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125" i="56"/>
  <c r="W23" i="26"/>
  <c r="W424" i="72"/>
  <c r="W406" i="71"/>
  <c r="W144" i="63"/>
  <c r="W162" i="62"/>
  <c r="W144" i="61"/>
  <c r="W23" i="15"/>
  <c r="W224" i="71"/>
  <c r="W242" i="72"/>
  <c r="W224" i="72"/>
  <c r="W260" i="71"/>
  <c r="W242" i="71"/>
  <c r="W162" i="53"/>
  <c r="W144" i="53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06" i="72"/>
  <c r="W162" i="61"/>
  <c r="W442" i="72"/>
  <c r="W162" i="63"/>
  <c r="W424" i="71"/>
  <c r="W144" i="62"/>
  <c r="W442" i="71"/>
  <c r="W12" i="15"/>
  <c r="W162" i="51"/>
  <c r="W260" i="72"/>
  <c r="W162" i="52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3" i="4"/>
  <c r="B56" i="4"/>
  <c r="B26" i="4"/>
  <c r="B25" i="4"/>
  <c r="B60" i="4"/>
  <c r="B38" i="4"/>
  <c r="B33" i="4"/>
  <c r="B40" i="4"/>
  <c r="B21" i="4"/>
  <c r="B61" i="4"/>
  <c r="B9" i="4"/>
  <c r="B44" i="4"/>
  <c r="B72" i="4"/>
  <c r="B41" i="4"/>
  <c r="B68" i="4"/>
  <c r="B30" i="4"/>
  <c r="B14" i="4"/>
  <c r="B39" i="4"/>
  <c r="B78" i="4"/>
  <c r="B10" i="4"/>
  <c r="B17" i="4"/>
  <c r="B84" i="4"/>
  <c r="B20" i="4"/>
  <c r="B37" i="4"/>
  <c r="B79" i="4"/>
  <c r="B12" i="4"/>
  <c r="B47" i="4"/>
  <c r="B48" i="4"/>
  <c r="B16" i="4"/>
  <c r="B73" i="4"/>
  <c r="B45" i="4"/>
  <c r="B22" i="4"/>
  <c r="B67" i="4"/>
  <c r="B7" i="4"/>
  <c r="B71" i="4"/>
  <c r="B70" i="4"/>
  <c r="B59" i="4"/>
  <c r="B52" i="4"/>
  <c r="B34" i="4"/>
  <c r="B15" i="4"/>
  <c r="B53" i="4"/>
  <c r="B55" i="4"/>
  <c r="B65" i="4"/>
  <c r="B58" i="4"/>
  <c r="B69" i="4"/>
  <c r="B76" i="4"/>
  <c r="B13" i="4"/>
  <c r="B66" i="4"/>
  <c r="B57" i="4"/>
  <c r="B64" i="4"/>
  <c r="B27" i="4"/>
  <c r="B8" i="4"/>
  <c r="B29" i="4"/>
  <c r="B81" i="4"/>
  <c r="B54" i="4"/>
  <c r="B77" i="4"/>
  <c r="B24" i="4"/>
  <c r="B28" i="4"/>
  <c r="B83" i="4"/>
  <c r="B36" i="4"/>
  <c r="B4" i="4"/>
  <c r="B82" i="4"/>
  <c r="B46" i="4"/>
  <c r="B35" i="4"/>
  <c r="B80" i="4"/>
  <c r="B49" i="4"/>
  <c r="B1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<sst xmlns="http://schemas.openxmlformats.org/spreadsheetml/2006/main" count="18216" uniqueCount="4947">
  <si>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</si>
  <si>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</si>
  <si>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</si>
  <si>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</si>
  <si>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</si>
  <si>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</si>
  <si>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</si>
  <si>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</si>
  <si>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</si>
  <si>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</si>
  <si>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</si>
  <si>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</si>
  <si>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</si>
  <si>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</si>
  <si>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</si>
  <si>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</si>
  <si>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</si>
  <si>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</si>
  <si>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</si>
  <si>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</si>
  <si>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</si>
  <si>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</si>
  <si>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</si>
  <si>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</si>
  <si>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</si>
  <si>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</si>
  <si>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</si>
  <si>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</si>
  <si>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</si>
  <si>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</si>
  <si>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</si>
  <si>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</si>
  <si>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</si>
  <si>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</si>
  <si>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</si>
  <si>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</si>
  <si>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</si>
  <si>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</si>
  <si>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</si>
  <si>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</si>
  <si>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</si>
  <si>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</si>
  <si>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</si>
  <si>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</si>
  <si>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</si>
  <si>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</si>
  <si>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</si>
  <si>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</si>
  <si>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</si>
  <si>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</si>
  <si>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</si>
  <si>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</si>
  <si>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</si>
  <si>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</si>
  <si>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</si>
  <si>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</si>
  <si>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</si>
  <si>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</si>
  <si>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</si>
  <si>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</si>
  <si>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</si>
  <si>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</si>
  <si>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</si>
  <si>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</si>
  <si>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</si>
  <si>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</si>
  <si>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</si>
  <si>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</si>
  <si>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</si>
  <si>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</si>
  <si>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</si>
  <si>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</si>
  <si>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</si>
  <si>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</si>
  <si>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</si>
  <si>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</si>
  <si>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</si>
  <si>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</si>
  <si>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</si>
  <si>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</si>
  <si>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</si>
  <si>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</si>
  <si>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</si>
  <si>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</si>
  <si>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</si>
  <si>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</si>
  <si>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</si>
  <si>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</si>
  <si>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</si>
  <si>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</si>
  <si>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</si>
  <si>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</si>
  <si>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</si>
  <si>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</si>
  <si>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</si>
  <si>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</si>
  <si>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</si>
  <si>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</si>
  <si>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</si>
  <si>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</si>
  <si>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</si>
  <si>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</si>
  <si>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</si>
  <si>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</si>
  <si>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</si>
  <si>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</si>
  <si>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</si>
  <si>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</si>
  <si>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</si>
  <si>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</si>
  <si>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</si>
  <si>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</si>
  <si>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</si>
  <si>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</si>
  <si>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</si>
  <si>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</si>
  <si>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</si>
  <si>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</si>
  <si>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</si>
  <si>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</si>
  <si>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</si>
  <si>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</si>
  <si>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</si>
  <si>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</si>
  <si>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</si>
  <si>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</si>
  <si>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</si>
  <si>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</si>
  <si>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</si>
  <si>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</si>
  <si>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</si>
  <si>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</si>
  <si>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</si>
  <si>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</si>
  <si>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</si>
  <si>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</si>
  <si>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</si>
  <si>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</si>
  <si>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</si>
  <si>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</si>
  <si>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</si>
  <si>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</si>
  <si>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</si>
  <si>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</si>
  <si>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</si>
  <si>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</si>
  <si>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</si>
  <si>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</si>
  <si>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</si>
  <si>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</si>
  <si>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</si>
  <si>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</si>
  <si>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</si>
  <si>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</si>
  <si>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</si>
  <si>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</si>
  <si>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</si>
  <si>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</si>
  <si>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</si>
  <si>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</si>
  <si>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</si>
  <si>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</si>
  <si>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</si>
  <si>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</si>
  <si>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</si>
  <si>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</si>
  <si>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</si>
  <si>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</si>
  <si>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</si>
  <si>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</si>
  <si>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</si>
  <si>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</si>
  <si>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</si>
  <si>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</si>
  <si>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</si>
  <si>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</si>
  <si>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</si>
  <si>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</si>
  <si>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</si>
  <si>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</si>
  <si>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</si>
  <si>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</si>
  <si>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</si>
  <si>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</si>
  <si>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</si>
  <si>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</si>
  <si>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</si>
  <si>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</si>
  <si>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</si>
  <si>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</si>
  <si>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</si>
  <si>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</si>
  <si>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</si>
  <si>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</si>
  <si>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</si>
  <si>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</si>
  <si>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</si>
  <si>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</si>
  <si>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</si>
  <si>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</si>
  <si>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</si>
  <si>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</si>
  <si>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</si>
  <si>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</si>
  <si>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</si>
  <si>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</si>
  <si>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</si>
  <si>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</si>
  <si>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</si>
  <si>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</si>
  <si>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</si>
  <si>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</si>
  <si>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</si>
  <si>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</si>
  <si>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</si>
  <si>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</si>
  <si>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</si>
  <si>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</si>
  <si>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DE</t>
  </si>
  <si>
    <t>Germany</t>
  </si>
  <si>
    <t>DE - Residential sector summary</t>
  </si>
  <si>
    <t>Macro.Meuro2015.DE.ConsumptionExpenditure</t>
  </si>
  <si>
    <t>Macro.number.DE.Population</t>
  </si>
  <si>
    <t>NUM.number.DE.Res.HH</t>
  </si>
  <si>
    <t>SurfaceArea.ksqm.DE.Res.HH</t>
  </si>
  <si>
    <t>NUM.number.DE.Res.HHnew</t>
  </si>
  <si>
    <t>SurfaceArea.ksqm.DE.Res.HHnew</t>
  </si>
  <si>
    <t>HDD.Celsius.DE.Actual</t>
  </si>
  <si>
    <t>HDD.Celsius.DE.Mean</t>
  </si>
  <si>
    <t>HDD.ratio.DE.Relative</t>
  </si>
  <si>
    <t>FEC.ktoe.DE.ES.Res</t>
  </si>
  <si>
    <t>FEC.ktoe.DE.ES.Res.Solids</t>
  </si>
  <si>
    <t>FEC.ktoe.DE.ES.Res.LPG</t>
  </si>
  <si>
    <t>FEC.ktoe.DE.ES.Res.Oil</t>
  </si>
  <si>
    <t>FEC.ktoe.DE.ES.Res.NG</t>
  </si>
  <si>
    <t>FEC.ktoe.DE.ES.Res.Biomass_Waste</t>
  </si>
  <si>
    <t>FEC.ktoe.DE.ES.Res.Biogas</t>
  </si>
  <si>
    <t>FEC.ktoe.DE.ES.Res.LiqBio</t>
  </si>
  <si>
    <t>FEC.ktoe.DE.ES.Res.Solar</t>
  </si>
  <si>
    <t>FEC.ktoe.DE.ES.Res.Geo</t>
  </si>
  <si>
    <t>FEC.ktoe.DE.ES.Res.Ambient</t>
  </si>
  <si>
    <t>FEC.ktoe.DE.ES.Res.Steam_Distr</t>
  </si>
  <si>
    <t>FEC.ktoe.DE.ES.Res.Elec</t>
  </si>
  <si>
    <t>FEC.ktoe.DE.Res.HH</t>
  </si>
  <si>
    <t>FEC.ktoe.DE.Res.HH.Thermal</t>
  </si>
  <si>
    <t>FEC.ktoe.DE.Res.HH.Thermal.SH</t>
  </si>
  <si>
    <t>FEC.ktoe.DE.Res.HH.Thermal.SC</t>
  </si>
  <si>
    <t>FEC.ktoe.DE.Res.HH.Thermal.WH</t>
  </si>
  <si>
    <t>FEC.ktoe.DE.Res.HH.Thermal.CO</t>
  </si>
  <si>
    <t>FEC.ktoe.DE.Res.HH.Appl</t>
  </si>
  <si>
    <t>EMI.ktCO2.DE.ES.Res</t>
  </si>
  <si>
    <t>EMI.ktCO2.DE.ES.Res.Solids</t>
  </si>
  <si>
    <t>EMI.ktCO2.DE.ES.Res.LPG</t>
  </si>
  <si>
    <t>EMI.ktCO2.DE.ES.Res.Oil</t>
  </si>
  <si>
    <t>EMI.ktCO2.DE.ES.Res.NG</t>
  </si>
  <si>
    <t>EMI.ktCO2.DE.ES.Res.Biomass_Waste</t>
  </si>
  <si>
    <t>EMI.ktCO2.DE.ES.Res.Biogas</t>
  </si>
  <si>
    <t>EMI.ktCO2.DE.ES.Res.LiqBio</t>
  </si>
  <si>
    <t>EMI.ktCO2.DE.ES.Res.Solar</t>
  </si>
  <si>
    <t>EMI.ktCO2.DE.ES.Res.Geo</t>
  </si>
  <si>
    <t>EMI.ktCO2.DE.ES.Res.Ambient</t>
  </si>
  <si>
    <t>EMI.ktCO2.DE.ES.Res.Steam_Distr</t>
  </si>
  <si>
    <t>EMI.ktCO2.DE.ES.Res.Elec</t>
  </si>
  <si>
    <t>EMI.ktCO2.DE.Res.HH</t>
  </si>
  <si>
    <t>EMI.ktCO2.DE.Res.HH.Thermal</t>
  </si>
  <si>
    <t>EMI.ktCO2.DE.Res.HH.Thermal.SH</t>
  </si>
  <si>
    <t>EMI.ktCO2.DE.Res.HH.Thermal.SC</t>
  </si>
  <si>
    <t>EMI.ktCO2.DE.Res.HH.Thermal.WH</t>
  </si>
  <si>
    <t>EMI.ktCO2.DE.Res.HH.Thermal.CO</t>
  </si>
  <si>
    <t>EMI.ktCO2.DE.Res.HH.Appl</t>
  </si>
  <si>
    <t>FEC_per_household.kWh.DE.Res.HH</t>
  </si>
  <si>
    <t>FEC_per_household.kWh.DE.Res.HH.Thermal</t>
  </si>
  <si>
    <t>FEC_per_household.kWh.DE.Res.HH.Thermal.SH</t>
  </si>
  <si>
    <t>FEC_per_household.kWh.DE.Res.HH.Thermal.SC</t>
  </si>
  <si>
    <t>FEC_per_household.kWh.DE.Res.HH.Thermal.WH</t>
  </si>
  <si>
    <t>FEC_per_household.kWh.DE.Res.HH.Thermal.CO</t>
  </si>
  <si>
    <t>FEC_per_household.kWh.DE.Res.HH.Appl</t>
  </si>
  <si>
    <t>TES_per_household.kWh.DE.Res.HH.Thermal</t>
  </si>
  <si>
    <t>TES_per_household.kWh.DE.Res.HH.Thermal.SH</t>
  </si>
  <si>
    <t>TES_per_household.kWh.DE.Res.HH.Thermal.SC</t>
  </si>
  <si>
    <t>TES_per_household.kWh.DE.Res.HH.Thermal.WH</t>
  </si>
  <si>
    <t>TES_per_household.kWh.DE.Res.HH.Thermal.CO</t>
  </si>
  <si>
    <t>EMI_per_household.kgCO2.DE.Res.HH</t>
  </si>
  <si>
    <t>EMI_per_household.kgCO2.DE.Res.HH.Thermal</t>
  </si>
  <si>
    <t>EMI_per_household.kgCO2.DE.Res.HH.Thermal.SH</t>
  </si>
  <si>
    <t>EMI_per_household.kgCO2.DE.Res.HH.Thermal.SC</t>
  </si>
  <si>
    <t>EMI_per_household.kgCO2.DE.Res.HH.Thermal.WH</t>
  </si>
  <si>
    <t>EMI_per_household.kgCO2.DE.Res.HH.Thermal.CO</t>
  </si>
  <si>
    <t>EMI_per_household.kgCO2.DE.Res.HH.Appl</t>
  </si>
  <si>
    <t>Eff.ratio.DE.Res.HH.Thermal</t>
  </si>
  <si>
    <t>Eff.ratio.DE.Res.HH.Thermal.SH</t>
  </si>
  <si>
    <t>Eff.ratio.DE.Res.HH.Thermal.SC</t>
  </si>
  <si>
    <t>Eff.ratio.DE.Res.HH.Thermal.WH</t>
  </si>
  <si>
    <t>Eff.ratio.DE.Res.HH.Thermal.CO</t>
  </si>
  <si>
    <t>FEC_per_sqm.kWh.DE.Res.HH</t>
  </si>
  <si>
    <t>FEC_per_sqm.kWh.DE.Res.HH.Thermal</t>
  </si>
  <si>
    <t>FEC_per_sqm.kWh.DE.Res.HH.Thermal.SH</t>
  </si>
  <si>
    <t>FEC_per_sqm.kWh.DE.Res.HH.Thermal.SC</t>
  </si>
  <si>
    <t>FEC_per_sqm.kWh.DE.Res.HH.Thermal.WH</t>
  </si>
  <si>
    <t>FEC_per_sqm.kWh.DE.Res.HH.Thermal.CO</t>
  </si>
  <si>
    <t>FEC_per_sqm.kWh.DE.Res.HH.Appl</t>
  </si>
  <si>
    <t>TES_per_sqm.kWh.DE.Res.HH.Thermal</t>
  </si>
  <si>
    <t>TES_per_sqm.kWh.DE.Res.HH.Thermal.SH</t>
  </si>
  <si>
    <t>TES_per_sqm.kWh.DE.Res.HH.Thermal.SC</t>
  </si>
  <si>
    <t>TES_per_sqm.kWh.DE.Res.HH.Thermal.WH</t>
  </si>
  <si>
    <t>TES_per_sqm.kWh.DE.Res.HH.Thermal.CO</t>
  </si>
  <si>
    <t>EMI_per_sqm.kgCO2.DE.Res.HH</t>
  </si>
  <si>
    <t>EMI_per_sqm.kgCO2.DE.Res.HH.Thermal</t>
  </si>
  <si>
    <t>EMI_per_sqm.kgCO2.DE.Res.HH.Thermal.SH</t>
  </si>
  <si>
    <t>EMI_per_sqm.kgCO2.DE.Res.HH.Thermal.SC</t>
  </si>
  <si>
    <t>EMI_per_sqm.kgCO2.DE.Res.HH.Thermal.WH</t>
  </si>
  <si>
    <t>EMI_per_sqm.kgCO2.DE.Res.HH.Thermal.CO</t>
  </si>
  <si>
    <t>EMI_per_sqm.kgCO2.DE.Res.HH.Appl</t>
  </si>
  <si>
    <t>FEC_per_capita.kWh.DE.Res.HH</t>
  </si>
  <si>
    <t>FEC_per_capita.kWh.DE.Res.HH.Thermal</t>
  </si>
  <si>
    <t>FEC_per_capita.kWh.DE.Res.HH.Thermal.SH</t>
  </si>
  <si>
    <t>FEC_per_capita.kWh.DE.Res.HH.Thermal.SC</t>
  </si>
  <si>
    <t>FEC_per_capita.kWh.DE.Res.HH.Thermal.WH</t>
  </si>
  <si>
    <t>FEC_per_capita.kWh.DE.Res.HH.Thermal.CO</t>
  </si>
  <si>
    <t>FEC_per_capita.kWh.DE.Res.HH.Appl</t>
  </si>
  <si>
    <t>TES_per_capita.kWh.DE.Res.HH.Thermal</t>
  </si>
  <si>
    <t>TES_per_capita.kWh.DE.Res.HH.Thermal.SH</t>
  </si>
  <si>
    <t>TES_per_capita.kWh.DE.Res.HH.Thermal.SC</t>
  </si>
  <si>
    <t>TES_per_capita.kWh.DE.Res.HH.Thermal.WH</t>
  </si>
  <si>
    <t>TES_per_capita.kWh.DE.Res.HH.Thermal.CO</t>
  </si>
  <si>
    <t>EMI_per_capita.kgCO2.DE.Res.HH</t>
  </si>
  <si>
    <t>EMI_per_capita.kgCO2.DE.Res.HH.Thermal</t>
  </si>
  <si>
    <t>EMI_per_capita.kgCO2.DE.Res.HH.Thermal.SH</t>
  </si>
  <si>
    <t>EMI_per_capita.kgCO2.DE.Res.HH.Thermal.SC</t>
  </si>
  <si>
    <t>EMI_per_capita.kgCO2.DE.Res.HH.Thermal.WH</t>
  </si>
  <si>
    <t>EMI_per_capita.kgCO2.DE.Res.HH.Thermal.CO</t>
  </si>
  <si>
    <t>EMI_per_capita.kgCO2.DE.Res.HH.Appl</t>
  </si>
  <si>
    <t>DE - Number of households</t>
  </si>
  <si>
    <t>NUM.number.DE.Res.HH.Thermal</t>
  </si>
  <si>
    <t>NUM.number.DE.Res.HH.Thermal.SH</t>
  </si>
  <si>
    <t>NUM.number.DE.Res.HH.Thermal.SH.Solids</t>
  </si>
  <si>
    <t>NUM.number.DE.Res.HH.Thermal.SH.LPG</t>
  </si>
  <si>
    <t>NUM.number.DE.Res.HH.Thermal.SH.Oil</t>
  </si>
  <si>
    <t>NUM.number.DE.Res.HH.Thermal.SH.Gas</t>
  </si>
  <si>
    <t>NUM.number.DE.Res.HH.Thermal.SH.Biomass</t>
  </si>
  <si>
    <t>NUM.number.DE.Res.HH.Thermal.SH.Geo</t>
  </si>
  <si>
    <t>NUM.number.DE.Res.HH.Thermal.SH.DistrHeat</t>
  </si>
  <si>
    <t>NUM.number.DE.Res.HH.Thermal.SH.AdvElc</t>
  </si>
  <si>
    <t>NUM.number.DE.Res.HH.Thermal.SH.ConvElc</t>
  </si>
  <si>
    <t>NUM.number.DE.Res.HH.Thermal.SC</t>
  </si>
  <si>
    <t>NUM.number.DE.Res.HH.Thermal.SC.AC</t>
  </si>
  <si>
    <t>NUM.number.DE.Res.HH.Thermal.WH</t>
  </si>
  <si>
    <t>NUM.number.DE.Res.HH.Thermal.WH.Solids</t>
  </si>
  <si>
    <t>NUM.number.DE.Res.HH.Thermal.WH.LPG</t>
  </si>
  <si>
    <t>NUM.number.DE.Res.HH.Thermal.WH.Oil</t>
  </si>
  <si>
    <t>NUM.number.DE.Res.HH.Thermal.WH.Gas</t>
  </si>
  <si>
    <t>NUM.number.DE.Res.HH.Thermal.WH.Biomass</t>
  </si>
  <si>
    <t>NUM.number.DE.Res.HH.Thermal.WH.Geo</t>
  </si>
  <si>
    <t>NUM.number.DE.Res.HH.Thermal.WH.DistrHeat</t>
  </si>
  <si>
    <t>NUM.number.DE.Res.HH.Thermal.WH.Elc</t>
  </si>
  <si>
    <t>NUM.number.DE.Res.HH.Thermal.WH.Solar</t>
  </si>
  <si>
    <t>NUM.number.DE.Res.HH.Thermal.CO</t>
  </si>
  <si>
    <t>NUM.number.DE.Res.HH.Thermal.CO.Solids</t>
  </si>
  <si>
    <t>NUM.number.DE.Res.HH.Thermal.CO.LPG</t>
  </si>
  <si>
    <t>NUM.number.DE.Res.HH.Thermal.CO.Gas</t>
  </si>
  <si>
    <t>NUM.number.DE.Res.HH.Thermal.CO.Biomass</t>
  </si>
  <si>
    <t>NUM.number.DE.Res.HH.Thermal.CO.Elc</t>
  </si>
  <si>
    <t>DE - Final energy consumption</t>
  </si>
  <si>
    <t>FEC.ktoe.DE.Res.HH.Thermal.SH.Solids.Solids</t>
  </si>
  <si>
    <t>FEC.ktoe.DE.Res.HH.Thermal.SH.LPG.LPG</t>
  </si>
  <si>
    <t>FEC.ktoe.DE.Res.HH.Thermal.SH.Oil.Oil_LiqBio</t>
  </si>
  <si>
    <t>FEC.ktoe.DE.Res.HH.Thermal.SH.Gas.NG_Biogas</t>
  </si>
  <si>
    <t>FEC.ktoe.DE.Res.HH.Thermal.SH.Biomass.Biomass_Waste</t>
  </si>
  <si>
    <t>FEC.ktoe.DE.Res.HH.Thermal.SH.Geo.Geo</t>
  </si>
  <si>
    <t>FEC.ktoe.DE.Res.HH.Thermal.SH.DistrHeat.Steam_Distr</t>
  </si>
  <si>
    <t>FEC.ktoe.DE.Res.HH.Thermal.SH.AdvElc.Elec</t>
  </si>
  <si>
    <t>FEC.ktoe.DE.Res.HH.Thermal.SH.ConvElc.Elec</t>
  </si>
  <si>
    <t>FEC.ktoe.DE.Res.HH.Thermal.SH.TotalCirculation.Elec</t>
  </si>
  <si>
    <t>FEC.ktoe.DE.Res.HH.Thermal.SC.AC.Elec</t>
  </si>
  <si>
    <t>FEC.ktoe.DE.Res.HH.Thermal.WH.Solids.Solids</t>
  </si>
  <si>
    <t>FEC.ktoe.DE.Res.HH.Thermal.WH.LPG.LPG</t>
  </si>
  <si>
    <t>FEC.ktoe.DE.Res.HH.Thermal.WH.Oil.Oil_LiqBio</t>
  </si>
  <si>
    <t>FEC.ktoe.DE.Res.HH.Thermal.WH.Gas.NG_Biogas</t>
  </si>
  <si>
    <t>FEC.ktoe.DE.Res.HH.Thermal.WH.Biomass.Biomass_Waste</t>
  </si>
  <si>
    <t>FEC.ktoe.DE.Res.HH.Thermal.WH.Geo.Geo</t>
  </si>
  <si>
    <t>FEC.ktoe.DE.Res.HH.Thermal.WH.DistrHeat.Steam_Distr</t>
  </si>
  <si>
    <t>FEC.ktoe.DE.Res.HH.Thermal.WH.Elc.Elec</t>
  </si>
  <si>
    <t>FEC.ktoe.DE.Res.HH.Thermal.WH.TotalSolar.Solar</t>
  </si>
  <si>
    <t>FEC.ktoe.DE.Res.HH.Thermal.CO.Solids.Solids</t>
  </si>
  <si>
    <t>FEC.ktoe.DE.Res.HH.Thermal.CO.LPG.LPG</t>
  </si>
  <si>
    <t>FEC.ktoe.DE.Res.HH.Thermal.CO.Gas.NG_Biogas</t>
  </si>
  <si>
    <t>FEC.ktoe.DE.Res.HH.Thermal.CO.Biomass.Biomass_Waste</t>
  </si>
  <si>
    <t>FEC.ktoe.DE.Res.HH.Thermal.CO.Elc.Elec</t>
  </si>
  <si>
    <t>DE - Thermal energy service</t>
  </si>
  <si>
    <t>TES.ktoe.DE.Res.HH.Thermal</t>
  </si>
  <si>
    <t>TES.ktoe.DE.Res.HH.Thermal.SH</t>
  </si>
  <si>
    <t>TES.ktoe.DE.Res.HH.Thermal.SH.Solids.Solids</t>
  </si>
  <si>
    <t>TES.ktoe.DE.Res.HH.Thermal.SH.LPG.LPG</t>
  </si>
  <si>
    <t>TES.ktoe.DE.Res.HH.Thermal.SH.Oil.Oil_LiqBio</t>
  </si>
  <si>
    <t>TES.ktoe.DE.Res.HH.Thermal.SH.Gas.NG_Biogas</t>
  </si>
  <si>
    <t>TES.ktoe.DE.Res.HH.Thermal.SH.Biomass.Biomass_Waste</t>
  </si>
  <si>
    <t>TES.ktoe.DE.Res.HH.Thermal.SH.Geo.Geo</t>
  </si>
  <si>
    <t>TES.ktoe.DE.Res.HH.Thermal.SH.DistrHeat.Steam_Distr</t>
  </si>
  <si>
    <t>TES.ktoe.DE.Res.HH.Thermal.SH.AdvElc.Elec</t>
  </si>
  <si>
    <t>TES.ktoe.DE.Res.HH.Thermal.SH.ConvElc.Elec</t>
  </si>
  <si>
    <t>TES.ktoe.DE.Res.HH.Thermal.SH.TotalCirculation.Elec</t>
  </si>
  <si>
    <t>TES.ktoe.DE.Res.HH.Thermal.SC</t>
  </si>
  <si>
    <t>TES.ktoe.DE.Res.HH.Thermal.SC.AC.Elec</t>
  </si>
  <si>
    <t>TES.ktoe.DE.Res.HH.Thermal.WH</t>
  </si>
  <si>
    <t>TES.ktoe.DE.Res.HH.Thermal.WH.Solids.Solids</t>
  </si>
  <si>
    <t>TES.ktoe.DE.Res.HH.Thermal.WH.LPG.LPG</t>
  </si>
  <si>
    <t>TES.ktoe.DE.Res.HH.Thermal.WH.Oil.Oil_LiqBio</t>
  </si>
  <si>
    <t>TES.ktoe.DE.Res.HH.Thermal.WH.Gas.NG_Biogas</t>
  </si>
  <si>
    <t>TES.ktoe.DE.Res.HH.Thermal.WH.Biomass.Biomass_Waste</t>
  </si>
  <si>
    <t>TES.ktoe.DE.Res.HH.Thermal.WH.Geo.Geo</t>
  </si>
  <si>
    <t>TES.ktoe.DE.Res.HH.Thermal.WH.DistrHeat.Steam_Distr</t>
  </si>
  <si>
    <t>TES.ktoe.DE.Res.HH.Thermal.WH.Elc.Elec</t>
  </si>
  <si>
    <t>TES.ktoe.DE.Res.HH.Thermal.WH.TotalSolar.Solar</t>
  </si>
  <si>
    <t>TES.ktoe.DE.Res.HH.Thermal.CO</t>
  </si>
  <si>
    <t>TES.ktoe.DE.Res.HH.Thermal.CO.Solids.Solids</t>
  </si>
  <si>
    <t>TES.ktoe.DE.Res.HH.Thermal.CO.LPG.LPG</t>
  </si>
  <si>
    <t>TES.ktoe.DE.Res.HH.Thermal.CO.Gas.NG_Biogas</t>
  </si>
  <si>
    <t>TES.ktoe.DE.Res.HH.Thermal.CO.Biomass.Biomass_Waste</t>
  </si>
  <si>
    <t>TES.ktoe.DE.Res.HH.Thermal.CO.Elc.Elec</t>
  </si>
  <si>
    <t>DE - System efficiency indicator of total stock</t>
  </si>
  <si>
    <t>Eff.ratio.DE.Res.HH.Thermal.SH.Solids.Solids</t>
  </si>
  <si>
    <t>Eff.ratio.DE.Res.HH.Thermal.SH.LPG.LPG</t>
  </si>
  <si>
    <t>Eff.ratio.DE.Res.HH.Thermal.SH.Oil.Oil_LiqBio</t>
  </si>
  <si>
    <t>Eff.ratio.DE.Res.HH.Thermal.SH.Gas.NG_Biogas</t>
  </si>
  <si>
    <t>Eff.ratio.DE.Res.HH.Thermal.SH.Biomass.Biomass_Waste</t>
  </si>
  <si>
    <t>Eff.ratio.DE.Res.HH.Thermal.SH.Geo.Geo</t>
  </si>
  <si>
    <t>Eff.ratio.DE.Res.HH.Thermal.SH.DistrHeat.Steam_Distr</t>
  </si>
  <si>
    <t>Eff.ratio.DE.Res.HH.Thermal.SH.AdvElc.Elec</t>
  </si>
  <si>
    <t>Eff.ratio.DE.Res.HH.Thermal.SH.ConvElc.Elec</t>
  </si>
  <si>
    <t>Eff.ratio.DE.Res.HH.Thermal.SH.TotalCirculation.Elec</t>
  </si>
  <si>
    <t>Eff.ratio.DE.Res.HH.Thermal.SC.AC.Elec</t>
  </si>
  <si>
    <t>Eff.ratio.DE.Res.HH.Thermal.WH.Solids.Solids</t>
  </si>
  <si>
    <t>Eff.ratio.DE.Res.HH.Thermal.WH.LPG.LPG</t>
  </si>
  <si>
    <t>Eff.ratio.DE.Res.HH.Thermal.WH.Oil.Oil_LiqBio</t>
  </si>
  <si>
    <t>Eff.ratio.DE.Res.HH.Thermal.WH.Gas.NG_Biogas</t>
  </si>
  <si>
    <t>Eff.ratio.DE.Res.HH.Thermal.WH.Biomass.Biomass_Waste</t>
  </si>
  <si>
    <t>Eff.ratio.DE.Res.HH.Thermal.WH.Geo.Geo</t>
  </si>
  <si>
    <t>Eff.ratio.DE.Res.HH.Thermal.WH.DistrHeat.Steam_Distr</t>
  </si>
  <si>
    <t>Eff.ratio.DE.Res.HH.Thermal.WH.Elc.Elec</t>
  </si>
  <si>
    <t>Eff.ratio.DE.Res.HH.Thermal.WH.TotalSolar.Solar</t>
  </si>
  <si>
    <t>Eff.ratio.DE.Res.HH.Thermal.CO.Solids.Solids</t>
  </si>
  <si>
    <t>Eff.ratio.DE.Res.HH.Thermal.CO.LPG.LPG</t>
  </si>
  <si>
    <t>Eff.ratio.DE.Res.HH.Thermal.CO.Gas.NG_Biogas</t>
  </si>
  <si>
    <t>Eff.ratio.DE.Res.HH.Thermal.CO.Biomass.Biomass_Waste</t>
  </si>
  <si>
    <t>Eff.ratio.DE.Res.HH.Thermal.CO.Elc.Elec</t>
  </si>
  <si>
    <t>DE - CO2 emissions</t>
  </si>
  <si>
    <t>EMI.ktCO2.DE.Res.HH.Thermal.SH.Solids.Solids</t>
  </si>
  <si>
    <t>EMI.ktCO2.DE.Res.HH.Thermal.SH.LPG.LPG</t>
  </si>
  <si>
    <t>EMI.ktCO2.DE.Res.HH.Thermal.SH.Oil.Oil_LiqBio</t>
  </si>
  <si>
    <t>EMI.ktCO2.DE.Res.HH.Thermal.SH.Gas.NG_Biogas</t>
  </si>
  <si>
    <t>EMI.ktCO2.DE.Res.HH.Thermal.SH.Biomass.Biomass_Waste</t>
  </si>
  <si>
    <t>EMI.ktCO2.DE.Res.HH.Thermal.SH.Geo.Geo</t>
  </si>
  <si>
    <t>EMI.ktCO2.DE.Res.HH.Thermal.SH.DistrHeat.Steam_Distr</t>
  </si>
  <si>
    <t>EMI.ktCO2.DE.Res.HH.Thermal.SH.AdvElc.Elec</t>
  </si>
  <si>
    <t>EMI.ktCO2.DE.Res.HH.Thermal.SH.ConvElc.Elec</t>
  </si>
  <si>
    <t>EMI.ktCO2.DE.Res.HH.Thermal.SH.TotalCirculation.Elec</t>
  </si>
  <si>
    <t>EMI.ktCO2.DE.Res.HH.Thermal.SC.AC.Elec</t>
  </si>
  <si>
    <t>EMI.ktCO2.DE.Res.HH.Thermal.WH.Solids.Solids</t>
  </si>
  <si>
    <t>EMI.ktCO2.DE.Res.HH.Thermal.WH.LPG.LPG</t>
  </si>
  <si>
    <t>EMI.ktCO2.DE.Res.HH.Thermal.WH.Oil.Oil_LiqBio</t>
  </si>
  <si>
    <t>EMI.ktCO2.DE.Res.HH.Thermal.WH.Gas.NG_Biogas</t>
  </si>
  <si>
    <t>EMI.ktCO2.DE.Res.HH.Thermal.WH.Biomass.Biomass_Waste</t>
  </si>
  <si>
    <t>EMI.ktCO2.DE.Res.HH.Thermal.WH.Geo.Geo</t>
  </si>
  <si>
    <t>EMI.ktCO2.DE.Res.HH.Thermal.WH.DistrHeat.Steam_Distr</t>
  </si>
  <si>
    <t>EMI.ktCO2.DE.Res.HH.Thermal.WH.Elc.Elec</t>
  </si>
  <si>
    <t>EMI.ktCO2.DE.Res.HH.Thermal.WH.TotalSolar.Solar</t>
  </si>
  <si>
    <t>EMI.ktCO2.DE.Res.HH.Thermal.CO.Solids.Solids</t>
  </si>
  <si>
    <t>EMI.ktCO2.DE.Res.HH.Thermal.CO.LPG.LPG</t>
  </si>
  <si>
    <t>EMI.ktCO2.DE.Res.HH.Thermal.CO.Gas.NG_Biogas</t>
  </si>
  <si>
    <t>EMI.ktCO2.DE.Res.HH.Thermal.CO.Biomass.Biomass_Waste</t>
  </si>
  <si>
    <t>EMI.ktCO2.DE.Res.HH.Thermal.CO.Elc.Elec</t>
  </si>
  <si>
    <t>DE - Final energy consumption per household</t>
  </si>
  <si>
    <t>FEC_per_household.kWh.DE.Res.HH.Thermal.SH.Solids.Solids</t>
  </si>
  <si>
    <t>FEC_per_household.kWh.DE.Res.HH.Thermal.SH.LPG.LPG</t>
  </si>
  <si>
    <t>FEC_per_household.kWh.DE.Res.HH.Thermal.SH.Oil.Oil_LiqBio</t>
  </si>
  <si>
    <t>FEC_per_household.kWh.DE.Res.HH.Thermal.SH.Gas.NG_Biogas</t>
  </si>
  <si>
    <t>FEC_per_household.kWh.DE.Res.HH.Thermal.SH.Biomass.Biomass_Waste</t>
  </si>
  <si>
    <t>FEC_per_household.kWh.DE.Res.HH.Thermal.SH.Geo.Geo</t>
  </si>
  <si>
    <t>FEC_per_household.kWh.DE.Res.HH.Thermal.SH.DistrHeat.Steam_Distr</t>
  </si>
  <si>
    <t>FEC_per_household.kWh.DE.Res.HH.Thermal.SH.AdvElc.Elec</t>
  </si>
  <si>
    <t>FEC_per_household.kWh.DE.Res.HH.Thermal.SH.ConvElc.Elec</t>
  </si>
  <si>
    <t>FEC_per_household.kWh.DE.Res.HH.Thermal.SH.TotalCirculation.Elec</t>
  </si>
  <si>
    <t>FEC_per_household.kWh.DE.Res.HH.Thermal.SC.AC.Elec</t>
  </si>
  <si>
    <t>FEC_per_household.kWh.DE.Res.HH.Thermal.WH.Solids.Solids</t>
  </si>
  <si>
    <t>FEC_per_household.kWh.DE.Res.HH.Thermal.WH.LPG.LPG</t>
  </si>
  <si>
    <t>FEC_per_household.kWh.DE.Res.HH.Thermal.WH.Oil.Oil_LiqBio</t>
  </si>
  <si>
    <t>FEC_per_household.kWh.DE.Res.HH.Thermal.WH.Gas.NG_Biogas</t>
  </si>
  <si>
    <t>FEC_per_household.kWh.DE.Res.HH.Thermal.WH.Biomass.Biomass_Waste</t>
  </si>
  <si>
    <t>FEC_per_household.kWh.DE.Res.HH.Thermal.WH.Geo.Geo</t>
  </si>
  <si>
    <t>FEC_per_household.kWh.DE.Res.HH.Thermal.WH.DistrHeat.Steam_Distr</t>
  </si>
  <si>
    <t>FEC_per_household.kWh.DE.Res.HH.Thermal.WH.Elc.Elec</t>
  </si>
  <si>
    <t>FEC_per_household.kWh.DE.Res.HH.Thermal.WH.TotalSolar.Solar</t>
  </si>
  <si>
    <t>FEC_per_household.kWh.DE.Res.HH.Thermal.CO.Solids.Solids</t>
  </si>
  <si>
    <t>FEC_per_household.kWh.DE.Res.HH.Thermal.CO.LPG.LPG</t>
  </si>
  <si>
    <t>FEC_per_household.kWh.DE.Res.HH.Thermal.CO.Gas.NG_Biogas</t>
  </si>
  <si>
    <t>FEC_per_household.kWh.DE.Res.HH.Thermal.CO.Biomass.Biomass_Waste</t>
  </si>
  <si>
    <t>FEC_per_household.kWh.DE.Res.HH.Thermal.CO.Elc.Elec</t>
  </si>
  <si>
    <t>DE - Thermal energy service per household</t>
  </si>
  <si>
    <t>TES_per_household.kWh.DE.Res.HH.Thermal.SH.Solids.Solids</t>
  </si>
  <si>
    <t>TES_per_household.kWh.DE.Res.HH.Thermal.SH.LPG.LPG</t>
  </si>
  <si>
    <t>TES_per_household.kWh.DE.Res.HH.Thermal.SH.Oil.Oil_LiqBio</t>
  </si>
  <si>
    <t>TES_per_household.kWh.DE.Res.HH.Thermal.SH.Gas.NG_Biogas</t>
  </si>
  <si>
    <t>TES_per_household.kWh.DE.Res.HH.Thermal.SH.Biomass.Biomass_Waste</t>
  </si>
  <si>
    <t>TES_per_household.kWh.DE.Res.HH.Thermal.SH.Geo.Geo</t>
  </si>
  <si>
    <t>TES_per_household.kWh.DE.Res.HH.Thermal.SH.DistrHeat.Steam_Distr</t>
  </si>
  <si>
    <t>TES_per_household.kWh.DE.Res.HH.Thermal.SH.AdvElc.Elec</t>
  </si>
  <si>
    <t>TES_per_household.kWh.DE.Res.HH.Thermal.SH.ConvElc.Elec</t>
  </si>
  <si>
    <t>TES_per_household.kWh.DE.Res.HH.Thermal.SH.TotalCirculation.Elec</t>
  </si>
  <si>
    <t>TES_per_household.kWh.DE.Res.HH.Thermal.SC.AC.Elec</t>
  </si>
  <si>
    <t>TES_per_household.kWh.DE.Res.HH.Thermal.WH.Solids.Solids</t>
  </si>
  <si>
    <t>TES_per_household.kWh.DE.Res.HH.Thermal.WH.LPG.LPG</t>
  </si>
  <si>
    <t>TES_per_household.kWh.DE.Res.HH.Thermal.WH.Oil.Oil_LiqBio</t>
  </si>
  <si>
    <t>TES_per_household.kWh.DE.Res.HH.Thermal.WH.Gas.NG_Biogas</t>
  </si>
  <si>
    <t>TES_per_household.kWh.DE.Res.HH.Thermal.WH.Biomass.Biomass_Waste</t>
  </si>
  <si>
    <t>TES_per_household.kWh.DE.Res.HH.Thermal.WH.Geo.Geo</t>
  </si>
  <si>
    <t>TES_per_household.kWh.DE.Res.HH.Thermal.WH.DistrHeat.Steam_Distr</t>
  </si>
  <si>
    <t>TES_per_household.kWh.DE.Res.HH.Thermal.WH.Elc.Elec</t>
  </si>
  <si>
    <t>TES_per_household.kWh.DE.Res.HH.Thermal.WH.TotalSolar.Solar</t>
  </si>
  <si>
    <t>TES_per_household.kWh.DE.Res.HH.Thermal.CO.Solids.Solids</t>
  </si>
  <si>
    <t>TES_per_household.kWh.DE.Res.HH.Thermal.CO.LPG.LPG</t>
  </si>
  <si>
    <t>TES_per_household.kWh.DE.Res.HH.Thermal.CO.Gas.NG_Biogas</t>
  </si>
  <si>
    <t>TES_per_household.kWh.DE.Res.HH.Thermal.CO.Biomass.Biomass_Waste</t>
  </si>
  <si>
    <t>TES_per_household.kWh.DE.Res.HH.Thermal.CO.Elc.Elec</t>
  </si>
  <si>
    <t>DE - CO2 emissions per household</t>
  </si>
  <si>
    <t>EMI_per_household.kgCO2.DE.Res.HH.Thermal.SH.Solids.Solids</t>
  </si>
  <si>
    <t>EMI_per_household.kgCO2.DE.Res.HH.Thermal.SH.LPG.LPG</t>
  </si>
  <si>
    <t>EMI_per_household.kgCO2.DE.Res.HH.Thermal.SH.Oil.Oil_LiqBio</t>
  </si>
  <si>
    <t>EMI_per_household.kgCO2.DE.Res.HH.Thermal.SH.Gas.NG_Biogas</t>
  </si>
  <si>
    <t>EMI_per_household.kgCO2.DE.Res.HH.Thermal.SH.Biomass.Biomass_Waste</t>
  </si>
  <si>
    <t>EMI_per_household.kgCO2.DE.Res.HH.Thermal.SH.Geo.Geo</t>
  </si>
  <si>
    <t>EMI_per_household.kgCO2.DE.Res.HH.Thermal.SH.DistrHeat.Steam_Distr</t>
  </si>
  <si>
    <t>EMI_per_household.kgCO2.DE.Res.HH.Thermal.SH.AdvElc.Elec</t>
  </si>
  <si>
    <t>EMI_per_household.kgCO2.DE.Res.HH.Thermal.SH.ConvElc.Elec</t>
  </si>
  <si>
    <t>EMI_per_household.kgCO2.DE.Res.HH.Thermal.SH.TotalCirculation.Elec</t>
  </si>
  <si>
    <t>EMI_per_household.kgCO2.DE.Res.HH.Thermal.SC.AC.Elec</t>
  </si>
  <si>
    <t>EMI_per_household.kgCO2.DE.Res.HH.Thermal.WH.Solids.Solids</t>
  </si>
  <si>
    <t>EMI_per_household.kgCO2.DE.Res.HH.Thermal.WH.LPG.LPG</t>
  </si>
  <si>
    <t>EMI_per_household.kgCO2.DE.Res.HH.Thermal.WH.Oil.Oil_LiqBio</t>
  </si>
  <si>
    <t>EMI_per_household.kgCO2.DE.Res.HH.Thermal.WH.Gas.NG_Biogas</t>
  </si>
  <si>
    <t>EMI_per_household.kgCO2.DE.Res.HH.Thermal.WH.Biomass.Biomass_Waste</t>
  </si>
  <si>
    <t>EMI_per_household.kgCO2.DE.Res.HH.Thermal.WH.Geo.Geo</t>
  </si>
  <si>
    <t>EMI_per_household.kgCO2.DE.Res.HH.Thermal.WH.DistrHeat.Steam_Distr</t>
  </si>
  <si>
    <t>EMI_per_household.kgCO2.DE.Res.HH.Thermal.WH.Elc.Elec</t>
  </si>
  <si>
    <t>EMI_per_household.kgCO2.DE.Res.HH.Thermal.WH.TotalSolar.Solar</t>
  </si>
  <si>
    <t>EMI_per_household.kgCO2.DE.Res.HH.Thermal.CO.Solids.Solids</t>
  </si>
  <si>
    <t>EMI_per_household.kgCO2.DE.Res.HH.Thermal.CO.LPG.LPG</t>
  </si>
  <si>
    <t>EMI_per_household.kgCO2.DE.Res.HH.Thermal.CO.Gas.NG_Biogas</t>
  </si>
  <si>
    <t>EMI_per_household.kgCO2.DE.Res.HH.Thermal.CO.Biomass.Biomass_Waste</t>
  </si>
  <si>
    <t>EMI_per_household.kgCO2.DE.Res.HH.Thermal.CO.Elc.Elec</t>
  </si>
  <si>
    <t>DE - Final energy consumption per surface area</t>
  </si>
  <si>
    <t>FEC_per_sqm.kWh.DE.Res.HH.Thermal.SH.Solids.Solids</t>
  </si>
  <si>
    <t>FEC_per_sqm.kWh.DE.Res.HH.Thermal.SH.LPG.LPG</t>
  </si>
  <si>
    <t>FEC_per_sqm.kWh.DE.Res.HH.Thermal.SH.Oil.Oil_LiqBio</t>
  </si>
  <si>
    <t>FEC_per_sqm.kWh.DE.Res.HH.Thermal.SH.Gas.NG_Biogas</t>
  </si>
  <si>
    <t>FEC_per_sqm.kWh.DE.Res.HH.Thermal.SH.Biomass.Biomass_Waste</t>
  </si>
  <si>
    <t>FEC_per_sqm.kWh.DE.Res.HH.Thermal.SH.Geo.Geo</t>
  </si>
  <si>
    <t>FEC_per_sqm.kWh.DE.Res.HH.Thermal.SH.DistrHeat.Steam_Distr</t>
  </si>
  <si>
    <t>FEC_per_sqm.kWh.DE.Res.HH.Thermal.SH.AdvElc.Elec</t>
  </si>
  <si>
    <t>FEC_per_sqm.kWh.DE.Res.HH.Thermal.SH.ConvElc.Elec</t>
  </si>
  <si>
    <t>FEC_per_sqm.kWh.DE.Res.HH.Thermal.SH.TotalCirculation.Elec</t>
  </si>
  <si>
    <t>FEC_per_sqm.kWh.DE.Res.HH.Thermal.SC.AC.Elec</t>
  </si>
  <si>
    <t>FEC_per_sqm.kWh.DE.Res.HH.Thermal.WH.Solids.Solids</t>
  </si>
  <si>
    <t>FEC_per_sqm.kWh.DE.Res.HH.Thermal.WH.LPG.LPG</t>
  </si>
  <si>
    <t>FEC_per_sqm.kWh.DE.Res.HH.Thermal.WH.Oil.Oil_LiqBio</t>
  </si>
  <si>
    <t>FEC_per_sqm.kWh.DE.Res.HH.Thermal.WH.Gas.NG_Biogas</t>
  </si>
  <si>
    <t>FEC_per_sqm.kWh.DE.Res.HH.Thermal.WH.Biomass.Biomass_Waste</t>
  </si>
  <si>
    <t>FEC_per_sqm.kWh.DE.Res.HH.Thermal.WH.Geo.Geo</t>
  </si>
  <si>
    <t>FEC_per_sqm.kWh.DE.Res.HH.Thermal.WH.DistrHeat.Steam_Distr</t>
  </si>
  <si>
    <t>FEC_per_sqm.kWh.DE.Res.HH.Thermal.WH.Elc.Elec</t>
  </si>
  <si>
    <t>FEC_per_sqm.kWh.DE.Res.HH.Thermal.WH.TotalSolar.Solar</t>
  </si>
  <si>
    <t>FEC_per_sqm.kWh.DE.Res.HH.Thermal.CO.Solids.Solids</t>
  </si>
  <si>
    <t>FEC_per_sqm.kWh.DE.Res.HH.Thermal.CO.LPG.LPG</t>
  </si>
  <si>
    <t>FEC_per_sqm.kWh.DE.Res.HH.Thermal.CO.Gas.NG_Biogas</t>
  </si>
  <si>
    <t>FEC_per_sqm.kWh.DE.Res.HH.Thermal.CO.Biomass.Biomass_Waste</t>
  </si>
  <si>
    <t>FEC_per_sqm.kWh.DE.Res.HH.Thermal.CO.Elc.Elec</t>
  </si>
  <si>
    <t>DE - Thermal energy service per surface area</t>
  </si>
  <si>
    <t>TES_per_sqm.kWh.DE.Res.HH.Thermal.SH.Solids.Solids</t>
  </si>
  <si>
    <t>TES_per_sqm.kWh.DE.Res.HH.Thermal.SH.LPG.LPG</t>
  </si>
  <si>
    <t>TES_per_sqm.kWh.DE.Res.HH.Thermal.SH.Oil.Oil_LiqBio</t>
  </si>
  <si>
    <t>TES_per_sqm.kWh.DE.Res.HH.Thermal.SH.Gas.NG_Biogas</t>
  </si>
  <si>
    <t>TES_per_sqm.kWh.DE.Res.HH.Thermal.SH.Biomass.Biomass_Waste</t>
  </si>
  <si>
    <t>TES_per_sqm.kWh.DE.Res.HH.Thermal.SH.Geo.Geo</t>
  </si>
  <si>
    <t>TES_per_sqm.kWh.DE.Res.HH.Thermal.SH.DistrHeat.Steam_Distr</t>
  </si>
  <si>
    <t>TES_per_sqm.kWh.DE.Res.HH.Thermal.SH.AdvElc.Elec</t>
  </si>
  <si>
    <t>TES_per_sqm.kWh.DE.Res.HH.Thermal.SH.ConvElc.Elec</t>
  </si>
  <si>
    <t>TES_per_sqm.kWh.DE.Res.HH.Thermal.SH.TotalCirculation.Elec</t>
  </si>
  <si>
    <t>TES_per_sqm.kWh.DE.Res.HH.Thermal.SC.AC.Elec</t>
  </si>
  <si>
    <t>TES_per_sqm.kWh.DE.Res.HH.Thermal.WH.Solids.Solids</t>
  </si>
  <si>
    <t>TES_per_sqm.kWh.DE.Res.HH.Thermal.WH.LPG.LPG</t>
  </si>
  <si>
    <t>TES_per_sqm.kWh.DE.Res.HH.Thermal.WH.Oil.Oil_LiqBio</t>
  </si>
  <si>
    <t>TES_per_sqm.kWh.DE.Res.HH.Thermal.WH.Gas.NG_Biogas</t>
  </si>
  <si>
    <t>TES_per_sqm.kWh.DE.Res.HH.Thermal.WH.Biomass.Biomass_Waste</t>
  </si>
  <si>
    <t>TES_per_sqm.kWh.DE.Res.HH.Thermal.WH.Geo.Geo</t>
  </si>
  <si>
    <t>TES_per_sqm.kWh.DE.Res.HH.Thermal.WH.DistrHeat.Steam_Distr</t>
  </si>
  <si>
    <t>TES_per_sqm.kWh.DE.Res.HH.Thermal.WH.Elc.Elec</t>
  </si>
  <si>
    <t>TES_per_sqm.kWh.DE.Res.HH.Thermal.WH.TotalSolar.Solar</t>
  </si>
  <si>
    <t>TES_per_sqm.kWh.DE.Res.HH.Thermal.CO.Solids.Solids</t>
  </si>
  <si>
    <t>TES_per_sqm.kWh.DE.Res.HH.Thermal.CO.LPG.LPG</t>
  </si>
  <si>
    <t>TES_per_sqm.kWh.DE.Res.HH.Thermal.CO.Gas.NG_Biogas</t>
  </si>
  <si>
    <t>TES_per_sqm.kWh.DE.Res.HH.Thermal.CO.Biomass.Biomass_Waste</t>
  </si>
  <si>
    <t>TES_per_sqm.kWh.DE.Res.HH.Thermal.CO.Elc.Elec</t>
  </si>
  <si>
    <t>DE - CO2 emissions per surface area</t>
  </si>
  <si>
    <t>EMI_per_sqm.kgCO2.DE.Res.HH.Thermal.SH.Solids.Solids</t>
  </si>
  <si>
    <t>EMI_per_sqm.kgCO2.DE.Res.HH.Thermal.SH.LPG.LPG</t>
  </si>
  <si>
    <t>EMI_per_sqm.kgCO2.DE.Res.HH.Thermal.SH.Oil.Oil_LiqBio</t>
  </si>
  <si>
    <t>EMI_per_sqm.kgCO2.DE.Res.HH.Thermal.SH.Gas.NG_Biogas</t>
  </si>
  <si>
    <t>EMI_per_sqm.kgCO2.DE.Res.HH.Thermal.SH.Biomass.Biomass_Waste</t>
  </si>
  <si>
    <t>EMI_per_sqm.kgCO2.DE.Res.HH.Thermal.SH.Geo.Geo</t>
  </si>
  <si>
    <t>EMI_per_sqm.kgCO2.DE.Res.HH.Thermal.SH.DistrHeat.Steam_Distr</t>
  </si>
  <si>
    <t>EMI_per_sqm.kgCO2.DE.Res.HH.Thermal.SH.AdvElc.Elec</t>
  </si>
  <si>
    <t>EMI_per_sqm.kgCO2.DE.Res.HH.Thermal.SH.ConvElc.Elec</t>
  </si>
  <si>
    <t>EMI_per_sqm.kgCO2.DE.Res.HH.Thermal.SH.TotalCirculation.Elec</t>
  </si>
  <si>
    <t>EMI_per_sqm.kgCO2.DE.Res.HH.Thermal.SC.AC.Elec</t>
  </si>
  <si>
    <t>EMI_per_sqm.kgCO2.DE.Res.HH.Thermal.WH.Solids.Solids</t>
  </si>
  <si>
    <t>EMI_per_sqm.kgCO2.DE.Res.HH.Thermal.WH.LPG.LPG</t>
  </si>
  <si>
    <t>EMI_per_sqm.kgCO2.DE.Res.HH.Thermal.WH.Oil.Oil_LiqBio</t>
  </si>
  <si>
    <t>EMI_per_sqm.kgCO2.DE.Res.HH.Thermal.WH.Gas.NG_Biogas</t>
  </si>
  <si>
    <t>EMI_per_sqm.kgCO2.DE.Res.HH.Thermal.WH.Biomass.Biomass_Waste</t>
  </si>
  <si>
    <t>EMI_per_sqm.kgCO2.DE.Res.HH.Thermal.WH.Geo.Geo</t>
  </si>
  <si>
    <t>EMI_per_sqm.kgCO2.DE.Res.HH.Thermal.WH.DistrHeat.Steam_Distr</t>
  </si>
  <si>
    <t>EMI_per_sqm.kgCO2.DE.Res.HH.Thermal.WH.Elc.Elec</t>
  </si>
  <si>
    <t>EMI_per_sqm.kgCO2.DE.Res.HH.Thermal.WH.TotalSolar.Solar</t>
  </si>
  <si>
    <t>EMI_per_sqm.kgCO2.DE.Res.HH.Thermal.CO.Solids.Solids</t>
  </si>
  <si>
    <t>EMI_per_sqm.kgCO2.DE.Res.HH.Thermal.CO.LPG.LPG</t>
  </si>
  <si>
    <t>EMI_per_sqm.kgCO2.DE.Res.HH.Thermal.CO.Gas.NG_Biogas</t>
  </si>
  <si>
    <t>EMI_per_sqm.kgCO2.DE.Res.HH.Thermal.CO.Biomass.Biomass_Waste</t>
  </si>
  <si>
    <t>EMI_per_sqm.kgCO2.DE.Res.HH.Thermal.CO.Elc.Elec</t>
  </si>
  <si>
    <t>DE - Number of new and renovated households</t>
  </si>
  <si>
    <t>NUM.number.DE.Res.HHnew.Thermal</t>
  </si>
  <si>
    <t>NUM.number.DE.Res.HHnew.Thermal.SH</t>
  </si>
  <si>
    <t>NUM.number.DE.Res.HHnew.Thermal.SH.Solids</t>
  </si>
  <si>
    <t>NUM.number.DE.Res.HHnew.Thermal.SH.LPG</t>
  </si>
  <si>
    <t>NUM.number.DE.Res.HHnew.Thermal.SH.Oil</t>
  </si>
  <si>
    <t>NUM.number.DE.Res.HHnew.Thermal.SH.Gas</t>
  </si>
  <si>
    <t>NUM.number.DE.Res.HHnew.Thermal.SH.Biomass</t>
  </si>
  <si>
    <t>NUM.number.DE.Res.HHnew.Thermal.SH.Geo</t>
  </si>
  <si>
    <t>NUM.number.DE.Res.HHnew.Thermal.SH.DistrHeat</t>
  </si>
  <si>
    <t>NUM.number.DE.Res.HHnew.Thermal.SH.AdvElc</t>
  </si>
  <si>
    <t>NUM.number.DE.Res.HHnew.Thermal.SH.ConvElc</t>
  </si>
  <si>
    <t>NUM.number.DE.Res.HHnew.Thermal.SC</t>
  </si>
  <si>
    <t>NUM.number.DE.Res.HHnew.Thermal.SC.AC</t>
  </si>
  <si>
    <t>NUM.number.DE.Res.HHnew.Thermal.WH</t>
  </si>
  <si>
    <t>NUM.number.DE.Res.HHnew.Thermal.WH.Solids</t>
  </si>
  <si>
    <t>NUM.number.DE.Res.HHnew.Thermal.WH.LPG</t>
  </si>
  <si>
    <t>NUM.number.DE.Res.HHnew.Thermal.WH.Oil</t>
  </si>
  <si>
    <t>NUM.number.DE.Res.HHnew.Thermal.WH.Gas</t>
  </si>
  <si>
    <t>NUM.number.DE.Res.HHnew.Thermal.WH.Biomass</t>
  </si>
  <si>
    <t>NUM.number.DE.Res.HHnew.Thermal.WH.Geo</t>
  </si>
  <si>
    <t>NUM.number.DE.Res.HHnew.Thermal.WH.DistrHeat</t>
  </si>
  <si>
    <t>NUM.number.DE.Res.HHnew.Thermal.WH.Elc</t>
  </si>
  <si>
    <t>NUM.number.DE.Res.HHnew.Thermal.WH.Solar</t>
  </si>
  <si>
    <t>NUM.number.DE.Res.HHnew.Thermal.CO</t>
  </si>
  <si>
    <t>NUM.number.DE.Res.HHnew.Thermal.CO.Solids</t>
  </si>
  <si>
    <t>NUM.number.DE.Res.HHnew.Thermal.CO.LPG</t>
  </si>
  <si>
    <t>NUM.number.DE.Res.HHnew.Thermal.CO.Gas</t>
  </si>
  <si>
    <t>NUM.number.DE.Res.HHnew.Thermal.CO.Biomass</t>
  </si>
  <si>
    <t>NUM.number.DE.Res.HHnew.Thermal.CO.Elc</t>
  </si>
  <si>
    <t>DE - Final energy consumption in new and renovated households</t>
  </si>
  <si>
    <t>FEC.ktoe.DE.Res.HHnew.Thermal</t>
  </si>
  <si>
    <t>FEC.ktoe.DE.Res.HHnew.Thermal.SH</t>
  </si>
  <si>
    <t>FEC.ktoe.DE.Res.HHnew.Thermal.SH.Solids.Solids</t>
  </si>
  <si>
    <t>FEC.ktoe.DE.Res.HHnew.Thermal.SH.LPG.LPG</t>
  </si>
  <si>
    <t>FEC.ktoe.DE.Res.HHnew.Thermal.SH.Oil.Oil_LiqBio</t>
  </si>
  <si>
    <t>FEC.ktoe.DE.Res.HHnew.Thermal.SH.Gas.NG_Biogas</t>
  </si>
  <si>
    <t>FEC.ktoe.DE.Res.HHnew.Thermal.SH.Biomass.Biomass_Waste</t>
  </si>
  <si>
    <t>FEC.ktoe.DE.Res.HHnew.Thermal.SH.Geo.Geo</t>
  </si>
  <si>
    <t>FEC.ktoe.DE.Res.HHnew.Thermal.SH.DistrHeat.Steam_Distr</t>
  </si>
  <si>
    <t>FEC.ktoe.DE.Res.HHnew.Thermal.SH.AdvElc.Elec</t>
  </si>
  <si>
    <t>FEC.ktoe.DE.Res.HHnew.Thermal.SH.ConvElc.Elec</t>
  </si>
  <si>
    <t>FEC.ktoe.DE.Res.HHnew.Thermal.SH.TotalCirculation.Elec</t>
  </si>
  <si>
    <t>FEC.ktoe.DE.Res.HHnew.Thermal.SC</t>
  </si>
  <si>
    <t>FEC.ktoe.DE.Res.HHnew.Thermal.SC.AC.Elec</t>
  </si>
  <si>
    <t>FEC.ktoe.DE.Res.HHnew.Thermal.WH</t>
  </si>
  <si>
    <t>FEC.ktoe.DE.Res.HHnew.Thermal.WH.Solids.Solids</t>
  </si>
  <si>
    <t>FEC.ktoe.DE.Res.HHnew.Thermal.WH.LPG.LPG</t>
  </si>
  <si>
    <t>FEC.ktoe.DE.Res.HHnew.Thermal.WH.Oil.Oil_LiqBio</t>
  </si>
  <si>
    <t>FEC.ktoe.DE.Res.HHnew.Thermal.WH.Gas.NG_Biogas</t>
  </si>
  <si>
    <t>FEC.ktoe.DE.Res.HHnew.Thermal.WH.Biomass.Biomass_Waste</t>
  </si>
  <si>
    <t>FEC.ktoe.DE.Res.HHnew.Thermal.WH.Geo.Geo</t>
  </si>
  <si>
    <t>FEC.ktoe.DE.Res.HHnew.Thermal.WH.DistrHeat.Steam_Distr</t>
  </si>
  <si>
    <t>FEC.ktoe.DE.Res.HHnew.Thermal.WH.Elc.Elec</t>
  </si>
  <si>
    <t>FEC.ktoe.DE.Res.HHnew.Thermal.WH.TotalSolar.Solar</t>
  </si>
  <si>
    <t>FEC.ktoe.DE.Res.HHnew.Thermal.CO</t>
  </si>
  <si>
    <t>FEC.ktoe.DE.Res.HHnew.Thermal.CO.Solids.Solids</t>
  </si>
  <si>
    <t>FEC.ktoe.DE.Res.HHnew.Thermal.CO.LPG.LPG</t>
  </si>
  <si>
    <t>FEC.ktoe.DE.Res.HHnew.Thermal.CO.Gas.NG_Biogas</t>
  </si>
  <si>
    <t>FEC.ktoe.DE.Res.HHnew.Thermal.CO.Biomass.Biomass_Waste</t>
  </si>
  <si>
    <t>FEC.ktoe.DE.Res.HHnew.Thermal.CO.Elc.Elec</t>
  </si>
  <si>
    <t>DE - Thermal energy service in new and renovated households</t>
  </si>
  <si>
    <t>TES.ktoe.DE.Res.HHnew.Thermal</t>
  </si>
  <si>
    <t>TES.ktoe.DE.Res.HHnew.Thermal.SH</t>
  </si>
  <si>
    <t>TES.ktoe.DE.Res.HHnew.Thermal.SH.Solids.Solids</t>
  </si>
  <si>
    <t>TES.ktoe.DE.Res.HHnew.Thermal.SH.LPG.LPG</t>
  </si>
  <si>
    <t>TES.ktoe.DE.Res.HHnew.Thermal.SH.Oil.Oil_LiqBio</t>
  </si>
  <si>
    <t>TES.ktoe.DE.Res.HHnew.Thermal.SH.Gas.NG_Biogas</t>
  </si>
  <si>
    <t>TES.ktoe.DE.Res.HHnew.Thermal.SH.Biomass.Biomass_Waste</t>
  </si>
  <si>
    <t>TES.ktoe.DE.Res.HHnew.Thermal.SH.Geo.Geo</t>
  </si>
  <si>
    <t>TES.ktoe.DE.Res.HHnew.Thermal.SH.DistrHeat.Steam_Distr</t>
  </si>
  <si>
    <t>TES.ktoe.DE.Res.HHnew.Thermal.SH.AdvElc.Elec</t>
  </si>
  <si>
    <t>TES.ktoe.DE.Res.HHnew.Thermal.SH.ConvElc.Elec</t>
  </si>
  <si>
    <t>TES.ktoe.DE.Res.HHnew.Thermal.SH.TotalCirculation.Elec</t>
  </si>
  <si>
    <t>TES.ktoe.DE.Res.HHnew.Thermal.SC</t>
  </si>
  <si>
    <t>TES.ktoe.DE.Res.HHnew.Thermal.SC.AC.Elec</t>
  </si>
  <si>
    <t>TES.ktoe.DE.Res.HHnew.Thermal.WH</t>
  </si>
  <si>
    <t>TES.ktoe.DE.Res.HHnew.Thermal.WH.Solids.Solids</t>
  </si>
  <si>
    <t>TES.ktoe.DE.Res.HHnew.Thermal.WH.LPG.LPG</t>
  </si>
  <si>
    <t>TES.ktoe.DE.Res.HHnew.Thermal.WH.Oil.Oil_LiqBio</t>
  </si>
  <si>
    <t>TES.ktoe.DE.Res.HHnew.Thermal.WH.Gas.NG_Biogas</t>
  </si>
  <si>
    <t>TES.ktoe.DE.Res.HHnew.Thermal.WH.Biomass.Biomass_Waste</t>
  </si>
  <si>
    <t>TES.ktoe.DE.Res.HHnew.Thermal.WH.Geo.Geo</t>
  </si>
  <si>
    <t>TES.ktoe.DE.Res.HHnew.Thermal.WH.DistrHeat.Steam_Distr</t>
  </si>
  <si>
    <t>TES.ktoe.DE.Res.HHnew.Thermal.WH.Elc.Elec</t>
  </si>
  <si>
    <t>TES.ktoe.DE.Res.HHnew.Thermal.WH.TotalSolar.Solar</t>
  </si>
  <si>
    <t>TES.ktoe.DE.Res.HHnew.Thermal.CO</t>
  </si>
  <si>
    <t>TES.ktoe.DE.Res.HHnew.Thermal.CO.Solids.Solids</t>
  </si>
  <si>
    <t>TES.ktoe.DE.Res.HHnew.Thermal.CO.LPG.LPG</t>
  </si>
  <si>
    <t>TES.ktoe.DE.Res.HHnew.Thermal.CO.Gas.NG_Biogas</t>
  </si>
  <si>
    <t>TES.ktoe.DE.Res.HHnew.Thermal.CO.Biomass.Biomass_Waste</t>
  </si>
  <si>
    <t>TES.ktoe.DE.Res.HHnew.Thermal.CO.Elc.Elec</t>
  </si>
  <si>
    <t>DE - System efficiency indicator of new and renovated households</t>
  </si>
  <si>
    <t>Eff.ratio.DE.Res.HHnew.Thermal</t>
  </si>
  <si>
    <t>Eff.ratio.DE.Res.HHnew.Thermal.SH</t>
  </si>
  <si>
    <t>Eff.ratio.DE.Res.HHnew.Thermal.SH.Solids.Solids</t>
  </si>
  <si>
    <t>Eff.ratio.DE.Res.HHnew.Thermal.SH.LPG.LPG</t>
  </si>
  <si>
    <t>Eff.ratio.DE.Res.HHnew.Thermal.SH.Oil.Oil_LiqBio</t>
  </si>
  <si>
    <t>Eff.ratio.DE.Res.HHnew.Thermal.SH.Gas.NG_Biogas</t>
  </si>
  <si>
    <t>Eff.ratio.DE.Res.HHnew.Thermal.SH.Biomass.Biomass_Waste</t>
  </si>
  <si>
    <t>Eff.ratio.DE.Res.HHnew.Thermal.SH.Geo.Geo</t>
  </si>
  <si>
    <t>Eff.ratio.DE.Res.HHnew.Thermal.SH.DistrHeat.Steam_Distr</t>
  </si>
  <si>
    <t>Eff.ratio.DE.Res.HHnew.Thermal.SH.AdvElc.Elec</t>
  </si>
  <si>
    <t>Eff.ratio.DE.Res.HHnew.Thermal.SH.ConvElc.Elec</t>
  </si>
  <si>
    <t>Eff.ratio.DE.Res.HHnew.Thermal.SH.TotalCirculation.Elec</t>
  </si>
  <si>
    <t>Eff.ratio.DE.Res.HHnew.Thermal.SC</t>
  </si>
  <si>
    <t>Eff.ratio.DE.Res.HHnew.Thermal.SC.AC.Elec</t>
  </si>
  <si>
    <t>Eff.ratio.DE.Res.HHnew.Thermal.WH</t>
  </si>
  <si>
    <t>Eff.ratio.DE.Res.HHnew.Thermal.WH.Solids.Solids</t>
  </si>
  <si>
    <t>Eff.ratio.DE.Res.HHnew.Thermal.WH.LPG.LPG</t>
  </si>
  <si>
    <t>Eff.ratio.DE.Res.HHnew.Thermal.WH.Oil.Oil_LiqBio</t>
  </si>
  <si>
    <t>Eff.ratio.DE.Res.HHnew.Thermal.WH.Gas.NG_Biogas</t>
  </si>
  <si>
    <t>Eff.ratio.DE.Res.HHnew.Thermal.WH.Biomass.Biomass_Waste</t>
  </si>
  <si>
    <t>Eff.ratio.DE.Res.HHnew.Thermal.WH.Geo.Geo</t>
  </si>
  <si>
    <t>Eff.ratio.DE.Res.HHnew.Thermal.WH.DistrHeat.Steam_Distr</t>
  </si>
  <si>
    <t>Eff.ratio.DE.Res.HHnew.Thermal.WH.Elc.Elec</t>
  </si>
  <si>
    <t>Eff.ratio.DE.Res.HHnew.Thermal.WH.TotalSolar.Solar</t>
  </si>
  <si>
    <t>Eff.ratio.DE.Res.HHnew.Thermal.CO</t>
  </si>
  <si>
    <t>Eff.ratio.DE.Res.HHnew.Thermal.CO.Solids.Solids</t>
  </si>
  <si>
    <t>Eff.ratio.DE.Res.HHnew.Thermal.CO.LPG.LPG</t>
  </si>
  <si>
    <t>Eff.ratio.DE.Res.HHnew.Thermal.CO.Gas.NG_Biogas</t>
  </si>
  <si>
    <t>Eff.ratio.DE.Res.HHnew.Thermal.CO.Biomass.Biomass_Waste</t>
  </si>
  <si>
    <t>Eff.ratio.DE.Res.HHnew.Thermal.CO.Elc.Elec</t>
  </si>
  <si>
    <t>DE - CO2 emissions in new and renovated households</t>
  </si>
  <si>
    <t>EMI.ktCO2.DE.Res.HHnew.Thermal</t>
  </si>
  <si>
    <t>EMI.ktCO2.DE.Res.HHnew.Thermal.SH</t>
  </si>
  <si>
    <t>EMI.ktCO2.DE.Res.HHnew.Thermal.SH.Solids.Solids</t>
  </si>
  <si>
    <t>EMI.ktCO2.DE.Res.HHnew.Thermal.SH.LPG.LPG</t>
  </si>
  <si>
    <t>EMI.ktCO2.DE.Res.HHnew.Thermal.SH.Oil.Oil_LiqBio</t>
  </si>
  <si>
    <t>EMI.ktCO2.DE.Res.HHnew.Thermal.SH.Gas.NG_Biogas</t>
  </si>
  <si>
    <t>EMI.ktCO2.DE.Res.HHnew.Thermal.SH.Biomass.Biomass_Waste</t>
  </si>
  <si>
    <t>EMI.ktCO2.DE.Res.HHnew.Thermal.SH.Geo.Geo</t>
  </si>
  <si>
    <t>EMI.ktCO2.DE.Res.HHnew.Thermal.SH.DistrHeat.Steam_Distr</t>
  </si>
  <si>
    <t>EMI.ktCO2.DE.Res.HHnew.Thermal.SH.AdvElc.Elec</t>
  </si>
  <si>
    <t>EMI.ktCO2.DE.Res.HHnew.Thermal.SH.ConvElc.Elec</t>
  </si>
  <si>
    <t>EMI.ktCO2.DE.Res.HHnew.Thermal.SH.TotalCirculation.Elec</t>
  </si>
  <si>
    <t>EMI.ktCO2.DE.Res.HHnew.Thermal.SC</t>
  </si>
  <si>
    <t>EMI.ktCO2.DE.Res.HHnew.Thermal.SC.AC.Elec</t>
  </si>
  <si>
    <t>EMI.ktCO2.DE.Res.HHnew.Thermal.WH</t>
  </si>
  <si>
    <t>EMI.ktCO2.DE.Res.HHnew.Thermal.WH.Solids.Solids</t>
  </si>
  <si>
    <t>EMI.ktCO2.DE.Res.HHnew.Thermal.WH.LPG.LPG</t>
  </si>
  <si>
    <t>EMI.ktCO2.DE.Res.HHnew.Thermal.WH.Oil.Oil_LiqBio</t>
  </si>
  <si>
    <t>EMI.ktCO2.DE.Res.HHnew.Thermal.WH.Gas.NG_Biogas</t>
  </si>
  <si>
    <t>EMI.ktCO2.DE.Res.HHnew.Thermal.WH.Biomass.Biomass_Waste</t>
  </si>
  <si>
    <t>EMI.ktCO2.DE.Res.HHnew.Thermal.WH.Geo.Geo</t>
  </si>
  <si>
    <t>EMI.ktCO2.DE.Res.HHnew.Thermal.WH.DistrHeat.Steam_Distr</t>
  </si>
  <si>
    <t>EMI.ktCO2.DE.Res.HHnew.Thermal.WH.Elc.Elec</t>
  </si>
  <si>
    <t>EMI.ktCO2.DE.Res.HHnew.Thermal.WH.TotalSolar.Solar</t>
  </si>
  <si>
    <t>EMI.ktCO2.DE.Res.HHnew.Thermal.CO</t>
  </si>
  <si>
    <t>EMI.ktCO2.DE.Res.HHnew.Thermal.CO.Solids.Solids</t>
  </si>
  <si>
    <t>EMI.ktCO2.DE.Res.HHnew.Thermal.CO.LPG.LPG</t>
  </si>
  <si>
    <t>EMI.ktCO2.DE.Res.HHnew.Thermal.CO.Gas.NG_Biogas</t>
  </si>
  <si>
    <t>EMI.ktCO2.DE.Res.HHnew.Thermal.CO.Biomass.Biomass_Waste</t>
  </si>
  <si>
    <t>EMI.ktCO2.DE.Res.HHnew.Thermal.CO.Elc.Elec</t>
  </si>
  <si>
    <t>DE - Final energy consumption of new and renovated households (per household)</t>
  </si>
  <si>
    <t>FEC_per_household.kWh.DE.Res.HHnew.Thermal</t>
  </si>
  <si>
    <t>FEC_per_household.kWh.DE.Res.HHnew.Thermal.SH</t>
  </si>
  <si>
    <t>FEC_per_household.kWh.DE.Res.HHnew.Thermal.SH.Solids.Solids</t>
  </si>
  <si>
    <t>FEC_per_household.kWh.DE.Res.HHnew.Thermal.SH.LPG.LPG</t>
  </si>
  <si>
    <t>FEC_per_household.kWh.DE.Res.HHnew.Thermal.SH.Oil.Oil_LiqBio</t>
  </si>
  <si>
    <t>FEC_per_household.kWh.DE.Res.HHnew.Thermal.SH.Gas.NG_Biogas</t>
  </si>
  <si>
    <t>FEC_per_household.kWh.DE.Res.HHnew.Thermal.SH.Biomass.Biomass_Waste</t>
  </si>
  <si>
    <t>FEC_per_household.kWh.DE.Res.HHnew.Thermal.SH.Geo.Geo</t>
  </si>
  <si>
    <t>FEC_per_household.kWh.DE.Res.HHnew.Thermal.SH.DistrHeat.Steam_Distr</t>
  </si>
  <si>
    <t>FEC_per_household.kWh.DE.Res.HHnew.Thermal.SH.AdvElc.Elec</t>
  </si>
  <si>
    <t>FEC_per_household.kWh.DE.Res.HHnew.Thermal.SH.ConvElc.Elec</t>
  </si>
  <si>
    <t>FEC_per_household.kWh.DE.Res.HHnew.Thermal.SH.TotalCirculation.Elec</t>
  </si>
  <si>
    <t>FEC_per_household.kWh.DE.Res.HHnew.Thermal.SC</t>
  </si>
  <si>
    <t>FEC_per_household.kWh.DE.Res.HHnew.Thermal.SC.AC.Elec</t>
  </si>
  <si>
    <t>FEC_per_household.kWh.DE.Res.HHnew.Thermal.WH</t>
  </si>
  <si>
    <t>FEC_per_household.kWh.DE.Res.HHnew.Thermal.WH.Solids.Solids</t>
  </si>
  <si>
    <t>FEC_per_household.kWh.DE.Res.HHnew.Thermal.WH.LPG.LPG</t>
  </si>
  <si>
    <t>FEC_per_household.kWh.DE.Res.HHnew.Thermal.WH.Oil.Oil_LiqBio</t>
  </si>
  <si>
    <t>FEC_per_household.kWh.DE.Res.HHnew.Thermal.WH.Gas.NG_Biogas</t>
  </si>
  <si>
    <t>FEC_per_household.kWh.DE.Res.HHnew.Thermal.WH.Biomass.Biomass_Waste</t>
  </si>
  <si>
    <t>FEC_per_household.kWh.DE.Res.HHnew.Thermal.WH.Geo.Geo</t>
  </si>
  <si>
    <t>FEC_per_household.kWh.DE.Res.HHnew.Thermal.WH.DistrHeat.Steam_Distr</t>
  </si>
  <si>
    <t>FEC_per_household.kWh.DE.Res.HHnew.Thermal.WH.Elc.Elec</t>
  </si>
  <si>
    <t>FEC_per_household.kWh.DE.Res.HHnew.Thermal.WH.TotalSolar.Solar</t>
  </si>
  <si>
    <t>FEC_per_household.kWh.DE.Res.HHnew.Thermal.CO</t>
  </si>
  <si>
    <t>FEC_per_household.kWh.DE.Res.HHnew.Thermal.CO.Solids.Solids</t>
  </si>
  <si>
    <t>FEC_per_household.kWh.DE.Res.HHnew.Thermal.CO.LPG.LPG</t>
  </si>
  <si>
    <t>FEC_per_household.kWh.DE.Res.HHnew.Thermal.CO.Gas.NG_Biogas</t>
  </si>
  <si>
    <t>FEC_per_household.kWh.DE.Res.HHnew.Thermal.CO.Biomass.Biomass_Waste</t>
  </si>
  <si>
    <t>FEC_per_household.kWh.DE.Res.HHnew.Thermal.CO.Elc.Elec</t>
  </si>
  <si>
    <t>DE - Thermal energy service of new and renovated households (per household)</t>
  </si>
  <si>
    <t>TES_per_household.kWh.DE.Res.HHnew.Thermal</t>
  </si>
  <si>
    <t>TES_per_household.kWh.DE.Res.HHnew.Thermal.SH</t>
  </si>
  <si>
    <t>TES_per_household.kWh.DE.Res.HHnew.Thermal.SH.Solids.Solids</t>
  </si>
  <si>
    <t>TES_per_household.kWh.DE.Res.HHnew.Thermal.SH.LPG.LPG</t>
  </si>
  <si>
    <t>TES_per_household.kWh.DE.Res.HHnew.Thermal.SH.Oil.Oil_LiqBio</t>
  </si>
  <si>
    <t>TES_per_household.kWh.DE.Res.HHnew.Thermal.SH.Gas.NG_Biogas</t>
  </si>
  <si>
    <t>TES_per_household.kWh.DE.Res.HHnew.Thermal.SH.Biomass.Biomass_Waste</t>
  </si>
  <si>
    <t>TES_per_household.kWh.DE.Res.HHnew.Thermal.SH.Geo.Geo</t>
  </si>
  <si>
    <t>TES_per_household.kWh.DE.Res.HHnew.Thermal.SH.DistrHeat.Steam_Distr</t>
  </si>
  <si>
    <t>TES_per_household.kWh.DE.Res.HHnew.Thermal.SH.AdvElc.Elec</t>
  </si>
  <si>
    <t>TES_per_household.kWh.DE.Res.HHnew.Thermal.SH.ConvElc.Elec</t>
  </si>
  <si>
    <t>TES_per_household.kWh.DE.Res.HHnew.Thermal.SH.TotalCirculation.Elec</t>
  </si>
  <si>
    <t>TES_per_household.kWh.DE.Res.HHnew.Thermal.SC</t>
  </si>
  <si>
    <t>TES_per_household.kWh.DE.Res.HHnew.Thermal.SC.AC.Elec</t>
  </si>
  <si>
    <t>TES_per_household.kWh.DE.Res.HHnew.Thermal.WH</t>
  </si>
  <si>
    <t>TES_per_household.kWh.DE.Res.HHnew.Thermal.WH.Solids.Solids</t>
  </si>
  <si>
    <t>TES_per_household.kWh.DE.Res.HHnew.Thermal.WH.LPG.LPG</t>
  </si>
  <si>
    <t>TES_per_household.kWh.DE.Res.HHnew.Thermal.WH.Oil.Oil_LiqBio</t>
  </si>
  <si>
    <t>TES_per_household.kWh.DE.Res.HHnew.Thermal.WH.Gas.NG_Biogas</t>
  </si>
  <si>
    <t>TES_per_household.kWh.DE.Res.HHnew.Thermal.WH.Biomass.Biomass_Waste</t>
  </si>
  <si>
    <t>TES_per_household.kWh.DE.Res.HHnew.Thermal.WH.Geo.Geo</t>
  </si>
  <si>
    <t>TES_per_household.kWh.DE.Res.HHnew.Thermal.WH.DistrHeat.Steam_Distr</t>
  </si>
  <si>
    <t>TES_per_household.kWh.DE.Res.HHnew.Thermal.WH.Elc.Elec</t>
  </si>
  <si>
    <t>TES_per_household.kWh.DE.Res.HHnew.Thermal.WH.TotalSolar.Solar</t>
  </si>
  <si>
    <t>TES_per_household.kWh.DE.Res.HHnew.Thermal.CO</t>
  </si>
  <si>
    <t>TES_per_household.kWh.DE.Res.HHnew.Thermal.CO.Solids.Solids</t>
  </si>
  <si>
    <t>TES_per_household.kWh.DE.Res.HHnew.Thermal.CO.LPG.LPG</t>
  </si>
  <si>
    <t>TES_per_household.kWh.DE.Res.HHnew.Thermal.CO.Gas.NG_Biogas</t>
  </si>
  <si>
    <t>TES_per_household.kWh.DE.Res.HHnew.Thermal.CO.Biomass.Biomass_Waste</t>
  </si>
  <si>
    <t>TES_per_household.kWh.DE.Res.HHnew.Thermal.CO.Elc.Elec</t>
  </si>
  <si>
    <t>DE - CO2 emissions in new and renovated households (per household)</t>
  </si>
  <si>
    <t>EMI_per_household.kgCO2.DE.Res.HHnew.Thermal</t>
  </si>
  <si>
    <t>EMI_per_household.kgCO2.DE.Res.HHnew.Thermal.SH</t>
  </si>
  <si>
    <t>EMI_per_household.kgCO2.DE.Res.HHnew.Thermal.SH.Solids.Solids</t>
  </si>
  <si>
    <t>EMI_per_household.kgCO2.DE.Res.HHnew.Thermal.SH.LPG.LPG</t>
  </si>
  <si>
    <t>EMI_per_household.kgCO2.DE.Res.HHnew.Thermal.SH.Oil.Oil_LiqBio</t>
  </si>
  <si>
    <t>EMI_per_household.kgCO2.DE.Res.HHnew.Thermal.SH.Gas.NG_Biogas</t>
  </si>
  <si>
    <t>EMI_per_household.kgCO2.DE.Res.HHnew.Thermal.SH.Biomass.Biomass_Waste</t>
  </si>
  <si>
    <t>EMI_per_household.kgCO2.DE.Res.HHnew.Thermal.SH.Geo.Geo</t>
  </si>
  <si>
    <t>EMI_per_household.kgCO2.DE.Res.HHnew.Thermal.SH.DistrHeat.Steam_Distr</t>
  </si>
  <si>
    <t>EMI_per_household.kgCO2.DE.Res.HHnew.Thermal.SH.AdvElc.Elec</t>
  </si>
  <si>
    <t>EMI_per_household.kgCO2.DE.Res.HHnew.Thermal.SH.ConvElc.Elec</t>
  </si>
  <si>
    <t>EMI_per_household.kgCO2.DE.Res.HHnew.Thermal.SH.TotalCirculation.Elec</t>
  </si>
  <si>
    <t>EMI_per_household.kgCO2.DE.Res.HHnew.Thermal.SC</t>
  </si>
  <si>
    <t>EMI_per_household.kgCO2.DE.Res.HHnew.Thermal.SC.AC.Elec</t>
  </si>
  <si>
    <t>EMI_per_household.kgCO2.DE.Res.HHnew.Thermal.WH</t>
  </si>
  <si>
    <t>EMI_per_household.kgCO2.DE.Res.HHnew.Thermal.WH.Solids.Solids</t>
  </si>
  <si>
    <t>EMI_per_household.kgCO2.DE.Res.HHnew.Thermal.WH.LPG.LPG</t>
  </si>
  <si>
    <t>EMI_per_household.kgCO2.DE.Res.HHnew.Thermal.WH.Oil.Oil_LiqBio</t>
  </si>
  <si>
    <t>EMI_per_household.kgCO2.DE.Res.HHnew.Thermal.WH.Gas.NG_Biogas</t>
  </si>
  <si>
    <t>EMI_per_household.kgCO2.DE.Res.HHnew.Thermal.WH.Biomass.Biomass_Waste</t>
  </si>
  <si>
    <t>EMI_per_household.kgCO2.DE.Res.HHnew.Thermal.WH.Geo.Geo</t>
  </si>
  <si>
    <t>EMI_per_household.kgCO2.DE.Res.HHnew.Thermal.WH.DistrHeat.Steam_Distr</t>
  </si>
  <si>
    <t>EMI_per_household.kgCO2.DE.Res.HHnew.Thermal.WH.Elc.Elec</t>
  </si>
  <si>
    <t>EMI_per_household.kgCO2.DE.Res.HHnew.Thermal.WH.TotalSolar.Solar</t>
  </si>
  <si>
    <t>EMI_per_household.kgCO2.DE.Res.HHnew.Thermal.CO</t>
  </si>
  <si>
    <t>EMI_per_household.kgCO2.DE.Res.HHnew.Thermal.CO.Solids.Solids</t>
  </si>
  <si>
    <t>EMI_per_household.kgCO2.DE.Res.HHnew.Thermal.CO.LPG.LPG</t>
  </si>
  <si>
    <t>EMI_per_household.kgCO2.DE.Res.HHnew.Thermal.CO.Gas.NG_Biogas</t>
  </si>
  <si>
    <t>EMI_per_household.kgCO2.DE.Res.HHnew.Thermal.CO.Biomass.Biomass_Waste</t>
  </si>
  <si>
    <t>EMI_per_household.kgCO2.DE.Res.HHnew.Thermal.CO.Elc.Elec</t>
  </si>
  <si>
    <t>DE - Final energy consumption in new and renovated households per surface area</t>
  </si>
  <si>
    <t>FEC_per_sqm.kWh.DE.Res.HHnew.Thermal</t>
  </si>
  <si>
    <t>FEC_per_sqm.kWh.DE.Res.HHnew.Thermal.SH</t>
  </si>
  <si>
    <t>FEC_per_sqm.kWh.DE.Res.HHnew.Thermal.SH.Solids.Solids</t>
  </si>
  <si>
    <t>FEC_per_sqm.kWh.DE.Res.HHnew.Thermal.SH.LPG.LPG</t>
  </si>
  <si>
    <t>FEC_per_sqm.kWh.DE.Res.HHnew.Thermal.SH.Oil.Oil_LiqBio</t>
  </si>
  <si>
    <t>FEC_per_sqm.kWh.DE.Res.HHnew.Thermal.SH.Gas.NG_Biogas</t>
  </si>
  <si>
    <t>FEC_per_sqm.kWh.DE.Res.HHnew.Thermal.SH.Biomass.Biomass_Waste</t>
  </si>
  <si>
    <t>FEC_per_sqm.kWh.DE.Res.HHnew.Thermal.SH.Geo.Geo</t>
  </si>
  <si>
    <t>FEC_per_sqm.kWh.DE.Res.HHnew.Thermal.SH.DistrHeat.Steam_Distr</t>
  </si>
  <si>
    <t>FEC_per_sqm.kWh.DE.Res.HHnew.Thermal.SH.AdvElc.Elec</t>
  </si>
  <si>
    <t>FEC_per_sqm.kWh.DE.Res.HHnew.Thermal.SH.ConvElc.Elec</t>
  </si>
  <si>
    <t>FEC_per_sqm.kWh.DE.Res.HHnew.Thermal.SH.TotalCirculation.Elec</t>
  </si>
  <si>
    <t>FEC_per_sqm.kWh.DE.Res.HHnew.Thermal.SC</t>
  </si>
  <si>
    <t>FEC_per_sqm.kWh.DE.Res.HHnew.Thermal.SC.AC.Elec</t>
  </si>
  <si>
    <t>FEC_per_sqm.kWh.DE.Res.HHnew.Thermal.WH</t>
  </si>
  <si>
    <t>FEC_per_sqm.kWh.DE.Res.HHnew.Thermal.WH.Solids.Solids</t>
  </si>
  <si>
    <t>FEC_per_sqm.kWh.DE.Res.HHnew.Thermal.WH.LPG.LPG</t>
  </si>
  <si>
    <t>FEC_per_sqm.kWh.DE.Res.HHnew.Thermal.WH.Oil.Oil_LiqBio</t>
  </si>
  <si>
    <t>FEC_per_sqm.kWh.DE.Res.HHnew.Thermal.WH.Gas.NG_Biogas</t>
  </si>
  <si>
    <t>FEC_per_sqm.kWh.DE.Res.HHnew.Thermal.WH.Biomass.Biomass_Waste</t>
  </si>
  <si>
    <t>FEC_per_sqm.kWh.DE.Res.HHnew.Thermal.WH.Geo.Geo</t>
  </si>
  <si>
    <t>FEC_per_sqm.kWh.DE.Res.HHnew.Thermal.WH.DistrHeat.Steam_Distr</t>
  </si>
  <si>
    <t>FEC_per_sqm.kWh.DE.Res.HHnew.Thermal.WH.Elc.Elec</t>
  </si>
  <si>
    <t>FEC_per_sqm.kWh.DE.Res.HHnew.Thermal.WH.TotalSolar.Solar</t>
  </si>
  <si>
    <t>FEC_per_sqm.kWh.DE.Res.HHnew.Thermal.CO</t>
  </si>
  <si>
    <t>FEC_per_sqm.kWh.DE.Res.HHnew.Thermal.CO.Solids.Solids</t>
  </si>
  <si>
    <t>FEC_per_sqm.kWh.DE.Res.HHnew.Thermal.CO.LPG.LPG</t>
  </si>
  <si>
    <t>FEC_per_sqm.kWh.DE.Res.HHnew.Thermal.CO.Gas.NG_Biogas</t>
  </si>
  <si>
    <t>FEC_per_sqm.kWh.DE.Res.HHnew.Thermal.CO.Biomass.Biomass_Waste</t>
  </si>
  <si>
    <t>FEC_per_sqm.kWh.DE.Res.HHnew.Thermal.CO.Elc.Elec</t>
  </si>
  <si>
    <t>DE - Thermal energy service in new and renovated households per surface area</t>
  </si>
  <si>
    <t>TES_per_sqm.kWh.DE.Res.HHnew.Thermal</t>
  </si>
  <si>
    <t>TES_per_sqm.kWh.DE.Res.HHnew.Thermal.SH</t>
  </si>
  <si>
    <t>TES_per_sqm.kWh.DE.Res.HHnew.Thermal.SH.Solids.Solids</t>
  </si>
  <si>
    <t>TES_per_sqm.kWh.DE.Res.HHnew.Thermal.SH.LPG.LPG</t>
  </si>
  <si>
    <t>TES_per_sqm.kWh.DE.Res.HHnew.Thermal.SH.Oil.Oil_LiqBio</t>
  </si>
  <si>
    <t>TES_per_sqm.kWh.DE.Res.HHnew.Thermal.SH.Gas.NG_Biogas</t>
  </si>
  <si>
    <t>TES_per_sqm.kWh.DE.Res.HHnew.Thermal.SH.Biomass.Biomass_Waste</t>
  </si>
  <si>
    <t>TES_per_sqm.kWh.DE.Res.HHnew.Thermal.SH.Geo.Geo</t>
  </si>
  <si>
    <t>TES_per_sqm.kWh.DE.Res.HHnew.Thermal.SH.DistrHeat.Steam_Distr</t>
  </si>
  <si>
    <t>TES_per_sqm.kWh.DE.Res.HHnew.Thermal.SH.AdvElc.Elec</t>
  </si>
  <si>
    <t>TES_per_sqm.kWh.DE.Res.HHnew.Thermal.SH.ConvElc.Elec</t>
  </si>
  <si>
    <t>TES_per_sqm.kWh.DE.Res.HHnew.Thermal.SH.TotalCirculation.Elec</t>
  </si>
  <si>
    <t>TES_per_sqm.kWh.DE.Res.HHnew.Thermal.SC</t>
  </si>
  <si>
    <t>TES_per_sqm.kWh.DE.Res.HHnew.Thermal.SC.AC.Elec</t>
  </si>
  <si>
    <t>TES_per_sqm.kWh.DE.Res.HHnew.Thermal.WH</t>
  </si>
  <si>
    <t>TES_per_sqm.kWh.DE.Res.HHnew.Thermal.WH.Solids.Solids</t>
  </si>
  <si>
    <t>TES_per_sqm.kWh.DE.Res.HHnew.Thermal.WH.LPG.LPG</t>
  </si>
  <si>
    <t>TES_per_sqm.kWh.DE.Res.HHnew.Thermal.WH.Oil.Oil_LiqBio</t>
  </si>
  <si>
    <t>TES_per_sqm.kWh.DE.Res.HHnew.Thermal.WH.Gas.NG_Biogas</t>
  </si>
  <si>
    <t>TES_per_sqm.kWh.DE.Res.HHnew.Thermal.WH.Biomass.Biomass_Waste</t>
  </si>
  <si>
    <t>TES_per_sqm.kWh.DE.Res.HHnew.Thermal.WH.Geo.Geo</t>
  </si>
  <si>
    <t>TES_per_sqm.kWh.DE.Res.HHnew.Thermal.WH.DistrHeat.Steam_Distr</t>
  </si>
  <si>
    <t>TES_per_sqm.kWh.DE.Res.HHnew.Thermal.WH.Elc.Elec</t>
  </si>
  <si>
    <t>TES_per_sqm.kWh.DE.Res.HHnew.Thermal.WH.TotalSolar.Solar</t>
  </si>
  <si>
    <t>TES_per_sqm.kWh.DE.Res.HHnew.Thermal.CO</t>
  </si>
  <si>
    <t>TES_per_sqm.kWh.DE.Res.HHnew.Thermal.CO.Solids.Solids</t>
  </si>
  <si>
    <t>TES_per_sqm.kWh.DE.Res.HHnew.Thermal.CO.LPG.LPG</t>
  </si>
  <si>
    <t>TES_per_sqm.kWh.DE.Res.HHnew.Thermal.CO.Gas.NG_Biogas</t>
  </si>
  <si>
    <t>TES_per_sqm.kWh.DE.Res.HHnew.Thermal.CO.Biomass.Biomass_Waste</t>
  </si>
  <si>
    <t>TES_per_sqm.kWh.DE.Res.HHnew.Thermal.CO.Elc.Elec</t>
  </si>
  <si>
    <t>DE - CO2 emissions in new and renovated households per surface area</t>
  </si>
  <si>
    <t>EMI_per_sqm.kgCO2.DE.Res.HHnew.Thermal</t>
  </si>
  <si>
    <t>EMI_per_sqm.kgCO2.DE.Res.HHnew.Thermal.SH</t>
  </si>
  <si>
    <t>EMI_per_sqm.kgCO2.DE.Res.HHnew.Thermal.SH.Solids.Solids</t>
  </si>
  <si>
    <t>EMI_per_sqm.kgCO2.DE.Res.HHnew.Thermal.SH.LPG.LPG</t>
  </si>
  <si>
    <t>EMI_per_sqm.kgCO2.DE.Res.HHnew.Thermal.SH.Oil.Oil_LiqBio</t>
  </si>
  <si>
    <t>EMI_per_sqm.kgCO2.DE.Res.HHnew.Thermal.SH.Gas.NG_Biogas</t>
  </si>
  <si>
    <t>EMI_per_sqm.kgCO2.DE.Res.HHnew.Thermal.SH.Biomass.Biomass_Waste</t>
  </si>
  <si>
    <t>EMI_per_sqm.kgCO2.DE.Res.HHnew.Thermal.SH.Geo.Geo</t>
  </si>
  <si>
    <t>EMI_per_sqm.kgCO2.DE.Res.HHnew.Thermal.SH.DistrHeat.Steam_Distr</t>
  </si>
  <si>
    <t>EMI_per_sqm.kgCO2.DE.Res.HHnew.Thermal.SH.AdvElc.Elec</t>
  </si>
  <si>
    <t>EMI_per_sqm.kgCO2.DE.Res.HHnew.Thermal.SH.ConvElc.Elec</t>
  </si>
  <si>
    <t>EMI_per_sqm.kgCO2.DE.Res.HHnew.Thermal.SH.TotalCirculation.Elec</t>
  </si>
  <si>
    <t>EMI_per_sqm.kgCO2.DE.Res.HHnew.Thermal.SC</t>
  </si>
  <si>
    <t>EMI_per_sqm.kgCO2.DE.Res.HHnew.Thermal.SC.AC.Elec</t>
  </si>
  <si>
    <t>EMI_per_sqm.kgCO2.DE.Res.HHnew.Thermal.WH</t>
  </si>
  <si>
    <t>EMI_per_sqm.kgCO2.DE.Res.HHnew.Thermal.WH.Solids.Solids</t>
  </si>
  <si>
    <t>EMI_per_sqm.kgCO2.DE.Res.HHnew.Thermal.WH.LPG.LPG</t>
  </si>
  <si>
    <t>EMI_per_sqm.kgCO2.DE.Res.HHnew.Thermal.WH.Oil.Oil_LiqBio</t>
  </si>
  <si>
    <t>EMI_per_sqm.kgCO2.DE.Res.HHnew.Thermal.WH.Gas.NG_Biogas</t>
  </si>
  <si>
    <t>EMI_per_sqm.kgCO2.DE.Res.HHnew.Thermal.WH.Biomass.Biomass_Waste</t>
  </si>
  <si>
    <t>EMI_per_sqm.kgCO2.DE.Res.HHnew.Thermal.WH.Geo.Geo</t>
  </si>
  <si>
    <t>EMI_per_sqm.kgCO2.DE.Res.HHnew.Thermal.WH.DistrHeat.Steam_Distr</t>
  </si>
  <si>
    <t>EMI_per_sqm.kgCO2.DE.Res.HHnew.Thermal.WH.Elc.Elec</t>
  </si>
  <si>
    <t>EMI_per_sqm.kgCO2.DE.Res.HHnew.Thermal.WH.TotalSolar.Solar</t>
  </si>
  <si>
    <t>EMI_per_sqm.kgCO2.DE.Res.HHnew.Thermal.CO</t>
  </si>
  <si>
    <t>EMI_per_sqm.kgCO2.DE.Res.HHnew.Thermal.CO.Solids.Solids</t>
  </si>
  <si>
    <t>EMI_per_sqm.kgCO2.DE.Res.HHnew.Thermal.CO.LPG.LPG</t>
  </si>
  <si>
    <t>EMI_per_sqm.kgCO2.DE.Res.HHnew.Thermal.CO.Gas.NG_Biogas</t>
  </si>
  <si>
    <t>EMI_per_sqm.kgCO2.DE.Res.HHnew.Thermal.CO.Biomass.Biomass_Waste</t>
  </si>
  <si>
    <t>EMI_per_sqm.kgCO2.DE.Res.HHnew.Thermal.CO.Elc.Elec</t>
  </si>
  <si>
    <t>FEC.ktoe.DE.Res.HH.Appl.RF</t>
  </si>
  <si>
    <t>FEC.ktoe.DE.Res.HH.Appl.WM</t>
  </si>
  <si>
    <t>FEC.ktoe.DE.Res.HH.Appl.DR</t>
  </si>
  <si>
    <t>FEC.ktoe.DE.Res.HH.Appl.DW</t>
  </si>
  <si>
    <t>FEC.ktoe.DE.Res.HH.Appl.TV</t>
  </si>
  <si>
    <t>FEC.ktoe.DE.Res.HH.Appl.IT</t>
  </si>
  <si>
    <t>FEC.ktoe.DE.Res.HH.Appl.LI</t>
  </si>
  <si>
    <t>FEC.ktoe.DE.Res.HH.Appl.OA</t>
  </si>
  <si>
    <t>Size.MW.DE.Res.HH.Appl</t>
  </si>
  <si>
    <t>Size.MW.DE.Res.HH.Appl.RF</t>
  </si>
  <si>
    <t>Size.MW.DE.Res.HH.Appl.WM</t>
  </si>
  <si>
    <t>Size.MW.DE.Res.HH.Appl.DR</t>
  </si>
  <si>
    <t>Size.MW.DE.Res.HH.Appl.DW</t>
  </si>
  <si>
    <t>Size.MW.DE.Res.HH.Appl.TV</t>
  </si>
  <si>
    <t>Size.MW.DE.Res.HH.Appl.IT</t>
  </si>
  <si>
    <t>Size.MW.DE.Res.HH.Appl.LI</t>
  </si>
  <si>
    <t>Size.MW.DE.Res.HH.Appl.OA</t>
  </si>
  <si>
    <t>NUM.number.DE.Res.HH.Appl.RF</t>
  </si>
  <si>
    <t>NUM.number.DE.Res.HH.Appl.WM</t>
  </si>
  <si>
    <t>NUM.number.DE.Res.HH.Appl.DR</t>
  </si>
  <si>
    <t>NUM.number.DE.Res.HH.Appl.DW</t>
  </si>
  <si>
    <t>NUM.number.DE.Res.HH.Appl.TV</t>
  </si>
  <si>
    <t>NUM.number.DE.Res.HH.Appl.IT</t>
  </si>
  <si>
    <t>NUM.number.DE.Res.HH.Appl.LI</t>
  </si>
  <si>
    <t>NUM.number.DE.Res.HH.Appl.OA</t>
  </si>
  <si>
    <t>NUM.number.DE.Res.HH.Applnew.RF</t>
  </si>
  <si>
    <t>NUM.number.DE.Res.HH.Applnew.WM</t>
  </si>
  <si>
    <t>NUM.number.DE.Res.HH.Applnew.DR</t>
  </si>
  <si>
    <t>NUM.number.DE.Res.HH.Applnew.DW</t>
  </si>
  <si>
    <t>NUM.number.DE.Res.HH.Applnew.TV</t>
  </si>
  <si>
    <t>NUM.number.DE.Res.HH.Applnew.IT</t>
  </si>
  <si>
    <t>NUM.number.DE.Res.HH.Applnew.LI</t>
  </si>
  <si>
    <t>NUM.number.DE.Res.HH.Applnew.OA</t>
  </si>
  <si>
    <t>NUM.number.DE.Res.HH.Applrepl.RF</t>
  </si>
  <si>
    <t>NUM.number.DE.Res.HH.Applrepl.WM</t>
  </si>
  <si>
    <t>NUM.number.DE.Res.HH.Applrepl.DR</t>
  </si>
  <si>
    <t>NUM.number.DE.Res.HH.Applrepl.DW</t>
  </si>
  <si>
    <t>NUM.number.DE.Res.HH.Applrepl.TV</t>
  </si>
  <si>
    <t>NUM.number.DE.Res.HH.Applrepl.IT</t>
  </si>
  <si>
    <t>NUM.number.DE.Res.HH.Applrepl.LI</t>
  </si>
  <si>
    <t>NUM.number.DE.Res.HH.Applrepl.OA</t>
  </si>
  <si>
    <t>Op.hours.DE.Res.HH.Appl.RF</t>
  </si>
  <si>
    <t>Op.hours.DE.Res.HH.Appl.WM</t>
  </si>
  <si>
    <t>Op.hours.DE.Res.HH.Appl.DR</t>
  </si>
  <si>
    <t>Op.hours.DE.Res.HH.Appl.DW</t>
  </si>
  <si>
    <t>Op.hours.DE.Res.HH.Appl.TV</t>
  </si>
  <si>
    <t>Op.hours.DE.Res.HH.Appl.IT</t>
  </si>
  <si>
    <t>Op.hours.DE.Res.HH.Appl.LI</t>
  </si>
  <si>
    <t>Op.hours.DE.Res.HH.Appl.OA</t>
  </si>
  <si>
    <t>Size_per_appl.W.DE.Res.HH.Appl.RF</t>
  </si>
  <si>
    <t>Size_per_appl.W.DE.Res.HH.Appl.WM</t>
  </si>
  <si>
    <t>Size_per_appl.W.DE.Res.HH.Appl.DR</t>
  </si>
  <si>
    <t>Size_per_appl.W.DE.Res.HH.Appl.DW</t>
  </si>
  <si>
    <t>Size_per_appl.W.DE.Res.HH.Appl.TV</t>
  </si>
  <si>
    <t>Size_per_appl.W.DE.Res.HH.Appl.IT</t>
  </si>
  <si>
    <t>Size_per_appl.W.DE.Res.HH.Appl.LI</t>
  </si>
  <si>
    <t>Size_per_appl.W.DE.Res.HH.Appl.OA</t>
  </si>
  <si>
    <t>Size_per_appl.W.DE.Res.HH.Applnew.RF</t>
  </si>
  <si>
    <t>Size_per_appl.W.DE.Res.HH.Applnew.WM</t>
  </si>
  <si>
    <t>Size_per_appl.W.DE.Res.HH.Applnew.DR</t>
  </si>
  <si>
    <t>Size_per_appl.W.DE.Res.HH.Applnew.DW</t>
  </si>
  <si>
    <t>Size_per_appl.W.DE.Res.HH.Applnew.TV</t>
  </si>
  <si>
    <t>Size_per_appl.W.DE.Res.HH.Applnew.IT</t>
  </si>
  <si>
    <t>Size_per_appl.W.DE.Res.HH.Applnew.LI</t>
  </si>
  <si>
    <t>Size_per_appl.W.DE.Res.HH.Applnew.OA</t>
  </si>
  <si>
    <t>NUM.number_per_household.DE.Res.HH.Appl.RF</t>
  </si>
  <si>
    <t>NUM.number_per_household.DE.Res.HH.Appl.WM</t>
  </si>
  <si>
    <t>NUM.number_per_household.DE.Res.HH.Appl.DR</t>
  </si>
  <si>
    <t>NUM.number_per_household.DE.Res.HH.Appl.DW</t>
  </si>
  <si>
    <t>NUM.number_per_household.DE.Res.HH.Appl.TV</t>
  </si>
  <si>
    <t>NUM.number_per_household.DE.Res.HH.Appl.IT</t>
  </si>
  <si>
    <t>NUM.number_per_household.DE.Res.HH.Appl.LI</t>
  </si>
  <si>
    <t>NUM.number_per_household.DE.Res.HH.Appl.OA</t>
  </si>
  <si>
    <t>Size_per_household.W.DE.Res.HH.Appl.RF</t>
  </si>
  <si>
    <t>Size_per_household.W.DE.Res.HH.Appl.WM</t>
  </si>
  <si>
    <t>Size_per_household.W.DE.Res.HH.Appl.DR</t>
  </si>
  <si>
    <t>Size_per_household.W.DE.Res.HH.Appl.DW</t>
  </si>
  <si>
    <t>Size_per_household.W.DE.Res.HH.Appl.TV</t>
  </si>
  <si>
    <t>Size_per_household.W.DE.Res.HH.Appl.IT</t>
  </si>
  <si>
    <t>Size_per_household.W.DE.Res.HH.Appl.LI</t>
  </si>
  <si>
    <t>Size_per_household.W.DE.Res.HH.Appl.OA</t>
  </si>
  <si>
    <t>FEC_per_household.kWh.DE.Res.HH.Appl.RF</t>
  </si>
  <si>
    <t>FEC_per_household.kWh.DE.Res.HH.Appl.WM</t>
  </si>
  <si>
    <t>FEC_per_household.kWh.DE.Res.HH.Appl.DR</t>
  </si>
  <si>
    <t>FEC_per_household.kWh.DE.Res.HH.Appl.DW</t>
  </si>
  <si>
    <t>FEC_per_household.kWh.DE.Res.HH.Appl.TV</t>
  </si>
  <si>
    <t>FEC_per_household.kWh.DE.Res.HH.Appl.IT</t>
  </si>
  <si>
    <t>FEC_per_household.kWh.DE.Res.HH.Appl.LI</t>
  </si>
  <si>
    <t>FEC_per_household.kWh.DE.Res.HH.Appl.OA</t>
  </si>
  <si>
    <t>Lumens_per_household.lumen.DE.Res.HH.Appl.LI</t>
  </si>
  <si>
    <t>DE - Number of households (detailed structure)</t>
  </si>
  <si>
    <t>NUM.number.DE.Res.HH.Thermal.SH.Solids.SH</t>
  </si>
  <si>
    <t>NUM.number.DE.Res.HH.Thermal.SH.Solids.SC.AC</t>
  </si>
  <si>
    <t>NUM.number.DE.Res.HH.Thermal.SH.Solids.WH.Solids.NoSolar</t>
  </si>
  <si>
    <t>NUM.number.DE.Res.HH.Thermal.SH.Solids.WH.LPG.NoSolar</t>
  </si>
  <si>
    <t>NUM.number.DE.Res.HH.Thermal.SH.Solids.WH.LPG.Solar</t>
  </si>
  <si>
    <t>NUM.number.DE.Res.HH.Thermal.SH.Solids.WH.Elc.NoSolar</t>
  </si>
  <si>
    <t>NUM.number.DE.Res.HH.Thermal.SH.Solids.WH.Elc.Solar</t>
  </si>
  <si>
    <t>NUM.number.DE.Res.HH.Thermal.SH.Solids.CO.Solids</t>
  </si>
  <si>
    <t>NUM.number.DE.Res.HH.Thermal.SH.Solids.CO.LPG</t>
  </si>
  <si>
    <t>NUM.number.DE.Res.HH.Thermal.SH.Solids.CO.Elc</t>
  </si>
  <si>
    <t>NUM.number.DE.Res.HH.Thermal.SH.LPG.SH</t>
  </si>
  <si>
    <t>NUM.number.DE.Res.HH.Thermal.SH.LPG.SC.AC</t>
  </si>
  <si>
    <t>NUM.number.DE.Res.HH.Thermal.SH.LPG.WH.LPG.NoSolar</t>
  </si>
  <si>
    <t>NUM.number.DE.Res.HH.Thermal.SH.LPG.WH.LPG.Solar</t>
  </si>
  <si>
    <t>NUM.number.DE.Res.HH.Thermal.SH.LPG.WH.Elc.NoSolar</t>
  </si>
  <si>
    <t>NUM.number.DE.Res.HH.Thermal.SH.LPG.WH.Elc.Solar</t>
  </si>
  <si>
    <t>NUM.number.DE.Res.HH.Thermal.SH.LPG.CO.LPG</t>
  </si>
  <si>
    <t>NUM.number.DE.Res.HH.Thermal.SH.LPG.CO.Elc</t>
  </si>
  <si>
    <t>NUM.number.DE.Res.HH.Thermal.SH.Oil.SH</t>
  </si>
  <si>
    <t>NUM.number.DE.Res.HH.Thermal.SH.Oil.SC.AC</t>
  </si>
  <si>
    <t>NUM.number.DE.Res.HH.Thermal.SH.Oil.WH.Oil.NoSolar</t>
  </si>
  <si>
    <t>NUM.number.DE.Res.HH.Thermal.SH.Oil.WH.Oil.Solar</t>
  </si>
  <si>
    <t>NUM.number.DE.Res.HH.Thermal.SH.Oil.WH.Elc.NoSolar</t>
  </si>
  <si>
    <t>NUM.number.DE.Res.HH.Thermal.SH.Oil.WH.Elc.Solar</t>
  </si>
  <si>
    <t>NUM.number.DE.Res.HH.Thermal.SH.Oil.CO.LPG</t>
  </si>
  <si>
    <t>NUM.number.DE.Res.HH.Thermal.SH.Oil.CO.Elc</t>
  </si>
  <si>
    <t>NUM.number.DE.Res.HH.Thermal.SH.Gas.SH</t>
  </si>
  <si>
    <t>NUM.number.DE.Res.HH.Thermal.SH.Gas.SC.AC</t>
  </si>
  <si>
    <t>NUM.number.DE.Res.HH.Thermal.SH.Gas.WH.Gas.NoSolar</t>
  </si>
  <si>
    <t>NUM.number.DE.Res.HH.Thermal.SH.Gas.WH.Gas.Solar</t>
  </si>
  <si>
    <t>NUM.number.DE.Res.HH.Thermal.SH.Gas.WH.Elc.NoSolar</t>
  </si>
  <si>
    <t>NUM.number.DE.Res.HH.Thermal.SH.Gas.WH.Elc.Solar</t>
  </si>
  <si>
    <t>NUM.number.DE.Res.HH.Thermal.SH.Gas.CO.Gas</t>
  </si>
  <si>
    <t>NUM.number.DE.Res.HH.Thermal.SH.Gas.CO.Elc</t>
  </si>
  <si>
    <t>NUM.number.DE.Res.HH.Thermal.SH.Biomass.SH</t>
  </si>
  <si>
    <t>NUM.number.DE.Res.HH.Thermal.SH.Biomass.SC.AC</t>
  </si>
  <si>
    <t>NUM.number.DE.Res.HH.Thermal.SH.Biomass.WH.Biomass.NoSolar</t>
  </si>
  <si>
    <t>NUM.number.DE.Res.HH.Thermal.SH.Biomass.WH.Biomass.Solar</t>
  </si>
  <si>
    <t>NUM.number.DE.Res.HH.Thermal.SH.Biomass.WH.LPG.NoSolar</t>
  </si>
  <si>
    <t>NUM.number.DE.Res.HH.Thermal.SH.Biomass.WH.LPG.Solar</t>
  </si>
  <si>
    <t>NUM.number.DE.Res.HH.Thermal.SH.Biomass.WH.Elc.NoSolar</t>
  </si>
  <si>
    <t>NUM.number.DE.Res.HH.Thermal.SH.Biomass.WH.Elc.Solar</t>
  </si>
  <si>
    <t>NUM.number.DE.Res.HH.Thermal.SH.Biomass.CO.Biomass</t>
  </si>
  <si>
    <t>NUM.number.DE.Res.HH.Thermal.SH.Biomass.CO.LPG</t>
  </si>
  <si>
    <t>NUM.number.DE.Res.HH.Thermal.SH.Biomass.CO.Elc</t>
  </si>
  <si>
    <t>NUM.number.DE.Res.HH.Thermal.SH.Geo.SH</t>
  </si>
  <si>
    <t>NUM.number.DE.Res.HH.Thermal.SH.Geo.SC.AC</t>
  </si>
  <si>
    <t>NUM.number.DE.Res.HH.Thermal.SH.Geo.WH.Geo.NoSolar</t>
  </si>
  <si>
    <t>NUM.number.DE.Res.HH.Thermal.SH.Geo.WH.Geo.Solar</t>
  </si>
  <si>
    <t>NUM.number.DE.Res.HH.Thermal.SH.Geo.WH.Elc.NoSolar</t>
  </si>
  <si>
    <t>NUM.number.DE.Res.HH.Thermal.SH.Geo.WH.Elc.Solar</t>
  </si>
  <si>
    <t>NUM.number.DE.Res.HH.Thermal.SH.Geo.CO.LPG</t>
  </si>
  <si>
    <t>NUM.number.DE.Res.HH.Thermal.SH.Geo.CO.Elc</t>
  </si>
  <si>
    <t>NUM.number.DE.Res.HH.Thermal.SH.DistrHeat.SH</t>
  </si>
  <si>
    <t>NUM.number.DE.Res.HH.Thermal.SH.DistrHeat.SC.AC</t>
  </si>
  <si>
    <t>NUM.number.DE.Res.HH.Thermal.SH.DistrHeat.WH.DistrHeat.NoSolar</t>
  </si>
  <si>
    <t>NUM.number.DE.Res.HH.Thermal.SH.DistrHeat.WH.DistrHeat.Solar</t>
  </si>
  <si>
    <t>NUM.number.DE.Res.HH.Thermal.SH.DistrHeat.WH.Elc.NoSolar</t>
  </si>
  <si>
    <t>NUM.number.DE.Res.HH.Thermal.SH.DistrHeat.WH.Elc.Solar</t>
  </si>
  <si>
    <t>NUM.number.DE.Res.HH.Thermal.SH.DistrHeat.CO.LPG</t>
  </si>
  <si>
    <t>NUM.number.DE.Res.HH.Thermal.SH.DistrHeat.CO.Elc</t>
  </si>
  <si>
    <t>NUM.number.DE.Res.HH.Thermal.SH.AdvElc.SH</t>
  </si>
  <si>
    <t>NUM.number.DE.Res.HH.Thermal.SH.AdvElc.SC.AC</t>
  </si>
  <si>
    <t>NUM.number.DE.Res.HH.Thermal.SH.AdvElc.WH.LPG.NoSolar</t>
  </si>
  <si>
    <t>NUM.number.DE.Res.HH.Thermal.SH.AdvElc.WH.LPG.Solar</t>
  </si>
  <si>
    <t>NUM.number.DE.Res.HH.Thermal.SH.AdvElc.WH.Elc.NoSolar</t>
  </si>
  <si>
    <t>NUM.number.DE.Res.HH.Thermal.SH.AdvElc.WH.Elc.Solar</t>
  </si>
  <si>
    <t>NUM.number.DE.Res.HH.Thermal.SH.AdvElc.CO.LPG</t>
  </si>
  <si>
    <t>NUM.number.DE.Res.HH.Thermal.SH.AdvElc.CO.Elc</t>
  </si>
  <si>
    <t>NUM.number.DE.Res.HH.Thermal.SH.ConvElc.SH</t>
  </si>
  <si>
    <t>NUM.number.DE.Res.HH.Thermal.SH.ConvElc.SC.AC</t>
  </si>
  <si>
    <t>NUM.number.DE.Res.HH.Thermal.SH.ConvElc.WH.LPG.NoSolar</t>
  </si>
  <si>
    <t>NUM.number.DE.Res.HH.Thermal.SH.ConvElc.WH.LPG.Solar</t>
  </si>
  <si>
    <t>NUM.number.DE.Res.HH.Thermal.SH.ConvElc.WH.Elc.NoSolar</t>
  </si>
  <si>
    <t>NUM.number.DE.Res.HH.Thermal.SH.ConvElc.WH.Elc.Solar</t>
  </si>
  <si>
    <t>NUM.number.DE.Res.HH.Thermal.SH.ConvElc.CO.LPG</t>
  </si>
  <si>
    <t>NUM.number.DE.Res.HH.Thermal.SH.ConvElc.CO.Elc</t>
  </si>
  <si>
    <t>DE - Retired equipment (detailed structure)</t>
  </si>
  <si>
    <t>NUM.number.DE.Res.HH.ThermalOut.SH.Solids</t>
  </si>
  <si>
    <t>NUM.number.DE.Res.HH.ThermalOut.SH.Solids.SH</t>
  </si>
  <si>
    <t>NUM.number.DE.Res.HH.ThermalOut.SH.Solids.SC.AC</t>
  </si>
  <si>
    <t>NUM.number.DE.Res.HH.ThermalOut.SH.Solids.WH.Solids.NoSolar</t>
  </si>
  <si>
    <t>NUM.number.DE.Res.HH.ThermalOut.SH.Solids.WH.LPG.NoSolar</t>
  </si>
  <si>
    <t>NUM.number.DE.Res.HH.ThermalOut.SH.Solids.WH.LPG.Solar</t>
  </si>
  <si>
    <t>NUM.number.DE.Res.HH.ThermalOut.SH.Solids.WH.Elc.NoSolar</t>
  </si>
  <si>
    <t>NUM.number.DE.Res.HH.ThermalOut.SH.Solids.WH.Elc.Solar</t>
  </si>
  <si>
    <t>NUM.number.DE.Res.HH.ThermalOut.SH.Solids.CO.Solids</t>
  </si>
  <si>
    <t>NUM.number.DE.Res.HH.ThermalOut.SH.Solids.CO.LPG</t>
  </si>
  <si>
    <t>NUM.number.DE.Res.HH.ThermalOut.SH.Solids.CO.Elc</t>
  </si>
  <si>
    <t>NUM.number.DE.Res.HH.ThermalOut.SH.LPG</t>
  </si>
  <si>
    <t>NUM.number.DE.Res.HH.ThermalOut.SH.LPG.SH</t>
  </si>
  <si>
    <t>NUM.number.DE.Res.HH.ThermalOut.SH.LPG.SC.AC</t>
  </si>
  <si>
    <t>NUM.number.DE.Res.HH.ThermalOut.SH.LPG.WH.LPG.NoSolar</t>
  </si>
  <si>
    <t>NUM.number.DE.Res.HH.ThermalOut.SH.LPG.WH.LPG.Solar</t>
  </si>
  <si>
    <t>NUM.number.DE.Res.HH.ThermalOut.SH.LPG.WH.Elc.NoSolar</t>
  </si>
  <si>
    <t>NUM.number.DE.Res.HH.ThermalOut.SH.LPG.WH.Elc.Solar</t>
  </si>
  <si>
    <t>NUM.number.DE.Res.HH.ThermalOut.SH.LPG.CO.LPG</t>
  </si>
  <si>
    <t>NUM.number.DE.Res.HH.ThermalOut.SH.LPG.CO.Elc</t>
  </si>
  <si>
    <t>NUM.number.DE.Res.HH.ThermalOut.SH.Oil</t>
  </si>
  <si>
    <t>NUM.number.DE.Res.HH.ThermalOut.SH.Oil.SH</t>
  </si>
  <si>
    <t>NUM.number.DE.Res.HH.ThermalOut.SH.Oil.SC.AC</t>
  </si>
  <si>
    <t>NUM.number.DE.Res.HH.ThermalOut.SH.Oil.WH.Oil.NoSolar</t>
  </si>
  <si>
    <t>NUM.number.DE.Res.HH.ThermalOut.SH.Oil.WH.Oil.Solar</t>
  </si>
  <si>
    <t>NUM.number.DE.Res.HH.ThermalOut.SH.Oil.WH.Elc.NoSolar</t>
  </si>
  <si>
    <t>NUM.number.DE.Res.HH.ThermalOut.SH.Oil.WH.Elc.Solar</t>
  </si>
  <si>
    <t>NUM.number.DE.Res.HH.ThermalOut.SH.Oil.CO.LPG</t>
  </si>
  <si>
    <t>NUM.number.DE.Res.HH.ThermalOut.SH.Oil.CO.Elc</t>
  </si>
  <si>
    <t>NUM.number.DE.Res.HH.ThermalOut.SH.Gas</t>
  </si>
  <si>
    <t>NUM.number.DE.Res.HH.ThermalOut.SH.Gas.SH</t>
  </si>
  <si>
    <t>NUM.number.DE.Res.HH.ThermalOut.SH.Gas.SC.AC</t>
  </si>
  <si>
    <t>NUM.number.DE.Res.HH.ThermalOut.SH.Gas.WH.Gas.NoSolar</t>
  </si>
  <si>
    <t>NUM.number.DE.Res.HH.ThermalOut.SH.Gas.WH.Gas.Solar</t>
  </si>
  <si>
    <t>NUM.number.DE.Res.HH.ThermalOut.SH.Gas.WH.Elc.NoSolar</t>
  </si>
  <si>
    <t>NUM.number.DE.Res.HH.ThermalOut.SH.Gas.WH.Elc.Solar</t>
  </si>
  <si>
    <t>NUM.number.DE.Res.HH.ThermalOut.SH.Gas.CO.Gas</t>
  </si>
  <si>
    <t>NUM.number.DE.Res.HH.ThermalOut.SH.Gas.CO.Elc</t>
  </si>
  <si>
    <t>NUM.number.DE.Res.HH.ThermalOut.SH.Biomass</t>
  </si>
  <si>
    <t>NUM.number.DE.Res.HH.ThermalOut.SH.Biomass.SH</t>
  </si>
  <si>
    <t>NUM.number.DE.Res.HH.ThermalOut.SH.Biomass.SC.AC</t>
  </si>
  <si>
    <t>NUM.number.DE.Res.HH.ThermalOut.SH.Biomass.WH.Biomass.NoSolar</t>
  </si>
  <si>
    <t>NUM.number.DE.Res.HH.ThermalOut.SH.Biomass.WH.Biomass.Solar</t>
  </si>
  <si>
    <t>NUM.number.DE.Res.HH.ThermalOut.SH.Biomass.WH.LPG.NoSolar</t>
  </si>
  <si>
    <t>NUM.number.DE.Res.HH.ThermalOut.SH.Biomass.WH.LPG.Solar</t>
  </si>
  <si>
    <t>NUM.number.DE.Res.HH.ThermalOut.SH.Biomass.WH.Elc.NoSolar</t>
  </si>
  <si>
    <t>NUM.number.DE.Res.HH.ThermalOut.SH.Biomass.WH.Elc.Solar</t>
  </si>
  <si>
    <t>NUM.number.DE.Res.HH.ThermalOut.SH.Biomass.CO.Biomass</t>
  </si>
  <si>
    <t>NUM.number.DE.Res.HH.ThermalOut.SH.Biomass.CO.LPG</t>
  </si>
  <si>
    <t>NUM.number.DE.Res.HH.ThermalOut.SH.Biomass.CO.Elc</t>
  </si>
  <si>
    <t>NUM.number.DE.Res.HH.ThermalOut.SH.Geo</t>
  </si>
  <si>
    <t>NUM.number.DE.Res.HH.ThermalOut.SH.Geo.SH</t>
  </si>
  <si>
    <t>NUM.number.DE.Res.HH.ThermalOut.SH.Geo.SC.AC</t>
  </si>
  <si>
    <t>NUM.number.DE.Res.HH.ThermalOut.SH.Geo.WH.Geo.NoSolar</t>
  </si>
  <si>
    <t>NUM.number.DE.Res.HH.ThermalOut.SH.Geo.WH.Geo.Solar</t>
  </si>
  <si>
    <t>NUM.number.DE.Res.HH.ThermalOut.SH.Geo.WH.Elc.NoSolar</t>
  </si>
  <si>
    <t>NUM.number.DE.Res.HH.ThermalOut.SH.Geo.WH.Elc.Solar</t>
  </si>
  <si>
    <t>NUM.number.DE.Res.HH.ThermalOut.SH.Geo.CO.LPG</t>
  </si>
  <si>
    <t>NUM.number.DE.Res.HH.ThermalOut.SH.Geo.CO.Elc</t>
  </si>
  <si>
    <t>NUM.number.DE.Res.HH.ThermalOut.SH.DistrHeat</t>
  </si>
  <si>
    <t>NUM.number.DE.Res.HH.ThermalOut.SH.DistrHeat.SH</t>
  </si>
  <si>
    <t>NUM.number.DE.Res.HH.ThermalOut.SH.DistrHeat.SC.AC</t>
  </si>
  <si>
    <t>NUM.number.DE.Res.HH.ThermalOut.SH.DistrHeat.WH.DistrHeat.NoSolar</t>
  </si>
  <si>
    <t>NUM.number.DE.Res.HH.ThermalOut.SH.DistrHeat.WH.DistrHeat.Solar</t>
  </si>
  <si>
    <t>NUM.number.DE.Res.HH.ThermalOut.SH.DistrHeat.WH.Elc.NoSolar</t>
  </si>
  <si>
    <t>NUM.number.DE.Res.HH.ThermalOut.SH.DistrHeat.WH.Elc.Solar</t>
  </si>
  <si>
    <t>NUM.number.DE.Res.HH.ThermalOut.SH.DistrHeat.CO.LPG</t>
  </si>
  <si>
    <t>NUM.number.DE.Res.HH.ThermalOut.SH.DistrHeat.CO.Elc</t>
  </si>
  <si>
    <t>NUM.number.DE.Res.HH.ThermalOut.SH.AdvElc</t>
  </si>
  <si>
    <t>NUM.number.DE.Res.HH.ThermalOut.SH.AdvElc.SH</t>
  </si>
  <si>
    <t>NUM.number.DE.Res.HH.ThermalOut.SH.AdvElc.SC.AC</t>
  </si>
  <si>
    <t>NUM.number.DE.Res.HH.ThermalOut.SH.AdvElc.WH.LPG.NoSolar</t>
  </si>
  <si>
    <t>NUM.number.DE.Res.HH.ThermalOut.SH.AdvElc.WH.LPG.Solar</t>
  </si>
  <si>
    <t>NUM.number.DE.Res.HH.ThermalOut.SH.AdvElc.WH.Elc.NoSolar</t>
  </si>
  <si>
    <t>NUM.number.DE.Res.HH.ThermalOut.SH.AdvElc.WH.Elc.Solar</t>
  </si>
  <si>
    <t>NUM.number.DE.Res.HH.ThermalOut.SH.AdvElc.CO.LPG</t>
  </si>
  <si>
    <t>NUM.number.DE.Res.HH.ThermalOut.SH.AdvElc.CO.Elc</t>
  </si>
  <si>
    <t>NUM.number.DE.Res.HH.ThermalOut.SH.ConvElc</t>
  </si>
  <si>
    <t>NUM.number.DE.Res.HH.ThermalOut.SH.ConvElc.SH</t>
  </si>
  <si>
    <t>NUM.number.DE.Res.HH.ThermalOut.SH.ConvElc.SC.AC</t>
  </si>
  <si>
    <t>NUM.number.DE.Res.HH.ThermalOut.SH.ConvElc.WH.LPG.NoSolar</t>
  </si>
  <si>
    <t>NUM.number.DE.Res.HH.ThermalOut.SH.ConvElc.WH.LPG.Solar</t>
  </si>
  <si>
    <t>NUM.number.DE.Res.HH.ThermalOut.SH.ConvElc.WH.Elc.NoSolar</t>
  </si>
  <si>
    <t>NUM.number.DE.Res.HH.ThermalOut.SH.ConvElc.WH.Elc.Solar</t>
  </si>
  <si>
    <t>NUM.number.DE.Res.HH.ThermalOut.SH.ConvElc.CO.LPG</t>
  </si>
  <si>
    <t>NUM.number.DE.Res.HH.ThermalOut.SH.ConvElc.CO.Elc</t>
  </si>
  <si>
    <t>DE - New equipment installations (detailed structure)</t>
  </si>
  <si>
    <t>NUM.number.DE.Res.HH.ThermalNew.SH.Solids</t>
  </si>
  <si>
    <t>NUM.number.DE.Res.HH.ThermalNew.SH.Solids.SH</t>
  </si>
  <si>
    <t>NUM.number.DE.Res.HH.ThermalNew.SH.Solids.SC.AC</t>
  </si>
  <si>
    <t>NUM.number.DE.Res.HH.ThermalNew.SH.Solids.WH.Solids.NoSolar</t>
  </si>
  <si>
    <t>NUM.number.DE.Res.HH.ThermalNew.SH.Solids.WH.LPG.NoSolar</t>
  </si>
  <si>
    <t>NUM.number.DE.Res.HH.ThermalNew.SH.Solids.WH.LPG.Solar</t>
  </si>
  <si>
    <t>NUM.number.DE.Res.HH.ThermalNew.SH.Solids.WH.Elc.NoSolar</t>
  </si>
  <si>
    <t>NUM.number.DE.Res.HH.ThermalNew.SH.Solids.WH.Elc.Solar</t>
  </si>
  <si>
    <t>NUM.number.DE.Res.HH.ThermalNew.SH.Solids.CO.Solids</t>
  </si>
  <si>
    <t>NUM.number.DE.Res.HH.ThermalNew.SH.Solids.CO.LPG</t>
  </si>
  <si>
    <t>NUM.number.DE.Res.HH.ThermalNew.SH.Solids.CO.Elc</t>
  </si>
  <si>
    <t>NUM.number.DE.Res.HH.ThermalNew.SH.LPG</t>
  </si>
  <si>
    <t>NUM.number.DE.Res.HH.ThermalNew.SH.LPG.SH</t>
  </si>
  <si>
    <t>NUM.number.DE.Res.HH.ThermalNew.SH.LPG.SC.AC</t>
  </si>
  <si>
    <t>NUM.number.DE.Res.HH.ThermalNew.SH.LPG.WH.LPG.NoSolar</t>
  </si>
  <si>
    <t>NUM.number.DE.Res.HH.ThermalNew.SH.LPG.WH.LPG.Solar</t>
  </si>
  <si>
    <t>NUM.number.DE.Res.HH.ThermalNew.SH.LPG.WH.Elc.NoSolar</t>
  </si>
  <si>
    <t>NUM.number.DE.Res.HH.ThermalNew.SH.LPG.WH.Elc.Solar</t>
  </si>
  <si>
    <t>NUM.number.DE.Res.HH.ThermalNew.SH.LPG.CO.LPG</t>
  </si>
  <si>
    <t>NUM.number.DE.Res.HH.ThermalNew.SH.LPG.CO.Elc</t>
  </si>
  <si>
    <t>NUM.number.DE.Res.HH.ThermalNew.SH.Oil</t>
  </si>
  <si>
    <t>NUM.number.DE.Res.HH.ThermalNew.SH.Oil.SH</t>
  </si>
  <si>
    <t>NUM.number.DE.Res.HH.ThermalNew.SH.Oil.SC.AC</t>
  </si>
  <si>
    <t>NUM.number.DE.Res.HH.ThermalNew.SH.Oil.WH.Oil.NoSolar</t>
  </si>
  <si>
    <t>NUM.number.DE.Res.HH.ThermalNew.SH.Oil.WH.Oil.Solar</t>
  </si>
  <si>
    <t>NUM.number.DE.Res.HH.ThermalNew.SH.Oil.WH.Elc.NoSolar</t>
  </si>
  <si>
    <t>NUM.number.DE.Res.HH.ThermalNew.SH.Oil.WH.Elc.Solar</t>
  </si>
  <si>
    <t>NUM.number.DE.Res.HH.ThermalNew.SH.Oil.CO.LPG</t>
  </si>
  <si>
    <t>NUM.number.DE.Res.HH.ThermalNew.SH.Oil.CO.Elc</t>
  </si>
  <si>
    <t>NUM.number.DE.Res.HH.ThermalNew.SH.Gas</t>
  </si>
  <si>
    <t>NUM.number.DE.Res.HH.ThermalNew.SH.Gas.SH</t>
  </si>
  <si>
    <t>NUM.number.DE.Res.HH.ThermalNew.SH.Gas.SC.AC</t>
  </si>
  <si>
    <t>NUM.number.DE.Res.HH.ThermalNew.SH.Gas.WH.Gas.NoSolar</t>
  </si>
  <si>
    <t>NUM.number.DE.Res.HH.ThermalNew.SH.Gas.WH.Gas.Solar</t>
  </si>
  <si>
    <t>NUM.number.DE.Res.HH.ThermalNew.SH.Gas.WH.Elc.NoSolar</t>
  </si>
  <si>
    <t>NUM.number.DE.Res.HH.ThermalNew.SH.Gas.WH.Elc.Solar</t>
  </si>
  <si>
    <t>NUM.number.DE.Res.HH.ThermalNew.SH.Gas.CO.Gas</t>
  </si>
  <si>
    <t>NUM.number.DE.Res.HH.ThermalNew.SH.Gas.CO.Elc</t>
  </si>
  <si>
    <t>NUM.number.DE.Res.HH.ThermalNew.SH.Biomass</t>
  </si>
  <si>
    <t>NUM.number.DE.Res.HH.ThermalNew.SH.Biomass.SH</t>
  </si>
  <si>
    <t>NUM.number.DE.Res.HH.ThermalNew.SH.Biomass.SC.AC</t>
  </si>
  <si>
    <t>NUM.number.DE.Res.HH.ThermalNew.SH.Biomass.WH.Biomass.NoSolar</t>
  </si>
  <si>
    <t>NUM.number.DE.Res.HH.ThermalNew.SH.Biomass.WH.Biomass.Solar</t>
  </si>
  <si>
    <t>NUM.number.DE.Res.HH.ThermalNew.SH.Biomass.WH.LPG.NoSolar</t>
  </si>
  <si>
    <t>NUM.number.DE.Res.HH.ThermalNew.SH.Biomass.WH.LPG.Solar</t>
  </si>
  <si>
    <t>NUM.number.DE.Res.HH.ThermalNew.SH.Biomass.WH.Elc.NoSolar</t>
  </si>
  <si>
    <t>NUM.number.DE.Res.HH.ThermalNew.SH.Biomass.WH.Elc.Solar</t>
  </si>
  <si>
    <t>NUM.number.DE.Res.HH.ThermalNew.SH.Biomass.CO.Biomass</t>
  </si>
  <si>
    <t>NUM.number.DE.Res.HH.ThermalNew.SH.Biomass.CO.LPG</t>
  </si>
  <si>
    <t>NUM.number.DE.Res.HH.ThermalNew.SH.Biomass.CO.Elc</t>
  </si>
  <si>
    <t>NUM.number.DE.Res.HH.ThermalNew.SH.Geo</t>
  </si>
  <si>
    <t>NUM.number.DE.Res.HH.ThermalNew.SH.Geo.SH</t>
  </si>
  <si>
    <t>NUM.number.DE.Res.HH.ThermalNew.SH.Geo.SC.AC</t>
  </si>
  <si>
    <t>NUM.number.DE.Res.HH.ThermalNew.SH.Geo.WH.Geo.NoSolar</t>
  </si>
  <si>
    <t>NUM.number.DE.Res.HH.ThermalNew.SH.Geo.WH.Geo.Solar</t>
  </si>
  <si>
    <t>NUM.number.DE.Res.HH.ThermalNew.SH.Geo.WH.Elc.NoSolar</t>
  </si>
  <si>
    <t>NUM.number.DE.Res.HH.ThermalNew.SH.Geo.WH.Elc.Solar</t>
  </si>
  <si>
    <t>NUM.number.DE.Res.HH.ThermalNew.SH.Geo.CO.LPG</t>
  </si>
  <si>
    <t>NUM.number.DE.Res.HH.ThermalNew.SH.Geo.CO.Elc</t>
  </si>
  <si>
    <t>NUM.number.DE.Res.HH.ThermalNew.SH.DistrHeat</t>
  </si>
  <si>
    <t>NUM.number.DE.Res.HH.ThermalNew.SH.DistrHeat.SH</t>
  </si>
  <si>
    <t>NUM.number.DE.Res.HH.ThermalNew.SH.DistrHeat.SC.AC</t>
  </si>
  <si>
    <t>NUM.number.DE.Res.HH.ThermalNew.SH.DistrHeat.WH.DistrHeat.NoSolar</t>
  </si>
  <si>
    <t>NUM.number.DE.Res.HH.ThermalNew.SH.DistrHeat.WH.DistrHeat.Solar</t>
  </si>
  <si>
    <t>NUM.number.DE.Res.HH.ThermalNew.SH.DistrHeat.WH.Elc.NoSolar</t>
  </si>
  <si>
    <t>NUM.number.DE.Res.HH.ThermalNew.SH.DistrHeat.WH.Elc.Solar</t>
  </si>
  <si>
    <t>NUM.number.DE.Res.HH.ThermalNew.SH.DistrHeat.CO.LPG</t>
  </si>
  <si>
    <t>NUM.number.DE.Res.HH.ThermalNew.SH.DistrHeat.CO.Elc</t>
  </si>
  <si>
    <t>NUM.number.DE.Res.HH.ThermalNew.SH.AdvElc</t>
  </si>
  <si>
    <t>NUM.number.DE.Res.HH.ThermalNew.SH.AdvElc.SH</t>
  </si>
  <si>
    <t>NUM.number.DE.Res.HH.ThermalNew.SH.AdvElc.SC.AC</t>
  </si>
  <si>
    <t>NUM.number.DE.Res.HH.ThermalNew.SH.AdvElc.WH.LPG.NoSolar</t>
  </si>
  <si>
    <t>NUM.number.DE.Res.HH.ThermalNew.SH.AdvElc.WH.LPG.Solar</t>
  </si>
  <si>
    <t>NUM.number.DE.Res.HH.ThermalNew.SH.AdvElc.WH.Elc.NoSolar</t>
  </si>
  <si>
    <t>NUM.number.DE.Res.HH.ThermalNew.SH.AdvElc.WH.Elc.Solar</t>
  </si>
  <si>
    <t>NUM.number.DE.Res.HH.ThermalNew.SH.AdvElc.CO.LPG</t>
  </si>
  <si>
    <t>NUM.number.DE.Res.HH.ThermalNew.SH.AdvElc.CO.Elc</t>
  </si>
  <si>
    <t>NUM.number.DE.Res.HH.ThermalNew.SH.ConvElc</t>
  </si>
  <si>
    <t>NUM.number.DE.Res.HH.ThermalNew.SH.ConvElc.SH</t>
  </si>
  <si>
    <t>NUM.number.DE.Res.HH.ThermalNew.SH.ConvElc.SC.AC</t>
  </si>
  <si>
    <t>NUM.number.DE.Res.HH.ThermalNew.SH.ConvElc.WH.LPG.NoSolar</t>
  </si>
  <si>
    <t>NUM.number.DE.Res.HH.ThermalNew.SH.ConvElc.WH.LPG.Solar</t>
  </si>
  <si>
    <t>NUM.number.DE.Res.HH.ThermalNew.SH.ConvElc.WH.Elc.NoSolar</t>
  </si>
  <si>
    <t>NUM.number.DE.Res.HH.ThermalNew.SH.ConvElc.WH.Elc.Solar</t>
  </si>
  <si>
    <t>NUM.number.DE.Res.HH.ThermalNew.SH.ConvElc.CO.LPG</t>
  </si>
  <si>
    <t>NUM.number.DE.Res.HH.ThermalNew.SH.ConvElc.CO.Elc</t>
  </si>
  <si>
    <t>DE - New equipment installations in new and renovated households (detailed structure)</t>
  </si>
  <si>
    <t>NUM.number.DE.Res.HHnew.ThermalNew.SH.Solids</t>
  </si>
  <si>
    <t>NUM.number.DE.Res.HHnew.ThermalNew.SH.Solids.SH</t>
  </si>
  <si>
    <t>NUM.number.DE.Res.HHnew.ThermalNew.SH.Solids.SC.AC</t>
  </si>
  <si>
    <t>NUM.number.DE.Res.HHnew.ThermalNew.SH.Solids.WH.Solids.NoSolar</t>
  </si>
  <si>
    <t>NUM.number.DE.Res.HHnew.ThermalNew.SH.Solids.WH.LPG.NoSolar</t>
  </si>
  <si>
    <t>NUM.number.DE.Res.HHnew.ThermalNew.SH.Solids.WH.LPG.Solar</t>
  </si>
  <si>
    <t>NUM.number.DE.Res.HHnew.ThermalNew.SH.Solids.WH.Elc.NoSolar</t>
  </si>
  <si>
    <t>NUM.number.DE.Res.HHnew.ThermalNew.SH.Solids.WH.Elc.Solar</t>
  </si>
  <si>
    <t>NUM.number.DE.Res.HHnew.ThermalNew.SH.Solids.CO.Solids</t>
  </si>
  <si>
    <t>NUM.number.DE.Res.HHnew.ThermalNew.SH.Solids.CO.LPG</t>
  </si>
  <si>
    <t>NUM.number.DE.Res.HHnew.ThermalNew.SH.Solids.CO.Elc</t>
  </si>
  <si>
    <t>NUM.number.DE.Res.HHnew.ThermalNew.SH.LPG</t>
  </si>
  <si>
    <t>NUM.number.DE.Res.HHnew.ThermalNew.SH.LPG.SH</t>
  </si>
  <si>
    <t>NUM.number.DE.Res.HHnew.ThermalNew.SH.LPG.SC.AC</t>
  </si>
  <si>
    <t>NUM.number.DE.Res.HHnew.ThermalNew.SH.LPG.WH.LPG.NoSolar</t>
  </si>
  <si>
    <t>NUM.number.DE.Res.HHnew.ThermalNew.SH.LPG.WH.LPG.Solar</t>
  </si>
  <si>
    <t>NUM.number.DE.Res.HHnew.ThermalNew.SH.LPG.WH.Elc.NoSolar</t>
  </si>
  <si>
    <t>NUM.number.DE.Res.HHnew.ThermalNew.SH.LPG.WH.Elc.Solar</t>
  </si>
  <si>
    <t>NUM.number.DE.Res.HHnew.ThermalNew.SH.LPG.CO.LPG</t>
  </si>
  <si>
    <t>NUM.number.DE.Res.HHnew.ThermalNew.SH.LPG.CO.Elc</t>
  </si>
  <si>
    <t>NUM.number.DE.Res.HHnew.ThermalNew.SH.Oil</t>
  </si>
  <si>
    <t>NUM.number.DE.Res.HHnew.ThermalNew.SH.Oil.SH</t>
  </si>
  <si>
    <t>NUM.number.DE.Res.HHnew.ThermalNew.SH.Oil.SC.AC</t>
  </si>
  <si>
    <t>NUM.number.DE.Res.HHnew.ThermalNew.SH.Oil.WH.Oil.NoSolar</t>
  </si>
  <si>
    <t>NUM.number.DE.Res.HHnew.ThermalNew.SH.Oil.WH.Oil.Solar</t>
  </si>
  <si>
    <t>NUM.number.DE.Res.HHnew.ThermalNew.SH.Oil.WH.Elc.NoSolar</t>
  </si>
  <si>
    <t>NUM.number.DE.Res.HHnew.ThermalNew.SH.Oil.WH.Elc.Solar</t>
  </si>
  <si>
    <t>NUM.number.DE.Res.HHnew.ThermalNew.SH.Oil.CO.LPG</t>
  </si>
  <si>
    <t>NUM.number.DE.Res.HHnew.ThermalNew.SH.Oil.CO.Elc</t>
  </si>
  <si>
    <t>NUM.number.DE.Res.HHnew.ThermalNew.SH.Gas</t>
  </si>
  <si>
    <t>NUM.number.DE.Res.HHnew.ThermalNew.SH.Gas.SH</t>
  </si>
  <si>
    <t>NUM.number.DE.Res.HHnew.ThermalNew.SH.Gas.SC.AC</t>
  </si>
  <si>
    <t>NUM.number.DE.Res.HHnew.ThermalNew.SH.Gas.WH.Gas.NoSolar</t>
  </si>
  <si>
    <t>NUM.number.DE.Res.HHnew.ThermalNew.SH.Gas.WH.Gas.Solar</t>
  </si>
  <si>
    <t>NUM.number.DE.Res.HHnew.ThermalNew.SH.Gas.WH.Elc.NoSolar</t>
  </si>
  <si>
    <t>NUM.number.DE.Res.HHnew.ThermalNew.SH.Gas.WH.Elc.Solar</t>
  </si>
  <si>
    <t>NUM.number.DE.Res.HHnew.ThermalNew.SH.Gas.CO.Gas</t>
  </si>
  <si>
    <t>NUM.number.DE.Res.HHnew.ThermalNew.SH.Gas.CO.Elc</t>
  </si>
  <si>
    <t>NUM.number.DE.Res.HHnew.ThermalNew.SH.Biomass</t>
  </si>
  <si>
    <t>NUM.number.DE.Res.HHnew.ThermalNew.SH.Biomass.SH</t>
  </si>
  <si>
    <t>NUM.number.DE.Res.HHnew.ThermalNew.SH.Biomass.SC.AC</t>
  </si>
  <si>
    <t>NUM.number.DE.Res.HHnew.ThermalNew.SH.Biomass.WH.Biomass.NoSolar</t>
  </si>
  <si>
    <t>NUM.number.DE.Res.HHnew.ThermalNew.SH.Biomass.WH.Biomass.Solar</t>
  </si>
  <si>
    <t>NUM.number.DE.Res.HHnew.ThermalNew.SH.Biomass.WH.LPG.NoSolar</t>
  </si>
  <si>
    <t>NUM.number.DE.Res.HHnew.ThermalNew.SH.Biomass.WH.LPG.Solar</t>
  </si>
  <si>
    <t>NUM.number.DE.Res.HHnew.ThermalNew.SH.Biomass.WH.Elc.NoSolar</t>
  </si>
  <si>
    <t>NUM.number.DE.Res.HHnew.ThermalNew.SH.Biomass.WH.Elc.Solar</t>
  </si>
  <si>
    <t>NUM.number.DE.Res.HHnew.ThermalNew.SH.Biomass.CO.Biomass</t>
  </si>
  <si>
    <t>NUM.number.DE.Res.HHnew.ThermalNew.SH.Biomass.CO.LPG</t>
  </si>
  <si>
    <t>NUM.number.DE.Res.HHnew.ThermalNew.SH.Biomass.CO.Elc</t>
  </si>
  <si>
    <t>NUM.number.DE.Res.HHnew.ThermalNew.SH.Geo</t>
  </si>
  <si>
    <t>NUM.number.DE.Res.HHnew.ThermalNew.SH.Geo.SH</t>
  </si>
  <si>
    <t>NUM.number.DE.Res.HHnew.ThermalNew.SH.Geo.SC.AC</t>
  </si>
  <si>
    <t>NUM.number.DE.Res.HHnew.ThermalNew.SH.Geo.WH.Geo.NoSolar</t>
  </si>
  <si>
    <t>NUM.number.DE.Res.HHnew.ThermalNew.SH.Geo.WH.Geo.Solar</t>
  </si>
  <si>
    <t>NUM.number.DE.Res.HHnew.ThermalNew.SH.Geo.WH.Elc.NoSolar</t>
  </si>
  <si>
    <t>NUM.number.DE.Res.HHnew.ThermalNew.SH.Geo.WH.Elc.Solar</t>
  </si>
  <si>
    <t>NUM.number.DE.Res.HHnew.ThermalNew.SH.Geo.CO.LPG</t>
  </si>
  <si>
    <t>NUM.number.DE.Res.HHnew.ThermalNew.SH.Geo.CO.Elc</t>
  </si>
  <si>
    <t>NUM.number.DE.Res.HHnew.ThermalNew.SH.DistrHeat</t>
  </si>
  <si>
    <t>NUM.number.DE.Res.HHnew.ThermalNew.SH.DistrHeat.SH</t>
  </si>
  <si>
    <t>NUM.number.DE.Res.HHnew.ThermalNew.SH.DistrHeat.SC.AC</t>
  </si>
  <si>
    <t>NUM.number.DE.Res.HHnew.ThermalNew.SH.DistrHeat.WH.DistrHeat.NoSolar</t>
  </si>
  <si>
    <t>NUM.number.DE.Res.HHnew.ThermalNew.SH.DistrHeat.WH.DistrHeat.Solar</t>
  </si>
  <si>
    <t>NUM.number.DE.Res.HHnew.ThermalNew.SH.DistrHeat.WH.Elc.NoSolar</t>
  </si>
  <si>
    <t>NUM.number.DE.Res.HHnew.ThermalNew.SH.DistrHeat.WH.Elc.Solar</t>
  </si>
  <si>
    <t>NUM.number.DE.Res.HHnew.ThermalNew.SH.DistrHeat.CO.LPG</t>
  </si>
  <si>
    <t>NUM.number.DE.Res.HHnew.ThermalNew.SH.DistrHeat.CO.Elc</t>
  </si>
  <si>
    <t>NUM.number.DE.Res.HHnew.ThermalNew.SH.AdvElc</t>
  </si>
  <si>
    <t>NUM.number.DE.Res.HHnew.ThermalNew.SH.AdvElc.SH</t>
  </si>
  <si>
    <t>NUM.number.DE.Res.HHnew.ThermalNew.SH.AdvElc.SC.AC</t>
  </si>
  <si>
    <t>NUM.number.DE.Res.HHnew.ThermalNew.SH.AdvElc.WH.LPG.NoSolar</t>
  </si>
  <si>
    <t>NUM.number.DE.Res.HHnew.ThermalNew.SH.AdvElc.WH.LPG.Solar</t>
  </si>
  <si>
    <t>NUM.number.DE.Res.HHnew.ThermalNew.SH.AdvElc.WH.Elc.NoSolar</t>
  </si>
  <si>
    <t>NUM.number.DE.Res.HHnew.ThermalNew.SH.AdvElc.WH.Elc.Solar</t>
  </si>
  <si>
    <t>NUM.number.DE.Res.HHnew.ThermalNew.SH.AdvElc.CO.LPG</t>
  </si>
  <si>
    <t>NUM.number.DE.Res.HHnew.ThermalNew.SH.AdvElc.CO.Elc</t>
  </si>
  <si>
    <t>NUM.number.DE.Res.HHnew.ThermalNew.SH.ConvElc</t>
  </si>
  <si>
    <t>NUM.number.DE.Res.HHnew.ThermalNew.SH.ConvElc.SH</t>
  </si>
  <si>
    <t>NUM.number.DE.Res.HHnew.ThermalNew.SH.ConvElc.SC.AC</t>
  </si>
  <si>
    <t>NUM.number.DE.Res.HHnew.ThermalNew.SH.ConvElc.WH.LPG.NoSolar</t>
  </si>
  <si>
    <t>NUM.number.DE.Res.HHnew.ThermalNew.SH.ConvElc.WH.LPG.Solar</t>
  </si>
  <si>
    <t>NUM.number.DE.Res.HHnew.ThermalNew.SH.ConvElc.WH.Elc.NoSolar</t>
  </si>
  <si>
    <t>NUM.number.DE.Res.HHnew.ThermalNew.SH.ConvElc.WH.Elc.Solar</t>
  </si>
  <si>
    <t>NUM.number.DE.Res.HHnew.ThermalNew.SH.ConvElc.CO.LPG</t>
  </si>
  <si>
    <t>NUM.number.DE.Res.HHnew.ThermalNew.SH.ConvElc.CO.Elc</t>
  </si>
  <si>
    <t>DE - New equipment installations via replacement (detailed structure)</t>
  </si>
  <si>
    <t>NUM.number.DE.Res.HH.ThermalRepl.SH.Solids</t>
  </si>
  <si>
    <t>NUM.number.DE.Res.HH.ThermalRepl.SH.Solids.SH</t>
  </si>
  <si>
    <t>NUM.number.DE.Res.HH.ThermalRepl.SH.Solids.SC.AC</t>
  </si>
  <si>
    <t>NUM.number.DE.Res.HH.ThermalRepl.SH.Solids.WH.Solids.NoSolar</t>
  </si>
  <si>
    <t>NUM.number.DE.Res.HH.ThermalRepl.SH.Solids.WH.LPG.NoSolar</t>
  </si>
  <si>
    <t>NUM.number.DE.Res.HH.ThermalRepl.SH.Solids.WH.LPG.Solar</t>
  </si>
  <si>
    <t>NUM.number.DE.Res.HH.ThermalRepl.SH.Solids.WH.Elc.NoSolar</t>
  </si>
  <si>
    <t>NUM.number.DE.Res.HH.ThermalRepl.SH.Solids.WH.Elc.Solar</t>
  </si>
  <si>
    <t>NUM.number.DE.Res.HH.ThermalRepl.SH.Solids.CO.Solids</t>
  </si>
  <si>
    <t>NUM.number.DE.Res.HH.ThermalRepl.SH.Solids.CO.LPG</t>
  </si>
  <si>
    <t>NUM.number.DE.Res.HH.ThermalRepl.SH.Solids.CO.Elc</t>
  </si>
  <si>
    <t>NUM.number.DE.Res.HH.ThermalRepl.SH.LPG</t>
  </si>
  <si>
    <t>NUM.number.DE.Res.HH.ThermalRepl.SH.LPG.SH</t>
  </si>
  <si>
    <t>NUM.number.DE.Res.HH.ThermalRepl.SH.LPG.SC.AC</t>
  </si>
  <si>
    <t>NUM.number.DE.Res.HH.ThermalRepl.SH.LPG.WH.LPG.NoSolar</t>
  </si>
  <si>
    <t>NUM.number.DE.Res.HH.ThermalRepl.SH.LPG.WH.LPG.Solar</t>
  </si>
  <si>
    <t>NUM.number.DE.Res.HH.ThermalRepl.SH.LPG.WH.Elc.NoSolar</t>
  </si>
  <si>
    <t>NUM.number.DE.Res.HH.ThermalRepl.SH.LPG.WH.Elc.Solar</t>
  </si>
  <si>
    <t>NUM.number.DE.Res.HH.ThermalRepl.SH.LPG.CO.LPG</t>
  </si>
  <si>
    <t>NUM.number.DE.Res.HH.ThermalRepl.SH.LPG.CO.Elc</t>
  </si>
  <si>
    <t>NUM.number.DE.Res.HH.ThermalRepl.SH.Oil</t>
  </si>
  <si>
    <t>NUM.number.DE.Res.HH.ThermalRepl.SH.Oil.SH</t>
  </si>
  <si>
    <t>NUM.number.DE.Res.HH.ThermalRepl.SH.Oil.SC.AC</t>
  </si>
  <si>
    <t>NUM.number.DE.Res.HH.ThermalRepl.SH.Oil.WH.Oil.NoSolar</t>
  </si>
  <si>
    <t>NUM.number.DE.Res.HH.ThermalRepl.SH.Oil.WH.Oil.Solar</t>
  </si>
  <si>
    <t>NUM.number.DE.Res.HH.ThermalRepl.SH.Oil.WH.Elc.NoSolar</t>
  </si>
  <si>
    <t>NUM.number.DE.Res.HH.ThermalRepl.SH.Oil.WH.Elc.Solar</t>
  </si>
  <si>
    <t>NUM.number.DE.Res.HH.ThermalRepl.SH.Oil.CO.LPG</t>
  </si>
  <si>
    <t>NUM.number.DE.Res.HH.ThermalRepl.SH.Oil.CO.Elc</t>
  </si>
  <si>
    <t>NUM.number.DE.Res.HH.ThermalRepl.SH.Gas</t>
  </si>
  <si>
    <t>NUM.number.DE.Res.HH.ThermalRepl.SH.Gas.SH</t>
  </si>
  <si>
    <t>NUM.number.DE.Res.HH.ThermalRepl.SH.Gas.SC.AC</t>
  </si>
  <si>
    <t>NUM.number.DE.Res.HH.ThermalRepl.SH.Gas.WH.Gas.NoSolar</t>
  </si>
  <si>
    <t>NUM.number.DE.Res.HH.ThermalRepl.SH.Gas.WH.Gas.Solar</t>
  </si>
  <si>
    <t>NUM.number.DE.Res.HH.ThermalRepl.SH.Gas.WH.Elc.NoSolar</t>
  </si>
  <si>
    <t>NUM.number.DE.Res.HH.ThermalRepl.SH.Gas.WH.Elc.Solar</t>
  </si>
  <si>
    <t>NUM.number.DE.Res.HH.ThermalRepl.SH.Gas.CO.Gas</t>
  </si>
  <si>
    <t>NUM.number.DE.Res.HH.ThermalRepl.SH.Gas.CO.Elc</t>
  </si>
  <si>
    <t>NUM.number.DE.Res.HH.ThermalRepl.SH.Biomass</t>
  </si>
  <si>
    <t>NUM.number.DE.Res.HH.ThermalRepl.SH.Biomass.SH</t>
  </si>
  <si>
    <t>NUM.number.DE.Res.HH.ThermalRepl.SH.Biomass.SC.AC</t>
  </si>
  <si>
    <t>NUM.number.DE.Res.HH.ThermalRepl.SH.Biomass.WH.Biomass.NoSolar</t>
  </si>
  <si>
    <t>NUM.number.DE.Res.HH.ThermalRepl.SH.Biomass.WH.Biomass.Solar</t>
  </si>
  <si>
    <t>NUM.number.DE.Res.HH.ThermalRepl.SH.Biomass.WH.LPG.NoSolar</t>
  </si>
  <si>
    <t>NUM.number.DE.Res.HH.ThermalRepl.SH.Biomass.WH.LPG.Solar</t>
  </si>
  <si>
    <t>NUM.number.DE.Res.HH.ThermalRepl.SH.Biomass.WH.Elc.NoSolar</t>
  </si>
  <si>
    <t>NUM.number.DE.Res.HH.ThermalRepl.SH.Biomass.WH.Elc.Solar</t>
  </si>
  <si>
    <t>NUM.number.DE.Res.HH.ThermalRepl.SH.Biomass.CO.Biomass</t>
  </si>
  <si>
    <t>NUM.number.DE.Res.HH.ThermalRepl.SH.Biomass.CO.LPG</t>
  </si>
  <si>
    <t>NUM.number.DE.Res.HH.ThermalRepl.SH.Biomass.CO.Elc</t>
  </si>
  <si>
    <t>NUM.number.DE.Res.HH.ThermalRepl.SH.Geo</t>
  </si>
  <si>
    <t>NUM.number.DE.Res.HH.ThermalRepl.SH.Geo.SH</t>
  </si>
  <si>
    <t>NUM.number.DE.Res.HH.ThermalRepl.SH.Geo.SC.AC</t>
  </si>
  <si>
    <t>NUM.number.DE.Res.HH.ThermalRepl.SH.Geo.WH.Geo.NoSolar</t>
  </si>
  <si>
    <t>NUM.number.DE.Res.HH.ThermalRepl.SH.Geo.WH.Geo.Solar</t>
  </si>
  <si>
    <t>NUM.number.DE.Res.HH.ThermalRepl.SH.Geo.WH.Elc.NoSolar</t>
  </si>
  <si>
    <t>NUM.number.DE.Res.HH.ThermalRepl.SH.Geo.WH.Elc.Solar</t>
  </si>
  <si>
    <t>NUM.number.DE.Res.HH.ThermalRepl.SH.Geo.CO.LPG</t>
  </si>
  <si>
    <t>NUM.number.DE.Res.HH.ThermalRepl.SH.Geo.CO.Elc</t>
  </si>
  <si>
    <t>NUM.number.DE.Res.HH.ThermalRepl.SH.DistrHeat</t>
  </si>
  <si>
    <t>NUM.number.DE.Res.HH.ThermalRepl.SH.DistrHeat.SH</t>
  </si>
  <si>
    <t>NUM.number.DE.Res.HH.ThermalRepl.SH.DistrHeat.SC.AC</t>
  </si>
  <si>
    <t>NUM.number.DE.Res.HH.ThermalRepl.SH.DistrHeat.WH.DistrHeat.NoSolar</t>
  </si>
  <si>
    <t>NUM.number.DE.Res.HH.ThermalRepl.SH.DistrHeat.WH.DistrHeat.Solar</t>
  </si>
  <si>
    <t>NUM.number.DE.Res.HH.ThermalRepl.SH.DistrHeat.WH.Elc.NoSolar</t>
  </si>
  <si>
    <t>NUM.number.DE.Res.HH.ThermalRepl.SH.DistrHeat.WH.Elc.Solar</t>
  </si>
  <si>
    <t>NUM.number.DE.Res.HH.ThermalRepl.SH.DistrHeat.CO.LPG</t>
  </si>
  <si>
    <t>NUM.number.DE.Res.HH.ThermalRepl.SH.DistrHeat.CO.Elc</t>
  </si>
  <si>
    <t>NUM.number.DE.Res.HH.ThermalRepl.SH.AdvElc</t>
  </si>
  <si>
    <t>NUM.number.DE.Res.HH.ThermalRepl.SH.AdvElc.SH</t>
  </si>
  <si>
    <t>NUM.number.DE.Res.HH.ThermalRepl.SH.AdvElc.SC.AC</t>
  </si>
  <si>
    <t>NUM.number.DE.Res.HH.ThermalRepl.SH.AdvElc.WH.LPG.NoSolar</t>
  </si>
  <si>
    <t>NUM.number.DE.Res.HH.ThermalRepl.SH.AdvElc.WH.LPG.Solar</t>
  </si>
  <si>
    <t>NUM.number.DE.Res.HH.ThermalRepl.SH.AdvElc.WH.Elc.NoSolar</t>
  </si>
  <si>
    <t>NUM.number.DE.Res.HH.ThermalRepl.SH.AdvElc.WH.Elc.Solar</t>
  </si>
  <si>
    <t>NUM.number.DE.Res.HH.ThermalRepl.SH.AdvElc.CO.LPG</t>
  </si>
  <si>
    <t>NUM.number.DE.Res.HH.ThermalRepl.SH.AdvElc.CO.Elc</t>
  </si>
  <si>
    <t>NUM.number.DE.Res.HH.ThermalRepl.SH.ConvElc</t>
  </si>
  <si>
    <t>NUM.number.DE.Res.HH.ThermalRepl.SH.ConvElc.SH</t>
  </si>
  <si>
    <t>NUM.number.DE.Res.HH.ThermalRepl.SH.ConvElc.SC.AC</t>
  </si>
  <si>
    <t>NUM.number.DE.Res.HH.ThermalRepl.SH.ConvElc.WH.LPG.NoSolar</t>
  </si>
  <si>
    <t>NUM.number.DE.Res.HH.ThermalRepl.SH.ConvElc.WH.LPG.Solar</t>
  </si>
  <si>
    <t>NUM.number.DE.Res.HH.ThermalRepl.SH.ConvElc.WH.Elc.NoSolar</t>
  </si>
  <si>
    <t>NUM.number.DE.Res.HH.ThermalRepl.SH.ConvElc.WH.Elc.Solar</t>
  </si>
  <si>
    <t>NUM.number.DE.Res.HH.ThermalRepl.SH.ConvElc.CO.LPG</t>
  </si>
  <si>
    <t>NUM.number.DE.Res.HH.ThermalRepl.SH.ConvElc.CO.Elc</t>
  </si>
  <si>
    <t>DE - Equipment installations in 2021 - vintage structure</t>
  </si>
  <si>
    <t>VIN.number.DE.Res.HH.Thermal.SH.Solids</t>
  </si>
  <si>
    <t>VIN.number.DE.Res.HH.Thermal.SH.Solids.SH</t>
  </si>
  <si>
    <t>VIN.number.DE.Res.HH.Thermal.SH.Solids.SC.AC</t>
  </si>
  <si>
    <t>VIN.number.DE.Res.HH.Thermal.SH.Solids.WH.Solids.NoSolar</t>
  </si>
  <si>
    <t>VIN.number.DE.Res.HH.Thermal.SH.Solids.WH.LPG.NoSolar</t>
  </si>
  <si>
    <t>VIN.number.DE.Res.HH.Thermal.SH.Solids.WH.LPG.Solar</t>
  </si>
  <si>
    <t>VIN.number.DE.Res.HH.Thermal.SH.Solids.WH.Elc.NoSolar</t>
  </si>
  <si>
    <t>VIN.number.DE.Res.HH.Thermal.SH.Solids.WH.Elc.Solar</t>
  </si>
  <si>
    <t>VIN.number.DE.Res.HH.Thermal.SH.Solids.CO.Solids</t>
  </si>
  <si>
    <t>VIN.number.DE.Res.HH.Thermal.SH.Solids.CO.LPG</t>
  </si>
  <si>
    <t>VIN.number.DE.Res.HH.Thermal.SH.Solids.CO.Elc</t>
  </si>
  <si>
    <t>VIN.number.DE.Res.HH.Thermal.SH.LPG</t>
  </si>
  <si>
    <t>VIN.number.DE.Res.HH.Thermal.SH.LPG.SH</t>
  </si>
  <si>
    <t>VIN.number.DE.Res.HH.Thermal.SH.LPG.SC.AC</t>
  </si>
  <si>
    <t>VIN.number.DE.Res.HH.Thermal.SH.LPG.WH.LPG.NoSolar</t>
  </si>
  <si>
    <t>VIN.number.DE.Res.HH.Thermal.SH.LPG.WH.LPG.Solar</t>
  </si>
  <si>
    <t>VIN.number.DE.Res.HH.Thermal.SH.LPG.WH.Elc.NoSolar</t>
  </si>
  <si>
    <t>VIN.number.DE.Res.HH.Thermal.SH.LPG.WH.Elc.Solar</t>
  </si>
  <si>
    <t>VIN.number.DE.Res.HH.Thermal.SH.LPG.CO.LPG</t>
  </si>
  <si>
    <t>VIN.number.DE.Res.HH.Thermal.SH.LPG.CO.Elc</t>
  </si>
  <si>
    <t>VIN.number.DE.Res.HH.Thermal.SH.Oil</t>
  </si>
  <si>
    <t>VIN.number.DE.Res.HH.Thermal.SH.Oil.SH</t>
  </si>
  <si>
    <t>VIN.number.DE.Res.HH.Thermal.SH.Oil.SC.AC</t>
  </si>
  <si>
    <t>VIN.number.DE.Res.HH.Thermal.SH.Oil.WH.Oil.NoSolar</t>
  </si>
  <si>
    <t>VIN.number.DE.Res.HH.Thermal.SH.Oil.WH.Oil.Solar</t>
  </si>
  <si>
    <t>VIN.number.DE.Res.HH.Thermal.SH.Oil.WH.Elc.NoSolar</t>
  </si>
  <si>
    <t>VIN.number.DE.Res.HH.Thermal.SH.Oil.WH.Elc.Solar</t>
  </si>
  <si>
    <t>VIN.number.DE.Res.HH.Thermal.SH.Oil.CO.LPG</t>
  </si>
  <si>
    <t>VIN.number.DE.Res.HH.Thermal.SH.Oil.CO.Elc</t>
  </si>
  <si>
    <t>VIN.number.DE.Res.HH.Thermal.SH.Gas</t>
  </si>
  <si>
    <t>VIN.number.DE.Res.HH.Thermal.SH.Gas.SH</t>
  </si>
  <si>
    <t>VIN.number.DE.Res.HH.Thermal.SH.Gas.SC.AC</t>
  </si>
  <si>
    <t>VIN.number.DE.Res.HH.Thermal.SH.Gas.WH.Gas.NoSolar</t>
  </si>
  <si>
    <t>VIN.number.DE.Res.HH.Thermal.SH.Gas.WH.Gas.Solar</t>
  </si>
  <si>
    <t>VIN.number.DE.Res.HH.Thermal.SH.Gas.WH.Elc.NoSolar</t>
  </si>
  <si>
    <t>VIN.number.DE.Res.HH.Thermal.SH.Gas.WH.Elc.Solar</t>
  </si>
  <si>
    <t>VIN.number.DE.Res.HH.Thermal.SH.Gas.CO.Gas</t>
  </si>
  <si>
    <t>VIN.number.DE.Res.HH.Thermal.SH.Gas.CO.Elc</t>
  </si>
  <si>
    <t>VIN.number.DE.Res.HH.Thermal.SH.Biomass</t>
  </si>
  <si>
    <t>VIN.number.DE.Res.HH.Thermal.SH.Biomass.SH</t>
  </si>
  <si>
    <t>VIN.number.DE.Res.HH.Thermal.SH.Biomass.SC.AC</t>
  </si>
  <si>
    <t>VIN.number.DE.Res.HH.Thermal.SH.Biomass.WH.Biomass.NoSolar</t>
  </si>
  <si>
    <t>VIN.number.DE.Res.HH.Thermal.SH.Biomass.WH.Biomass.Solar</t>
  </si>
  <si>
    <t>VIN.number.DE.Res.HH.Thermal.SH.Biomass.WH.LPG.NoSolar</t>
  </si>
  <si>
    <t>VIN.number.DE.Res.HH.Thermal.SH.Biomass.WH.LPG.Solar</t>
  </si>
  <si>
    <t>VIN.number.DE.Res.HH.Thermal.SH.Biomass.WH.Elc.NoSolar</t>
  </si>
  <si>
    <t>VIN.number.DE.Res.HH.Thermal.SH.Biomass.WH.Elc.Solar</t>
  </si>
  <si>
    <t>VIN.number.DE.Res.HH.Thermal.SH.Biomass.CO.Biomass</t>
  </si>
  <si>
    <t>VIN.number.DE.Res.HH.Thermal.SH.Biomass.CO.LPG</t>
  </si>
  <si>
    <t>VIN.number.DE.Res.HH.Thermal.SH.Biomass.CO.Elc</t>
  </si>
  <si>
    <t>VIN.number.DE.Res.HH.Thermal.SH.Geo</t>
  </si>
  <si>
    <t>VIN.number.DE.Res.HH.Thermal.SH.Geo.SH</t>
  </si>
  <si>
    <t>VIN.number.DE.Res.HH.Thermal.SH.Geo.SC.AC</t>
  </si>
  <si>
    <t>VIN.number.DE.Res.HH.Thermal.SH.Geo.WH.Geo.NoSolar</t>
  </si>
  <si>
    <t>VIN.number.DE.Res.HH.Thermal.SH.Geo.WH.Geo.Solar</t>
  </si>
  <si>
    <t>VIN.number.DE.Res.HH.Thermal.SH.Geo.WH.Elc.NoSolar</t>
  </si>
  <si>
    <t>VIN.number.DE.Res.HH.Thermal.SH.Geo.WH.Elc.Solar</t>
  </si>
  <si>
    <t>VIN.number.DE.Res.HH.Thermal.SH.Geo.CO.LPG</t>
  </si>
  <si>
    <t>VIN.number.DE.Res.HH.Thermal.SH.Geo.CO.Elc</t>
  </si>
  <si>
    <t>VIN.number.DE.Res.HH.Thermal.SH.DistrHeat</t>
  </si>
  <si>
    <t>VIN.number.DE.Res.HH.Thermal.SH.DistrHeat.SH</t>
  </si>
  <si>
    <t>VIN.number.DE.Res.HH.Thermal.SH.DistrHeat.SC.AC</t>
  </si>
  <si>
    <t>VIN.number.DE.Res.HH.Thermal.SH.DistrHeat.WH.DistrHeat.NoSolar</t>
  </si>
  <si>
    <t>VIN.number.DE.Res.HH.Thermal.SH.DistrHeat.WH.DistrHeat.Solar</t>
  </si>
  <si>
    <t>VIN.number.DE.Res.HH.Thermal.SH.DistrHeat.WH.Elc.NoSolar</t>
  </si>
  <si>
    <t>VIN.number.DE.Res.HH.Thermal.SH.DistrHeat.WH.Elc.Solar</t>
  </si>
  <si>
    <t>VIN.number.DE.Res.HH.Thermal.SH.DistrHeat.CO.LPG</t>
  </si>
  <si>
    <t>VIN.number.DE.Res.HH.Thermal.SH.DistrHeat.CO.Elc</t>
  </si>
  <si>
    <t>VIN.number.DE.Res.HH.Thermal.SH.AdvElc</t>
  </si>
  <si>
    <t>VIN.number.DE.Res.HH.Thermal.SH.AdvElc.SH</t>
  </si>
  <si>
    <t>VIN.number.DE.Res.HH.Thermal.SH.AdvElc.SC.AC</t>
  </si>
  <si>
    <t>VIN.number.DE.Res.HH.Thermal.SH.AdvElc.WH.LPG.NoSolar</t>
  </si>
  <si>
    <t>VIN.number.DE.Res.HH.Thermal.SH.AdvElc.WH.LPG.Solar</t>
  </si>
  <si>
    <t>VIN.number.DE.Res.HH.Thermal.SH.AdvElc.WH.Elc.NoSolar</t>
  </si>
  <si>
    <t>VIN.number.DE.Res.HH.Thermal.SH.AdvElc.WH.Elc.Solar</t>
  </si>
  <si>
    <t>VIN.number.DE.Res.HH.Thermal.SH.AdvElc.CO.LPG</t>
  </si>
  <si>
    <t>VIN.number.DE.Res.HH.Thermal.SH.AdvElc.CO.Elc</t>
  </si>
  <si>
    <t>VIN.number.DE.Res.HH.Thermal.SH.ConvElc</t>
  </si>
  <si>
    <t>VIN.number.DE.Res.HH.Thermal.SH.ConvElc.SH</t>
  </si>
  <si>
    <t>VIN.number.DE.Res.HH.Thermal.SH.ConvElc.SC.AC</t>
  </si>
  <si>
    <t>VIN.number.DE.Res.HH.Thermal.SH.ConvElc.WH.LPG.NoSolar</t>
  </si>
  <si>
    <t>VIN.number.DE.Res.HH.Thermal.SH.ConvElc.WH.LPG.Solar</t>
  </si>
  <si>
    <t>VIN.number.DE.Res.HH.Thermal.SH.ConvElc.WH.Elc.NoSolar</t>
  </si>
  <si>
    <t>VIN.number.DE.Res.HH.Thermal.SH.ConvElc.WH.Elc.Solar</t>
  </si>
  <si>
    <t>VIN.number.DE.Res.HH.Thermal.SH.ConvElc.CO.LPG</t>
  </si>
  <si>
    <t>VIN.number.DE.Res.HH.Thermal.SH.ConvElc.CO.Elc</t>
  </si>
  <si>
    <t>DE - Final energy consumption (detailed structure)</t>
  </si>
  <si>
    <t>FEC.ktoe.DE.Res.HH.Thermal.SH.Solids</t>
  </si>
  <si>
    <t>FEC.ktoe.DE.Res.HH.Thermal.SH.Solids.SH</t>
  </si>
  <si>
    <t>FEC.ktoe.DE.Res.HH.Thermal.SH.Solids.SH.Solids</t>
  </si>
  <si>
    <t>FEC.ktoe.DE.Res.HH.Thermal.SH.Solids.SH.Elec</t>
  </si>
  <si>
    <t>FEC.ktoe.DE.Res.HH.Thermal.SH.Solids.SC</t>
  </si>
  <si>
    <t>FEC.ktoe.DE.Res.HH.Thermal.SH.Solids.SC.AC.Elec</t>
  </si>
  <si>
    <t>FEC.ktoe.DE.Res.HH.Thermal.SH.Solids.WH</t>
  </si>
  <si>
    <t>FEC.ktoe.DE.Res.HH.Thermal.SH.Solids.WH.Solids.NoSolar.Solids</t>
  </si>
  <si>
    <t>FEC.ktoe.DE.Res.HH.Thermal.SH.Solids.WH.LPG.NoSolar.LPG</t>
  </si>
  <si>
    <t>FEC.ktoe.DE.Res.HH.Thermal.SH.Solids.WH.LPG.Solar</t>
  </si>
  <si>
    <t>FEC.ktoe.DE.Res.HH.Thermal.SH.Solids.WH.LPG.Solar.LPG</t>
  </si>
  <si>
    <t>FEC.ktoe.DE.Res.HH.Thermal.SH.Solids.WH.LPG.Solar.Solar</t>
  </si>
  <si>
    <t>FEC.ktoe.DE.Res.HH.Thermal.SH.Solids.WH.Elc.NoSolar.Elec</t>
  </si>
  <si>
    <t>FEC.ktoe.DE.Res.HH.Thermal.SH.Solids.WH.Elc.Solar</t>
  </si>
  <si>
    <t>FEC.ktoe.DE.Res.HH.Thermal.SH.Solids.WH.Elc.Solar.Elec</t>
  </si>
  <si>
    <t>FEC.ktoe.DE.Res.HH.Thermal.SH.Solids.WH.Elc.Solar.Solar</t>
  </si>
  <si>
    <t>FEC.ktoe.DE.Res.HH.Thermal.SH.Solids.CO</t>
  </si>
  <si>
    <t>FEC.ktoe.DE.Res.HH.Thermal.SH.Solids.CO.Solids.Solids</t>
  </si>
  <si>
    <t>FEC.ktoe.DE.Res.HH.Thermal.SH.Solids.CO.LPG.LPG</t>
  </si>
  <si>
    <t>FEC.ktoe.DE.Res.HH.Thermal.SH.Solids.CO.Elc.Elec</t>
  </si>
  <si>
    <t>FEC.ktoe.DE.Res.HH.Thermal.SH.LPG</t>
  </si>
  <si>
    <t>FEC.ktoe.DE.Res.HH.Thermal.SH.LPG.SH</t>
  </si>
  <si>
    <t>FEC.ktoe.DE.Res.HH.Thermal.SH.LPG.SH.LPG</t>
  </si>
  <si>
    <t>FEC.ktoe.DE.Res.HH.Thermal.SH.LPG.SH.Elec</t>
  </si>
  <si>
    <t>FEC.ktoe.DE.Res.HH.Thermal.SH.LPG.SC</t>
  </si>
  <si>
    <t>FEC.ktoe.DE.Res.HH.Thermal.SH.LPG.SC.AC.Elec</t>
  </si>
  <si>
    <t>FEC.ktoe.DE.Res.HH.Thermal.SH.LPG.WH</t>
  </si>
  <si>
    <t>FEC.ktoe.DE.Res.HH.Thermal.SH.LPG.WH.LPG.NoSolar.LPG</t>
  </si>
  <si>
    <t>FEC.ktoe.DE.Res.HH.Thermal.SH.LPG.WH.LPG.Solar</t>
  </si>
  <si>
    <t>FEC.ktoe.DE.Res.HH.Thermal.SH.LPG.WH.LPG.Solar.LPG</t>
  </si>
  <si>
    <t>FEC.ktoe.DE.Res.HH.Thermal.SH.LPG.WH.LPG.Solar.Solar</t>
  </si>
  <si>
    <t>FEC.ktoe.DE.Res.HH.Thermal.SH.LPG.WH.Elc.NoSolar.Elec</t>
  </si>
  <si>
    <t>FEC.ktoe.DE.Res.HH.Thermal.SH.LPG.WH.Elc.Solar</t>
  </si>
  <si>
    <t>FEC.ktoe.DE.Res.HH.Thermal.SH.LPG.WH.Elc.Solar.Elec</t>
  </si>
  <si>
    <t>FEC.ktoe.DE.Res.HH.Thermal.SH.LPG.WH.Elc.Solar.Solar</t>
  </si>
  <si>
    <t>FEC.ktoe.DE.Res.HH.Thermal.SH.LPG.CO</t>
  </si>
  <si>
    <t>FEC.ktoe.DE.Res.HH.Thermal.SH.LPG.CO.LPG.LPG</t>
  </si>
  <si>
    <t>FEC.ktoe.DE.Res.HH.Thermal.SH.LPG.CO.Elc.Elec</t>
  </si>
  <si>
    <t>FEC.ktoe.DE.Res.HH.Thermal.SH.Oil</t>
  </si>
  <si>
    <t>FEC.ktoe.DE.Res.HH.Thermal.SH.Oil.SH</t>
  </si>
  <si>
    <t>FEC.ktoe.DE.Res.HH.Thermal.SH.Oil.SH.Oil</t>
  </si>
  <si>
    <t>FEC.ktoe.DE.Res.HH.Thermal.SH.Oil.SH.Elec</t>
  </si>
  <si>
    <t>FEC.ktoe.DE.Res.HH.Thermal.SH.Oil.SC</t>
  </si>
  <si>
    <t>FEC.ktoe.DE.Res.HH.Thermal.SH.Oil.SC.AC.Elec</t>
  </si>
  <si>
    <t>FEC.ktoe.DE.Res.HH.Thermal.SH.Oil.WH</t>
  </si>
  <si>
    <t>FEC.ktoe.DE.Res.HH.Thermal.SH.Oil.WH.Oil.NoSolar.Oil</t>
  </si>
  <si>
    <t>FEC.ktoe.DE.Res.HH.Thermal.SH.Oil.WH.Oil.Solar</t>
  </si>
  <si>
    <t>FEC.ktoe.DE.Res.HH.Thermal.SH.Oil.WH.Oil.Solar.Oil</t>
  </si>
  <si>
    <t>FEC.ktoe.DE.Res.HH.Thermal.SH.Oil.WH.Oil.Solar.Solar</t>
  </si>
  <si>
    <t>FEC.ktoe.DE.Res.HH.Thermal.SH.Oil.WH.Elc.NoSolar.Elec</t>
  </si>
  <si>
    <t>FEC.ktoe.DE.Res.HH.Thermal.SH.Oil.WH.Elc.Solar</t>
  </si>
  <si>
    <t>FEC.ktoe.DE.Res.HH.Thermal.SH.Oil.WH.Elc.Solar.Elec</t>
  </si>
  <si>
    <t>FEC.ktoe.DE.Res.HH.Thermal.SH.Oil.WH.Elc.Solar.Solar</t>
  </si>
  <si>
    <t>FEC.ktoe.DE.Res.HH.Thermal.SH.Oil.CO</t>
  </si>
  <si>
    <t>FEC.ktoe.DE.Res.HH.Thermal.SH.Oil.CO.LPG.LPG</t>
  </si>
  <si>
    <t>FEC.ktoe.DE.Res.HH.Thermal.SH.Oil.CO.Elc.Elec</t>
  </si>
  <si>
    <t>FEC.ktoe.DE.Res.HH.Thermal.SH.Gas</t>
  </si>
  <si>
    <t>FEC.ktoe.DE.Res.HH.Thermal.SH.Gas.SH</t>
  </si>
  <si>
    <t>FEC.ktoe.DE.Res.HH.Thermal.SH.Gas.SH.Gas</t>
  </si>
  <si>
    <t>FEC.ktoe.DE.Res.HH.Thermal.SH.Gas.SH.Elec</t>
  </si>
  <si>
    <t>FEC.ktoe.DE.Res.HH.Thermal.SH.Gas.SC</t>
  </si>
  <si>
    <t>FEC.ktoe.DE.Res.HH.Thermal.SH.Gas.SC.AC.Elec</t>
  </si>
  <si>
    <t>FEC.ktoe.DE.Res.HH.Thermal.SH.Gas.WH</t>
  </si>
  <si>
    <t>FEC.ktoe.DE.Res.HH.Thermal.SH.Gas.WH.Gas.NoSolar.Gas</t>
  </si>
  <si>
    <t>FEC.ktoe.DE.Res.HH.Thermal.SH.Gas.WH.Gas.Solar</t>
  </si>
  <si>
    <t>FEC.ktoe.DE.Res.HH.Thermal.SH.Gas.WH.Gas.Solar.Gas</t>
  </si>
  <si>
    <t>FEC.ktoe.DE.Res.HH.Thermal.SH.Gas.WH.Gas.Solar.Solar</t>
  </si>
  <si>
    <t>FEC.ktoe.DE.Res.HH.Thermal.SH.Gas.WH.Elc.NoSolar.Elec</t>
  </si>
  <si>
    <t>FEC.ktoe.DE.Res.HH.Thermal.SH.Gas.WH.Elc.Solar</t>
  </si>
  <si>
    <t>FEC.ktoe.DE.Res.HH.Thermal.SH.Gas.WH.Elc.Solar.Elec</t>
  </si>
  <si>
    <t>FEC.ktoe.DE.Res.HH.Thermal.SH.Gas.WH.Elc.Solar.Solar</t>
  </si>
  <si>
    <t>FEC.ktoe.DE.Res.HH.Thermal.SH.Gas.CO</t>
  </si>
  <si>
    <t>FEC.ktoe.DE.Res.HH.Thermal.SH.Gas.CO.Gas.Gas</t>
  </si>
  <si>
    <t>FEC.ktoe.DE.Res.HH.Thermal.SH.Gas.CO.Elc.Elec</t>
  </si>
  <si>
    <t>FEC.ktoe.DE.Res.HH.Thermal.SH.Biomass</t>
  </si>
  <si>
    <t>FEC.ktoe.DE.Res.HH.Thermal.SH.Biomass.SH</t>
  </si>
  <si>
    <t>FEC.ktoe.DE.Res.HH.Thermal.SH.Biomass.SH.Biomass</t>
  </si>
  <si>
    <t>FEC.ktoe.DE.Res.HH.Thermal.SH.Biomass.SH.Elec</t>
  </si>
  <si>
    <t>FEC.ktoe.DE.Res.HH.Thermal.SH.Biomass.SC</t>
  </si>
  <si>
    <t>FEC.ktoe.DE.Res.HH.Thermal.SH.Biomass.SC.AC.Elec</t>
  </si>
  <si>
    <t>FEC.ktoe.DE.Res.HH.Thermal.SH.Biomass.WH</t>
  </si>
  <si>
    <t>FEC.ktoe.DE.Res.HH.Thermal.SH.Biomass.WH.Biomass.NoSolar.Biomass</t>
  </si>
  <si>
    <t>FEC.ktoe.DE.Res.HH.Thermal.SH.Biomass.WH.Biomass.Solar</t>
  </si>
  <si>
    <t>FEC.ktoe.DE.Res.HH.Thermal.SH.Biomass.WH.Biomass.Solar.Biomass</t>
  </si>
  <si>
    <t>FEC.ktoe.DE.Res.HH.Thermal.SH.Biomass.WH.Biomass.Solar.Solar</t>
  </si>
  <si>
    <t>FEC.ktoe.DE.Res.HH.Thermal.SH.Biomass.WH.LPG.NoSolar.LPG</t>
  </si>
  <si>
    <t>FEC.ktoe.DE.Res.HH.Thermal.SH.Biomass.WH.LPG.Solar</t>
  </si>
  <si>
    <t>FEC.ktoe.DE.Res.HH.Thermal.SH.Biomass.WH.LPG.Solar.LPG</t>
  </si>
  <si>
    <t>FEC.ktoe.DE.Res.HH.Thermal.SH.Biomass.WH.LPG.Solar.Solar</t>
  </si>
  <si>
    <t>FEC.ktoe.DE.Res.HH.Thermal.SH.Biomass.WH.Elc.NoSolar.Elec</t>
  </si>
  <si>
    <t>FEC.ktoe.DE.Res.HH.Thermal.SH.Biomass.WH.Elc.Solar</t>
  </si>
  <si>
    <t>FEC.ktoe.DE.Res.HH.Thermal.SH.Biomass.WH.Elc.Solar.Elec</t>
  </si>
  <si>
    <t>FEC.ktoe.DE.Res.HH.Thermal.SH.Biomass.WH.Elc.Solar.Solar</t>
  </si>
  <si>
    <t>FEC.ktoe.DE.Res.HH.Thermal.SH.Biomass.CO</t>
  </si>
  <si>
    <t>FEC.ktoe.DE.Res.HH.Thermal.SH.Biomass.CO.Biomass.Biomass</t>
  </si>
  <si>
    <t>FEC.ktoe.DE.Res.HH.Thermal.SH.Biomass.CO.LPG.LPG</t>
  </si>
  <si>
    <t>FEC.ktoe.DE.Res.HH.Thermal.SH.Biomass.CO.Elc.Elec</t>
  </si>
  <si>
    <t>FEC.ktoe.DE.Res.HH.Thermal.SH.Geo</t>
  </si>
  <si>
    <t>FEC.ktoe.DE.Res.HH.Thermal.SH.Geo.SH</t>
  </si>
  <si>
    <t>FEC.ktoe.DE.Res.HH.Thermal.SH.Geo.SH.Geo</t>
  </si>
  <si>
    <t>FEC.ktoe.DE.Res.HH.Thermal.SH.Geo.SH.Elec</t>
  </si>
  <si>
    <t>FEC.ktoe.DE.Res.HH.Thermal.SH.Geo.SC</t>
  </si>
  <si>
    <t>FEC.ktoe.DE.Res.HH.Thermal.SH.Geo.SC.AC.Elec</t>
  </si>
  <si>
    <t>FEC.ktoe.DE.Res.HH.Thermal.SH.Geo.WH</t>
  </si>
  <si>
    <t>FEC.ktoe.DE.Res.HH.Thermal.SH.Geo.WH.Geo.NoSolar.Geo</t>
  </si>
  <si>
    <t>FEC.ktoe.DE.Res.HH.Thermal.SH.Geo.WH.Geo.Solar</t>
  </si>
  <si>
    <t>FEC.ktoe.DE.Res.HH.Thermal.SH.Geo.WH.Geo.Solar.Geo</t>
  </si>
  <si>
    <t>FEC.ktoe.DE.Res.HH.Thermal.SH.Geo.WH.Geo.Solar.Solar</t>
  </si>
  <si>
    <t>FEC.ktoe.DE.Res.HH.Thermal.SH.Geo.WH.Elc.NoSolar.Elec</t>
  </si>
  <si>
    <t>FEC.ktoe.DE.Res.HH.Thermal.SH.Geo.WH.Elc.Solar</t>
  </si>
  <si>
    <t>FEC.ktoe.DE.Res.HH.Thermal.SH.Geo.WH.Elc.Solar.Elec</t>
  </si>
  <si>
    <t>FEC.ktoe.DE.Res.HH.Thermal.SH.Geo.WH.Elc.Solar.Solar</t>
  </si>
  <si>
    <t>FEC.ktoe.DE.Res.HH.Thermal.SH.Geo.CO</t>
  </si>
  <si>
    <t>FEC.ktoe.DE.Res.HH.Thermal.SH.Geo.CO.LPG.LPG</t>
  </si>
  <si>
    <t>FEC.ktoe.DE.Res.HH.Thermal.SH.Geo.CO.Elc.Elec</t>
  </si>
  <si>
    <t>FEC.ktoe.DE.Res.HH.Thermal.SH.DistrHeat</t>
  </si>
  <si>
    <t>FEC.ktoe.DE.Res.HH.Thermal.SH.DistrHeat.SH</t>
  </si>
  <si>
    <t>FEC.ktoe.DE.Res.HH.Thermal.SH.DistrHeat.SH.Steam_Distr</t>
  </si>
  <si>
    <t>FEC.ktoe.DE.Res.HH.Thermal.SH.DistrHeat.SH.Elec</t>
  </si>
  <si>
    <t>FEC.ktoe.DE.Res.HH.Thermal.SH.DistrHeat.SC</t>
  </si>
  <si>
    <t>FEC.ktoe.DE.Res.HH.Thermal.SH.DistrHeat.SC.AC.Elec</t>
  </si>
  <si>
    <t>FEC.ktoe.DE.Res.HH.Thermal.SH.DistrHeat.WH</t>
  </si>
  <si>
    <t>FEC.ktoe.DE.Res.HH.Thermal.SH.DistrHeat.WH.DistrHeat.NoSolar.Steam_Distr</t>
  </si>
  <si>
    <t>FEC.ktoe.DE.Res.HH.Thermal.SH.DistrHeat.WH.DistrHeat.Solar</t>
  </si>
  <si>
    <t>FEC.ktoe.DE.Res.HH.Thermal.SH.DistrHeat.WH.DistrHeat.Solar.Steam_Distr</t>
  </si>
  <si>
    <t>FEC.ktoe.DE.Res.HH.Thermal.SH.DistrHeat.WH.DistrHeat.Solar.Solar</t>
  </si>
  <si>
    <t>FEC.ktoe.DE.Res.HH.Thermal.SH.DistrHeat.WH.Elc.NoSolar.Elec</t>
  </si>
  <si>
    <t>FEC.ktoe.DE.Res.HH.Thermal.SH.DistrHeat.WH.Elc.Solar</t>
  </si>
  <si>
    <t>FEC.ktoe.DE.Res.HH.Thermal.SH.DistrHeat.WH.Elc.Solar.Elec</t>
  </si>
  <si>
    <t>FEC.ktoe.DE.Res.HH.Thermal.SH.DistrHeat.WH.Elc.Solar.Solar</t>
  </si>
  <si>
    <t>FEC.ktoe.DE.Res.HH.Thermal.SH.DistrHeat.CO</t>
  </si>
  <si>
    <t>FEC.ktoe.DE.Res.HH.Thermal.SH.DistrHeat.CO.LPG.LPG</t>
  </si>
  <si>
    <t>FEC.ktoe.DE.Res.HH.Thermal.SH.DistrHeat.CO.Elc.Elec</t>
  </si>
  <si>
    <t>FEC.ktoe.DE.Res.HH.Thermal.SH.AdvElc</t>
  </si>
  <si>
    <t>FEC.ktoe.DE.Res.HH.Thermal.SH.AdvElc.SH</t>
  </si>
  <si>
    <t>FEC.ktoe.DE.Res.HH.Thermal.SH.AdvElc.SH.Elec</t>
  </si>
  <si>
    <t>FEC.ktoe.DE.Res.HH.Thermal.SH.AdvElc.SC</t>
  </si>
  <si>
    <t>FEC.ktoe.DE.Res.HH.Thermal.SH.AdvElc.SC.AC.Elec</t>
  </si>
  <si>
    <t>FEC.ktoe.DE.Res.HH.Thermal.SH.AdvElc.WH</t>
  </si>
  <si>
    <t>FEC.ktoe.DE.Res.HH.Thermal.SH.AdvElc.WH.LPG.NoSolar.LPG</t>
  </si>
  <si>
    <t>FEC.ktoe.DE.Res.HH.Thermal.SH.AdvElc.WH.LPG.Solar</t>
  </si>
  <si>
    <t>FEC.ktoe.DE.Res.HH.Thermal.SH.AdvElc.WH.LPG.Solar.LPG</t>
  </si>
  <si>
    <t>FEC.ktoe.DE.Res.HH.Thermal.SH.AdvElc.WH.LPG.Solar.Solar</t>
  </si>
  <si>
    <t>FEC.ktoe.DE.Res.HH.Thermal.SH.AdvElc.WH.Elc.NoSolar.Elec</t>
  </si>
  <si>
    <t>FEC.ktoe.DE.Res.HH.Thermal.SH.AdvElc.WH.Elc.Solar</t>
  </si>
  <si>
    <t>FEC.ktoe.DE.Res.HH.Thermal.SH.AdvElc.WH.Elc.Solar.Elec</t>
  </si>
  <si>
    <t>FEC.ktoe.DE.Res.HH.Thermal.SH.AdvElc.WH.Elc.Solar.Solar</t>
  </si>
  <si>
    <t>FEC.ktoe.DE.Res.HH.Thermal.SH.AdvElc.CO</t>
  </si>
  <si>
    <t>FEC.ktoe.DE.Res.HH.Thermal.SH.AdvElc.CO.LPG.LPG</t>
  </si>
  <si>
    <t>FEC.ktoe.DE.Res.HH.Thermal.SH.AdvElc.CO.Elc.Elec</t>
  </si>
  <si>
    <t>FEC.ktoe.DE.Res.HH.Thermal.SH.ConvElc</t>
  </si>
  <si>
    <t>FEC.ktoe.DE.Res.HH.Thermal.SH.ConvElc.SH</t>
  </si>
  <si>
    <t>FEC.ktoe.DE.Res.HH.Thermal.SH.ConvElc.SH.Elec</t>
  </si>
  <si>
    <t>FEC.ktoe.DE.Res.HH.Thermal.SH.ConvElc.SC</t>
  </si>
  <si>
    <t>FEC.ktoe.DE.Res.HH.Thermal.SH.ConvElc.SC.AC.Elec</t>
  </si>
  <si>
    <t>FEC.ktoe.DE.Res.HH.Thermal.SH.ConvElc.WH</t>
  </si>
  <si>
    <t>FEC.ktoe.DE.Res.HH.Thermal.SH.ConvElc.WH.LPG.NoSolar.LPG</t>
  </si>
  <si>
    <t>FEC.ktoe.DE.Res.HH.Thermal.SH.ConvElc.WH.LPG.Solar</t>
  </si>
  <si>
    <t>FEC.ktoe.DE.Res.HH.Thermal.SH.ConvElc.WH.LPG.Solar.LPG</t>
  </si>
  <si>
    <t>FEC.ktoe.DE.Res.HH.Thermal.SH.ConvElc.WH.LPG.Solar.Solar</t>
  </si>
  <si>
    <t>FEC.ktoe.DE.Res.HH.Thermal.SH.ConvElc.WH.Elc.NoSolar.Elec</t>
  </si>
  <si>
    <t>FEC.ktoe.DE.Res.HH.Thermal.SH.ConvElc.WH.Elc.Solar</t>
  </si>
  <si>
    <t>FEC.ktoe.DE.Res.HH.Thermal.SH.ConvElc.WH.Elc.Solar.Elec</t>
  </si>
  <si>
    <t>FEC.ktoe.DE.Res.HH.Thermal.SH.ConvElc.WH.Elc.Solar.Solar</t>
  </si>
  <si>
    <t>FEC.ktoe.DE.Res.HH.Thermal.SH.ConvElc.CO</t>
  </si>
  <si>
    <t>FEC.ktoe.DE.Res.HH.Thermal.SH.ConvElc.CO.LPG.LPG</t>
  </si>
  <si>
    <t>FEC.ktoe.DE.Res.HH.Thermal.SH.ConvElc.CO.Elc.Elec</t>
  </si>
  <si>
    <t>DE - Thermal energy service (detailed structure)</t>
  </si>
  <si>
    <t>TES.ktoe.DE.Res.HH.Thermal.SH.Solids</t>
  </si>
  <si>
    <t>TES.ktoe.DE.Res.HH.Thermal.SH.Solids.SH</t>
  </si>
  <si>
    <t>TES.ktoe.DE.Res.HH.Thermal.SH.Solids.SH.Solids</t>
  </si>
  <si>
    <t>TES.ktoe.DE.Res.HH.Thermal.SH.Solids.SH.Elec</t>
  </si>
  <si>
    <t>TES.ktoe.DE.Res.HH.Thermal.SH.Solids.SC</t>
  </si>
  <si>
    <t>TES.ktoe.DE.Res.HH.Thermal.SH.Solids.SC.AC.Elec</t>
  </si>
  <si>
    <t>TES.ktoe.DE.Res.HH.Thermal.SH.Solids.WH</t>
  </si>
  <si>
    <t>TES.ktoe.DE.Res.HH.Thermal.SH.Solids.WH.Solids.NoSolar.Solids</t>
  </si>
  <si>
    <t>TES.ktoe.DE.Res.HH.Thermal.SH.Solids.WH.LPG.NoSolar.LPG</t>
  </si>
  <si>
    <t>TES.ktoe.DE.Res.HH.Thermal.SH.Solids.WH.LPG.Solar</t>
  </si>
  <si>
    <t>TES.ktoe.DE.Res.HH.Thermal.SH.Solids.WH.LPG.Solar.LPG</t>
  </si>
  <si>
    <t>TES.ktoe.DE.Res.HH.Thermal.SH.Solids.WH.LPG.Solar.Solar</t>
  </si>
  <si>
    <t>TES.ktoe.DE.Res.HH.Thermal.SH.Solids.WH.Elc.NoSolar.Elec</t>
  </si>
  <si>
    <t>TES.ktoe.DE.Res.HH.Thermal.SH.Solids.WH.Elc.Solar</t>
  </si>
  <si>
    <t>TES.ktoe.DE.Res.HH.Thermal.SH.Solids.WH.Elc.Solar.Elec</t>
  </si>
  <si>
    <t>TES.ktoe.DE.Res.HH.Thermal.SH.Solids.WH.Elc.Solar.Solar</t>
  </si>
  <si>
    <t>TES.ktoe.DE.Res.HH.Thermal.SH.Solids.CO</t>
  </si>
  <si>
    <t>TES.ktoe.DE.Res.HH.Thermal.SH.Solids.CO.Solids.Solids</t>
  </si>
  <si>
    <t>TES.ktoe.DE.Res.HH.Thermal.SH.Solids.CO.LPG.LPG</t>
  </si>
  <si>
    <t>TES.ktoe.DE.Res.HH.Thermal.SH.Solids.CO.Elc.Elec</t>
  </si>
  <si>
    <t>TES.ktoe.DE.Res.HH.Thermal.SH.LPG</t>
  </si>
  <si>
    <t>TES.ktoe.DE.Res.HH.Thermal.SH.LPG.SH</t>
  </si>
  <si>
    <t>TES.ktoe.DE.Res.HH.Thermal.SH.LPG.SH.LPG</t>
  </si>
  <si>
    <t>TES.ktoe.DE.Res.HH.Thermal.SH.LPG.SH.Elec</t>
  </si>
  <si>
    <t>TES.ktoe.DE.Res.HH.Thermal.SH.LPG.SC</t>
  </si>
  <si>
    <t>TES.ktoe.DE.Res.HH.Thermal.SH.LPG.SC.AC.Elec</t>
  </si>
  <si>
    <t>TES.ktoe.DE.Res.HH.Thermal.SH.LPG.WH</t>
  </si>
  <si>
    <t>TES.ktoe.DE.Res.HH.Thermal.SH.LPG.WH.LPG.NoSolar.LPG</t>
  </si>
  <si>
    <t>TES.ktoe.DE.Res.HH.Thermal.SH.LPG.WH.LPG.Solar</t>
  </si>
  <si>
    <t>TES.ktoe.DE.Res.HH.Thermal.SH.LPG.WH.LPG.Solar.LPG</t>
  </si>
  <si>
    <t>TES.ktoe.DE.Res.HH.Thermal.SH.LPG.WH.LPG.Solar.Solar</t>
  </si>
  <si>
    <t>TES.ktoe.DE.Res.HH.Thermal.SH.LPG.WH.Elc.NoSolar.Elec</t>
  </si>
  <si>
    <t>TES.ktoe.DE.Res.HH.Thermal.SH.LPG.WH.Elc.Solar</t>
  </si>
  <si>
    <t>TES.ktoe.DE.Res.HH.Thermal.SH.LPG.WH.Elc.Solar.Elec</t>
  </si>
  <si>
    <t>TES.ktoe.DE.Res.HH.Thermal.SH.LPG.WH.Elc.Solar.Solar</t>
  </si>
  <si>
    <t>TES.ktoe.DE.Res.HH.Thermal.SH.LPG.CO</t>
  </si>
  <si>
    <t>TES.ktoe.DE.Res.HH.Thermal.SH.LPG.CO.LPG.LPG</t>
  </si>
  <si>
    <t>TES.ktoe.DE.Res.HH.Thermal.SH.LPG.CO.Elc.Elec</t>
  </si>
  <si>
    <t>TES.ktoe.DE.Res.HH.Thermal.SH.Oil</t>
  </si>
  <si>
    <t>TES.ktoe.DE.Res.HH.Thermal.SH.Oil.SH</t>
  </si>
  <si>
    <t>TES.ktoe.DE.Res.HH.Thermal.SH.Oil.SH.Oil</t>
  </si>
  <si>
    <t>TES.ktoe.DE.Res.HH.Thermal.SH.Oil.SH.Elec</t>
  </si>
  <si>
    <t>TES.ktoe.DE.Res.HH.Thermal.SH.Oil.SC</t>
  </si>
  <si>
    <t>TES.ktoe.DE.Res.HH.Thermal.SH.Oil.SC.AC.Elec</t>
  </si>
  <si>
    <t>TES.ktoe.DE.Res.HH.Thermal.SH.Oil.WH</t>
  </si>
  <si>
    <t>TES.ktoe.DE.Res.HH.Thermal.SH.Oil.WH.Oil.NoSolar.Oil</t>
  </si>
  <si>
    <t>TES.ktoe.DE.Res.HH.Thermal.SH.Oil.WH.Oil.Solar</t>
  </si>
  <si>
    <t>TES.ktoe.DE.Res.HH.Thermal.SH.Oil.WH.Oil.Solar.Oil</t>
  </si>
  <si>
    <t>TES.ktoe.DE.Res.HH.Thermal.SH.Oil.WH.Oil.Solar.Solar</t>
  </si>
  <si>
    <t>TES.ktoe.DE.Res.HH.Thermal.SH.Oil.WH.Elc.NoSolar.Elec</t>
  </si>
  <si>
    <t>TES.ktoe.DE.Res.HH.Thermal.SH.Oil.WH.Elc.Solar</t>
  </si>
  <si>
    <t>TES.ktoe.DE.Res.HH.Thermal.SH.Oil.WH.Elc.Solar.Elec</t>
  </si>
  <si>
    <t>TES.ktoe.DE.Res.HH.Thermal.SH.Oil.WH.Elc.Solar.Solar</t>
  </si>
  <si>
    <t>TES.ktoe.DE.Res.HH.Thermal.SH.Oil.CO</t>
  </si>
  <si>
    <t>TES.ktoe.DE.Res.HH.Thermal.SH.Oil.CO.LPG.LPG</t>
  </si>
  <si>
    <t>TES.ktoe.DE.Res.HH.Thermal.SH.Oil.CO.Elc.Elec</t>
  </si>
  <si>
    <t>TES.ktoe.DE.Res.HH.Thermal.SH.Gas</t>
  </si>
  <si>
    <t>TES.ktoe.DE.Res.HH.Thermal.SH.Gas.SH</t>
  </si>
  <si>
    <t>TES.ktoe.DE.Res.HH.Thermal.SH.Gas.SH.Gas</t>
  </si>
  <si>
    <t>TES.ktoe.DE.Res.HH.Thermal.SH.Gas.SH.Elec</t>
  </si>
  <si>
    <t>TES.ktoe.DE.Res.HH.Thermal.SH.Gas.SC</t>
  </si>
  <si>
    <t>TES.ktoe.DE.Res.HH.Thermal.SH.Gas.SC.AC.Elec</t>
  </si>
  <si>
    <t>TES.ktoe.DE.Res.HH.Thermal.SH.Gas.WH</t>
  </si>
  <si>
    <t>TES.ktoe.DE.Res.HH.Thermal.SH.Gas.WH.Gas.NoSolar.Gas</t>
  </si>
  <si>
    <t>TES.ktoe.DE.Res.HH.Thermal.SH.Gas.WH.Gas.Solar</t>
  </si>
  <si>
    <t>TES.ktoe.DE.Res.HH.Thermal.SH.Gas.WH.Gas.Solar.Gas</t>
  </si>
  <si>
    <t>TES.ktoe.DE.Res.HH.Thermal.SH.Gas.WH.Gas.Solar.Solar</t>
  </si>
  <si>
    <t>TES.ktoe.DE.Res.HH.Thermal.SH.Gas.WH.Elc.NoSolar.Elec</t>
  </si>
  <si>
    <t>TES.ktoe.DE.Res.HH.Thermal.SH.Gas.WH.Elc.Solar</t>
  </si>
  <si>
    <t>TES.ktoe.DE.Res.HH.Thermal.SH.Gas.WH.Elc.Solar.Elec</t>
  </si>
  <si>
    <t>TES.ktoe.DE.Res.HH.Thermal.SH.Gas.WH.Elc.Solar.Solar</t>
  </si>
  <si>
    <t>TES.ktoe.DE.Res.HH.Thermal.SH.Gas.CO</t>
  </si>
  <si>
    <t>TES.ktoe.DE.Res.HH.Thermal.SH.Gas.CO.Gas.Gas</t>
  </si>
  <si>
    <t>TES.ktoe.DE.Res.HH.Thermal.SH.Gas.CO.Elc.Elec</t>
  </si>
  <si>
    <t>TES.ktoe.DE.Res.HH.Thermal.SH.Biomass</t>
  </si>
  <si>
    <t>TES.ktoe.DE.Res.HH.Thermal.SH.Biomass.SH</t>
  </si>
  <si>
    <t>TES.ktoe.DE.Res.HH.Thermal.SH.Biomass.SH.Biomass</t>
  </si>
  <si>
    <t>TES.ktoe.DE.Res.HH.Thermal.SH.Biomass.SH.Elec</t>
  </si>
  <si>
    <t>TES.ktoe.DE.Res.HH.Thermal.SH.Biomass.SC</t>
  </si>
  <si>
    <t>TES.ktoe.DE.Res.HH.Thermal.SH.Biomass.SC.AC.Elec</t>
  </si>
  <si>
    <t>TES.ktoe.DE.Res.HH.Thermal.SH.Biomass.WH</t>
  </si>
  <si>
    <t>TES.ktoe.DE.Res.HH.Thermal.SH.Biomass.WH.Biomass.NoSolar.Biomass</t>
  </si>
  <si>
    <t>TES.ktoe.DE.Res.HH.Thermal.SH.Biomass.WH.Biomass.Solar</t>
  </si>
  <si>
    <t>TES.ktoe.DE.Res.HH.Thermal.SH.Biomass.WH.Biomass.Solar.Biomass</t>
  </si>
  <si>
    <t>TES.ktoe.DE.Res.HH.Thermal.SH.Biomass.WH.Biomass.Solar.Solar</t>
  </si>
  <si>
    <t>TES.ktoe.DE.Res.HH.Thermal.SH.Biomass.WH.LPG.NoSolar.LPG</t>
  </si>
  <si>
    <t>TES.ktoe.DE.Res.HH.Thermal.SH.Biomass.WH.LPG.Solar</t>
  </si>
  <si>
    <t>TES.ktoe.DE.Res.HH.Thermal.SH.Biomass.WH.LPG.Solar.LPG</t>
  </si>
  <si>
    <t>TES.ktoe.DE.Res.HH.Thermal.SH.Biomass.WH.LPG.Solar.Solar</t>
  </si>
  <si>
    <t>TES.ktoe.DE.Res.HH.Thermal.SH.Biomass.WH.Elc.NoSolar.Elec</t>
  </si>
  <si>
    <t>TES.ktoe.DE.Res.HH.Thermal.SH.Biomass.WH.Elc.Solar</t>
  </si>
  <si>
    <t>TES.ktoe.DE.Res.HH.Thermal.SH.Biomass.WH.Elc.Solar.Elec</t>
  </si>
  <si>
    <t>TES.ktoe.DE.Res.HH.Thermal.SH.Biomass.WH.Elc.Solar.Solar</t>
  </si>
  <si>
    <t>TES.ktoe.DE.Res.HH.Thermal.SH.Biomass.CO</t>
  </si>
  <si>
    <t>TES.ktoe.DE.Res.HH.Thermal.SH.Biomass.CO.Biomass.Biomass</t>
  </si>
  <si>
    <t>TES.ktoe.DE.Res.HH.Thermal.SH.Biomass.CO.LPG.LPG</t>
  </si>
  <si>
    <t>TES.ktoe.DE.Res.HH.Thermal.SH.Biomass.CO.Elc.Elec</t>
  </si>
  <si>
    <t>TES.ktoe.DE.Res.HH.Thermal.SH.Geo</t>
  </si>
  <si>
    <t>TES.ktoe.DE.Res.HH.Thermal.SH.Geo.SH</t>
  </si>
  <si>
    <t>TES.ktoe.DE.Res.HH.Thermal.SH.Geo.SH.Geo</t>
  </si>
  <si>
    <t>TES.ktoe.DE.Res.HH.Thermal.SH.Geo.SH.Elec</t>
  </si>
  <si>
    <t>TES.ktoe.DE.Res.HH.Thermal.SH.Geo.SC</t>
  </si>
  <si>
    <t>TES.ktoe.DE.Res.HH.Thermal.SH.Geo.SC.AC.Elec</t>
  </si>
  <si>
    <t>TES.ktoe.DE.Res.HH.Thermal.SH.Geo.WH</t>
  </si>
  <si>
    <t>TES.ktoe.DE.Res.HH.Thermal.SH.Geo.WH.Geo.NoSolar.Geo</t>
  </si>
  <si>
    <t>TES.ktoe.DE.Res.HH.Thermal.SH.Geo.WH.Geo.Solar</t>
  </si>
  <si>
    <t>TES.ktoe.DE.Res.HH.Thermal.SH.Geo.WH.Geo.Solar.Geo</t>
  </si>
  <si>
    <t>TES.ktoe.DE.Res.HH.Thermal.SH.Geo.WH.Geo.Solar.Solar</t>
  </si>
  <si>
    <t>TES.ktoe.DE.Res.HH.Thermal.SH.Geo.WH.Elc.NoSolar.Elec</t>
  </si>
  <si>
    <t>TES.ktoe.DE.Res.HH.Thermal.SH.Geo.WH.Elc.Solar</t>
  </si>
  <si>
    <t>TES.ktoe.DE.Res.HH.Thermal.SH.Geo.WH.Elc.Solar.Elec</t>
  </si>
  <si>
    <t>TES.ktoe.DE.Res.HH.Thermal.SH.Geo.WH.Elc.Solar.Solar</t>
  </si>
  <si>
    <t>TES.ktoe.DE.Res.HH.Thermal.SH.Geo.CO</t>
  </si>
  <si>
    <t>TES.ktoe.DE.Res.HH.Thermal.SH.Geo.CO.LPG.LPG</t>
  </si>
  <si>
    <t>TES.ktoe.DE.Res.HH.Thermal.SH.Geo.CO.Elc.Elec</t>
  </si>
  <si>
    <t>TES.ktoe.DE.Res.HH.Thermal.SH.DistrHeat</t>
  </si>
  <si>
    <t>TES.ktoe.DE.Res.HH.Thermal.SH.DistrHeat.SH</t>
  </si>
  <si>
    <t>TES.ktoe.DE.Res.HH.Thermal.SH.DistrHeat.SH.Steam_Distr</t>
  </si>
  <si>
    <t>TES.ktoe.DE.Res.HH.Thermal.SH.DistrHeat.SH.Elec</t>
  </si>
  <si>
    <t>TES.ktoe.DE.Res.HH.Thermal.SH.DistrHeat.SC</t>
  </si>
  <si>
    <t>TES.ktoe.DE.Res.HH.Thermal.SH.DistrHeat.SC.AC.Elec</t>
  </si>
  <si>
    <t>TES.ktoe.DE.Res.HH.Thermal.SH.DistrHeat.WH</t>
  </si>
  <si>
    <t>TES.ktoe.DE.Res.HH.Thermal.SH.DistrHeat.WH.DistrHeat.NoSolar.Steam_Distr</t>
  </si>
  <si>
    <t>TES.ktoe.DE.Res.HH.Thermal.SH.DistrHeat.WH.DistrHeat.Solar</t>
  </si>
  <si>
    <t>TES.ktoe.DE.Res.HH.Thermal.SH.DistrHeat.WH.DistrHeat.Solar.Steam_Distr</t>
  </si>
  <si>
    <t>TES.ktoe.DE.Res.HH.Thermal.SH.DistrHeat.WH.DistrHeat.Solar.Solar</t>
  </si>
  <si>
    <t>TES.ktoe.DE.Res.HH.Thermal.SH.DistrHeat.WH.Elc.NoSolar.Elec</t>
  </si>
  <si>
    <t>TES.ktoe.DE.Res.HH.Thermal.SH.DistrHeat.WH.Elc.Solar</t>
  </si>
  <si>
    <t>TES.ktoe.DE.Res.HH.Thermal.SH.DistrHeat.WH.Elc.Solar.Elec</t>
  </si>
  <si>
    <t>TES.ktoe.DE.Res.HH.Thermal.SH.DistrHeat.WH.Elc.Solar.Solar</t>
  </si>
  <si>
    <t>TES.ktoe.DE.Res.HH.Thermal.SH.DistrHeat.CO</t>
  </si>
  <si>
    <t>TES.ktoe.DE.Res.HH.Thermal.SH.DistrHeat.CO.LPG.LPG</t>
  </si>
  <si>
    <t>TES.ktoe.DE.Res.HH.Thermal.SH.DistrHeat.CO.Elc.Elec</t>
  </si>
  <si>
    <t>TES.ktoe.DE.Res.HH.Thermal.SH.AdvElc</t>
  </si>
  <si>
    <t>TES.ktoe.DE.Res.HH.Thermal.SH.AdvElc.SH</t>
  </si>
  <si>
    <t>TES.ktoe.DE.Res.HH.Thermal.SH.AdvElc.SH.Elec</t>
  </si>
  <si>
    <t>TES.ktoe.DE.Res.HH.Thermal.SH.AdvElc.SC</t>
  </si>
  <si>
    <t>TES.ktoe.DE.Res.HH.Thermal.SH.AdvElc.SC.AC.Elec</t>
  </si>
  <si>
    <t>TES.ktoe.DE.Res.HH.Thermal.SH.AdvElc.WH</t>
  </si>
  <si>
    <t>TES.ktoe.DE.Res.HH.Thermal.SH.AdvElc.WH.LPG.NoSolar.LPG</t>
  </si>
  <si>
    <t>TES.ktoe.DE.Res.HH.Thermal.SH.AdvElc.WH.LPG.Solar</t>
  </si>
  <si>
    <t>TES.ktoe.DE.Res.HH.Thermal.SH.AdvElc.WH.LPG.Solar.LPG</t>
  </si>
  <si>
    <t>TES.ktoe.DE.Res.HH.Thermal.SH.AdvElc.WH.LPG.Solar.Solar</t>
  </si>
  <si>
    <t>TES.ktoe.DE.Res.HH.Thermal.SH.AdvElc.WH.Elc.NoSolar.Elec</t>
  </si>
  <si>
    <t>TES.ktoe.DE.Res.HH.Thermal.SH.AdvElc.WH.Elc.Solar</t>
  </si>
  <si>
    <t>TES.ktoe.DE.Res.HH.Thermal.SH.AdvElc.WH.Elc.Solar.Elec</t>
  </si>
  <si>
    <t>TES.ktoe.DE.Res.HH.Thermal.SH.AdvElc.WH.Elc.Solar.Solar</t>
  </si>
  <si>
    <t>TES.ktoe.DE.Res.HH.Thermal.SH.AdvElc.CO</t>
  </si>
  <si>
    <t>TES.ktoe.DE.Res.HH.Thermal.SH.AdvElc.CO.LPG.LPG</t>
  </si>
  <si>
    <t>TES.ktoe.DE.Res.HH.Thermal.SH.AdvElc.CO.Elc.Elec</t>
  </si>
  <si>
    <t>TES.ktoe.DE.Res.HH.Thermal.SH.ConvElc</t>
  </si>
  <si>
    <t>TES.ktoe.DE.Res.HH.Thermal.SH.ConvElc.SH</t>
  </si>
  <si>
    <t>TES.ktoe.DE.Res.HH.Thermal.SH.ConvElc.SH.Elec</t>
  </si>
  <si>
    <t>TES.ktoe.DE.Res.HH.Thermal.SH.ConvElc.SC</t>
  </si>
  <si>
    <t>TES.ktoe.DE.Res.HH.Thermal.SH.ConvElc.SC.AC.Elec</t>
  </si>
  <si>
    <t>TES.ktoe.DE.Res.HH.Thermal.SH.ConvElc.WH</t>
  </si>
  <si>
    <t>TES.ktoe.DE.Res.HH.Thermal.SH.ConvElc.WH.LPG.NoSolar.LPG</t>
  </si>
  <si>
    <t>TES.ktoe.DE.Res.HH.Thermal.SH.ConvElc.WH.LPG.Solar</t>
  </si>
  <si>
    <t>TES.ktoe.DE.Res.HH.Thermal.SH.ConvElc.WH.LPG.Solar.LPG</t>
  </si>
  <si>
    <t>TES.ktoe.DE.Res.HH.Thermal.SH.ConvElc.WH.LPG.Solar.Solar</t>
  </si>
  <si>
    <t>TES.ktoe.DE.Res.HH.Thermal.SH.ConvElc.WH.Elc.NoSolar.Elec</t>
  </si>
  <si>
    <t>TES.ktoe.DE.Res.HH.Thermal.SH.ConvElc.WH.Elc.Solar</t>
  </si>
  <si>
    <t>TES.ktoe.DE.Res.HH.Thermal.SH.ConvElc.WH.Elc.Solar.Elec</t>
  </si>
  <si>
    <t>TES.ktoe.DE.Res.HH.Thermal.SH.ConvElc.WH.Elc.Solar.Solar</t>
  </si>
  <si>
    <t>TES.ktoe.DE.Res.HH.Thermal.SH.ConvElc.CO</t>
  </si>
  <si>
    <t>TES.ktoe.DE.Res.HH.Thermal.SH.ConvElc.CO.LPG.LPG</t>
  </si>
  <si>
    <t>TES.ktoe.DE.Res.HH.Thermal.SH.ConvElc.CO.Elc.Elec</t>
  </si>
  <si>
    <t>DE - System efficiency indicator (detailed structure)</t>
  </si>
  <si>
    <t>Eff.ratio.DE.Res.HH.Thermal.SH.Solids</t>
  </si>
  <si>
    <t>Eff.ratio.DE.Res.HH.Thermal.SH.Solids.SH</t>
  </si>
  <si>
    <t>Eff.ratio.DE.Res.HH.Thermal.SH.Solids.SH.Solids</t>
  </si>
  <si>
    <t>Eff.ratio.DE.Res.HH.Thermal.SH.Solids.SH.Elec</t>
  </si>
  <si>
    <t>Eff.ratio.DE.Res.HH.Thermal.SH.Solids.SC</t>
  </si>
  <si>
    <t>Eff.ratio.DE.Res.HH.Thermal.SH.Solids.SC.AC.Elec</t>
  </si>
  <si>
    <t>Eff.ratio.DE.Res.HH.Thermal.SH.Solids.WH</t>
  </si>
  <si>
    <t>Eff.ratio.DE.Res.HH.Thermal.SH.Solids.WH.Solids.NoSolar.Solids</t>
  </si>
  <si>
    <t>Eff.ratio.DE.Res.HH.Thermal.SH.Solids.WH.LPG.NoSolar.LPG</t>
  </si>
  <si>
    <t>Eff.ratio.DE.Res.HH.Thermal.SH.Solids.WH.LPG.Solar</t>
  </si>
  <si>
    <t>Eff.ratio.DE.Res.HH.Thermal.SH.Solids.WH.LPG.Solar.LPG</t>
  </si>
  <si>
    <t>Eff.ratio.DE.Res.HH.Thermal.SH.Solids.WH.LPG.Solar.Solar</t>
  </si>
  <si>
    <t>Eff.ratio.DE.Res.HH.Thermal.SH.Solids.WH.Elc.NoSolar.Elec</t>
  </si>
  <si>
    <t>Eff.ratio.DE.Res.HH.Thermal.SH.Solids.WH.Elc.Solar</t>
  </si>
  <si>
    <t>Eff.ratio.DE.Res.HH.Thermal.SH.Solids.WH.Elc.Solar.Elec</t>
  </si>
  <si>
    <t>Eff.ratio.DE.Res.HH.Thermal.SH.Solids.WH.Elc.Solar.Solar</t>
  </si>
  <si>
    <t>Eff.ratio.DE.Res.HH.Thermal.SH.Solids.CO</t>
  </si>
  <si>
    <t>Eff.ratio.DE.Res.HH.Thermal.SH.Solids.CO.Solids.Solids</t>
  </si>
  <si>
    <t>Eff.ratio.DE.Res.HH.Thermal.SH.Solids.CO.LPG.LPG</t>
  </si>
  <si>
    <t>Eff.ratio.DE.Res.HH.Thermal.SH.Solids.CO.Elc.Elec</t>
  </si>
  <si>
    <t>Eff.ratio.DE.Res.HH.Thermal.SH.LPG</t>
  </si>
  <si>
    <t>Eff.ratio.DE.Res.HH.Thermal.SH.LPG.SH</t>
  </si>
  <si>
    <t>Eff.ratio.DE.Res.HH.Thermal.SH.LPG.SH.LPG</t>
  </si>
  <si>
    <t>Eff.ratio.DE.Res.HH.Thermal.SH.LPG.SH.Elec</t>
  </si>
  <si>
    <t>Eff.ratio.DE.Res.HH.Thermal.SH.LPG.SC</t>
  </si>
  <si>
    <t>Eff.ratio.DE.Res.HH.Thermal.SH.LPG.SC.AC.Elec</t>
  </si>
  <si>
    <t>Eff.ratio.DE.Res.HH.Thermal.SH.LPG.WH</t>
  </si>
  <si>
    <t>Eff.ratio.DE.Res.HH.Thermal.SH.LPG.WH.LPG.NoSolar.LPG</t>
  </si>
  <si>
    <t>Eff.ratio.DE.Res.HH.Thermal.SH.LPG.WH.LPG.Solar</t>
  </si>
  <si>
    <t>Eff.ratio.DE.Res.HH.Thermal.SH.LPG.WH.LPG.Solar.LPG</t>
  </si>
  <si>
    <t>Eff.ratio.DE.Res.HH.Thermal.SH.LPG.WH.LPG.Solar.Solar</t>
  </si>
  <si>
    <t>Eff.ratio.DE.Res.HH.Thermal.SH.LPG.WH.Elc.NoSolar.Elec</t>
  </si>
  <si>
    <t>Eff.ratio.DE.Res.HH.Thermal.SH.LPG.WH.Elc.Solar</t>
  </si>
  <si>
    <t>Eff.ratio.DE.Res.HH.Thermal.SH.LPG.WH.Elc.Solar.Elec</t>
  </si>
  <si>
    <t>Eff.ratio.DE.Res.HH.Thermal.SH.LPG.WH.Elc.Solar.Solar</t>
  </si>
  <si>
    <t>Eff.ratio.DE.Res.HH.Thermal.SH.LPG.CO</t>
  </si>
  <si>
    <t>Eff.ratio.DE.Res.HH.Thermal.SH.LPG.CO.LPG.LPG</t>
  </si>
  <si>
    <t>Eff.ratio.DE.Res.HH.Thermal.SH.LPG.CO.Elc.Elec</t>
  </si>
  <si>
    <t>Eff.ratio.DE.Res.HH.Thermal.SH.Oil</t>
  </si>
  <si>
    <t>Eff.ratio.DE.Res.HH.Thermal.SH.Oil.SH</t>
  </si>
  <si>
    <t>Eff.ratio.DE.Res.HH.Thermal.SH.Oil.SH.Oil</t>
  </si>
  <si>
    <t>Eff.ratio.DE.Res.HH.Thermal.SH.Oil.SH.Elec</t>
  </si>
  <si>
    <t>Eff.ratio.DE.Res.HH.Thermal.SH.Oil.SC</t>
  </si>
  <si>
    <t>Eff.ratio.DE.Res.HH.Thermal.SH.Oil.SC.AC.Elec</t>
  </si>
  <si>
    <t>Eff.ratio.DE.Res.HH.Thermal.SH.Oil.WH</t>
  </si>
  <si>
    <t>Eff.ratio.DE.Res.HH.Thermal.SH.Oil.WH.Oil.NoSolar.Oil</t>
  </si>
  <si>
    <t>Eff.ratio.DE.Res.HH.Thermal.SH.Oil.WH.Oil.Solar</t>
  </si>
  <si>
    <t>Eff.ratio.DE.Res.HH.Thermal.SH.Oil.WH.Oil.Solar.Oil</t>
  </si>
  <si>
    <t>Eff.ratio.DE.Res.HH.Thermal.SH.Oil.WH.Oil.Solar.Solar</t>
  </si>
  <si>
    <t>Eff.ratio.DE.Res.HH.Thermal.SH.Oil.WH.Elc.NoSolar.Elec</t>
  </si>
  <si>
    <t>Eff.ratio.DE.Res.HH.Thermal.SH.Oil.WH.Elc.Solar</t>
  </si>
  <si>
    <t>Eff.ratio.DE.Res.HH.Thermal.SH.Oil.WH.Elc.Solar.Elec</t>
  </si>
  <si>
    <t>Eff.ratio.DE.Res.HH.Thermal.SH.Oil.WH.Elc.Solar.Solar</t>
  </si>
  <si>
    <t>Eff.ratio.DE.Res.HH.Thermal.SH.Oil.CO</t>
  </si>
  <si>
    <t>Eff.ratio.DE.Res.HH.Thermal.SH.Oil.CO.LPG.LPG</t>
  </si>
  <si>
    <t>Eff.ratio.DE.Res.HH.Thermal.SH.Oil.CO.Elc.Elec</t>
  </si>
  <si>
    <t>Eff.ratio.DE.Res.HH.Thermal.SH.Gas</t>
  </si>
  <si>
    <t>Eff.ratio.DE.Res.HH.Thermal.SH.Gas.SH</t>
  </si>
  <si>
    <t>Eff.ratio.DE.Res.HH.Thermal.SH.Gas.SH.Gas</t>
  </si>
  <si>
    <t>Eff.ratio.DE.Res.HH.Thermal.SH.Gas.SH.Elec</t>
  </si>
  <si>
    <t>Eff.ratio.DE.Res.HH.Thermal.SH.Gas.SC</t>
  </si>
  <si>
    <t>Eff.ratio.DE.Res.HH.Thermal.SH.Gas.SC.AC.Elec</t>
  </si>
  <si>
    <t>Eff.ratio.DE.Res.HH.Thermal.SH.Gas.WH</t>
  </si>
  <si>
    <t>Eff.ratio.DE.Res.HH.Thermal.SH.Gas.WH.Gas.NoSolar.Gas</t>
  </si>
  <si>
    <t>Eff.ratio.DE.Res.HH.Thermal.SH.Gas.WH.Gas.Solar</t>
  </si>
  <si>
    <t>Eff.ratio.DE.Res.HH.Thermal.SH.Gas.WH.Gas.Solar.Gas</t>
  </si>
  <si>
    <t>Eff.ratio.DE.Res.HH.Thermal.SH.Gas.WH.Gas.Solar.Solar</t>
  </si>
  <si>
    <t>Eff.ratio.DE.Res.HH.Thermal.SH.Gas.WH.Elc.NoSolar.Elec</t>
  </si>
  <si>
    <t>Eff.ratio.DE.Res.HH.Thermal.SH.Gas.WH.Elc.Solar</t>
  </si>
  <si>
    <t>Eff.ratio.DE.Res.HH.Thermal.SH.Gas.WH.Elc.Solar.Elec</t>
  </si>
  <si>
    <t>Eff.ratio.DE.Res.HH.Thermal.SH.Gas.WH.Elc.Solar.Solar</t>
  </si>
  <si>
    <t>Eff.ratio.DE.Res.HH.Thermal.SH.Gas.CO</t>
  </si>
  <si>
    <t>Eff.ratio.DE.Res.HH.Thermal.SH.Gas.CO.Gas.Gas</t>
  </si>
  <si>
    <t>Eff.ratio.DE.Res.HH.Thermal.SH.Gas.CO.Elc.Elec</t>
  </si>
  <si>
    <t>Eff.ratio.DE.Res.HH.Thermal.SH.Biomass</t>
  </si>
  <si>
    <t>Eff.ratio.DE.Res.HH.Thermal.SH.Biomass.SH</t>
  </si>
  <si>
    <t>Eff.ratio.DE.Res.HH.Thermal.SH.Biomass.SH.Biomass</t>
  </si>
  <si>
    <t>Eff.ratio.DE.Res.HH.Thermal.SH.Biomass.SH.Elec</t>
  </si>
  <si>
    <t>Eff.ratio.DE.Res.HH.Thermal.SH.Biomass.SC</t>
  </si>
  <si>
    <t>Eff.ratio.DE.Res.HH.Thermal.SH.Biomass.SC.AC.Elec</t>
  </si>
  <si>
    <t>Eff.ratio.DE.Res.HH.Thermal.SH.Biomass.WH</t>
  </si>
  <si>
    <t>Eff.ratio.DE.Res.HH.Thermal.SH.Biomass.WH.Biomass.NoSolar.Biomass</t>
  </si>
  <si>
    <t>Eff.ratio.DE.Res.HH.Thermal.SH.Biomass.WH.Biomass.Solar</t>
  </si>
  <si>
    <t>Eff.ratio.DE.Res.HH.Thermal.SH.Biomass.WH.Biomass.Solar.Biomass</t>
  </si>
  <si>
    <t>Eff.ratio.DE.Res.HH.Thermal.SH.Biomass.WH.Biomass.Solar.Solar</t>
  </si>
  <si>
    <t>Eff.ratio.DE.Res.HH.Thermal.SH.Biomass.WH.LPG.NoSolar.LPG</t>
  </si>
  <si>
    <t>Eff.ratio.DE.Res.HH.Thermal.SH.Biomass.WH.LPG.Solar</t>
  </si>
  <si>
    <t>Eff.ratio.DE.Res.HH.Thermal.SH.Biomass.WH.LPG.Solar.LPG</t>
  </si>
  <si>
    <t>Eff.ratio.DE.Res.HH.Thermal.SH.Biomass.WH.LPG.Solar.Solar</t>
  </si>
  <si>
    <t>Eff.ratio.DE.Res.HH.Thermal.SH.Biomass.WH.Elc.NoSolar.Elec</t>
  </si>
  <si>
    <t>Eff.ratio.DE.Res.HH.Thermal.SH.Biomass.WH.Elc.Solar</t>
  </si>
  <si>
    <t>Eff.ratio.DE.Res.HH.Thermal.SH.Biomass.WH.Elc.Solar.Elec</t>
  </si>
  <si>
    <t>Eff.ratio.DE.Res.HH.Thermal.SH.Biomass.WH.Elc.Solar.Solar</t>
  </si>
  <si>
    <t>Eff.ratio.DE.Res.HH.Thermal.SH.Biomass.CO</t>
  </si>
  <si>
    <t>Eff.ratio.DE.Res.HH.Thermal.SH.Biomass.CO.Biomass.Biomass</t>
  </si>
  <si>
    <t>Eff.ratio.DE.Res.HH.Thermal.SH.Biomass.CO.LPG.LPG</t>
  </si>
  <si>
    <t>Eff.ratio.DE.Res.HH.Thermal.SH.Biomass.CO.Elc.Elec</t>
  </si>
  <si>
    <t>Eff.ratio.DE.Res.HH.Thermal.SH.Geo</t>
  </si>
  <si>
    <t>Eff.ratio.DE.Res.HH.Thermal.SH.Geo.SH</t>
  </si>
  <si>
    <t>Eff.ratio.DE.Res.HH.Thermal.SH.Geo.SH.Geo</t>
  </si>
  <si>
    <t>Eff.ratio.DE.Res.HH.Thermal.SH.Geo.SH.Elec</t>
  </si>
  <si>
    <t>Eff.ratio.DE.Res.HH.Thermal.SH.Geo.SC</t>
  </si>
  <si>
    <t>Eff.ratio.DE.Res.HH.Thermal.SH.Geo.SC.AC.Elec</t>
  </si>
  <si>
    <t>Eff.ratio.DE.Res.HH.Thermal.SH.Geo.WH</t>
  </si>
  <si>
    <t>Eff.ratio.DE.Res.HH.Thermal.SH.Geo.WH.Geo.NoSolar.Geo</t>
  </si>
  <si>
    <t>Eff.ratio.DE.Res.HH.Thermal.SH.Geo.WH.Geo.Solar</t>
  </si>
  <si>
    <t>Eff.ratio.DE.Res.HH.Thermal.SH.Geo.WH.Geo.Solar.Geo</t>
  </si>
  <si>
    <t>Eff.ratio.DE.Res.HH.Thermal.SH.Geo.WH.Geo.Solar.Solar</t>
  </si>
  <si>
    <t>Eff.ratio.DE.Res.HH.Thermal.SH.Geo.WH.Elc.NoSolar.Elec</t>
  </si>
  <si>
    <t>Eff.ratio.DE.Res.HH.Thermal.SH.Geo.WH.Elc.Solar</t>
  </si>
  <si>
    <t>Eff.ratio.DE.Res.HH.Thermal.SH.Geo.WH.Elc.Solar.Elec</t>
  </si>
  <si>
    <t>Eff.ratio.DE.Res.HH.Thermal.SH.Geo.WH.Elc.Solar.Solar</t>
  </si>
  <si>
    <t>Eff.ratio.DE.Res.HH.Thermal.SH.Geo.CO</t>
  </si>
  <si>
    <t>Eff.ratio.DE.Res.HH.Thermal.SH.Geo.CO.LPG.LPG</t>
  </si>
  <si>
    <t>Eff.ratio.DE.Res.HH.Thermal.SH.Geo.CO.Elc.Elec</t>
  </si>
  <si>
    <t>Eff.ratio.DE.Res.HH.Thermal.SH.DistrHeat</t>
  </si>
  <si>
    <t>Eff.ratio.DE.Res.HH.Thermal.SH.DistrHeat.SH</t>
  </si>
  <si>
    <t>Eff.ratio.DE.Res.HH.Thermal.SH.DistrHeat.SH.Steam_Distr</t>
  </si>
  <si>
    <t>Eff.ratio.DE.Res.HH.Thermal.SH.DistrHeat.SH.Elec</t>
  </si>
  <si>
    <t>Eff.ratio.DE.Res.HH.Thermal.SH.DistrHeat.SC</t>
  </si>
  <si>
    <t>Eff.ratio.DE.Res.HH.Thermal.SH.DistrHeat.SC.AC.Elec</t>
  </si>
  <si>
    <t>Eff.ratio.DE.Res.HH.Thermal.SH.DistrHeat.WH</t>
  </si>
  <si>
    <t>Eff.ratio.DE.Res.HH.Thermal.SH.DistrHeat.WH.DistrHeat.NoSolar.Steam_Distr</t>
  </si>
  <si>
    <t>Eff.ratio.DE.Res.HH.Thermal.SH.DistrHeat.WH.DistrHeat.Solar</t>
  </si>
  <si>
    <t>Eff.ratio.DE.Res.HH.Thermal.SH.DistrHeat.WH.DistrHeat.Solar.Steam_Distr</t>
  </si>
  <si>
    <t>Eff.ratio.DE.Res.HH.Thermal.SH.DistrHeat.WH.DistrHeat.Solar.Solar</t>
  </si>
  <si>
    <t>Eff.ratio.DE.Res.HH.Thermal.SH.DistrHeat.WH.Elc.NoSolar.Elec</t>
  </si>
  <si>
    <t>Eff.ratio.DE.Res.HH.Thermal.SH.DistrHeat.WH.Elc.Solar</t>
  </si>
  <si>
    <t>Eff.ratio.DE.Res.HH.Thermal.SH.DistrHeat.WH.Elc.Solar.Elec</t>
  </si>
  <si>
    <t>Eff.ratio.DE.Res.HH.Thermal.SH.DistrHeat.WH.Elc.Solar.Solar</t>
  </si>
  <si>
    <t>Eff.ratio.DE.Res.HH.Thermal.SH.DistrHeat.CO</t>
  </si>
  <si>
    <t>Eff.ratio.DE.Res.HH.Thermal.SH.DistrHeat.CO.LPG.LPG</t>
  </si>
  <si>
    <t>Eff.ratio.DE.Res.HH.Thermal.SH.DistrHeat.CO.Elc.Elec</t>
  </si>
  <si>
    <t>Eff.ratio.DE.Res.HH.Thermal.SH.AdvElc</t>
  </si>
  <si>
    <t>Eff.ratio.DE.Res.HH.Thermal.SH.AdvElc.SH</t>
  </si>
  <si>
    <t>Eff.ratio.DE.Res.HH.Thermal.SH.AdvElc.SH.Elec</t>
  </si>
  <si>
    <t>Eff.ratio.DE.Res.HH.Thermal.SH.AdvElc.SC</t>
  </si>
  <si>
    <t>Eff.ratio.DE.Res.HH.Thermal.SH.AdvElc.SC.AC.Elec</t>
  </si>
  <si>
    <t>Eff.ratio.DE.Res.HH.Thermal.SH.AdvElc.WH</t>
  </si>
  <si>
    <t>Eff.ratio.DE.Res.HH.Thermal.SH.AdvElc.WH.LPG.NoSolar.LPG</t>
  </si>
  <si>
    <t>Eff.ratio.DE.Res.HH.Thermal.SH.AdvElc.WH.LPG.Solar</t>
  </si>
  <si>
    <t>Eff.ratio.DE.Res.HH.Thermal.SH.AdvElc.WH.LPG.Solar.LPG</t>
  </si>
  <si>
    <t>Eff.ratio.DE.Res.HH.Thermal.SH.AdvElc.WH.LPG.Solar.Solar</t>
  </si>
  <si>
    <t>Eff.ratio.DE.Res.HH.Thermal.SH.AdvElc.WH.Elc.NoSolar.Elec</t>
  </si>
  <si>
    <t>Eff.ratio.DE.Res.HH.Thermal.SH.AdvElc.WH.Elc.Solar</t>
  </si>
  <si>
    <t>Eff.ratio.DE.Res.HH.Thermal.SH.AdvElc.WH.Elc.Solar.Elec</t>
  </si>
  <si>
    <t>Eff.ratio.DE.Res.HH.Thermal.SH.AdvElc.WH.Elc.Solar.Solar</t>
  </si>
  <si>
    <t>Eff.ratio.DE.Res.HH.Thermal.SH.AdvElc.CO</t>
  </si>
  <si>
    <t>Eff.ratio.DE.Res.HH.Thermal.SH.AdvElc.CO.LPG.LPG</t>
  </si>
  <si>
    <t>Eff.ratio.DE.Res.HH.Thermal.SH.AdvElc.CO.Elc.Elec</t>
  </si>
  <si>
    <t>Eff.ratio.DE.Res.HH.Thermal.SH.ConvElc</t>
  </si>
  <si>
    <t>Eff.ratio.DE.Res.HH.Thermal.SH.ConvElc.SH</t>
  </si>
  <si>
    <t>Eff.ratio.DE.Res.HH.Thermal.SH.ConvElc.SH.Elec</t>
  </si>
  <si>
    <t>Eff.ratio.DE.Res.HH.Thermal.SH.ConvElc.SC</t>
  </si>
  <si>
    <t>Eff.ratio.DE.Res.HH.Thermal.SH.ConvElc.SC.AC.Elec</t>
  </si>
  <si>
    <t>Eff.ratio.DE.Res.HH.Thermal.SH.ConvElc.WH</t>
  </si>
  <si>
    <t>Eff.ratio.DE.Res.HH.Thermal.SH.ConvElc.WH.LPG.NoSolar.LPG</t>
  </si>
  <si>
    <t>Eff.ratio.DE.Res.HH.Thermal.SH.ConvElc.WH.LPG.Solar</t>
  </si>
  <si>
    <t>Eff.ratio.DE.Res.HH.Thermal.SH.ConvElc.WH.LPG.Solar.LPG</t>
  </si>
  <si>
    <t>Eff.ratio.DE.Res.HH.Thermal.SH.ConvElc.WH.LPG.Solar.Solar</t>
  </si>
  <si>
    <t>Eff.ratio.DE.Res.HH.Thermal.SH.ConvElc.WH.Elc.NoSolar.Elec</t>
  </si>
  <si>
    <t>Eff.ratio.DE.Res.HH.Thermal.SH.ConvElc.WH.Elc.Solar</t>
  </si>
  <si>
    <t>Eff.ratio.DE.Res.HH.Thermal.SH.ConvElc.WH.Elc.Solar.Elec</t>
  </si>
  <si>
    <t>Eff.ratio.DE.Res.HH.Thermal.SH.ConvElc.WH.Elc.Solar.Solar</t>
  </si>
  <si>
    <t>Eff.ratio.DE.Res.HH.Thermal.SH.ConvElc.CO</t>
  </si>
  <si>
    <t>Eff.ratio.DE.Res.HH.Thermal.SH.ConvElc.CO.LPG.LPG</t>
  </si>
  <si>
    <t>Eff.ratio.DE.Res.HH.Thermal.SH.ConvElc.CO.Elc.Elec</t>
  </si>
  <si>
    <t>DE - CO2 emissions (detailed structure)</t>
  </si>
  <si>
    <t>EMI.ktCO2.DE.Res.HH.Thermal.SH.Solids</t>
  </si>
  <si>
    <t>EMI.ktCO2.DE.Res.HH.Thermal.SH.Solids.SH</t>
  </si>
  <si>
    <t>EMI.ktCO2.DE.Res.HH.Thermal.SH.Solids.SH.Solids</t>
  </si>
  <si>
    <t>EMI.ktCO2.DE.Res.HH.Thermal.SH.Solids.SH.Elec</t>
  </si>
  <si>
    <t>EMI.ktCO2.DE.Res.HH.Thermal.SH.Solids.SC</t>
  </si>
  <si>
    <t>EMI.ktCO2.DE.Res.HH.Thermal.SH.Solids.SC.AC.Elec</t>
  </si>
  <si>
    <t>EMI.ktCO2.DE.Res.HH.Thermal.SH.Solids.WH</t>
  </si>
  <si>
    <t>EMI.ktCO2.DE.Res.HH.Thermal.SH.Solids.WH.Solids.NoSolar.Solids</t>
  </si>
  <si>
    <t>EMI.ktCO2.DE.Res.HH.Thermal.SH.Solids.WH.LPG.NoSolar.LPG</t>
  </si>
  <si>
    <t>EMI.ktCO2.DE.Res.HH.Thermal.SH.Solids.WH.LPG.Solar</t>
  </si>
  <si>
    <t>EMI.ktCO2.DE.Res.HH.Thermal.SH.Solids.WH.LPG.Solar.LPG</t>
  </si>
  <si>
    <t>EMI.ktCO2.DE.Res.HH.Thermal.SH.Solids.WH.LPG.Solar.Solar</t>
  </si>
  <si>
    <t>EMI.ktCO2.DE.Res.HH.Thermal.SH.Solids.WH.Elc.NoSolar.Elec</t>
  </si>
  <si>
    <t>EMI.ktCO2.DE.Res.HH.Thermal.SH.Solids.WH.Elc.Solar</t>
  </si>
  <si>
    <t>EMI.ktCO2.DE.Res.HH.Thermal.SH.Solids.WH.Elc.Solar.Elec</t>
  </si>
  <si>
    <t>EMI.ktCO2.DE.Res.HH.Thermal.SH.Solids.WH.Elc.Solar.Solar</t>
  </si>
  <si>
    <t>EMI.ktCO2.DE.Res.HH.Thermal.SH.Solids.CO</t>
  </si>
  <si>
    <t>EMI.ktCO2.DE.Res.HH.Thermal.SH.Solids.CO.Solids.Solids</t>
  </si>
  <si>
    <t>EMI.ktCO2.DE.Res.HH.Thermal.SH.Solids.CO.LPG.LPG</t>
  </si>
  <si>
    <t>EMI.ktCO2.DE.Res.HH.Thermal.SH.Solids.CO.Elc.Elec</t>
  </si>
  <si>
    <t>EMI.ktCO2.DE.Res.HH.Thermal.SH.LPG</t>
  </si>
  <si>
    <t>EMI.ktCO2.DE.Res.HH.Thermal.SH.LPG.SH</t>
  </si>
  <si>
    <t>EMI.ktCO2.DE.Res.HH.Thermal.SH.LPG.SH.LPG</t>
  </si>
  <si>
    <t>EMI.ktCO2.DE.Res.HH.Thermal.SH.LPG.SH.Elec</t>
  </si>
  <si>
    <t>EMI.ktCO2.DE.Res.HH.Thermal.SH.LPG.SC</t>
  </si>
  <si>
    <t>EMI.ktCO2.DE.Res.HH.Thermal.SH.LPG.SC.AC.Elec</t>
  </si>
  <si>
    <t>EMI.ktCO2.DE.Res.HH.Thermal.SH.LPG.WH</t>
  </si>
  <si>
    <t>EMI.ktCO2.DE.Res.HH.Thermal.SH.LPG.WH.LPG.NoSolar.LPG</t>
  </si>
  <si>
    <t>EMI.ktCO2.DE.Res.HH.Thermal.SH.LPG.WH.LPG.Solar</t>
  </si>
  <si>
    <t>EMI.ktCO2.DE.Res.HH.Thermal.SH.LPG.WH.LPG.Solar.LPG</t>
  </si>
  <si>
    <t>EMI.ktCO2.DE.Res.HH.Thermal.SH.LPG.WH.LPG.Solar.Solar</t>
  </si>
  <si>
    <t>EMI.ktCO2.DE.Res.HH.Thermal.SH.LPG.WH.Elc.NoSolar.Elec</t>
  </si>
  <si>
    <t>EMI.ktCO2.DE.Res.HH.Thermal.SH.LPG.WH.Elc.Solar</t>
  </si>
  <si>
    <t>EMI.ktCO2.DE.Res.HH.Thermal.SH.LPG.WH.Elc.Solar.Elec</t>
  </si>
  <si>
    <t>EMI.ktCO2.DE.Res.HH.Thermal.SH.LPG.WH.Elc.Solar.Solar</t>
  </si>
  <si>
    <t>EMI.ktCO2.DE.Res.HH.Thermal.SH.LPG.CO</t>
  </si>
  <si>
    <t>EMI.ktCO2.DE.Res.HH.Thermal.SH.LPG.CO.LPG.LPG</t>
  </si>
  <si>
    <t>EMI.ktCO2.DE.Res.HH.Thermal.SH.LPG.CO.Elc.Elec</t>
  </si>
  <si>
    <t>EMI.ktCO2.DE.Res.HH.Thermal.SH.Oil</t>
  </si>
  <si>
    <t>EMI.ktCO2.DE.Res.HH.Thermal.SH.Oil.SH</t>
  </si>
  <si>
    <t>EMI.ktCO2.DE.Res.HH.Thermal.SH.Oil.SH.Oil</t>
  </si>
  <si>
    <t>EMI.ktCO2.DE.Res.HH.Thermal.SH.Oil.SH.Elec</t>
  </si>
  <si>
    <t>EMI.ktCO2.DE.Res.HH.Thermal.SH.Oil.SC</t>
  </si>
  <si>
    <t>EMI.ktCO2.DE.Res.HH.Thermal.SH.Oil.SC.AC.Elec</t>
  </si>
  <si>
    <t>EMI.ktCO2.DE.Res.HH.Thermal.SH.Oil.WH</t>
  </si>
  <si>
    <t>EMI.ktCO2.DE.Res.HH.Thermal.SH.Oil.WH.Oil.NoSolar.Oil</t>
  </si>
  <si>
    <t>EMI.ktCO2.DE.Res.HH.Thermal.SH.Oil.WH.Oil.Solar</t>
  </si>
  <si>
    <t>EMI.ktCO2.DE.Res.HH.Thermal.SH.Oil.WH.Oil.Solar.Oil</t>
  </si>
  <si>
    <t>EMI.ktCO2.DE.Res.HH.Thermal.SH.Oil.WH.Oil.Solar.Solar</t>
  </si>
  <si>
    <t>EMI.ktCO2.DE.Res.HH.Thermal.SH.Oil.WH.Elc.NoSolar.Elec</t>
  </si>
  <si>
    <t>EMI.ktCO2.DE.Res.HH.Thermal.SH.Oil.WH.Elc.Solar</t>
  </si>
  <si>
    <t>EMI.ktCO2.DE.Res.HH.Thermal.SH.Oil.WH.Elc.Solar.Elec</t>
  </si>
  <si>
    <t>EMI.ktCO2.DE.Res.HH.Thermal.SH.Oil.WH.Elc.Solar.Solar</t>
  </si>
  <si>
    <t>EMI.ktCO2.DE.Res.HH.Thermal.SH.Oil.CO</t>
  </si>
  <si>
    <t>EMI.ktCO2.DE.Res.HH.Thermal.SH.Oil.CO.LPG.LPG</t>
  </si>
  <si>
    <t>EMI.ktCO2.DE.Res.HH.Thermal.SH.Oil.CO.Elc.Elec</t>
  </si>
  <si>
    <t>EMI.ktCO2.DE.Res.HH.Thermal.SH.Gas</t>
  </si>
  <si>
    <t>EMI.ktCO2.DE.Res.HH.Thermal.SH.Gas.SH</t>
  </si>
  <si>
    <t>EMI.ktCO2.DE.Res.HH.Thermal.SH.Gas.SH.Gas</t>
  </si>
  <si>
    <t>EMI.ktCO2.DE.Res.HH.Thermal.SH.Gas.SH.Elec</t>
  </si>
  <si>
    <t>EMI.ktCO2.DE.Res.HH.Thermal.SH.Gas.SC</t>
  </si>
  <si>
    <t>EMI.ktCO2.DE.Res.HH.Thermal.SH.Gas.SC.AC.Elec</t>
  </si>
  <si>
    <t>EMI.ktCO2.DE.Res.HH.Thermal.SH.Gas.WH</t>
  </si>
  <si>
    <t>EMI.ktCO2.DE.Res.HH.Thermal.SH.Gas.WH.Gas.NoSolar.Gas</t>
  </si>
  <si>
    <t>EMI.ktCO2.DE.Res.HH.Thermal.SH.Gas.WH.Gas.Solar</t>
  </si>
  <si>
    <t>EMI.ktCO2.DE.Res.HH.Thermal.SH.Gas.WH.Gas.Solar.Gas</t>
  </si>
  <si>
    <t>EMI.ktCO2.DE.Res.HH.Thermal.SH.Gas.WH.Gas.Solar.Solar</t>
  </si>
  <si>
    <t>EMI.ktCO2.DE.Res.HH.Thermal.SH.Gas.WH.Elc.NoSolar.Elec</t>
  </si>
  <si>
    <t>EMI.ktCO2.DE.Res.HH.Thermal.SH.Gas.WH.Elc.Solar</t>
  </si>
  <si>
    <t>EMI.ktCO2.DE.Res.HH.Thermal.SH.Gas.WH.Elc.Solar.Elec</t>
  </si>
  <si>
    <t>EMI.ktCO2.DE.Res.HH.Thermal.SH.Gas.WH.Elc.Solar.Solar</t>
  </si>
  <si>
    <t>EMI.ktCO2.DE.Res.HH.Thermal.SH.Gas.CO</t>
  </si>
  <si>
    <t>EMI.ktCO2.DE.Res.HH.Thermal.SH.Gas.CO.Gas.Gas</t>
  </si>
  <si>
    <t>EMI.ktCO2.DE.Res.HH.Thermal.SH.Gas.CO.Elc.Elec</t>
  </si>
  <si>
    <t>EMI.ktCO2.DE.Res.HH.Thermal.SH.Biomass</t>
  </si>
  <si>
    <t>EMI.ktCO2.DE.Res.HH.Thermal.SH.Biomass.SH</t>
  </si>
  <si>
    <t>EMI.ktCO2.DE.Res.HH.Thermal.SH.Biomass.SH.Biomass</t>
  </si>
  <si>
    <t>EMI.ktCO2.DE.Res.HH.Thermal.SH.Biomass.SH.Elec</t>
  </si>
  <si>
    <t>EMI.ktCO2.DE.Res.HH.Thermal.SH.Biomass.SC</t>
  </si>
  <si>
    <t>EMI.ktCO2.DE.Res.HH.Thermal.SH.Biomass.SC.AC.Elec</t>
  </si>
  <si>
    <t>EMI.ktCO2.DE.Res.HH.Thermal.SH.Biomass.WH</t>
  </si>
  <si>
    <t>EMI.ktCO2.DE.Res.HH.Thermal.SH.Biomass.WH.Biomass.NoSolar.Biomass</t>
  </si>
  <si>
    <t>EMI.ktCO2.DE.Res.HH.Thermal.SH.Biomass.WH.Biomass.Solar</t>
  </si>
  <si>
    <t>EMI.ktCO2.DE.Res.HH.Thermal.SH.Biomass.WH.Biomass.Solar.Biomass</t>
  </si>
  <si>
    <t>EMI.ktCO2.DE.Res.HH.Thermal.SH.Biomass.WH.Biomass.Solar.Solar</t>
  </si>
  <si>
    <t>EMI.ktCO2.DE.Res.HH.Thermal.SH.Biomass.WH.LPG.NoSolar.LPG</t>
  </si>
  <si>
    <t>EMI.ktCO2.DE.Res.HH.Thermal.SH.Biomass.WH.LPG.Solar</t>
  </si>
  <si>
    <t>EMI.ktCO2.DE.Res.HH.Thermal.SH.Biomass.WH.LPG.Solar.LPG</t>
  </si>
  <si>
    <t>EMI.ktCO2.DE.Res.HH.Thermal.SH.Biomass.WH.LPG.Solar.Solar</t>
  </si>
  <si>
    <t>EMI.ktCO2.DE.Res.HH.Thermal.SH.Biomass.WH.Elc.NoSolar.Elec</t>
  </si>
  <si>
    <t>EMI.ktCO2.DE.Res.HH.Thermal.SH.Biomass.WH.Elc.Solar</t>
  </si>
  <si>
    <t>EMI.ktCO2.DE.Res.HH.Thermal.SH.Biomass.WH.Elc.Solar.Elec</t>
  </si>
  <si>
    <t>EMI.ktCO2.DE.Res.HH.Thermal.SH.Biomass.WH.Elc.Solar.Solar</t>
  </si>
  <si>
    <t>EMI.ktCO2.DE.Res.HH.Thermal.SH.Biomass.CO</t>
  </si>
  <si>
    <t>EMI.ktCO2.DE.Res.HH.Thermal.SH.Biomass.CO.Biomass.Biomass</t>
  </si>
  <si>
    <t>EMI.ktCO2.DE.Res.HH.Thermal.SH.Biomass.CO.LPG.LPG</t>
  </si>
  <si>
    <t>EMI.ktCO2.DE.Res.HH.Thermal.SH.Biomass.CO.Elc.Elec</t>
  </si>
  <si>
    <t>EMI.ktCO2.DE.Res.HH.Thermal.SH.Geo</t>
  </si>
  <si>
    <t>EMI.ktCO2.DE.Res.HH.Thermal.SH.Geo.SH</t>
  </si>
  <si>
    <t>EMI.ktCO2.DE.Res.HH.Thermal.SH.Geo.SH.Geo</t>
  </si>
  <si>
    <t>EMI.ktCO2.DE.Res.HH.Thermal.SH.Geo.SH.Elec</t>
  </si>
  <si>
    <t>EMI.ktCO2.DE.Res.HH.Thermal.SH.Geo.SC</t>
  </si>
  <si>
    <t>EMI.ktCO2.DE.Res.HH.Thermal.SH.Geo.SC.AC.Elec</t>
  </si>
  <si>
    <t>EMI.ktCO2.DE.Res.HH.Thermal.SH.Geo.WH</t>
  </si>
  <si>
    <t>EMI.ktCO2.DE.Res.HH.Thermal.SH.Geo.WH.Geo.NoSolar.Geo</t>
  </si>
  <si>
    <t>EMI.ktCO2.DE.Res.HH.Thermal.SH.Geo.WH.Geo.Solar</t>
  </si>
  <si>
    <t>EMI.ktCO2.DE.Res.HH.Thermal.SH.Geo.WH.Geo.Solar.Geo</t>
  </si>
  <si>
    <t>EMI.ktCO2.DE.Res.HH.Thermal.SH.Geo.WH.Geo.Solar.Solar</t>
  </si>
  <si>
    <t>EMI.ktCO2.DE.Res.HH.Thermal.SH.Geo.WH.Elc.NoSolar.Elec</t>
  </si>
  <si>
    <t>EMI.ktCO2.DE.Res.HH.Thermal.SH.Geo.WH.Elc.Solar</t>
  </si>
  <si>
    <t>EMI.ktCO2.DE.Res.HH.Thermal.SH.Geo.WH.Elc.Solar.Elec</t>
  </si>
  <si>
    <t>EMI.ktCO2.DE.Res.HH.Thermal.SH.Geo.WH.Elc.Solar.Solar</t>
  </si>
  <si>
    <t>EMI.ktCO2.DE.Res.HH.Thermal.SH.Geo.CO</t>
  </si>
  <si>
    <t>EMI.ktCO2.DE.Res.HH.Thermal.SH.Geo.CO.LPG.LPG</t>
  </si>
  <si>
    <t>EMI.ktCO2.DE.Res.HH.Thermal.SH.Geo.CO.Elc.Elec</t>
  </si>
  <si>
    <t>EMI.ktCO2.DE.Res.HH.Thermal.SH.DistrHeat</t>
  </si>
  <si>
    <t>EMI.ktCO2.DE.Res.HH.Thermal.SH.DistrHeat.SH</t>
  </si>
  <si>
    <t>EMI.ktCO2.DE.Res.HH.Thermal.SH.DistrHeat.SH.Steam_Distr</t>
  </si>
  <si>
    <t>EMI.ktCO2.DE.Res.HH.Thermal.SH.DistrHeat.SH.Elec</t>
  </si>
  <si>
    <t>EMI.ktCO2.DE.Res.HH.Thermal.SH.DistrHeat.SC</t>
  </si>
  <si>
    <t>EMI.ktCO2.DE.Res.HH.Thermal.SH.DistrHeat.SC.AC.Elec</t>
  </si>
  <si>
    <t>EMI.ktCO2.DE.Res.HH.Thermal.SH.DistrHeat.WH</t>
  </si>
  <si>
    <t>EMI.ktCO2.DE.Res.HH.Thermal.SH.DistrHeat.WH.DistrHeat.NoSolar.Steam_Distr</t>
  </si>
  <si>
    <t>EMI.ktCO2.DE.Res.HH.Thermal.SH.DistrHeat.WH.DistrHeat.Solar</t>
  </si>
  <si>
    <t>EMI.ktCO2.DE.Res.HH.Thermal.SH.DistrHeat.WH.DistrHeat.Solar.Steam_Distr</t>
  </si>
  <si>
    <t>EMI.ktCO2.DE.Res.HH.Thermal.SH.DistrHeat.WH.DistrHeat.Solar.Solar</t>
  </si>
  <si>
    <t>EMI.ktCO2.DE.Res.HH.Thermal.SH.DistrHeat.WH.Elc.NoSolar.Elec</t>
  </si>
  <si>
    <t>EMI.ktCO2.DE.Res.HH.Thermal.SH.DistrHeat.WH.Elc.Solar</t>
  </si>
  <si>
    <t>EMI.ktCO2.DE.Res.HH.Thermal.SH.DistrHeat.WH.Elc.Solar.Elec</t>
  </si>
  <si>
    <t>EMI.ktCO2.DE.Res.HH.Thermal.SH.DistrHeat.WH.Elc.Solar.Solar</t>
  </si>
  <si>
    <t>EMI.ktCO2.DE.Res.HH.Thermal.SH.DistrHeat.CO</t>
  </si>
  <si>
    <t>EMI.ktCO2.DE.Res.HH.Thermal.SH.DistrHeat.CO.LPG.LPG</t>
  </si>
  <si>
    <t>EMI.ktCO2.DE.Res.HH.Thermal.SH.DistrHeat.CO.Elc.Elec</t>
  </si>
  <si>
    <t>EMI.ktCO2.DE.Res.HH.Thermal.SH.AdvElc</t>
  </si>
  <si>
    <t>EMI.ktCO2.DE.Res.HH.Thermal.SH.AdvElc.SH</t>
  </si>
  <si>
    <t>EMI.ktCO2.DE.Res.HH.Thermal.SH.AdvElc.SH.Elec</t>
  </si>
  <si>
    <t>EMI.ktCO2.DE.Res.HH.Thermal.SH.AdvElc.SC</t>
  </si>
  <si>
    <t>EMI.ktCO2.DE.Res.HH.Thermal.SH.AdvElc.SC.AC.Elec</t>
  </si>
  <si>
    <t>EMI.ktCO2.DE.Res.HH.Thermal.SH.AdvElc.WH</t>
  </si>
  <si>
    <t>EMI.ktCO2.DE.Res.HH.Thermal.SH.AdvElc.WH.LPG.NoSolar.LPG</t>
  </si>
  <si>
    <t>EMI.ktCO2.DE.Res.HH.Thermal.SH.AdvElc.WH.LPG.Solar</t>
  </si>
  <si>
    <t>EMI.ktCO2.DE.Res.HH.Thermal.SH.AdvElc.WH.LPG.Solar.LPG</t>
  </si>
  <si>
    <t>EMI.ktCO2.DE.Res.HH.Thermal.SH.AdvElc.WH.LPG.Solar.Solar</t>
  </si>
  <si>
    <t>EMI.ktCO2.DE.Res.HH.Thermal.SH.AdvElc.WH.Elc.NoSolar.Elec</t>
  </si>
  <si>
    <t>EMI.ktCO2.DE.Res.HH.Thermal.SH.AdvElc.WH.Elc.Solar</t>
  </si>
  <si>
    <t>EMI.ktCO2.DE.Res.HH.Thermal.SH.AdvElc.WH.Elc.Solar.Elec</t>
  </si>
  <si>
    <t>EMI.ktCO2.DE.Res.HH.Thermal.SH.AdvElc.WH.Elc.Solar.Solar</t>
  </si>
  <si>
    <t>EMI.ktCO2.DE.Res.HH.Thermal.SH.AdvElc.CO</t>
  </si>
  <si>
    <t>EMI.ktCO2.DE.Res.HH.Thermal.SH.AdvElc.CO.LPG.LPG</t>
  </si>
  <si>
    <t>EMI.ktCO2.DE.Res.HH.Thermal.SH.AdvElc.CO.Elc.Elec</t>
  </si>
  <si>
    <t>EMI.ktCO2.DE.Res.HH.Thermal.SH.ConvElc</t>
  </si>
  <si>
    <t>EMI.ktCO2.DE.Res.HH.Thermal.SH.ConvElc.SH</t>
  </si>
  <si>
    <t>EMI.ktCO2.DE.Res.HH.Thermal.SH.ConvElc.SH.Elec</t>
  </si>
  <si>
    <t>EMI.ktCO2.DE.Res.HH.Thermal.SH.ConvElc.SC</t>
  </si>
  <si>
    <t>EMI.ktCO2.DE.Res.HH.Thermal.SH.ConvElc.SC.AC.Elec</t>
  </si>
  <si>
    <t>EMI.ktCO2.DE.Res.HH.Thermal.SH.ConvElc.WH</t>
  </si>
  <si>
    <t>EMI.ktCO2.DE.Res.HH.Thermal.SH.ConvElc.WH.LPG.NoSolar.LPG</t>
  </si>
  <si>
    <t>EMI.ktCO2.DE.Res.HH.Thermal.SH.ConvElc.WH.LPG.Solar</t>
  </si>
  <si>
    <t>EMI.ktCO2.DE.Res.HH.Thermal.SH.ConvElc.WH.LPG.Solar.LPG</t>
  </si>
  <si>
    <t>EMI.ktCO2.DE.Res.HH.Thermal.SH.ConvElc.WH.LPG.Solar.Solar</t>
  </si>
  <si>
    <t>EMI.ktCO2.DE.Res.HH.Thermal.SH.ConvElc.WH.Elc.NoSolar.Elec</t>
  </si>
  <si>
    <t>EMI.ktCO2.DE.Res.HH.Thermal.SH.ConvElc.WH.Elc.Solar</t>
  </si>
  <si>
    <t>EMI.ktCO2.DE.Res.HH.Thermal.SH.ConvElc.WH.Elc.Solar.Elec</t>
  </si>
  <si>
    <t>EMI.ktCO2.DE.Res.HH.Thermal.SH.ConvElc.WH.Elc.Solar.Solar</t>
  </si>
  <si>
    <t>EMI.ktCO2.DE.Res.HH.Thermal.SH.ConvElc.CO</t>
  </si>
  <si>
    <t>EMI.ktCO2.DE.Res.HH.Thermal.SH.ConvElc.CO.LPG.LPG</t>
  </si>
  <si>
    <t>EMI.ktCO2.DE.Res.HH.Thermal.SH.ConvElc.CO.Elc.Elec</t>
  </si>
  <si>
    <t>DE - Final energy consumption per household (detailed structure)</t>
  </si>
  <si>
    <t>FEC_per_household.kWh.DE.Res.HH.Thermal.SH.Solids</t>
  </si>
  <si>
    <t>FEC_per_household.kWh.DE.Res.HH.Thermal.SH.Solids.SH</t>
  </si>
  <si>
    <t>FEC_per_household.kWh.DE.Res.HH.Thermal.SH.Solids.SH.Solids</t>
  </si>
  <si>
    <t>FEC_per_household.kWh.DE.Res.HH.Thermal.SH.Solids.SH.Elec</t>
  </si>
  <si>
    <t>FEC_per_household.kWh.DE.Res.HH.Thermal.SH.Solids.SC</t>
  </si>
  <si>
    <t>FEC_per_household.kWh.DE.Res.HH.Thermal.SH.Solids.SC.AC.Elec</t>
  </si>
  <si>
    <t>FEC_per_household.kWh.DE.Res.HH.Thermal.SH.Solids.WH</t>
  </si>
  <si>
    <t>FEC_per_household.kWh.DE.Res.HH.Thermal.SH.Solids.WH.Solids.NoSolar.Solids</t>
  </si>
  <si>
    <t>FEC_per_household.kWh.DE.Res.HH.Thermal.SH.Solids.WH.LPG.NoSolar.LPG</t>
  </si>
  <si>
    <t>FEC_per_household.kWh.DE.Res.HH.Thermal.SH.Solids.WH.LPG.Solar</t>
  </si>
  <si>
    <t>FEC_per_household.kWh.DE.Res.HH.Thermal.SH.Solids.WH.LPG.Solar.LPG</t>
  </si>
  <si>
    <t>FEC_per_household.kWh.DE.Res.HH.Thermal.SH.Solids.WH.LPG.Solar.Solar</t>
  </si>
  <si>
    <t>FEC_per_household.kWh.DE.Res.HH.Thermal.SH.Solids.WH.Elc.NoSolar.Elec</t>
  </si>
  <si>
    <t>FEC_per_household.kWh.DE.Res.HH.Thermal.SH.Solids.WH.Elc.Solar</t>
  </si>
  <si>
    <t>FEC_per_household.kWh.DE.Res.HH.Thermal.SH.Solids.WH.Elc.Solar.Elec</t>
  </si>
  <si>
    <t>FEC_per_household.kWh.DE.Res.HH.Thermal.SH.Solids.WH.Elc.Solar.Solar</t>
  </si>
  <si>
    <t>FEC_per_household.kWh.DE.Res.HH.Thermal.SH.Solids.CO</t>
  </si>
  <si>
    <t>FEC_per_household.kWh.DE.Res.HH.Thermal.SH.Solids.CO.Solids.Solids</t>
  </si>
  <si>
    <t>FEC_per_household.kWh.DE.Res.HH.Thermal.SH.Solids.CO.LPG.LPG</t>
  </si>
  <si>
    <t>FEC_per_household.kWh.DE.Res.HH.Thermal.SH.Solids.CO.Elc.Elec</t>
  </si>
  <si>
    <t>FEC_per_household.kWh.DE.Res.HH.Thermal.SH.LPG</t>
  </si>
  <si>
    <t>FEC_per_household.kWh.DE.Res.HH.Thermal.SH.LPG.SH</t>
  </si>
  <si>
    <t>FEC_per_household.kWh.DE.Res.HH.Thermal.SH.LPG.SH.LPG</t>
  </si>
  <si>
    <t>FEC_per_household.kWh.DE.Res.HH.Thermal.SH.LPG.SH.Elec</t>
  </si>
  <si>
    <t>FEC_per_household.kWh.DE.Res.HH.Thermal.SH.LPG.SC</t>
  </si>
  <si>
    <t>FEC_per_household.kWh.DE.Res.HH.Thermal.SH.LPG.SC.AC.Elec</t>
  </si>
  <si>
    <t>FEC_per_household.kWh.DE.Res.HH.Thermal.SH.LPG.WH</t>
  </si>
  <si>
    <t>FEC_per_household.kWh.DE.Res.HH.Thermal.SH.LPG.WH.LPG.NoSolar.LPG</t>
  </si>
  <si>
    <t>FEC_per_household.kWh.DE.Res.HH.Thermal.SH.LPG.WH.LPG.Solar</t>
  </si>
  <si>
    <t>FEC_per_household.kWh.DE.Res.HH.Thermal.SH.LPG.WH.LPG.Solar.LPG</t>
  </si>
  <si>
    <t>FEC_per_household.kWh.DE.Res.HH.Thermal.SH.LPG.WH.LPG.Solar.Solar</t>
  </si>
  <si>
    <t>FEC_per_household.kWh.DE.Res.HH.Thermal.SH.LPG.WH.Elc.NoSolar.Elec</t>
  </si>
  <si>
    <t>FEC_per_household.kWh.DE.Res.HH.Thermal.SH.LPG.WH.Elc.Solar</t>
  </si>
  <si>
    <t>FEC_per_household.kWh.DE.Res.HH.Thermal.SH.LPG.WH.Elc.Solar.Elec</t>
  </si>
  <si>
    <t>FEC_per_household.kWh.DE.Res.HH.Thermal.SH.LPG.WH.Elc.Solar.Solar</t>
  </si>
  <si>
    <t>FEC_per_household.kWh.DE.Res.HH.Thermal.SH.LPG.CO</t>
  </si>
  <si>
    <t>FEC_per_household.kWh.DE.Res.HH.Thermal.SH.LPG.CO.LPG.LPG</t>
  </si>
  <si>
    <t>FEC_per_household.kWh.DE.Res.HH.Thermal.SH.LPG.CO.Elc.Elec</t>
  </si>
  <si>
    <t>FEC_per_household.kWh.DE.Res.HH.Thermal.SH.Oil</t>
  </si>
  <si>
    <t>FEC_per_household.kWh.DE.Res.HH.Thermal.SH.Oil.SH</t>
  </si>
  <si>
    <t>FEC_per_household.kWh.DE.Res.HH.Thermal.SH.Oil.SH.Oil</t>
  </si>
  <si>
    <t>FEC_per_household.kWh.DE.Res.HH.Thermal.SH.Oil.SH.Elec</t>
  </si>
  <si>
    <t>FEC_per_household.kWh.DE.Res.HH.Thermal.SH.Oil.SC</t>
  </si>
  <si>
    <t>FEC_per_household.kWh.DE.Res.HH.Thermal.SH.Oil.SC.AC.Elec</t>
  </si>
  <si>
    <t>FEC_per_household.kWh.DE.Res.HH.Thermal.SH.Oil.WH</t>
  </si>
  <si>
    <t>FEC_per_household.kWh.DE.Res.HH.Thermal.SH.Oil.WH.Oil.NoSolar.Oil</t>
  </si>
  <si>
    <t>FEC_per_household.kWh.DE.Res.HH.Thermal.SH.Oil.WH.Oil.Solar</t>
  </si>
  <si>
    <t>FEC_per_household.kWh.DE.Res.HH.Thermal.SH.Oil.WH.Oil.Solar.Oil</t>
  </si>
  <si>
    <t>FEC_per_household.kWh.DE.Res.HH.Thermal.SH.Oil.WH.Oil.Solar.Solar</t>
  </si>
  <si>
    <t>FEC_per_household.kWh.DE.Res.HH.Thermal.SH.Oil.WH.Elc.NoSolar.Elec</t>
  </si>
  <si>
    <t>FEC_per_household.kWh.DE.Res.HH.Thermal.SH.Oil.WH.Elc.Solar</t>
  </si>
  <si>
    <t>FEC_per_household.kWh.DE.Res.HH.Thermal.SH.Oil.WH.Elc.Solar.Elec</t>
  </si>
  <si>
    <t>FEC_per_household.kWh.DE.Res.HH.Thermal.SH.Oil.WH.Elc.Solar.Solar</t>
  </si>
  <si>
    <t>FEC_per_household.kWh.DE.Res.HH.Thermal.SH.Oil.CO</t>
  </si>
  <si>
    <t>FEC_per_household.kWh.DE.Res.HH.Thermal.SH.Oil.CO.LPG.LPG</t>
  </si>
  <si>
    <t>FEC_per_household.kWh.DE.Res.HH.Thermal.SH.Oil.CO.Elc.Elec</t>
  </si>
  <si>
    <t>FEC_per_household.kWh.DE.Res.HH.Thermal.SH.Gas</t>
  </si>
  <si>
    <t>FEC_per_household.kWh.DE.Res.HH.Thermal.SH.Gas.SH</t>
  </si>
  <si>
    <t>FEC_per_household.kWh.DE.Res.HH.Thermal.SH.Gas.SH.Gas</t>
  </si>
  <si>
    <t>FEC_per_household.kWh.DE.Res.HH.Thermal.SH.Gas.SH.Elec</t>
  </si>
  <si>
    <t>FEC_per_household.kWh.DE.Res.HH.Thermal.SH.Gas.SC</t>
  </si>
  <si>
    <t>FEC_per_household.kWh.DE.Res.HH.Thermal.SH.Gas.SC.AC.Elec</t>
  </si>
  <si>
    <t>FEC_per_household.kWh.DE.Res.HH.Thermal.SH.Gas.WH</t>
  </si>
  <si>
    <t>FEC_per_household.kWh.DE.Res.HH.Thermal.SH.Gas.WH.Gas.NoSolar.Gas</t>
  </si>
  <si>
    <t>FEC_per_household.kWh.DE.Res.HH.Thermal.SH.Gas.WH.Gas.Solar</t>
  </si>
  <si>
    <t>FEC_per_household.kWh.DE.Res.HH.Thermal.SH.Gas.WH.Gas.Solar.Gas</t>
  </si>
  <si>
    <t>FEC_per_household.kWh.DE.Res.HH.Thermal.SH.Gas.WH.Gas.Solar.Solar</t>
  </si>
  <si>
    <t>FEC_per_household.kWh.DE.Res.HH.Thermal.SH.Gas.WH.Elc.NoSolar.Elec</t>
  </si>
  <si>
    <t>FEC_per_household.kWh.DE.Res.HH.Thermal.SH.Gas.WH.Elc.Solar</t>
  </si>
  <si>
    <t>FEC_per_household.kWh.DE.Res.HH.Thermal.SH.Gas.WH.Elc.Solar.Elec</t>
  </si>
  <si>
    <t>FEC_per_household.kWh.DE.Res.HH.Thermal.SH.Gas.WH.Elc.Solar.Solar</t>
  </si>
  <si>
    <t>FEC_per_household.kWh.DE.Res.HH.Thermal.SH.Gas.CO</t>
  </si>
  <si>
    <t>FEC_per_household.kWh.DE.Res.HH.Thermal.SH.Gas.CO.Gas.Gas</t>
  </si>
  <si>
    <t>FEC_per_household.kWh.DE.Res.HH.Thermal.SH.Gas.CO.Elc.Elec</t>
  </si>
  <si>
    <t>FEC_per_household.kWh.DE.Res.HH.Thermal.SH.Biomass</t>
  </si>
  <si>
    <t>FEC_per_household.kWh.DE.Res.HH.Thermal.SH.Biomass.SH</t>
  </si>
  <si>
    <t>FEC_per_household.kWh.DE.Res.HH.Thermal.SH.Biomass.SH.Biomass</t>
  </si>
  <si>
    <t>FEC_per_household.kWh.DE.Res.HH.Thermal.SH.Biomass.SH.Elec</t>
  </si>
  <si>
    <t>FEC_per_household.kWh.DE.Res.HH.Thermal.SH.Biomass.SC</t>
  </si>
  <si>
    <t>FEC_per_household.kWh.DE.Res.HH.Thermal.SH.Biomass.SC.AC.Elec</t>
  </si>
  <si>
    <t>FEC_per_household.kWh.DE.Res.HH.Thermal.SH.Biomass.WH</t>
  </si>
  <si>
    <t>FEC_per_household.kWh.DE.Res.HH.Thermal.SH.Biomass.WH.Biomass.NoSolar.Biomass</t>
  </si>
  <si>
    <t>FEC_per_household.kWh.DE.Res.HH.Thermal.SH.Biomass.WH.Biomass.Solar</t>
  </si>
  <si>
    <t>FEC_per_household.kWh.DE.Res.HH.Thermal.SH.Biomass.WH.Biomass.Solar.Biomass</t>
  </si>
  <si>
    <t>FEC_per_household.kWh.DE.Res.HH.Thermal.SH.Biomass.WH.Biomass.Solar.Solar</t>
  </si>
  <si>
    <t>FEC_per_household.kWh.DE.Res.HH.Thermal.SH.Biomass.WH.LPG.NoSolar.LPG</t>
  </si>
  <si>
    <t>FEC_per_household.kWh.DE.Res.HH.Thermal.SH.Biomass.WH.LPG.Solar</t>
  </si>
  <si>
    <t>FEC_per_household.kWh.DE.Res.HH.Thermal.SH.Biomass.WH.LPG.Solar.LPG</t>
  </si>
  <si>
    <t>FEC_per_household.kWh.DE.Res.HH.Thermal.SH.Biomass.WH.LPG.Solar.Solar</t>
  </si>
  <si>
    <t>FEC_per_household.kWh.DE.Res.HH.Thermal.SH.Biomass.WH.Elc.NoSolar.Elec</t>
  </si>
  <si>
    <t>FEC_per_household.kWh.DE.Res.HH.Thermal.SH.Biomass.WH.Elc.Solar</t>
  </si>
  <si>
    <t>FEC_per_household.kWh.DE.Res.HH.Thermal.SH.Biomass.WH.Elc.Solar.Elec</t>
  </si>
  <si>
    <t>FEC_per_household.kWh.DE.Res.HH.Thermal.SH.Biomass.WH.Elc.Solar.Solar</t>
  </si>
  <si>
    <t>FEC_per_household.kWh.DE.Res.HH.Thermal.SH.Biomass.CO</t>
  </si>
  <si>
    <t>FEC_per_household.kWh.DE.Res.HH.Thermal.SH.Biomass.CO.Biomass.Biomass</t>
  </si>
  <si>
    <t>FEC_per_household.kWh.DE.Res.HH.Thermal.SH.Biomass.CO.LPG.LPG</t>
  </si>
  <si>
    <t>FEC_per_household.kWh.DE.Res.HH.Thermal.SH.Biomass.CO.Elc.Elec</t>
  </si>
  <si>
    <t>FEC_per_household.kWh.DE.Res.HH.Thermal.SH.Geo</t>
  </si>
  <si>
    <t>FEC_per_household.kWh.DE.Res.HH.Thermal.SH.Geo.SH</t>
  </si>
  <si>
    <t>FEC_per_household.kWh.DE.Res.HH.Thermal.SH.Geo.SH.Geo</t>
  </si>
  <si>
    <t>FEC_per_household.kWh.DE.Res.HH.Thermal.SH.Geo.SH.Elec</t>
  </si>
  <si>
    <t>FEC_per_household.kWh.DE.Res.HH.Thermal.SH.Geo.SC</t>
  </si>
  <si>
    <t>FEC_per_household.kWh.DE.Res.HH.Thermal.SH.Geo.SC.AC.Elec</t>
  </si>
  <si>
    <t>FEC_per_household.kWh.DE.Res.HH.Thermal.SH.Geo.WH</t>
  </si>
  <si>
    <t>FEC_per_household.kWh.DE.Res.HH.Thermal.SH.Geo.WH.Geo.NoSolar.Geo</t>
  </si>
  <si>
    <t>FEC_per_household.kWh.DE.Res.HH.Thermal.SH.Geo.WH.Geo.Solar</t>
  </si>
  <si>
    <t>FEC_per_household.kWh.DE.Res.HH.Thermal.SH.Geo.WH.Geo.Solar.Geo</t>
  </si>
  <si>
    <t>FEC_per_household.kWh.DE.Res.HH.Thermal.SH.Geo.WH.Geo.Solar.Solar</t>
  </si>
  <si>
    <t>FEC_per_household.kWh.DE.Res.HH.Thermal.SH.Geo.WH.Elc.NoSolar.Elec</t>
  </si>
  <si>
    <t>FEC_per_household.kWh.DE.Res.HH.Thermal.SH.Geo.WH.Elc.Solar</t>
  </si>
  <si>
    <t>FEC_per_household.kWh.DE.Res.HH.Thermal.SH.Geo.WH.Elc.Solar.Elec</t>
  </si>
  <si>
    <t>FEC_per_household.kWh.DE.Res.HH.Thermal.SH.Geo.WH.Elc.Solar.Solar</t>
  </si>
  <si>
    <t>FEC_per_household.kWh.DE.Res.HH.Thermal.SH.Geo.CO</t>
  </si>
  <si>
    <t>FEC_per_household.kWh.DE.Res.HH.Thermal.SH.Geo.CO.LPG.LPG</t>
  </si>
  <si>
    <t>FEC_per_household.kWh.DE.Res.HH.Thermal.SH.Geo.CO.Elc.Elec</t>
  </si>
  <si>
    <t>FEC_per_household.kWh.DE.Res.HH.Thermal.SH.DistrHeat</t>
  </si>
  <si>
    <t>FEC_per_household.kWh.DE.Res.HH.Thermal.SH.DistrHeat.SH</t>
  </si>
  <si>
    <t>FEC_per_household.kWh.DE.Res.HH.Thermal.SH.DistrHeat.SH.Steam_Distr</t>
  </si>
  <si>
    <t>FEC_per_household.kWh.DE.Res.HH.Thermal.SH.DistrHeat.SH.Elec</t>
  </si>
  <si>
    <t>FEC_per_household.kWh.DE.Res.HH.Thermal.SH.DistrHeat.SC</t>
  </si>
  <si>
    <t>FEC_per_household.kWh.DE.Res.HH.Thermal.SH.DistrHeat.SC.AC.Elec</t>
  </si>
  <si>
    <t>FEC_per_household.kWh.DE.Res.HH.Thermal.SH.DistrHeat.WH</t>
  </si>
  <si>
    <t>FEC_per_household.kWh.DE.Res.HH.Thermal.SH.DistrHeat.WH.DistrHeat.NoSolar.Steam_Distr</t>
  </si>
  <si>
    <t>FEC_per_household.kWh.DE.Res.HH.Thermal.SH.DistrHeat.WH.DistrHeat.Solar</t>
  </si>
  <si>
    <t>FEC_per_household.kWh.DE.Res.HH.Thermal.SH.DistrHeat.WH.DistrHeat.Solar.Steam_Distr</t>
  </si>
  <si>
    <t>FEC_per_household.kWh.DE.Res.HH.Thermal.SH.DistrHeat.WH.DistrHeat.Solar.Solar</t>
  </si>
  <si>
    <t>FEC_per_household.kWh.DE.Res.HH.Thermal.SH.DistrHeat.WH.Elc.NoSolar.Elec</t>
  </si>
  <si>
    <t>FEC_per_household.kWh.DE.Res.HH.Thermal.SH.DistrHeat.WH.Elc.Solar</t>
  </si>
  <si>
    <t>FEC_per_household.kWh.DE.Res.HH.Thermal.SH.DistrHeat.WH.Elc.Solar.Elec</t>
  </si>
  <si>
    <t>FEC_per_household.kWh.DE.Res.HH.Thermal.SH.DistrHeat.WH.Elc.Solar.Solar</t>
  </si>
  <si>
    <t>FEC_per_household.kWh.DE.Res.HH.Thermal.SH.DistrHeat.CO</t>
  </si>
  <si>
    <t>FEC_per_household.kWh.DE.Res.HH.Thermal.SH.DistrHeat.CO.LPG.LPG</t>
  </si>
  <si>
    <t>FEC_per_household.kWh.DE.Res.HH.Thermal.SH.DistrHeat.CO.Elc.Elec</t>
  </si>
  <si>
    <t>FEC_per_household.kWh.DE.Res.HH.Thermal.SH.AdvElc</t>
  </si>
  <si>
    <t>FEC_per_household.kWh.DE.Res.HH.Thermal.SH.AdvElc.SH</t>
  </si>
  <si>
    <t>FEC_per_household.kWh.DE.Res.HH.Thermal.SH.AdvElc.SH.Elec</t>
  </si>
  <si>
    <t>FEC_per_household.kWh.DE.Res.HH.Thermal.SH.AdvElc.SC</t>
  </si>
  <si>
    <t>FEC_per_household.kWh.DE.Res.HH.Thermal.SH.AdvElc.SC.AC.Elec</t>
  </si>
  <si>
    <t>FEC_per_household.kWh.DE.Res.HH.Thermal.SH.AdvElc.WH</t>
  </si>
  <si>
    <t>FEC_per_household.kWh.DE.Res.HH.Thermal.SH.AdvElc.WH.LPG.NoSolar.LPG</t>
  </si>
  <si>
    <t>FEC_per_household.kWh.DE.Res.HH.Thermal.SH.AdvElc.WH.LPG.Solar</t>
  </si>
  <si>
    <t>FEC_per_household.kWh.DE.Res.HH.Thermal.SH.AdvElc.WH.LPG.Solar.LPG</t>
  </si>
  <si>
    <t>FEC_per_household.kWh.DE.Res.HH.Thermal.SH.AdvElc.WH.LPG.Solar.Solar</t>
  </si>
  <si>
    <t>FEC_per_household.kWh.DE.Res.HH.Thermal.SH.AdvElc.WH.Elc.NoSolar.Elec</t>
  </si>
  <si>
    <t>FEC_per_household.kWh.DE.Res.HH.Thermal.SH.AdvElc.WH.Elc.Solar</t>
  </si>
  <si>
    <t>FEC_per_household.kWh.DE.Res.HH.Thermal.SH.AdvElc.WH.Elc.Solar.Elec</t>
  </si>
  <si>
    <t>FEC_per_household.kWh.DE.Res.HH.Thermal.SH.AdvElc.WH.Elc.Solar.Solar</t>
  </si>
  <si>
    <t>FEC_per_household.kWh.DE.Res.HH.Thermal.SH.AdvElc.CO</t>
  </si>
  <si>
    <t>FEC_per_household.kWh.DE.Res.HH.Thermal.SH.AdvElc.CO.LPG.LPG</t>
  </si>
  <si>
    <t>FEC_per_household.kWh.DE.Res.HH.Thermal.SH.AdvElc.CO.Elc.Elec</t>
  </si>
  <si>
    <t>FEC_per_household.kWh.DE.Res.HH.Thermal.SH.ConvElc</t>
  </si>
  <si>
    <t>FEC_per_household.kWh.DE.Res.HH.Thermal.SH.ConvElc.SH</t>
  </si>
  <si>
    <t>FEC_per_household.kWh.DE.Res.HH.Thermal.SH.ConvElc.SH.Elec</t>
  </si>
  <si>
    <t>FEC_per_household.kWh.DE.Res.HH.Thermal.SH.ConvElc.SC</t>
  </si>
  <si>
    <t>FEC_per_household.kWh.DE.Res.HH.Thermal.SH.ConvElc.SC.AC.Elec</t>
  </si>
  <si>
    <t>FEC_per_household.kWh.DE.Res.HH.Thermal.SH.ConvElc.WH</t>
  </si>
  <si>
    <t>FEC_per_household.kWh.DE.Res.HH.Thermal.SH.ConvElc.WH.LPG.NoSolar.LPG</t>
  </si>
  <si>
    <t>FEC_per_household.kWh.DE.Res.HH.Thermal.SH.ConvElc.WH.LPG.Solar</t>
  </si>
  <si>
    <t>FEC_per_household.kWh.DE.Res.HH.Thermal.SH.ConvElc.WH.LPG.Solar.LPG</t>
  </si>
  <si>
    <t>FEC_per_household.kWh.DE.Res.HH.Thermal.SH.ConvElc.WH.LPG.Solar.Solar</t>
  </si>
  <si>
    <t>FEC_per_household.kWh.DE.Res.HH.Thermal.SH.ConvElc.WH.Elc.NoSolar.Elec</t>
  </si>
  <si>
    <t>FEC_per_household.kWh.DE.Res.HH.Thermal.SH.ConvElc.WH.Elc.Solar</t>
  </si>
  <si>
    <t>FEC_per_household.kWh.DE.Res.HH.Thermal.SH.ConvElc.WH.Elc.Solar.Elec</t>
  </si>
  <si>
    <t>FEC_per_household.kWh.DE.Res.HH.Thermal.SH.ConvElc.WH.Elc.Solar.Solar</t>
  </si>
  <si>
    <t>FEC_per_household.kWh.DE.Res.HH.Thermal.SH.ConvElc.CO</t>
  </si>
  <si>
    <t>FEC_per_household.kWh.DE.Res.HH.Thermal.SH.ConvElc.CO.LPG.LPG</t>
  </si>
  <si>
    <t>FEC_per_household.kWh.DE.Res.HH.Thermal.SH.ConvElc.CO.Elc.Elec</t>
  </si>
  <si>
    <t>DE - Thermal energy service per household (detailed structure)</t>
  </si>
  <si>
    <t>TES_per_household.kWh.DE.Res.HH.Thermal.SH.Solids</t>
  </si>
  <si>
    <t>TES_per_household.kWh.DE.Res.HH.Thermal.SH.Solids.SH</t>
  </si>
  <si>
    <t>TES_per_household.kWh.DE.Res.HH.Thermal.SH.Solids.SH.Solids</t>
  </si>
  <si>
    <t>TES_per_household.kWh.DE.Res.HH.Thermal.SH.Solids.SH.Elec</t>
  </si>
  <si>
    <t>TES_per_household.kWh.DE.Res.HH.Thermal.SH.Solids.SC</t>
  </si>
  <si>
    <t>TES_per_household.kWh.DE.Res.HH.Thermal.SH.Solids.SC.AC.Elec</t>
  </si>
  <si>
    <t>TES_per_household.kWh.DE.Res.HH.Thermal.SH.Solids.WH</t>
  </si>
  <si>
    <t>TES_per_household.kWh.DE.Res.HH.Thermal.SH.Solids.WH.Solids.NoSolar.Solids</t>
  </si>
  <si>
    <t>TES_per_household.kWh.DE.Res.HH.Thermal.SH.Solids.WH.LPG.NoSolar.LPG</t>
  </si>
  <si>
    <t>TES_per_household.kWh.DE.Res.HH.Thermal.SH.Solids.WH.LPG.Solar</t>
  </si>
  <si>
    <t>TES_per_household.kWh.DE.Res.HH.Thermal.SH.Solids.WH.LPG.Solar.LPG</t>
  </si>
  <si>
    <t>TES_per_household.kWh.DE.Res.HH.Thermal.SH.Solids.WH.LPG.Solar.Solar</t>
  </si>
  <si>
    <t>TES_per_household.kWh.DE.Res.HH.Thermal.SH.Solids.WH.Elc.NoSolar.Elec</t>
  </si>
  <si>
    <t>TES_per_household.kWh.DE.Res.HH.Thermal.SH.Solids.WH.Elc.Solar</t>
  </si>
  <si>
    <t>TES_per_household.kWh.DE.Res.HH.Thermal.SH.Solids.WH.Elc.Solar.Elec</t>
  </si>
  <si>
    <t>TES_per_household.kWh.DE.Res.HH.Thermal.SH.Solids.WH.Elc.Solar.Solar</t>
  </si>
  <si>
    <t>TES_per_household.kWh.DE.Res.HH.Thermal.SH.Solids.CO</t>
  </si>
  <si>
    <t>TES_per_household.kWh.DE.Res.HH.Thermal.SH.Solids.CO.Solids.Solids</t>
  </si>
  <si>
    <t>TES_per_household.kWh.DE.Res.HH.Thermal.SH.Solids.CO.LPG.LPG</t>
  </si>
  <si>
    <t>TES_per_household.kWh.DE.Res.HH.Thermal.SH.Solids.CO.Elc.Elec</t>
  </si>
  <si>
    <t>TES_per_household.kWh.DE.Res.HH.Thermal.SH.LPG</t>
  </si>
  <si>
    <t>TES_per_household.kWh.DE.Res.HH.Thermal.SH.LPG.SH</t>
  </si>
  <si>
    <t>TES_per_household.kWh.DE.Res.HH.Thermal.SH.LPG.SH.LPG</t>
  </si>
  <si>
    <t>TES_per_household.kWh.DE.Res.HH.Thermal.SH.LPG.SH.Elec</t>
  </si>
  <si>
    <t>TES_per_household.kWh.DE.Res.HH.Thermal.SH.LPG.SC</t>
  </si>
  <si>
    <t>TES_per_household.kWh.DE.Res.HH.Thermal.SH.LPG.SC.AC.Elec</t>
  </si>
  <si>
    <t>TES_per_household.kWh.DE.Res.HH.Thermal.SH.LPG.WH</t>
  </si>
  <si>
    <t>TES_per_household.kWh.DE.Res.HH.Thermal.SH.LPG.WH.LPG.NoSolar.LPG</t>
  </si>
  <si>
    <t>TES_per_household.kWh.DE.Res.HH.Thermal.SH.LPG.WH.LPG.Solar</t>
  </si>
  <si>
    <t>TES_per_household.kWh.DE.Res.HH.Thermal.SH.LPG.WH.LPG.Solar.LPG</t>
  </si>
  <si>
    <t>TES_per_household.kWh.DE.Res.HH.Thermal.SH.LPG.WH.LPG.Solar.Solar</t>
  </si>
  <si>
    <t>TES_per_household.kWh.DE.Res.HH.Thermal.SH.LPG.WH.Elc.NoSolar.Elec</t>
  </si>
  <si>
    <t>TES_per_household.kWh.DE.Res.HH.Thermal.SH.LPG.WH.Elc.Solar</t>
  </si>
  <si>
    <t>TES_per_household.kWh.DE.Res.HH.Thermal.SH.LPG.WH.Elc.Solar.Elec</t>
  </si>
  <si>
    <t>TES_per_household.kWh.DE.Res.HH.Thermal.SH.LPG.WH.Elc.Solar.Solar</t>
  </si>
  <si>
    <t>TES_per_household.kWh.DE.Res.HH.Thermal.SH.LPG.CO</t>
  </si>
  <si>
    <t>TES_per_household.kWh.DE.Res.HH.Thermal.SH.LPG.CO.LPG.LPG</t>
  </si>
  <si>
    <t>TES_per_household.kWh.DE.Res.HH.Thermal.SH.LPG.CO.Elc.Elec</t>
  </si>
  <si>
    <t>TES_per_household.kWh.DE.Res.HH.Thermal.SH.Oil</t>
  </si>
  <si>
    <t>TES_per_household.kWh.DE.Res.HH.Thermal.SH.Oil.SH</t>
  </si>
  <si>
    <t>TES_per_household.kWh.DE.Res.HH.Thermal.SH.Oil.SH.Oil</t>
  </si>
  <si>
    <t>TES_per_household.kWh.DE.Res.HH.Thermal.SH.Oil.SH.Elec</t>
  </si>
  <si>
    <t>TES_per_household.kWh.DE.Res.HH.Thermal.SH.Oil.SC</t>
  </si>
  <si>
    <t>TES_per_household.kWh.DE.Res.HH.Thermal.SH.Oil.SC.AC.Elec</t>
  </si>
  <si>
    <t>TES_per_household.kWh.DE.Res.HH.Thermal.SH.Oil.WH</t>
  </si>
  <si>
    <t>TES_per_household.kWh.DE.Res.HH.Thermal.SH.Oil.WH.Oil.NoSolar.Oil</t>
  </si>
  <si>
    <t>TES_per_household.kWh.DE.Res.HH.Thermal.SH.Oil.WH.Oil.Solar</t>
  </si>
  <si>
    <t>TES_per_household.kWh.DE.Res.HH.Thermal.SH.Oil.WH.Oil.Solar.Oil</t>
  </si>
  <si>
    <t>TES_per_household.kWh.DE.Res.HH.Thermal.SH.Oil.WH.Oil.Solar.Solar</t>
  </si>
  <si>
    <t>TES_per_household.kWh.DE.Res.HH.Thermal.SH.Oil.WH.Elc.NoSolar.Elec</t>
  </si>
  <si>
    <t>TES_per_household.kWh.DE.Res.HH.Thermal.SH.Oil.WH.Elc.Solar</t>
  </si>
  <si>
    <t>TES_per_household.kWh.DE.Res.HH.Thermal.SH.Oil.WH.Elc.Solar.Elec</t>
  </si>
  <si>
    <t>TES_per_household.kWh.DE.Res.HH.Thermal.SH.Oil.WH.Elc.Solar.Solar</t>
  </si>
  <si>
    <t>TES_per_household.kWh.DE.Res.HH.Thermal.SH.Oil.CO</t>
  </si>
  <si>
    <t>TES_per_household.kWh.DE.Res.HH.Thermal.SH.Oil.CO.LPG.LPG</t>
  </si>
  <si>
    <t>TES_per_household.kWh.DE.Res.HH.Thermal.SH.Oil.CO.Elc.Elec</t>
  </si>
  <si>
    <t>TES_per_household.kWh.DE.Res.HH.Thermal.SH.Gas</t>
  </si>
  <si>
    <t>TES_per_household.kWh.DE.Res.HH.Thermal.SH.Gas.SH</t>
  </si>
  <si>
    <t>TES_per_household.kWh.DE.Res.HH.Thermal.SH.Gas.SH.Gas</t>
  </si>
  <si>
    <t>TES_per_household.kWh.DE.Res.HH.Thermal.SH.Gas.SH.Elec</t>
  </si>
  <si>
    <t>TES_per_household.kWh.DE.Res.HH.Thermal.SH.Gas.SC</t>
  </si>
  <si>
    <t>TES_per_household.kWh.DE.Res.HH.Thermal.SH.Gas.SC.AC.Elec</t>
  </si>
  <si>
    <t>TES_per_household.kWh.DE.Res.HH.Thermal.SH.Gas.WH</t>
  </si>
  <si>
    <t>TES_per_household.kWh.DE.Res.HH.Thermal.SH.Gas.WH.Gas.NoSolar.Gas</t>
  </si>
  <si>
    <t>TES_per_household.kWh.DE.Res.HH.Thermal.SH.Gas.WH.Gas.Solar</t>
  </si>
  <si>
    <t>TES_per_household.kWh.DE.Res.HH.Thermal.SH.Gas.WH.Gas.Solar.Gas</t>
  </si>
  <si>
    <t>TES_per_household.kWh.DE.Res.HH.Thermal.SH.Gas.WH.Gas.Solar.Solar</t>
  </si>
  <si>
    <t>TES_per_household.kWh.DE.Res.HH.Thermal.SH.Gas.WH.Elc.NoSolar.Elec</t>
  </si>
  <si>
    <t>TES_per_household.kWh.DE.Res.HH.Thermal.SH.Gas.WH.Elc.Solar</t>
  </si>
  <si>
    <t>TES_per_household.kWh.DE.Res.HH.Thermal.SH.Gas.WH.Elc.Solar.Elec</t>
  </si>
  <si>
    <t>TES_per_household.kWh.DE.Res.HH.Thermal.SH.Gas.WH.Elc.Solar.Solar</t>
  </si>
  <si>
    <t>TES_per_household.kWh.DE.Res.HH.Thermal.SH.Gas.CO</t>
  </si>
  <si>
    <t>TES_per_household.kWh.DE.Res.HH.Thermal.SH.Gas.CO.Gas.Gas</t>
  </si>
  <si>
    <t>TES_per_household.kWh.DE.Res.HH.Thermal.SH.Gas.CO.Elc.Elec</t>
  </si>
  <si>
    <t>TES_per_household.kWh.DE.Res.HH.Thermal.SH.Biomass</t>
  </si>
  <si>
    <t>TES_per_household.kWh.DE.Res.HH.Thermal.SH.Biomass.SH</t>
  </si>
  <si>
    <t>TES_per_household.kWh.DE.Res.HH.Thermal.SH.Biomass.SH.Biomass</t>
  </si>
  <si>
    <t>TES_per_household.kWh.DE.Res.HH.Thermal.SH.Biomass.SH.Elec</t>
  </si>
  <si>
    <t>TES_per_household.kWh.DE.Res.HH.Thermal.SH.Biomass.SC</t>
  </si>
  <si>
    <t>TES_per_household.kWh.DE.Res.HH.Thermal.SH.Biomass.SC.AC.Elec</t>
  </si>
  <si>
    <t>TES_per_household.kWh.DE.Res.HH.Thermal.SH.Biomass.WH</t>
  </si>
  <si>
    <t>TES_per_household.kWh.DE.Res.HH.Thermal.SH.Biomass.WH.Biomass.NoSolar.Biomass</t>
  </si>
  <si>
    <t>TES_per_household.kWh.DE.Res.HH.Thermal.SH.Biomass.WH.Biomass.Solar</t>
  </si>
  <si>
    <t>TES_per_household.kWh.DE.Res.HH.Thermal.SH.Biomass.WH.Biomass.Solar.Biomass</t>
  </si>
  <si>
    <t>TES_per_household.kWh.DE.Res.HH.Thermal.SH.Biomass.WH.Biomass.Solar.Solar</t>
  </si>
  <si>
    <t>TES_per_household.kWh.DE.Res.HH.Thermal.SH.Biomass.WH.LPG.NoSolar.LPG</t>
  </si>
  <si>
    <t>TES_per_household.kWh.DE.Res.HH.Thermal.SH.Biomass.WH.LPG.Solar</t>
  </si>
  <si>
    <t>TES_per_household.kWh.DE.Res.HH.Thermal.SH.Biomass.WH.LPG.Solar.LPG</t>
  </si>
  <si>
    <t>TES_per_household.kWh.DE.Res.HH.Thermal.SH.Biomass.WH.LPG.Solar.Solar</t>
  </si>
  <si>
    <t>TES_per_household.kWh.DE.Res.HH.Thermal.SH.Biomass.WH.Elc.NoSolar.Elec</t>
  </si>
  <si>
    <t>TES_per_household.kWh.DE.Res.HH.Thermal.SH.Biomass.WH.Elc.Solar</t>
  </si>
  <si>
    <t>TES_per_household.kWh.DE.Res.HH.Thermal.SH.Biomass.WH.Elc.Solar.Elec</t>
  </si>
  <si>
    <t>TES_per_household.kWh.DE.Res.HH.Thermal.SH.Biomass.WH.Elc.Solar.Solar</t>
  </si>
  <si>
    <t>TES_per_household.kWh.DE.Res.HH.Thermal.SH.Biomass.CO</t>
  </si>
  <si>
    <t>TES_per_household.kWh.DE.Res.HH.Thermal.SH.Biomass.CO.Biomass.Biomass</t>
  </si>
  <si>
    <t>TES_per_household.kWh.DE.Res.HH.Thermal.SH.Biomass.CO.LPG.LPG</t>
  </si>
  <si>
    <t>TES_per_household.kWh.DE.Res.HH.Thermal.SH.Biomass.CO.Elc.Elec</t>
  </si>
  <si>
    <t>TES_per_household.kWh.DE.Res.HH.Thermal.SH.Geo</t>
  </si>
  <si>
    <t>TES_per_household.kWh.DE.Res.HH.Thermal.SH.Geo.SH</t>
  </si>
  <si>
    <t>TES_per_household.kWh.DE.Res.HH.Thermal.SH.Geo.SH.Geo</t>
  </si>
  <si>
    <t>TES_per_household.kWh.DE.Res.HH.Thermal.SH.Geo.SH.Elec</t>
  </si>
  <si>
    <t>TES_per_household.kWh.DE.Res.HH.Thermal.SH.Geo.SC</t>
  </si>
  <si>
    <t>TES_per_household.kWh.DE.Res.HH.Thermal.SH.Geo.SC.AC.Elec</t>
  </si>
  <si>
    <t>TES_per_household.kWh.DE.Res.HH.Thermal.SH.Geo.WH</t>
  </si>
  <si>
    <t>TES_per_household.kWh.DE.Res.HH.Thermal.SH.Geo.WH.Geo.NoSolar.Geo</t>
  </si>
  <si>
    <t>TES_per_household.kWh.DE.Res.HH.Thermal.SH.Geo.WH.Geo.Solar</t>
  </si>
  <si>
    <t>TES_per_household.kWh.DE.Res.HH.Thermal.SH.Geo.WH.Geo.Solar.Geo</t>
  </si>
  <si>
    <t>TES_per_household.kWh.DE.Res.HH.Thermal.SH.Geo.WH.Geo.Solar.Solar</t>
  </si>
  <si>
    <t>TES_per_household.kWh.DE.Res.HH.Thermal.SH.Geo.WH.Elc.NoSolar.Elec</t>
  </si>
  <si>
    <t>TES_per_household.kWh.DE.Res.HH.Thermal.SH.Geo.WH.Elc.Solar</t>
  </si>
  <si>
    <t>TES_per_household.kWh.DE.Res.HH.Thermal.SH.Geo.WH.Elc.Solar.Elec</t>
  </si>
  <si>
    <t>TES_per_household.kWh.DE.Res.HH.Thermal.SH.Geo.WH.Elc.Solar.Solar</t>
  </si>
  <si>
    <t>TES_per_household.kWh.DE.Res.HH.Thermal.SH.Geo.CO</t>
  </si>
  <si>
    <t>TES_per_household.kWh.DE.Res.HH.Thermal.SH.Geo.CO.LPG.LPG</t>
  </si>
  <si>
    <t>TES_per_household.kWh.DE.Res.HH.Thermal.SH.Geo.CO.Elc.Elec</t>
  </si>
  <si>
    <t>TES_per_household.kWh.DE.Res.HH.Thermal.SH.DistrHeat</t>
  </si>
  <si>
    <t>TES_per_household.kWh.DE.Res.HH.Thermal.SH.DistrHeat.SH</t>
  </si>
  <si>
    <t>TES_per_household.kWh.DE.Res.HH.Thermal.SH.DistrHeat.SH.Steam_Distr</t>
  </si>
  <si>
    <t>TES_per_household.kWh.DE.Res.HH.Thermal.SH.DistrHeat.SH.Elec</t>
  </si>
  <si>
    <t>TES_per_household.kWh.DE.Res.HH.Thermal.SH.DistrHeat.SC</t>
  </si>
  <si>
    <t>TES_per_household.kWh.DE.Res.HH.Thermal.SH.DistrHeat.SC.AC.Elec</t>
  </si>
  <si>
    <t>TES_per_household.kWh.DE.Res.HH.Thermal.SH.DistrHeat.WH</t>
  </si>
  <si>
    <t>TES_per_household.kWh.DE.Res.HH.Thermal.SH.DistrHeat.WH.DistrHeat.NoSolar.Steam_Distr</t>
  </si>
  <si>
    <t>TES_per_household.kWh.DE.Res.HH.Thermal.SH.DistrHeat.WH.DistrHeat.Solar</t>
  </si>
  <si>
    <t>TES_per_household.kWh.DE.Res.HH.Thermal.SH.DistrHeat.WH.DistrHeat.Solar.Steam_Distr</t>
  </si>
  <si>
    <t>TES_per_household.kWh.DE.Res.HH.Thermal.SH.DistrHeat.WH.DistrHeat.Solar.Solar</t>
  </si>
  <si>
    <t>TES_per_household.kWh.DE.Res.HH.Thermal.SH.DistrHeat.WH.Elc.NoSolar.Elec</t>
  </si>
  <si>
    <t>TES_per_household.kWh.DE.Res.HH.Thermal.SH.DistrHeat.WH.Elc.Solar</t>
  </si>
  <si>
    <t>TES_per_household.kWh.DE.Res.HH.Thermal.SH.DistrHeat.WH.Elc.Solar.Elec</t>
  </si>
  <si>
    <t>TES_per_household.kWh.DE.Res.HH.Thermal.SH.DistrHeat.WH.Elc.Solar.Solar</t>
  </si>
  <si>
    <t>TES_per_household.kWh.DE.Res.HH.Thermal.SH.DistrHeat.CO</t>
  </si>
  <si>
    <t>TES_per_household.kWh.DE.Res.HH.Thermal.SH.DistrHeat.CO.LPG.LPG</t>
  </si>
  <si>
    <t>TES_per_household.kWh.DE.Res.HH.Thermal.SH.DistrHeat.CO.Elc.Elec</t>
  </si>
  <si>
    <t>TES_per_household.kWh.DE.Res.HH.Thermal.SH.AdvElc</t>
  </si>
  <si>
    <t>TES_per_household.kWh.DE.Res.HH.Thermal.SH.AdvElc.SH</t>
  </si>
  <si>
    <t>TES_per_household.kWh.DE.Res.HH.Thermal.SH.AdvElc.SH.Elec</t>
  </si>
  <si>
    <t>TES_per_household.kWh.DE.Res.HH.Thermal.SH.AdvElc.SC</t>
  </si>
  <si>
    <t>TES_per_household.kWh.DE.Res.HH.Thermal.SH.AdvElc.SC.AC.Elec</t>
  </si>
  <si>
    <t>TES_per_household.kWh.DE.Res.HH.Thermal.SH.AdvElc.WH</t>
  </si>
  <si>
    <t>TES_per_household.kWh.DE.Res.HH.Thermal.SH.AdvElc.WH.LPG.NoSolar.LPG</t>
  </si>
  <si>
    <t>TES_per_household.kWh.DE.Res.HH.Thermal.SH.AdvElc.WH.LPG.Solar</t>
  </si>
  <si>
    <t>TES_per_household.kWh.DE.Res.HH.Thermal.SH.AdvElc.WH.LPG.Solar.LPG</t>
  </si>
  <si>
    <t>TES_per_household.kWh.DE.Res.HH.Thermal.SH.AdvElc.WH.LPG.Solar.Solar</t>
  </si>
  <si>
    <t>TES_per_household.kWh.DE.Res.HH.Thermal.SH.AdvElc.WH.Elc.NoSolar.Elec</t>
  </si>
  <si>
    <t>TES_per_household.kWh.DE.Res.HH.Thermal.SH.AdvElc.WH.Elc.Solar</t>
  </si>
  <si>
    <t>TES_per_household.kWh.DE.Res.HH.Thermal.SH.AdvElc.WH.Elc.Solar.Elec</t>
  </si>
  <si>
    <t>TES_per_household.kWh.DE.Res.HH.Thermal.SH.AdvElc.WH.Elc.Solar.Solar</t>
  </si>
  <si>
    <t>TES_per_household.kWh.DE.Res.HH.Thermal.SH.AdvElc.CO</t>
  </si>
  <si>
    <t>TES_per_household.kWh.DE.Res.HH.Thermal.SH.AdvElc.CO.LPG.LPG</t>
  </si>
  <si>
    <t>TES_per_household.kWh.DE.Res.HH.Thermal.SH.AdvElc.CO.Elc.Elec</t>
  </si>
  <si>
    <t>TES_per_household.kWh.DE.Res.HH.Thermal.SH.ConvElc</t>
  </si>
  <si>
    <t>TES_per_household.kWh.DE.Res.HH.Thermal.SH.ConvElc.SH</t>
  </si>
  <si>
    <t>TES_per_household.kWh.DE.Res.HH.Thermal.SH.ConvElc.SH.Elec</t>
  </si>
  <si>
    <t>TES_per_household.kWh.DE.Res.HH.Thermal.SH.ConvElc.SC</t>
  </si>
  <si>
    <t>TES_per_household.kWh.DE.Res.HH.Thermal.SH.ConvElc.SC.AC.Elec</t>
  </si>
  <si>
    <t>TES_per_household.kWh.DE.Res.HH.Thermal.SH.ConvElc.WH</t>
  </si>
  <si>
    <t>TES_per_household.kWh.DE.Res.HH.Thermal.SH.ConvElc.WH.LPG.NoSolar.LPG</t>
  </si>
  <si>
    <t>TES_per_household.kWh.DE.Res.HH.Thermal.SH.ConvElc.WH.LPG.Solar</t>
  </si>
  <si>
    <t>TES_per_household.kWh.DE.Res.HH.Thermal.SH.ConvElc.WH.LPG.Solar.LPG</t>
  </si>
  <si>
    <t>TES_per_household.kWh.DE.Res.HH.Thermal.SH.ConvElc.WH.LPG.Solar.Solar</t>
  </si>
  <si>
    <t>TES_per_household.kWh.DE.Res.HH.Thermal.SH.ConvElc.WH.Elc.NoSolar.Elec</t>
  </si>
  <si>
    <t>TES_per_household.kWh.DE.Res.HH.Thermal.SH.ConvElc.WH.Elc.Solar</t>
  </si>
  <si>
    <t>TES_per_household.kWh.DE.Res.HH.Thermal.SH.ConvElc.WH.Elc.Solar.Elec</t>
  </si>
  <si>
    <t>TES_per_household.kWh.DE.Res.HH.Thermal.SH.ConvElc.WH.Elc.Solar.Solar</t>
  </si>
  <si>
    <t>TES_per_household.kWh.DE.Res.HH.Thermal.SH.ConvElc.CO</t>
  </si>
  <si>
    <t>TES_per_household.kWh.DE.Res.HH.Thermal.SH.ConvElc.CO.LPG.LPG</t>
  </si>
  <si>
    <t>TES_per_household.kWh.DE.Res.HH.Thermal.SH.ConvElc.CO.Elc.Elec</t>
  </si>
  <si>
    <t>DE - CO2 emissions per household (detailed structure)</t>
  </si>
  <si>
    <t>EMI_per_household.kgCO2.DE.Res.HH.Thermal.SH.Solids</t>
  </si>
  <si>
    <t>EMI_per_household.kgCO2.DE.Res.HH.Thermal.SH.Solids.SH</t>
  </si>
  <si>
    <t>EMI_per_household.kgCO2.DE.Res.HH.Thermal.SH.Solids.SH.Solids</t>
  </si>
  <si>
    <t>EMI_per_household.kgCO2.DE.Res.HH.Thermal.SH.Solids.SH.Elec</t>
  </si>
  <si>
    <t>EMI_per_household.kgCO2.DE.Res.HH.Thermal.SH.Solids.SC</t>
  </si>
  <si>
    <t>EMI_per_household.kgCO2.DE.Res.HH.Thermal.SH.Solids.SC.AC.Elec</t>
  </si>
  <si>
    <t>EMI_per_household.kgCO2.DE.Res.HH.Thermal.SH.Solids.WH</t>
  </si>
  <si>
    <t>EMI_per_household.kgCO2.DE.Res.HH.Thermal.SH.Solids.WH.Solids.NoSolar.Solids</t>
  </si>
  <si>
    <t>EMI_per_household.kgCO2.DE.Res.HH.Thermal.SH.Solids.WH.LPG.NoSolar.LPG</t>
  </si>
  <si>
    <t>EMI_per_household.kgCO2.DE.Res.HH.Thermal.SH.Solids.WH.LPG.Solar</t>
  </si>
  <si>
    <t>EMI_per_household.kgCO2.DE.Res.HH.Thermal.SH.Solids.WH.LPG.Solar.LPG</t>
  </si>
  <si>
    <t>EMI_per_household.kgCO2.DE.Res.HH.Thermal.SH.Solids.WH.LPG.Solar.Solar</t>
  </si>
  <si>
    <t>EMI_per_household.kgCO2.DE.Res.HH.Thermal.SH.Solids.WH.Elc.NoSolar.Elec</t>
  </si>
  <si>
    <t>EMI_per_household.kgCO2.DE.Res.HH.Thermal.SH.Solids.WH.Elc.Solar</t>
  </si>
  <si>
    <t>EMI_per_household.kgCO2.DE.Res.HH.Thermal.SH.Solids.WH.Elc.Solar.Elec</t>
  </si>
  <si>
    <t>EMI_per_household.kgCO2.DE.Res.HH.Thermal.SH.Solids.WH.Elc.Solar.Solar</t>
  </si>
  <si>
    <t>EMI_per_household.kgCO2.DE.Res.HH.Thermal.SH.Solids.CO</t>
  </si>
  <si>
    <t>EMI_per_household.kgCO2.DE.Res.HH.Thermal.SH.Solids.CO.Solids.Solids</t>
  </si>
  <si>
    <t>EMI_per_household.kgCO2.DE.Res.HH.Thermal.SH.Solids.CO.LPG.LPG</t>
  </si>
  <si>
    <t>EMI_per_household.kgCO2.DE.Res.HH.Thermal.SH.Solids.CO.Elc.Elec</t>
  </si>
  <si>
    <t>EMI_per_household.kgCO2.DE.Res.HH.Thermal.SH.LPG</t>
  </si>
  <si>
    <t>EMI_per_household.kgCO2.DE.Res.HH.Thermal.SH.LPG.SH</t>
  </si>
  <si>
    <t>EMI_per_household.kgCO2.DE.Res.HH.Thermal.SH.LPG.SH.LPG</t>
  </si>
  <si>
    <t>EMI_per_household.kgCO2.DE.Res.HH.Thermal.SH.LPG.SH.Elec</t>
  </si>
  <si>
    <t>EMI_per_household.kgCO2.DE.Res.HH.Thermal.SH.LPG.SC</t>
  </si>
  <si>
    <t>EMI_per_household.kgCO2.DE.Res.HH.Thermal.SH.LPG.SC.AC.Elec</t>
  </si>
  <si>
    <t>EMI_per_household.kgCO2.DE.Res.HH.Thermal.SH.LPG.WH</t>
  </si>
  <si>
    <t>EMI_per_household.kgCO2.DE.Res.HH.Thermal.SH.LPG.WH.LPG.NoSolar.LPG</t>
  </si>
  <si>
    <t>EMI_per_household.kgCO2.DE.Res.HH.Thermal.SH.LPG.WH.LPG.Solar</t>
  </si>
  <si>
    <t>EMI_per_household.kgCO2.DE.Res.HH.Thermal.SH.LPG.WH.LPG.Solar.LPG</t>
  </si>
  <si>
    <t>EMI_per_household.kgCO2.DE.Res.HH.Thermal.SH.LPG.WH.LPG.Solar.Solar</t>
  </si>
  <si>
    <t>EMI_per_household.kgCO2.DE.Res.HH.Thermal.SH.LPG.WH.Elc.NoSolar.Elec</t>
  </si>
  <si>
    <t>EMI_per_household.kgCO2.DE.Res.HH.Thermal.SH.LPG.WH.Elc.Solar</t>
  </si>
  <si>
    <t>EMI_per_household.kgCO2.DE.Res.HH.Thermal.SH.LPG.WH.Elc.Solar.Elec</t>
  </si>
  <si>
    <t>EMI_per_household.kgCO2.DE.Res.HH.Thermal.SH.LPG.WH.Elc.Solar.Solar</t>
  </si>
  <si>
    <t>EMI_per_household.kgCO2.DE.Res.HH.Thermal.SH.LPG.CO</t>
  </si>
  <si>
    <t>EMI_per_household.kgCO2.DE.Res.HH.Thermal.SH.LPG.CO.LPG.LPG</t>
  </si>
  <si>
    <t>EMI_per_household.kgCO2.DE.Res.HH.Thermal.SH.LPG.CO.Elc.Elec</t>
  </si>
  <si>
    <t>EMI_per_household.kgCO2.DE.Res.HH.Thermal.SH.Oil</t>
  </si>
  <si>
    <t>EMI_per_household.kgCO2.DE.Res.HH.Thermal.SH.Oil.SH</t>
  </si>
  <si>
    <t>EMI_per_household.kgCO2.DE.Res.HH.Thermal.SH.Oil.SH.Oil</t>
  </si>
  <si>
    <t>EMI_per_household.kgCO2.DE.Res.HH.Thermal.SH.Oil.SH.Elec</t>
  </si>
  <si>
    <t>EMI_per_household.kgCO2.DE.Res.HH.Thermal.SH.Oil.SC</t>
  </si>
  <si>
    <t>EMI_per_household.kgCO2.DE.Res.HH.Thermal.SH.Oil.SC.AC.Elec</t>
  </si>
  <si>
    <t>EMI_per_household.kgCO2.DE.Res.HH.Thermal.SH.Oil.WH</t>
  </si>
  <si>
    <t>EMI_per_household.kgCO2.DE.Res.HH.Thermal.SH.Oil.WH.Oil.NoSolar.Oil</t>
  </si>
  <si>
    <t>EMI_per_household.kgCO2.DE.Res.HH.Thermal.SH.Oil.WH.Oil.Solar</t>
  </si>
  <si>
    <t>EMI_per_household.kgCO2.DE.Res.HH.Thermal.SH.Oil.WH.Oil.Solar.Oil</t>
  </si>
  <si>
    <t>EMI_per_household.kgCO2.DE.Res.HH.Thermal.SH.Oil.WH.Oil.Solar.Solar</t>
  </si>
  <si>
    <t>EMI_per_household.kgCO2.DE.Res.HH.Thermal.SH.Oil.WH.Elc.NoSolar.Elec</t>
  </si>
  <si>
    <t>EMI_per_household.kgCO2.DE.Res.HH.Thermal.SH.Oil.WH.Elc.Solar</t>
  </si>
  <si>
    <t>EMI_per_household.kgCO2.DE.Res.HH.Thermal.SH.Oil.WH.Elc.Solar.Elec</t>
  </si>
  <si>
    <t>EMI_per_household.kgCO2.DE.Res.HH.Thermal.SH.Oil.WH.Elc.Solar.Solar</t>
  </si>
  <si>
    <t>EMI_per_household.kgCO2.DE.Res.HH.Thermal.SH.Oil.CO</t>
  </si>
  <si>
    <t>EMI_per_household.kgCO2.DE.Res.HH.Thermal.SH.Oil.CO.LPG.LPG</t>
  </si>
  <si>
    <t>EMI_per_household.kgCO2.DE.Res.HH.Thermal.SH.Oil.CO.Elc.Elec</t>
  </si>
  <si>
    <t>EMI_per_household.kgCO2.DE.Res.HH.Thermal.SH.Gas</t>
  </si>
  <si>
    <t>EMI_per_household.kgCO2.DE.Res.HH.Thermal.SH.Gas.SH</t>
  </si>
  <si>
    <t>EMI_per_household.kgCO2.DE.Res.HH.Thermal.SH.Gas.SH.Gas</t>
  </si>
  <si>
    <t>EMI_per_household.kgCO2.DE.Res.HH.Thermal.SH.Gas.SH.Elec</t>
  </si>
  <si>
    <t>EMI_per_household.kgCO2.DE.Res.HH.Thermal.SH.Gas.SC</t>
  </si>
  <si>
    <t>EMI_per_household.kgCO2.DE.Res.HH.Thermal.SH.Gas.SC.AC.Elec</t>
  </si>
  <si>
    <t>EMI_per_household.kgCO2.DE.Res.HH.Thermal.SH.Gas.WH</t>
  </si>
  <si>
    <t>EMI_per_household.kgCO2.DE.Res.HH.Thermal.SH.Gas.WH.Gas.NoSolar.Gas</t>
  </si>
  <si>
    <t>EMI_per_household.kgCO2.DE.Res.HH.Thermal.SH.Gas.WH.Gas.Solar</t>
  </si>
  <si>
    <t>EMI_per_household.kgCO2.DE.Res.HH.Thermal.SH.Gas.WH.Gas.Solar.Gas</t>
  </si>
  <si>
    <t>EMI_per_household.kgCO2.DE.Res.HH.Thermal.SH.Gas.WH.Gas.Solar.Solar</t>
  </si>
  <si>
    <t>EMI_per_household.kgCO2.DE.Res.HH.Thermal.SH.Gas.WH.Elc.NoSolar.Elec</t>
  </si>
  <si>
    <t>EMI_per_household.kgCO2.DE.Res.HH.Thermal.SH.Gas.WH.Elc.Solar</t>
  </si>
  <si>
    <t>EMI_per_household.kgCO2.DE.Res.HH.Thermal.SH.Gas.WH.Elc.Solar.Elec</t>
  </si>
  <si>
    <t>EMI_per_household.kgCO2.DE.Res.HH.Thermal.SH.Gas.WH.Elc.Solar.Solar</t>
  </si>
  <si>
    <t>EMI_per_household.kgCO2.DE.Res.HH.Thermal.SH.Gas.CO</t>
  </si>
  <si>
    <t>EMI_per_household.kgCO2.DE.Res.HH.Thermal.SH.Gas.CO.Gas.Gas</t>
  </si>
  <si>
    <t>EMI_per_household.kgCO2.DE.Res.HH.Thermal.SH.Gas.CO.Elc.Elec</t>
  </si>
  <si>
    <t>EMI_per_household.kgCO2.DE.Res.HH.Thermal.SH.Biomass</t>
  </si>
  <si>
    <t>EMI_per_household.kgCO2.DE.Res.HH.Thermal.SH.Biomass.SH</t>
  </si>
  <si>
    <t>EMI_per_household.kgCO2.DE.Res.HH.Thermal.SH.Biomass.SH.Biomass</t>
  </si>
  <si>
    <t>EMI_per_household.kgCO2.DE.Res.HH.Thermal.SH.Biomass.SH.Elec</t>
  </si>
  <si>
    <t>EMI_per_household.kgCO2.DE.Res.HH.Thermal.SH.Biomass.SC</t>
  </si>
  <si>
    <t>EMI_per_household.kgCO2.DE.Res.HH.Thermal.SH.Biomass.SC.AC.Elec</t>
  </si>
  <si>
    <t>EMI_per_household.kgCO2.DE.Res.HH.Thermal.SH.Biomass.WH</t>
  </si>
  <si>
    <t>EMI_per_household.kgCO2.DE.Res.HH.Thermal.SH.Biomass.WH.Biomass.NoSolar.Biomass</t>
  </si>
  <si>
    <t>EMI_per_household.kgCO2.DE.Res.HH.Thermal.SH.Biomass.WH.Biomass.Solar</t>
  </si>
  <si>
    <t>EMI_per_household.kgCO2.DE.Res.HH.Thermal.SH.Biomass.WH.Biomass.Solar.Biomass</t>
  </si>
  <si>
    <t>EMI_per_household.kgCO2.DE.Res.HH.Thermal.SH.Biomass.WH.Biomass.Solar.Solar</t>
  </si>
  <si>
    <t>EMI_per_household.kgCO2.DE.Res.HH.Thermal.SH.Biomass.WH.LPG.NoSolar.LPG</t>
  </si>
  <si>
    <t>EMI_per_household.kgCO2.DE.Res.HH.Thermal.SH.Biomass.WH.LPG.Solar</t>
  </si>
  <si>
    <t>EMI_per_household.kgCO2.DE.Res.HH.Thermal.SH.Biomass.WH.LPG.Solar.LPG</t>
  </si>
  <si>
    <t>EMI_per_household.kgCO2.DE.Res.HH.Thermal.SH.Biomass.WH.LPG.Solar.Solar</t>
  </si>
  <si>
    <t>EMI_per_household.kgCO2.DE.Res.HH.Thermal.SH.Biomass.WH.Elc.NoSolar.Elec</t>
  </si>
  <si>
    <t>EMI_per_household.kgCO2.DE.Res.HH.Thermal.SH.Biomass.WH.Elc.Solar</t>
  </si>
  <si>
    <t>EMI_per_household.kgCO2.DE.Res.HH.Thermal.SH.Biomass.WH.Elc.Solar.Elec</t>
  </si>
  <si>
    <t>EMI_per_household.kgCO2.DE.Res.HH.Thermal.SH.Biomass.WH.Elc.Solar.Solar</t>
  </si>
  <si>
    <t>EMI_per_household.kgCO2.DE.Res.HH.Thermal.SH.Biomass.CO</t>
  </si>
  <si>
    <t>EMI_per_household.kgCO2.DE.Res.HH.Thermal.SH.Biomass.CO.Biomass.Biomass</t>
  </si>
  <si>
    <t>EMI_per_household.kgCO2.DE.Res.HH.Thermal.SH.Biomass.CO.LPG.LPG</t>
  </si>
  <si>
    <t>EMI_per_household.kgCO2.DE.Res.HH.Thermal.SH.Biomass.CO.Elc.Elec</t>
  </si>
  <si>
    <t>EMI_per_household.kgCO2.DE.Res.HH.Thermal.SH.Geo</t>
  </si>
  <si>
    <t>EMI_per_household.kgCO2.DE.Res.HH.Thermal.SH.Geo.SH</t>
  </si>
  <si>
    <t>EMI_per_household.kgCO2.DE.Res.HH.Thermal.SH.Geo.SH.Geo</t>
  </si>
  <si>
    <t>EMI_per_household.kgCO2.DE.Res.HH.Thermal.SH.Geo.SH.Elec</t>
  </si>
  <si>
    <t>EMI_per_household.kgCO2.DE.Res.HH.Thermal.SH.Geo.SC</t>
  </si>
  <si>
    <t>EMI_per_household.kgCO2.DE.Res.HH.Thermal.SH.Geo.SC.AC.Elec</t>
  </si>
  <si>
    <t>EMI_per_household.kgCO2.DE.Res.HH.Thermal.SH.Geo.WH</t>
  </si>
  <si>
    <t>EMI_per_household.kgCO2.DE.Res.HH.Thermal.SH.Geo.WH.Geo.NoSolar.Geo</t>
  </si>
  <si>
    <t>EMI_per_household.kgCO2.DE.Res.HH.Thermal.SH.Geo.WH.Geo.Solar</t>
  </si>
  <si>
    <t>EMI_per_household.kgCO2.DE.Res.HH.Thermal.SH.Geo.WH.Geo.Solar.Geo</t>
  </si>
  <si>
    <t>EMI_per_household.kgCO2.DE.Res.HH.Thermal.SH.Geo.WH.Geo.Solar.Solar</t>
  </si>
  <si>
    <t>EMI_per_household.kgCO2.DE.Res.HH.Thermal.SH.Geo.WH.Elc.NoSolar.Elec</t>
  </si>
  <si>
    <t>EMI_per_household.kgCO2.DE.Res.HH.Thermal.SH.Geo.WH.Elc.Solar</t>
  </si>
  <si>
    <t>EMI_per_household.kgCO2.DE.Res.HH.Thermal.SH.Geo.WH.Elc.Solar.Elec</t>
  </si>
  <si>
    <t>EMI_per_household.kgCO2.DE.Res.HH.Thermal.SH.Geo.WH.Elc.Solar.Solar</t>
  </si>
  <si>
    <t>EMI_per_household.kgCO2.DE.Res.HH.Thermal.SH.Geo.CO</t>
  </si>
  <si>
    <t>EMI_per_household.kgCO2.DE.Res.HH.Thermal.SH.Geo.CO.LPG.LPG</t>
  </si>
  <si>
    <t>EMI_per_household.kgCO2.DE.Res.HH.Thermal.SH.Geo.CO.Elc.Elec</t>
  </si>
  <si>
    <t>EMI_per_household.kgCO2.DE.Res.HH.Thermal.SH.DistrHeat</t>
  </si>
  <si>
    <t>EMI_per_household.kgCO2.DE.Res.HH.Thermal.SH.DistrHeat.SH</t>
  </si>
  <si>
    <t>EMI_per_household.kgCO2.DE.Res.HH.Thermal.SH.DistrHeat.SH.Steam_Distr</t>
  </si>
  <si>
    <t>EMI_per_household.kgCO2.DE.Res.HH.Thermal.SH.DistrHeat.SH.Elec</t>
  </si>
  <si>
    <t>EMI_per_household.kgCO2.DE.Res.HH.Thermal.SH.DistrHeat.SC</t>
  </si>
  <si>
    <t>EMI_per_household.kgCO2.DE.Res.HH.Thermal.SH.DistrHeat.SC.AC.Elec</t>
  </si>
  <si>
    <t>EMI_per_household.kgCO2.DE.Res.HH.Thermal.SH.DistrHeat.WH</t>
  </si>
  <si>
    <t>EMI_per_household.kgCO2.DE.Res.HH.Thermal.SH.DistrHeat.WH.DistrHeat.NoSolar.Steam_Distr</t>
  </si>
  <si>
    <t>EMI_per_household.kgCO2.DE.Res.HH.Thermal.SH.DistrHeat.WH.DistrHeat.Solar</t>
  </si>
  <si>
    <t>EMI_per_household.kgCO2.DE.Res.HH.Thermal.SH.DistrHeat.WH.DistrHeat.Solar.Steam_Distr</t>
  </si>
  <si>
    <t>EMI_per_household.kgCO2.DE.Res.HH.Thermal.SH.DistrHeat.WH.DistrHeat.Solar.Solar</t>
  </si>
  <si>
    <t>EMI_per_household.kgCO2.DE.Res.HH.Thermal.SH.DistrHeat.WH.Elc.NoSolar.Elec</t>
  </si>
  <si>
    <t>EMI_per_household.kgCO2.DE.Res.HH.Thermal.SH.DistrHeat.WH.Elc.Solar</t>
  </si>
  <si>
    <t>EMI_per_household.kgCO2.DE.Res.HH.Thermal.SH.DistrHeat.WH.Elc.Solar.Elec</t>
  </si>
  <si>
    <t>EMI_per_household.kgCO2.DE.Res.HH.Thermal.SH.DistrHeat.WH.Elc.Solar.Solar</t>
  </si>
  <si>
    <t>EMI_per_household.kgCO2.DE.Res.HH.Thermal.SH.DistrHeat.CO</t>
  </si>
  <si>
    <t>EMI_per_household.kgCO2.DE.Res.HH.Thermal.SH.DistrHeat.CO.LPG.LPG</t>
  </si>
  <si>
    <t>EMI_per_household.kgCO2.DE.Res.HH.Thermal.SH.DistrHeat.CO.Elc.Elec</t>
  </si>
  <si>
    <t>EMI_per_household.kgCO2.DE.Res.HH.Thermal.SH.AdvElc</t>
  </si>
  <si>
    <t>EMI_per_household.kgCO2.DE.Res.HH.Thermal.SH.AdvElc.SH</t>
  </si>
  <si>
    <t>EMI_per_household.kgCO2.DE.Res.HH.Thermal.SH.AdvElc.SH.Elec</t>
  </si>
  <si>
    <t>EMI_per_household.kgCO2.DE.Res.HH.Thermal.SH.AdvElc.SC</t>
  </si>
  <si>
    <t>EMI_per_household.kgCO2.DE.Res.HH.Thermal.SH.AdvElc.SC.AC.Elec</t>
  </si>
  <si>
    <t>EMI_per_household.kgCO2.DE.Res.HH.Thermal.SH.AdvElc.WH</t>
  </si>
  <si>
    <t>EMI_per_household.kgCO2.DE.Res.HH.Thermal.SH.AdvElc.WH.LPG.NoSolar.LPG</t>
  </si>
  <si>
    <t>EMI_per_household.kgCO2.DE.Res.HH.Thermal.SH.AdvElc.WH.LPG.Solar</t>
  </si>
  <si>
    <t>EMI_per_household.kgCO2.DE.Res.HH.Thermal.SH.AdvElc.WH.LPG.Solar.LPG</t>
  </si>
  <si>
    <t>EMI_per_household.kgCO2.DE.Res.HH.Thermal.SH.AdvElc.WH.LPG.Solar.Solar</t>
  </si>
  <si>
    <t>EMI_per_household.kgCO2.DE.Res.HH.Thermal.SH.AdvElc.WH.Elc.NoSolar.Elec</t>
  </si>
  <si>
    <t>EMI_per_household.kgCO2.DE.Res.HH.Thermal.SH.AdvElc.WH.Elc.Solar</t>
  </si>
  <si>
    <t>EMI_per_household.kgCO2.DE.Res.HH.Thermal.SH.AdvElc.WH.Elc.Solar.Elec</t>
  </si>
  <si>
    <t>EMI_per_household.kgCO2.DE.Res.HH.Thermal.SH.AdvElc.WH.Elc.Solar.Solar</t>
  </si>
  <si>
    <t>EMI_per_household.kgCO2.DE.Res.HH.Thermal.SH.AdvElc.CO</t>
  </si>
  <si>
    <t>EMI_per_household.kgCO2.DE.Res.HH.Thermal.SH.AdvElc.CO.LPG.LPG</t>
  </si>
  <si>
    <t>EMI_per_household.kgCO2.DE.Res.HH.Thermal.SH.AdvElc.CO.Elc.Elec</t>
  </si>
  <si>
    <t>EMI_per_household.kgCO2.DE.Res.HH.Thermal.SH.ConvElc</t>
  </si>
  <si>
    <t>EMI_per_household.kgCO2.DE.Res.HH.Thermal.SH.ConvElc.SH</t>
  </si>
  <si>
    <t>EMI_per_household.kgCO2.DE.Res.HH.Thermal.SH.ConvElc.SH.Elec</t>
  </si>
  <si>
    <t>EMI_per_household.kgCO2.DE.Res.HH.Thermal.SH.ConvElc.SC</t>
  </si>
  <si>
    <t>EMI_per_household.kgCO2.DE.Res.HH.Thermal.SH.ConvElc.SC.AC.Elec</t>
  </si>
  <si>
    <t>EMI_per_household.kgCO2.DE.Res.HH.Thermal.SH.ConvElc.WH</t>
  </si>
  <si>
    <t>EMI_per_household.kgCO2.DE.Res.HH.Thermal.SH.ConvElc.WH.LPG.NoSolar.LPG</t>
  </si>
  <si>
    <t>EMI_per_household.kgCO2.DE.Res.HH.Thermal.SH.ConvElc.WH.LPG.Solar</t>
  </si>
  <si>
    <t>EMI_per_household.kgCO2.DE.Res.HH.Thermal.SH.ConvElc.WH.LPG.Solar.LPG</t>
  </si>
  <si>
    <t>EMI_per_household.kgCO2.DE.Res.HH.Thermal.SH.ConvElc.WH.LPG.Solar.Solar</t>
  </si>
  <si>
    <t>EMI_per_household.kgCO2.DE.Res.HH.Thermal.SH.ConvElc.WH.Elc.NoSolar.Elec</t>
  </si>
  <si>
    <t>EMI_per_household.kgCO2.DE.Res.HH.Thermal.SH.ConvElc.WH.Elc.Solar</t>
  </si>
  <si>
    <t>EMI_per_household.kgCO2.DE.Res.HH.Thermal.SH.ConvElc.WH.Elc.Solar.Elec</t>
  </si>
  <si>
    <t>EMI_per_household.kgCO2.DE.Res.HH.Thermal.SH.ConvElc.WH.Elc.Solar.Solar</t>
  </si>
  <si>
    <t>EMI_per_household.kgCO2.DE.Res.HH.Thermal.SH.ConvElc.CO</t>
  </si>
  <si>
    <t>EMI_per_household.kgCO2.DE.Res.HH.Thermal.SH.ConvElc.CO.LPG.LPG</t>
  </si>
  <si>
    <t>EMI_per_household.kgCO2.DE.Res.HH.Thermal.SH.ConvElc.CO.Elc.Elec</t>
  </si>
  <si>
    <t>DE - Final energy consumption per surface area (detailed structure)</t>
  </si>
  <si>
    <t>FEC_per_sqm.kWh.DE.Res.HH.Thermal.SH.Solids</t>
  </si>
  <si>
    <t>FEC_per_sqm.kWh.DE.Res.HH.Thermal.SH.Solids.SH</t>
  </si>
  <si>
    <t>FEC_per_sqm.kWh.DE.Res.HH.Thermal.SH.Solids.SH.Solids</t>
  </si>
  <si>
    <t>FEC_per_sqm.kWh.DE.Res.HH.Thermal.SH.Solids.SH.Elec</t>
  </si>
  <si>
    <t>FEC_per_sqm.kWh.DE.Res.HH.Thermal.SH.Solids.SC</t>
  </si>
  <si>
    <t>FEC_per_sqm.kWh.DE.Res.HH.Thermal.SH.Solids.SC.AC.Elec</t>
  </si>
  <si>
    <t>FEC_per_sqm.kWh.DE.Res.HH.Thermal.SH.Solids.WH</t>
  </si>
  <si>
    <t>FEC_per_sqm.kWh.DE.Res.HH.Thermal.SH.Solids.WH.Solids.NoSolar.Solids</t>
  </si>
  <si>
    <t>FEC_per_sqm.kWh.DE.Res.HH.Thermal.SH.Solids.WH.LPG.NoSolar.LPG</t>
  </si>
  <si>
    <t>FEC_per_sqm.kWh.DE.Res.HH.Thermal.SH.Solids.WH.LPG.Solar</t>
  </si>
  <si>
    <t>FEC_per_sqm.kWh.DE.Res.HH.Thermal.SH.Solids.WH.LPG.Solar.LPG</t>
  </si>
  <si>
    <t>FEC_per_sqm.kWh.DE.Res.HH.Thermal.SH.Solids.WH.LPG.Solar.Solar</t>
  </si>
  <si>
    <t>FEC_per_sqm.kWh.DE.Res.HH.Thermal.SH.Solids.WH.Elc.NoSolar.Elec</t>
  </si>
  <si>
    <t>FEC_per_sqm.kWh.DE.Res.HH.Thermal.SH.Solids.WH.Elc.Solar</t>
  </si>
  <si>
    <t>FEC_per_sqm.kWh.DE.Res.HH.Thermal.SH.Solids.WH.Elc.Solar.Elec</t>
  </si>
  <si>
    <t>FEC_per_sqm.kWh.DE.Res.HH.Thermal.SH.Solids.WH.Elc.Solar.Solar</t>
  </si>
  <si>
    <t>FEC_per_sqm.kWh.DE.Res.HH.Thermal.SH.Solids.CO</t>
  </si>
  <si>
    <t>FEC_per_sqm.kWh.DE.Res.HH.Thermal.SH.Solids.CO.Solids.Solids</t>
  </si>
  <si>
    <t>FEC_per_sqm.kWh.DE.Res.HH.Thermal.SH.Solids.CO.LPG.LPG</t>
  </si>
  <si>
    <t>FEC_per_sqm.kWh.DE.Res.HH.Thermal.SH.Solids.CO.Elc.Elec</t>
  </si>
  <si>
    <t>FEC_per_sqm.kWh.DE.Res.HH.Thermal.SH.LPG</t>
  </si>
  <si>
    <t>FEC_per_sqm.kWh.DE.Res.HH.Thermal.SH.LPG.SH</t>
  </si>
  <si>
    <t>FEC_per_sqm.kWh.DE.Res.HH.Thermal.SH.LPG.SH.LPG</t>
  </si>
  <si>
    <t>FEC_per_sqm.kWh.DE.Res.HH.Thermal.SH.LPG.SH.Elec</t>
  </si>
  <si>
    <t>FEC_per_sqm.kWh.DE.Res.HH.Thermal.SH.LPG.SC</t>
  </si>
  <si>
    <t>FEC_per_sqm.kWh.DE.Res.HH.Thermal.SH.LPG.SC.AC.Elec</t>
  </si>
  <si>
    <t>FEC_per_sqm.kWh.DE.Res.HH.Thermal.SH.LPG.WH</t>
  </si>
  <si>
    <t>FEC_per_sqm.kWh.DE.Res.HH.Thermal.SH.LPG.WH.LPG.NoSolar.LPG</t>
  </si>
  <si>
    <t>FEC_per_sqm.kWh.DE.Res.HH.Thermal.SH.LPG.WH.LPG.Solar</t>
  </si>
  <si>
    <t>FEC_per_sqm.kWh.DE.Res.HH.Thermal.SH.LPG.WH.LPG.Solar.LPG</t>
  </si>
  <si>
    <t>FEC_per_sqm.kWh.DE.Res.HH.Thermal.SH.LPG.WH.LPG.Solar.Solar</t>
  </si>
  <si>
    <t>FEC_per_sqm.kWh.DE.Res.HH.Thermal.SH.LPG.WH.Elc.NoSolar.Elec</t>
  </si>
  <si>
    <t>FEC_per_sqm.kWh.DE.Res.HH.Thermal.SH.LPG.WH.Elc.Solar</t>
  </si>
  <si>
    <t>FEC_per_sqm.kWh.DE.Res.HH.Thermal.SH.LPG.WH.Elc.Solar.Elec</t>
  </si>
  <si>
    <t>FEC_per_sqm.kWh.DE.Res.HH.Thermal.SH.LPG.WH.Elc.Solar.Solar</t>
  </si>
  <si>
    <t>FEC_per_sqm.kWh.DE.Res.HH.Thermal.SH.LPG.CO</t>
  </si>
  <si>
    <t>FEC_per_sqm.kWh.DE.Res.HH.Thermal.SH.LPG.CO.LPG.LPG</t>
  </si>
  <si>
    <t>FEC_per_sqm.kWh.DE.Res.HH.Thermal.SH.LPG.CO.Elc.Elec</t>
  </si>
  <si>
    <t>FEC_per_sqm.kWh.DE.Res.HH.Thermal.SH.Oil</t>
  </si>
  <si>
    <t>FEC_per_sqm.kWh.DE.Res.HH.Thermal.SH.Oil.SH</t>
  </si>
  <si>
    <t>FEC_per_sqm.kWh.DE.Res.HH.Thermal.SH.Oil.SH.Oil</t>
  </si>
  <si>
    <t>FEC_per_sqm.kWh.DE.Res.HH.Thermal.SH.Oil.SH.Elec</t>
  </si>
  <si>
    <t>FEC_per_sqm.kWh.DE.Res.HH.Thermal.SH.Oil.SC</t>
  </si>
  <si>
    <t>FEC_per_sqm.kWh.DE.Res.HH.Thermal.SH.Oil.SC.AC.Elec</t>
  </si>
  <si>
    <t>FEC_per_sqm.kWh.DE.Res.HH.Thermal.SH.Oil.WH</t>
  </si>
  <si>
    <t>FEC_per_sqm.kWh.DE.Res.HH.Thermal.SH.Oil.WH.Oil.NoSolar.Oil</t>
  </si>
  <si>
    <t>FEC_per_sqm.kWh.DE.Res.HH.Thermal.SH.Oil.WH.Oil.Solar</t>
  </si>
  <si>
    <t>FEC_per_sqm.kWh.DE.Res.HH.Thermal.SH.Oil.WH.Oil.Solar.Oil</t>
  </si>
  <si>
    <t>FEC_per_sqm.kWh.DE.Res.HH.Thermal.SH.Oil.WH.Oil.Solar.Solar</t>
  </si>
  <si>
    <t>FEC_per_sqm.kWh.DE.Res.HH.Thermal.SH.Oil.WH.Elc.NoSolar.Elec</t>
  </si>
  <si>
    <t>FEC_per_sqm.kWh.DE.Res.HH.Thermal.SH.Oil.WH.Elc.Solar</t>
  </si>
  <si>
    <t>FEC_per_sqm.kWh.DE.Res.HH.Thermal.SH.Oil.WH.Elc.Solar.Elec</t>
  </si>
  <si>
    <t>FEC_per_sqm.kWh.DE.Res.HH.Thermal.SH.Oil.WH.Elc.Solar.Solar</t>
  </si>
  <si>
    <t>FEC_per_sqm.kWh.DE.Res.HH.Thermal.SH.Oil.CO</t>
  </si>
  <si>
    <t>FEC_per_sqm.kWh.DE.Res.HH.Thermal.SH.Oil.CO.LPG.LPG</t>
  </si>
  <si>
    <t>FEC_per_sqm.kWh.DE.Res.HH.Thermal.SH.Oil.CO.Elc.Elec</t>
  </si>
  <si>
    <t>FEC_per_sqm.kWh.DE.Res.HH.Thermal.SH.Gas</t>
  </si>
  <si>
    <t>FEC_per_sqm.kWh.DE.Res.HH.Thermal.SH.Gas.SH</t>
  </si>
  <si>
    <t>FEC_per_sqm.kWh.DE.Res.HH.Thermal.SH.Gas.SH.Gas</t>
  </si>
  <si>
    <t>FEC_per_sqm.kWh.DE.Res.HH.Thermal.SH.Gas.SH.Elec</t>
  </si>
  <si>
    <t>FEC_per_sqm.kWh.DE.Res.HH.Thermal.SH.Gas.SC</t>
  </si>
  <si>
    <t>FEC_per_sqm.kWh.DE.Res.HH.Thermal.SH.Gas.SC.AC.Elec</t>
  </si>
  <si>
    <t>FEC_per_sqm.kWh.DE.Res.HH.Thermal.SH.Gas.WH</t>
  </si>
  <si>
    <t>FEC_per_sqm.kWh.DE.Res.HH.Thermal.SH.Gas.WH.Gas.NoSolar.Gas</t>
  </si>
  <si>
    <t>FEC_per_sqm.kWh.DE.Res.HH.Thermal.SH.Gas.WH.Gas.Solar</t>
  </si>
  <si>
    <t>FEC_per_sqm.kWh.DE.Res.HH.Thermal.SH.Gas.WH.Gas.Solar.Gas</t>
  </si>
  <si>
    <t>FEC_per_sqm.kWh.DE.Res.HH.Thermal.SH.Gas.WH.Gas.Solar.Solar</t>
  </si>
  <si>
    <t>FEC_per_sqm.kWh.DE.Res.HH.Thermal.SH.Gas.WH.Elc.NoSolar.Elec</t>
  </si>
  <si>
    <t>FEC_per_sqm.kWh.DE.Res.HH.Thermal.SH.Gas.WH.Elc.Solar</t>
  </si>
  <si>
    <t>FEC_per_sqm.kWh.DE.Res.HH.Thermal.SH.Gas.WH.Elc.Solar.Elec</t>
  </si>
  <si>
    <t>FEC_per_sqm.kWh.DE.Res.HH.Thermal.SH.Gas.WH.Elc.Solar.Solar</t>
  </si>
  <si>
    <t>FEC_per_sqm.kWh.DE.Res.HH.Thermal.SH.Gas.CO</t>
  </si>
  <si>
    <t>FEC_per_sqm.kWh.DE.Res.HH.Thermal.SH.Gas.CO.Gas.Gas</t>
  </si>
  <si>
    <t>FEC_per_sqm.kWh.DE.Res.HH.Thermal.SH.Gas.CO.Elc.Elec</t>
  </si>
  <si>
    <t>FEC_per_sqm.kWh.DE.Res.HH.Thermal.SH.Biomass</t>
  </si>
  <si>
    <t>FEC_per_sqm.kWh.DE.Res.HH.Thermal.SH.Biomass.SH</t>
  </si>
  <si>
    <t>FEC_per_sqm.kWh.DE.Res.HH.Thermal.SH.Biomass.SH.Biomass</t>
  </si>
  <si>
    <t>FEC_per_sqm.kWh.DE.Res.HH.Thermal.SH.Biomass.SH.Elec</t>
  </si>
  <si>
    <t>FEC_per_sqm.kWh.DE.Res.HH.Thermal.SH.Biomass.SC</t>
  </si>
  <si>
    <t>FEC_per_sqm.kWh.DE.Res.HH.Thermal.SH.Biomass.SC.AC.Elec</t>
  </si>
  <si>
    <t>FEC_per_sqm.kWh.DE.Res.HH.Thermal.SH.Biomass.WH</t>
  </si>
  <si>
    <t>FEC_per_sqm.kWh.DE.Res.HH.Thermal.SH.Biomass.WH.Biomass.NoSolar.Biomass</t>
  </si>
  <si>
    <t>FEC_per_sqm.kWh.DE.Res.HH.Thermal.SH.Biomass.WH.Biomass.Solar</t>
  </si>
  <si>
    <t>FEC_per_sqm.kWh.DE.Res.HH.Thermal.SH.Biomass.WH.Biomass.Solar.Biomass</t>
  </si>
  <si>
    <t>FEC_per_sqm.kWh.DE.Res.HH.Thermal.SH.Biomass.WH.Biomass.Solar.Solar</t>
  </si>
  <si>
    <t>FEC_per_sqm.kWh.DE.Res.HH.Thermal.SH.Biomass.WH.LPG.NoSolar.LPG</t>
  </si>
  <si>
    <t>FEC_per_sqm.kWh.DE.Res.HH.Thermal.SH.Biomass.WH.LPG.Solar</t>
  </si>
  <si>
    <t>FEC_per_sqm.kWh.DE.Res.HH.Thermal.SH.Biomass.WH.LPG.Solar.LPG</t>
  </si>
  <si>
    <t>FEC_per_sqm.kWh.DE.Res.HH.Thermal.SH.Biomass.WH.LPG.Solar.Solar</t>
  </si>
  <si>
    <t>FEC_per_sqm.kWh.DE.Res.HH.Thermal.SH.Biomass.WH.Elc.NoSolar.Elec</t>
  </si>
  <si>
    <t>FEC_per_sqm.kWh.DE.Res.HH.Thermal.SH.Biomass.WH.Elc.Solar</t>
  </si>
  <si>
    <t>FEC_per_sqm.kWh.DE.Res.HH.Thermal.SH.Biomass.WH.Elc.Solar.Elec</t>
  </si>
  <si>
    <t>FEC_per_sqm.kWh.DE.Res.HH.Thermal.SH.Biomass.WH.Elc.Solar.Solar</t>
  </si>
  <si>
    <t>FEC_per_sqm.kWh.DE.Res.HH.Thermal.SH.Biomass.CO</t>
  </si>
  <si>
    <t>FEC_per_sqm.kWh.DE.Res.HH.Thermal.SH.Biomass.CO.Biomass.Biomass</t>
  </si>
  <si>
    <t>FEC_per_sqm.kWh.DE.Res.HH.Thermal.SH.Biomass.CO.LPG.LPG</t>
  </si>
  <si>
    <t>FEC_per_sqm.kWh.DE.Res.HH.Thermal.SH.Biomass.CO.Elc.Elec</t>
  </si>
  <si>
    <t>FEC_per_sqm.kWh.DE.Res.HH.Thermal.SH.Geo</t>
  </si>
  <si>
    <t>FEC_per_sqm.kWh.DE.Res.HH.Thermal.SH.Geo.SH</t>
  </si>
  <si>
    <t>FEC_per_sqm.kWh.DE.Res.HH.Thermal.SH.Geo.SH.Geo</t>
  </si>
  <si>
    <t>FEC_per_sqm.kWh.DE.Res.HH.Thermal.SH.Geo.SH.Elec</t>
  </si>
  <si>
    <t>FEC_per_sqm.kWh.DE.Res.HH.Thermal.SH.Geo.SC</t>
  </si>
  <si>
    <t>FEC_per_sqm.kWh.DE.Res.HH.Thermal.SH.Geo.SC.AC.Elec</t>
  </si>
  <si>
    <t>FEC_per_sqm.kWh.DE.Res.HH.Thermal.SH.Geo.WH</t>
  </si>
  <si>
    <t>FEC_per_sqm.kWh.DE.Res.HH.Thermal.SH.Geo.WH.Geo.NoSolar.Geo</t>
  </si>
  <si>
    <t>FEC_per_sqm.kWh.DE.Res.HH.Thermal.SH.Geo.WH.Geo.Solar</t>
  </si>
  <si>
    <t>FEC_per_sqm.kWh.DE.Res.HH.Thermal.SH.Geo.WH.Geo.Solar.Geo</t>
  </si>
  <si>
    <t>FEC_per_sqm.kWh.DE.Res.HH.Thermal.SH.Geo.WH.Geo.Solar.Solar</t>
  </si>
  <si>
    <t>FEC_per_sqm.kWh.DE.Res.HH.Thermal.SH.Geo.WH.Elc.NoSolar.Elec</t>
  </si>
  <si>
    <t>FEC_per_sqm.kWh.DE.Res.HH.Thermal.SH.Geo.WH.Elc.Solar</t>
  </si>
  <si>
    <t>FEC_per_sqm.kWh.DE.Res.HH.Thermal.SH.Geo.WH.Elc.Solar.Elec</t>
  </si>
  <si>
    <t>FEC_per_sqm.kWh.DE.Res.HH.Thermal.SH.Geo.WH.Elc.Solar.Solar</t>
  </si>
  <si>
    <t>FEC_per_sqm.kWh.DE.Res.HH.Thermal.SH.Geo.CO</t>
  </si>
  <si>
    <t>FEC_per_sqm.kWh.DE.Res.HH.Thermal.SH.Geo.CO.LPG.LPG</t>
  </si>
  <si>
    <t>FEC_per_sqm.kWh.DE.Res.HH.Thermal.SH.Geo.CO.Elc.Elec</t>
  </si>
  <si>
    <t>FEC_per_sqm.kWh.DE.Res.HH.Thermal.SH.DistrHeat</t>
  </si>
  <si>
    <t>FEC_per_sqm.kWh.DE.Res.HH.Thermal.SH.DistrHeat.SH</t>
  </si>
  <si>
    <t>FEC_per_sqm.kWh.DE.Res.HH.Thermal.SH.DistrHeat.SH.Steam_Distr</t>
  </si>
  <si>
    <t>FEC_per_sqm.kWh.DE.Res.HH.Thermal.SH.DistrHeat.SH.Elec</t>
  </si>
  <si>
    <t>FEC_per_sqm.kWh.DE.Res.HH.Thermal.SH.DistrHeat.SC</t>
  </si>
  <si>
    <t>FEC_per_sqm.kWh.DE.Res.HH.Thermal.SH.DistrHeat.SC.AC.Elec</t>
  </si>
  <si>
    <t>FEC_per_sqm.kWh.DE.Res.HH.Thermal.SH.DistrHeat.WH</t>
  </si>
  <si>
    <t>FEC_per_sqm.kWh.DE.Res.HH.Thermal.SH.DistrHeat.WH.DistrHeat.NoSolar.Steam_Distr</t>
  </si>
  <si>
    <t>FEC_per_sqm.kWh.DE.Res.HH.Thermal.SH.DistrHeat.WH.DistrHeat.Solar</t>
  </si>
  <si>
    <t>FEC_per_sqm.kWh.DE.Res.HH.Thermal.SH.DistrHeat.WH.DistrHeat.Solar.Steam_Distr</t>
  </si>
  <si>
    <t>FEC_per_sqm.kWh.DE.Res.HH.Thermal.SH.DistrHeat.WH.DistrHeat.Solar.Solar</t>
  </si>
  <si>
    <t>FEC_per_sqm.kWh.DE.Res.HH.Thermal.SH.DistrHeat.WH.Elc.NoSolar.Elec</t>
  </si>
  <si>
    <t>FEC_per_sqm.kWh.DE.Res.HH.Thermal.SH.DistrHeat.WH.Elc.Solar</t>
  </si>
  <si>
    <t>FEC_per_sqm.kWh.DE.Res.HH.Thermal.SH.DistrHeat.WH.Elc.Solar.Elec</t>
  </si>
  <si>
    <t>FEC_per_sqm.kWh.DE.Res.HH.Thermal.SH.DistrHeat.WH.Elc.Solar.Solar</t>
  </si>
  <si>
    <t>FEC_per_sqm.kWh.DE.Res.HH.Thermal.SH.DistrHeat.CO</t>
  </si>
  <si>
    <t>FEC_per_sqm.kWh.DE.Res.HH.Thermal.SH.DistrHeat.CO.LPG.LPG</t>
  </si>
  <si>
    <t>FEC_per_sqm.kWh.DE.Res.HH.Thermal.SH.DistrHeat.CO.Elc.Elec</t>
  </si>
  <si>
    <t>FEC_per_sqm.kWh.DE.Res.HH.Thermal.SH.AdvElc</t>
  </si>
  <si>
    <t>FEC_per_sqm.kWh.DE.Res.HH.Thermal.SH.AdvElc.SH</t>
  </si>
  <si>
    <t>FEC_per_sqm.kWh.DE.Res.HH.Thermal.SH.AdvElc.SH.Elec</t>
  </si>
  <si>
    <t>FEC_per_sqm.kWh.DE.Res.HH.Thermal.SH.AdvElc.SC</t>
  </si>
  <si>
    <t>FEC_per_sqm.kWh.DE.Res.HH.Thermal.SH.AdvElc.SC.AC.Elec</t>
  </si>
  <si>
    <t>FEC_per_sqm.kWh.DE.Res.HH.Thermal.SH.AdvElc.WH</t>
  </si>
  <si>
    <t>FEC_per_sqm.kWh.DE.Res.HH.Thermal.SH.AdvElc.WH.LPG.NoSolar.LPG</t>
  </si>
  <si>
    <t>FEC_per_sqm.kWh.DE.Res.HH.Thermal.SH.AdvElc.WH.LPG.Solar</t>
  </si>
  <si>
    <t>FEC_per_sqm.kWh.DE.Res.HH.Thermal.SH.AdvElc.WH.LPG.Solar.LPG</t>
  </si>
  <si>
    <t>FEC_per_sqm.kWh.DE.Res.HH.Thermal.SH.AdvElc.WH.LPG.Solar.Solar</t>
  </si>
  <si>
    <t>FEC_per_sqm.kWh.DE.Res.HH.Thermal.SH.AdvElc.WH.Elc.NoSolar.Elec</t>
  </si>
  <si>
    <t>FEC_per_sqm.kWh.DE.Res.HH.Thermal.SH.AdvElc.WH.Elc.Solar</t>
  </si>
  <si>
    <t>FEC_per_sqm.kWh.DE.Res.HH.Thermal.SH.AdvElc.WH.Elc.Solar.Elec</t>
  </si>
  <si>
    <t>FEC_per_sqm.kWh.DE.Res.HH.Thermal.SH.AdvElc.WH.Elc.Solar.Solar</t>
  </si>
  <si>
    <t>FEC_per_sqm.kWh.DE.Res.HH.Thermal.SH.AdvElc.CO</t>
  </si>
  <si>
    <t>FEC_per_sqm.kWh.DE.Res.HH.Thermal.SH.AdvElc.CO.LPG.LPG</t>
  </si>
  <si>
    <t>FEC_per_sqm.kWh.DE.Res.HH.Thermal.SH.AdvElc.CO.Elc.Elec</t>
  </si>
  <si>
    <t>FEC_per_sqm.kWh.DE.Res.HH.Thermal.SH.ConvElc</t>
  </si>
  <si>
    <t>FEC_per_sqm.kWh.DE.Res.HH.Thermal.SH.ConvElc.SH</t>
  </si>
  <si>
    <t>FEC_per_sqm.kWh.DE.Res.HH.Thermal.SH.ConvElc.SH.Elec</t>
  </si>
  <si>
    <t>FEC_per_sqm.kWh.DE.Res.HH.Thermal.SH.ConvElc.SC</t>
  </si>
  <si>
    <t>FEC_per_sqm.kWh.DE.Res.HH.Thermal.SH.ConvElc.SC.AC.Elec</t>
  </si>
  <si>
    <t>FEC_per_sqm.kWh.DE.Res.HH.Thermal.SH.ConvElc.WH</t>
  </si>
  <si>
    <t>FEC_per_sqm.kWh.DE.Res.HH.Thermal.SH.ConvElc.WH.LPG.NoSolar.LPG</t>
  </si>
  <si>
    <t>FEC_per_sqm.kWh.DE.Res.HH.Thermal.SH.ConvElc.WH.LPG.Solar</t>
  </si>
  <si>
    <t>FEC_per_sqm.kWh.DE.Res.HH.Thermal.SH.ConvElc.WH.LPG.Solar.LPG</t>
  </si>
  <si>
    <t>FEC_per_sqm.kWh.DE.Res.HH.Thermal.SH.ConvElc.WH.LPG.Solar.Solar</t>
  </si>
  <si>
    <t>FEC_per_sqm.kWh.DE.Res.HH.Thermal.SH.ConvElc.WH.Elc.NoSolar.Elec</t>
  </si>
  <si>
    <t>FEC_per_sqm.kWh.DE.Res.HH.Thermal.SH.ConvElc.WH.Elc.Solar</t>
  </si>
  <si>
    <t>FEC_per_sqm.kWh.DE.Res.HH.Thermal.SH.ConvElc.WH.Elc.Solar.Elec</t>
  </si>
  <si>
    <t>FEC_per_sqm.kWh.DE.Res.HH.Thermal.SH.ConvElc.WH.Elc.Solar.Solar</t>
  </si>
  <si>
    <t>FEC_per_sqm.kWh.DE.Res.HH.Thermal.SH.ConvElc.CO</t>
  </si>
  <si>
    <t>FEC_per_sqm.kWh.DE.Res.HH.Thermal.SH.ConvElc.CO.LPG.LPG</t>
  </si>
  <si>
    <t>FEC_per_sqm.kWh.DE.Res.HH.Thermal.SH.ConvElc.CO.Elc.Elec</t>
  </si>
  <si>
    <t>DE - Thermal energy service per surface area (detailed structure)</t>
  </si>
  <si>
    <t>TES_per_sqm.kWh.DE.Res.HH.Thermal.SH.Solids</t>
  </si>
  <si>
    <t>TES_per_sqm.kWh.DE.Res.HH.Thermal.SH.Solids.SH</t>
  </si>
  <si>
    <t>TES_per_sqm.kWh.DE.Res.HH.Thermal.SH.Solids.SH.Solids</t>
  </si>
  <si>
    <t>TES_per_sqm.kWh.DE.Res.HH.Thermal.SH.Solids.SH.Elec</t>
  </si>
  <si>
    <t>TES_per_sqm.kWh.DE.Res.HH.Thermal.SH.Solids.SC</t>
  </si>
  <si>
    <t>TES_per_sqm.kWh.DE.Res.HH.Thermal.SH.Solids.SC.AC.Elec</t>
  </si>
  <si>
    <t>TES_per_sqm.kWh.DE.Res.HH.Thermal.SH.Solids.WH</t>
  </si>
  <si>
    <t>TES_per_sqm.kWh.DE.Res.HH.Thermal.SH.Solids.WH.Solids.NoSolar.Solids</t>
  </si>
  <si>
    <t>TES_per_sqm.kWh.DE.Res.HH.Thermal.SH.Solids.WH.LPG.NoSolar.LPG</t>
  </si>
  <si>
    <t>TES_per_sqm.kWh.DE.Res.HH.Thermal.SH.Solids.WH.LPG.Solar</t>
  </si>
  <si>
    <t>TES_per_sqm.kWh.DE.Res.HH.Thermal.SH.Solids.WH.LPG.Solar.LPG</t>
  </si>
  <si>
    <t>TES_per_sqm.kWh.DE.Res.HH.Thermal.SH.Solids.WH.LPG.Solar.Solar</t>
  </si>
  <si>
    <t>TES_per_sqm.kWh.DE.Res.HH.Thermal.SH.Solids.WH.Elc.NoSolar.Elec</t>
  </si>
  <si>
    <t>TES_per_sqm.kWh.DE.Res.HH.Thermal.SH.Solids.WH.Elc.Solar</t>
  </si>
  <si>
    <t>TES_per_sqm.kWh.DE.Res.HH.Thermal.SH.Solids.WH.Elc.Solar.Elec</t>
  </si>
  <si>
    <t>TES_per_sqm.kWh.DE.Res.HH.Thermal.SH.Solids.WH.Elc.Solar.Solar</t>
  </si>
  <si>
    <t>TES_per_sqm.kWh.DE.Res.HH.Thermal.SH.Solids.CO</t>
  </si>
  <si>
    <t>TES_per_sqm.kWh.DE.Res.HH.Thermal.SH.Solids.CO.Solids.Solids</t>
  </si>
  <si>
    <t>TES_per_sqm.kWh.DE.Res.HH.Thermal.SH.Solids.CO.LPG.LPG</t>
  </si>
  <si>
    <t>TES_per_sqm.kWh.DE.Res.HH.Thermal.SH.Solids.CO.Elc.Elec</t>
  </si>
  <si>
    <t>TES_per_sqm.kWh.DE.Res.HH.Thermal.SH.LPG</t>
  </si>
  <si>
    <t>TES_per_sqm.kWh.DE.Res.HH.Thermal.SH.LPG.SH</t>
  </si>
  <si>
    <t>TES_per_sqm.kWh.DE.Res.HH.Thermal.SH.LPG.SH.LPG</t>
  </si>
  <si>
    <t>TES_per_sqm.kWh.DE.Res.HH.Thermal.SH.LPG.SH.Elec</t>
  </si>
  <si>
    <t>TES_per_sqm.kWh.DE.Res.HH.Thermal.SH.LPG.SC</t>
  </si>
  <si>
    <t>TES_per_sqm.kWh.DE.Res.HH.Thermal.SH.LPG.SC.AC.Elec</t>
  </si>
  <si>
    <t>TES_per_sqm.kWh.DE.Res.HH.Thermal.SH.LPG.WH</t>
  </si>
  <si>
    <t>TES_per_sqm.kWh.DE.Res.HH.Thermal.SH.LPG.WH.LPG.NoSolar.LPG</t>
  </si>
  <si>
    <t>TES_per_sqm.kWh.DE.Res.HH.Thermal.SH.LPG.WH.LPG.Solar</t>
  </si>
  <si>
    <t>TES_per_sqm.kWh.DE.Res.HH.Thermal.SH.LPG.WH.LPG.Solar.LPG</t>
  </si>
  <si>
    <t>TES_per_sqm.kWh.DE.Res.HH.Thermal.SH.LPG.WH.LPG.Solar.Solar</t>
  </si>
  <si>
    <t>TES_per_sqm.kWh.DE.Res.HH.Thermal.SH.LPG.WH.Elc.NoSolar.Elec</t>
  </si>
  <si>
    <t>TES_per_sqm.kWh.DE.Res.HH.Thermal.SH.LPG.WH.Elc.Solar</t>
  </si>
  <si>
    <t>TES_per_sqm.kWh.DE.Res.HH.Thermal.SH.LPG.WH.Elc.Solar.Elec</t>
  </si>
  <si>
    <t>TES_per_sqm.kWh.DE.Res.HH.Thermal.SH.LPG.WH.Elc.Solar.Solar</t>
  </si>
  <si>
    <t>TES_per_sqm.kWh.DE.Res.HH.Thermal.SH.LPG.CO</t>
  </si>
  <si>
    <t>TES_per_sqm.kWh.DE.Res.HH.Thermal.SH.LPG.CO.LPG.LPG</t>
  </si>
  <si>
    <t>TES_per_sqm.kWh.DE.Res.HH.Thermal.SH.LPG.CO.Elc.Elec</t>
  </si>
  <si>
    <t>TES_per_sqm.kWh.DE.Res.HH.Thermal.SH.Oil</t>
  </si>
  <si>
    <t>TES_per_sqm.kWh.DE.Res.HH.Thermal.SH.Oil.SH</t>
  </si>
  <si>
    <t>TES_per_sqm.kWh.DE.Res.HH.Thermal.SH.Oil.SH.Oil</t>
  </si>
  <si>
    <t>TES_per_sqm.kWh.DE.Res.HH.Thermal.SH.Oil.SH.Elec</t>
  </si>
  <si>
    <t>TES_per_sqm.kWh.DE.Res.HH.Thermal.SH.Oil.SC</t>
  </si>
  <si>
    <t>TES_per_sqm.kWh.DE.Res.HH.Thermal.SH.Oil.SC.AC.Elec</t>
  </si>
  <si>
    <t>TES_per_sqm.kWh.DE.Res.HH.Thermal.SH.Oil.WH</t>
  </si>
  <si>
    <t>TES_per_sqm.kWh.DE.Res.HH.Thermal.SH.Oil.WH.Oil.NoSolar.Oil</t>
  </si>
  <si>
    <t>TES_per_sqm.kWh.DE.Res.HH.Thermal.SH.Oil.WH.Oil.Solar</t>
  </si>
  <si>
    <t>TES_per_sqm.kWh.DE.Res.HH.Thermal.SH.Oil.WH.Oil.Solar.Oil</t>
  </si>
  <si>
    <t>TES_per_sqm.kWh.DE.Res.HH.Thermal.SH.Oil.WH.Oil.Solar.Solar</t>
  </si>
  <si>
    <t>TES_per_sqm.kWh.DE.Res.HH.Thermal.SH.Oil.WH.Elc.NoSolar.Elec</t>
  </si>
  <si>
    <t>TES_per_sqm.kWh.DE.Res.HH.Thermal.SH.Oil.WH.Elc.Solar</t>
  </si>
  <si>
    <t>TES_per_sqm.kWh.DE.Res.HH.Thermal.SH.Oil.WH.Elc.Solar.Elec</t>
  </si>
  <si>
    <t>TES_per_sqm.kWh.DE.Res.HH.Thermal.SH.Oil.WH.Elc.Solar.Solar</t>
  </si>
  <si>
    <t>TES_per_sqm.kWh.DE.Res.HH.Thermal.SH.Oil.CO</t>
  </si>
  <si>
    <t>TES_per_sqm.kWh.DE.Res.HH.Thermal.SH.Oil.CO.LPG.LPG</t>
  </si>
  <si>
    <t>TES_per_sqm.kWh.DE.Res.HH.Thermal.SH.Oil.CO.Elc.Elec</t>
  </si>
  <si>
    <t>TES_per_sqm.kWh.DE.Res.HH.Thermal.SH.Gas</t>
  </si>
  <si>
    <t>TES_per_sqm.kWh.DE.Res.HH.Thermal.SH.Gas.SH</t>
  </si>
  <si>
    <t>TES_per_sqm.kWh.DE.Res.HH.Thermal.SH.Gas.SH.Gas</t>
  </si>
  <si>
    <t>TES_per_sqm.kWh.DE.Res.HH.Thermal.SH.Gas.SH.Elec</t>
  </si>
  <si>
    <t>TES_per_sqm.kWh.DE.Res.HH.Thermal.SH.Gas.SC</t>
  </si>
  <si>
    <t>TES_per_sqm.kWh.DE.Res.HH.Thermal.SH.Gas.SC.AC.Elec</t>
  </si>
  <si>
    <t>TES_per_sqm.kWh.DE.Res.HH.Thermal.SH.Gas.WH</t>
  </si>
  <si>
    <t>TES_per_sqm.kWh.DE.Res.HH.Thermal.SH.Gas.WH.Gas.NoSolar.Gas</t>
  </si>
  <si>
    <t>TES_per_sqm.kWh.DE.Res.HH.Thermal.SH.Gas.WH.Gas.Solar</t>
  </si>
  <si>
    <t>TES_per_sqm.kWh.DE.Res.HH.Thermal.SH.Gas.WH.Gas.Solar.Gas</t>
  </si>
  <si>
    <t>TES_per_sqm.kWh.DE.Res.HH.Thermal.SH.Gas.WH.Gas.Solar.Solar</t>
  </si>
  <si>
    <t>TES_per_sqm.kWh.DE.Res.HH.Thermal.SH.Gas.WH.Elc.NoSolar.Elec</t>
  </si>
  <si>
    <t>TES_per_sqm.kWh.DE.Res.HH.Thermal.SH.Gas.WH.Elc.Solar</t>
  </si>
  <si>
    <t>TES_per_sqm.kWh.DE.Res.HH.Thermal.SH.Gas.WH.Elc.Solar.Elec</t>
  </si>
  <si>
    <t>TES_per_sqm.kWh.DE.Res.HH.Thermal.SH.Gas.WH.Elc.Solar.Solar</t>
  </si>
  <si>
    <t>TES_per_sqm.kWh.DE.Res.HH.Thermal.SH.Gas.CO</t>
  </si>
  <si>
    <t>TES_per_sqm.kWh.DE.Res.HH.Thermal.SH.Gas.CO.Gas.Gas</t>
  </si>
  <si>
    <t>TES_per_sqm.kWh.DE.Res.HH.Thermal.SH.Gas.CO.Elc.Elec</t>
  </si>
  <si>
    <t>TES_per_sqm.kWh.DE.Res.HH.Thermal.SH.Biomass</t>
  </si>
  <si>
    <t>TES_per_sqm.kWh.DE.Res.HH.Thermal.SH.Biomass.SH</t>
  </si>
  <si>
    <t>TES_per_sqm.kWh.DE.Res.HH.Thermal.SH.Biomass.SH.Biomass</t>
  </si>
  <si>
    <t>TES_per_sqm.kWh.DE.Res.HH.Thermal.SH.Biomass.SH.Elec</t>
  </si>
  <si>
    <t>TES_per_sqm.kWh.DE.Res.HH.Thermal.SH.Biomass.SC</t>
  </si>
  <si>
    <t>TES_per_sqm.kWh.DE.Res.HH.Thermal.SH.Biomass.SC.AC.Elec</t>
  </si>
  <si>
    <t>TES_per_sqm.kWh.DE.Res.HH.Thermal.SH.Biomass.WH</t>
  </si>
  <si>
    <t>TES_per_sqm.kWh.DE.Res.HH.Thermal.SH.Biomass.WH.Biomass.NoSolar.Biomass</t>
  </si>
  <si>
    <t>TES_per_sqm.kWh.DE.Res.HH.Thermal.SH.Biomass.WH.Biomass.Solar</t>
  </si>
  <si>
    <t>TES_per_sqm.kWh.DE.Res.HH.Thermal.SH.Biomass.WH.Biomass.Solar.Biomass</t>
  </si>
  <si>
    <t>TES_per_sqm.kWh.DE.Res.HH.Thermal.SH.Biomass.WH.Biomass.Solar.Solar</t>
  </si>
  <si>
    <t>TES_per_sqm.kWh.DE.Res.HH.Thermal.SH.Biomass.WH.LPG.NoSolar.LPG</t>
  </si>
  <si>
    <t>TES_per_sqm.kWh.DE.Res.HH.Thermal.SH.Biomass.WH.LPG.Solar</t>
  </si>
  <si>
    <t>TES_per_sqm.kWh.DE.Res.HH.Thermal.SH.Biomass.WH.LPG.Solar.LPG</t>
  </si>
  <si>
    <t>TES_per_sqm.kWh.DE.Res.HH.Thermal.SH.Biomass.WH.LPG.Solar.Solar</t>
  </si>
  <si>
    <t>TES_per_sqm.kWh.DE.Res.HH.Thermal.SH.Biomass.WH.Elc.NoSolar.Elec</t>
  </si>
  <si>
    <t>TES_per_sqm.kWh.DE.Res.HH.Thermal.SH.Biomass.WH.Elc.Solar</t>
  </si>
  <si>
    <t>TES_per_sqm.kWh.DE.Res.HH.Thermal.SH.Biomass.WH.Elc.Solar.Elec</t>
  </si>
  <si>
    <t>TES_per_sqm.kWh.DE.Res.HH.Thermal.SH.Biomass.WH.Elc.Solar.Solar</t>
  </si>
  <si>
    <t>TES_per_sqm.kWh.DE.Res.HH.Thermal.SH.Biomass.CO</t>
  </si>
  <si>
    <t>TES_per_sqm.kWh.DE.Res.HH.Thermal.SH.Biomass.CO.Biomass.Biomass</t>
  </si>
  <si>
    <t>TES_per_sqm.kWh.DE.Res.HH.Thermal.SH.Biomass.CO.LPG.LPG</t>
  </si>
  <si>
    <t>TES_per_sqm.kWh.DE.Res.HH.Thermal.SH.Biomass.CO.Elc.Elec</t>
  </si>
  <si>
    <t>TES_per_sqm.kWh.DE.Res.HH.Thermal.SH.Geo</t>
  </si>
  <si>
    <t>TES_per_sqm.kWh.DE.Res.HH.Thermal.SH.Geo.SH</t>
  </si>
  <si>
    <t>TES_per_sqm.kWh.DE.Res.HH.Thermal.SH.Geo.SH.Geo</t>
  </si>
  <si>
    <t>TES_per_sqm.kWh.DE.Res.HH.Thermal.SH.Geo.SH.Elec</t>
  </si>
  <si>
    <t>TES_per_sqm.kWh.DE.Res.HH.Thermal.SH.Geo.SC</t>
  </si>
  <si>
    <t>TES_per_sqm.kWh.DE.Res.HH.Thermal.SH.Geo.SC.AC.Elec</t>
  </si>
  <si>
    <t>TES_per_sqm.kWh.DE.Res.HH.Thermal.SH.Geo.WH</t>
  </si>
  <si>
    <t>TES_per_sqm.kWh.DE.Res.HH.Thermal.SH.Geo.WH.Geo.NoSolar.Geo</t>
  </si>
  <si>
    <t>TES_per_sqm.kWh.DE.Res.HH.Thermal.SH.Geo.WH.Geo.Solar</t>
  </si>
  <si>
    <t>TES_per_sqm.kWh.DE.Res.HH.Thermal.SH.Geo.WH.Geo.Solar.Geo</t>
  </si>
  <si>
    <t>TES_per_sqm.kWh.DE.Res.HH.Thermal.SH.Geo.WH.Geo.Solar.Solar</t>
  </si>
  <si>
    <t>TES_per_sqm.kWh.DE.Res.HH.Thermal.SH.Geo.WH.Elc.NoSolar.Elec</t>
  </si>
  <si>
    <t>TES_per_sqm.kWh.DE.Res.HH.Thermal.SH.Geo.WH.Elc.Solar</t>
  </si>
  <si>
    <t>TES_per_sqm.kWh.DE.Res.HH.Thermal.SH.Geo.WH.Elc.Solar.Elec</t>
  </si>
  <si>
    <t>TES_per_sqm.kWh.DE.Res.HH.Thermal.SH.Geo.WH.Elc.Solar.Solar</t>
  </si>
  <si>
    <t>TES_per_sqm.kWh.DE.Res.HH.Thermal.SH.Geo.CO</t>
  </si>
  <si>
    <t>TES_per_sqm.kWh.DE.Res.HH.Thermal.SH.Geo.CO.LPG.LPG</t>
  </si>
  <si>
    <t>TES_per_sqm.kWh.DE.Res.HH.Thermal.SH.Geo.CO.Elc.Elec</t>
  </si>
  <si>
    <t>TES_per_sqm.kWh.DE.Res.HH.Thermal.SH.DistrHeat</t>
  </si>
  <si>
    <t>TES_per_sqm.kWh.DE.Res.HH.Thermal.SH.DistrHeat.SH</t>
  </si>
  <si>
    <t>TES_per_sqm.kWh.DE.Res.HH.Thermal.SH.DistrHeat.SH.Steam_Distr</t>
  </si>
  <si>
    <t>TES_per_sqm.kWh.DE.Res.HH.Thermal.SH.DistrHeat.SH.Elec</t>
  </si>
  <si>
    <t>TES_per_sqm.kWh.DE.Res.HH.Thermal.SH.DistrHeat.SC</t>
  </si>
  <si>
    <t>TES_per_sqm.kWh.DE.Res.HH.Thermal.SH.DistrHeat.SC.AC.Elec</t>
  </si>
  <si>
    <t>TES_per_sqm.kWh.DE.Res.HH.Thermal.SH.DistrHeat.WH</t>
  </si>
  <si>
    <t>TES_per_sqm.kWh.DE.Res.HH.Thermal.SH.DistrHeat.WH.DistrHeat.NoSolar.Steam_Distr</t>
  </si>
  <si>
    <t>TES_per_sqm.kWh.DE.Res.HH.Thermal.SH.DistrHeat.WH.DistrHeat.Solar</t>
  </si>
  <si>
    <t>TES_per_sqm.kWh.DE.Res.HH.Thermal.SH.DistrHeat.WH.DistrHeat.Solar.Steam_Distr</t>
  </si>
  <si>
    <t>TES_per_sqm.kWh.DE.Res.HH.Thermal.SH.DistrHeat.WH.DistrHeat.Solar.Solar</t>
  </si>
  <si>
    <t>TES_per_sqm.kWh.DE.Res.HH.Thermal.SH.DistrHeat.WH.Elc.NoSolar.Elec</t>
  </si>
  <si>
    <t>TES_per_sqm.kWh.DE.Res.HH.Thermal.SH.DistrHeat.WH.Elc.Solar</t>
  </si>
  <si>
    <t>TES_per_sqm.kWh.DE.Res.HH.Thermal.SH.DistrHeat.WH.Elc.Solar.Elec</t>
  </si>
  <si>
    <t>TES_per_sqm.kWh.DE.Res.HH.Thermal.SH.DistrHeat.WH.Elc.Solar.Solar</t>
  </si>
  <si>
    <t>TES_per_sqm.kWh.DE.Res.HH.Thermal.SH.DistrHeat.CO</t>
  </si>
  <si>
    <t>TES_per_sqm.kWh.DE.Res.HH.Thermal.SH.DistrHeat.CO.LPG.LPG</t>
  </si>
  <si>
    <t>TES_per_sqm.kWh.DE.Res.HH.Thermal.SH.DistrHeat.CO.Elc.Elec</t>
  </si>
  <si>
    <t>TES_per_sqm.kWh.DE.Res.HH.Thermal.SH.AdvElc</t>
  </si>
  <si>
    <t>TES_per_sqm.kWh.DE.Res.HH.Thermal.SH.AdvElc.SH</t>
  </si>
  <si>
    <t>TES_per_sqm.kWh.DE.Res.HH.Thermal.SH.AdvElc.SH.Elec</t>
  </si>
  <si>
    <t>TES_per_sqm.kWh.DE.Res.HH.Thermal.SH.AdvElc.SC</t>
  </si>
  <si>
    <t>TES_per_sqm.kWh.DE.Res.HH.Thermal.SH.AdvElc.SC.AC.Elec</t>
  </si>
  <si>
    <t>TES_per_sqm.kWh.DE.Res.HH.Thermal.SH.AdvElc.WH</t>
  </si>
  <si>
    <t>TES_per_sqm.kWh.DE.Res.HH.Thermal.SH.AdvElc.WH.LPG.NoSolar.LPG</t>
  </si>
  <si>
    <t>TES_per_sqm.kWh.DE.Res.HH.Thermal.SH.AdvElc.WH.LPG.Solar</t>
  </si>
  <si>
    <t>TES_per_sqm.kWh.DE.Res.HH.Thermal.SH.AdvElc.WH.LPG.Solar.LPG</t>
  </si>
  <si>
    <t>TES_per_sqm.kWh.DE.Res.HH.Thermal.SH.AdvElc.WH.LPG.Solar.Solar</t>
  </si>
  <si>
    <t>TES_per_sqm.kWh.DE.Res.HH.Thermal.SH.AdvElc.WH.Elc.NoSolar.Elec</t>
  </si>
  <si>
    <t>TES_per_sqm.kWh.DE.Res.HH.Thermal.SH.AdvElc.WH.Elc.Solar</t>
  </si>
  <si>
    <t>TES_per_sqm.kWh.DE.Res.HH.Thermal.SH.AdvElc.WH.Elc.Solar.Elec</t>
  </si>
  <si>
    <t>TES_per_sqm.kWh.DE.Res.HH.Thermal.SH.AdvElc.WH.Elc.Solar.Solar</t>
  </si>
  <si>
    <t>TES_per_sqm.kWh.DE.Res.HH.Thermal.SH.AdvElc.CO</t>
  </si>
  <si>
    <t>TES_per_sqm.kWh.DE.Res.HH.Thermal.SH.AdvElc.CO.LPG.LPG</t>
  </si>
  <si>
    <t>TES_per_sqm.kWh.DE.Res.HH.Thermal.SH.AdvElc.CO.Elc.Elec</t>
  </si>
  <si>
    <t>TES_per_sqm.kWh.DE.Res.HH.Thermal.SH.ConvElc</t>
  </si>
  <si>
    <t>TES_per_sqm.kWh.DE.Res.HH.Thermal.SH.ConvElc.SH</t>
  </si>
  <si>
    <t>TES_per_sqm.kWh.DE.Res.HH.Thermal.SH.ConvElc.SH.Elec</t>
  </si>
  <si>
    <t>TES_per_sqm.kWh.DE.Res.HH.Thermal.SH.ConvElc.SC</t>
  </si>
  <si>
    <t>TES_per_sqm.kWh.DE.Res.HH.Thermal.SH.ConvElc.SC.AC.Elec</t>
  </si>
  <si>
    <t>TES_per_sqm.kWh.DE.Res.HH.Thermal.SH.ConvElc.WH</t>
  </si>
  <si>
    <t>TES_per_sqm.kWh.DE.Res.HH.Thermal.SH.ConvElc.WH.LPG.NoSolar.LPG</t>
  </si>
  <si>
    <t>TES_per_sqm.kWh.DE.Res.HH.Thermal.SH.ConvElc.WH.LPG.Solar</t>
  </si>
  <si>
    <t>TES_per_sqm.kWh.DE.Res.HH.Thermal.SH.ConvElc.WH.LPG.Solar.LPG</t>
  </si>
  <si>
    <t>TES_per_sqm.kWh.DE.Res.HH.Thermal.SH.ConvElc.WH.LPG.Solar.Solar</t>
  </si>
  <si>
    <t>TES_per_sqm.kWh.DE.Res.HH.Thermal.SH.ConvElc.WH.Elc.NoSolar.Elec</t>
  </si>
  <si>
    <t>TES_per_sqm.kWh.DE.Res.HH.Thermal.SH.ConvElc.WH.Elc.Solar</t>
  </si>
  <si>
    <t>TES_per_sqm.kWh.DE.Res.HH.Thermal.SH.ConvElc.WH.Elc.Solar.Elec</t>
  </si>
  <si>
    <t>TES_per_sqm.kWh.DE.Res.HH.Thermal.SH.ConvElc.WH.Elc.Solar.Solar</t>
  </si>
  <si>
    <t>TES_per_sqm.kWh.DE.Res.HH.Thermal.SH.ConvElc.CO</t>
  </si>
  <si>
    <t>TES_per_sqm.kWh.DE.Res.HH.Thermal.SH.ConvElc.CO.LPG.LPG</t>
  </si>
  <si>
    <t>TES_per_sqm.kWh.DE.Res.HH.Thermal.SH.ConvElc.CO.Elc.Elec</t>
  </si>
  <si>
    <t>DE - CO2 emissions per surface area (detailed structure)</t>
  </si>
  <si>
    <t>EMI_per_sqm.kgCO2.DE.Res.HH.Thermal.SH.Solids</t>
  </si>
  <si>
    <t>EMI_per_sqm.kgCO2.DE.Res.HH.Thermal.SH.Solids.SH</t>
  </si>
  <si>
    <t>EMI_per_sqm.kgCO2.DE.Res.HH.Thermal.SH.Solids.SH.Solids</t>
  </si>
  <si>
    <t>EMI_per_sqm.kgCO2.DE.Res.HH.Thermal.SH.Solids.SH.Elec</t>
  </si>
  <si>
    <t>EMI_per_sqm.kgCO2.DE.Res.HH.Thermal.SH.Solids.SC</t>
  </si>
  <si>
    <t>EMI_per_sqm.kgCO2.DE.Res.HH.Thermal.SH.Solids.SC.AC.Elec</t>
  </si>
  <si>
    <t>EMI_per_sqm.kgCO2.DE.Res.HH.Thermal.SH.Solids.WH</t>
  </si>
  <si>
    <t>EMI_per_sqm.kgCO2.DE.Res.HH.Thermal.SH.Solids.WH.Solids.NoSolar.Solids</t>
  </si>
  <si>
    <t>EMI_per_sqm.kgCO2.DE.Res.HH.Thermal.SH.Solids.WH.LPG.NoSolar.LPG</t>
  </si>
  <si>
    <t>EMI_per_sqm.kgCO2.DE.Res.HH.Thermal.SH.Solids.WH.LPG.Solar</t>
  </si>
  <si>
    <t>EMI_per_sqm.kgCO2.DE.Res.HH.Thermal.SH.Solids.WH.LPG.Solar.LPG</t>
  </si>
  <si>
    <t>EMI_per_sqm.kgCO2.DE.Res.HH.Thermal.SH.Solids.WH.LPG.Solar.Solar</t>
  </si>
  <si>
    <t>EMI_per_sqm.kgCO2.DE.Res.HH.Thermal.SH.Solids.WH.Elc.NoSolar.Elec</t>
  </si>
  <si>
    <t>EMI_per_sqm.kgCO2.DE.Res.HH.Thermal.SH.Solids.WH.Elc.Solar</t>
  </si>
  <si>
    <t>EMI_per_sqm.kgCO2.DE.Res.HH.Thermal.SH.Solids.WH.Elc.Solar.Elec</t>
  </si>
  <si>
    <t>EMI_per_sqm.kgCO2.DE.Res.HH.Thermal.SH.Solids.WH.Elc.Solar.Solar</t>
  </si>
  <si>
    <t>EMI_per_sqm.kgCO2.DE.Res.HH.Thermal.SH.Solids.CO</t>
  </si>
  <si>
    <t>EMI_per_sqm.kgCO2.DE.Res.HH.Thermal.SH.Solids.CO.Solids.Solids</t>
  </si>
  <si>
    <t>EMI_per_sqm.kgCO2.DE.Res.HH.Thermal.SH.Solids.CO.LPG.LPG</t>
  </si>
  <si>
    <t>EMI_per_sqm.kgCO2.DE.Res.HH.Thermal.SH.Solids.CO.Elc.Elec</t>
  </si>
  <si>
    <t>EMI_per_sqm.kgCO2.DE.Res.HH.Thermal.SH.LPG</t>
  </si>
  <si>
    <t>EMI_per_sqm.kgCO2.DE.Res.HH.Thermal.SH.LPG.SH</t>
  </si>
  <si>
    <t>EMI_per_sqm.kgCO2.DE.Res.HH.Thermal.SH.LPG.SH.LPG</t>
  </si>
  <si>
    <t>EMI_per_sqm.kgCO2.DE.Res.HH.Thermal.SH.LPG.SH.Elec</t>
  </si>
  <si>
    <t>EMI_per_sqm.kgCO2.DE.Res.HH.Thermal.SH.LPG.SC</t>
  </si>
  <si>
    <t>EMI_per_sqm.kgCO2.DE.Res.HH.Thermal.SH.LPG.SC.AC.Elec</t>
  </si>
  <si>
    <t>EMI_per_sqm.kgCO2.DE.Res.HH.Thermal.SH.LPG.WH</t>
  </si>
  <si>
    <t>EMI_per_sqm.kgCO2.DE.Res.HH.Thermal.SH.LPG.WH.LPG.NoSolar.LPG</t>
  </si>
  <si>
    <t>EMI_per_sqm.kgCO2.DE.Res.HH.Thermal.SH.LPG.WH.LPG.Solar</t>
  </si>
  <si>
    <t>EMI_per_sqm.kgCO2.DE.Res.HH.Thermal.SH.LPG.WH.LPG.Solar.LPG</t>
  </si>
  <si>
    <t>EMI_per_sqm.kgCO2.DE.Res.HH.Thermal.SH.LPG.WH.LPG.Solar.Solar</t>
  </si>
  <si>
    <t>EMI_per_sqm.kgCO2.DE.Res.HH.Thermal.SH.LPG.WH.Elc.NoSolar.Elec</t>
  </si>
  <si>
    <t>EMI_per_sqm.kgCO2.DE.Res.HH.Thermal.SH.LPG.WH.Elc.Solar</t>
  </si>
  <si>
    <t>EMI_per_sqm.kgCO2.DE.Res.HH.Thermal.SH.LPG.WH.Elc.Solar.Elec</t>
  </si>
  <si>
    <t>EMI_per_sqm.kgCO2.DE.Res.HH.Thermal.SH.LPG.WH.Elc.Solar.Solar</t>
  </si>
  <si>
    <t>EMI_per_sqm.kgCO2.DE.Res.HH.Thermal.SH.LPG.CO</t>
  </si>
  <si>
    <t>EMI_per_sqm.kgCO2.DE.Res.HH.Thermal.SH.LPG.CO.LPG.LPG</t>
  </si>
  <si>
    <t>EMI_per_sqm.kgCO2.DE.Res.HH.Thermal.SH.LPG.CO.Elc.Elec</t>
  </si>
  <si>
    <t>EMI_per_sqm.kgCO2.DE.Res.HH.Thermal.SH.Oil</t>
  </si>
  <si>
    <t>EMI_per_sqm.kgCO2.DE.Res.HH.Thermal.SH.Oil.SH</t>
  </si>
  <si>
    <t>EMI_per_sqm.kgCO2.DE.Res.HH.Thermal.SH.Oil.SH.Oil</t>
  </si>
  <si>
    <t>EMI_per_sqm.kgCO2.DE.Res.HH.Thermal.SH.Oil.SH.Elec</t>
  </si>
  <si>
    <t>EMI_per_sqm.kgCO2.DE.Res.HH.Thermal.SH.Oil.SC</t>
  </si>
  <si>
    <t>EMI_per_sqm.kgCO2.DE.Res.HH.Thermal.SH.Oil.SC.AC.Elec</t>
  </si>
  <si>
    <t>EMI_per_sqm.kgCO2.DE.Res.HH.Thermal.SH.Oil.WH</t>
  </si>
  <si>
    <t>EMI_per_sqm.kgCO2.DE.Res.HH.Thermal.SH.Oil.WH.Oil.NoSolar.Oil</t>
  </si>
  <si>
    <t>EMI_per_sqm.kgCO2.DE.Res.HH.Thermal.SH.Oil.WH.Oil.Solar</t>
  </si>
  <si>
    <t>EMI_per_sqm.kgCO2.DE.Res.HH.Thermal.SH.Oil.WH.Oil.Solar.Oil</t>
  </si>
  <si>
    <t>EMI_per_sqm.kgCO2.DE.Res.HH.Thermal.SH.Oil.WH.Oil.Solar.Solar</t>
  </si>
  <si>
    <t>EMI_per_sqm.kgCO2.DE.Res.HH.Thermal.SH.Oil.WH.Elc.NoSolar.Elec</t>
  </si>
  <si>
    <t>EMI_per_sqm.kgCO2.DE.Res.HH.Thermal.SH.Oil.WH.Elc.Solar</t>
  </si>
  <si>
    <t>EMI_per_sqm.kgCO2.DE.Res.HH.Thermal.SH.Oil.WH.Elc.Solar.Elec</t>
  </si>
  <si>
    <t>EMI_per_sqm.kgCO2.DE.Res.HH.Thermal.SH.Oil.WH.Elc.Solar.Solar</t>
  </si>
  <si>
    <t>EMI_per_sqm.kgCO2.DE.Res.HH.Thermal.SH.Oil.CO</t>
  </si>
  <si>
    <t>EMI_per_sqm.kgCO2.DE.Res.HH.Thermal.SH.Oil.CO.LPG.LPG</t>
  </si>
  <si>
    <t>EMI_per_sqm.kgCO2.DE.Res.HH.Thermal.SH.Oil.CO.Elc.Elec</t>
  </si>
  <si>
    <t>EMI_per_sqm.kgCO2.DE.Res.HH.Thermal.SH.Gas</t>
  </si>
  <si>
    <t>EMI_per_sqm.kgCO2.DE.Res.HH.Thermal.SH.Gas.SH</t>
  </si>
  <si>
    <t>EMI_per_sqm.kgCO2.DE.Res.HH.Thermal.SH.Gas.SH.Gas</t>
  </si>
  <si>
    <t>EMI_per_sqm.kgCO2.DE.Res.HH.Thermal.SH.Gas.SH.Elec</t>
  </si>
  <si>
    <t>EMI_per_sqm.kgCO2.DE.Res.HH.Thermal.SH.Gas.SC</t>
  </si>
  <si>
    <t>EMI_per_sqm.kgCO2.DE.Res.HH.Thermal.SH.Gas.SC.AC.Elec</t>
  </si>
  <si>
    <t>EMI_per_sqm.kgCO2.DE.Res.HH.Thermal.SH.Gas.WH</t>
  </si>
  <si>
    <t>EMI_per_sqm.kgCO2.DE.Res.HH.Thermal.SH.Gas.WH.Gas.NoSolar.Gas</t>
  </si>
  <si>
    <t>EMI_per_sqm.kgCO2.DE.Res.HH.Thermal.SH.Gas.WH.Gas.Solar</t>
  </si>
  <si>
    <t>EMI_per_sqm.kgCO2.DE.Res.HH.Thermal.SH.Gas.WH.Gas.Solar.Gas</t>
  </si>
  <si>
    <t>EMI_per_sqm.kgCO2.DE.Res.HH.Thermal.SH.Gas.WH.Gas.Solar.Solar</t>
  </si>
  <si>
    <t>EMI_per_sqm.kgCO2.DE.Res.HH.Thermal.SH.Gas.WH.Elc.NoSolar.Elec</t>
  </si>
  <si>
    <t>EMI_per_sqm.kgCO2.DE.Res.HH.Thermal.SH.Gas.WH.Elc.Solar</t>
  </si>
  <si>
    <t>EMI_per_sqm.kgCO2.DE.Res.HH.Thermal.SH.Gas.WH.Elc.Solar.Elec</t>
  </si>
  <si>
    <t>EMI_per_sqm.kgCO2.DE.Res.HH.Thermal.SH.Gas.WH.Elc.Solar.Solar</t>
  </si>
  <si>
    <t>EMI_per_sqm.kgCO2.DE.Res.HH.Thermal.SH.Gas.CO</t>
  </si>
  <si>
    <t>EMI_per_sqm.kgCO2.DE.Res.HH.Thermal.SH.Gas.CO.Gas.Gas</t>
  </si>
  <si>
    <t>EMI_per_sqm.kgCO2.DE.Res.HH.Thermal.SH.Gas.CO.Elc.Elec</t>
  </si>
  <si>
    <t>EMI_per_sqm.kgCO2.DE.Res.HH.Thermal.SH.Biomass</t>
  </si>
  <si>
    <t>EMI_per_sqm.kgCO2.DE.Res.HH.Thermal.SH.Biomass.SH</t>
  </si>
  <si>
    <t>EMI_per_sqm.kgCO2.DE.Res.HH.Thermal.SH.Biomass.SH.Biomass</t>
  </si>
  <si>
    <t>EMI_per_sqm.kgCO2.DE.Res.HH.Thermal.SH.Biomass.SH.Elec</t>
  </si>
  <si>
    <t>EMI_per_sqm.kgCO2.DE.Res.HH.Thermal.SH.Biomass.SC</t>
  </si>
  <si>
    <t>EMI_per_sqm.kgCO2.DE.Res.HH.Thermal.SH.Biomass.SC.AC.Elec</t>
  </si>
  <si>
    <t>EMI_per_sqm.kgCO2.DE.Res.HH.Thermal.SH.Biomass.WH</t>
  </si>
  <si>
    <t>EMI_per_sqm.kgCO2.DE.Res.HH.Thermal.SH.Biomass.WH.Biomass.NoSolar.Biomass</t>
  </si>
  <si>
    <t>EMI_per_sqm.kgCO2.DE.Res.HH.Thermal.SH.Biomass.WH.Biomass.Solar</t>
  </si>
  <si>
    <t>EMI_per_sqm.kgCO2.DE.Res.HH.Thermal.SH.Biomass.WH.Biomass.Solar.Biomass</t>
  </si>
  <si>
    <t>EMI_per_sqm.kgCO2.DE.Res.HH.Thermal.SH.Biomass.WH.Biomass.Solar.Solar</t>
  </si>
  <si>
    <t>EMI_per_sqm.kgCO2.DE.Res.HH.Thermal.SH.Biomass.WH.LPG.NoSolar.LPG</t>
  </si>
  <si>
    <t>EMI_per_sqm.kgCO2.DE.Res.HH.Thermal.SH.Biomass.WH.LPG.Solar</t>
  </si>
  <si>
    <t>EMI_per_sqm.kgCO2.DE.Res.HH.Thermal.SH.Biomass.WH.LPG.Solar.LPG</t>
  </si>
  <si>
    <t>EMI_per_sqm.kgCO2.DE.Res.HH.Thermal.SH.Biomass.WH.LPG.Solar.Solar</t>
  </si>
  <si>
    <t>EMI_per_sqm.kgCO2.DE.Res.HH.Thermal.SH.Biomass.WH.Elc.NoSolar.Elec</t>
  </si>
  <si>
    <t>EMI_per_sqm.kgCO2.DE.Res.HH.Thermal.SH.Biomass.WH.Elc.Solar</t>
  </si>
  <si>
    <t>EMI_per_sqm.kgCO2.DE.Res.HH.Thermal.SH.Biomass.WH.Elc.Solar.Elec</t>
  </si>
  <si>
    <t>EMI_per_sqm.kgCO2.DE.Res.HH.Thermal.SH.Biomass.WH.Elc.Solar.Solar</t>
  </si>
  <si>
    <t>EMI_per_sqm.kgCO2.DE.Res.HH.Thermal.SH.Biomass.CO</t>
  </si>
  <si>
    <t>EMI_per_sqm.kgCO2.DE.Res.HH.Thermal.SH.Biomass.CO.Biomass.Biomass</t>
  </si>
  <si>
    <t>EMI_per_sqm.kgCO2.DE.Res.HH.Thermal.SH.Biomass.CO.LPG.LPG</t>
  </si>
  <si>
    <t>EMI_per_sqm.kgCO2.DE.Res.HH.Thermal.SH.Biomass.CO.Elc.Elec</t>
  </si>
  <si>
    <t>EMI_per_sqm.kgCO2.DE.Res.HH.Thermal.SH.Geo</t>
  </si>
  <si>
    <t>EMI_per_sqm.kgCO2.DE.Res.HH.Thermal.SH.Geo.SH</t>
  </si>
  <si>
    <t>EMI_per_sqm.kgCO2.DE.Res.HH.Thermal.SH.Geo.SH.Geo</t>
  </si>
  <si>
    <t>EMI_per_sqm.kgCO2.DE.Res.HH.Thermal.SH.Geo.SH.Elec</t>
  </si>
  <si>
    <t>EMI_per_sqm.kgCO2.DE.Res.HH.Thermal.SH.Geo.SC</t>
  </si>
  <si>
    <t>EMI_per_sqm.kgCO2.DE.Res.HH.Thermal.SH.Geo.SC.AC.Elec</t>
  </si>
  <si>
    <t>EMI_per_sqm.kgCO2.DE.Res.HH.Thermal.SH.Geo.WH</t>
  </si>
  <si>
    <t>EMI_per_sqm.kgCO2.DE.Res.HH.Thermal.SH.Geo.WH.Geo.NoSolar.Geo</t>
  </si>
  <si>
    <t>EMI_per_sqm.kgCO2.DE.Res.HH.Thermal.SH.Geo.WH.Geo.Solar</t>
  </si>
  <si>
    <t>EMI_per_sqm.kgCO2.DE.Res.HH.Thermal.SH.Geo.WH.Geo.Solar.Geo</t>
  </si>
  <si>
    <t>EMI_per_sqm.kgCO2.DE.Res.HH.Thermal.SH.Geo.WH.Geo.Solar.Solar</t>
  </si>
  <si>
    <t>EMI_per_sqm.kgCO2.DE.Res.HH.Thermal.SH.Geo.WH.Elc.NoSolar.Elec</t>
  </si>
  <si>
    <t>EMI_per_sqm.kgCO2.DE.Res.HH.Thermal.SH.Geo.WH.Elc.Solar</t>
  </si>
  <si>
    <t>EMI_per_sqm.kgCO2.DE.Res.HH.Thermal.SH.Geo.WH.Elc.Solar.Elec</t>
  </si>
  <si>
    <t>EMI_per_sqm.kgCO2.DE.Res.HH.Thermal.SH.Geo.WH.Elc.Solar.Solar</t>
  </si>
  <si>
    <t>EMI_per_sqm.kgCO2.DE.Res.HH.Thermal.SH.Geo.CO</t>
  </si>
  <si>
    <t>EMI_per_sqm.kgCO2.DE.Res.HH.Thermal.SH.Geo.CO.LPG.LPG</t>
  </si>
  <si>
    <t>EMI_per_sqm.kgCO2.DE.Res.HH.Thermal.SH.Geo.CO.Elc.Elec</t>
  </si>
  <si>
    <t>EMI_per_sqm.kgCO2.DE.Res.HH.Thermal.SH.DistrHeat</t>
  </si>
  <si>
    <t>EMI_per_sqm.kgCO2.DE.Res.HH.Thermal.SH.DistrHeat.SH</t>
  </si>
  <si>
    <t>EMI_per_sqm.kgCO2.DE.Res.HH.Thermal.SH.DistrHeat.SH.Steam_Distr</t>
  </si>
  <si>
    <t>EMI_per_sqm.kgCO2.DE.Res.HH.Thermal.SH.DistrHeat.SH.Elec</t>
  </si>
  <si>
    <t>EMI_per_sqm.kgCO2.DE.Res.HH.Thermal.SH.DistrHeat.SC</t>
  </si>
  <si>
    <t>EMI_per_sqm.kgCO2.DE.Res.HH.Thermal.SH.DistrHeat.SC.AC.Elec</t>
  </si>
  <si>
    <t>EMI_per_sqm.kgCO2.DE.Res.HH.Thermal.SH.DistrHeat.WH</t>
  </si>
  <si>
    <t>EMI_per_sqm.kgCO2.DE.Res.HH.Thermal.SH.DistrHeat.WH.DistrHeat.NoSolar.Steam_Distr</t>
  </si>
  <si>
    <t>EMI_per_sqm.kgCO2.DE.Res.HH.Thermal.SH.DistrHeat.WH.DistrHeat.Solar</t>
  </si>
  <si>
    <t>EMI_per_sqm.kgCO2.DE.Res.HH.Thermal.SH.DistrHeat.WH.DistrHeat.Solar.Steam_Distr</t>
  </si>
  <si>
    <t>EMI_per_sqm.kgCO2.DE.Res.HH.Thermal.SH.DistrHeat.WH.DistrHeat.Solar.Solar</t>
  </si>
  <si>
    <t>EMI_per_sqm.kgCO2.DE.Res.HH.Thermal.SH.DistrHeat.WH.Elc.NoSolar.Elec</t>
  </si>
  <si>
    <t>EMI_per_sqm.kgCO2.DE.Res.HH.Thermal.SH.DistrHeat.WH.Elc.Solar</t>
  </si>
  <si>
    <t>EMI_per_sqm.kgCO2.DE.Res.HH.Thermal.SH.DistrHeat.WH.Elc.Solar.Elec</t>
  </si>
  <si>
    <t>EMI_per_sqm.kgCO2.DE.Res.HH.Thermal.SH.DistrHeat.WH.Elc.Solar.Solar</t>
  </si>
  <si>
    <t>EMI_per_sqm.kgCO2.DE.Res.HH.Thermal.SH.DistrHeat.CO</t>
  </si>
  <si>
    <t>EMI_per_sqm.kgCO2.DE.Res.HH.Thermal.SH.DistrHeat.CO.LPG.LPG</t>
  </si>
  <si>
    <t>EMI_per_sqm.kgCO2.DE.Res.HH.Thermal.SH.DistrHeat.CO.Elc.Elec</t>
  </si>
  <si>
    <t>EMI_per_sqm.kgCO2.DE.Res.HH.Thermal.SH.AdvElc</t>
  </si>
  <si>
    <t>EMI_per_sqm.kgCO2.DE.Res.HH.Thermal.SH.AdvElc.SH</t>
  </si>
  <si>
    <t>EMI_per_sqm.kgCO2.DE.Res.HH.Thermal.SH.AdvElc.SH.Elec</t>
  </si>
  <si>
    <t>EMI_per_sqm.kgCO2.DE.Res.HH.Thermal.SH.AdvElc.SC</t>
  </si>
  <si>
    <t>EMI_per_sqm.kgCO2.DE.Res.HH.Thermal.SH.AdvElc.SC.AC.Elec</t>
  </si>
  <si>
    <t>EMI_per_sqm.kgCO2.DE.Res.HH.Thermal.SH.AdvElc.WH</t>
  </si>
  <si>
    <t>EMI_per_sqm.kgCO2.DE.Res.HH.Thermal.SH.AdvElc.WH.LPG.NoSolar.LPG</t>
  </si>
  <si>
    <t>EMI_per_sqm.kgCO2.DE.Res.HH.Thermal.SH.AdvElc.WH.LPG.Solar</t>
  </si>
  <si>
    <t>EMI_per_sqm.kgCO2.DE.Res.HH.Thermal.SH.AdvElc.WH.LPG.Solar.LPG</t>
  </si>
  <si>
    <t>EMI_per_sqm.kgCO2.DE.Res.HH.Thermal.SH.AdvElc.WH.LPG.Solar.Solar</t>
  </si>
  <si>
    <t>EMI_per_sqm.kgCO2.DE.Res.HH.Thermal.SH.AdvElc.WH.Elc.NoSolar.Elec</t>
  </si>
  <si>
    <t>EMI_per_sqm.kgCO2.DE.Res.HH.Thermal.SH.AdvElc.WH.Elc.Solar</t>
  </si>
  <si>
    <t>EMI_per_sqm.kgCO2.DE.Res.HH.Thermal.SH.AdvElc.WH.Elc.Solar.Elec</t>
  </si>
  <si>
    <t>EMI_per_sqm.kgCO2.DE.Res.HH.Thermal.SH.AdvElc.WH.Elc.Solar.Solar</t>
  </si>
  <si>
    <t>EMI_per_sqm.kgCO2.DE.Res.HH.Thermal.SH.AdvElc.CO</t>
  </si>
  <si>
    <t>EMI_per_sqm.kgCO2.DE.Res.HH.Thermal.SH.AdvElc.CO.LPG.LPG</t>
  </si>
  <si>
    <t>EMI_per_sqm.kgCO2.DE.Res.HH.Thermal.SH.AdvElc.CO.Elc.Elec</t>
  </si>
  <si>
    <t>EMI_per_sqm.kgCO2.DE.Res.HH.Thermal.SH.ConvElc</t>
  </si>
  <si>
    <t>EMI_per_sqm.kgCO2.DE.Res.HH.Thermal.SH.ConvElc.SH</t>
  </si>
  <si>
    <t>EMI_per_sqm.kgCO2.DE.Res.HH.Thermal.SH.ConvElc.SH.Elec</t>
  </si>
  <si>
    <t>EMI_per_sqm.kgCO2.DE.Res.HH.Thermal.SH.ConvElc.SC</t>
  </si>
  <si>
    <t>EMI_per_sqm.kgCO2.DE.Res.HH.Thermal.SH.ConvElc.SC.AC.Elec</t>
  </si>
  <si>
    <t>EMI_per_sqm.kgCO2.DE.Res.HH.Thermal.SH.ConvElc.WH</t>
  </si>
  <si>
    <t>EMI_per_sqm.kgCO2.DE.Res.HH.Thermal.SH.ConvElc.WH.LPG.NoSolar.LPG</t>
  </si>
  <si>
    <t>EMI_per_sqm.kgCO2.DE.Res.HH.Thermal.SH.ConvElc.WH.LPG.Solar</t>
  </si>
  <si>
    <t>EMI_per_sqm.kgCO2.DE.Res.HH.Thermal.SH.ConvElc.WH.LPG.Solar.LPG</t>
  </si>
  <si>
    <t>EMI_per_sqm.kgCO2.DE.Res.HH.Thermal.SH.ConvElc.WH.LPG.Solar.Solar</t>
  </si>
  <si>
    <t>EMI_per_sqm.kgCO2.DE.Res.HH.Thermal.SH.ConvElc.WH.Elc.NoSolar.Elec</t>
  </si>
  <si>
    <t>EMI_per_sqm.kgCO2.DE.Res.HH.Thermal.SH.ConvElc.WH.Elc.Solar</t>
  </si>
  <si>
    <t>EMI_per_sqm.kgCO2.DE.Res.HH.Thermal.SH.ConvElc.WH.Elc.Solar.Elec</t>
  </si>
  <si>
    <t>EMI_per_sqm.kgCO2.DE.Res.HH.Thermal.SH.ConvElc.WH.Elc.Solar.Solar</t>
  </si>
  <si>
    <t>EMI_per_sqm.kgCO2.DE.Res.HH.Thermal.SH.ConvElc.CO</t>
  </si>
  <si>
    <t>EMI_per_sqm.kgCO2.DE.Res.HH.Thermal.SH.ConvElc.CO.LPG.LPG</t>
  </si>
  <si>
    <t>EMI_per_sqm.kgCO2.DE.Res.HH.Thermal.SH.ConvElc.CO.Elc.Elec</t>
  </si>
  <si>
    <t>DE - Final energy consumption in new and renovated households (detailed structure)</t>
  </si>
  <si>
    <t>FEC.ktoe.DE.Res.HHnew.Thermal.SH.Solids</t>
  </si>
  <si>
    <t>FEC.ktoe.DE.Res.HHnew.Thermal.SH.Solids.SH</t>
  </si>
  <si>
    <t>FEC.ktoe.DE.Res.HHnew.Thermal.SH.Solids.SH.Solids</t>
  </si>
  <si>
    <t>FEC.ktoe.DE.Res.HHnew.Thermal.SH.Solids.SH.Elec</t>
  </si>
  <si>
    <t>FEC.ktoe.DE.Res.HHnew.Thermal.SH.Solids.SC</t>
  </si>
  <si>
    <t>FEC.ktoe.DE.Res.HHnew.Thermal.SH.Solids.SC.AC.Elec</t>
  </si>
  <si>
    <t>FEC.ktoe.DE.Res.HHnew.Thermal.SH.Solids.WH</t>
  </si>
  <si>
    <t>FEC.ktoe.DE.Res.HHnew.Thermal.SH.Solids.WH.Solids.NoSolar.Solids</t>
  </si>
  <si>
    <t>FEC.ktoe.DE.Res.HHnew.Thermal.SH.Solids.WH.LPG.NoSolar.LPG</t>
  </si>
  <si>
    <t>FEC.ktoe.DE.Res.HHnew.Thermal.SH.Solids.WH.LPG.Solar</t>
  </si>
  <si>
    <t>FEC.ktoe.DE.Res.HHnew.Thermal.SH.Solids.WH.LPG.Solar.LPG</t>
  </si>
  <si>
    <t>FEC.ktoe.DE.Res.HHnew.Thermal.SH.Solids.WH.LPG.Solar.Solar</t>
  </si>
  <si>
    <t>FEC.ktoe.DE.Res.HHnew.Thermal.SH.Solids.WH.Elc.NoSolar.Elec</t>
  </si>
  <si>
    <t>FEC.ktoe.DE.Res.HHnew.Thermal.SH.Solids.WH.Elc.Solar</t>
  </si>
  <si>
    <t>FEC.ktoe.DE.Res.HHnew.Thermal.SH.Solids.WH.Elc.Solar.Elec</t>
  </si>
  <si>
    <t>FEC.ktoe.DE.Res.HHnew.Thermal.SH.Solids.WH.Elc.Solar.Solar</t>
  </si>
  <si>
    <t>FEC.ktoe.DE.Res.HHnew.Thermal.SH.Solids.CO</t>
  </si>
  <si>
    <t>FEC.ktoe.DE.Res.HHnew.Thermal.SH.Solids.CO.Solids.Solids</t>
  </si>
  <si>
    <t>FEC.ktoe.DE.Res.HHnew.Thermal.SH.Solids.CO.LPG.LPG</t>
  </si>
  <si>
    <t>FEC.ktoe.DE.Res.HHnew.Thermal.SH.Solids.CO.Elc.Elec</t>
  </si>
  <si>
    <t>FEC.ktoe.DE.Res.HHnew.Thermal.SH.LPG</t>
  </si>
  <si>
    <t>FEC.ktoe.DE.Res.HHnew.Thermal.SH.LPG.SH</t>
  </si>
  <si>
    <t>FEC.ktoe.DE.Res.HHnew.Thermal.SH.LPG.SH.LPG</t>
  </si>
  <si>
    <t>FEC.ktoe.DE.Res.HHnew.Thermal.SH.LPG.SH.Elec</t>
  </si>
  <si>
    <t>FEC.ktoe.DE.Res.HHnew.Thermal.SH.LPG.SC</t>
  </si>
  <si>
    <t>FEC.ktoe.DE.Res.HHnew.Thermal.SH.LPG.SC.AC.Elec</t>
  </si>
  <si>
    <t>FEC.ktoe.DE.Res.HHnew.Thermal.SH.LPG.WH</t>
  </si>
  <si>
    <t>FEC.ktoe.DE.Res.HHnew.Thermal.SH.LPG.WH.LPG.NoSolar.LPG</t>
  </si>
  <si>
    <t>FEC.ktoe.DE.Res.HHnew.Thermal.SH.LPG.WH.LPG.Solar</t>
  </si>
  <si>
    <t>FEC.ktoe.DE.Res.HHnew.Thermal.SH.LPG.WH.LPG.Solar.LPG</t>
  </si>
  <si>
    <t>FEC.ktoe.DE.Res.HHnew.Thermal.SH.LPG.WH.LPG.Solar.Solar</t>
  </si>
  <si>
    <t>FEC.ktoe.DE.Res.HHnew.Thermal.SH.LPG.WH.Elc.NoSolar.Elec</t>
  </si>
  <si>
    <t>FEC.ktoe.DE.Res.HHnew.Thermal.SH.LPG.WH.Elc.Solar</t>
  </si>
  <si>
    <t>FEC.ktoe.DE.Res.HHnew.Thermal.SH.LPG.WH.Elc.Solar.Elec</t>
  </si>
  <si>
    <t>FEC.ktoe.DE.Res.HHnew.Thermal.SH.LPG.WH.Elc.Solar.Solar</t>
  </si>
  <si>
    <t>FEC.ktoe.DE.Res.HHnew.Thermal.SH.LPG.CO</t>
  </si>
  <si>
    <t>FEC.ktoe.DE.Res.HHnew.Thermal.SH.LPG.CO.LPG.LPG</t>
  </si>
  <si>
    <t>FEC.ktoe.DE.Res.HHnew.Thermal.SH.LPG.CO.Elc.Elec</t>
  </si>
  <si>
    <t>FEC.ktoe.DE.Res.HHnew.Thermal.SH.Oil</t>
  </si>
  <si>
    <t>FEC.ktoe.DE.Res.HHnew.Thermal.SH.Oil.SH</t>
  </si>
  <si>
    <t>FEC.ktoe.DE.Res.HHnew.Thermal.SH.Oil.SH.Oil</t>
  </si>
  <si>
    <t>FEC.ktoe.DE.Res.HHnew.Thermal.SH.Oil.SH.Elec</t>
  </si>
  <si>
    <t>FEC.ktoe.DE.Res.HHnew.Thermal.SH.Oil.SC</t>
  </si>
  <si>
    <t>FEC.ktoe.DE.Res.HHnew.Thermal.SH.Oil.SC.AC.Elec</t>
  </si>
  <si>
    <t>FEC.ktoe.DE.Res.HHnew.Thermal.SH.Oil.WH</t>
  </si>
  <si>
    <t>FEC.ktoe.DE.Res.HHnew.Thermal.SH.Oil.WH.Oil.NoSolar.Oil</t>
  </si>
  <si>
    <t>FEC.ktoe.DE.Res.HHnew.Thermal.SH.Oil.WH.Oil.Solar</t>
  </si>
  <si>
    <t>FEC.ktoe.DE.Res.HHnew.Thermal.SH.Oil.WH.Oil.Solar.Oil</t>
  </si>
  <si>
    <t>FEC.ktoe.DE.Res.HHnew.Thermal.SH.Oil.WH.Oil.Solar.Solar</t>
  </si>
  <si>
    <t>FEC.ktoe.DE.Res.HHnew.Thermal.SH.Oil.WH.Elc.NoSolar.Elec</t>
  </si>
  <si>
    <t>FEC.ktoe.DE.Res.HHnew.Thermal.SH.Oil.WH.Elc.Solar</t>
  </si>
  <si>
    <t>FEC.ktoe.DE.Res.HHnew.Thermal.SH.Oil.WH.Elc.Solar.Elec</t>
  </si>
  <si>
    <t>FEC.ktoe.DE.Res.HHnew.Thermal.SH.Oil.WH.Elc.Solar.Solar</t>
  </si>
  <si>
    <t>FEC.ktoe.DE.Res.HHnew.Thermal.SH.Oil.CO</t>
  </si>
  <si>
    <t>FEC.ktoe.DE.Res.HHnew.Thermal.SH.Oil.CO.LPG.LPG</t>
  </si>
  <si>
    <t>FEC.ktoe.DE.Res.HHnew.Thermal.SH.Oil.CO.Elc.Elec</t>
  </si>
  <si>
    <t>FEC.ktoe.DE.Res.HHnew.Thermal.SH.Gas</t>
  </si>
  <si>
    <t>FEC.ktoe.DE.Res.HHnew.Thermal.SH.Gas.SH</t>
  </si>
  <si>
    <t>FEC.ktoe.DE.Res.HHnew.Thermal.SH.Gas.SH.Gas</t>
  </si>
  <si>
    <t>FEC.ktoe.DE.Res.HHnew.Thermal.SH.Gas.SH.Elec</t>
  </si>
  <si>
    <t>FEC.ktoe.DE.Res.HHnew.Thermal.SH.Gas.SC</t>
  </si>
  <si>
    <t>FEC.ktoe.DE.Res.HHnew.Thermal.SH.Gas.SC.AC.Elec</t>
  </si>
  <si>
    <t>FEC.ktoe.DE.Res.HHnew.Thermal.SH.Gas.WH</t>
  </si>
  <si>
    <t>FEC.ktoe.DE.Res.HHnew.Thermal.SH.Gas.WH.Gas.NoSolar.Gas</t>
  </si>
  <si>
    <t>FEC.ktoe.DE.Res.HHnew.Thermal.SH.Gas.WH.Gas.Solar</t>
  </si>
  <si>
    <t>FEC.ktoe.DE.Res.HHnew.Thermal.SH.Gas.WH.Gas.Solar.Gas</t>
  </si>
  <si>
    <t>FEC.ktoe.DE.Res.HHnew.Thermal.SH.Gas.WH.Gas.Solar.Solar</t>
  </si>
  <si>
    <t>FEC.ktoe.DE.Res.HHnew.Thermal.SH.Gas.WH.Elc.NoSolar.Elec</t>
  </si>
  <si>
    <t>FEC.ktoe.DE.Res.HHnew.Thermal.SH.Gas.WH.Elc.Solar</t>
  </si>
  <si>
    <t>FEC.ktoe.DE.Res.HHnew.Thermal.SH.Gas.WH.Elc.Solar.Elec</t>
  </si>
  <si>
    <t>FEC.ktoe.DE.Res.HHnew.Thermal.SH.Gas.WH.Elc.Solar.Solar</t>
  </si>
  <si>
    <t>FEC.ktoe.DE.Res.HHnew.Thermal.SH.Gas.CO</t>
  </si>
  <si>
    <t>FEC.ktoe.DE.Res.HHnew.Thermal.SH.Gas.CO.Gas.Gas</t>
  </si>
  <si>
    <t>FEC.ktoe.DE.Res.HHnew.Thermal.SH.Gas.CO.Elc.Elec</t>
  </si>
  <si>
    <t>FEC.ktoe.DE.Res.HHnew.Thermal.SH.Biomass</t>
  </si>
  <si>
    <t>FEC.ktoe.DE.Res.HHnew.Thermal.SH.Biomass.SH</t>
  </si>
  <si>
    <t>FEC.ktoe.DE.Res.HHnew.Thermal.SH.Biomass.SH.Biomass</t>
  </si>
  <si>
    <t>FEC.ktoe.DE.Res.HHnew.Thermal.SH.Biomass.SH.Elec</t>
  </si>
  <si>
    <t>FEC.ktoe.DE.Res.HHnew.Thermal.SH.Biomass.SC</t>
  </si>
  <si>
    <t>FEC.ktoe.DE.Res.HHnew.Thermal.SH.Biomass.SC.AC.Elec</t>
  </si>
  <si>
    <t>FEC.ktoe.DE.Res.HHnew.Thermal.SH.Biomass.WH</t>
  </si>
  <si>
    <t>FEC.ktoe.DE.Res.HHnew.Thermal.SH.Biomass.WH.Biomass.NoSolar.Biomass</t>
  </si>
  <si>
    <t>FEC.ktoe.DE.Res.HHnew.Thermal.SH.Biomass.WH.Biomass.Solar</t>
  </si>
  <si>
    <t>FEC.ktoe.DE.Res.HHnew.Thermal.SH.Biomass.WH.Biomass.Solar.Biomass</t>
  </si>
  <si>
    <t>FEC.ktoe.DE.Res.HHnew.Thermal.SH.Biomass.WH.Biomass.Solar.Solar</t>
  </si>
  <si>
    <t>FEC.ktoe.DE.Res.HHnew.Thermal.SH.Biomass.WH.LPG.NoSolar.LPG</t>
  </si>
  <si>
    <t>FEC.ktoe.DE.Res.HHnew.Thermal.SH.Biomass.WH.LPG.Solar</t>
  </si>
  <si>
    <t>FEC.ktoe.DE.Res.HHnew.Thermal.SH.Biomass.WH.LPG.Solar.LPG</t>
  </si>
  <si>
    <t>FEC.ktoe.DE.Res.HHnew.Thermal.SH.Biomass.WH.LPG.Solar.Solar</t>
  </si>
  <si>
    <t>FEC.ktoe.DE.Res.HHnew.Thermal.SH.Biomass.WH.Elc.NoSolar.Elec</t>
  </si>
  <si>
    <t>FEC.ktoe.DE.Res.HHnew.Thermal.SH.Biomass.WH.Elc.Solar</t>
  </si>
  <si>
    <t>FEC.ktoe.DE.Res.HHnew.Thermal.SH.Biomass.WH.Elc.Solar.Elec</t>
  </si>
  <si>
    <t>FEC.ktoe.DE.Res.HHnew.Thermal.SH.Biomass.WH.Elc.Solar.Solar</t>
  </si>
  <si>
    <t>FEC.ktoe.DE.Res.HHnew.Thermal.SH.Biomass.CO</t>
  </si>
  <si>
    <t>FEC.ktoe.DE.Res.HHnew.Thermal.SH.Biomass.CO.Biomass.Biomass</t>
  </si>
  <si>
    <t>FEC.ktoe.DE.Res.HHnew.Thermal.SH.Biomass.CO.LPG.LPG</t>
  </si>
  <si>
    <t>FEC.ktoe.DE.Res.HHnew.Thermal.SH.Biomass.CO.Elc.Elec</t>
  </si>
  <si>
    <t>FEC.ktoe.DE.Res.HHnew.Thermal.SH.Geo</t>
  </si>
  <si>
    <t>FEC.ktoe.DE.Res.HHnew.Thermal.SH.Geo.SH</t>
  </si>
  <si>
    <t>FEC.ktoe.DE.Res.HHnew.Thermal.SH.Geo.SH.Geo</t>
  </si>
  <si>
    <t>FEC.ktoe.DE.Res.HHnew.Thermal.SH.Geo.SH.Elec</t>
  </si>
  <si>
    <t>FEC.ktoe.DE.Res.HHnew.Thermal.SH.Geo.SC</t>
  </si>
  <si>
    <t>FEC.ktoe.DE.Res.HHnew.Thermal.SH.Geo.SC.AC.Elec</t>
  </si>
  <si>
    <t>FEC.ktoe.DE.Res.HHnew.Thermal.SH.Geo.WH</t>
  </si>
  <si>
    <t>FEC.ktoe.DE.Res.HHnew.Thermal.SH.Geo.WH.Geo.NoSolar.Geo</t>
  </si>
  <si>
    <t>FEC.ktoe.DE.Res.HHnew.Thermal.SH.Geo.WH.Geo.Solar</t>
  </si>
  <si>
    <t>FEC.ktoe.DE.Res.HHnew.Thermal.SH.Geo.WH.Geo.Solar.Geo</t>
  </si>
  <si>
    <t>FEC.ktoe.DE.Res.HHnew.Thermal.SH.Geo.WH.Geo.Solar.Solar</t>
  </si>
  <si>
    <t>FEC.ktoe.DE.Res.HHnew.Thermal.SH.Geo.WH.Elc.NoSolar.Elec</t>
  </si>
  <si>
    <t>FEC.ktoe.DE.Res.HHnew.Thermal.SH.Geo.WH.Elc.Solar</t>
  </si>
  <si>
    <t>FEC.ktoe.DE.Res.HHnew.Thermal.SH.Geo.WH.Elc.Solar.Elec</t>
  </si>
  <si>
    <t>FEC.ktoe.DE.Res.HHnew.Thermal.SH.Geo.WH.Elc.Solar.Solar</t>
  </si>
  <si>
    <t>FEC.ktoe.DE.Res.HHnew.Thermal.SH.Geo.CO</t>
  </si>
  <si>
    <t>FEC.ktoe.DE.Res.HHnew.Thermal.SH.Geo.CO.LPG.LPG</t>
  </si>
  <si>
    <t>FEC.ktoe.DE.Res.HHnew.Thermal.SH.Geo.CO.Elc.Elec</t>
  </si>
  <si>
    <t>FEC.ktoe.DE.Res.HHnew.Thermal.SH.DistrHeat</t>
  </si>
  <si>
    <t>FEC.ktoe.DE.Res.HHnew.Thermal.SH.DistrHeat.SH</t>
  </si>
  <si>
    <t>FEC.ktoe.DE.Res.HHnew.Thermal.SH.DistrHeat.SH.Steam_Distr</t>
  </si>
  <si>
    <t>FEC.ktoe.DE.Res.HHnew.Thermal.SH.DistrHeat.SH.Elec</t>
  </si>
  <si>
    <t>FEC.ktoe.DE.Res.HHnew.Thermal.SH.DistrHeat.SC</t>
  </si>
  <si>
    <t>FEC.ktoe.DE.Res.HHnew.Thermal.SH.DistrHeat.SC.AC.Elec</t>
  </si>
  <si>
    <t>FEC.ktoe.DE.Res.HHnew.Thermal.SH.DistrHeat.WH</t>
  </si>
  <si>
    <t>FEC.ktoe.DE.Res.HHnew.Thermal.SH.DistrHeat.WH.DistrHeat.NoSolar.Steam_Distr</t>
  </si>
  <si>
    <t>FEC.ktoe.DE.Res.HHnew.Thermal.SH.DistrHeat.WH.DistrHeat.Solar</t>
  </si>
  <si>
    <t>FEC.ktoe.DE.Res.HHnew.Thermal.SH.DistrHeat.WH.DistrHeat.Solar.Steam_Distr</t>
  </si>
  <si>
    <t>FEC.ktoe.DE.Res.HHnew.Thermal.SH.DistrHeat.WH.DistrHeat.Solar.Solar</t>
  </si>
  <si>
    <t>FEC.ktoe.DE.Res.HHnew.Thermal.SH.DistrHeat.WH.Elc.NoSolar.Elec</t>
  </si>
  <si>
    <t>FEC.ktoe.DE.Res.HHnew.Thermal.SH.DistrHeat.WH.Elc.Solar</t>
  </si>
  <si>
    <t>FEC.ktoe.DE.Res.HHnew.Thermal.SH.DistrHeat.WH.Elc.Solar.Elec</t>
  </si>
  <si>
    <t>FEC.ktoe.DE.Res.HHnew.Thermal.SH.DistrHeat.WH.Elc.Solar.Solar</t>
  </si>
  <si>
    <t>FEC.ktoe.DE.Res.HHnew.Thermal.SH.DistrHeat.CO</t>
  </si>
  <si>
    <t>FEC.ktoe.DE.Res.HHnew.Thermal.SH.DistrHeat.CO.LPG.LPG</t>
  </si>
  <si>
    <t>FEC.ktoe.DE.Res.HHnew.Thermal.SH.DistrHeat.CO.Elc.Elec</t>
  </si>
  <si>
    <t>FEC.ktoe.DE.Res.HHnew.Thermal.SH.AdvElc</t>
  </si>
  <si>
    <t>FEC.ktoe.DE.Res.HHnew.Thermal.SH.AdvElc.SH</t>
  </si>
  <si>
    <t>FEC.ktoe.DE.Res.HHnew.Thermal.SH.AdvElc.SH.Elec</t>
  </si>
  <si>
    <t>FEC.ktoe.DE.Res.HHnew.Thermal.SH.AdvElc.SC</t>
  </si>
  <si>
    <t>FEC.ktoe.DE.Res.HHnew.Thermal.SH.AdvElc.SC.AC.Elec</t>
  </si>
  <si>
    <t>FEC.ktoe.DE.Res.HHnew.Thermal.SH.AdvElc.WH</t>
  </si>
  <si>
    <t>FEC.ktoe.DE.Res.HHnew.Thermal.SH.AdvElc.WH.LPG.NoSolar.LPG</t>
  </si>
  <si>
    <t>FEC.ktoe.DE.Res.HHnew.Thermal.SH.AdvElc.WH.LPG.Solar</t>
  </si>
  <si>
    <t>FEC.ktoe.DE.Res.HHnew.Thermal.SH.AdvElc.WH.LPG.Solar.LPG</t>
  </si>
  <si>
    <t>FEC.ktoe.DE.Res.HHnew.Thermal.SH.AdvElc.WH.LPG.Solar.Solar</t>
  </si>
  <si>
    <t>FEC.ktoe.DE.Res.HHnew.Thermal.SH.AdvElc.WH.Elc.NoSolar.Elec</t>
  </si>
  <si>
    <t>FEC.ktoe.DE.Res.HHnew.Thermal.SH.AdvElc.WH.Elc.Solar</t>
  </si>
  <si>
    <t>FEC.ktoe.DE.Res.HHnew.Thermal.SH.AdvElc.WH.Elc.Solar.Elec</t>
  </si>
  <si>
    <t>FEC.ktoe.DE.Res.HHnew.Thermal.SH.AdvElc.WH.Elc.Solar.Solar</t>
  </si>
  <si>
    <t>FEC.ktoe.DE.Res.HHnew.Thermal.SH.AdvElc.CO</t>
  </si>
  <si>
    <t>FEC.ktoe.DE.Res.HHnew.Thermal.SH.AdvElc.CO.LPG.LPG</t>
  </si>
  <si>
    <t>FEC.ktoe.DE.Res.HHnew.Thermal.SH.AdvElc.CO.Elc.Elec</t>
  </si>
  <si>
    <t>FEC.ktoe.DE.Res.HHnew.Thermal.SH.ConvElc</t>
  </si>
  <si>
    <t>FEC.ktoe.DE.Res.HHnew.Thermal.SH.ConvElc.SH</t>
  </si>
  <si>
    <t>FEC.ktoe.DE.Res.HHnew.Thermal.SH.ConvElc.SH.Elec</t>
  </si>
  <si>
    <t>FEC.ktoe.DE.Res.HHnew.Thermal.SH.ConvElc.SC</t>
  </si>
  <si>
    <t>FEC.ktoe.DE.Res.HHnew.Thermal.SH.ConvElc.SC.AC.Elec</t>
  </si>
  <si>
    <t>FEC.ktoe.DE.Res.HHnew.Thermal.SH.ConvElc.WH</t>
  </si>
  <si>
    <t>FEC.ktoe.DE.Res.HHnew.Thermal.SH.ConvElc.WH.LPG.NoSolar.LPG</t>
  </si>
  <si>
    <t>FEC.ktoe.DE.Res.HHnew.Thermal.SH.ConvElc.WH.LPG.Solar</t>
  </si>
  <si>
    <t>FEC.ktoe.DE.Res.HHnew.Thermal.SH.ConvElc.WH.LPG.Solar.LPG</t>
  </si>
  <si>
    <t>FEC.ktoe.DE.Res.HHnew.Thermal.SH.ConvElc.WH.LPG.Solar.Solar</t>
  </si>
  <si>
    <t>FEC.ktoe.DE.Res.HHnew.Thermal.SH.ConvElc.WH.Elc.NoSolar.Elec</t>
  </si>
  <si>
    <t>FEC.ktoe.DE.Res.HHnew.Thermal.SH.ConvElc.WH.Elc.Solar</t>
  </si>
  <si>
    <t>FEC.ktoe.DE.Res.HHnew.Thermal.SH.ConvElc.WH.Elc.Solar.Elec</t>
  </si>
  <si>
    <t>FEC.ktoe.DE.Res.HHnew.Thermal.SH.ConvElc.WH.Elc.Solar.Solar</t>
  </si>
  <si>
    <t>FEC.ktoe.DE.Res.HHnew.Thermal.SH.ConvElc.CO</t>
  </si>
  <si>
    <t>FEC.ktoe.DE.Res.HHnew.Thermal.SH.ConvElc.CO.LPG.LPG</t>
  </si>
  <si>
    <t>FEC.ktoe.DE.Res.HHnew.Thermal.SH.ConvElc.CO.Elc.Elec</t>
  </si>
  <si>
    <t>DE - Thermal energy service in new and renovated households (detailed structure)</t>
  </si>
  <si>
    <t>TES.ktoe.DE.Res.HHnew.Thermal.SH.Solids</t>
  </si>
  <si>
    <t>TES.ktoe.DE.Res.HHnew.Thermal.SH.Solids.SH</t>
  </si>
  <si>
    <t>TES.ktoe.DE.Res.HHnew.Thermal.SH.Solids.SH.Solids</t>
  </si>
  <si>
    <t>TES.ktoe.DE.Res.HHnew.Thermal.SH.Solids.SH.Elec</t>
  </si>
  <si>
    <t>TES.ktoe.DE.Res.HHnew.Thermal.SH.Solids.SC</t>
  </si>
  <si>
    <t>TES.ktoe.DE.Res.HHnew.Thermal.SH.Solids.SC.AC.Elec</t>
  </si>
  <si>
    <t>TES.ktoe.DE.Res.HHnew.Thermal.SH.Solids.WH</t>
  </si>
  <si>
    <t>TES.ktoe.DE.Res.HHnew.Thermal.SH.Solids.WH.Solids.NoSolar.Solids</t>
  </si>
  <si>
    <t>TES.ktoe.DE.Res.HHnew.Thermal.SH.Solids.WH.LPG.NoSolar.LPG</t>
  </si>
  <si>
    <t>TES.ktoe.DE.Res.HHnew.Thermal.SH.Solids.WH.LPG.Solar</t>
  </si>
  <si>
    <t>TES.ktoe.DE.Res.HHnew.Thermal.SH.Solids.WH.LPG.Solar.LPG</t>
  </si>
  <si>
    <t>TES.ktoe.DE.Res.HHnew.Thermal.SH.Solids.WH.LPG.Solar.Solar</t>
  </si>
  <si>
    <t>TES.ktoe.DE.Res.HHnew.Thermal.SH.Solids.WH.Elc.NoSolar.Elec</t>
  </si>
  <si>
    <t>TES.ktoe.DE.Res.HHnew.Thermal.SH.Solids.WH.Elc.Solar</t>
  </si>
  <si>
    <t>TES.ktoe.DE.Res.HHnew.Thermal.SH.Solids.WH.Elc.Solar.Elec</t>
  </si>
  <si>
    <t>TES.ktoe.DE.Res.HHnew.Thermal.SH.Solids.WH.Elc.Solar.Solar</t>
  </si>
  <si>
    <t>TES.ktoe.DE.Res.HHnew.Thermal.SH.Solids.CO</t>
  </si>
  <si>
    <t>TES.ktoe.DE.Res.HHnew.Thermal.SH.Solids.CO.Solids.Solids</t>
  </si>
  <si>
    <t>TES.ktoe.DE.Res.HHnew.Thermal.SH.Solids.CO.LPG.LPG</t>
  </si>
  <si>
    <t>TES.ktoe.DE.Res.HHnew.Thermal.SH.Solids.CO.Elc.Elec</t>
  </si>
  <si>
    <t>TES.ktoe.DE.Res.HHnew.Thermal.SH.LPG</t>
  </si>
  <si>
    <t>TES.ktoe.DE.Res.HHnew.Thermal.SH.LPG.SH</t>
  </si>
  <si>
    <t>TES.ktoe.DE.Res.HHnew.Thermal.SH.LPG.SH.LPG</t>
  </si>
  <si>
    <t>TES.ktoe.DE.Res.HHnew.Thermal.SH.LPG.SH.Elec</t>
  </si>
  <si>
    <t>TES.ktoe.DE.Res.HHnew.Thermal.SH.LPG.SC</t>
  </si>
  <si>
    <t>TES.ktoe.DE.Res.HHnew.Thermal.SH.LPG.SC.AC.Elec</t>
  </si>
  <si>
    <t>TES.ktoe.DE.Res.HHnew.Thermal.SH.LPG.WH</t>
  </si>
  <si>
    <t>TES.ktoe.DE.Res.HHnew.Thermal.SH.LPG.WH.LPG.NoSolar.LPG</t>
  </si>
  <si>
    <t>TES.ktoe.DE.Res.HHnew.Thermal.SH.LPG.WH.LPG.Solar</t>
  </si>
  <si>
    <t>TES.ktoe.DE.Res.HHnew.Thermal.SH.LPG.WH.LPG.Solar.LPG</t>
  </si>
  <si>
    <t>TES.ktoe.DE.Res.HHnew.Thermal.SH.LPG.WH.LPG.Solar.Solar</t>
  </si>
  <si>
    <t>TES.ktoe.DE.Res.HHnew.Thermal.SH.LPG.WH.Elc.NoSolar.Elec</t>
  </si>
  <si>
    <t>TES.ktoe.DE.Res.HHnew.Thermal.SH.LPG.WH.Elc.Solar</t>
  </si>
  <si>
    <t>TES.ktoe.DE.Res.HHnew.Thermal.SH.LPG.WH.Elc.Solar.Elec</t>
  </si>
  <si>
    <t>TES.ktoe.DE.Res.HHnew.Thermal.SH.LPG.WH.Elc.Solar.Solar</t>
  </si>
  <si>
    <t>TES.ktoe.DE.Res.HHnew.Thermal.SH.LPG.CO</t>
  </si>
  <si>
    <t>TES.ktoe.DE.Res.HHnew.Thermal.SH.LPG.CO.LPG.LPG</t>
  </si>
  <si>
    <t>TES.ktoe.DE.Res.HHnew.Thermal.SH.LPG.CO.Elc.Elec</t>
  </si>
  <si>
    <t>TES.ktoe.DE.Res.HHnew.Thermal.SH.Oil</t>
  </si>
  <si>
    <t>TES.ktoe.DE.Res.HHnew.Thermal.SH.Oil.SH</t>
  </si>
  <si>
    <t>TES.ktoe.DE.Res.HHnew.Thermal.SH.Oil.SH.Oil</t>
  </si>
  <si>
    <t>TES.ktoe.DE.Res.HHnew.Thermal.SH.Oil.SH.Elec</t>
  </si>
  <si>
    <t>TES.ktoe.DE.Res.HHnew.Thermal.SH.Oil.SC</t>
  </si>
  <si>
    <t>TES.ktoe.DE.Res.HHnew.Thermal.SH.Oil.SC.AC.Elec</t>
  </si>
  <si>
    <t>TES.ktoe.DE.Res.HHnew.Thermal.SH.Oil.WH</t>
  </si>
  <si>
    <t>TES.ktoe.DE.Res.HHnew.Thermal.SH.Oil.WH.Oil.NoSolar.Oil</t>
  </si>
  <si>
    <t>TES.ktoe.DE.Res.HHnew.Thermal.SH.Oil.WH.Oil.Solar</t>
  </si>
  <si>
    <t>TES.ktoe.DE.Res.HHnew.Thermal.SH.Oil.WH.Oil.Solar.Oil</t>
  </si>
  <si>
    <t>TES.ktoe.DE.Res.HHnew.Thermal.SH.Oil.WH.Oil.Solar.Solar</t>
  </si>
  <si>
    <t>TES.ktoe.DE.Res.HHnew.Thermal.SH.Oil.WH.Elc.NoSolar.Elec</t>
  </si>
  <si>
    <t>TES.ktoe.DE.Res.HHnew.Thermal.SH.Oil.WH.Elc.Solar</t>
  </si>
  <si>
    <t>TES.ktoe.DE.Res.HHnew.Thermal.SH.Oil.WH.Elc.Solar.Elec</t>
  </si>
  <si>
    <t>TES.ktoe.DE.Res.HHnew.Thermal.SH.Oil.WH.Elc.Solar.Solar</t>
  </si>
  <si>
    <t>TES.ktoe.DE.Res.HHnew.Thermal.SH.Oil.CO</t>
  </si>
  <si>
    <t>TES.ktoe.DE.Res.HHnew.Thermal.SH.Oil.CO.LPG.LPG</t>
  </si>
  <si>
    <t>TES.ktoe.DE.Res.HHnew.Thermal.SH.Oil.CO.Elc.Elec</t>
  </si>
  <si>
    <t>TES.ktoe.DE.Res.HHnew.Thermal.SH.Gas</t>
  </si>
  <si>
    <t>TES.ktoe.DE.Res.HHnew.Thermal.SH.Gas.SH</t>
  </si>
  <si>
    <t>TES.ktoe.DE.Res.HHnew.Thermal.SH.Gas.SH.Gas</t>
  </si>
  <si>
    <t>TES.ktoe.DE.Res.HHnew.Thermal.SH.Gas.SH.Elec</t>
  </si>
  <si>
    <t>TES.ktoe.DE.Res.HHnew.Thermal.SH.Gas.SC</t>
  </si>
  <si>
    <t>TES.ktoe.DE.Res.HHnew.Thermal.SH.Gas.SC.AC.Elec</t>
  </si>
  <si>
    <t>TES.ktoe.DE.Res.HHnew.Thermal.SH.Gas.WH</t>
  </si>
  <si>
    <t>TES.ktoe.DE.Res.HHnew.Thermal.SH.Gas.WH.Gas.NoSolar.Gas</t>
  </si>
  <si>
    <t>TES.ktoe.DE.Res.HHnew.Thermal.SH.Gas.WH.Gas.Solar</t>
  </si>
  <si>
    <t>TES.ktoe.DE.Res.HHnew.Thermal.SH.Gas.WH.Gas.Solar.Gas</t>
  </si>
  <si>
    <t>TES.ktoe.DE.Res.HHnew.Thermal.SH.Gas.WH.Gas.Solar.Solar</t>
  </si>
  <si>
    <t>TES.ktoe.DE.Res.HHnew.Thermal.SH.Gas.WH.Elc.NoSolar.Elec</t>
  </si>
  <si>
    <t>TES.ktoe.DE.Res.HHnew.Thermal.SH.Gas.WH.Elc.Solar</t>
  </si>
  <si>
    <t>TES.ktoe.DE.Res.HHnew.Thermal.SH.Gas.WH.Elc.Solar.Elec</t>
  </si>
  <si>
    <t>TES.ktoe.DE.Res.HHnew.Thermal.SH.Gas.WH.Elc.Solar.Solar</t>
  </si>
  <si>
    <t>TES.ktoe.DE.Res.HHnew.Thermal.SH.Gas.CO</t>
  </si>
  <si>
    <t>TES.ktoe.DE.Res.HHnew.Thermal.SH.Gas.CO.Gas.Gas</t>
  </si>
  <si>
    <t>TES.ktoe.DE.Res.HHnew.Thermal.SH.Gas.CO.Elc.Elec</t>
  </si>
  <si>
    <t>TES.ktoe.DE.Res.HHnew.Thermal.SH.Biomass</t>
  </si>
  <si>
    <t>TES.ktoe.DE.Res.HHnew.Thermal.SH.Biomass.SH</t>
  </si>
  <si>
    <t>TES.ktoe.DE.Res.HHnew.Thermal.SH.Biomass.SH.Biomass</t>
  </si>
  <si>
    <t>TES.ktoe.DE.Res.HHnew.Thermal.SH.Biomass.SH.Elec</t>
  </si>
  <si>
    <t>TES.ktoe.DE.Res.HHnew.Thermal.SH.Biomass.SC</t>
  </si>
  <si>
    <t>TES.ktoe.DE.Res.HHnew.Thermal.SH.Biomass.SC.AC.Elec</t>
  </si>
  <si>
    <t>TES.ktoe.DE.Res.HHnew.Thermal.SH.Biomass.WH</t>
  </si>
  <si>
    <t>TES.ktoe.DE.Res.HHnew.Thermal.SH.Biomass.WH.Biomass.NoSolar.Biomass</t>
  </si>
  <si>
    <t>TES.ktoe.DE.Res.HHnew.Thermal.SH.Biomass.WH.Biomass.Solar</t>
  </si>
  <si>
    <t>TES.ktoe.DE.Res.HHnew.Thermal.SH.Biomass.WH.Biomass.Solar.Biomass</t>
  </si>
  <si>
    <t>TES.ktoe.DE.Res.HHnew.Thermal.SH.Biomass.WH.Biomass.Solar.Solar</t>
  </si>
  <si>
    <t>TES.ktoe.DE.Res.HHnew.Thermal.SH.Biomass.WH.LPG.NoSolar.LPG</t>
  </si>
  <si>
    <t>TES.ktoe.DE.Res.HHnew.Thermal.SH.Biomass.WH.LPG.Solar</t>
  </si>
  <si>
    <t>TES.ktoe.DE.Res.HHnew.Thermal.SH.Biomass.WH.LPG.Solar.LPG</t>
  </si>
  <si>
    <t>TES.ktoe.DE.Res.HHnew.Thermal.SH.Biomass.WH.LPG.Solar.Solar</t>
  </si>
  <si>
    <t>TES.ktoe.DE.Res.HHnew.Thermal.SH.Biomass.WH.Elc.NoSolar.Elec</t>
  </si>
  <si>
    <t>TES.ktoe.DE.Res.HHnew.Thermal.SH.Biomass.WH.Elc.Solar</t>
  </si>
  <si>
    <t>TES.ktoe.DE.Res.HHnew.Thermal.SH.Biomass.WH.Elc.Solar.Elec</t>
  </si>
  <si>
    <t>TES.ktoe.DE.Res.HHnew.Thermal.SH.Biomass.WH.Elc.Solar.Solar</t>
  </si>
  <si>
    <t>TES.ktoe.DE.Res.HHnew.Thermal.SH.Biomass.CO</t>
  </si>
  <si>
    <t>TES.ktoe.DE.Res.HHnew.Thermal.SH.Biomass.CO.Biomass.Biomass</t>
  </si>
  <si>
    <t>TES.ktoe.DE.Res.HHnew.Thermal.SH.Biomass.CO.LPG.LPG</t>
  </si>
  <si>
    <t>TES.ktoe.DE.Res.HHnew.Thermal.SH.Biomass.CO.Elc.Elec</t>
  </si>
  <si>
    <t>TES.ktoe.DE.Res.HHnew.Thermal.SH.Geo</t>
  </si>
  <si>
    <t>TES.ktoe.DE.Res.HHnew.Thermal.SH.Geo.SH</t>
  </si>
  <si>
    <t>TES.ktoe.DE.Res.HHnew.Thermal.SH.Geo.SH.Geo</t>
  </si>
  <si>
    <t>TES.ktoe.DE.Res.HHnew.Thermal.SH.Geo.SH.Elec</t>
  </si>
  <si>
    <t>TES.ktoe.DE.Res.HHnew.Thermal.SH.Geo.SC</t>
  </si>
  <si>
    <t>TES.ktoe.DE.Res.HHnew.Thermal.SH.Geo.SC.AC.Elec</t>
  </si>
  <si>
    <t>TES.ktoe.DE.Res.HHnew.Thermal.SH.Geo.WH</t>
  </si>
  <si>
    <t>TES.ktoe.DE.Res.HHnew.Thermal.SH.Geo.WH.Geo.NoSolar.Geo</t>
  </si>
  <si>
    <t>TES.ktoe.DE.Res.HHnew.Thermal.SH.Geo.WH.Geo.Solar</t>
  </si>
  <si>
    <t>TES.ktoe.DE.Res.HHnew.Thermal.SH.Geo.WH.Geo.Solar.Geo</t>
  </si>
  <si>
    <t>TES.ktoe.DE.Res.HHnew.Thermal.SH.Geo.WH.Geo.Solar.Solar</t>
  </si>
  <si>
    <t>TES.ktoe.DE.Res.HHnew.Thermal.SH.Geo.WH.Elc.NoSolar.Elec</t>
  </si>
  <si>
    <t>TES.ktoe.DE.Res.HHnew.Thermal.SH.Geo.WH.Elc.Solar</t>
  </si>
  <si>
    <t>TES.ktoe.DE.Res.HHnew.Thermal.SH.Geo.WH.Elc.Solar.Elec</t>
  </si>
  <si>
    <t>TES.ktoe.DE.Res.HHnew.Thermal.SH.Geo.WH.Elc.Solar.Solar</t>
  </si>
  <si>
    <t>TES.ktoe.DE.Res.HHnew.Thermal.SH.Geo.CO</t>
  </si>
  <si>
    <t>TES.ktoe.DE.Res.HHnew.Thermal.SH.Geo.CO.LPG.LPG</t>
  </si>
  <si>
    <t>TES.ktoe.DE.Res.HHnew.Thermal.SH.Geo.CO.Elc.Elec</t>
  </si>
  <si>
    <t>TES.ktoe.DE.Res.HHnew.Thermal.SH.DistrHeat</t>
  </si>
  <si>
    <t>TES.ktoe.DE.Res.HHnew.Thermal.SH.DistrHeat.SH</t>
  </si>
  <si>
    <t>TES.ktoe.DE.Res.HHnew.Thermal.SH.DistrHeat.SH.Steam_Distr</t>
  </si>
  <si>
    <t>TES.ktoe.DE.Res.HHnew.Thermal.SH.DistrHeat.SH.Elec</t>
  </si>
  <si>
    <t>TES.ktoe.DE.Res.HHnew.Thermal.SH.DistrHeat.SC</t>
  </si>
  <si>
    <t>TES.ktoe.DE.Res.HHnew.Thermal.SH.DistrHeat.SC.AC.Elec</t>
  </si>
  <si>
    <t>TES.ktoe.DE.Res.HHnew.Thermal.SH.DistrHeat.WH</t>
  </si>
  <si>
    <t>TES.ktoe.DE.Res.HHnew.Thermal.SH.DistrHeat.WH.DistrHeat.NoSolar.Steam_Distr</t>
  </si>
  <si>
    <t>TES.ktoe.DE.Res.HHnew.Thermal.SH.DistrHeat.WH.DistrHeat.Solar</t>
  </si>
  <si>
    <t>TES.ktoe.DE.Res.HHnew.Thermal.SH.DistrHeat.WH.DistrHeat.Solar.Steam_Distr</t>
  </si>
  <si>
    <t>TES.ktoe.DE.Res.HHnew.Thermal.SH.DistrHeat.WH.DistrHeat.Solar.Solar</t>
  </si>
  <si>
    <t>TES.ktoe.DE.Res.HHnew.Thermal.SH.DistrHeat.WH.Elc.NoSolar.Elec</t>
  </si>
  <si>
    <t>TES.ktoe.DE.Res.HHnew.Thermal.SH.DistrHeat.WH.Elc.Solar</t>
  </si>
  <si>
    <t>TES.ktoe.DE.Res.HHnew.Thermal.SH.DistrHeat.WH.Elc.Solar.Elec</t>
  </si>
  <si>
    <t>TES.ktoe.DE.Res.HHnew.Thermal.SH.DistrHeat.WH.Elc.Solar.Solar</t>
  </si>
  <si>
    <t>TES.ktoe.DE.Res.HHnew.Thermal.SH.DistrHeat.CO</t>
  </si>
  <si>
    <t>TES.ktoe.DE.Res.HHnew.Thermal.SH.DistrHeat.CO.LPG.LPG</t>
  </si>
  <si>
    <t>TES.ktoe.DE.Res.HHnew.Thermal.SH.DistrHeat.CO.Elc.Elec</t>
  </si>
  <si>
    <t>TES.ktoe.DE.Res.HHnew.Thermal.SH.AdvElc</t>
  </si>
  <si>
    <t>TES.ktoe.DE.Res.HHnew.Thermal.SH.AdvElc.SH</t>
  </si>
  <si>
    <t>TES.ktoe.DE.Res.HHnew.Thermal.SH.AdvElc.SH.Elec</t>
  </si>
  <si>
    <t>TES.ktoe.DE.Res.HHnew.Thermal.SH.AdvElc.SC</t>
  </si>
  <si>
    <t>TES.ktoe.DE.Res.HHnew.Thermal.SH.AdvElc.SC.AC.Elec</t>
  </si>
  <si>
    <t>TES.ktoe.DE.Res.HHnew.Thermal.SH.AdvElc.WH</t>
  </si>
  <si>
    <t>TES.ktoe.DE.Res.HHnew.Thermal.SH.AdvElc.WH.LPG.NoSolar.LPG</t>
  </si>
  <si>
    <t>TES.ktoe.DE.Res.HHnew.Thermal.SH.AdvElc.WH.LPG.Solar</t>
  </si>
  <si>
    <t>TES.ktoe.DE.Res.HHnew.Thermal.SH.AdvElc.WH.LPG.Solar.LPG</t>
  </si>
  <si>
    <t>TES.ktoe.DE.Res.HHnew.Thermal.SH.AdvElc.WH.LPG.Solar.Solar</t>
  </si>
  <si>
    <t>TES.ktoe.DE.Res.HHnew.Thermal.SH.AdvElc.WH.Elc.NoSolar.Elec</t>
  </si>
  <si>
    <t>TES.ktoe.DE.Res.HHnew.Thermal.SH.AdvElc.WH.Elc.Solar</t>
  </si>
  <si>
    <t>TES.ktoe.DE.Res.HHnew.Thermal.SH.AdvElc.WH.Elc.Solar.Elec</t>
  </si>
  <si>
    <t>TES.ktoe.DE.Res.HHnew.Thermal.SH.AdvElc.WH.Elc.Solar.Solar</t>
  </si>
  <si>
    <t>TES.ktoe.DE.Res.HHnew.Thermal.SH.AdvElc.CO</t>
  </si>
  <si>
    <t>TES.ktoe.DE.Res.HHnew.Thermal.SH.AdvElc.CO.LPG.LPG</t>
  </si>
  <si>
    <t>TES.ktoe.DE.Res.HHnew.Thermal.SH.AdvElc.CO.Elc.Elec</t>
  </si>
  <si>
    <t>TES.ktoe.DE.Res.HHnew.Thermal.SH.ConvElc</t>
  </si>
  <si>
    <t>TES.ktoe.DE.Res.HHnew.Thermal.SH.ConvElc.SH</t>
  </si>
  <si>
    <t>TES.ktoe.DE.Res.HHnew.Thermal.SH.ConvElc.SH.Elec</t>
  </si>
  <si>
    <t>TES.ktoe.DE.Res.HHnew.Thermal.SH.ConvElc.SC</t>
  </si>
  <si>
    <t>TES.ktoe.DE.Res.HHnew.Thermal.SH.ConvElc.SC.AC.Elec</t>
  </si>
  <si>
    <t>TES.ktoe.DE.Res.HHnew.Thermal.SH.ConvElc.WH</t>
  </si>
  <si>
    <t>TES.ktoe.DE.Res.HHnew.Thermal.SH.ConvElc.WH.LPG.NoSolar.LPG</t>
  </si>
  <si>
    <t>TES.ktoe.DE.Res.HHnew.Thermal.SH.ConvElc.WH.LPG.Solar</t>
  </si>
  <si>
    <t>TES.ktoe.DE.Res.HHnew.Thermal.SH.ConvElc.WH.LPG.Solar.LPG</t>
  </si>
  <si>
    <t>TES.ktoe.DE.Res.HHnew.Thermal.SH.ConvElc.WH.LPG.Solar.Solar</t>
  </si>
  <si>
    <t>TES.ktoe.DE.Res.HHnew.Thermal.SH.ConvElc.WH.Elc.NoSolar.Elec</t>
  </si>
  <si>
    <t>TES.ktoe.DE.Res.HHnew.Thermal.SH.ConvElc.WH.Elc.Solar</t>
  </si>
  <si>
    <t>TES.ktoe.DE.Res.HHnew.Thermal.SH.ConvElc.WH.Elc.Solar.Elec</t>
  </si>
  <si>
    <t>TES.ktoe.DE.Res.HHnew.Thermal.SH.ConvElc.WH.Elc.Solar.Solar</t>
  </si>
  <si>
    <t>TES.ktoe.DE.Res.HHnew.Thermal.SH.ConvElc.CO</t>
  </si>
  <si>
    <t>TES.ktoe.DE.Res.HHnew.Thermal.SH.ConvElc.CO.LPG.LPG</t>
  </si>
  <si>
    <t>TES.ktoe.DE.Res.HHnew.Thermal.SH.ConvElc.CO.Elc.Elec</t>
  </si>
  <si>
    <t>DE - System efficiency indicator of new and renovated households (detailed structure)</t>
  </si>
  <si>
    <t>Eff.ratio.DE.Res.HHnew.Thermal.SH.Solids</t>
  </si>
  <si>
    <t>Eff.ratio.DE.Res.HHnew.Thermal.SH.Solids.SH</t>
  </si>
  <si>
    <t>Eff.ratio.DE.Res.HHnew.Thermal.SH.Solids.SH.Solids</t>
  </si>
  <si>
    <t>Eff.ratio.DE.Res.HHnew.Thermal.SH.Solids.SH.Elec</t>
  </si>
  <si>
    <t>Eff.ratio.DE.Res.HHnew.Thermal.SH.Solids.SC</t>
  </si>
  <si>
    <t>Eff.ratio.DE.Res.HHnew.Thermal.SH.Solids.SC.AC.Elec</t>
  </si>
  <si>
    <t>Eff.ratio.DE.Res.HHnew.Thermal.SH.Solids.WH</t>
  </si>
  <si>
    <t>Eff.ratio.DE.Res.HHnew.Thermal.SH.Solids.WH.Solids.NoSolar.Solids</t>
  </si>
  <si>
    <t>Eff.ratio.DE.Res.HHnew.Thermal.SH.Solids.WH.LPG.NoSolar.LPG</t>
  </si>
  <si>
    <t>Eff.ratio.DE.Res.HHnew.Thermal.SH.Solids.WH.LPG.Solar</t>
  </si>
  <si>
    <t>Eff.ratio.DE.Res.HHnew.Thermal.SH.Solids.WH.LPG.Solar.LPG</t>
  </si>
  <si>
    <t>Eff.ratio.DE.Res.HHnew.Thermal.SH.Solids.WH.LPG.Solar.Solar</t>
  </si>
  <si>
    <t>Eff.ratio.DE.Res.HHnew.Thermal.SH.Solids.WH.Elc.NoSolar.Elec</t>
  </si>
  <si>
    <t>Eff.ratio.DE.Res.HHnew.Thermal.SH.Solids.WH.Elc.Solar</t>
  </si>
  <si>
    <t>Eff.ratio.DE.Res.HHnew.Thermal.SH.Solids.WH.Elc.Solar.Elec</t>
  </si>
  <si>
    <t>Eff.ratio.DE.Res.HHnew.Thermal.SH.Solids.WH.Elc.Solar.Solar</t>
  </si>
  <si>
    <t>Eff.ratio.DE.Res.HHnew.Thermal.SH.Solids.CO</t>
  </si>
  <si>
    <t>Eff.ratio.DE.Res.HHnew.Thermal.SH.Solids.CO.Solids.Solids</t>
  </si>
  <si>
    <t>Eff.ratio.DE.Res.HHnew.Thermal.SH.Solids.CO.LPG.LPG</t>
  </si>
  <si>
    <t>Eff.ratio.DE.Res.HHnew.Thermal.SH.Solids.CO.Elc.Elec</t>
  </si>
  <si>
    <t>Eff.ratio.DE.Res.HHnew.Thermal.SH.LPG</t>
  </si>
  <si>
    <t>Eff.ratio.DE.Res.HHnew.Thermal.SH.LPG.SH</t>
  </si>
  <si>
    <t>Eff.ratio.DE.Res.HHnew.Thermal.SH.LPG.SH.LPG</t>
  </si>
  <si>
    <t>Eff.ratio.DE.Res.HHnew.Thermal.SH.LPG.SH.Elec</t>
  </si>
  <si>
    <t>Eff.ratio.DE.Res.HHnew.Thermal.SH.LPG.SC</t>
  </si>
  <si>
    <t>Eff.ratio.DE.Res.HHnew.Thermal.SH.LPG.SC.AC.Elec</t>
  </si>
  <si>
    <t>Eff.ratio.DE.Res.HHnew.Thermal.SH.LPG.WH</t>
  </si>
  <si>
    <t>Eff.ratio.DE.Res.HHnew.Thermal.SH.LPG.WH.LPG.NoSolar.LPG</t>
  </si>
  <si>
    <t>Eff.ratio.DE.Res.HHnew.Thermal.SH.LPG.WH.LPG.Solar</t>
  </si>
  <si>
    <t>Eff.ratio.DE.Res.HHnew.Thermal.SH.LPG.WH.LPG.Solar.LPG</t>
  </si>
  <si>
    <t>Eff.ratio.DE.Res.HHnew.Thermal.SH.LPG.WH.LPG.Solar.Solar</t>
  </si>
  <si>
    <t>Eff.ratio.DE.Res.HHnew.Thermal.SH.LPG.WH.Elc.NoSolar.Elec</t>
  </si>
  <si>
    <t>Eff.ratio.DE.Res.HHnew.Thermal.SH.LPG.WH.Elc.Solar</t>
  </si>
  <si>
    <t>Eff.ratio.DE.Res.HHnew.Thermal.SH.LPG.WH.Elc.Solar.Elec</t>
  </si>
  <si>
    <t>Eff.ratio.DE.Res.HHnew.Thermal.SH.LPG.WH.Elc.Solar.Solar</t>
  </si>
  <si>
    <t>Eff.ratio.DE.Res.HHnew.Thermal.SH.LPG.CO</t>
  </si>
  <si>
    <t>Eff.ratio.DE.Res.HHnew.Thermal.SH.LPG.CO.LPG.LPG</t>
  </si>
  <si>
    <t>Eff.ratio.DE.Res.HHnew.Thermal.SH.LPG.CO.Elc.Elec</t>
  </si>
  <si>
    <t>Eff.ratio.DE.Res.HHnew.Thermal.SH.Oil</t>
  </si>
  <si>
    <t>Eff.ratio.DE.Res.HHnew.Thermal.SH.Oil.SH</t>
  </si>
  <si>
    <t>Eff.ratio.DE.Res.HHnew.Thermal.SH.Oil.SH.Oil</t>
  </si>
  <si>
    <t>Eff.ratio.DE.Res.HHnew.Thermal.SH.Oil.SH.Elec</t>
  </si>
  <si>
    <t>Eff.ratio.DE.Res.HHnew.Thermal.SH.Oil.SC</t>
  </si>
  <si>
    <t>Eff.ratio.DE.Res.HHnew.Thermal.SH.Oil.SC.AC.Elec</t>
  </si>
  <si>
    <t>Eff.ratio.DE.Res.HHnew.Thermal.SH.Oil.WH</t>
  </si>
  <si>
    <t>Eff.ratio.DE.Res.HHnew.Thermal.SH.Oil.WH.Oil.NoSolar.Oil</t>
  </si>
  <si>
    <t>Eff.ratio.DE.Res.HHnew.Thermal.SH.Oil.WH.Oil.Solar</t>
  </si>
  <si>
    <t>Eff.ratio.DE.Res.HHnew.Thermal.SH.Oil.WH.Oil.Solar.Oil</t>
  </si>
  <si>
    <t>Eff.ratio.DE.Res.HHnew.Thermal.SH.Oil.WH.Oil.Solar.Solar</t>
  </si>
  <si>
    <t>Eff.ratio.DE.Res.HHnew.Thermal.SH.Oil.WH.Elc.NoSolar.Elec</t>
  </si>
  <si>
    <t>Eff.ratio.DE.Res.HHnew.Thermal.SH.Oil.WH.Elc.Solar</t>
  </si>
  <si>
    <t>Eff.ratio.DE.Res.HHnew.Thermal.SH.Oil.WH.Elc.Solar.Elec</t>
  </si>
  <si>
    <t>Eff.ratio.DE.Res.HHnew.Thermal.SH.Oil.WH.Elc.Solar.Solar</t>
  </si>
  <si>
    <t>Eff.ratio.DE.Res.HHnew.Thermal.SH.Oil.CO</t>
  </si>
  <si>
    <t>Eff.ratio.DE.Res.HHnew.Thermal.SH.Oil.CO.LPG.LPG</t>
  </si>
  <si>
    <t>Eff.ratio.DE.Res.HHnew.Thermal.SH.Oil.CO.Elc.Elec</t>
  </si>
  <si>
    <t>Eff.ratio.DE.Res.HHnew.Thermal.SH.Gas</t>
  </si>
  <si>
    <t>Eff.ratio.DE.Res.HHnew.Thermal.SH.Gas.SH</t>
  </si>
  <si>
    <t>Eff.ratio.DE.Res.HHnew.Thermal.SH.Gas.SH.Gas</t>
  </si>
  <si>
    <t>Eff.ratio.DE.Res.HHnew.Thermal.SH.Gas.SH.Elec</t>
  </si>
  <si>
    <t>Eff.ratio.DE.Res.HHnew.Thermal.SH.Gas.SC</t>
  </si>
  <si>
    <t>Eff.ratio.DE.Res.HHnew.Thermal.SH.Gas.SC.AC.Elec</t>
  </si>
  <si>
    <t>Eff.ratio.DE.Res.HHnew.Thermal.SH.Gas.WH</t>
  </si>
  <si>
    <t>Eff.ratio.DE.Res.HHnew.Thermal.SH.Gas.WH.Gas.NoSolar.Gas</t>
  </si>
  <si>
    <t>Eff.ratio.DE.Res.HHnew.Thermal.SH.Gas.WH.Gas.Solar</t>
  </si>
  <si>
    <t>Eff.ratio.DE.Res.HHnew.Thermal.SH.Gas.WH.Gas.Solar.Gas</t>
  </si>
  <si>
    <t>Eff.ratio.DE.Res.HHnew.Thermal.SH.Gas.WH.Gas.Solar.Solar</t>
  </si>
  <si>
    <t>Eff.ratio.DE.Res.HHnew.Thermal.SH.Gas.WH.Elc.NoSolar.Elec</t>
  </si>
  <si>
    <t>Eff.ratio.DE.Res.HHnew.Thermal.SH.Gas.WH.Elc.Solar</t>
  </si>
  <si>
    <t>Eff.ratio.DE.Res.HHnew.Thermal.SH.Gas.WH.Elc.Solar.Elec</t>
  </si>
  <si>
    <t>Eff.ratio.DE.Res.HHnew.Thermal.SH.Gas.WH.Elc.Solar.Solar</t>
  </si>
  <si>
    <t>Eff.ratio.DE.Res.HHnew.Thermal.SH.Gas.CO</t>
  </si>
  <si>
    <t>Eff.ratio.DE.Res.HHnew.Thermal.SH.Gas.CO.Gas.Gas</t>
  </si>
  <si>
    <t>Eff.ratio.DE.Res.HHnew.Thermal.SH.Gas.CO.Elc.Elec</t>
  </si>
  <si>
    <t>Eff.ratio.DE.Res.HHnew.Thermal.SH.Biomass</t>
  </si>
  <si>
    <t>Eff.ratio.DE.Res.HHnew.Thermal.SH.Biomass.SH</t>
  </si>
  <si>
    <t>Eff.ratio.DE.Res.HHnew.Thermal.SH.Biomass.SH.Biomass</t>
  </si>
  <si>
    <t>Eff.ratio.DE.Res.HHnew.Thermal.SH.Biomass.SH.Elec</t>
  </si>
  <si>
    <t>Eff.ratio.DE.Res.HHnew.Thermal.SH.Biomass.SC</t>
  </si>
  <si>
    <t>Eff.ratio.DE.Res.HHnew.Thermal.SH.Biomass.SC.AC.Elec</t>
  </si>
  <si>
    <t>Eff.ratio.DE.Res.HHnew.Thermal.SH.Biomass.WH</t>
  </si>
  <si>
    <t>Eff.ratio.DE.Res.HHnew.Thermal.SH.Biomass.WH.Biomass.NoSolar.Biomass</t>
  </si>
  <si>
    <t>Eff.ratio.DE.Res.HHnew.Thermal.SH.Biomass.WH.Biomass.Solar</t>
  </si>
  <si>
    <t>Eff.ratio.DE.Res.HHnew.Thermal.SH.Biomass.WH.Biomass.Solar.Biomass</t>
  </si>
  <si>
    <t>Eff.ratio.DE.Res.HHnew.Thermal.SH.Biomass.WH.Biomass.Solar.Solar</t>
  </si>
  <si>
    <t>Eff.ratio.DE.Res.HHnew.Thermal.SH.Biomass.WH.LPG.NoSolar.LPG</t>
  </si>
  <si>
    <t>Eff.ratio.DE.Res.HHnew.Thermal.SH.Biomass.WH.LPG.Solar</t>
  </si>
  <si>
    <t>Eff.ratio.DE.Res.HHnew.Thermal.SH.Biomass.WH.LPG.Solar.LPG</t>
  </si>
  <si>
    <t>Eff.ratio.DE.Res.HHnew.Thermal.SH.Biomass.WH.LPG.Solar.Solar</t>
  </si>
  <si>
    <t>Eff.ratio.DE.Res.HHnew.Thermal.SH.Biomass.WH.Elc.NoSolar.Elec</t>
  </si>
  <si>
    <t>Eff.ratio.DE.Res.HHnew.Thermal.SH.Biomass.WH.Elc.Solar</t>
  </si>
  <si>
    <t>Eff.ratio.DE.Res.HHnew.Thermal.SH.Biomass.WH.Elc.Solar.Elec</t>
  </si>
  <si>
    <t>Eff.ratio.DE.Res.HHnew.Thermal.SH.Biomass.WH.Elc.Solar.Solar</t>
  </si>
  <si>
    <t>Eff.ratio.DE.Res.HHnew.Thermal.SH.Biomass.CO</t>
  </si>
  <si>
    <t>Eff.ratio.DE.Res.HHnew.Thermal.SH.Biomass.CO.Biomass.Biomass</t>
  </si>
  <si>
    <t>Eff.ratio.DE.Res.HHnew.Thermal.SH.Biomass.CO.LPG.LPG</t>
  </si>
  <si>
    <t>Eff.ratio.DE.Res.HHnew.Thermal.SH.Biomass.CO.Elc.Elec</t>
  </si>
  <si>
    <t>Eff.ratio.DE.Res.HHnew.Thermal.SH.Geo</t>
  </si>
  <si>
    <t>Eff.ratio.DE.Res.HHnew.Thermal.SH.Geo.SH</t>
  </si>
  <si>
    <t>Eff.ratio.DE.Res.HHnew.Thermal.SH.Geo.SH.Geo</t>
  </si>
  <si>
    <t>Eff.ratio.DE.Res.HHnew.Thermal.SH.Geo.SH.Elec</t>
  </si>
  <si>
    <t>Eff.ratio.DE.Res.HHnew.Thermal.SH.Geo.SC</t>
  </si>
  <si>
    <t>Eff.ratio.DE.Res.HHnew.Thermal.SH.Geo.SC.AC.Elec</t>
  </si>
  <si>
    <t>Eff.ratio.DE.Res.HHnew.Thermal.SH.Geo.WH</t>
  </si>
  <si>
    <t>Eff.ratio.DE.Res.HHnew.Thermal.SH.Geo.WH.Geo.NoSolar.Geo</t>
  </si>
  <si>
    <t>Eff.ratio.DE.Res.HHnew.Thermal.SH.Geo.WH.Geo.Solar</t>
  </si>
  <si>
    <t>Eff.ratio.DE.Res.HHnew.Thermal.SH.Geo.WH.Geo.Solar.Geo</t>
  </si>
  <si>
    <t>Eff.ratio.DE.Res.HHnew.Thermal.SH.Geo.WH.Geo.Solar.Solar</t>
  </si>
  <si>
    <t>Eff.ratio.DE.Res.HHnew.Thermal.SH.Geo.WH.Elc.NoSolar.Elec</t>
  </si>
  <si>
    <t>Eff.ratio.DE.Res.HHnew.Thermal.SH.Geo.WH.Elc.Solar</t>
  </si>
  <si>
    <t>Eff.ratio.DE.Res.HHnew.Thermal.SH.Geo.WH.Elc.Solar.Elec</t>
  </si>
  <si>
    <t>Eff.ratio.DE.Res.HHnew.Thermal.SH.Geo.WH.Elc.Solar.Solar</t>
  </si>
  <si>
    <t>Eff.ratio.DE.Res.HHnew.Thermal.SH.Geo.CO</t>
  </si>
  <si>
    <t>Eff.ratio.DE.Res.HHnew.Thermal.SH.Geo.CO.LPG.LPG</t>
  </si>
  <si>
    <t>Eff.ratio.DE.Res.HHnew.Thermal.SH.Geo.CO.Elc.Elec</t>
  </si>
  <si>
    <t>Eff.ratio.DE.Res.HHnew.Thermal.SH.DistrHeat</t>
  </si>
  <si>
    <t>Eff.ratio.DE.Res.HHnew.Thermal.SH.DistrHeat.SH</t>
  </si>
  <si>
    <t>Eff.ratio.DE.Res.HHnew.Thermal.SH.DistrHeat.SH.Steam_Distr</t>
  </si>
  <si>
    <t>Eff.ratio.DE.Res.HHnew.Thermal.SH.DistrHeat.SH.Elec</t>
  </si>
  <si>
    <t>Eff.ratio.DE.Res.HHnew.Thermal.SH.DistrHeat.SC</t>
  </si>
  <si>
    <t>Eff.ratio.DE.Res.HHnew.Thermal.SH.DistrHeat.SC.AC.Elec</t>
  </si>
  <si>
    <t>Eff.ratio.DE.Res.HHnew.Thermal.SH.DistrHeat.WH</t>
  </si>
  <si>
    <t>Eff.ratio.DE.Res.HHnew.Thermal.SH.DistrHeat.WH.DistrHeat.NoSolar.Steam_Distr</t>
  </si>
  <si>
    <t>Eff.ratio.DE.Res.HHnew.Thermal.SH.DistrHeat.WH.DistrHeat.Solar</t>
  </si>
  <si>
    <t>Eff.ratio.DE.Res.HHnew.Thermal.SH.DistrHeat.WH.DistrHeat.Solar.Steam_Distr</t>
  </si>
  <si>
    <t>Eff.ratio.DE.Res.HHnew.Thermal.SH.DistrHeat.WH.DistrHeat.Solar.Solar</t>
  </si>
  <si>
    <t>Eff.ratio.DE.Res.HHnew.Thermal.SH.DistrHeat.WH.Elc.NoSolar.Elec</t>
  </si>
  <si>
    <t>Eff.ratio.DE.Res.HHnew.Thermal.SH.DistrHeat.WH.Elc.Solar</t>
  </si>
  <si>
    <t>Eff.ratio.DE.Res.HHnew.Thermal.SH.DistrHeat.WH.Elc.Solar.Elec</t>
  </si>
  <si>
    <t>Eff.ratio.DE.Res.HHnew.Thermal.SH.DistrHeat.WH.Elc.Solar.Solar</t>
  </si>
  <si>
    <t>Eff.ratio.DE.Res.HHnew.Thermal.SH.DistrHeat.CO</t>
  </si>
  <si>
    <t>Eff.ratio.DE.Res.HHnew.Thermal.SH.DistrHeat.CO.LPG.LPG</t>
  </si>
  <si>
    <t>Eff.ratio.DE.Res.HHnew.Thermal.SH.DistrHeat.CO.Elc.Elec</t>
  </si>
  <si>
    <t>Eff.ratio.DE.Res.HHnew.Thermal.SH.AdvElc</t>
  </si>
  <si>
    <t>Eff.ratio.DE.Res.HHnew.Thermal.SH.AdvElc.SH</t>
  </si>
  <si>
    <t>Eff.ratio.DE.Res.HHnew.Thermal.SH.AdvElc.SH.Elec</t>
  </si>
  <si>
    <t>Eff.ratio.DE.Res.HHnew.Thermal.SH.AdvElc.SC</t>
  </si>
  <si>
    <t>Eff.ratio.DE.Res.HHnew.Thermal.SH.AdvElc.SC.AC.Elec</t>
  </si>
  <si>
    <t>Eff.ratio.DE.Res.HHnew.Thermal.SH.AdvElc.WH</t>
  </si>
  <si>
    <t>Eff.ratio.DE.Res.HHnew.Thermal.SH.AdvElc.WH.LPG.NoSolar.LPG</t>
  </si>
  <si>
    <t>Eff.ratio.DE.Res.HHnew.Thermal.SH.AdvElc.WH.LPG.Solar</t>
  </si>
  <si>
    <t>Eff.ratio.DE.Res.HHnew.Thermal.SH.AdvElc.WH.LPG.Solar.LPG</t>
  </si>
  <si>
    <t>Eff.ratio.DE.Res.HHnew.Thermal.SH.AdvElc.WH.LPG.Solar.Solar</t>
  </si>
  <si>
    <t>Eff.ratio.DE.Res.HHnew.Thermal.SH.AdvElc.WH.Elc.NoSolar.Elec</t>
  </si>
  <si>
    <t>Eff.ratio.DE.Res.HHnew.Thermal.SH.AdvElc.WH.Elc.Solar</t>
  </si>
  <si>
    <t>Eff.ratio.DE.Res.HHnew.Thermal.SH.AdvElc.WH.Elc.Solar.Elec</t>
  </si>
  <si>
    <t>Eff.ratio.DE.Res.HHnew.Thermal.SH.AdvElc.WH.Elc.Solar.Solar</t>
  </si>
  <si>
    <t>Eff.ratio.DE.Res.HHnew.Thermal.SH.AdvElc.CO</t>
  </si>
  <si>
    <t>Eff.ratio.DE.Res.HHnew.Thermal.SH.AdvElc.CO.LPG.LPG</t>
  </si>
  <si>
    <t>Eff.ratio.DE.Res.HHnew.Thermal.SH.AdvElc.CO.Elc.Elec</t>
  </si>
  <si>
    <t>Eff.ratio.DE.Res.HHnew.Thermal.SH.ConvElc</t>
  </si>
  <si>
    <t>Eff.ratio.DE.Res.HHnew.Thermal.SH.ConvElc.SH</t>
  </si>
  <si>
    <t>Eff.ratio.DE.Res.HHnew.Thermal.SH.ConvElc.SH.Elec</t>
  </si>
  <si>
    <t>Eff.ratio.DE.Res.HHnew.Thermal.SH.ConvElc.SC</t>
  </si>
  <si>
    <t>Eff.ratio.DE.Res.HHnew.Thermal.SH.ConvElc.SC.AC.Elec</t>
  </si>
  <si>
    <t>Eff.ratio.DE.Res.HHnew.Thermal.SH.ConvElc.WH</t>
  </si>
  <si>
    <t>Eff.ratio.DE.Res.HHnew.Thermal.SH.ConvElc.WH.LPG.NoSolar.LPG</t>
  </si>
  <si>
    <t>Eff.ratio.DE.Res.HHnew.Thermal.SH.ConvElc.WH.LPG.Solar</t>
  </si>
  <si>
    <t>Eff.ratio.DE.Res.HHnew.Thermal.SH.ConvElc.WH.LPG.Solar.LPG</t>
  </si>
  <si>
    <t>Eff.ratio.DE.Res.HHnew.Thermal.SH.ConvElc.WH.LPG.Solar.Solar</t>
  </si>
  <si>
    <t>Eff.ratio.DE.Res.HHnew.Thermal.SH.ConvElc.WH.Elc.NoSolar.Elec</t>
  </si>
  <si>
    <t>Eff.ratio.DE.Res.HHnew.Thermal.SH.ConvElc.WH.Elc.Solar</t>
  </si>
  <si>
    <t>Eff.ratio.DE.Res.HHnew.Thermal.SH.ConvElc.WH.Elc.Solar.Elec</t>
  </si>
  <si>
    <t>Eff.ratio.DE.Res.HHnew.Thermal.SH.ConvElc.WH.Elc.Solar.Solar</t>
  </si>
  <si>
    <t>Eff.ratio.DE.Res.HHnew.Thermal.SH.ConvElc.CO</t>
  </si>
  <si>
    <t>Eff.ratio.DE.Res.HHnew.Thermal.SH.ConvElc.CO.LPG.LPG</t>
  </si>
  <si>
    <t>Eff.ratio.DE.Res.HHnew.Thermal.SH.ConvElc.CO.Elc.Elec</t>
  </si>
  <si>
    <t>DE - CO2 emissions in new and renovated households (detailed structure)</t>
  </si>
  <si>
    <t>EMI.ktCO2.DE.Res.HHnew.Thermal.SH.Solids</t>
  </si>
  <si>
    <t>EMI.ktCO2.DE.Res.HHnew.Thermal.SH.Solids.SH</t>
  </si>
  <si>
    <t>EMI.ktCO2.DE.Res.HHnew.Thermal.SH.Solids.SH.Solids</t>
  </si>
  <si>
    <t>EMI.ktCO2.DE.Res.HHnew.Thermal.SH.Solids.SH.Elec</t>
  </si>
  <si>
    <t>EMI.ktCO2.DE.Res.HHnew.Thermal.SH.Solids.SC</t>
  </si>
  <si>
    <t>EMI.ktCO2.DE.Res.HHnew.Thermal.SH.Solids.SC.AC.Elec</t>
  </si>
  <si>
    <t>EMI.ktCO2.DE.Res.HHnew.Thermal.SH.Solids.WH</t>
  </si>
  <si>
    <t>EMI.ktCO2.DE.Res.HHnew.Thermal.SH.Solids.WH.Solids.NoSolar.Solids</t>
  </si>
  <si>
    <t>EMI.ktCO2.DE.Res.HHnew.Thermal.SH.Solids.WH.LPG.NoSolar.LPG</t>
  </si>
  <si>
    <t>EMI.ktCO2.DE.Res.HHnew.Thermal.SH.Solids.WH.LPG.Solar</t>
  </si>
  <si>
    <t>EMI.ktCO2.DE.Res.HHnew.Thermal.SH.Solids.WH.LPG.Solar.LPG</t>
  </si>
  <si>
    <t>EMI.ktCO2.DE.Res.HHnew.Thermal.SH.Solids.WH.LPG.Solar.Solar</t>
  </si>
  <si>
    <t>EMI.ktCO2.DE.Res.HHnew.Thermal.SH.Solids.WH.Elc.NoSolar.Elec</t>
  </si>
  <si>
    <t>EMI.ktCO2.DE.Res.HHnew.Thermal.SH.Solids.WH.Elc.Solar</t>
  </si>
  <si>
    <t>EMI.ktCO2.DE.Res.HHnew.Thermal.SH.Solids.WH.Elc.Solar.Elec</t>
  </si>
  <si>
    <t>EMI.ktCO2.DE.Res.HHnew.Thermal.SH.Solids.WH.Elc.Solar.Solar</t>
  </si>
  <si>
    <t>EMI.ktCO2.DE.Res.HHnew.Thermal.SH.Solids.CO</t>
  </si>
  <si>
    <t>EMI.ktCO2.DE.Res.HHnew.Thermal.SH.Solids.CO.Solids.Solids</t>
  </si>
  <si>
    <t>EMI.ktCO2.DE.Res.HHnew.Thermal.SH.Solids.CO.LPG.LPG</t>
  </si>
  <si>
    <t>EMI.ktCO2.DE.Res.HHnew.Thermal.SH.Solids.CO.Elc.Elec</t>
  </si>
  <si>
    <t>EMI.ktCO2.DE.Res.HHnew.Thermal.SH.LPG</t>
  </si>
  <si>
    <t>EMI.ktCO2.DE.Res.HHnew.Thermal.SH.LPG.SH</t>
  </si>
  <si>
    <t>EMI.ktCO2.DE.Res.HHnew.Thermal.SH.LPG.SH.LPG</t>
  </si>
  <si>
    <t>EMI.ktCO2.DE.Res.HHnew.Thermal.SH.LPG.SH.Elec</t>
  </si>
  <si>
    <t>EMI.ktCO2.DE.Res.HHnew.Thermal.SH.LPG.SC</t>
  </si>
  <si>
    <t>EMI.ktCO2.DE.Res.HHnew.Thermal.SH.LPG.SC.AC.Elec</t>
  </si>
  <si>
    <t>EMI.ktCO2.DE.Res.HHnew.Thermal.SH.LPG.WH</t>
  </si>
  <si>
    <t>EMI.ktCO2.DE.Res.HHnew.Thermal.SH.LPG.WH.LPG.NoSolar.LPG</t>
  </si>
  <si>
    <t>EMI.ktCO2.DE.Res.HHnew.Thermal.SH.LPG.WH.LPG.Solar</t>
  </si>
  <si>
    <t>EMI.ktCO2.DE.Res.HHnew.Thermal.SH.LPG.WH.LPG.Solar.LPG</t>
  </si>
  <si>
    <t>EMI.ktCO2.DE.Res.HHnew.Thermal.SH.LPG.WH.LPG.Solar.Solar</t>
  </si>
  <si>
    <t>EMI.ktCO2.DE.Res.HHnew.Thermal.SH.LPG.WH.Elc.NoSolar.Elec</t>
  </si>
  <si>
    <t>EMI.ktCO2.DE.Res.HHnew.Thermal.SH.LPG.WH.Elc.Solar</t>
  </si>
  <si>
    <t>EMI.ktCO2.DE.Res.HHnew.Thermal.SH.LPG.WH.Elc.Solar.Elec</t>
  </si>
  <si>
    <t>EMI.ktCO2.DE.Res.HHnew.Thermal.SH.LPG.WH.Elc.Solar.Solar</t>
  </si>
  <si>
    <t>EMI.ktCO2.DE.Res.HHnew.Thermal.SH.LPG.CO</t>
  </si>
  <si>
    <t>EMI.ktCO2.DE.Res.HHnew.Thermal.SH.LPG.CO.LPG.LPG</t>
  </si>
  <si>
    <t>EMI.ktCO2.DE.Res.HHnew.Thermal.SH.LPG.CO.Elc.Elec</t>
  </si>
  <si>
    <t>EMI.ktCO2.DE.Res.HHnew.Thermal.SH.Oil</t>
  </si>
  <si>
    <t>EMI.ktCO2.DE.Res.HHnew.Thermal.SH.Oil.SH</t>
  </si>
  <si>
    <t>EMI.ktCO2.DE.Res.HHnew.Thermal.SH.Oil.SH.Oil</t>
  </si>
  <si>
    <t>EMI.ktCO2.DE.Res.HHnew.Thermal.SH.Oil.SH.Elec</t>
  </si>
  <si>
    <t>EMI.ktCO2.DE.Res.HHnew.Thermal.SH.Oil.SC</t>
  </si>
  <si>
    <t>EMI.ktCO2.DE.Res.HHnew.Thermal.SH.Oil.SC.AC.Elec</t>
  </si>
  <si>
    <t>EMI.ktCO2.DE.Res.HHnew.Thermal.SH.Oil.WH</t>
  </si>
  <si>
    <t>EMI.ktCO2.DE.Res.HHnew.Thermal.SH.Oil.WH.Oil.NoSolar.Oil</t>
  </si>
  <si>
    <t>EMI.ktCO2.DE.Res.HHnew.Thermal.SH.Oil.WH.Oil.Solar</t>
  </si>
  <si>
    <t>EMI.ktCO2.DE.Res.HHnew.Thermal.SH.Oil.WH.Oil.Solar.Oil</t>
  </si>
  <si>
    <t>EMI.ktCO2.DE.Res.HHnew.Thermal.SH.Oil.WH.Oil.Solar.Solar</t>
  </si>
  <si>
    <t>EMI.ktCO2.DE.Res.HHnew.Thermal.SH.Oil.WH.Elc.NoSolar.Elec</t>
  </si>
  <si>
    <t>EMI.ktCO2.DE.Res.HHnew.Thermal.SH.Oil.WH.Elc.Solar</t>
  </si>
  <si>
    <t>EMI.ktCO2.DE.Res.HHnew.Thermal.SH.Oil.WH.Elc.Solar.Elec</t>
  </si>
  <si>
    <t>EMI.ktCO2.DE.Res.HHnew.Thermal.SH.Oil.WH.Elc.Solar.Solar</t>
  </si>
  <si>
    <t>EMI.ktCO2.DE.Res.HHnew.Thermal.SH.Oil.CO</t>
  </si>
  <si>
    <t>EMI.ktCO2.DE.Res.HHnew.Thermal.SH.Oil.CO.LPG.LPG</t>
  </si>
  <si>
    <t>EMI.ktCO2.DE.Res.HHnew.Thermal.SH.Oil.CO.Elc.Elec</t>
  </si>
  <si>
    <t>EMI.ktCO2.DE.Res.HHnew.Thermal.SH.Gas</t>
  </si>
  <si>
    <t>EMI.ktCO2.DE.Res.HHnew.Thermal.SH.Gas.SH</t>
  </si>
  <si>
    <t>EMI.ktCO2.DE.Res.HHnew.Thermal.SH.Gas.SH.Gas</t>
  </si>
  <si>
    <t>EMI.ktCO2.DE.Res.HHnew.Thermal.SH.Gas.SH.Elec</t>
  </si>
  <si>
    <t>EMI.ktCO2.DE.Res.HHnew.Thermal.SH.Gas.SC</t>
  </si>
  <si>
    <t>EMI.ktCO2.DE.Res.HHnew.Thermal.SH.Gas.SC.AC.Elec</t>
  </si>
  <si>
    <t>EMI.ktCO2.DE.Res.HHnew.Thermal.SH.Gas.WH</t>
  </si>
  <si>
    <t>EMI.ktCO2.DE.Res.HHnew.Thermal.SH.Gas.WH.Gas.NoSolar.Gas</t>
  </si>
  <si>
    <t>EMI.ktCO2.DE.Res.HHnew.Thermal.SH.Gas.WH.Gas.Solar</t>
  </si>
  <si>
    <t>EMI.ktCO2.DE.Res.HHnew.Thermal.SH.Gas.WH.Gas.Solar.Gas</t>
  </si>
  <si>
    <t>EMI.ktCO2.DE.Res.HHnew.Thermal.SH.Gas.WH.Gas.Solar.Solar</t>
  </si>
  <si>
    <t>EMI.ktCO2.DE.Res.HHnew.Thermal.SH.Gas.WH.Elc.NoSolar.Elec</t>
  </si>
  <si>
    <t>EMI.ktCO2.DE.Res.HHnew.Thermal.SH.Gas.WH.Elc.Solar</t>
  </si>
  <si>
    <t>EMI.ktCO2.DE.Res.HHnew.Thermal.SH.Gas.WH.Elc.Solar.Elec</t>
  </si>
  <si>
    <t>EMI.ktCO2.DE.Res.HHnew.Thermal.SH.Gas.WH.Elc.Solar.Solar</t>
  </si>
  <si>
    <t>EMI.ktCO2.DE.Res.HHnew.Thermal.SH.Gas.CO</t>
  </si>
  <si>
    <t>EMI.ktCO2.DE.Res.HHnew.Thermal.SH.Gas.CO.Gas.Gas</t>
  </si>
  <si>
    <t>EMI.ktCO2.DE.Res.HHnew.Thermal.SH.Gas.CO.Elc.Elec</t>
  </si>
  <si>
    <t>EMI.ktCO2.DE.Res.HHnew.Thermal.SH.Biomass</t>
  </si>
  <si>
    <t>EMI.ktCO2.DE.Res.HHnew.Thermal.SH.Biomass.SH</t>
  </si>
  <si>
    <t>EMI.ktCO2.DE.Res.HHnew.Thermal.SH.Biomass.SH.Biomass</t>
  </si>
  <si>
    <t>EMI.ktCO2.DE.Res.HHnew.Thermal.SH.Biomass.SH.Elec</t>
  </si>
  <si>
    <t>EMI.ktCO2.DE.Res.HHnew.Thermal.SH.Biomass.SC</t>
  </si>
  <si>
    <t>EMI.ktCO2.DE.Res.HHnew.Thermal.SH.Biomass.SC.AC.Elec</t>
  </si>
  <si>
    <t>EMI.ktCO2.DE.Res.HHnew.Thermal.SH.Biomass.WH</t>
  </si>
  <si>
    <t>EMI.ktCO2.DE.Res.HHnew.Thermal.SH.Biomass.WH.Biomass.NoSolar.Biomass</t>
  </si>
  <si>
    <t>EMI.ktCO2.DE.Res.HHnew.Thermal.SH.Biomass.WH.Biomass.Solar</t>
  </si>
  <si>
    <t>EMI.ktCO2.DE.Res.HHnew.Thermal.SH.Biomass.WH.Biomass.Solar.Biomass</t>
  </si>
  <si>
    <t>EMI.ktCO2.DE.Res.HHnew.Thermal.SH.Biomass.WH.Biomass.Solar.Solar</t>
  </si>
  <si>
    <t>EMI.ktCO2.DE.Res.HHnew.Thermal.SH.Biomass.WH.LPG.NoSolar.LPG</t>
  </si>
  <si>
    <t>EMI.ktCO2.DE.Res.HHnew.Thermal.SH.Biomass.WH.LPG.Solar</t>
  </si>
  <si>
    <t>EMI.ktCO2.DE.Res.HHnew.Thermal.SH.Biomass.WH.LPG.Solar.LPG</t>
  </si>
  <si>
    <t>EMI.ktCO2.DE.Res.HHnew.Thermal.SH.Biomass.WH.LPG.Solar.Solar</t>
  </si>
  <si>
    <t>EMI.ktCO2.DE.Res.HHnew.Thermal.SH.Biomass.WH.Elc.NoSolar.Elec</t>
  </si>
  <si>
    <t>EMI.ktCO2.DE.Res.HHnew.Thermal.SH.Biomass.WH.Elc.Solar</t>
  </si>
  <si>
    <t>EMI.ktCO2.DE.Res.HHnew.Thermal.SH.Biomass.WH.Elc.Solar.Elec</t>
  </si>
  <si>
    <t>EMI.ktCO2.DE.Res.HHnew.Thermal.SH.Biomass.WH.Elc.Solar.Solar</t>
  </si>
  <si>
    <t>EMI.ktCO2.DE.Res.HHnew.Thermal.SH.Biomass.CO</t>
  </si>
  <si>
    <t>EMI.ktCO2.DE.Res.HHnew.Thermal.SH.Biomass.CO.Biomass.Biomass</t>
  </si>
  <si>
    <t>EMI.ktCO2.DE.Res.HHnew.Thermal.SH.Biomass.CO.LPG.LPG</t>
  </si>
  <si>
    <t>EMI.ktCO2.DE.Res.HHnew.Thermal.SH.Biomass.CO.Elc.Elec</t>
  </si>
  <si>
    <t>EMI.ktCO2.DE.Res.HHnew.Thermal.SH.Geo</t>
  </si>
  <si>
    <t>EMI.ktCO2.DE.Res.HHnew.Thermal.SH.Geo.SH</t>
  </si>
  <si>
    <t>EMI.ktCO2.DE.Res.HHnew.Thermal.SH.Geo.SH.Geo</t>
  </si>
  <si>
    <t>EMI.ktCO2.DE.Res.HHnew.Thermal.SH.Geo.SH.Elec</t>
  </si>
  <si>
    <t>EMI.ktCO2.DE.Res.HHnew.Thermal.SH.Geo.SC</t>
  </si>
  <si>
    <t>EMI.ktCO2.DE.Res.HHnew.Thermal.SH.Geo.SC.AC.Elec</t>
  </si>
  <si>
    <t>EMI.ktCO2.DE.Res.HHnew.Thermal.SH.Geo.WH</t>
  </si>
  <si>
    <t>EMI.ktCO2.DE.Res.HHnew.Thermal.SH.Geo.WH.Geo.NoSolar.Geo</t>
  </si>
  <si>
    <t>EMI.ktCO2.DE.Res.HHnew.Thermal.SH.Geo.WH.Geo.Solar</t>
  </si>
  <si>
    <t>EMI.ktCO2.DE.Res.HHnew.Thermal.SH.Geo.WH.Geo.Solar.Geo</t>
  </si>
  <si>
    <t>EMI.ktCO2.DE.Res.HHnew.Thermal.SH.Geo.WH.Geo.Solar.Solar</t>
  </si>
  <si>
    <t>EMI.ktCO2.DE.Res.HHnew.Thermal.SH.Geo.WH.Elc.NoSolar.Elec</t>
  </si>
  <si>
    <t>EMI.ktCO2.DE.Res.HHnew.Thermal.SH.Geo.WH.Elc.Solar</t>
  </si>
  <si>
    <t>EMI.ktCO2.DE.Res.HHnew.Thermal.SH.Geo.WH.Elc.Solar.Elec</t>
  </si>
  <si>
    <t>EMI.ktCO2.DE.Res.HHnew.Thermal.SH.Geo.WH.Elc.Solar.Solar</t>
  </si>
  <si>
    <t>EMI.ktCO2.DE.Res.HHnew.Thermal.SH.Geo.CO</t>
  </si>
  <si>
    <t>EMI.ktCO2.DE.Res.HHnew.Thermal.SH.Geo.CO.LPG.LPG</t>
  </si>
  <si>
    <t>EMI.ktCO2.DE.Res.HHnew.Thermal.SH.Geo.CO.Elc.Elec</t>
  </si>
  <si>
    <t>EMI.ktCO2.DE.Res.HHnew.Thermal.SH.DistrHeat</t>
  </si>
  <si>
    <t>EMI.ktCO2.DE.Res.HHnew.Thermal.SH.DistrHeat.SH</t>
  </si>
  <si>
    <t>EMI.ktCO2.DE.Res.HHnew.Thermal.SH.DistrHeat.SH.Steam_Distr</t>
  </si>
  <si>
    <t>EMI.ktCO2.DE.Res.HHnew.Thermal.SH.DistrHeat.SH.Elec</t>
  </si>
  <si>
    <t>EMI.ktCO2.DE.Res.HHnew.Thermal.SH.DistrHeat.SC</t>
  </si>
  <si>
    <t>EMI.ktCO2.DE.Res.HHnew.Thermal.SH.DistrHeat.SC.AC.Elec</t>
  </si>
  <si>
    <t>EMI.ktCO2.DE.Res.HHnew.Thermal.SH.DistrHeat.WH</t>
  </si>
  <si>
    <t>EMI.ktCO2.DE.Res.HHnew.Thermal.SH.DistrHeat.WH.DistrHeat.NoSolar.Steam_Distr</t>
  </si>
  <si>
    <t>EMI.ktCO2.DE.Res.HHnew.Thermal.SH.DistrHeat.WH.DistrHeat.Solar</t>
  </si>
  <si>
    <t>EMI.ktCO2.DE.Res.HHnew.Thermal.SH.DistrHeat.WH.DistrHeat.Solar.Steam_Distr</t>
  </si>
  <si>
    <t>EMI.ktCO2.DE.Res.HHnew.Thermal.SH.DistrHeat.WH.DistrHeat.Solar.Solar</t>
  </si>
  <si>
    <t>EMI.ktCO2.DE.Res.HHnew.Thermal.SH.DistrHeat.WH.Elc.NoSolar.Elec</t>
  </si>
  <si>
    <t>EMI.ktCO2.DE.Res.HHnew.Thermal.SH.DistrHeat.WH.Elc.Solar</t>
  </si>
  <si>
    <t>EMI.ktCO2.DE.Res.HHnew.Thermal.SH.DistrHeat.WH.Elc.Solar.Elec</t>
  </si>
  <si>
    <t>EMI.ktCO2.DE.Res.HHnew.Thermal.SH.DistrHeat.WH.Elc.Solar.Solar</t>
  </si>
  <si>
    <t>EMI.ktCO2.DE.Res.HHnew.Thermal.SH.DistrHeat.CO</t>
  </si>
  <si>
    <t>EMI.ktCO2.DE.Res.HHnew.Thermal.SH.DistrHeat.CO.LPG.LPG</t>
  </si>
  <si>
    <t>EMI.ktCO2.DE.Res.HHnew.Thermal.SH.DistrHeat.CO.Elc.Elec</t>
  </si>
  <si>
    <t>EMI.ktCO2.DE.Res.HHnew.Thermal.SH.AdvElc</t>
  </si>
  <si>
    <t>EMI.ktCO2.DE.Res.HHnew.Thermal.SH.AdvElc.SH</t>
  </si>
  <si>
    <t>EMI.ktCO2.DE.Res.HHnew.Thermal.SH.AdvElc.SH.Elec</t>
  </si>
  <si>
    <t>EMI.ktCO2.DE.Res.HHnew.Thermal.SH.AdvElc.SC</t>
  </si>
  <si>
    <t>EMI.ktCO2.DE.Res.HHnew.Thermal.SH.AdvElc.SC.AC.Elec</t>
  </si>
  <si>
    <t>EMI.ktCO2.DE.Res.HHnew.Thermal.SH.AdvElc.WH</t>
  </si>
  <si>
    <t>EMI.ktCO2.DE.Res.HHnew.Thermal.SH.AdvElc.WH.LPG.NoSolar.LPG</t>
  </si>
  <si>
    <t>EMI.ktCO2.DE.Res.HHnew.Thermal.SH.AdvElc.WH.LPG.Solar</t>
  </si>
  <si>
    <t>EMI.ktCO2.DE.Res.HHnew.Thermal.SH.AdvElc.WH.LPG.Solar.LPG</t>
  </si>
  <si>
    <t>EMI.ktCO2.DE.Res.HHnew.Thermal.SH.AdvElc.WH.LPG.Solar.Solar</t>
  </si>
  <si>
    <t>EMI.ktCO2.DE.Res.HHnew.Thermal.SH.AdvElc.WH.Elc.NoSolar.Elec</t>
  </si>
  <si>
    <t>EMI.ktCO2.DE.Res.HHnew.Thermal.SH.AdvElc.WH.Elc.Solar</t>
  </si>
  <si>
    <t>EMI.ktCO2.DE.Res.HHnew.Thermal.SH.AdvElc.WH.Elc.Solar.Elec</t>
  </si>
  <si>
    <t>EMI.ktCO2.DE.Res.HHnew.Thermal.SH.AdvElc.WH.Elc.Solar.Solar</t>
  </si>
  <si>
    <t>EMI.ktCO2.DE.Res.HHnew.Thermal.SH.AdvElc.CO</t>
  </si>
  <si>
    <t>EMI.ktCO2.DE.Res.HHnew.Thermal.SH.AdvElc.CO.LPG.LPG</t>
  </si>
  <si>
    <t>EMI.ktCO2.DE.Res.HHnew.Thermal.SH.AdvElc.CO.Elc.Elec</t>
  </si>
  <si>
    <t>EMI.ktCO2.DE.Res.HHnew.Thermal.SH.ConvElc</t>
  </si>
  <si>
    <t>EMI.ktCO2.DE.Res.HHnew.Thermal.SH.ConvElc.SH</t>
  </si>
  <si>
    <t>EMI.ktCO2.DE.Res.HHnew.Thermal.SH.ConvElc.SH.Elec</t>
  </si>
  <si>
    <t>EMI.ktCO2.DE.Res.HHnew.Thermal.SH.ConvElc.SC</t>
  </si>
  <si>
    <t>EMI.ktCO2.DE.Res.HHnew.Thermal.SH.ConvElc.SC.AC.Elec</t>
  </si>
  <si>
    <t>EMI.ktCO2.DE.Res.HHnew.Thermal.SH.ConvElc.WH</t>
  </si>
  <si>
    <t>EMI.ktCO2.DE.Res.HHnew.Thermal.SH.ConvElc.WH.LPG.NoSolar.LPG</t>
  </si>
  <si>
    <t>EMI.ktCO2.DE.Res.HHnew.Thermal.SH.ConvElc.WH.LPG.Solar</t>
  </si>
  <si>
    <t>EMI.ktCO2.DE.Res.HHnew.Thermal.SH.ConvElc.WH.LPG.Solar.LPG</t>
  </si>
  <si>
    <t>EMI.ktCO2.DE.Res.HHnew.Thermal.SH.ConvElc.WH.LPG.Solar.Solar</t>
  </si>
  <si>
    <t>EMI.ktCO2.DE.Res.HHnew.Thermal.SH.ConvElc.WH.Elc.NoSolar.Elec</t>
  </si>
  <si>
    <t>EMI.ktCO2.DE.Res.HHnew.Thermal.SH.ConvElc.WH.Elc.Solar</t>
  </si>
  <si>
    <t>EMI.ktCO2.DE.Res.HHnew.Thermal.SH.ConvElc.WH.Elc.Solar.Elec</t>
  </si>
  <si>
    <t>EMI.ktCO2.DE.Res.HHnew.Thermal.SH.ConvElc.WH.Elc.Solar.Solar</t>
  </si>
  <si>
    <t>EMI.ktCO2.DE.Res.HHnew.Thermal.SH.ConvElc.CO</t>
  </si>
  <si>
    <t>EMI.ktCO2.DE.Res.HHnew.Thermal.SH.ConvElc.CO.LPG.LPG</t>
  </si>
  <si>
    <t>EMI.ktCO2.DE.Res.HHnew.Thermal.SH.ConvElc.CO.Elc.Elec</t>
  </si>
  <si>
    <t>DE - Final energy consumption of new and renovated households (detailed structure)</t>
  </si>
  <si>
    <t>FEC_per_household.kWh.DE.Res.HHnew.Thermal.SH.Solids</t>
  </si>
  <si>
    <t>FEC_per_household.kWh.DE.Res.HHnew.Thermal.SH.Solids.SH</t>
  </si>
  <si>
    <t>FEC_per_household.kWh.DE.Res.HHnew.Thermal.SH.Solids.SH.Solids</t>
  </si>
  <si>
    <t>FEC_per_household.kWh.DE.Res.HHnew.Thermal.SH.Solids.SH.Elec</t>
  </si>
  <si>
    <t>FEC_per_household.kWh.DE.Res.HHnew.Thermal.SH.Solids.SC</t>
  </si>
  <si>
    <t>FEC_per_household.kWh.DE.Res.HHnew.Thermal.SH.Solids.SC.AC.Elec</t>
  </si>
  <si>
    <t>FEC_per_household.kWh.DE.Res.HHnew.Thermal.SH.Solids.WH</t>
  </si>
  <si>
    <t>FEC_per_household.kWh.DE.Res.HHnew.Thermal.SH.Solids.WH.Solids.NoSolar.Solids</t>
  </si>
  <si>
    <t>FEC_per_household.kWh.DE.Res.HHnew.Thermal.SH.Solids.WH.LPG.NoSolar.LPG</t>
  </si>
  <si>
    <t>FEC_per_household.kWh.DE.Res.HHnew.Thermal.SH.Solids.WH.LPG.Solar</t>
  </si>
  <si>
    <t>FEC_per_household.kWh.DE.Res.HHnew.Thermal.SH.Solids.WH.LPG.Solar.LPG</t>
  </si>
  <si>
    <t>FEC_per_household.kWh.DE.Res.HHnew.Thermal.SH.Solids.WH.LPG.Solar.Solar</t>
  </si>
  <si>
    <t>FEC_per_household.kWh.DE.Res.HHnew.Thermal.SH.Solids.WH.Elc.NoSolar.Elec</t>
  </si>
  <si>
    <t>FEC_per_household.kWh.DE.Res.HHnew.Thermal.SH.Solids.WH.Elc.Solar</t>
  </si>
  <si>
    <t>FEC_per_household.kWh.DE.Res.HHnew.Thermal.SH.Solids.WH.Elc.Solar.Elec</t>
  </si>
  <si>
    <t>FEC_per_household.kWh.DE.Res.HHnew.Thermal.SH.Solids.WH.Elc.Solar.Solar</t>
  </si>
  <si>
    <t>FEC_per_household.kWh.DE.Res.HHnew.Thermal.SH.Solids.CO</t>
  </si>
  <si>
    <t>FEC_per_household.kWh.DE.Res.HHnew.Thermal.SH.Solids.CO.Solids.Solids</t>
  </si>
  <si>
    <t>FEC_per_household.kWh.DE.Res.HHnew.Thermal.SH.Solids.CO.LPG.LPG</t>
  </si>
  <si>
    <t>FEC_per_household.kWh.DE.Res.HHnew.Thermal.SH.Solids.CO.Elc.Elec</t>
  </si>
  <si>
    <t>FEC_per_household.kWh.DE.Res.HHnew.Thermal.SH.LPG</t>
  </si>
  <si>
    <t>FEC_per_household.kWh.DE.Res.HHnew.Thermal.SH.LPG.SH</t>
  </si>
  <si>
    <t>FEC_per_household.kWh.DE.Res.HHnew.Thermal.SH.LPG.SH.LPG</t>
  </si>
  <si>
    <t>FEC_per_household.kWh.DE.Res.HHnew.Thermal.SH.LPG.SH.Elec</t>
  </si>
  <si>
    <t>FEC_per_household.kWh.DE.Res.HHnew.Thermal.SH.LPG.SC</t>
  </si>
  <si>
    <t>FEC_per_household.kWh.DE.Res.HHnew.Thermal.SH.LPG.SC.AC.Elec</t>
  </si>
  <si>
    <t>FEC_per_household.kWh.DE.Res.HHnew.Thermal.SH.LPG.WH</t>
  </si>
  <si>
    <t>FEC_per_household.kWh.DE.Res.HHnew.Thermal.SH.LPG.WH.LPG.NoSolar.LPG</t>
  </si>
  <si>
    <t>FEC_per_household.kWh.DE.Res.HHnew.Thermal.SH.LPG.WH.LPG.Solar</t>
  </si>
  <si>
    <t>FEC_per_household.kWh.DE.Res.HHnew.Thermal.SH.LPG.WH.LPG.Solar.LPG</t>
  </si>
  <si>
    <t>FEC_per_household.kWh.DE.Res.HHnew.Thermal.SH.LPG.WH.LPG.Solar.Solar</t>
  </si>
  <si>
    <t>FEC_per_household.kWh.DE.Res.HHnew.Thermal.SH.LPG.WH.Elc.NoSolar.Elec</t>
  </si>
  <si>
    <t>FEC_per_household.kWh.DE.Res.HHnew.Thermal.SH.LPG.WH.Elc.Solar</t>
  </si>
  <si>
    <t>FEC_per_household.kWh.DE.Res.HHnew.Thermal.SH.LPG.WH.Elc.Solar.Elec</t>
  </si>
  <si>
    <t>FEC_per_household.kWh.DE.Res.HHnew.Thermal.SH.LPG.WH.Elc.Solar.Solar</t>
  </si>
  <si>
    <t>FEC_per_household.kWh.DE.Res.HHnew.Thermal.SH.LPG.CO</t>
  </si>
  <si>
    <t>FEC_per_household.kWh.DE.Res.HHnew.Thermal.SH.LPG.CO.LPG.LPG</t>
  </si>
  <si>
    <t>FEC_per_household.kWh.DE.Res.HHnew.Thermal.SH.LPG.CO.Elc.Elec</t>
  </si>
  <si>
    <t>FEC_per_household.kWh.DE.Res.HHnew.Thermal.SH.Oil</t>
  </si>
  <si>
    <t>FEC_per_household.kWh.DE.Res.HHnew.Thermal.SH.Oil.SH</t>
  </si>
  <si>
    <t>FEC_per_household.kWh.DE.Res.HHnew.Thermal.SH.Oil.SH.Oil</t>
  </si>
  <si>
    <t>FEC_per_household.kWh.DE.Res.HHnew.Thermal.SH.Oil.SH.Elec</t>
  </si>
  <si>
    <t>FEC_per_household.kWh.DE.Res.HHnew.Thermal.SH.Oil.SC</t>
  </si>
  <si>
    <t>FEC_per_household.kWh.DE.Res.HHnew.Thermal.SH.Oil.SC.AC.Elec</t>
  </si>
  <si>
    <t>FEC_per_household.kWh.DE.Res.HHnew.Thermal.SH.Oil.WH</t>
  </si>
  <si>
    <t>FEC_per_household.kWh.DE.Res.HHnew.Thermal.SH.Oil.WH.Oil.NoSolar.Oil</t>
  </si>
  <si>
    <t>FEC_per_household.kWh.DE.Res.HHnew.Thermal.SH.Oil.WH.Oil.Solar</t>
  </si>
  <si>
    <t>FEC_per_household.kWh.DE.Res.HHnew.Thermal.SH.Oil.WH.Oil.Solar.Oil</t>
  </si>
  <si>
    <t>FEC_per_household.kWh.DE.Res.HHnew.Thermal.SH.Oil.WH.Oil.Solar.Solar</t>
  </si>
  <si>
    <t>FEC_per_household.kWh.DE.Res.HHnew.Thermal.SH.Oil.WH.Elc.NoSolar.Elec</t>
  </si>
  <si>
    <t>FEC_per_household.kWh.DE.Res.HHnew.Thermal.SH.Oil.WH.Elc.Solar</t>
  </si>
  <si>
    <t>FEC_per_household.kWh.DE.Res.HHnew.Thermal.SH.Oil.WH.Elc.Solar.Elec</t>
  </si>
  <si>
    <t>FEC_per_household.kWh.DE.Res.HHnew.Thermal.SH.Oil.WH.Elc.Solar.Solar</t>
  </si>
  <si>
    <t>FEC_per_household.kWh.DE.Res.HHnew.Thermal.SH.Oil.CO</t>
  </si>
  <si>
    <t>FEC_per_household.kWh.DE.Res.HHnew.Thermal.SH.Oil.CO.LPG.LPG</t>
  </si>
  <si>
    <t>FEC_per_household.kWh.DE.Res.HHnew.Thermal.SH.Oil.CO.Elc.Elec</t>
  </si>
  <si>
    <t>FEC_per_household.kWh.DE.Res.HHnew.Thermal.SH.Gas</t>
  </si>
  <si>
    <t>FEC_per_household.kWh.DE.Res.HHnew.Thermal.SH.Gas.SH</t>
  </si>
  <si>
    <t>FEC_per_household.kWh.DE.Res.HHnew.Thermal.SH.Gas.SH.Gas</t>
  </si>
  <si>
    <t>FEC_per_household.kWh.DE.Res.HHnew.Thermal.SH.Gas.SH.Elec</t>
  </si>
  <si>
    <t>FEC_per_household.kWh.DE.Res.HHnew.Thermal.SH.Gas.SC</t>
  </si>
  <si>
    <t>FEC_per_household.kWh.DE.Res.HHnew.Thermal.SH.Gas.SC.AC.Elec</t>
  </si>
  <si>
    <t>FEC_per_household.kWh.DE.Res.HHnew.Thermal.SH.Gas.WH</t>
  </si>
  <si>
    <t>FEC_per_household.kWh.DE.Res.HHnew.Thermal.SH.Gas.WH.Gas.NoSolar.Gas</t>
  </si>
  <si>
    <t>FEC_per_household.kWh.DE.Res.HHnew.Thermal.SH.Gas.WH.Gas.Solar</t>
  </si>
  <si>
    <t>FEC_per_household.kWh.DE.Res.HHnew.Thermal.SH.Gas.WH.Gas.Solar.Gas</t>
  </si>
  <si>
    <t>FEC_per_household.kWh.DE.Res.HHnew.Thermal.SH.Gas.WH.Gas.Solar.Solar</t>
  </si>
  <si>
    <t>FEC_per_household.kWh.DE.Res.HHnew.Thermal.SH.Gas.WH.Elc.NoSolar.Elec</t>
  </si>
  <si>
    <t>FEC_per_household.kWh.DE.Res.HHnew.Thermal.SH.Gas.WH.Elc.Solar</t>
  </si>
  <si>
    <t>FEC_per_household.kWh.DE.Res.HHnew.Thermal.SH.Gas.WH.Elc.Solar.Elec</t>
  </si>
  <si>
    <t>FEC_per_household.kWh.DE.Res.HHnew.Thermal.SH.Gas.WH.Elc.Solar.Solar</t>
  </si>
  <si>
    <t>FEC_per_household.kWh.DE.Res.HHnew.Thermal.SH.Gas.CO</t>
  </si>
  <si>
    <t>FEC_per_household.kWh.DE.Res.HHnew.Thermal.SH.Gas.CO.Gas.Gas</t>
  </si>
  <si>
    <t>FEC_per_household.kWh.DE.Res.HHnew.Thermal.SH.Gas.CO.Elc.Elec</t>
  </si>
  <si>
    <t>FEC_per_household.kWh.DE.Res.HHnew.Thermal.SH.Biomass</t>
  </si>
  <si>
    <t>FEC_per_household.kWh.DE.Res.HHnew.Thermal.SH.Biomass.SH</t>
  </si>
  <si>
    <t>FEC_per_household.kWh.DE.Res.HHnew.Thermal.SH.Biomass.SH.Biomass</t>
  </si>
  <si>
    <t>FEC_per_household.kWh.DE.Res.HHnew.Thermal.SH.Biomass.SH.Elec</t>
  </si>
  <si>
    <t>FEC_per_household.kWh.DE.Res.HHnew.Thermal.SH.Biomass.SC</t>
  </si>
  <si>
    <t>FEC_per_household.kWh.DE.Res.HHnew.Thermal.SH.Biomass.SC.AC.Elec</t>
  </si>
  <si>
    <t>FEC_per_household.kWh.DE.Res.HHnew.Thermal.SH.Biomass.WH</t>
  </si>
  <si>
    <t>FEC_per_household.kWh.DE.Res.HHnew.Thermal.SH.Biomass.WH.Biomass.NoSolar.Biomass</t>
  </si>
  <si>
    <t>FEC_per_household.kWh.DE.Res.HHnew.Thermal.SH.Biomass.WH.Biomass.Solar</t>
  </si>
  <si>
    <t>FEC_per_household.kWh.DE.Res.HHnew.Thermal.SH.Biomass.WH.Biomass.Solar.Biomass</t>
  </si>
  <si>
    <t>FEC_per_household.kWh.DE.Res.HHnew.Thermal.SH.Biomass.WH.Biomass.Solar.Solar</t>
  </si>
  <si>
    <t>FEC_per_household.kWh.DE.Res.HHnew.Thermal.SH.Biomass.WH.LPG.NoSolar.LPG</t>
  </si>
  <si>
    <t>FEC_per_household.kWh.DE.Res.HHnew.Thermal.SH.Biomass.WH.LPG.Solar</t>
  </si>
  <si>
    <t>FEC_per_household.kWh.DE.Res.HHnew.Thermal.SH.Biomass.WH.LPG.Solar.LPG</t>
  </si>
  <si>
    <t>FEC_per_household.kWh.DE.Res.HHnew.Thermal.SH.Biomass.WH.LPG.Solar.Solar</t>
  </si>
  <si>
    <t>FEC_per_household.kWh.DE.Res.HHnew.Thermal.SH.Biomass.WH.Elc.NoSolar.Elec</t>
  </si>
  <si>
    <t>FEC_per_household.kWh.DE.Res.HHnew.Thermal.SH.Biomass.WH.Elc.Solar</t>
  </si>
  <si>
    <t>FEC_per_household.kWh.DE.Res.HHnew.Thermal.SH.Biomass.WH.Elc.Solar.Elec</t>
  </si>
  <si>
    <t>FEC_per_household.kWh.DE.Res.HHnew.Thermal.SH.Biomass.WH.Elc.Solar.Solar</t>
  </si>
  <si>
    <t>FEC_per_household.kWh.DE.Res.HHnew.Thermal.SH.Biomass.CO</t>
  </si>
  <si>
    <t>FEC_per_household.kWh.DE.Res.HHnew.Thermal.SH.Biomass.CO.Biomass.Biomass</t>
  </si>
  <si>
    <t>FEC_per_household.kWh.DE.Res.HHnew.Thermal.SH.Biomass.CO.LPG.LPG</t>
  </si>
  <si>
    <t>FEC_per_household.kWh.DE.Res.HHnew.Thermal.SH.Biomass.CO.Elc.Elec</t>
  </si>
  <si>
    <t>FEC_per_household.kWh.DE.Res.HHnew.Thermal.SH.Geo</t>
  </si>
  <si>
    <t>FEC_per_household.kWh.DE.Res.HHnew.Thermal.SH.Geo.SH</t>
  </si>
  <si>
    <t>FEC_per_household.kWh.DE.Res.HHnew.Thermal.SH.Geo.SH.Geo</t>
  </si>
  <si>
    <t>FEC_per_household.kWh.DE.Res.HHnew.Thermal.SH.Geo.SH.Elec</t>
  </si>
  <si>
    <t>FEC_per_household.kWh.DE.Res.HHnew.Thermal.SH.Geo.SC</t>
  </si>
  <si>
    <t>FEC_per_household.kWh.DE.Res.HHnew.Thermal.SH.Geo.SC.AC.Elec</t>
  </si>
  <si>
    <t>FEC_per_household.kWh.DE.Res.HHnew.Thermal.SH.Geo.WH</t>
  </si>
  <si>
    <t>FEC_per_household.kWh.DE.Res.HHnew.Thermal.SH.Geo.WH.Geo.NoSolar.Geo</t>
  </si>
  <si>
    <t>FEC_per_household.kWh.DE.Res.HHnew.Thermal.SH.Geo.WH.Geo.Solar</t>
  </si>
  <si>
    <t>FEC_per_household.kWh.DE.Res.HHnew.Thermal.SH.Geo.WH.Geo.Solar.Geo</t>
  </si>
  <si>
    <t>FEC_per_household.kWh.DE.Res.HHnew.Thermal.SH.Geo.WH.Geo.Solar.Solar</t>
  </si>
  <si>
    <t>FEC_per_household.kWh.DE.Res.HHnew.Thermal.SH.Geo.WH.Elc.NoSolar.Elec</t>
  </si>
  <si>
    <t>FEC_per_household.kWh.DE.Res.HHnew.Thermal.SH.Geo.WH.Elc.Solar</t>
  </si>
  <si>
    <t>FEC_per_household.kWh.DE.Res.HHnew.Thermal.SH.Geo.WH.Elc.Solar.Elec</t>
  </si>
  <si>
    <t>FEC_per_household.kWh.DE.Res.HHnew.Thermal.SH.Geo.WH.Elc.Solar.Solar</t>
  </si>
  <si>
    <t>FEC_per_household.kWh.DE.Res.HHnew.Thermal.SH.Geo.CO</t>
  </si>
  <si>
    <t>FEC_per_household.kWh.DE.Res.HHnew.Thermal.SH.Geo.CO.LPG.LPG</t>
  </si>
  <si>
    <t>FEC_per_household.kWh.DE.Res.HHnew.Thermal.SH.Geo.CO.Elc.Elec</t>
  </si>
  <si>
    <t>FEC_per_household.kWh.DE.Res.HHnew.Thermal.SH.DistrHeat</t>
  </si>
  <si>
    <t>FEC_per_household.kWh.DE.Res.HHnew.Thermal.SH.DistrHeat.SH</t>
  </si>
  <si>
    <t>FEC_per_household.kWh.DE.Res.HHnew.Thermal.SH.DistrHeat.SH.Steam_Distr</t>
  </si>
  <si>
    <t>FEC_per_household.kWh.DE.Res.HHnew.Thermal.SH.DistrHeat.SH.Elec</t>
  </si>
  <si>
    <t>FEC_per_household.kWh.DE.Res.HHnew.Thermal.SH.DistrHeat.SC</t>
  </si>
  <si>
    <t>FEC_per_household.kWh.DE.Res.HHnew.Thermal.SH.DistrHeat.SC.AC.Elec</t>
  </si>
  <si>
    <t>FEC_per_household.kWh.DE.Res.HHnew.Thermal.SH.DistrHeat.WH</t>
  </si>
  <si>
    <t>FEC_per_household.kWh.DE.Res.HHnew.Thermal.SH.DistrHeat.WH.DistrHeat.NoSolar.Steam_Distr</t>
  </si>
  <si>
    <t>FEC_per_household.kWh.DE.Res.HHnew.Thermal.SH.DistrHeat.WH.DistrHeat.Solar</t>
  </si>
  <si>
    <t>FEC_per_household.kWh.DE.Res.HHnew.Thermal.SH.DistrHeat.WH.DistrHeat.Solar.Steam_Distr</t>
  </si>
  <si>
    <t>FEC_per_household.kWh.DE.Res.HHnew.Thermal.SH.DistrHeat.WH.DistrHeat.Solar.Solar</t>
  </si>
  <si>
    <t>FEC_per_household.kWh.DE.Res.HHnew.Thermal.SH.DistrHeat.WH.Elc.NoSolar.Elec</t>
  </si>
  <si>
    <t>FEC_per_household.kWh.DE.Res.HHnew.Thermal.SH.DistrHeat.WH.Elc.Solar</t>
  </si>
  <si>
    <t>FEC_per_household.kWh.DE.Res.HHnew.Thermal.SH.DistrHeat.WH.Elc.Solar.Elec</t>
  </si>
  <si>
    <t>FEC_per_household.kWh.DE.Res.HHnew.Thermal.SH.DistrHeat.WH.Elc.Solar.Solar</t>
  </si>
  <si>
    <t>FEC_per_household.kWh.DE.Res.HHnew.Thermal.SH.DistrHeat.CO</t>
  </si>
  <si>
    <t>FEC_per_household.kWh.DE.Res.HHnew.Thermal.SH.DistrHeat.CO.LPG.LPG</t>
  </si>
  <si>
    <t>FEC_per_household.kWh.DE.Res.HHnew.Thermal.SH.DistrHeat.CO.Elc.Elec</t>
  </si>
  <si>
    <t>FEC_per_household.kWh.DE.Res.HHnew.Thermal.SH.AdvElc</t>
  </si>
  <si>
    <t>FEC_per_household.kWh.DE.Res.HHnew.Thermal.SH.AdvElc.SH</t>
  </si>
  <si>
    <t>FEC_per_household.kWh.DE.Res.HHnew.Thermal.SH.AdvElc.SH.Elec</t>
  </si>
  <si>
    <t>FEC_per_household.kWh.DE.Res.HHnew.Thermal.SH.AdvElc.SC</t>
  </si>
  <si>
    <t>FEC_per_household.kWh.DE.Res.HHnew.Thermal.SH.AdvElc.SC.AC.Elec</t>
  </si>
  <si>
    <t>FEC_per_household.kWh.DE.Res.HHnew.Thermal.SH.AdvElc.WH</t>
  </si>
  <si>
    <t>FEC_per_household.kWh.DE.Res.HHnew.Thermal.SH.AdvElc.WH.LPG.NoSolar.LPG</t>
  </si>
  <si>
    <t>FEC_per_household.kWh.DE.Res.HHnew.Thermal.SH.AdvElc.WH.LPG.Solar</t>
  </si>
  <si>
    <t>FEC_per_household.kWh.DE.Res.HHnew.Thermal.SH.AdvElc.WH.LPG.Solar.LPG</t>
  </si>
  <si>
    <t>FEC_per_household.kWh.DE.Res.HHnew.Thermal.SH.AdvElc.WH.LPG.Solar.Solar</t>
  </si>
  <si>
    <t>FEC_per_household.kWh.DE.Res.HHnew.Thermal.SH.AdvElc.WH.Elc.NoSolar.Elec</t>
  </si>
  <si>
    <t>FEC_per_household.kWh.DE.Res.HHnew.Thermal.SH.AdvElc.WH.Elc.Solar</t>
  </si>
  <si>
    <t>FEC_per_household.kWh.DE.Res.HHnew.Thermal.SH.AdvElc.WH.Elc.Solar.Elec</t>
  </si>
  <si>
    <t>FEC_per_household.kWh.DE.Res.HHnew.Thermal.SH.AdvElc.WH.Elc.Solar.Solar</t>
  </si>
  <si>
    <t>FEC_per_household.kWh.DE.Res.HHnew.Thermal.SH.AdvElc.CO</t>
  </si>
  <si>
    <t>FEC_per_household.kWh.DE.Res.HHnew.Thermal.SH.AdvElc.CO.LPG.LPG</t>
  </si>
  <si>
    <t>FEC_per_household.kWh.DE.Res.HHnew.Thermal.SH.AdvElc.CO.Elc.Elec</t>
  </si>
  <si>
    <t>FEC_per_household.kWh.DE.Res.HHnew.Thermal.SH.ConvElc</t>
  </si>
  <si>
    <t>FEC_per_household.kWh.DE.Res.HHnew.Thermal.SH.ConvElc.SH</t>
  </si>
  <si>
    <t>FEC_per_household.kWh.DE.Res.HHnew.Thermal.SH.ConvElc.SH.Elec</t>
  </si>
  <si>
    <t>FEC_per_household.kWh.DE.Res.HHnew.Thermal.SH.ConvElc.SC</t>
  </si>
  <si>
    <t>FEC_per_household.kWh.DE.Res.HHnew.Thermal.SH.ConvElc.SC.AC.Elec</t>
  </si>
  <si>
    <t>FEC_per_household.kWh.DE.Res.HHnew.Thermal.SH.ConvElc.WH</t>
  </si>
  <si>
    <t>FEC_per_household.kWh.DE.Res.HHnew.Thermal.SH.ConvElc.WH.LPG.NoSolar.LPG</t>
  </si>
  <si>
    <t>FEC_per_household.kWh.DE.Res.HHnew.Thermal.SH.ConvElc.WH.LPG.Solar</t>
  </si>
  <si>
    <t>FEC_per_household.kWh.DE.Res.HHnew.Thermal.SH.ConvElc.WH.LPG.Solar.LPG</t>
  </si>
  <si>
    <t>FEC_per_household.kWh.DE.Res.HHnew.Thermal.SH.ConvElc.WH.LPG.Solar.Solar</t>
  </si>
  <si>
    <t>FEC_per_household.kWh.DE.Res.HHnew.Thermal.SH.ConvElc.WH.Elc.NoSolar.Elec</t>
  </si>
  <si>
    <t>FEC_per_household.kWh.DE.Res.HHnew.Thermal.SH.ConvElc.WH.Elc.Solar</t>
  </si>
  <si>
    <t>FEC_per_household.kWh.DE.Res.HHnew.Thermal.SH.ConvElc.WH.Elc.Solar.Elec</t>
  </si>
  <si>
    <t>FEC_per_household.kWh.DE.Res.HHnew.Thermal.SH.ConvElc.WH.Elc.Solar.Solar</t>
  </si>
  <si>
    <t>FEC_per_household.kWh.DE.Res.HHnew.Thermal.SH.ConvElc.CO</t>
  </si>
  <si>
    <t>FEC_per_household.kWh.DE.Res.HHnew.Thermal.SH.ConvElc.CO.LPG.LPG</t>
  </si>
  <si>
    <t>FEC_per_household.kWh.DE.Res.HHnew.Thermal.SH.ConvElc.CO.Elc.Elec</t>
  </si>
  <si>
    <t>DE - Thermal energy service of new and renovated households (detailed structure)</t>
  </si>
  <si>
    <t>TES_per_household.kWh.DE.Res.HHnew.Thermal.SH.Solids</t>
  </si>
  <si>
    <t>TES_per_household.kWh.DE.Res.HHnew.Thermal.SH.Solids.SH</t>
  </si>
  <si>
    <t>TES_per_household.kWh.DE.Res.HHnew.Thermal.SH.Solids.SH.Solids</t>
  </si>
  <si>
    <t>TES_per_household.kWh.DE.Res.HHnew.Thermal.SH.Solids.SH.Elec</t>
  </si>
  <si>
    <t>TES_per_household.kWh.DE.Res.HHnew.Thermal.SH.Solids.SC</t>
  </si>
  <si>
    <t>TES_per_household.kWh.DE.Res.HHnew.Thermal.SH.Solids.SC.AC.Elec</t>
  </si>
  <si>
    <t>TES_per_household.kWh.DE.Res.HHnew.Thermal.SH.Solids.WH</t>
  </si>
  <si>
    <t>TES_per_household.kWh.DE.Res.HHnew.Thermal.SH.Solids.WH.Solids.NoSolar.Solids</t>
  </si>
  <si>
    <t>TES_per_household.kWh.DE.Res.HHnew.Thermal.SH.Solids.WH.LPG.NoSolar.LPG</t>
  </si>
  <si>
    <t>TES_per_household.kWh.DE.Res.HHnew.Thermal.SH.Solids.WH.LPG.Solar</t>
  </si>
  <si>
    <t>TES_per_household.kWh.DE.Res.HHnew.Thermal.SH.Solids.WH.LPG.Solar.LPG</t>
  </si>
  <si>
    <t>TES_per_household.kWh.DE.Res.HHnew.Thermal.SH.Solids.WH.LPG.Solar.Solar</t>
  </si>
  <si>
    <t>TES_per_household.kWh.DE.Res.HHnew.Thermal.SH.Solids.WH.Elc.NoSolar.Elec</t>
  </si>
  <si>
    <t>TES_per_household.kWh.DE.Res.HHnew.Thermal.SH.Solids.WH.Elc.Solar</t>
  </si>
  <si>
    <t>TES_per_household.kWh.DE.Res.HHnew.Thermal.SH.Solids.WH.Elc.Solar.Elec</t>
  </si>
  <si>
    <t>TES_per_household.kWh.DE.Res.HHnew.Thermal.SH.Solids.WH.Elc.Solar.Solar</t>
  </si>
  <si>
    <t>TES_per_household.kWh.DE.Res.HHnew.Thermal.SH.Solids.CO</t>
  </si>
  <si>
    <t>TES_per_household.kWh.DE.Res.HHnew.Thermal.SH.Solids.CO.Solids.Solids</t>
  </si>
  <si>
    <t>TES_per_household.kWh.DE.Res.HHnew.Thermal.SH.Solids.CO.LPG.LPG</t>
  </si>
  <si>
    <t>TES_per_household.kWh.DE.Res.HHnew.Thermal.SH.Solids.CO.Elc.Elec</t>
  </si>
  <si>
    <t>TES_per_household.kWh.DE.Res.HHnew.Thermal.SH.LPG</t>
  </si>
  <si>
    <t>TES_per_household.kWh.DE.Res.HHnew.Thermal.SH.LPG.SH</t>
  </si>
  <si>
    <t>TES_per_household.kWh.DE.Res.HHnew.Thermal.SH.LPG.SH.LPG</t>
  </si>
  <si>
    <t>TES_per_household.kWh.DE.Res.HHnew.Thermal.SH.LPG.SH.Elec</t>
  </si>
  <si>
    <t>TES_per_household.kWh.DE.Res.HHnew.Thermal.SH.LPG.SC</t>
  </si>
  <si>
    <t>TES_per_household.kWh.DE.Res.HHnew.Thermal.SH.LPG.SC.AC.Elec</t>
  </si>
  <si>
    <t>TES_per_household.kWh.DE.Res.HHnew.Thermal.SH.LPG.WH</t>
  </si>
  <si>
    <t>TES_per_household.kWh.DE.Res.HHnew.Thermal.SH.LPG.WH.LPG.NoSolar.LPG</t>
  </si>
  <si>
    <t>TES_per_household.kWh.DE.Res.HHnew.Thermal.SH.LPG.WH.LPG.Solar</t>
  </si>
  <si>
    <t>TES_per_household.kWh.DE.Res.HHnew.Thermal.SH.LPG.WH.LPG.Solar.LPG</t>
  </si>
  <si>
    <t>TES_per_household.kWh.DE.Res.HHnew.Thermal.SH.LPG.WH.LPG.Solar.Solar</t>
  </si>
  <si>
    <t>TES_per_household.kWh.DE.Res.HHnew.Thermal.SH.LPG.WH.Elc.NoSolar.Elec</t>
  </si>
  <si>
    <t>TES_per_household.kWh.DE.Res.HHnew.Thermal.SH.LPG.WH.Elc.Solar</t>
  </si>
  <si>
    <t>TES_per_household.kWh.DE.Res.HHnew.Thermal.SH.LPG.WH.Elc.Solar.Elec</t>
  </si>
  <si>
    <t>TES_per_household.kWh.DE.Res.HHnew.Thermal.SH.LPG.WH.Elc.Solar.Solar</t>
  </si>
  <si>
    <t>TES_per_household.kWh.DE.Res.HHnew.Thermal.SH.LPG.CO</t>
  </si>
  <si>
    <t>TES_per_household.kWh.DE.Res.HHnew.Thermal.SH.LPG.CO.LPG.LPG</t>
  </si>
  <si>
    <t>TES_per_household.kWh.DE.Res.HHnew.Thermal.SH.LPG.CO.Elc.Elec</t>
  </si>
  <si>
    <t>TES_per_household.kWh.DE.Res.HHnew.Thermal.SH.Oil</t>
  </si>
  <si>
    <t>TES_per_household.kWh.DE.Res.HHnew.Thermal.SH.Oil.SH</t>
  </si>
  <si>
    <t>TES_per_household.kWh.DE.Res.HHnew.Thermal.SH.Oil.SH.Oil</t>
  </si>
  <si>
    <t>TES_per_household.kWh.DE.Res.HHnew.Thermal.SH.Oil.SH.Elec</t>
  </si>
  <si>
    <t>TES_per_household.kWh.DE.Res.HHnew.Thermal.SH.Oil.SC</t>
  </si>
  <si>
    <t>TES_per_household.kWh.DE.Res.HHnew.Thermal.SH.Oil.SC.AC.Elec</t>
  </si>
  <si>
    <t>TES_per_household.kWh.DE.Res.HHnew.Thermal.SH.Oil.WH</t>
  </si>
  <si>
    <t>TES_per_household.kWh.DE.Res.HHnew.Thermal.SH.Oil.WH.Oil.NoSolar.Oil</t>
  </si>
  <si>
    <t>TES_per_household.kWh.DE.Res.HHnew.Thermal.SH.Oil.WH.Oil.Solar</t>
  </si>
  <si>
    <t>TES_per_household.kWh.DE.Res.HHnew.Thermal.SH.Oil.WH.Oil.Solar.Oil</t>
  </si>
  <si>
    <t>TES_per_household.kWh.DE.Res.HHnew.Thermal.SH.Oil.WH.Oil.Solar.Solar</t>
  </si>
  <si>
    <t>TES_per_household.kWh.DE.Res.HHnew.Thermal.SH.Oil.WH.Elc.NoSolar.Elec</t>
  </si>
  <si>
    <t>TES_per_household.kWh.DE.Res.HHnew.Thermal.SH.Oil.WH.Elc.Solar</t>
  </si>
  <si>
    <t>TES_per_household.kWh.DE.Res.HHnew.Thermal.SH.Oil.WH.Elc.Solar.Elec</t>
  </si>
  <si>
    <t>TES_per_household.kWh.DE.Res.HHnew.Thermal.SH.Oil.WH.Elc.Solar.Solar</t>
  </si>
  <si>
    <t>TES_per_household.kWh.DE.Res.HHnew.Thermal.SH.Oil.CO</t>
  </si>
  <si>
    <t>TES_per_household.kWh.DE.Res.HHnew.Thermal.SH.Oil.CO.LPG.LPG</t>
  </si>
  <si>
    <t>TES_per_household.kWh.DE.Res.HHnew.Thermal.SH.Oil.CO.Elc.Elec</t>
  </si>
  <si>
    <t>TES_per_household.kWh.DE.Res.HHnew.Thermal.SH.Gas</t>
  </si>
  <si>
    <t>TES_per_household.kWh.DE.Res.HHnew.Thermal.SH.Gas.SH</t>
  </si>
  <si>
    <t>TES_per_household.kWh.DE.Res.HHnew.Thermal.SH.Gas.SH.Gas</t>
  </si>
  <si>
    <t>TES_per_household.kWh.DE.Res.HHnew.Thermal.SH.Gas.SH.Elec</t>
  </si>
  <si>
    <t>TES_per_household.kWh.DE.Res.HHnew.Thermal.SH.Gas.SC</t>
  </si>
  <si>
    <t>TES_per_household.kWh.DE.Res.HHnew.Thermal.SH.Gas.SC.AC.Elec</t>
  </si>
  <si>
    <t>TES_per_household.kWh.DE.Res.HHnew.Thermal.SH.Gas.WH</t>
  </si>
  <si>
    <t>TES_per_household.kWh.DE.Res.HHnew.Thermal.SH.Gas.WH.Gas.NoSolar.Gas</t>
  </si>
  <si>
    <t>TES_per_household.kWh.DE.Res.HHnew.Thermal.SH.Gas.WH.Gas.Solar</t>
  </si>
  <si>
    <t>TES_per_household.kWh.DE.Res.HHnew.Thermal.SH.Gas.WH.Gas.Solar.Gas</t>
  </si>
  <si>
    <t>TES_per_household.kWh.DE.Res.HHnew.Thermal.SH.Gas.WH.Gas.Solar.Solar</t>
  </si>
  <si>
    <t>TES_per_household.kWh.DE.Res.HHnew.Thermal.SH.Gas.WH.Elc.NoSolar.Elec</t>
  </si>
  <si>
    <t>TES_per_household.kWh.DE.Res.HHnew.Thermal.SH.Gas.WH.Elc.Solar</t>
  </si>
  <si>
    <t>TES_per_household.kWh.DE.Res.HHnew.Thermal.SH.Gas.WH.Elc.Solar.Elec</t>
  </si>
  <si>
    <t>TES_per_household.kWh.DE.Res.HHnew.Thermal.SH.Gas.WH.Elc.Solar.Solar</t>
  </si>
  <si>
    <t>TES_per_household.kWh.DE.Res.HHnew.Thermal.SH.Gas.CO</t>
  </si>
  <si>
    <t>TES_per_household.kWh.DE.Res.HHnew.Thermal.SH.Gas.CO.Gas.Gas</t>
  </si>
  <si>
    <t>TES_per_household.kWh.DE.Res.HHnew.Thermal.SH.Gas.CO.Elc.Elec</t>
  </si>
  <si>
    <t>TES_per_household.kWh.DE.Res.HHnew.Thermal.SH.Biomass</t>
  </si>
  <si>
    <t>TES_per_household.kWh.DE.Res.HHnew.Thermal.SH.Biomass.SH</t>
  </si>
  <si>
    <t>TES_per_household.kWh.DE.Res.HHnew.Thermal.SH.Biomass.SH.Biomass</t>
  </si>
  <si>
    <t>TES_per_household.kWh.DE.Res.HHnew.Thermal.SH.Biomass.SH.Elec</t>
  </si>
  <si>
    <t>TES_per_household.kWh.DE.Res.HHnew.Thermal.SH.Biomass.SC</t>
  </si>
  <si>
    <t>TES_per_household.kWh.DE.Res.HHnew.Thermal.SH.Biomass.SC.AC.Elec</t>
  </si>
  <si>
    <t>TES_per_household.kWh.DE.Res.HHnew.Thermal.SH.Biomass.WH</t>
  </si>
  <si>
    <t>TES_per_household.kWh.DE.Res.HHnew.Thermal.SH.Biomass.WH.Biomass.NoSolar.Biomass</t>
  </si>
  <si>
    <t>TES_per_household.kWh.DE.Res.HHnew.Thermal.SH.Biomass.WH.Biomass.Solar</t>
  </si>
  <si>
    <t>TES_per_household.kWh.DE.Res.HHnew.Thermal.SH.Biomass.WH.Biomass.Solar.Biomass</t>
  </si>
  <si>
    <t>TES_per_household.kWh.DE.Res.HHnew.Thermal.SH.Biomass.WH.Biomass.Solar.Solar</t>
  </si>
  <si>
    <t>TES_per_household.kWh.DE.Res.HHnew.Thermal.SH.Biomass.WH.LPG.NoSolar.LPG</t>
  </si>
  <si>
    <t>TES_per_household.kWh.DE.Res.HHnew.Thermal.SH.Biomass.WH.LPG.Solar</t>
  </si>
  <si>
    <t>TES_per_household.kWh.DE.Res.HHnew.Thermal.SH.Biomass.WH.LPG.Solar.LPG</t>
  </si>
  <si>
    <t>TES_per_household.kWh.DE.Res.HHnew.Thermal.SH.Biomass.WH.LPG.Solar.Solar</t>
  </si>
  <si>
    <t>TES_per_household.kWh.DE.Res.HHnew.Thermal.SH.Biomass.WH.Elc.NoSolar.Elec</t>
  </si>
  <si>
    <t>TES_per_household.kWh.DE.Res.HHnew.Thermal.SH.Biomass.WH.Elc.Solar</t>
  </si>
  <si>
    <t>TES_per_household.kWh.DE.Res.HHnew.Thermal.SH.Biomass.WH.Elc.Solar.Elec</t>
  </si>
  <si>
    <t>TES_per_household.kWh.DE.Res.HHnew.Thermal.SH.Biomass.WH.Elc.Solar.Solar</t>
  </si>
  <si>
    <t>TES_per_household.kWh.DE.Res.HHnew.Thermal.SH.Biomass.CO</t>
  </si>
  <si>
    <t>TES_per_household.kWh.DE.Res.HHnew.Thermal.SH.Biomass.CO.Biomass.Biomass</t>
  </si>
  <si>
    <t>TES_per_household.kWh.DE.Res.HHnew.Thermal.SH.Biomass.CO.LPG.LPG</t>
  </si>
  <si>
    <t>TES_per_household.kWh.DE.Res.HHnew.Thermal.SH.Biomass.CO.Elc.Elec</t>
  </si>
  <si>
    <t>TES_per_household.kWh.DE.Res.HHnew.Thermal.SH.Geo</t>
  </si>
  <si>
    <t>TES_per_household.kWh.DE.Res.HHnew.Thermal.SH.Geo.SH</t>
  </si>
  <si>
    <t>TES_per_household.kWh.DE.Res.HHnew.Thermal.SH.Geo.SH.Geo</t>
  </si>
  <si>
    <t>TES_per_household.kWh.DE.Res.HHnew.Thermal.SH.Geo.SH.Elec</t>
  </si>
  <si>
    <t>TES_per_household.kWh.DE.Res.HHnew.Thermal.SH.Geo.SC</t>
  </si>
  <si>
    <t>TES_per_household.kWh.DE.Res.HHnew.Thermal.SH.Geo.SC.AC.Elec</t>
  </si>
  <si>
    <t>TES_per_household.kWh.DE.Res.HHnew.Thermal.SH.Geo.WH</t>
  </si>
  <si>
    <t>TES_per_household.kWh.DE.Res.HHnew.Thermal.SH.Geo.WH.Geo.NoSolar.Geo</t>
  </si>
  <si>
    <t>TES_per_household.kWh.DE.Res.HHnew.Thermal.SH.Geo.WH.Geo.Solar</t>
  </si>
  <si>
    <t>TES_per_household.kWh.DE.Res.HHnew.Thermal.SH.Geo.WH.Geo.Solar.Geo</t>
  </si>
  <si>
    <t>TES_per_household.kWh.DE.Res.HHnew.Thermal.SH.Geo.WH.Geo.Solar.Solar</t>
  </si>
  <si>
    <t>TES_per_household.kWh.DE.Res.HHnew.Thermal.SH.Geo.WH.Elc.NoSolar.Elec</t>
  </si>
  <si>
    <t>TES_per_household.kWh.DE.Res.HHnew.Thermal.SH.Geo.WH.Elc.Solar</t>
  </si>
  <si>
    <t>TES_per_household.kWh.DE.Res.HHnew.Thermal.SH.Geo.WH.Elc.Solar.Elec</t>
  </si>
  <si>
    <t>TES_per_household.kWh.DE.Res.HHnew.Thermal.SH.Geo.WH.Elc.Solar.Solar</t>
  </si>
  <si>
    <t>TES_per_household.kWh.DE.Res.HHnew.Thermal.SH.Geo.CO</t>
  </si>
  <si>
    <t>TES_per_household.kWh.DE.Res.HHnew.Thermal.SH.Geo.CO.LPG.LPG</t>
  </si>
  <si>
    <t>TES_per_household.kWh.DE.Res.HHnew.Thermal.SH.Geo.CO.Elc.Elec</t>
  </si>
  <si>
    <t>TES_per_household.kWh.DE.Res.HHnew.Thermal.SH.DistrHeat</t>
  </si>
  <si>
    <t>TES_per_household.kWh.DE.Res.HHnew.Thermal.SH.DistrHeat.SH</t>
  </si>
  <si>
    <t>TES_per_household.kWh.DE.Res.HHnew.Thermal.SH.DistrHeat.SH.Steam_Distr</t>
  </si>
  <si>
    <t>TES_per_household.kWh.DE.Res.HHnew.Thermal.SH.DistrHeat.SH.Elec</t>
  </si>
  <si>
    <t>TES_per_household.kWh.DE.Res.HHnew.Thermal.SH.DistrHeat.SC</t>
  </si>
  <si>
    <t>TES_per_household.kWh.DE.Res.HHnew.Thermal.SH.DistrHeat.SC.AC.Elec</t>
  </si>
  <si>
    <t>TES_per_household.kWh.DE.Res.HHnew.Thermal.SH.DistrHeat.WH</t>
  </si>
  <si>
    <t>TES_per_household.kWh.DE.Res.HHnew.Thermal.SH.DistrHeat.WH.DistrHeat.NoSolar.Steam_Distr</t>
  </si>
  <si>
    <t>TES_per_household.kWh.DE.Res.HHnew.Thermal.SH.DistrHeat.WH.DistrHeat.Solar</t>
  </si>
  <si>
    <t>TES_per_household.kWh.DE.Res.HHnew.Thermal.SH.DistrHeat.WH.DistrHeat.Solar.Steam_Distr</t>
  </si>
  <si>
    <t>TES_per_household.kWh.DE.Res.HHnew.Thermal.SH.DistrHeat.WH.DistrHeat.Solar.Solar</t>
  </si>
  <si>
    <t>TES_per_household.kWh.DE.Res.HHnew.Thermal.SH.DistrHeat.WH.Elc.NoSolar.Elec</t>
  </si>
  <si>
    <t>TES_per_household.kWh.DE.Res.HHnew.Thermal.SH.DistrHeat.WH.Elc.Solar</t>
  </si>
  <si>
    <t>TES_per_household.kWh.DE.Res.HHnew.Thermal.SH.DistrHeat.WH.Elc.Solar.Elec</t>
  </si>
  <si>
    <t>TES_per_household.kWh.DE.Res.HHnew.Thermal.SH.DistrHeat.WH.Elc.Solar.Solar</t>
  </si>
  <si>
    <t>TES_per_household.kWh.DE.Res.HHnew.Thermal.SH.DistrHeat.CO</t>
  </si>
  <si>
    <t>TES_per_household.kWh.DE.Res.HHnew.Thermal.SH.DistrHeat.CO.LPG.LPG</t>
  </si>
  <si>
    <t>TES_per_household.kWh.DE.Res.HHnew.Thermal.SH.DistrHeat.CO.Elc.Elec</t>
  </si>
  <si>
    <t>TES_per_household.kWh.DE.Res.HHnew.Thermal.SH.AdvElc</t>
  </si>
  <si>
    <t>TES_per_household.kWh.DE.Res.HHnew.Thermal.SH.AdvElc.SH</t>
  </si>
  <si>
    <t>TES_per_household.kWh.DE.Res.HHnew.Thermal.SH.AdvElc.SH.Elec</t>
  </si>
  <si>
    <t>TES_per_household.kWh.DE.Res.HHnew.Thermal.SH.AdvElc.SC</t>
  </si>
  <si>
    <t>TES_per_household.kWh.DE.Res.HHnew.Thermal.SH.AdvElc.SC.AC.Elec</t>
  </si>
  <si>
    <t>TES_per_household.kWh.DE.Res.HHnew.Thermal.SH.AdvElc.WH</t>
  </si>
  <si>
    <t>TES_per_household.kWh.DE.Res.HHnew.Thermal.SH.AdvElc.WH.LPG.NoSolar.LPG</t>
  </si>
  <si>
    <t>TES_per_household.kWh.DE.Res.HHnew.Thermal.SH.AdvElc.WH.LPG.Solar</t>
  </si>
  <si>
    <t>TES_per_household.kWh.DE.Res.HHnew.Thermal.SH.AdvElc.WH.LPG.Solar.LPG</t>
  </si>
  <si>
    <t>TES_per_household.kWh.DE.Res.HHnew.Thermal.SH.AdvElc.WH.LPG.Solar.Solar</t>
  </si>
  <si>
    <t>TES_per_household.kWh.DE.Res.HHnew.Thermal.SH.AdvElc.WH.Elc.NoSolar.Elec</t>
  </si>
  <si>
    <t>TES_per_household.kWh.DE.Res.HHnew.Thermal.SH.AdvElc.WH.Elc.Solar</t>
  </si>
  <si>
    <t>TES_per_household.kWh.DE.Res.HHnew.Thermal.SH.AdvElc.WH.Elc.Solar.Elec</t>
  </si>
  <si>
    <t>TES_per_household.kWh.DE.Res.HHnew.Thermal.SH.AdvElc.WH.Elc.Solar.Solar</t>
  </si>
  <si>
    <t>TES_per_household.kWh.DE.Res.HHnew.Thermal.SH.AdvElc.CO</t>
  </si>
  <si>
    <t>TES_per_household.kWh.DE.Res.HHnew.Thermal.SH.AdvElc.CO.LPG.LPG</t>
  </si>
  <si>
    <t>TES_per_household.kWh.DE.Res.HHnew.Thermal.SH.AdvElc.CO.Elc.Elec</t>
  </si>
  <si>
    <t>TES_per_household.kWh.DE.Res.HHnew.Thermal.SH.ConvElc</t>
  </si>
  <si>
    <t>TES_per_household.kWh.DE.Res.HHnew.Thermal.SH.ConvElc.SH</t>
  </si>
  <si>
    <t>TES_per_household.kWh.DE.Res.HHnew.Thermal.SH.ConvElc.SH.Elec</t>
  </si>
  <si>
    <t>TES_per_household.kWh.DE.Res.HHnew.Thermal.SH.ConvElc.SC</t>
  </si>
  <si>
    <t>TES_per_household.kWh.DE.Res.HHnew.Thermal.SH.ConvElc.SC.AC.Elec</t>
  </si>
  <si>
    <t>TES_per_household.kWh.DE.Res.HHnew.Thermal.SH.ConvElc.WH</t>
  </si>
  <si>
    <t>TES_per_household.kWh.DE.Res.HHnew.Thermal.SH.ConvElc.WH.LPG.NoSolar.LPG</t>
  </si>
  <si>
    <t>TES_per_household.kWh.DE.Res.HHnew.Thermal.SH.ConvElc.WH.LPG.Solar</t>
  </si>
  <si>
    <t>TES_per_household.kWh.DE.Res.HHnew.Thermal.SH.ConvElc.WH.LPG.Solar.LPG</t>
  </si>
  <si>
    <t>TES_per_household.kWh.DE.Res.HHnew.Thermal.SH.ConvElc.WH.LPG.Solar.Solar</t>
  </si>
  <si>
    <t>TES_per_household.kWh.DE.Res.HHnew.Thermal.SH.ConvElc.WH.Elc.NoSolar.Elec</t>
  </si>
  <si>
    <t>TES_per_household.kWh.DE.Res.HHnew.Thermal.SH.ConvElc.WH.Elc.Solar</t>
  </si>
  <si>
    <t>TES_per_household.kWh.DE.Res.HHnew.Thermal.SH.ConvElc.WH.Elc.Solar.Elec</t>
  </si>
  <si>
    <t>TES_per_household.kWh.DE.Res.HHnew.Thermal.SH.ConvElc.WH.Elc.Solar.Solar</t>
  </si>
  <si>
    <t>TES_per_household.kWh.DE.Res.HHnew.Thermal.SH.ConvElc.CO</t>
  </si>
  <si>
    <t>TES_per_household.kWh.DE.Res.HHnew.Thermal.SH.ConvElc.CO.LPG.LPG</t>
  </si>
  <si>
    <t>TES_per_household.kWh.DE.Res.HHnew.Thermal.SH.ConvElc.CO.Elc.Elec</t>
  </si>
  <si>
    <t>EMI_per_household.kgCO2.DE.Res.HHnew.Thermal.SH.Solids</t>
  </si>
  <si>
    <t>EMI_per_household.kgCO2.DE.Res.HHnew.Thermal.SH.Solids.SH</t>
  </si>
  <si>
    <t>EMI_per_household.kgCO2.DE.Res.HHnew.Thermal.SH.Solids.SH.Solids</t>
  </si>
  <si>
    <t>EMI_per_household.kgCO2.DE.Res.HHnew.Thermal.SH.Solids.SH.Elec</t>
  </si>
  <si>
    <t>EMI_per_household.kgCO2.DE.Res.HHnew.Thermal.SH.Solids.SC</t>
  </si>
  <si>
    <t>EMI_per_household.kgCO2.DE.Res.HHnew.Thermal.SH.Solids.SC.AC.Elec</t>
  </si>
  <si>
    <t>EMI_per_household.kgCO2.DE.Res.HHnew.Thermal.SH.Solids.WH</t>
  </si>
  <si>
    <t>EMI_per_household.kgCO2.DE.Res.HHnew.Thermal.SH.Solids.WH.Solids.NoSolar.Solids</t>
  </si>
  <si>
    <t>EMI_per_household.kgCO2.DE.Res.HHnew.Thermal.SH.Solids.WH.LPG.NoSolar.LPG</t>
  </si>
  <si>
    <t>EMI_per_household.kgCO2.DE.Res.HHnew.Thermal.SH.Solids.WH.LPG.Solar</t>
  </si>
  <si>
    <t>EMI_per_household.kgCO2.DE.Res.HHnew.Thermal.SH.Solids.WH.LPG.Solar.LPG</t>
  </si>
  <si>
    <t>EMI_per_household.kgCO2.DE.Res.HHnew.Thermal.SH.Solids.WH.LPG.Solar.Solar</t>
  </si>
  <si>
    <t>EMI_per_household.kgCO2.DE.Res.HHnew.Thermal.SH.Solids.WH.Elc.NoSolar.Elec</t>
  </si>
  <si>
    <t>EMI_per_household.kgCO2.DE.Res.HHnew.Thermal.SH.Solids.WH.Elc.Solar</t>
  </si>
  <si>
    <t>EMI_per_household.kgCO2.DE.Res.HHnew.Thermal.SH.Solids.WH.Elc.Solar.Elec</t>
  </si>
  <si>
    <t>EMI_per_household.kgCO2.DE.Res.HHnew.Thermal.SH.Solids.WH.Elc.Solar.Solar</t>
  </si>
  <si>
    <t>EMI_per_household.kgCO2.DE.Res.HHnew.Thermal.SH.Solids.CO</t>
  </si>
  <si>
    <t>EMI_per_household.kgCO2.DE.Res.HHnew.Thermal.SH.Solids.CO.Solids.Solids</t>
  </si>
  <si>
    <t>EMI_per_household.kgCO2.DE.Res.HHnew.Thermal.SH.Solids.CO.LPG.LPG</t>
  </si>
  <si>
    <t>EMI_per_household.kgCO2.DE.Res.HHnew.Thermal.SH.Solids.CO.Elc.Elec</t>
  </si>
  <si>
    <t>EMI_per_household.kgCO2.DE.Res.HHnew.Thermal.SH.LPG</t>
  </si>
  <si>
    <t>EMI_per_household.kgCO2.DE.Res.HHnew.Thermal.SH.LPG.SH</t>
  </si>
  <si>
    <t>EMI_per_household.kgCO2.DE.Res.HHnew.Thermal.SH.LPG.SH.LPG</t>
  </si>
  <si>
    <t>EMI_per_household.kgCO2.DE.Res.HHnew.Thermal.SH.LPG.SH.Elec</t>
  </si>
  <si>
    <t>EMI_per_household.kgCO2.DE.Res.HHnew.Thermal.SH.LPG.SC</t>
  </si>
  <si>
    <t>EMI_per_household.kgCO2.DE.Res.HHnew.Thermal.SH.LPG.SC.AC.Elec</t>
  </si>
  <si>
    <t>EMI_per_household.kgCO2.DE.Res.HHnew.Thermal.SH.LPG.WH</t>
  </si>
  <si>
    <t>EMI_per_household.kgCO2.DE.Res.HHnew.Thermal.SH.LPG.WH.LPG.NoSolar.LPG</t>
  </si>
  <si>
    <t>EMI_per_household.kgCO2.DE.Res.HHnew.Thermal.SH.LPG.WH.LPG.Solar</t>
  </si>
  <si>
    <t>EMI_per_household.kgCO2.DE.Res.HHnew.Thermal.SH.LPG.WH.LPG.Solar.LPG</t>
  </si>
  <si>
    <t>EMI_per_household.kgCO2.DE.Res.HHnew.Thermal.SH.LPG.WH.LPG.Solar.Solar</t>
  </si>
  <si>
    <t>EMI_per_household.kgCO2.DE.Res.HHnew.Thermal.SH.LPG.WH.Elc.NoSolar.Elec</t>
  </si>
  <si>
    <t>EMI_per_household.kgCO2.DE.Res.HHnew.Thermal.SH.LPG.WH.Elc.Solar</t>
  </si>
  <si>
    <t>EMI_per_household.kgCO2.DE.Res.HHnew.Thermal.SH.LPG.WH.Elc.Solar.Elec</t>
  </si>
  <si>
    <t>EMI_per_household.kgCO2.DE.Res.HHnew.Thermal.SH.LPG.WH.Elc.Solar.Solar</t>
  </si>
  <si>
    <t>EMI_per_household.kgCO2.DE.Res.HHnew.Thermal.SH.LPG.CO</t>
  </si>
  <si>
    <t>EMI_per_household.kgCO2.DE.Res.HHnew.Thermal.SH.LPG.CO.LPG.LPG</t>
  </si>
  <si>
    <t>EMI_per_household.kgCO2.DE.Res.HHnew.Thermal.SH.LPG.CO.Elc.Elec</t>
  </si>
  <si>
    <t>EMI_per_household.kgCO2.DE.Res.HHnew.Thermal.SH.Oil</t>
  </si>
  <si>
    <t>EMI_per_household.kgCO2.DE.Res.HHnew.Thermal.SH.Oil.SH</t>
  </si>
  <si>
    <t>EMI_per_household.kgCO2.DE.Res.HHnew.Thermal.SH.Oil.SH.Oil</t>
  </si>
  <si>
    <t>EMI_per_household.kgCO2.DE.Res.HHnew.Thermal.SH.Oil.SH.Elec</t>
  </si>
  <si>
    <t>EMI_per_household.kgCO2.DE.Res.HHnew.Thermal.SH.Oil.SC</t>
  </si>
  <si>
    <t>EMI_per_household.kgCO2.DE.Res.HHnew.Thermal.SH.Oil.SC.AC.Elec</t>
  </si>
  <si>
    <t>EMI_per_household.kgCO2.DE.Res.HHnew.Thermal.SH.Oil.WH</t>
  </si>
  <si>
    <t>EMI_per_household.kgCO2.DE.Res.HHnew.Thermal.SH.Oil.WH.Oil.NoSolar.Oil</t>
  </si>
  <si>
    <t>EMI_per_household.kgCO2.DE.Res.HHnew.Thermal.SH.Oil.WH.Oil.Solar</t>
  </si>
  <si>
    <t>EMI_per_household.kgCO2.DE.Res.HHnew.Thermal.SH.Oil.WH.Oil.Solar.Oil</t>
  </si>
  <si>
    <t>EMI_per_household.kgCO2.DE.Res.HHnew.Thermal.SH.Oil.WH.Oil.Solar.Solar</t>
  </si>
  <si>
    <t>EMI_per_household.kgCO2.DE.Res.HHnew.Thermal.SH.Oil.WH.Elc.NoSolar.Elec</t>
  </si>
  <si>
    <t>EMI_per_household.kgCO2.DE.Res.HHnew.Thermal.SH.Oil.WH.Elc.Solar</t>
  </si>
  <si>
    <t>EMI_per_household.kgCO2.DE.Res.HHnew.Thermal.SH.Oil.WH.Elc.Solar.Elec</t>
  </si>
  <si>
    <t>EMI_per_household.kgCO2.DE.Res.HHnew.Thermal.SH.Oil.WH.Elc.Solar.Solar</t>
  </si>
  <si>
    <t>EMI_per_household.kgCO2.DE.Res.HHnew.Thermal.SH.Oil.CO</t>
  </si>
  <si>
    <t>EMI_per_household.kgCO2.DE.Res.HHnew.Thermal.SH.Oil.CO.LPG.LPG</t>
  </si>
  <si>
    <t>EMI_per_household.kgCO2.DE.Res.HHnew.Thermal.SH.Oil.CO.Elc.Elec</t>
  </si>
  <si>
    <t>EMI_per_household.kgCO2.DE.Res.HHnew.Thermal.SH.Gas</t>
  </si>
  <si>
    <t>EMI_per_household.kgCO2.DE.Res.HHnew.Thermal.SH.Gas.SH</t>
  </si>
  <si>
    <t>EMI_per_household.kgCO2.DE.Res.HHnew.Thermal.SH.Gas.SH.Gas</t>
  </si>
  <si>
    <t>EMI_per_household.kgCO2.DE.Res.HHnew.Thermal.SH.Gas.SH.Elec</t>
  </si>
  <si>
    <t>EMI_per_household.kgCO2.DE.Res.HHnew.Thermal.SH.Gas.SC</t>
  </si>
  <si>
    <t>EMI_per_household.kgCO2.DE.Res.HHnew.Thermal.SH.Gas.SC.AC.Elec</t>
  </si>
  <si>
    <t>EMI_per_household.kgCO2.DE.Res.HHnew.Thermal.SH.Gas.WH</t>
  </si>
  <si>
    <t>EMI_per_household.kgCO2.DE.Res.HHnew.Thermal.SH.Gas.WH.Gas.NoSolar.Gas</t>
  </si>
  <si>
    <t>EMI_per_household.kgCO2.DE.Res.HHnew.Thermal.SH.Gas.WH.Gas.Solar</t>
  </si>
  <si>
    <t>EMI_per_household.kgCO2.DE.Res.HHnew.Thermal.SH.Gas.WH.Gas.Solar.Gas</t>
  </si>
  <si>
    <t>EMI_per_household.kgCO2.DE.Res.HHnew.Thermal.SH.Gas.WH.Gas.Solar.Solar</t>
  </si>
  <si>
    <t>EMI_per_household.kgCO2.DE.Res.HHnew.Thermal.SH.Gas.WH.Elc.NoSolar.Elec</t>
  </si>
  <si>
    <t>EMI_per_household.kgCO2.DE.Res.HHnew.Thermal.SH.Gas.WH.Elc.Solar</t>
  </si>
  <si>
    <t>EMI_per_household.kgCO2.DE.Res.HHnew.Thermal.SH.Gas.WH.Elc.Solar.Elec</t>
  </si>
  <si>
    <t>EMI_per_household.kgCO2.DE.Res.HHnew.Thermal.SH.Gas.WH.Elc.Solar.Solar</t>
  </si>
  <si>
    <t>EMI_per_household.kgCO2.DE.Res.HHnew.Thermal.SH.Gas.CO</t>
  </si>
  <si>
    <t>EMI_per_household.kgCO2.DE.Res.HHnew.Thermal.SH.Gas.CO.Gas.Gas</t>
  </si>
  <si>
    <t>EMI_per_household.kgCO2.DE.Res.HHnew.Thermal.SH.Gas.CO.Elc.Elec</t>
  </si>
  <si>
    <t>EMI_per_household.kgCO2.DE.Res.HHnew.Thermal.SH.Biomass</t>
  </si>
  <si>
    <t>EMI_per_household.kgCO2.DE.Res.HHnew.Thermal.SH.Biomass.SH</t>
  </si>
  <si>
    <t>EMI_per_household.kgCO2.DE.Res.HHnew.Thermal.SH.Biomass.SH.Biomass</t>
  </si>
  <si>
    <t>EMI_per_household.kgCO2.DE.Res.HHnew.Thermal.SH.Biomass.SH.Elec</t>
  </si>
  <si>
    <t>EMI_per_household.kgCO2.DE.Res.HHnew.Thermal.SH.Biomass.SC</t>
  </si>
  <si>
    <t>EMI_per_household.kgCO2.DE.Res.HHnew.Thermal.SH.Biomass.SC.AC.Elec</t>
  </si>
  <si>
    <t>EMI_per_household.kgCO2.DE.Res.HHnew.Thermal.SH.Biomass.WH</t>
  </si>
  <si>
    <t>EMI_per_household.kgCO2.DE.Res.HHnew.Thermal.SH.Biomass.WH.Biomass.NoSolar.Biomass</t>
  </si>
  <si>
    <t>EMI_per_household.kgCO2.DE.Res.HHnew.Thermal.SH.Biomass.WH.Biomass.Solar</t>
  </si>
  <si>
    <t>EMI_per_household.kgCO2.DE.Res.HHnew.Thermal.SH.Biomass.WH.Biomass.Solar.Biomass</t>
  </si>
  <si>
    <t>EMI_per_household.kgCO2.DE.Res.HHnew.Thermal.SH.Biomass.WH.Biomass.Solar.Solar</t>
  </si>
  <si>
    <t>EMI_per_household.kgCO2.DE.Res.HHnew.Thermal.SH.Biomass.WH.LPG.NoSolar.LPG</t>
  </si>
  <si>
    <t>EMI_per_household.kgCO2.DE.Res.HHnew.Thermal.SH.Biomass.WH.LPG.Solar</t>
  </si>
  <si>
    <t>EMI_per_household.kgCO2.DE.Res.HHnew.Thermal.SH.Biomass.WH.LPG.Solar.LPG</t>
  </si>
  <si>
    <t>EMI_per_household.kgCO2.DE.Res.HHnew.Thermal.SH.Biomass.WH.LPG.Solar.Solar</t>
  </si>
  <si>
    <t>EMI_per_household.kgCO2.DE.Res.HHnew.Thermal.SH.Biomass.WH.Elc.NoSolar.Elec</t>
  </si>
  <si>
    <t>EMI_per_household.kgCO2.DE.Res.HHnew.Thermal.SH.Biomass.WH.Elc.Solar</t>
  </si>
  <si>
    <t>EMI_per_household.kgCO2.DE.Res.HHnew.Thermal.SH.Biomass.WH.Elc.Solar.Elec</t>
  </si>
  <si>
    <t>EMI_per_household.kgCO2.DE.Res.HHnew.Thermal.SH.Biomass.WH.Elc.Solar.Solar</t>
  </si>
  <si>
    <t>EMI_per_household.kgCO2.DE.Res.HHnew.Thermal.SH.Biomass.CO</t>
  </si>
  <si>
    <t>EMI_per_household.kgCO2.DE.Res.HHnew.Thermal.SH.Biomass.CO.Biomass.Biomass</t>
  </si>
  <si>
    <t>EMI_per_household.kgCO2.DE.Res.HHnew.Thermal.SH.Biomass.CO.LPG.LPG</t>
  </si>
  <si>
    <t>EMI_per_household.kgCO2.DE.Res.HHnew.Thermal.SH.Biomass.CO.Elc.Elec</t>
  </si>
  <si>
    <t>EMI_per_household.kgCO2.DE.Res.HHnew.Thermal.SH.Geo</t>
  </si>
  <si>
    <t>EMI_per_household.kgCO2.DE.Res.HHnew.Thermal.SH.Geo.SH</t>
  </si>
  <si>
    <t>EMI_per_household.kgCO2.DE.Res.HHnew.Thermal.SH.Geo.SH.Geo</t>
  </si>
  <si>
    <t>EMI_per_household.kgCO2.DE.Res.HHnew.Thermal.SH.Geo.SH.Elec</t>
  </si>
  <si>
    <t>EMI_per_household.kgCO2.DE.Res.HHnew.Thermal.SH.Geo.SC</t>
  </si>
  <si>
    <t>EMI_per_household.kgCO2.DE.Res.HHnew.Thermal.SH.Geo.SC.AC.Elec</t>
  </si>
  <si>
    <t>EMI_per_household.kgCO2.DE.Res.HHnew.Thermal.SH.Geo.WH</t>
  </si>
  <si>
    <t>EMI_per_household.kgCO2.DE.Res.HHnew.Thermal.SH.Geo.WH.Geo.NoSolar.Geo</t>
  </si>
  <si>
    <t>EMI_per_household.kgCO2.DE.Res.HHnew.Thermal.SH.Geo.WH.Geo.Solar</t>
  </si>
  <si>
    <t>EMI_per_household.kgCO2.DE.Res.HHnew.Thermal.SH.Geo.WH.Geo.Solar.Geo</t>
  </si>
  <si>
    <t>EMI_per_household.kgCO2.DE.Res.HHnew.Thermal.SH.Geo.WH.Geo.Solar.Solar</t>
  </si>
  <si>
    <t>EMI_per_household.kgCO2.DE.Res.HHnew.Thermal.SH.Geo.WH.Elc.NoSolar.Elec</t>
  </si>
  <si>
    <t>EMI_per_household.kgCO2.DE.Res.HHnew.Thermal.SH.Geo.WH.Elc.Solar</t>
  </si>
  <si>
    <t>EMI_per_household.kgCO2.DE.Res.HHnew.Thermal.SH.Geo.WH.Elc.Solar.Elec</t>
  </si>
  <si>
    <t>EMI_per_household.kgCO2.DE.Res.HHnew.Thermal.SH.Geo.WH.Elc.Solar.Solar</t>
  </si>
  <si>
    <t>EMI_per_household.kgCO2.DE.Res.HHnew.Thermal.SH.Geo.CO</t>
  </si>
  <si>
    <t>EMI_per_household.kgCO2.DE.Res.HHnew.Thermal.SH.Geo.CO.LPG.LPG</t>
  </si>
  <si>
    <t>EMI_per_household.kgCO2.DE.Res.HHnew.Thermal.SH.Geo.CO.Elc.Elec</t>
  </si>
  <si>
    <t>EMI_per_household.kgCO2.DE.Res.HHnew.Thermal.SH.DistrHeat</t>
  </si>
  <si>
    <t>EMI_per_household.kgCO2.DE.Res.HHnew.Thermal.SH.DistrHeat.SH</t>
  </si>
  <si>
    <t>EMI_per_household.kgCO2.DE.Res.HHnew.Thermal.SH.DistrHeat.SH.Steam_Distr</t>
  </si>
  <si>
    <t>EMI_per_household.kgCO2.DE.Res.HHnew.Thermal.SH.DistrHeat.SH.Elec</t>
  </si>
  <si>
    <t>EMI_per_household.kgCO2.DE.Res.HHnew.Thermal.SH.DistrHeat.SC</t>
  </si>
  <si>
    <t>EMI_per_household.kgCO2.DE.Res.HHnew.Thermal.SH.DistrHeat.SC.AC.Elec</t>
  </si>
  <si>
    <t>EMI_per_household.kgCO2.DE.Res.HHnew.Thermal.SH.DistrHeat.WH</t>
  </si>
  <si>
    <t>EMI_per_household.kgCO2.DE.Res.HHnew.Thermal.SH.DistrHeat.WH.DistrHeat.NoSolar.Steam_Distr</t>
  </si>
  <si>
    <t>EMI_per_household.kgCO2.DE.Res.HHnew.Thermal.SH.DistrHeat.WH.DistrHeat.Solar</t>
  </si>
  <si>
    <t>EMI_per_household.kgCO2.DE.Res.HHnew.Thermal.SH.DistrHeat.WH.DistrHeat.Solar.Steam_Distr</t>
  </si>
  <si>
    <t>EMI_per_household.kgCO2.DE.Res.HHnew.Thermal.SH.DistrHeat.WH.DistrHeat.Solar.Solar</t>
  </si>
  <si>
    <t>EMI_per_household.kgCO2.DE.Res.HHnew.Thermal.SH.DistrHeat.WH.Elc.NoSolar.Elec</t>
  </si>
  <si>
    <t>EMI_per_household.kgCO2.DE.Res.HHnew.Thermal.SH.DistrHeat.WH.Elc.Solar</t>
  </si>
  <si>
    <t>EMI_per_household.kgCO2.DE.Res.HHnew.Thermal.SH.DistrHeat.WH.Elc.Solar.Elec</t>
  </si>
  <si>
    <t>EMI_per_household.kgCO2.DE.Res.HHnew.Thermal.SH.DistrHeat.WH.Elc.Solar.Solar</t>
  </si>
  <si>
    <t>EMI_per_household.kgCO2.DE.Res.HHnew.Thermal.SH.DistrHeat.CO</t>
  </si>
  <si>
    <t>EMI_per_household.kgCO2.DE.Res.HHnew.Thermal.SH.DistrHeat.CO.LPG.LPG</t>
  </si>
  <si>
    <t>EMI_per_household.kgCO2.DE.Res.HHnew.Thermal.SH.DistrHeat.CO.Elc.Elec</t>
  </si>
  <si>
    <t>EMI_per_household.kgCO2.DE.Res.HHnew.Thermal.SH.AdvElc</t>
  </si>
  <si>
    <t>EMI_per_household.kgCO2.DE.Res.HHnew.Thermal.SH.AdvElc.SH</t>
  </si>
  <si>
    <t>EMI_per_household.kgCO2.DE.Res.HHnew.Thermal.SH.AdvElc.SH.Elec</t>
  </si>
  <si>
    <t>EMI_per_household.kgCO2.DE.Res.HHnew.Thermal.SH.AdvElc.SC</t>
  </si>
  <si>
    <t>EMI_per_household.kgCO2.DE.Res.HHnew.Thermal.SH.AdvElc.SC.AC.Elec</t>
  </si>
  <si>
    <t>EMI_per_household.kgCO2.DE.Res.HHnew.Thermal.SH.AdvElc.WH</t>
  </si>
  <si>
    <t>EMI_per_household.kgCO2.DE.Res.HHnew.Thermal.SH.AdvElc.WH.LPG.NoSolar.LPG</t>
  </si>
  <si>
    <t>EMI_per_household.kgCO2.DE.Res.HHnew.Thermal.SH.AdvElc.WH.LPG.Solar</t>
  </si>
  <si>
    <t>EMI_per_household.kgCO2.DE.Res.HHnew.Thermal.SH.AdvElc.WH.LPG.Solar.LPG</t>
  </si>
  <si>
    <t>EMI_per_household.kgCO2.DE.Res.HHnew.Thermal.SH.AdvElc.WH.LPG.Solar.Solar</t>
  </si>
  <si>
    <t>EMI_per_household.kgCO2.DE.Res.HHnew.Thermal.SH.AdvElc.WH.Elc.NoSolar.Elec</t>
  </si>
  <si>
    <t>EMI_per_household.kgCO2.DE.Res.HHnew.Thermal.SH.AdvElc.WH.Elc.Solar</t>
  </si>
  <si>
    <t>EMI_per_household.kgCO2.DE.Res.HHnew.Thermal.SH.AdvElc.WH.Elc.Solar.Elec</t>
  </si>
  <si>
    <t>EMI_per_household.kgCO2.DE.Res.HHnew.Thermal.SH.AdvElc.WH.Elc.Solar.Solar</t>
  </si>
  <si>
    <t>EMI_per_household.kgCO2.DE.Res.HHnew.Thermal.SH.AdvElc.CO</t>
  </si>
  <si>
    <t>EMI_per_household.kgCO2.DE.Res.HHnew.Thermal.SH.AdvElc.CO.LPG.LPG</t>
  </si>
  <si>
    <t>EMI_per_household.kgCO2.DE.Res.HHnew.Thermal.SH.AdvElc.CO.Elc.Elec</t>
  </si>
  <si>
    <t>EMI_per_household.kgCO2.DE.Res.HHnew.Thermal.SH.ConvElc</t>
  </si>
  <si>
    <t>EMI_per_household.kgCO2.DE.Res.HHnew.Thermal.SH.ConvElc.SH</t>
  </si>
  <si>
    <t>EMI_per_household.kgCO2.DE.Res.HHnew.Thermal.SH.ConvElc.SH.Elec</t>
  </si>
  <si>
    <t>EMI_per_household.kgCO2.DE.Res.HHnew.Thermal.SH.ConvElc.SC</t>
  </si>
  <si>
    <t>EMI_per_household.kgCO2.DE.Res.HHnew.Thermal.SH.ConvElc.SC.AC.Elec</t>
  </si>
  <si>
    <t>EMI_per_household.kgCO2.DE.Res.HHnew.Thermal.SH.ConvElc.WH</t>
  </si>
  <si>
    <t>EMI_per_household.kgCO2.DE.Res.HHnew.Thermal.SH.ConvElc.WH.LPG.NoSolar.LPG</t>
  </si>
  <si>
    <t>EMI_per_household.kgCO2.DE.Res.HHnew.Thermal.SH.ConvElc.WH.LPG.Solar</t>
  </si>
  <si>
    <t>EMI_per_household.kgCO2.DE.Res.HHnew.Thermal.SH.ConvElc.WH.LPG.Solar.LPG</t>
  </si>
  <si>
    <t>EMI_per_household.kgCO2.DE.Res.HHnew.Thermal.SH.ConvElc.WH.LPG.Solar.Solar</t>
  </si>
  <si>
    <t>EMI_per_household.kgCO2.DE.Res.HHnew.Thermal.SH.ConvElc.WH.Elc.NoSolar.Elec</t>
  </si>
  <si>
    <t>EMI_per_household.kgCO2.DE.Res.HHnew.Thermal.SH.ConvElc.WH.Elc.Solar</t>
  </si>
  <si>
    <t>EMI_per_household.kgCO2.DE.Res.HHnew.Thermal.SH.ConvElc.WH.Elc.Solar.Elec</t>
  </si>
  <si>
    <t>EMI_per_household.kgCO2.DE.Res.HHnew.Thermal.SH.ConvElc.WH.Elc.Solar.Solar</t>
  </si>
  <si>
    <t>EMI_per_household.kgCO2.DE.Res.HHnew.Thermal.SH.ConvElc.CO</t>
  </si>
  <si>
    <t>EMI_per_household.kgCO2.DE.Res.HHnew.Thermal.SH.ConvElc.CO.LPG.LPG</t>
  </si>
  <si>
    <t>EMI_per_household.kgCO2.DE.Res.HHnew.Thermal.SH.ConvElc.CO.Elc.Elec</t>
  </si>
  <si>
    <t>DE - Final energy consumption of new and renovated households per surface area (detailed structure)</t>
  </si>
  <si>
    <t>FEC_per_sqm.kWh.DE.Res.HHnew.Thermal.SH.Solids</t>
  </si>
  <si>
    <t>FEC_per_sqm.kWh.DE.Res.HHnew.Thermal.SH.Solids.SH</t>
  </si>
  <si>
    <t>FEC_per_sqm.kWh.DE.Res.HHnew.Thermal.SH.Solids.SH.Solids</t>
  </si>
  <si>
    <t>FEC_per_sqm.kWh.DE.Res.HHnew.Thermal.SH.Solids.SH.Elec</t>
  </si>
  <si>
    <t>FEC_per_sqm.kWh.DE.Res.HHnew.Thermal.SH.Solids.SC</t>
  </si>
  <si>
    <t>FEC_per_sqm.kWh.DE.Res.HHnew.Thermal.SH.Solids.SC.AC.Elec</t>
  </si>
  <si>
    <t>FEC_per_sqm.kWh.DE.Res.HHnew.Thermal.SH.Solids.WH</t>
  </si>
  <si>
    <t>FEC_per_sqm.kWh.DE.Res.HHnew.Thermal.SH.Solids.WH.Solids.NoSolar.Solids</t>
  </si>
  <si>
    <t>FEC_per_sqm.kWh.DE.Res.HHnew.Thermal.SH.Solids.WH.LPG.NoSolar.LPG</t>
  </si>
  <si>
    <t>FEC_per_sqm.kWh.DE.Res.HHnew.Thermal.SH.Solids.WH.LPG.Solar</t>
  </si>
  <si>
    <t>FEC_per_sqm.kWh.DE.Res.HHnew.Thermal.SH.Solids.WH.LPG.Solar.LPG</t>
  </si>
  <si>
    <t>FEC_per_sqm.kWh.DE.Res.HHnew.Thermal.SH.Solids.WH.LPG.Solar.Solar</t>
  </si>
  <si>
    <t>FEC_per_sqm.kWh.DE.Res.HHnew.Thermal.SH.Solids.WH.Elc.NoSolar.Elec</t>
  </si>
  <si>
    <t>FEC_per_sqm.kWh.DE.Res.HHnew.Thermal.SH.Solids.WH.Elc.Solar</t>
  </si>
  <si>
    <t>FEC_per_sqm.kWh.DE.Res.HHnew.Thermal.SH.Solids.WH.Elc.Solar.Elec</t>
  </si>
  <si>
    <t>FEC_per_sqm.kWh.DE.Res.HHnew.Thermal.SH.Solids.WH.Elc.Solar.Solar</t>
  </si>
  <si>
    <t>FEC_per_sqm.kWh.DE.Res.HHnew.Thermal.SH.Solids.CO</t>
  </si>
  <si>
    <t>FEC_per_sqm.kWh.DE.Res.HHnew.Thermal.SH.Solids.CO.Solids.Solids</t>
  </si>
  <si>
    <t>FEC_per_sqm.kWh.DE.Res.HHnew.Thermal.SH.Solids.CO.LPG.LPG</t>
  </si>
  <si>
    <t>FEC_per_sqm.kWh.DE.Res.HHnew.Thermal.SH.Solids.CO.Elc.Elec</t>
  </si>
  <si>
    <t>FEC_per_sqm.kWh.DE.Res.HHnew.Thermal.SH.LPG</t>
  </si>
  <si>
    <t>FEC_per_sqm.kWh.DE.Res.HHnew.Thermal.SH.LPG.SH</t>
  </si>
  <si>
    <t>FEC_per_sqm.kWh.DE.Res.HHnew.Thermal.SH.LPG.SH.LPG</t>
  </si>
  <si>
    <t>FEC_per_sqm.kWh.DE.Res.HHnew.Thermal.SH.LPG.SH.Elec</t>
  </si>
  <si>
    <t>FEC_per_sqm.kWh.DE.Res.HHnew.Thermal.SH.LPG.SC</t>
  </si>
  <si>
    <t>FEC_per_sqm.kWh.DE.Res.HHnew.Thermal.SH.LPG.SC.AC.Elec</t>
  </si>
  <si>
    <t>FEC_per_sqm.kWh.DE.Res.HHnew.Thermal.SH.LPG.WH</t>
  </si>
  <si>
    <t>FEC_per_sqm.kWh.DE.Res.HHnew.Thermal.SH.LPG.WH.LPG.NoSolar.LPG</t>
  </si>
  <si>
    <t>FEC_per_sqm.kWh.DE.Res.HHnew.Thermal.SH.LPG.WH.LPG.Solar</t>
  </si>
  <si>
    <t>FEC_per_sqm.kWh.DE.Res.HHnew.Thermal.SH.LPG.WH.LPG.Solar.LPG</t>
  </si>
  <si>
    <t>FEC_per_sqm.kWh.DE.Res.HHnew.Thermal.SH.LPG.WH.LPG.Solar.Solar</t>
  </si>
  <si>
    <t>FEC_per_sqm.kWh.DE.Res.HHnew.Thermal.SH.LPG.WH.Elc.NoSolar.Elec</t>
  </si>
  <si>
    <t>FEC_per_sqm.kWh.DE.Res.HHnew.Thermal.SH.LPG.WH.Elc.Solar</t>
  </si>
  <si>
    <t>FEC_per_sqm.kWh.DE.Res.HHnew.Thermal.SH.LPG.WH.Elc.Solar.Elec</t>
  </si>
  <si>
    <t>FEC_per_sqm.kWh.DE.Res.HHnew.Thermal.SH.LPG.WH.Elc.Solar.Solar</t>
  </si>
  <si>
    <t>FEC_per_sqm.kWh.DE.Res.HHnew.Thermal.SH.LPG.CO</t>
  </si>
  <si>
    <t>FEC_per_sqm.kWh.DE.Res.HHnew.Thermal.SH.LPG.CO.LPG.LPG</t>
  </si>
  <si>
    <t>FEC_per_sqm.kWh.DE.Res.HHnew.Thermal.SH.LPG.CO.Elc.Elec</t>
  </si>
  <si>
    <t>FEC_per_sqm.kWh.DE.Res.HHnew.Thermal.SH.Oil</t>
  </si>
  <si>
    <t>FEC_per_sqm.kWh.DE.Res.HHnew.Thermal.SH.Oil.SH</t>
  </si>
  <si>
    <t>FEC_per_sqm.kWh.DE.Res.HHnew.Thermal.SH.Oil.SH.Oil</t>
  </si>
  <si>
    <t>FEC_per_sqm.kWh.DE.Res.HHnew.Thermal.SH.Oil.SH.Elec</t>
  </si>
  <si>
    <t>FEC_per_sqm.kWh.DE.Res.HHnew.Thermal.SH.Oil.SC</t>
  </si>
  <si>
    <t>FEC_per_sqm.kWh.DE.Res.HHnew.Thermal.SH.Oil.SC.AC.Elec</t>
  </si>
  <si>
    <t>FEC_per_sqm.kWh.DE.Res.HHnew.Thermal.SH.Oil.WH</t>
  </si>
  <si>
    <t>FEC_per_sqm.kWh.DE.Res.HHnew.Thermal.SH.Oil.WH.Oil.NoSolar.Oil</t>
  </si>
  <si>
    <t>FEC_per_sqm.kWh.DE.Res.HHnew.Thermal.SH.Oil.WH.Oil.Solar</t>
  </si>
  <si>
    <t>FEC_per_sqm.kWh.DE.Res.HHnew.Thermal.SH.Oil.WH.Oil.Solar.Oil</t>
  </si>
  <si>
    <t>FEC_per_sqm.kWh.DE.Res.HHnew.Thermal.SH.Oil.WH.Oil.Solar.Solar</t>
  </si>
  <si>
    <t>FEC_per_sqm.kWh.DE.Res.HHnew.Thermal.SH.Oil.WH.Elc.NoSolar.Elec</t>
  </si>
  <si>
    <t>FEC_per_sqm.kWh.DE.Res.HHnew.Thermal.SH.Oil.WH.Elc.Solar</t>
  </si>
  <si>
    <t>FEC_per_sqm.kWh.DE.Res.HHnew.Thermal.SH.Oil.WH.Elc.Solar.Elec</t>
  </si>
  <si>
    <t>FEC_per_sqm.kWh.DE.Res.HHnew.Thermal.SH.Oil.WH.Elc.Solar.Solar</t>
  </si>
  <si>
    <t>FEC_per_sqm.kWh.DE.Res.HHnew.Thermal.SH.Oil.CO</t>
  </si>
  <si>
    <t>FEC_per_sqm.kWh.DE.Res.HHnew.Thermal.SH.Oil.CO.LPG.LPG</t>
  </si>
  <si>
    <t>FEC_per_sqm.kWh.DE.Res.HHnew.Thermal.SH.Oil.CO.Elc.Elec</t>
  </si>
  <si>
    <t>FEC_per_sqm.kWh.DE.Res.HHnew.Thermal.SH.Gas</t>
  </si>
  <si>
    <t>FEC_per_sqm.kWh.DE.Res.HHnew.Thermal.SH.Gas.SH</t>
  </si>
  <si>
    <t>FEC_per_sqm.kWh.DE.Res.HHnew.Thermal.SH.Gas.SH.Gas</t>
  </si>
  <si>
    <t>FEC_per_sqm.kWh.DE.Res.HHnew.Thermal.SH.Gas.SH.Elec</t>
  </si>
  <si>
    <t>FEC_per_sqm.kWh.DE.Res.HHnew.Thermal.SH.Gas.SC</t>
  </si>
  <si>
    <t>FEC_per_sqm.kWh.DE.Res.HHnew.Thermal.SH.Gas.SC.AC.Elec</t>
  </si>
  <si>
    <t>FEC_per_sqm.kWh.DE.Res.HHnew.Thermal.SH.Gas.WH</t>
  </si>
  <si>
    <t>FEC_per_sqm.kWh.DE.Res.HHnew.Thermal.SH.Gas.WH.Gas.NoSolar.Gas</t>
  </si>
  <si>
    <t>FEC_per_sqm.kWh.DE.Res.HHnew.Thermal.SH.Gas.WH.Gas.Solar</t>
  </si>
  <si>
    <t>FEC_per_sqm.kWh.DE.Res.HHnew.Thermal.SH.Gas.WH.Gas.Solar.Gas</t>
  </si>
  <si>
    <t>FEC_per_sqm.kWh.DE.Res.HHnew.Thermal.SH.Gas.WH.Gas.Solar.Solar</t>
  </si>
  <si>
    <t>FEC_per_sqm.kWh.DE.Res.HHnew.Thermal.SH.Gas.WH.Elc.NoSolar.Elec</t>
  </si>
  <si>
    <t>FEC_per_sqm.kWh.DE.Res.HHnew.Thermal.SH.Gas.WH.Elc.Solar</t>
  </si>
  <si>
    <t>FEC_per_sqm.kWh.DE.Res.HHnew.Thermal.SH.Gas.WH.Elc.Solar.Elec</t>
  </si>
  <si>
    <t>FEC_per_sqm.kWh.DE.Res.HHnew.Thermal.SH.Gas.WH.Elc.Solar.Solar</t>
  </si>
  <si>
    <t>FEC_per_sqm.kWh.DE.Res.HHnew.Thermal.SH.Gas.CO</t>
  </si>
  <si>
    <t>FEC_per_sqm.kWh.DE.Res.HHnew.Thermal.SH.Gas.CO.Gas.Gas</t>
  </si>
  <si>
    <t>FEC_per_sqm.kWh.DE.Res.HHnew.Thermal.SH.Gas.CO.Elc.Elec</t>
  </si>
  <si>
    <t>FEC_per_sqm.kWh.DE.Res.HHnew.Thermal.SH.Biomass</t>
  </si>
  <si>
    <t>FEC_per_sqm.kWh.DE.Res.HHnew.Thermal.SH.Biomass.SH</t>
  </si>
  <si>
    <t>FEC_per_sqm.kWh.DE.Res.HHnew.Thermal.SH.Biomass.SH.Biomass</t>
  </si>
  <si>
    <t>FEC_per_sqm.kWh.DE.Res.HHnew.Thermal.SH.Biomass.SH.Elec</t>
  </si>
  <si>
    <t>FEC_per_sqm.kWh.DE.Res.HHnew.Thermal.SH.Biomass.SC</t>
  </si>
  <si>
    <t>FEC_per_sqm.kWh.DE.Res.HHnew.Thermal.SH.Biomass.SC.AC.Elec</t>
  </si>
  <si>
    <t>FEC_per_sqm.kWh.DE.Res.HHnew.Thermal.SH.Biomass.WH</t>
  </si>
  <si>
    <t>FEC_per_sqm.kWh.DE.Res.HHnew.Thermal.SH.Biomass.WH.Biomass.NoSolar.Biomass</t>
  </si>
  <si>
    <t>FEC_per_sqm.kWh.DE.Res.HHnew.Thermal.SH.Biomass.WH.Biomass.Solar</t>
  </si>
  <si>
    <t>FEC_per_sqm.kWh.DE.Res.HHnew.Thermal.SH.Biomass.WH.Biomass.Solar.Biomass</t>
  </si>
  <si>
    <t>FEC_per_sqm.kWh.DE.Res.HHnew.Thermal.SH.Biomass.WH.Biomass.Solar.Solar</t>
  </si>
  <si>
    <t>FEC_per_sqm.kWh.DE.Res.HHnew.Thermal.SH.Biomass.WH.LPG.NoSolar.LPG</t>
  </si>
  <si>
    <t>FEC_per_sqm.kWh.DE.Res.HHnew.Thermal.SH.Biomass.WH.LPG.Solar</t>
  </si>
  <si>
    <t>FEC_per_sqm.kWh.DE.Res.HHnew.Thermal.SH.Biomass.WH.LPG.Solar.LPG</t>
  </si>
  <si>
    <t>FEC_per_sqm.kWh.DE.Res.HHnew.Thermal.SH.Biomass.WH.LPG.Solar.Solar</t>
  </si>
  <si>
    <t>FEC_per_sqm.kWh.DE.Res.HHnew.Thermal.SH.Biomass.WH.Elc.NoSolar.Elec</t>
  </si>
  <si>
    <t>FEC_per_sqm.kWh.DE.Res.HHnew.Thermal.SH.Biomass.WH.Elc.Solar</t>
  </si>
  <si>
    <t>FEC_per_sqm.kWh.DE.Res.HHnew.Thermal.SH.Biomass.WH.Elc.Solar.Elec</t>
  </si>
  <si>
    <t>FEC_per_sqm.kWh.DE.Res.HHnew.Thermal.SH.Biomass.WH.Elc.Solar.Solar</t>
  </si>
  <si>
    <t>FEC_per_sqm.kWh.DE.Res.HHnew.Thermal.SH.Biomass.CO</t>
  </si>
  <si>
    <t>FEC_per_sqm.kWh.DE.Res.HHnew.Thermal.SH.Biomass.CO.Biomass.Biomass</t>
  </si>
  <si>
    <t>FEC_per_sqm.kWh.DE.Res.HHnew.Thermal.SH.Biomass.CO.LPG.LPG</t>
  </si>
  <si>
    <t>FEC_per_sqm.kWh.DE.Res.HHnew.Thermal.SH.Biomass.CO.Elc.Elec</t>
  </si>
  <si>
    <t>FEC_per_sqm.kWh.DE.Res.HHnew.Thermal.SH.Geo</t>
  </si>
  <si>
    <t>FEC_per_sqm.kWh.DE.Res.HHnew.Thermal.SH.Geo.SH</t>
  </si>
  <si>
    <t>FEC_per_sqm.kWh.DE.Res.HHnew.Thermal.SH.Geo.SH.Geo</t>
  </si>
  <si>
    <t>FEC_per_sqm.kWh.DE.Res.HHnew.Thermal.SH.Geo.SH.Elec</t>
  </si>
  <si>
    <t>FEC_per_sqm.kWh.DE.Res.HHnew.Thermal.SH.Geo.SC</t>
  </si>
  <si>
    <t>FEC_per_sqm.kWh.DE.Res.HHnew.Thermal.SH.Geo.SC.AC.Elec</t>
  </si>
  <si>
    <t>FEC_per_sqm.kWh.DE.Res.HHnew.Thermal.SH.Geo.WH</t>
  </si>
  <si>
    <t>FEC_per_sqm.kWh.DE.Res.HHnew.Thermal.SH.Geo.WH.Geo.NoSolar.Geo</t>
  </si>
  <si>
    <t>FEC_per_sqm.kWh.DE.Res.HHnew.Thermal.SH.Geo.WH.Geo.Solar</t>
  </si>
  <si>
    <t>FEC_per_sqm.kWh.DE.Res.HHnew.Thermal.SH.Geo.WH.Geo.Solar.Geo</t>
  </si>
  <si>
    <t>FEC_per_sqm.kWh.DE.Res.HHnew.Thermal.SH.Geo.WH.Geo.Solar.Solar</t>
  </si>
  <si>
    <t>FEC_per_sqm.kWh.DE.Res.HHnew.Thermal.SH.Geo.WH.Elc.NoSolar.Elec</t>
  </si>
  <si>
    <t>FEC_per_sqm.kWh.DE.Res.HHnew.Thermal.SH.Geo.WH.Elc.Solar</t>
  </si>
  <si>
    <t>FEC_per_sqm.kWh.DE.Res.HHnew.Thermal.SH.Geo.WH.Elc.Solar.Elec</t>
  </si>
  <si>
    <t>FEC_per_sqm.kWh.DE.Res.HHnew.Thermal.SH.Geo.WH.Elc.Solar.Solar</t>
  </si>
  <si>
    <t>FEC_per_sqm.kWh.DE.Res.HHnew.Thermal.SH.Geo.CO</t>
  </si>
  <si>
    <t>FEC_per_sqm.kWh.DE.Res.HHnew.Thermal.SH.Geo.CO.LPG.LPG</t>
  </si>
  <si>
    <t>FEC_per_sqm.kWh.DE.Res.HHnew.Thermal.SH.Geo.CO.Elc.Elec</t>
  </si>
  <si>
    <t>FEC_per_sqm.kWh.DE.Res.HHnew.Thermal.SH.DistrHeat</t>
  </si>
  <si>
    <t>FEC_per_sqm.kWh.DE.Res.HHnew.Thermal.SH.DistrHeat.SH</t>
  </si>
  <si>
    <t>FEC_per_sqm.kWh.DE.Res.HHnew.Thermal.SH.DistrHeat.SH.Steam_Distr</t>
  </si>
  <si>
    <t>FEC_per_sqm.kWh.DE.Res.HHnew.Thermal.SH.DistrHeat.SH.Elec</t>
  </si>
  <si>
    <t>FEC_per_sqm.kWh.DE.Res.HHnew.Thermal.SH.DistrHeat.SC</t>
  </si>
  <si>
    <t>FEC_per_sqm.kWh.DE.Res.HHnew.Thermal.SH.DistrHeat.SC.AC.Elec</t>
  </si>
  <si>
    <t>FEC_per_sqm.kWh.DE.Res.HHnew.Thermal.SH.DistrHeat.WH</t>
  </si>
  <si>
    <t>FEC_per_sqm.kWh.DE.Res.HHnew.Thermal.SH.DistrHeat.WH.DistrHeat.NoSolar.Steam_Distr</t>
  </si>
  <si>
    <t>FEC_per_sqm.kWh.DE.Res.HHnew.Thermal.SH.DistrHeat.WH.DistrHeat.Solar</t>
  </si>
  <si>
    <t>FEC_per_sqm.kWh.DE.Res.HHnew.Thermal.SH.DistrHeat.WH.DistrHeat.Solar.Steam_Distr</t>
  </si>
  <si>
    <t>FEC_per_sqm.kWh.DE.Res.HHnew.Thermal.SH.DistrHeat.WH.DistrHeat.Solar.Solar</t>
  </si>
  <si>
    <t>FEC_per_sqm.kWh.DE.Res.HHnew.Thermal.SH.DistrHeat.WH.Elc.NoSolar.Elec</t>
  </si>
  <si>
    <t>FEC_per_sqm.kWh.DE.Res.HHnew.Thermal.SH.DistrHeat.WH.Elc.Solar</t>
  </si>
  <si>
    <t>FEC_per_sqm.kWh.DE.Res.HHnew.Thermal.SH.DistrHeat.WH.Elc.Solar.Elec</t>
  </si>
  <si>
    <t>FEC_per_sqm.kWh.DE.Res.HHnew.Thermal.SH.DistrHeat.WH.Elc.Solar.Solar</t>
  </si>
  <si>
    <t>FEC_per_sqm.kWh.DE.Res.HHnew.Thermal.SH.DistrHeat.CO</t>
  </si>
  <si>
    <t>FEC_per_sqm.kWh.DE.Res.HHnew.Thermal.SH.DistrHeat.CO.LPG.LPG</t>
  </si>
  <si>
    <t>FEC_per_sqm.kWh.DE.Res.HHnew.Thermal.SH.DistrHeat.CO.Elc.Elec</t>
  </si>
  <si>
    <t>FEC_per_sqm.kWh.DE.Res.HHnew.Thermal.SH.AdvElc</t>
  </si>
  <si>
    <t>FEC_per_sqm.kWh.DE.Res.HHnew.Thermal.SH.AdvElc.SH</t>
  </si>
  <si>
    <t>FEC_per_sqm.kWh.DE.Res.HHnew.Thermal.SH.AdvElc.SH.Elec</t>
  </si>
  <si>
    <t>FEC_per_sqm.kWh.DE.Res.HHnew.Thermal.SH.AdvElc.SC</t>
  </si>
  <si>
    <t>FEC_per_sqm.kWh.DE.Res.HHnew.Thermal.SH.AdvElc.SC.AC.Elec</t>
  </si>
  <si>
    <t>FEC_per_sqm.kWh.DE.Res.HHnew.Thermal.SH.AdvElc.WH</t>
  </si>
  <si>
    <t>FEC_per_sqm.kWh.DE.Res.HHnew.Thermal.SH.AdvElc.WH.LPG.NoSolar.LPG</t>
  </si>
  <si>
    <t>FEC_per_sqm.kWh.DE.Res.HHnew.Thermal.SH.AdvElc.WH.LPG.Solar</t>
  </si>
  <si>
    <t>FEC_per_sqm.kWh.DE.Res.HHnew.Thermal.SH.AdvElc.WH.LPG.Solar.LPG</t>
  </si>
  <si>
    <t>FEC_per_sqm.kWh.DE.Res.HHnew.Thermal.SH.AdvElc.WH.LPG.Solar.Solar</t>
  </si>
  <si>
    <t>FEC_per_sqm.kWh.DE.Res.HHnew.Thermal.SH.AdvElc.WH.Elc.NoSolar.Elec</t>
  </si>
  <si>
    <t>FEC_per_sqm.kWh.DE.Res.HHnew.Thermal.SH.AdvElc.WH.Elc.Solar</t>
  </si>
  <si>
    <t>FEC_per_sqm.kWh.DE.Res.HHnew.Thermal.SH.AdvElc.WH.Elc.Solar.Elec</t>
  </si>
  <si>
    <t>FEC_per_sqm.kWh.DE.Res.HHnew.Thermal.SH.AdvElc.WH.Elc.Solar.Solar</t>
  </si>
  <si>
    <t>FEC_per_sqm.kWh.DE.Res.HHnew.Thermal.SH.AdvElc.CO</t>
  </si>
  <si>
    <t>FEC_per_sqm.kWh.DE.Res.HHnew.Thermal.SH.AdvElc.CO.LPG.LPG</t>
  </si>
  <si>
    <t>FEC_per_sqm.kWh.DE.Res.HHnew.Thermal.SH.AdvElc.CO.Elc.Elec</t>
  </si>
  <si>
    <t>FEC_per_sqm.kWh.DE.Res.HHnew.Thermal.SH.ConvElc</t>
  </si>
  <si>
    <t>FEC_per_sqm.kWh.DE.Res.HHnew.Thermal.SH.ConvElc.SH</t>
  </si>
  <si>
    <t>FEC_per_sqm.kWh.DE.Res.HHnew.Thermal.SH.ConvElc.SH.Elec</t>
  </si>
  <si>
    <t>FEC_per_sqm.kWh.DE.Res.HHnew.Thermal.SH.ConvElc.SC</t>
  </si>
  <si>
    <t>FEC_per_sqm.kWh.DE.Res.HHnew.Thermal.SH.ConvElc.SC.AC.Elec</t>
  </si>
  <si>
    <t>FEC_per_sqm.kWh.DE.Res.HHnew.Thermal.SH.ConvElc.WH</t>
  </si>
  <si>
    <t>FEC_per_sqm.kWh.DE.Res.HHnew.Thermal.SH.ConvElc.WH.LPG.NoSolar.LPG</t>
  </si>
  <si>
    <t>FEC_per_sqm.kWh.DE.Res.HHnew.Thermal.SH.ConvElc.WH.LPG.Solar</t>
  </si>
  <si>
    <t>FEC_per_sqm.kWh.DE.Res.HHnew.Thermal.SH.ConvElc.WH.LPG.Solar.LPG</t>
  </si>
  <si>
    <t>FEC_per_sqm.kWh.DE.Res.HHnew.Thermal.SH.ConvElc.WH.LPG.Solar.Solar</t>
  </si>
  <si>
    <t>FEC_per_sqm.kWh.DE.Res.HHnew.Thermal.SH.ConvElc.WH.Elc.NoSolar.Elec</t>
  </si>
  <si>
    <t>FEC_per_sqm.kWh.DE.Res.HHnew.Thermal.SH.ConvElc.WH.Elc.Solar</t>
  </si>
  <si>
    <t>FEC_per_sqm.kWh.DE.Res.HHnew.Thermal.SH.ConvElc.WH.Elc.Solar.Elec</t>
  </si>
  <si>
    <t>FEC_per_sqm.kWh.DE.Res.HHnew.Thermal.SH.ConvElc.WH.Elc.Solar.Solar</t>
  </si>
  <si>
    <t>FEC_per_sqm.kWh.DE.Res.HHnew.Thermal.SH.ConvElc.CO</t>
  </si>
  <si>
    <t>FEC_per_sqm.kWh.DE.Res.HHnew.Thermal.SH.ConvElc.CO.LPG.LPG</t>
  </si>
  <si>
    <t>FEC_per_sqm.kWh.DE.Res.HHnew.Thermal.SH.ConvElc.CO.Elc.Elec</t>
  </si>
  <si>
    <t>DE - Thermal energy service of new and renovated households per surface area (detailed structure)</t>
  </si>
  <si>
    <t>TES_per_sqm.kWh.DE.Res.HHnew.Thermal.SH.Solids</t>
  </si>
  <si>
    <t>TES_per_sqm.kWh.DE.Res.HHnew.Thermal.SH.Solids.SH</t>
  </si>
  <si>
    <t>TES_per_sqm.kWh.DE.Res.HHnew.Thermal.SH.Solids.SH.Solids</t>
  </si>
  <si>
    <t>TES_per_sqm.kWh.DE.Res.HHnew.Thermal.SH.Solids.SH.Elec</t>
  </si>
  <si>
    <t>TES_per_sqm.kWh.DE.Res.HHnew.Thermal.SH.Solids.SC</t>
  </si>
  <si>
    <t>TES_per_sqm.kWh.DE.Res.HHnew.Thermal.SH.Solids.SC.AC.Elec</t>
  </si>
  <si>
    <t>TES_per_sqm.kWh.DE.Res.HHnew.Thermal.SH.Solids.WH</t>
  </si>
  <si>
    <t>TES_per_sqm.kWh.DE.Res.HHnew.Thermal.SH.Solids.WH.Solids.NoSolar.Solids</t>
  </si>
  <si>
    <t>TES_per_sqm.kWh.DE.Res.HHnew.Thermal.SH.Solids.WH.LPG.NoSolar.LPG</t>
  </si>
  <si>
    <t>TES_per_sqm.kWh.DE.Res.HHnew.Thermal.SH.Solids.WH.LPG.Solar</t>
  </si>
  <si>
    <t>TES_per_sqm.kWh.DE.Res.HHnew.Thermal.SH.Solids.WH.LPG.Solar.LPG</t>
  </si>
  <si>
    <t>TES_per_sqm.kWh.DE.Res.HHnew.Thermal.SH.Solids.WH.LPG.Solar.Solar</t>
  </si>
  <si>
    <t>TES_per_sqm.kWh.DE.Res.HHnew.Thermal.SH.Solids.WH.Elc.NoSolar.Elec</t>
  </si>
  <si>
    <t>TES_per_sqm.kWh.DE.Res.HHnew.Thermal.SH.Solids.WH.Elc.Solar</t>
  </si>
  <si>
    <t>TES_per_sqm.kWh.DE.Res.HHnew.Thermal.SH.Solids.WH.Elc.Solar.Elec</t>
  </si>
  <si>
    <t>TES_per_sqm.kWh.DE.Res.HHnew.Thermal.SH.Solids.WH.Elc.Solar.Solar</t>
  </si>
  <si>
    <t>TES_per_sqm.kWh.DE.Res.HHnew.Thermal.SH.Solids.CO</t>
  </si>
  <si>
    <t>TES_per_sqm.kWh.DE.Res.HHnew.Thermal.SH.Solids.CO.Solids.Solids</t>
  </si>
  <si>
    <t>TES_per_sqm.kWh.DE.Res.HHnew.Thermal.SH.Solids.CO.LPG.LPG</t>
  </si>
  <si>
    <t>TES_per_sqm.kWh.DE.Res.HHnew.Thermal.SH.Solids.CO.Elc.Elec</t>
  </si>
  <si>
    <t>TES_per_sqm.kWh.DE.Res.HHnew.Thermal.SH.LPG</t>
  </si>
  <si>
    <t>TES_per_sqm.kWh.DE.Res.HHnew.Thermal.SH.LPG.SH</t>
  </si>
  <si>
    <t>TES_per_sqm.kWh.DE.Res.HHnew.Thermal.SH.LPG.SH.LPG</t>
  </si>
  <si>
    <t>TES_per_sqm.kWh.DE.Res.HHnew.Thermal.SH.LPG.SH.Elec</t>
  </si>
  <si>
    <t>TES_per_sqm.kWh.DE.Res.HHnew.Thermal.SH.LPG.SC</t>
  </si>
  <si>
    <t>TES_per_sqm.kWh.DE.Res.HHnew.Thermal.SH.LPG.SC.AC.Elec</t>
  </si>
  <si>
    <t>TES_per_sqm.kWh.DE.Res.HHnew.Thermal.SH.LPG.WH</t>
  </si>
  <si>
    <t>TES_per_sqm.kWh.DE.Res.HHnew.Thermal.SH.LPG.WH.LPG.NoSolar.LPG</t>
  </si>
  <si>
    <t>TES_per_sqm.kWh.DE.Res.HHnew.Thermal.SH.LPG.WH.LPG.Solar</t>
  </si>
  <si>
    <t>TES_per_sqm.kWh.DE.Res.HHnew.Thermal.SH.LPG.WH.LPG.Solar.LPG</t>
  </si>
  <si>
    <t>TES_per_sqm.kWh.DE.Res.HHnew.Thermal.SH.LPG.WH.LPG.Solar.Solar</t>
  </si>
  <si>
    <t>TES_per_sqm.kWh.DE.Res.HHnew.Thermal.SH.LPG.WH.Elc.NoSolar.Elec</t>
  </si>
  <si>
    <t>TES_per_sqm.kWh.DE.Res.HHnew.Thermal.SH.LPG.WH.Elc.Solar</t>
  </si>
  <si>
    <t>TES_per_sqm.kWh.DE.Res.HHnew.Thermal.SH.LPG.WH.Elc.Solar.Elec</t>
  </si>
  <si>
    <t>TES_per_sqm.kWh.DE.Res.HHnew.Thermal.SH.LPG.WH.Elc.Solar.Solar</t>
  </si>
  <si>
    <t>TES_per_sqm.kWh.DE.Res.HHnew.Thermal.SH.LPG.CO</t>
  </si>
  <si>
    <t>TES_per_sqm.kWh.DE.Res.HHnew.Thermal.SH.LPG.CO.LPG.LPG</t>
  </si>
  <si>
    <t>TES_per_sqm.kWh.DE.Res.HHnew.Thermal.SH.LPG.CO.Elc.Elec</t>
  </si>
  <si>
    <t>TES_per_sqm.kWh.DE.Res.HHnew.Thermal.SH.Oil</t>
  </si>
  <si>
    <t>TES_per_sqm.kWh.DE.Res.HHnew.Thermal.SH.Oil.SH</t>
  </si>
  <si>
    <t>TES_per_sqm.kWh.DE.Res.HHnew.Thermal.SH.Oil.SH.Oil</t>
  </si>
  <si>
    <t>TES_per_sqm.kWh.DE.Res.HHnew.Thermal.SH.Oil.SH.Elec</t>
  </si>
  <si>
    <t>TES_per_sqm.kWh.DE.Res.HHnew.Thermal.SH.Oil.SC</t>
  </si>
  <si>
    <t>TES_per_sqm.kWh.DE.Res.HHnew.Thermal.SH.Oil.SC.AC.Elec</t>
  </si>
  <si>
    <t>TES_per_sqm.kWh.DE.Res.HHnew.Thermal.SH.Oil.WH</t>
  </si>
  <si>
    <t>TES_per_sqm.kWh.DE.Res.HHnew.Thermal.SH.Oil.WH.Oil.NoSolar.Oil</t>
  </si>
  <si>
    <t>TES_per_sqm.kWh.DE.Res.HHnew.Thermal.SH.Oil.WH.Oil.Solar</t>
  </si>
  <si>
    <t>TES_per_sqm.kWh.DE.Res.HHnew.Thermal.SH.Oil.WH.Oil.Solar.Oil</t>
  </si>
  <si>
    <t>TES_per_sqm.kWh.DE.Res.HHnew.Thermal.SH.Oil.WH.Oil.Solar.Solar</t>
  </si>
  <si>
    <t>TES_per_sqm.kWh.DE.Res.HHnew.Thermal.SH.Oil.WH.Elc.NoSolar.Elec</t>
  </si>
  <si>
    <t>TES_per_sqm.kWh.DE.Res.HHnew.Thermal.SH.Oil.WH.Elc.Solar</t>
  </si>
  <si>
    <t>TES_per_sqm.kWh.DE.Res.HHnew.Thermal.SH.Oil.WH.Elc.Solar.Elec</t>
  </si>
  <si>
    <t>TES_per_sqm.kWh.DE.Res.HHnew.Thermal.SH.Oil.WH.Elc.Solar.Solar</t>
  </si>
  <si>
    <t>TES_per_sqm.kWh.DE.Res.HHnew.Thermal.SH.Oil.CO</t>
  </si>
  <si>
    <t>TES_per_sqm.kWh.DE.Res.HHnew.Thermal.SH.Oil.CO.LPG.LPG</t>
  </si>
  <si>
    <t>TES_per_sqm.kWh.DE.Res.HHnew.Thermal.SH.Oil.CO.Elc.Elec</t>
  </si>
  <si>
    <t>TES_per_sqm.kWh.DE.Res.HHnew.Thermal.SH.Gas</t>
  </si>
  <si>
    <t>TES_per_sqm.kWh.DE.Res.HHnew.Thermal.SH.Gas.SH</t>
  </si>
  <si>
    <t>TES_per_sqm.kWh.DE.Res.HHnew.Thermal.SH.Gas.SH.Gas</t>
  </si>
  <si>
    <t>TES_per_sqm.kWh.DE.Res.HHnew.Thermal.SH.Gas.SH.Elec</t>
  </si>
  <si>
    <t>TES_per_sqm.kWh.DE.Res.HHnew.Thermal.SH.Gas.SC</t>
  </si>
  <si>
    <t>TES_per_sqm.kWh.DE.Res.HHnew.Thermal.SH.Gas.SC.AC.Elec</t>
  </si>
  <si>
    <t>TES_per_sqm.kWh.DE.Res.HHnew.Thermal.SH.Gas.WH</t>
  </si>
  <si>
    <t>TES_per_sqm.kWh.DE.Res.HHnew.Thermal.SH.Gas.WH.Gas.NoSolar.Gas</t>
  </si>
  <si>
    <t>TES_per_sqm.kWh.DE.Res.HHnew.Thermal.SH.Gas.WH.Gas.Solar</t>
  </si>
  <si>
    <t>TES_per_sqm.kWh.DE.Res.HHnew.Thermal.SH.Gas.WH.Gas.Solar.Gas</t>
  </si>
  <si>
    <t>TES_per_sqm.kWh.DE.Res.HHnew.Thermal.SH.Gas.WH.Gas.Solar.Solar</t>
  </si>
  <si>
    <t>TES_per_sqm.kWh.DE.Res.HHnew.Thermal.SH.Gas.WH.Elc.NoSolar.Elec</t>
  </si>
  <si>
    <t>TES_per_sqm.kWh.DE.Res.HHnew.Thermal.SH.Gas.WH.Elc.Solar</t>
  </si>
  <si>
    <t>TES_per_sqm.kWh.DE.Res.HHnew.Thermal.SH.Gas.WH.Elc.Solar.Elec</t>
  </si>
  <si>
    <t>TES_per_sqm.kWh.DE.Res.HHnew.Thermal.SH.Gas.WH.Elc.Solar.Solar</t>
  </si>
  <si>
    <t>TES_per_sqm.kWh.DE.Res.HHnew.Thermal.SH.Gas.CO</t>
  </si>
  <si>
    <t>TES_per_sqm.kWh.DE.Res.HHnew.Thermal.SH.Gas.CO.Gas.Gas</t>
  </si>
  <si>
    <t>TES_per_sqm.kWh.DE.Res.HHnew.Thermal.SH.Gas.CO.Elc.Elec</t>
  </si>
  <si>
    <t>TES_per_sqm.kWh.DE.Res.HHnew.Thermal.SH.Biomass</t>
  </si>
  <si>
    <t>TES_per_sqm.kWh.DE.Res.HHnew.Thermal.SH.Biomass.SH</t>
  </si>
  <si>
    <t>TES_per_sqm.kWh.DE.Res.HHnew.Thermal.SH.Biomass.SH.Biomass</t>
  </si>
  <si>
    <t>TES_per_sqm.kWh.DE.Res.HHnew.Thermal.SH.Biomass.SH.Elec</t>
  </si>
  <si>
    <t>TES_per_sqm.kWh.DE.Res.HHnew.Thermal.SH.Biomass.SC</t>
  </si>
  <si>
    <t>TES_per_sqm.kWh.DE.Res.HHnew.Thermal.SH.Biomass.SC.AC.Elec</t>
  </si>
  <si>
    <t>TES_per_sqm.kWh.DE.Res.HHnew.Thermal.SH.Biomass.WH</t>
  </si>
  <si>
    <t>TES_per_sqm.kWh.DE.Res.HHnew.Thermal.SH.Biomass.WH.Biomass.NoSolar.Biomass</t>
  </si>
  <si>
    <t>TES_per_sqm.kWh.DE.Res.HHnew.Thermal.SH.Biomass.WH.Biomass.Solar</t>
  </si>
  <si>
    <t>TES_per_sqm.kWh.DE.Res.HHnew.Thermal.SH.Biomass.WH.Biomass.Solar.Biomass</t>
  </si>
  <si>
    <t>TES_per_sqm.kWh.DE.Res.HHnew.Thermal.SH.Biomass.WH.Biomass.Solar.Solar</t>
  </si>
  <si>
    <t>TES_per_sqm.kWh.DE.Res.HHnew.Thermal.SH.Biomass.WH.LPG.NoSolar.LPG</t>
  </si>
  <si>
    <t>TES_per_sqm.kWh.DE.Res.HHnew.Thermal.SH.Biomass.WH.LPG.Solar</t>
  </si>
  <si>
    <t>TES_per_sqm.kWh.DE.Res.HHnew.Thermal.SH.Biomass.WH.LPG.Solar.LPG</t>
  </si>
  <si>
    <t>TES_per_sqm.kWh.DE.Res.HHnew.Thermal.SH.Biomass.WH.LPG.Solar.Solar</t>
  </si>
  <si>
    <t>TES_per_sqm.kWh.DE.Res.HHnew.Thermal.SH.Biomass.WH.Elc.NoSolar.Elec</t>
  </si>
  <si>
    <t>TES_per_sqm.kWh.DE.Res.HHnew.Thermal.SH.Biomass.WH.Elc.Solar</t>
  </si>
  <si>
    <t>TES_per_sqm.kWh.DE.Res.HHnew.Thermal.SH.Biomass.WH.Elc.Solar.Elec</t>
  </si>
  <si>
    <t>TES_per_sqm.kWh.DE.Res.HHnew.Thermal.SH.Biomass.WH.Elc.Solar.Solar</t>
  </si>
  <si>
    <t>TES_per_sqm.kWh.DE.Res.HHnew.Thermal.SH.Biomass.CO</t>
  </si>
  <si>
    <t>TES_per_sqm.kWh.DE.Res.HHnew.Thermal.SH.Biomass.CO.Biomass.Biomass</t>
  </si>
  <si>
    <t>TES_per_sqm.kWh.DE.Res.HHnew.Thermal.SH.Biomass.CO.LPG.LPG</t>
  </si>
  <si>
    <t>TES_per_sqm.kWh.DE.Res.HHnew.Thermal.SH.Biomass.CO.Elc.Elec</t>
  </si>
  <si>
    <t>TES_per_sqm.kWh.DE.Res.HHnew.Thermal.SH.Geo</t>
  </si>
  <si>
    <t>TES_per_sqm.kWh.DE.Res.HHnew.Thermal.SH.Geo.SH</t>
  </si>
  <si>
    <t>TES_per_sqm.kWh.DE.Res.HHnew.Thermal.SH.Geo.SH.Geo</t>
  </si>
  <si>
    <t>TES_per_sqm.kWh.DE.Res.HHnew.Thermal.SH.Geo.SH.Elec</t>
  </si>
  <si>
    <t>TES_per_sqm.kWh.DE.Res.HHnew.Thermal.SH.Geo.SC</t>
  </si>
  <si>
    <t>TES_per_sqm.kWh.DE.Res.HHnew.Thermal.SH.Geo.SC.AC.Elec</t>
  </si>
  <si>
    <t>TES_per_sqm.kWh.DE.Res.HHnew.Thermal.SH.Geo.WH</t>
  </si>
  <si>
    <t>TES_per_sqm.kWh.DE.Res.HHnew.Thermal.SH.Geo.WH.Geo.NoSolar.Geo</t>
  </si>
  <si>
    <t>TES_per_sqm.kWh.DE.Res.HHnew.Thermal.SH.Geo.WH.Geo.Solar</t>
  </si>
  <si>
    <t>TES_per_sqm.kWh.DE.Res.HHnew.Thermal.SH.Geo.WH.Geo.Solar.Geo</t>
  </si>
  <si>
    <t>TES_per_sqm.kWh.DE.Res.HHnew.Thermal.SH.Geo.WH.Geo.Solar.Solar</t>
  </si>
  <si>
    <t>TES_per_sqm.kWh.DE.Res.HHnew.Thermal.SH.Geo.WH.Elc.NoSolar.Elec</t>
  </si>
  <si>
    <t>TES_per_sqm.kWh.DE.Res.HHnew.Thermal.SH.Geo.WH.Elc.Solar</t>
  </si>
  <si>
    <t>TES_per_sqm.kWh.DE.Res.HHnew.Thermal.SH.Geo.WH.Elc.Solar.Elec</t>
  </si>
  <si>
    <t>TES_per_sqm.kWh.DE.Res.HHnew.Thermal.SH.Geo.WH.Elc.Solar.Solar</t>
  </si>
  <si>
    <t>TES_per_sqm.kWh.DE.Res.HHnew.Thermal.SH.Geo.CO</t>
  </si>
  <si>
    <t>TES_per_sqm.kWh.DE.Res.HHnew.Thermal.SH.Geo.CO.LPG.LPG</t>
  </si>
  <si>
    <t>TES_per_sqm.kWh.DE.Res.HHnew.Thermal.SH.Geo.CO.Elc.Elec</t>
  </si>
  <si>
    <t>TES_per_sqm.kWh.DE.Res.HHnew.Thermal.SH.DistrHeat</t>
  </si>
  <si>
    <t>TES_per_sqm.kWh.DE.Res.HHnew.Thermal.SH.DistrHeat.SH</t>
  </si>
  <si>
    <t>TES_per_sqm.kWh.DE.Res.HHnew.Thermal.SH.DistrHeat.SH.Steam_Distr</t>
  </si>
  <si>
    <t>TES_per_sqm.kWh.DE.Res.HHnew.Thermal.SH.DistrHeat.SH.Elec</t>
  </si>
  <si>
    <t>TES_per_sqm.kWh.DE.Res.HHnew.Thermal.SH.DistrHeat.SC</t>
  </si>
  <si>
    <t>TES_per_sqm.kWh.DE.Res.HHnew.Thermal.SH.DistrHeat.SC.AC.Elec</t>
  </si>
  <si>
    <t>TES_per_sqm.kWh.DE.Res.HHnew.Thermal.SH.DistrHeat.WH</t>
  </si>
  <si>
    <t>TES_per_sqm.kWh.DE.Res.HHnew.Thermal.SH.DistrHeat.WH.DistrHeat.NoSolar.Steam_Distr</t>
  </si>
  <si>
    <t>TES_per_sqm.kWh.DE.Res.HHnew.Thermal.SH.DistrHeat.WH.DistrHeat.Solar</t>
  </si>
  <si>
    <t>TES_per_sqm.kWh.DE.Res.HHnew.Thermal.SH.DistrHeat.WH.DistrHeat.Solar.Steam_Distr</t>
  </si>
  <si>
    <t>TES_per_sqm.kWh.DE.Res.HHnew.Thermal.SH.DistrHeat.WH.DistrHeat.Solar.Solar</t>
  </si>
  <si>
    <t>TES_per_sqm.kWh.DE.Res.HHnew.Thermal.SH.DistrHeat.WH.Elc.NoSolar.Elec</t>
  </si>
  <si>
    <t>TES_per_sqm.kWh.DE.Res.HHnew.Thermal.SH.DistrHeat.WH.Elc.Solar</t>
  </si>
  <si>
    <t>TES_per_sqm.kWh.DE.Res.HHnew.Thermal.SH.DistrHeat.WH.Elc.Solar.Elec</t>
  </si>
  <si>
    <t>TES_per_sqm.kWh.DE.Res.HHnew.Thermal.SH.DistrHeat.WH.Elc.Solar.Solar</t>
  </si>
  <si>
    <t>TES_per_sqm.kWh.DE.Res.HHnew.Thermal.SH.DistrHeat.CO</t>
  </si>
  <si>
    <t>TES_per_sqm.kWh.DE.Res.HHnew.Thermal.SH.DistrHeat.CO.LPG.LPG</t>
  </si>
  <si>
    <t>TES_per_sqm.kWh.DE.Res.HHnew.Thermal.SH.DistrHeat.CO.Elc.Elec</t>
  </si>
  <si>
    <t>TES_per_sqm.kWh.DE.Res.HHnew.Thermal.SH.AdvElc</t>
  </si>
  <si>
    <t>TES_per_sqm.kWh.DE.Res.HHnew.Thermal.SH.AdvElc.SH</t>
  </si>
  <si>
    <t>TES_per_sqm.kWh.DE.Res.HHnew.Thermal.SH.AdvElc.SH.Elec</t>
  </si>
  <si>
    <t>TES_per_sqm.kWh.DE.Res.HHnew.Thermal.SH.AdvElc.SC</t>
  </si>
  <si>
    <t>TES_per_sqm.kWh.DE.Res.HHnew.Thermal.SH.AdvElc.SC.AC.Elec</t>
  </si>
  <si>
    <t>TES_per_sqm.kWh.DE.Res.HHnew.Thermal.SH.AdvElc.WH</t>
  </si>
  <si>
    <t>TES_per_sqm.kWh.DE.Res.HHnew.Thermal.SH.AdvElc.WH.LPG.NoSolar.LPG</t>
  </si>
  <si>
    <t>TES_per_sqm.kWh.DE.Res.HHnew.Thermal.SH.AdvElc.WH.LPG.Solar</t>
  </si>
  <si>
    <t>TES_per_sqm.kWh.DE.Res.HHnew.Thermal.SH.AdvElc.WH.LPG.Solar.LPG</t>
  </si>
  <si>
    <t>TES_per_sqm.kWh.DE.Res.HHnew.Thermal.SH.AdvElc.WH.LPG.Solar.Solar</t>
  </si>
  <si>
    <t>TES_per_sqm.kWh.DE.Res.HHnew.Thermal.SH.AdvElc.WH.Elc.NoSolar.Elec</t>
  </si>
  <si>
    <t>TES_per_sqm.kWh.DE.Res.HHnew.Thermal.SH.AdvElc.WH.Elc.Solar</t>
  </si>
  <si>
    <t>TES_per_sqm.kWh.DE.Res.HHnew.Thermal.SH.AdvElc.WH.Elc.Solar.Elec</t>
  </si>
  <si>
    <t>TES_per_sqm.kWh.DE.Res.HHnew.Thermal.SH.AdvElc.WH.Elc.Solar.Solar</t>
  </si>
  <si>
    <t>TES_per_sqm.kWh.DE.Res.HHnew.Thermal.SH.AdvElc.CO</t>
  </si>
  <si>
    <t>TES_per_sqm.kWh.DE.Res.HHnew.Thermal.SH.AdvElc.CO.LPG.LPG</t>
  </si>
  <si>
    <t>TES_per_sqm.kWh.DE.Res.HHnew.Thermal.SH.AdvElc.CO.Elc.Elec</t>
  </si>
  <si>
    <t>TES_per_sqm.kWh.DE.Res.HHnew.Thermal.SH.ConvElc</t>
  </si>
  <si>
    <t>TES_per_sqm.kWh.DE.Res.HHnew.Thermal.SH.ConvElc.SH</t>
  </si>
  <si>
    <t>TES_per_sqm.kWh.DE.Res.HHnew.Thermal.SH.ConvElc.SH.Elec</t>
  </si>
  <si>
    <t>TES_per_sqm.kWh.DE.Res.HHnew.Thermal.SH.ConvElc.SC</t>
  </si>
  <si>
    <t>TES_per_sqm.kWh.DE.Res.HHnew.Thermal.SH.ConvElc.SC.AC.Elec</t>
  </si>
  <si>
    <t>TES_per_sqm.kWh.DE.Res.HHnew.Thermal.SH.ConvElc.WH</t>
  </si>
  <si>
    <t>TES_per_sqm.kWh.DE.Res.HHnew.Thermal.SH.ConvElc.WH.LPG.NoSolar.LPG</t>
  </si>
  <si>
    <t>TES_per_sqm.kWh.DE.Res.HHnew.Thermal.SH.ConvElc.WH.LPG.Solar</t>
  </si>
  <si>
    <t>TES_per_sqm.kWh.DE.Res.HHnew.Thermal.SH.ConvElc.WH.LPG.Solar.LPG</t>
  </si>
  <si>
    <t>TES_per_sqm.kWh.DE.Res.HHnew.Thermal.SH.ConvElc.WH.LPG.Solar.Solar</t>
  </si>
  <si>
    <t>TES_per_sqm.kWh.DE.Res.HHnew.Thermal.SH.ConvElc.WH.Elc.NoSolar.Elec</t>
  </si>
  <si>
    <t>TES_per_sqm.kWh.DE.Res.HHnew.Thermal.SH.ConvElc.WH.Elc.Solar</t>
  </si>
  <si>
    <t>TES_per_sqm.kWh.DE.Res.HHnew.Thermal.SH.ConvElc.WH.Elc.Solar.Elec</t>
  </si>
  <si>
    <t>TES_per_sqm.kWh.DE.Res.HHnew.Thermal.SH.ConvElc.WH.Elc.Solar.Solar</t>
  </si>
  <si>
    <t>TES_per_sqm.kWh.DE.Res.HHnew.Thermal.SH.ConvElc.CO</t>
  </si>
  <si>
    <t>TES_per_sqm.kWh.DE.Res.HHnew.Thermal.SH.ConvElc.CO.LPG.LPG</t>
  </si>
  <si>
    <t>TES_per_sqm.kWh.DE.Res.HHnew.Thermal.SH.ConvElc.CO.Elc.Elec</t>
  </si>
  <si>
    <t>DE - CO2 emissions in new and renovated households per surface area (detailed structure)</t>
  </si>
  <si>
    <t>EMI_per_sqm.kgCO2.DE.Res.HHnew.Thermal.SH.Solids</t>
  </si>
  <si>
    <t>EMI_per_sqm.kgCO2.DE.Res.HHnew.Thermal.SH.Solids.SH</t>
  </si>
  <si>
    <t>EMI_per_sqm.kgCO2.DE.Res.HHnew.Thermal.SH.Solids.SH.Solids</t>
  </si>
  <si>
    <t>EMI_per_sqm.kgCO2.DE.Res.HHnew.Thermal.SH.Solids.SH.Elec</t>
  </si>
  <si>
    <t>EMI_per_sqm.kgCO2.DE.Res.HHnew.Thermal.SH.Solids.SC</t>
  </si>
  <si>
    <t>EMI_per_sqm.kgCO2.DE.Res.HHnew.Thermal.SH.Solids.SC.AC.Elec</t>
  </si>
  <si>
    <t>EMI_per_sqm.kgCO2.DE.Res.HHnew.Thermal.SH.Solids.WH</t>
  </si>
  <si>
    <t>EMI_per_sqm.kgCO2.DE.Res.HHnew.Thermal.SH.Solids.WH.Solids.NoSolar.Solids</t>
  </si>
  <si>
    <t>EMI_per_sqm.kgCO2.DE.Res.HHnew.Thermal.SH.Solids.WH.LPG.NoSolar.LPG</t>
  </si>
  <si>
    <t>EMI_per_sqm.kgCO2.DE.Res.HHnew.Thermal.SH.Solids.WH.LPG.Solar</t>
  </si>
  <si>
    <t>EMI_per_sqm.kgCO2.DE.Res.HHnew.Thermal.SH.Solids.WH.LPG.Solar.LPG</t>
  </si>
  <si>
    <t>EMI_per_sqm.kgCO2.DE.Res.HHnew.Thermal.SH.Solids.WH.LPG.Solar.Solar</t>
  </si>
  <si>
    <t>EMI_per_sqm.kgCO2.DE.Res.HHnew.Thermal.SH.Solids.WH.Elc.NoSolar.Elec</t>
  </si>
  <si>
    <t>EMI_per_sqm.kgCO2.DE.Res.HHnew.Thermal.SH.Solids.WH.Elc.Solar</t>
  </si>
  <si>
    <t>EMI_per_sqm.kgCO2.DE.Res.HHnew.Thermal.SH.Solids.WH.Elc.Solar.Elec</t>
  </si>
  <si>
    <t>EMI_per_sqm.kgCO2.DE.Res.HHnew.Thermal.SH.Solids.WH.Elc.Solar.Solar</t>
  </si>
  <si>
    <t>EMI_per_sqm.kgCO2.DE.Res.HHnew.Thermal.SH.Solids.CO</t>
  </si>
  <si>
    <t>EMI_per_sqm.kgCO2.DE.Res.HHnew.Thermal.SH.Solids.CO.Solids.Solids</t>
  </si>
  <si>
    <t>EMI_per_sqm.kgCO2.DE.Res.HHnew.Thermal.SH.Solids.CO.LPG.LPG</t>
  </si>
  <si>
    <t>EMI_per_sqm.kgCO2.DE.Res.HHnew.Thermal.SH.Solids.CO.Elc.Elec</t>
  </si>
  <si>
    <t>EMI_per_sqm.kgCO2.DE.Res.HHnew.Thermal.SH.LPG</t>
  </si>
  <si>
    <t>EMI_per_sqm.kgCO2.DE.Res.HHnew.Thermal.SH.LPG.SH</t>
  </si>
  <si>
    <t>EMI_per_sqm.kgCO2.DE.Res.HHnew.Thermal.SH.LPG.SH.LPG</t>
  </si>
  <si>
    <t>EMI_per_sqm.kgCO2.DE.Res.HHnew.Thermal.SH.LPG.SH.Elec</t>
  </si>
  <si>
    <t>EMI_per_sqm.kgCO2.DE.Res.HHnew.Thermal.SH.LPG.SC</t>
  </si>
  <si>
    <t>EMI_per_sqm.kgCO2.DE.Res.HHnew.Thermal.SH.LPG.SC.AC.Elec</t>
  </si>
  <si>
    <t>EMI_per_sqm.kgCO2.DE.Res.HHnew.Thermal.SH.LPG.WH</t>
  </si>
  <si>
    <t>EMI_per_sqm.kgCO2.DE.Res.HHnew.Thermal.SH.LPG.WH.LPG.NoSolar.LPG</t>
  </si>
  <si>
    <t>EMI_per_sqm.kgCO2.DE.Res.HHnew.Thermal.SH.LPG.WH.LPG.Solar</t>
  </si>
  <si>
    <t>EMI_per_sqm.kgCO2.DE.Res.HHnew.Thermal.SH.LPG.WH.LPG.Solar.LPG</t>
  </si>
  <si>
    <t>EMI_per_sqm.kgCO2.DE.Res.HHnew.Thermal.SH.LPG.WH.LPG.Solar.Solar</t>
  </si>
  <si>
    <t>EMI_per_sqm.kgCO2.DE.Res.HHnew.Thermal.SH.LPG.WH.Elc.NoSolar.Elec</t>
  </si>
  <si>
    <t>EMI_per_sqm.kgCO2.DE.Res.HHnew.Thermal.SH.LPG.WH.Elc.Solar</t>
  </si>
  <si>
    <t>EMI_per_sqm.kgCO2.DE.Res.HHnew.Thermal.SH.LPG.WH.Elc.Solar.Elec</t>
  </si>
  <si>
    <t>EMI_per_sqm.kgCO2.DE.Res.HHnew.Thermal.SH.LPG.WH.Elc.Solar.Solar</t>
  </si>
  <si>
    <t>EMI_per_sqm.kgCO2.DE.Res.HHnew.Thermal.SH.LPG.CO</t>
  </si>
  <si>
    <t>EMI_per_sqm.kgCO2.DE.Res.HHnew.Thermal.SH.LPG.CO.LPG.LPG</t>
  </si>
  <si>
    <t>EMI_per_sqm.kgCO2.DE.Res.HHnew.Thermal.SH.LPG.CO.Elc.Elec</t>
  </si>
  <si>
    <t>EMI_per_sqm.kgCO2.DE.Res.HHnew.Thermal.SH.Oil</t>
  </si>
  <si>
    <t>EMI_per_sqm.kgCO2.DE.Res.HHnew.Thermal.SH.Oil.SH</t>
  </si>
  <si>
    <t>EMI_per_sqm.kgCO2.DE.Res.HHnew.Thermal.SH.Oil.SH.Oil</t>
  </si>
  <si>
    <t>EMI_per_sqm.kgCO2.DE.Res.HHnew.Thermal.SH.Oil.SH.Elec</t>
  </si>
  <si>
    <t>EMI_per_sqm.kgCO2.DE.Res.HHnew.Thermal.SH.Oil.SC</t>
  </si>
  <si>
    <t>EMI_per_sqm.kgCO2.DE.Res.HHnew.Thermal.SH.Oil.SC.AC.Elec</t>
  </si>
  <si>
    <t>EMI_per_sqm.kgCO2.DE.Res.HHnew.Thermal.SH.Oil.WH</t>
  </si>
  <si>
    <t>EMI_per_sqm.kgCO2.DE.Res.HHnew.Thermal.SH.Oil.WH.Oil.NoSolar.Oil</t>
  </si>
  <si>
    <t>EMI_per_sqm.kgCO2.DE.Res.HHnew.Thermal.SH.Oil.WH.Oil.Solar</t>
  </si>
  <si>
    <t>EMI_per_sqm.kgCO2.DE.Res.HHnew.Thermal.SH.Oil.WH.Oil.Solar.Oil</t>
  </si>
  <si>
    <t>EMI_per_sqm.kgCO2.DE.Res.HHnew.Thermal.SH.Oil.WH.Oil.Solar.Solar</t>
  </si>
  <si>
    <t>EMI_per_sqm.kgCO2.DE.Res.HHnew.Thermal.SH.Oil.WH.Elc.NoSolar.Elec</t>
  </si>
  <si>
    <t>EMI_per_sqm.kgCO2.DE.Res.HHnew.Thermal.SH.Oil.WH.Elc.Solar</t>
  </si>
  <si>
    <t>EMI_per_sqm.kgCO2.DE.Res.HHnew.Thermal.SH.Oil.WH.Elc.Solar.Elec</t>
  </si>
  <si>
    <t>EMI_per_sqm.kgCO2.DE.Res.HHnew.Thermal.SH.Oil.WH.Elc.Solar.Solar</t>
  </si>
  <si>
    <t>EMI_per_sqm.kgCO2.DE.Res.HHnew.Thermal.SH.Oil.CO</t>
  </si>
  <si>
    <t>EMI_per_sqm.kgCO2.DE.Res.HHnew.Thermal.SH.Oil.CO.LPG.LPG</t>
  </si>
  <si>
    <t>EMI_per_sqm.kgCO2.DE.Res.HHnew.Thermal.SH.Oil.CO.Elc.Elec</t>
  </si>
  <si>
    <t>EMI_per_sqm.kgCO2.DE.Res.HHnew.Thermal.SH.Gas</t>
  </si>
  <si>
    <t>EMI_per_sqm.kgCO2.DE.Res.HHnew.Thermal.SH.Gas.SH</t>
  </si>
  <si>
    <t>EMI_per_sqm.kgCO2.DE.Res.HHnew.Thermal.SH.Gas.SH.Gas</t>
  </si>
  <si>
    <t>EMI_per_sqm.kgCO2.DE.Res.HHnew.Thermal.SH.Gas.SH.Elec</t>
  </si>
  <si>
    <t>EMI_per_sqm.kgCO2.DE.Res.HHnew.Thermal.SH.Gas.SC</t>
  </si>
  <si>
    <t>EMI_per_sqm.kgCO2.DE.Res.HHnew.Thermal.SH.Gas.SC.AC.Elec</t>
  </si>
  <si>
    <t>EMI_per_sqm.kgCO2.DE.Res.HHnew.Thermal.SH.Gas.WH</t>
  </si>
  <si>
    <t>EMI_per_sqm.kgCO2.DE.Res.HHnew.Thermal.SH.Gas.WH.Gas.NoSolar.Gas</t>
  </si>
  <si>
    <t>EMI_per_sqm.kgCO2.DE.Res.HHnew.Thermal.SH.Gas.WH.Gas.Solar</t>
  </si>
  <si>
    <t>EMI_per_sqm.kgCO2.DE.Res.HHnew.Thermal.SH.Gas.WH.Gas.Solar.Gas</t>
  </si>
  <si>
    <t>EMI_per_sqm.kgCO2.DE.Res.HHnew.Thermal.SH.Gas.WH.Gas.Solar.Solar</t>
  </si>
  <si>
    <t>EMI_per_sqm.kgCO2.DE.Res.HHnew.Thermal.SH.Gas.WH.Elc.NoSolar.Elec</t>
  </si>
  <si>
    <t>EMI_per_sqm.kgCO2.DE.Res.HHnew.Thermal.SH.Gas.WH.Elc.Solar</t>
  </si>
  <si>
    <t>EMI_per_sqm.kgCO2.DE.Res.HHnew.Thermal.SH.Gas.WH.Elc.Solar.Elec</t>
  </si>
  <si>
    <t>EMI_per_sqm.kgCO2.DE.Res.HHnew.Thermal.SH.Gas.WH.Elc.Solar.Solar</t>
  </si>
  <si>
    <t>EMI_per_sqm.kgCO2.DE.Res.HHnew.Thermal.SH.Gas.CO</t>
  </si>
  <si>
    <t>EMI_per_sqm.kgCO2.DE.Res.HHnew.Thermal.SH.Gas.CO.Gas.Gas</t>
  </si>
  <si>
    <t>EMI_per_sqm.kgCO2.DE.Res.HHnew.Thermal.SH.Gas.CO.Elc.Elec</t>
  </si>
  <si>
    <t>EMI_per_sqm.kgCO2.DE.Res.HHnew.Thermal.SH.Biomass</t>
  </si>
  <si>
    <t>EMI_per_sqm.kgCO2.DE.Res.HHnew.Thermal.SH.Biomass.SH</t>
  </si>
  <si>
    <t>EMI_per_sqm.kgCO2.DE.Res.HHnew.Thermal.SH.Biomass.SH.Biomass</t>
  </si>
  <si>
    <t>EMI_per_sqm.kgCO2.DE.Res.HHnew.Thermal.SH.Biomass.SH.Elec</t>
  </si>
  <si>
    <t>EMI_per_sqm.kgCO2.DE.Res.HHnew.Thermal.SH.Biomass.SC</t>
  </si>
  <si>
    <t>EMI_per_sqm.kgCO2.DE.Res.HHnew.Thermal.SH.Biomass.SC.AC.Elec</t>
  </si>
  <si>
    <t>EMI_per_sqm.kgCO2.DE.Res.HHnew.Thermal.SH.Biomass.WH</t>
  </si>
  <si>
    <t>EMI_per_sqm.kgCO2.DE.Res.HHnew.Thermal.SH.Biomass.WH.Biomass.NoSolar.Biomass</t>
  </si>
  <si>
    <t>EMI_per_sqm.kgCO2.DE.Res.HHnew.Thermal.SH.Biomass.WH.Biomass.Solar</t>
  </si>
  <si>
    <t>EMI_per_sqm.kgCO2.DE.Res.HHnew.Thermal.SH.Biomass.WH.Biomass.Solar.Biomass</t>
  </si>
  <si>
    <t>EMI_per_sqm.kgCO2.DE.Res.HHnew.Thermal.SH.Biomass.WH.Biomass.Solar.Solar</t>
  </si>
  <si>
    <t>EMI_per_sqm.kgCO2.DE.Res.HHnew.Thermal.SH.Biomass.WH.LPG.NoSolar.LPG</t>
  </si>
  <si>
    <t>EMI_per_sqm.kgCO2.DE.Res.HHnew.Thermal.SH.Biomass.WH.LPG.Solar</t>
  </si>
  <si>
    <t>EMI_per_sqm.kgCO2.DE.Res.HHnew.Thermal.SH.Biomass.WH.LPG.Solar.LPG</t>
  </si>
  <si>
    <t>EMI_per_sqm.kgCO2.DE.Res.HHnew.Thermal.SH.Biomass.WH.LPG.Solar.Solar</t>
  </si>
  <si>
    <t>EMI_per_sqm.kgCO2.DE.Res.HHnew.Thermal.SH.Biomass.WH.Elc.NoSolar.Elec</t>
  </si>
  <si>
    <t>EMI_per_sqm.kgCO2.DE.Res.HHnew.Thermal.SH.Biomass.WH.Elc.Solar</t>
  </si>
  <si>
    <t>EMI_per_sqm.kgCO2.DE.Res.HHnew.Thermal.SH.Biomass.WH.Elc.Solar.Elec</t>
  </si>
  <si>
    <t>EMI_per_sqm.kgCO2.DE.Res.HHnew.Thermal.SH.Biomass.WH.Elc.Solar.Solar</t>
  </si>
  <si>
    <t>EMI_per_sqm.kgCO2.DE.Res.HHnew.Thermal.SH.Biomass.CO</t>
  </si>
  <si>
    <t>EMI_per_sqm.kgCO2.DE.Res.HHnew.Thermal.SH.Biomass.CO.Biomass.Biomass</t>
  </si>
  <si>
    <t>EMI_per_sqm.kgCO2.DE.Res.HHnew.Thermal.SH.Biomass.CO.LPG.LPG</t>
  </si>
  <si>
    <t>EMI_per_sqm.kgCO2.DE.Res.HHnew.Thermal.SH.Biomass.CO.Elc.Elec</t>
  </si>
  <si>
    <t>EMI_per_sqm.kgCO2.DE.Res.HHnew.Thermal.SH.Geo</t>
  </si>
  <si>
    <t>EMI_per_sqm.kgCO2.DE.Res.HHnew.Thermal.SH.Geo.SH</t>
  </si>
  <si>
    <t>EMI_per_sqm.kgCO2.DE.Res.HHnew.Thermal.SH.Geo.SH.Geo</t>
  </si>
  <si>
    <t>EMI_per_sqm.kgCO2.DE.Res.HHnew.Thermal.SH.Geo.SH.Elec</t>
  </si>
  <si>
    <t>EMI_per_sqm.kgCO2.DE.Res.HHnew.Thermal.SH.Geo.SC</t>
  </si>
  <si>
    <t>EMI_per_sqm.kgCO2.DE.Res.HHnew.Thermal.SH.Geo.SC.AC.Elec</t>
  </si>
  <si>
    <t>EMI_per_sqm.kgCO2.DE.Res.HHnew.Thermal.SH.Geo.WH</t>
  </si>
  <si>
    <t>EMI_per_sqm.kgCO2.DE.Res.HHnew.Thermal.SH.Geo.WH.Geo.NoSolar.Geo</t>
  </si>
  <si>
    <t>EMI_per_sqm.kgCO2.DE.Res.HHnew.Thermal.SH.Geo.WH.Geo.Solar</t>
  </si>
  <si>
    <t>EMI_per_sqm.kgCO2.DE.Res.HHnew.Thermal.SH.Geo.WH.Geo.Solar.Geo</t>
  </si>
  <si>
    <t>EMI_per_sqm.kgCO2.DE.Res.HHnew.Thermal.SH.Geo.WH.Geo.Solar.Solar</t>
  </si>
  <si>
    <t>EMI_per_sqm.kgCO2.DE.Res.HHnew.Thermal.SH.Geo.WH.Elc.NoSolar.Elec</t>
  </si>
  <si>
    <t>EMI_per_sqm.kgCO2.DE.Res.HHnew.Thermal.SH.Geo.WH.Elc.Solar</t>
  </si>
  <si>
    <t>EMI_per_sqm.kgCO2.DE.Res.HHnew.Thermal.SH.Geo.WH.Elc.Solar.Elec</t>
  </si>
  <si>
    <t>EMI_per_sqm.kgCO2.DE.Res.HHnew.Thermal.SH.Geo.WH.Elc.Solar.Solar</t>
  </si>
  <si>
    <t>EMI_per_sqm.kgCO2.DE.Res.HHnew.Thermal.SH.Geo.CO</t>
  </si>
  <si>
    <t>EMI_per_sqm.kgCO2.DE.Res.HHnew.Thermal.SH.Geo.CO.LPG.LPG</t>
  </si>
  <si>
    <t>EMI_per_sqm.kgCO2.DE.Res.HHnew.Thermal.SH.Geo.CO.Elc.Elec</t>
  </si>
  <si>
    <t>EMI_per_sqm.kgCO2.DE.Res.HHnew.Thermal.SH.DistrHeat</t>
  </si>
  <si>
    <t>EMI_per_sqm.kgCO2.DE.Res.HHnew.Thermal.SH.DistrHeat.SH</t>
  </si>
  <si>
    <t>EMI_per_sqm.kgCO2.DE.Res.HHnew.Thermal.SH.DistrHeat.SH.Steam_Distr</t>
  </si>
  <si>
    <t>EMI_per_sqm.kgCO2.DE.Res.HHnew.Thermal.SH.DistrHeat.SH.Elec</t>
  </si>
  <si>
    <t>EMI_per_sqm.kgCO2.DE.Res.HHnew.Thermal.SH.DistrHeat.SC</t>
  </si>
  <si>
    <t>EMI_per_sqm.kgCO2.DE.Res.HHnew.Thermal.SH.DistrHeat.SC.AC.Elec</t>
  </si>
  <si>
    <t>EMI_per_sqm.kgCO2.DE.Res.HHnew.Thermal.SH.DistrHeat.WH</t>
  </si>
  <si>
    <t>EMI_per_sqm.kgCO2.DE.Res.HHnew.Thermal.SH.DistrHeat.WH.DistrHeat.NoSolar.Steam_Distr</t>
  </si>
  <si>
    <t>EMI_per_sqm.kgCO2.DE.Res.HHnew.Thermal.SH.DistrHeat.WH.DistrHeat.Solar</t>
  </si>
  <si>
    <t>EMI_per_sqm.kgCO2.DE.Res.HHnew.Thermal.SH.DistrHeat.WH.DistrHeat.Solar.Steam_Distr</t>
  </si>
  <si>
    <t>EMI_per_sqm.kgCO2.DE.Res.HHnew.Thermal.SH.DistrHeat.WH.DistrHeat.Solar.Solar</t>
  </si>
  <si>
    <t>EMI_per_sqm.kgCO2.DE.Res.HHnew.Thermal.SH.DistrHeat.WH.Elc.NoSolar.Elec</t>
  </si>
  <si>
    <t>EMI_per_sqm.kgCO2.DE.Res.HHnew.Thermal.SH.DistrHeat.WH.Elc.Solar</t>
  </si>
  <si>
    <t>EMI_per_sqm.kgCO2.DE.Res.HHnew.Thermal.SH.DistrHeat.WH.Elc.Solar.Elec</t>
  </si>
  <si>
    <t>EMI_per_sqm.kgCO2.DE.Res.HHnew.Thermal.SH.DistrHeat.WH.Elc.Solar.Solar</t>
  </si>
  <si>
    <t>EMI_per_sqm.kgCO2.DE.Res.HHnew.Thermal.SH.DistrHeat.CO</t>
  </si>
  <si>
    <t>EMI_per_sqm.kgCO2.DE.Res.HHnew.Thermal.SH.DistrHeat.CO.LPG.LPG</t>
  </si>
  <si>
    <t>EMI_per_sqm.kgCO2.DE.Res.HHnew.Thermal.SH.DistrHeat.CO.Elc.Elec</t>
  </si>
  <si>
    <t>EMI_per_sqm.kgCO2.DE.Res.HHnew.Thermal.SH.AdvElc</t>
  </si>
  <si>
    <t>EMI_per_sqm.kgCO2.DE.Res.HHnew.Thermal.SH.AdvElc.SH</t>
  </si>
  <si>
    <t>EMI_per_sqm.kgCO2.DE.Res.HHnew.Thermal.SH.AdvElc.SH.Elec</t>
  </si>
  <si>
    <t>EMI_per_sqm.kgCO2.DE.Res.HHnew.Thermal.SH.AdvElc.SC</t>
  </si>
  <si>
    <t>EMI_per_sqm.kgCO2.DE.Res.HHnew.Thermal.SH.AdvElc.SC.AC.Elec</t>
  </si>
  <si>
    <t>EMI_per_sqm.kgCO2.DE.Res.HHnew.Thermal.SH.AdvElc.WH</t>
  </si>
  <si>
    <t>EMI_per_sqm.kgCO2.DE.Res.HHnew.Thermal.SH.AdvElc.WH.LPG.NoSolar.LPG</t>
  </si>
  <si>
    <t>EMI_per_sqm.kgCO2.DE.Res.HHnew.Thermal.SH.AdvElc.WH.LPG.Solar</t>
  </si>
  <si>
    <t>EMI_per_sqm.kgCO2.DE.Res.HHnew.Thermal.SH.AdvElc.WH.LPG.Solar.LPG</t>
  </si>
  <si>
    <t>EMI_per_sqm.kgCO2.DE.Res.HHnew.Thermal.SH.AdvElc.WH.LPG.Solar.Solar</t>
  </si>
  <si>
    <t>EMI_per_sqm.kgCO2.DE.Res.HHnew.Thermal.SH.AdvElc.WH.Elc.NoSolar.Elec</t>
  </si>
  <si>
    <t>EMI_per_sqm.kgCO2.DE.Res.HHnew.Thermal.SH.AdvElc.WH.Elc.Solar</t>
  </si>
  <si>
    <t>EMI_per_sqm.kgCO2.DE.Res.HHnew.Thermal.SH.AdvElc.WH.Elc.Solar.Elec</t>
  </si>
  <si>
    <t>EMI_per_sqm.kgCO2.DE.Res.HHnew.Thermal.SH.AdvElc.WH.Elc.Solar.Solar</t>
  </si>
  <si>
    <t>EMI_per_sqm.kgCO2.DE.Res.HHnew.Thermal.SH.AdvElc.CO</t>
  </si>
  <si>
    <t>EMI_per_sqm.kgCO2.DE.Res.HHnew.Thermal.SH.AdvElc.CO.LPG.LPG</t>
  </si>
  <si>
    <t>EMI_per_sqm.kgCO2.DE.Res.HHnew.Thermal.SH.AdvElc.CO.Elc.Elec</t>
  </si>
  <si>
    <t>EMI_per_sqm.kgCO2.DE.Res.HHnew.Thermal.SH.ConvElc</t>
  </si>
  <si>
    <t>EMI_per_sqm.kgCO2.DE.Res.HHnew.Thermal.SH.ConvElc.SH</t>
  </si>
  <si>
    <t>EMI_per_sqm.kgCO2.DE.Res.HHnew.Thermal.SH.ConvElc.SH.Elec</t>
  </si>
  <si>
    <t>EMI_per_sqm.kgCO2.DE.Res.HHnew.Thermal.SH.ConvElc.SC</t>
  </si>
  <si>
    <t>EMI_per_sqm.kgCO2.DE.Res.HHnew.Thermal.SH.ConvElc.SC.AC.Elec</t>
  </si>
  <si>
    <t>EMI_per_sqm.kgCO2.DE.Res.HHnew.Thermal.SH.ConvElc.WH</t>
  </si>
  <si>
    <t>EMI_per_sqm.kgCO2.DE.Res.HHnew.Thermal.SH.ConvElc.WH.LPG.NoSolar.LPG</t>
  </si>
  <si>
    <t>EMI_per_sqm.kgCO2.DE.Res.HHnew.Thermal.SH.ConvElc.WH.LPG.Solar</t>
  </si>
  <si>
    <t>EMI_per_sqm.kgCO2.DE.Res.HHnew.Thermal.SH.ConvElc.WH.LPG.Solar.LPG</t>
  </si>
  <si>
    <t>EMI_per_sqm.kgCO2.DE.Res.HHnew.Thermal.SH.ConvElc.WH.LPG.Solar.Solar</t>
  </si>
  <si>
    <t>EMI_per_sqm.kgCO2.DE.Res.HHnew.Thermal.SH.ConvElc.WH.Elc.NoSolar.Elec</t>
  </si>
  <si>
    <t>EMI_per_sqm.kgCO2.DE.Res.HHnew.Thermal.SH.ConvElc.WH.Elc.Solar</t>
  </si>
  <si>
    <t>EMI_per_sqm.kgCO2.DE.Res.HHnew.Thermal.SH.ConvElc.WH.Elc.Solar.Elec</t>
  </si>
  <si>
    <t>EMI_per_sqm.kgCO2.DE.Res.HHnew.Thermal.SH.ConvElc.WH.Elc.Solar.Solar</t>
  </si>
  <si>
    <t>EMI_per_sqm.kgCO2.DE.Res.HHnew.Thermal.SH.ConvElc.CO</t>
  </si>
  <si>
    <t>EMI_per_sqm.kgCO2.DE.Res.HHnew.Thermal.SH.ConvElc.CO.LPG.LPG</t>
  </si>
  <si>
    <t>EMI_per_sqm.kgCO2.DE.Res.HHnew.Thermal.SH.ConvElc.CO.Elc.Elec</t>
  </si>
  <si>
    <t>DE - Household type: Solids</t>
  </si>
  <si>
    <t>DE - Household type: LPG</t>
  </si>
  <si>
    <t>DE - Household type: Diesel oil</t>
  </si>
  <si>
    <t>DE - Household type: Gas</t>
  </si>
  <si>
    <t>DE - Household type: Biomass</t>
  </si>
  <si>
    <t>DE - Household type: Geothermal</t>
  </si>
  <si>
    <t>DE - Household type: Distributed heat</t>
  </si>
  <si>
    <t>DE - Household type: Advanced electric heating</t>
  </si>
  <si>
    <t>DE - Household type: Conventional electric heating</t>
  </si>
  <si>
    <t>DE - Residential / specific electric uses</t>
  </si>
  <si>
    <t>DE - Refrigerators and freezers</t>
  </si>
  <si>
    <t>DE - Washing machines</t>
  </si>
  <si>
    <t>DE - Clothes dryers</t>
  </si>
  <si>
    <t>DE - Dishwashers</t>
  </si>
  <si>
    <t>DE - TV and multimedia</t>
  </si>
  <si>
    <t>DE - ICT equipment</t>
  </si>
  <si>
    <t>DE - Lighting</t>
  </si>
  <si>
    <t>DE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</si>
</sst>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45432.783321759256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1445882.3959183176</v>
      </c>
      <c r="C3" s="182">
        <v>1463183.75915456</v>
      </c>
      <c r="D3" s="182">
        <v>1442989.2123610326</v>
      </c>
      <c r="E3" s="182">
        <v>1449078.6083969641</v>
      </c>
      <c r="F3" s="182">
        <v>1458377.7267508612</v>
      </c>
      <c r="G3" s="182">
        <v>1469449.7132148333</v>
      </c>
      <c r="H3" s="182">
        <v>1489165.4613340509</v>
      </c>
      <c r="I3" s="182">
        <v>1485629.2105147287</v>
      </c>
      <c r="J3" s="182">
        <v>1490593.289865711</v>
      </c>
      <c r="K3" s="182">
        <v>1489316.6173963705</v>
      </c>
      <c r="L3" s="182">
        <v>1499901.2948418595</v>
      </c>
      <c r="M3" s="182">
        <v>1527632.0180195211</v>
      </c>
      <c r="N3" s="182">
        <v>1550548.7836239263</v>
      </c>
      <c r="O3" s="182">
        <v>1556161.603863558</v>
      </c>
      <c r="P3" s="182">
        <v>1572516.3898161927</v>
      </c>
      <c r="Q3" s="182">
        <v>1602969</v>
      </c>
      <c r="R3" s="182">
        <v>1642073.6974848325</v>
      </c>
      <c r="S3" s="182">
        <v>1665328.1815514036</v>
      </c>
      <c r="T3" s="182">
        <v>1690324.0111442097</v>
      </c>
      <c r="U3" s="182">
        <v>1717098.3519202224</v>
      </c>
      <c r="V3" s="182">
        <v>1616600.5960546858</v>
      </c>
      <c r="W3" s="182">
        <v>1640803.9111176459</v>
      </c>
      <c r="DA3" s="210" t="s">
        <v>221</v>
      </c>
    </row>
    <row r="4" spans="1:105" ht="12" customHeight="1" x14ac:dyDescent="0.25">
      <c r="A4" s="183" t="s">
        <v>90</v>
      </c>
      <c r="B4" s="36">
        <v>82163475</v>
      </c>
      <c r="C4" s="36">
        <v>82259540</v>
      </c>
      <c r="D4" s="36">
        <v>82440309</v>
      </c>
      <c r="E4" s="36">
        <v>82536680</v>
      </c>
      <c r="F4" s="36">
        <v>82531671</v>
      </c>
      <c r="G4" s="36">
        <v>82500849</v>
      </c>
      <c r="H4" s="36">
        <v>82437995</v>
      </c>
      <c r="I4" s="36">
        <v>82314906</v>
      </c>
      <c r="J4" s="36">
        <v>82217837</v>
      </c>
      <c r="K4" s="36">
        <v>82002356</v>
      </c>
      <c r="L4" s="36">
        <v>81802257</v>
      </c>
      <c r="M4" s="36">
        <v>80222065</v>
      </c>
      <c r="N4" s="36">
        <v>80327900</v>
      </c>
      <c r="O4" s="36">
        <v>80523746</v>
      </c>
      <c r="P4" s="36">
        <v>80767463</v>
      </c>
      <c r="Q4" s="36">
        <v>81197537</v>
      </c>
      <c r="R4" s="36">
        <v>82175684</v>
      </c>
      <c r="S4" s="36">
        <v>82521653</v>
      </c>
      <c r="T4" s="36">
        <v>82792351</v>
      </c>
      <c r="U4" s="36">
        <v>83019213</v>
      </c>
      <c r="V4" s="36">
        <v>83166711</v>
      </c>
      <c r="W4" s="36">
        <v>83155031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38136234</v>
      </c>
      <c r="C6" s="35">
        <v>38317671</v>
      </c>
      <c r="D6" s="35">
        <v>38540012</v>
      </c>
      <c r="E6" s="35">
        <v>38724361</v>
      </c>
      <c r="F6" s="35">
        <v>38862308</v>
      </c>
      <c r="G6" s="35">
        <v>38989059</v>
      </c>
      <c r="H6" s="35">
        <v>39331104</v>
      </c>
      <c r="I6" s="35">
        <v>39593509</v>
      </c>
      <c r="J6" s="35">
        <v>40008680</v>
      </c>
      <c r="K6" s="35">
        <v>40079353</v>
      </c>
      <c r="L6" s="35">
        <v>40296678</v>
      </c>
      <c r="M6" s="35">
        <v>39733564</v>
      </c>
      <c r="N6" s="35">
        <v>39984022</v>
      </c>
      <c r="O6" s="35">
        <v>39823811</v>
      </c>
      <c r="P6" s="35">
        <v>40023520</v>
      </c>
      <c r="Q6" s="35">
        <v>40558210</v>
      </c>
      <c r="R6" s="35">
        <v>40822496</v>
      </c>
      <c r="S6" s="35">
        <v>41178470</v>
      </c>
      <c r="T6" s="35">
        <v>41437613</v>
      </c>
      <c r="U6" s="35">
        <v>41551158</v>
      </c>
      <c r="V6" s="35">
        <v>41467181</v>
      </c>
      <c r="W6" s="35">
        <v>41473831</v>
      </c>
      <c r="DA6" s="59" t="s">
        <v>223</v>
      </c>
    </row>
    <row r="7" spans="1:105" ht="12" customHeight="1" x14ac:dyDescent="0.25">
      <c r="A7" s="185" t="s">
        <v>187</v>
      </c>
      <c r="B7" s="114">
        <v>3179728</v>
      </c>
      <c r="C7" s="114">
        <v>3213967</v>
      </c>
      <c r="D7" s="114">
        <v>3243361</v>
      </c>
      <c r="E7" s="114">
        <v>3271962</v>
      </c>
      <c r="F7" s="114">
        <v>3301277.9999999995</v>
      </c>
      <c r="G7" s="114">
        <v>3326848.9999999995</v>
      </c>
      <c r="H7" s="114">
        <v>3353117</v>
      </c>
      <c r="I7" s="114">
        <v>3375171.0000000005</v>
      </c>
      <c r="J7" s="114">
        <v>3393400</v>
      </c>
      <c r="K7" s="114">
        <v>3409819</v>
      </c>
      <c r="L7" s="114">
        <v>3451184.34</v>
      </c>
      <c r="M7" s="114">
        <v>3433477.44</v>
      </c>
      <c r="N7" s="114">
        <v>3489737.9600000004</v>
      </c>
      <c r="O7" s="114">
        <v>3511437.8299999996</v>
      </c>
      <c r="P7" s="114">
        <v>3572626.26</v>
      </c>
      <c r="Q7" s="114">
        <v>3670870.0000000005</v>
      </c>
      <c r="R7" s="114">
        <v>3698008</v>
      </c>
      <c r="S7" s="114">
        <v>3725902</v>
      </c>
      <c r="T7" s="114">
        <v>3753714.9999999995</v>
      </c>
      <c r="U7" s="114">
        <v>3782745.9999999995</v>
      </c>
      <c r="V7" s="114">
        <v>3812916</v>
      </c>
      <c r="W7" s="114">
        <v>3841438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1028909</v>
      </c>
      <c r="D8" s="138">
        <v>1073845</v>
      </c>
      <c r="E8" s="138">
        <v>1040794</v>
      </c>
      <c r="F8" s="138">
        <v>998488</v>
      </c>
      <c r="G8" s="138">
        <v>990358</v>
      </c>
      <c r="H8" s="138">
        <v>1208469</v>
      </c>
      <c r="I8" s="138">
        <v>1136430</v>
      </c>
      <c r="J8" s="138">
        <v>1295027</v>
      </c>
      <c r="K8" s="138">
        <v>959755</v>
      </c>
      <c r="L8" s="138">
        <v>1107977</v>
      </c>
      <c r="M8" s="138">
        <v>895482</v>
      </c>
      <c r="N8" s="138">
        <v>1133426</v>
      </c>
      <c r="O8" s="138">
        <v>888534</v>
      </c>
      <c r="P8" s="138">
        <v>1084683</v>
      </c>
      <c r="Q8" s="138">
        <v>1424102</v>
      </c>
      <c r="R8" s="138">
        <v>1165580</v>
      </c>
      <c r="S8" s="138">
        <v>1263141</v>
      </c>
      <c r="T8" s="138">
        <v>1174220</v>
      </c>
      <c r="U8" s="138">
        <v>1034381</v>
      </c>
      <c r="V8" s="138">
        <v>923359</v>
      </c>
      <c r="W8" s="138">
        <v>928143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104899.63333930681</v>
      </c>
      <c r="D9" s="39">
        <v>100390.81397255974</v>
      </c>
      <c r="E9" s="39">
        <v>100009.78532893397</v>
      </c>
      <c r="F9" s="39">
        <v>101066.3021627143</v>
      </c>
      <c r="G9" s="39">
        <v>97576.939519250765</v>
      </c>
      <c r="H9" s="39">
        <v>98508.815720608924</v>
      </c>
      <c r="I9" s="39">
        <v>94928.572911421303</v>
      </c>
      <c r="J9" s="39">
        <v>91589.750806384705</v>
      </c>
      <c r="K9" s="39">
        <v>90548.99746372459</v>
      </c>
      <c r="L9" s="39">
        <v>115626.24113292247</v>
      </c>
      <c r="M9" s="39">
        <v>103908.11164189411</v>
      </c>
      <c r="N9" s="39">
        <v>129880.74355705129</v>
      </c>
      <c r="O9" s="39">
        <v>109142.27035237802</v>
      </c>
      <c r="P9" s="39">
        <v>134975.91009234497</v>
      </c>
      <c r="Q9" s="39">
        <v>172401.25224769677</v>
      </c>
      <c r="R9" s="39">
        <v>102286.21122693924</v>
      </c>
      <c r="S9" s="39">
        <v>103531.89100350067</v>
      </c>
      <c r="T9" s="39">
        <v>104110.41203748574</v>
      </c>
      <c r="U9" s="39">
        <v>105808.58670685721</v>
      </c>
      <c r="V9" s="39">
        <v>114159.79523274442</v>
      </c>
      <c r="W9" s="39">
        <v>105354.36614040099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2842.27</v>
      </c>
      <c r="C11" s="41">
        <v>3216.74</v>
      </c>
      <c r="D11" s="41">
        <v>3052.98</v>
      </c>
      <c r="E11" s="41">
        <v>3221.84</v>
      </c>
      <c r="F11" s="41">
        <v>3174.13</v>
      </c>
      <c r="G11" s="41">
        <v>3149.06</v>
      </c>
      <c r="H11" s="41">
        <v>3024.04</v>
      </c>
      <c r="I11" s="41">
        <v>2820.38</v>
      </c>
      <c r="J11" s="41">
        <v>2985.84</v>
      </c>
      <c r="K11" s="41">
        <v>3081.38</v>
      </c>
      <c r="L11" s="41">
        <v>3635.4</v>
      </c>
      <c r="M11" s="41">
        <v>2873.02</v>
      </c>
      <c r="N11" s="41">
        <v>3130.93</v>
      </c>
      <c r="O11" s="41">
        <v>3289.06</v>
      </c>
      <c r="P11" s="41">
        <v>2659</v>
      </c>
      <c r="Q11" s="41">
        <v>2908.42</v>
      </c>
      <c r="R11" s="41">
        <v>3009.02</v>
      </c>
      <c r="S11" s="41">
        <v>2965.83</v>
      </c>
      <c r="T11" s="41">
        <v>2774.95</v>
      </c>
      <c r="U11" s="41">
        <v>2800.81</v>
      </c>
      <c r="V11" s="41">
        <v>2741.03</v>
      </c>
      <c r="W11" s="41">
        <v>3114.19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3016.9585714285708</v>
      </c>
      <c r="C12" s="187">
        <f t="shared" ref="C12:W12" si="0">AVERAGE($B11:$V11)</f>
        <v>3016.9585714285708</v>
      </c>
      <c r="D12" s="187">
        <f t="shared" si="0"/>
        <v>3016.9585714285708</v>
      </c>
      <c r="E12" s="187">
        <f t="shared" si="0"/>
        <v>3016.9585714285708</v>
      </c>
      <c r="F12" s="187">
        <f t="shared" si="0"/>
        <v>3016.9585714285708</v>
      </c>
      <c r="G12" s="187">
        <f t="shared" si="0"/>
        <v>3016.9585714285708</v>
      </c>
      <c r="H12" s="187">
        <f t="shared" si="0"/>
        <v>3016.9585714285708</v>
      </c>
      <c r="I12" s="187">
        <f t="shared" si="0"/>
        <v>3016.9585714285708</v>
      </c>
      <c r="J12" s="187">
        <f t="shared" si="0"/>
        <v>3016.9585714285708</v>
      </c>
      <c r="K12" s="187">
        <f t="shared" si="0"/>
        <v>3016.9585714285708</v>
      </c>
      <c r="L12" s="187">
        <f t="shared" si="0"/>
        <v>3016.9585714285708</v>
      </c>
      <c r="M12" s="187">
        <f t="shared" si="0"/>
        <v>3016.9585714285708</v>
      </c>
      <c r="N12" s="187">
        <f t="shared" si="0"/>
        <v>3016.9585714285708</v>
      </c>
      <c r="O12" s="187">
        <f t="shared" si="0"/>
        <v>3016.9585714285708</v>
      </c>
      <c r="P12" s="187">
        <f t="shared" si="0"/>
        <v>3016.9585714285708</v>
      </c>
      <c r="Q12" s="187">
        <f t="shared" si="0"/>
        <v>3016.9585714285708</v>
      </c>
      <c r="R12" s="187">
        <f t="shared" si="0"/>
        <v>3016.9585714285708</v>
      </c>
      <c r="S12" s="187">
        <f t="shared" si="0"/>
        <v>3016.9585714285708</v>
      </c>
      <c r="T12" s="187">
        <f t="shared" si="0"/>
        <v>3016.9585714285708</v>
      </c>
      <c r="U12" s="187">
        <f t="shared" si="0"/>
        <v>3016.9585714285708</v>
      </c>
      <c r="V12" s="187">
        <f t="shared" si="0"/>
        <v>3016.9585714285708</v>
      </c>
      <c r="W12" s="187">
        <f t="shared" si="0"/>
        <v>3016.9585714285708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0.94209778911685438</v>
      </c>
      <c r="C13" s="189">
        <f t="shared" si="1"/>
        <v>1.0662194802618155</v>
      </c>
      <c r="D13" s="189">
        <f t="shared" si="1"/>
        <v>1.0119396497229236</v>
      </c>
      <c r="E13" s="189">
        <f t="shared" si="1"/>
        <v>1.0679099244224672</v>
      </c>
      <c r="F13" s="189">
        <f t="shared" si="1"/>
        <v>1.0520959850293889</v>
      </c>
      <c r="G13" s="189">
        <f t="shared" si="1"/>
        <v>1.0437862918710472</v>
      </c>
      <c r="H13" s="189">
        <f t="shared" si="1"/>
        <v>1.0023472077603226</v>
      </c>
      <c r="I13" s="189">
        <f t="shared" si="1"/>
        <v>0.93484213761162516</v>
      </c>
      <c r="J13" s="189">
        <f t="shared" si="1"/>
        <v>0.98968544953740101</v>
      </c>
      <c r="K13" s="189">
        <f t="shared" si="1"/>
        <v>1.0213531034802792</v>
      </c>
      <c r="L13" s="189">
        <f t="shared" si="1"/>
        <v>1.2049883728693658</v>
      </c>
      <c r="M13" s="189">
        <f t="shared" si="1"/>
        <v>0.95229017302666708</v>
      </c>
      <c r="N13" s="189">
        <f t="shared" si="1"/>
        <v>1.0377769286097496</v>
      </c>
      <c r="O13" s="189">
        <f t="shared" si="1"/>
        <v>1.0901906413791373</v>
      </c>
      <c r="P13" s="189">
        <f t="shared" si="1"/>
        <v>0.88135118101437082</v>
      </c>
      <c r="Q13" s="189">
        <f t="shared" si="1"/>
        <v>0.964023844259427</v>
      </c>
      <c r="R13" s="189">
        <f t="shared" ref="R13:V13" si="2">R11/R12</f>
        <v>0.99736868397738332</v>
      </c>
      <c r="S13" s="189">
        <f t="shared" si="2"/>
        <v>0.98305294215413741</v>
      </c>
      <c r="T13" s="189">
        <f t="shared" si="2"/>
        <v>0.91978392619624982</v>
      </c>
      <c r="U13" s="189">
        <f t="shared" si="2"/>
        <v>0.92835547246967276</v>
      </c>
      <c r="V13" s="189">
        <f t="shared" si="2"/>
        <v>0.9085408152297183</v>
      </c>
      <c r="W13" s="189">
        <f t="shared" ref="W13" si="3">W11/W12</f>
        <v>1.0322282942471395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2.1544726991133945</v>
      </c>
      <c r="C17" s="14">
        <f t="shared" si="4"/>
        <v>2.1467781797072165</v>
      </c>
      <c r="D17" s="14">
        <f t="shared" si="4"/>
        <v>2.1390836359884893</v>
      </c>
      <c r="E17" s="14">
        <f t="shared" si="4"/>
        <v>2.1313890757293579</v>
      </c>
      <c r="F17" s="14">
        <f t="shared" si="4"/>
        <v>2.1236945319871379</v>
      </c>
      <c r="G17" s="14">
        <f t="shared" si="4"/>
        <v>2.1160000040011226</v>
      </c>
      <c r="H17" s="14">
        <f t="shared" si="4"/>
        <v>2.0960000258319726</v>
      </c>
      <c r="I17" s="14">
        <f t="shared" si="4"/>
        <v>2.0790000199275087</v>
      </c>
      <c r="J17" s="14">
        <f t="shared" si="4"/>
        <v>2.0549999900021696</v>
      </c>
      <c r="K17" s="14">
        <f t="shared" si="4"/>
        <v>2.0459999940617806</v>
      </c>
      <c r="L17" s="14">
        <f t="shared" si="4"/>
        <v>2.0300000163785215</v>
      </c>
      <c r="M17" s="14">
        <f t="shared" si="4"/>
        <v>2.0189999819799702</v>
      </c>
      <c r="N17" s="14">
        <f t="shared" si="4"/>
        <v>2.008999995048022</v>
      </c>
      <c r="O17" s="14">
        <f t="shared" si="4"/>
        <v>2.0220000039674755</v>
      </c>
      <c r="P17" s="14">
        <f t="shared" si="4"/>
        <v>2.017999991005289</v>
      </c>
      <c r="Q17" s="14">
        <f t="shared" si="4"/>
        <v>2.0020000143004339</v>
      </c>
      <c r="R17" s="14">
        <f t="shared" ref="R17:V17" si="5">R4/R6</f>
        <v>2.0129999890256589</v>
      </c>
      <c r="S17" s="14">
        <f t="shared" si="5"/>
        <v>2.0039999786296092</v>
      </c>
      <c r="T17" s="14">
        <f t="shared" si="5"/>
        <v>1.9980000054539822</v>
      </c>
      <c r="U17" s="14">
        <f t="shared" si="5"/>
        <v>1.9979999835383648</v>
      </c>
      <c r="V17" s="14">
        <f t="shared" si="5"/>
        <v>2.0056032022046542</v>
      </c>
      <c r="W17" s="14">
        <f t="shared" ref="W17" si="6">W4/W6</f>
        <v>2.0049999962627036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38.700018469277254</v>
      </c>
      <c r="C18" s="94">
        <f t="shared" si="7"/>
        <v>39.071054858804217</v>
      </c>
      <c r="D18" s="94">
        <f t="shared" si="7"/>
        <v>39.34193162716069</v>
      </c>
      <c r="E18" s="94">
        <f t="shared" si="7"/>
        <v>39.642520149829146</v>
      </c>
      <c r="F18" s="94">
        <f t="shared" si="7"/>
        <v>40.000135220817228</v>
      </c>
      <c r="G18" s="94">
        <f t="shared" si="7"/>
        <v>40.325027443050914</v>
      </c>
      <c r="H18" s="94">
        <f t="shared" si="7"/>
        <v>40.674412326500665</v>
      </c>
      <c r="I18" s="94">
        <f t="shared" si="7"/>
        <v>41.003156827999057</v>
      </c>
      <c r="J18" s="94">
        <f t="shared" si="7"/>
        <v>41.273282341397525</v>
      </c>
      <c r="K18" s="94">
        <f t="shared" si="7"/>
        <v>41.581963815771338</v>
      </c>
      <c r="L18" s="94">
        <f t="shared" si="7"/>
        <v>42.189353528472935</v>
      </c>
      <c r="M18" s="94">
        <f t="shared" si="7"/>
        <v>42.799664157236542</v>
      </c>
      <c r="N18" s="94">
        <f t="shared" si="7"/>
        <v>43.443659799397224</v>
      </c>
      <c r="O18" s="94">
        <f t="shared" si="7"/>
        <v>43.607482319563218</v>
      </c>
      <c r="P18" s="94">
        <f t="shared" si="7"/>
        <v>44.233483723513764</v>
      </c>
      <c r="Q18" s="94">
        <f t="shared" si="7"/>
        <v>45.209129927179937</v>
      </c>
      <c r="R18" s="94">
        <f t="shared" ref="R18:V18" si="8">R7*1000/R4</f>
        <v>45.001243920281823</v>
      </c>
      <c r="S18" s="94">
        <f t="shared" si="8"/>
        <v>45.150598231472657</v>
      </c>
      <c r="T18" s="94">
        <f t="shared" si="8"/>
        <v>45.338910595738483</v>
      </c>
      <c r="U18" s="94">
        <f t="shared" si="8"/>
        <v>45.564705606158896</v>
      </c>
      <c r="V18" s="94">
        <f t="shared" si="8"/>
        <v>45.84666093143926</v>
      </c>
      <c r="W18" s="94">
        <f t="shared" ref="W18" si="9">W7*1000/W4</f>
        <v>46.196098465768117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83.378133247241976</v>
      </c>
      <c r="C19" s="15">
        <f t="shared" si="10"/>
        <v>83.876888029024514</v>
      </c>
      <c r="D19" s="15">
        <f t="shared" si="10"/>
        <v>84.155682151837425</v>
      </c>
      <c r="E19" s="15">
        <f t="shared" si="10"/>
        <v>84.493634381726793</v>
      </c>
      <c r="F19" s="15">
        <f t="shared" si="10"/>
        <v>84.948068447195666</v>
      </c>
      <c r="G19" s="15">
        <f t="shared" si="10"/>
        <v>85.327758230841113</v>
      </c>
      <c r="H19" s="15">
        <f t="shared" si="10"/>
        <v>85.253569287045693</v>
      </c>
      <c r="I19" s="15">
        <f t="shared" si="10"/>
        <v>85.245563862500802</v>
      </c>
      <c r="J19" s="15">
        <f t="shared" si="10"/>
        <v>84.816594798928634</v>
      </c>
      <c r="K19" s="15">
        <f t="shared" si="10"/>
        <v>85.076697720145333</v>
      </c>
      <c r="L19" s="15">
        <f t="shared" si="10"/>
        <v>85.644388353799286</v>
      </c>
      <c r="M19" s="15">
        <f t="shared" si="10"/>
        <v>86.412521162209359</v>
      </c>
      <c r="N19" s="15">
        <f t="shared" si="10"/>
        <v>87.278312321856973</v>
      </c>
      <c r="O19" s="15">
        <f t="shared" si="10"/>
        <v>88.174329423168459</v>
      </c>
      <c r="P19" s="15">
        <f t="shared" si="10"/>
        <v>89.263169756183359</v>
      </c>
      <c r="Q19" s="15">
        <f t="shared" si="10"/>
        <v>90.508678760724408</v>
      </c>
      <c r="R19" s="15">
        <f t="shared" ref="R19:V19" si="11">R7*1000/R6</f>
        <v>90.587503517668296</v>
      </c>
      <c r="S19" s="15">
        <f t="shared" si="11"/>
        <v>90.481797890985263</v>
      </c>
      <c r="T19" s="15">
        <f t="shared" si="11"/>
        <v>90.5871436175631</v>
      </c>
      <c r="U19" s="15">
        <f t="shared" si="11"/>
        <v>91.038281051035923</v>
      </c>
      <c r="V19" s="15">
        <f t="shared" si="11"/>
        <v>91.950209974485603</v>
      </c>
      <c r="W19" s="15">
        <f t="shared" ref="W19" si="12">W7*1000/W6</f>
        <v>92.623177251216561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47.490837862299287</v>
      </c>
      <c r="D20" s="4">
        <f t="shared" si="13"/>
        <v>43.704344496514302</v>
      </c>
      <c r="E20" s="4">
        <f t="shared" si="13"/>
        <v>45.083225432525815</v>
      </c>
      <c r="F20" s="4">
        <f t="shared" si="13"/>
        <v>47.661913843547758</v>
      </c>
      <c r="G20" s="4">
        <f t="shared" si="13"/>
        <v>46.562824221246899</v>
      </c>
      <c r="H20" s="4">
        <f t="shared" si="13"/>
        <v>38.890927449114969</v>
      </c>
      <c r="I20" s="4">
        <f t="shared" si="13"/>
        <v>40.1790596811231</v>
      </c>
      <c r="J20" s="4">
        <f t="shared" si="13"/>
        <v>34.415670113772407</v>
      </c>
      <c r="K20" s="4">
        <f t="shared" si="13"/>
        <v>46.112390275946765</v>
      </c>
      <c r="L20" s="4">
        <f t="shared" si="13"/>
        <v>51.407871295874763</v>
      </c>
      <c r="M20" s="4">
        <f t="shared" si="13"/>
        <v>57.471995504769481</v>
      </c>
      <c r="N20" s="4">
        <f t="shared" si="13"/>
        <v>57.038968063397135</v>
      </c>
      <c r="O20" s="4">
        <f t="shared" si="13"/>
        <v>60.74881079035498</v>
      </c>
      <c r="P20" s="4">
        <f t="shared" si="13"/>
        <v>61.664082052878364</v>
      </c>
      <c r="Q20" s="4">
        <f t="shared" si="13"/>
        <v>60.469342081616226</v>
      </c>
      <c r="R20" s="4">
        <f t="shared" ref="R20:V20" si="14">IF(SUM(R21)=0,"",R21/R17)</f>
        <v>43.594453015443747</v>
      </c>
      <c r="S20" s="4">
        <f t="shared" si="14"/>
        <v>40.90012184874945</v>
      </c>
      <c r="T20" s="4">
        <f t="shared" si="14"/>
        <v>44.376107705401488</v>
      </c>
      <c r="U20" s="4">
        <f t="shared" si="14"/>
        <v>51.197045421706726</v>
      </c>
      <c r="V20" s="4">
        <f t="shared" si="14"/>
        <v>61.644960712961428</v>
      </c>
      <c r="W20" s="4">
        <f t="shared" ref="W20" si="15">IF(SUM(W21)=0,"",W21/W17)</f>
        <v>56.613925463894631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101.95229445879743</v>
      </c>
      <c r="D21" s="3">
        <f t="shared" si="16"/>
        <v>93.487248134097328</v>
      </c>
      <c r="E21" s="3">
        <f t="shared" si="16"/>
        <v>96.089894185529474</v>
      </c>
      <c r="F21" s="3">
        <f t="shared" si="16"/>
        <v>101.21934581358444</v>
      </c>
      <c r="G21" s="3">
        <f t="shared" si="16"/>
        <v>98.526936238462014</v>
      </c>
      <c r="H21" s="3">
        <f t="shared" si="16"/>
        <v>81.515384937974346</v>
      </c>
      <c r="I21" s="3">
        <f t="shared" si="16"/>
        <v>83.532265877723489</v>
      </c>
      <c r="J21" s="3">
        <f t="shared" si="16"/>
        <v>70.724201739720257</v>
      </c>
      <c r="K21" s="3">
        <f t="shared" si="16"/>
        <v>94.345950230761588</v>
      </c>
      <c r="L21" s="3">
        <f t="shared" si="16"/>
        <v>104.35797957261069</v>
      </c>
      <c r="M21" s="3">
        <f t="shared" si="16"/>
        <v>116.03595788848251</v>
      </c>
      <c r="N21" s="3">
        <f t="shared" si="16"/>
        <v>114.59128655690913</v>
      </c>
      <c r="O21" s="3">
        <f t="shared" si="16"/>
        <v>122.83409565911718</v>
      </c>
      <c r="P21" s="3">
        <f t="shared" si="16"/>
        <v>124.43811702805795</v>
      </c>
      <c r="Q21" s="3">
        <f t="shared" si="16"/>
        <v>121.05962371213352</v>
      </c>
      <c r="R21" s="3">
        <f t="shared" ref="R21:V21" si="17">IF(SUM(R9)=0,"",R9*1000/R8)</f>
        <v>87.755633441667868</v>
      </c>
      <c r="S21" s="3">
        <f t="shared" si="17"/>
        <v>81.963843310842307</v>
      </c>
      <c r="T21" s="3">
        <f t="shared" si="17"/>
        <v>88.66346343741867</v>
      </c>
      <c r="U21" s="3">
        <f t="shared" si="17"/>
        <v>102.29169590978296</v>
      </c>
      <c r="V21" s="3">
        <f t="shared" si="17"/>
        <v>123.63533060569554</v>
      </c>
      <c r="W21" s="3">
        <f t="shared" ref="W21" si="18">IF(SUM(W9)=0,"",W9*1000/W8)</f>
        <v>113.51092034352571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17597.629553987554</v>
      </c>
      <c r="C22" s="13">
        <f t="shared" si="19"/>
        <v>17787.405073679722</v>
      </c>
      <c r="D22" s="13">
        <f t="shared" si="19"/>
        <v>17503.442549700205</v>
      </c>
      <c r="E22" s="13">
        <f t="shared" si="19"/>
        <v>17556.783340412578</v>
      </c>
      <c r="F22" s="13">
        <f t="shared" si="19"/>
        <v>17670.522225956884</v>
      </c>
      <c r="G22" s="13">
        <f t="shared" si="19"/>
        <v>17811.328380570158</v>
      </c>
      <c r="H22" s="13">
        <f t="shared" si="19"/>
        <v>18064.066955219507</v>
      </c>
      <c r="I22" s="13">
        <f t="shared" si="19"/>
        <v>18048.118897380857</v>
      </c>
      <c r="J22" s="13">
        <f t="shared" si="19"/>
        <v>18129.804240236957</v>
      </c>
      <c r="K22" s="13">
        <f t="shared" si="19"/>
        <v>18161.875951422306</v>
      </c>
      <c r="L22" s="13">
        <f t="shared" si="19"/>
        <v>18335.695735655063</v>
      </c>
      <c r="M22" s="13">
        <f t="shared" si="19"/>
        <v>19042.54169996149</v>
      </c>
      <c r="N22" s="13">
        <f t="shared" si="19"/>
        <v>19302.742678744573</v>
      </c>
      <c r="O22" s="13">
        <f t="shared" si="19"/>
        <v>19325.499385778177</v>
      </c>
      <c r="P22" s="13">
        <f t="shared" si="19"/>
        <v>19469.67666690475</v>
      </c>
      <c r="Q22" s="13">
        <f t="shared" si="19"/>
        <v>19741.596349160198</v>
      </c>
      <c r="R22" s="13">
        <f t="shared" ref="R22:V22" si="20">R3*1000000/R4</f>
        <v>19982.476780903125</v>
      </c>
      <c r="S22" s="13">
        <f t="shared" si="20"/>
        <v>20180.499553873498</v>
      </c>
      <c r="T22" s="13">
        <f t="shared" si="20"/>
        <v>20416.427251162488</v>
      </c>
      <c r="U22" s="13">
        <f t="shared" si="20"/>
        <v>20683.144176760896</v>
      </c>
      <c r="V22" s="13">
        <f t="shared" si="20"/>
        <v>19438.072957516448</v>
      </c>
      <c r="W22" s="13">
        <f t="shared" ref="W22" si="21">W3*1000000/W4</f>
        <v>19731.86578593959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37913.612443177204</v>
      </c>
      <c r="C23" s="46">
        <f t="shared" si="22"/>
        <v>38185.61308578906</v>
      </c>
      <c r="D23" s="46">
        <f t="shared" si="22"/>
        <v>37441.327531528346</v>
      </c>
      <c r="E23" s="46">
        <f t="shared" si="22"/>
        <v>37420.336216702555</v>
      </c>
      <c r="F23" s="46">
        <f t="shared" si="22"/>
        <v>37526.791428621815</v>
      </c>
      <c r="G23" s="46">
        <f t="shared" si="22"/>
        <v>37688.770924551762</v>
      </c>
      <c r="H23" s="46">
        <f t="shared" si="22"/>
        <v>37862.284804770563</v>
      </c>
      <c r="I23" s="46">
        <f t="shared" si="22"/>
        <v>37522.03954730885</v>
      </c>
      <c r="J23" s="46">
        <f t="shared" si="22"/>
        <v>37256.747532428235</v>
      </c>
      <c r="K23" s="46">
        <f t="shared" si="22"/>
        <v>37159.19808876083</v>
      </c>
      <c r="L23" s="46">
        <f t="shared" si="22"/>
        <v>37221.46264369136</v>
      </c>
      <c r="M23" s="46">
        <f t="shared" si="22"/>
        <v>38446.891349075086</v>
      </c>
      <c r="N23" s="46">
        <f t="shared" si="22"/>
        <v>38779.209946011091</v>
      </c>
      <c r="O23" s="46">
        <f t="shared" si="22"/>
        <v>39076.159834716927</v>
      </c>
      <c r="P23" s="46">
        <f t="shared" si="22"/>
        <v>39289.807338689665</v>
      </c>
      <c r="Q23" s="46">
        <f t="shared" si="22"/>
        <v>39522.676173332104</v>
      </c>
      <c r="R23" s="46">
        <f t="shared" ref="R23:V23" si="23">R3*1000000/R6</f>
        <v>40224.725540663472</v>
      </c>
      <c r="S23" s="46">
        <f t="shared" si="23"/>
        <v>40441.720674697324</v>
      </c>
      <c r="T23" s="46">
        <f t="shared" si="23"/>
        <v>40792.021759173476</v>
      </c>
      <c r="U23" s="46">
        <f t="shared" si="23"/>
        <v>41324.921724689899</v>
      </c>
      <c r="V23" s="46">
        <f t="shared" si="23"/>
        <v>38985.061368282688</v>
      </c>
      <c r="W23" s="46">
        <f t="shared" ref="W23" si="24">W3*1000000/W6</f>
        <v>39562.39082706505</v>
      </c>
      <c r="DA23" s="11"/>
    </row>
    <row r="24" spans="1:105" ht="12" customHeight="1" x14ac:dyDescent="0.25">
      <c r="A24" s="180" t="s">
        <v>191</v>
      </c>
      <c r="B24" s="15">
        <v>1.1591474057807478</v>
      </c>
      <c r="C24" s="15">
        <v>1.1531214804499874</v>
      </c>
      <c r="D24" s="15">
        <v>1.1255185728838162</v>
      </c>
      <c r="E24" s="15">
        <v>1.1187079500240091</v>
      </c>
      <c r="F24" s="15">
        <v>1.1082311695053757</v>
      </c>
      <c r="G24" s="15">
        <v>1.0959028454002289</v>
      </c>
      <c r="H24" s="15">
        <v>1.0855372098984326</v>
      </c>
      <c r="I24" s="15">
        <v>1.0613990562681686</v>
      </c>
      <c r="J24" s="15">
        <v>1.0603107410685735</v>
      </c>
      <c r="K24" s="15">
        <v>1.0776548365683163</v>
      </c>
      <c r="L24" s="15">
        <v>1.0767033156455379</v>
      </c>
      <c r="M24" s="15">
        <v>1.1107174373096798</v>
      </c>
      <c r="N24" s="15">
        <v>1.1385190990527729</v>
      </c>
      <c r="O24" s="15">
        <v>1.1601116519387491</v>
      </c>
      <c r="P24" s="15">
        <v>1.1641335816990261</v>
      </c>
      <c r="Q24" s="15">
        <v>1.1553817304279066</v>
      </c>
      <c r="R24" s="15">
        <v>1.1557204753326034</v>
      </c>
      <c r="S24" s="15">
        <v>1.1418745925180853</v>
      </c>
      <c r="T24" s="15">
        <v>1.1358276348619976</v>
      </c>
      <c r="U24" s="15">
        <v>1.1376515310445277</v>
      </c>
      <c r="V24" s="15">
        <v>1.1585388061280673</v>
      </c>
      <c r="W24" s="15">
        <v>1.1261934167353682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65318.005588993983</v>
      </c>
      <c r="C28" s="22">
        <v>69841.678159931194</v>
      </c>
      <c r="D28" s="22">
        <v>67261.9309544282</v>
      </c>
      <c r="E28" s="22">
        <v>66596.252966466025</v>
      </c>
      <c r="F28" s="22">
        <v>64612.698624247634</v>
      </c>
      <c r="G28" s="22">
        <v>63496.286328460861</v>
      </c>
      <c r="H28" s="22">
        <v>64451.964574376609</v>
      </c>
      <c r="I28" s="22">
        <v>55376.466552020625</v>
      </c>
      <c r="J28" s="22">
        <v>62320.772484952722</v>
      </c>
      <c r="K28" s="22">
        <v>59053.862510748069</v>
      </c>
      <c r="L28" s="22">
        <v>63362.553052450559</v>
      </c>
      <c r="M28" s="22">
        <v>55472.622871883053</v>
      </c>
      <c r="N28" s="22">
        <v>58563.637231298359</v>
      </c>
      <c r="O28" s="22">
        <v>61814.776612209796</v>
      </c>
      <c r="P28" s="22">
        <v>52872.496560619082</v>
      </c>
      <c r="Q28" s="22">
        <v>54115.312553740325</v>
      </c>
      <c r="R28" s="22">
        <v>56050.424763542549</v>
      </c>
      <c r="S28" s="22">
        <v>55788.43594153053</v>
      </c>
      <c r="T28" s="22">
        <v>54760.450730868448</v>
      </c>
      <c r="U28" s="22">
        <v>56595.088306104903</v>
      </c>
      <c r="V28" s="22">
        <v>56725.718400687874</v>
      </c>
      <c r="W28" s="22">
        <v>56319.654514187445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918.35425623387778</v>
      </c>
      <c r="C29" s="31">
        <v>892.27291487532239</v>
      </c>
      <c r="D29" s="31">
        <v>730.45356835769553</v>
      </c>
      <c r="E29" s="31">
        <v>740.90472914875306</v>
      </c>
      <c r="F29" s="31">
        <v>598.97944969905416</v>
      </c>
      <c r="G29" s="31">
        <v>603.70395528804806</v>
      </c>
      <c r="H29" s="31">
        <v>679.55829750644875</v>
      </c>
      <c r="I29" s="31">
        <v>717.50730868443679</v>
      </c>
      <c r="J29" s="31">
        <v>651.70541702493551</v>
      </c>
      <c r="K29" s="31">
        <v>634.81289767841781</v>
      </c>
      <c r="L29" s="31">
        <v>992.14153052450547</v>
      </c>
      <c r="M29" s="31">
        <v>865.78306104901117</v>
      </c>
      <c r="N29" s="31">
        <v>742.84488392089406</v>
      </c>
      <c r="O29" s="31">
        <v>691.6314703353396</v>
      </c>
      <c r="P29" s="31">
        <v>572.76491831470332</v>
      </c>
      <c r="Q29" s="31">
        <v>600.78486672398958</v>
      </c>
      <c r="R29" s="31">
        <v>519.57970765262246</v>
      </c>
      <c r="S29" s="31">
        <v>500.37652622527941</v>
      </c>
      <c r="T29" s="31">
        <v>492.47523645743763</v>
      </c>
      <c r="U29" s="31">
        <v>345.38830610490101</v>
      </c>
      <c r="V29" s="31">
        <v>315.70593293207224</v>
      </c>
      <c r="W29" s="31">
        <v>348.11298366294062</v>
      </c>
      <c r="DA29" s="59" t="s">
        <v>231</v>
      </c>
    </row>
    <row r="30" spans="1:105" ht="12" customHeight="1" x14ac:dyDescent="0.25">
      <c r="A30" s="73" t="s">
        <v>75</v>
      </c>
      <c r="B30" s="98">
        <v>19683.010920034394</v>
      </c>
      <c r="C30" s="98">
        <v>22446.254858125532</v>
      </c>
      <c r="D30" s="98">
        <v>19847.542218400689</v>
      </c>
      <c r="E30" s="98">
        <v>19188.608168529663</v>
      </c>
      <c r="F30" s="98">
        <v>17630.980309544284</v>
      </c>
      <c r="G30" s="98">
        <v>17368.930696474628</v>
      </c>
      <c r="H30" s="98">
        <v>18503.630008598455</v>
      </c>
      <c r="I30" s="98">
        <v>11244.632932072227</v>
      </c>
      <c r="J30" s="98">
        <v>16137.575580395531</v>
      </c>
      <c r="K30" s="98">
        <v>14093.465348237316</v>
      </c>
      <c r="L30" s="98">
        <v>14337.902063628542</v>
      </c>
      <c r="M30" s="98">
        <v>12366.641530524501</v>
      </c>
      <c r="N30" s="98">
        <v>13028.519604471192</v>
      </c>
      <c r="O30" s="98">
        <v>14208.842820292348</v>
      </c>
      <c r="P30" s="98">
        <v>12346.510146173689</v>
      </c>
      <c r="Q30" s="98">
        <v>11722.066723989679</v>
      </c>
      <c r="R30" s="98">
        <v>11527.615047291487</v>
      </c>
      <c r="S30" s="98">
        <v>11347.938693035252</v>
      </c>
      <c r="T30" s="98">
        <v>10271.814015477214</v>
      </c>
      <c r="U30" s="98">
        <v>11868.900257953574</v>
      </c>
      <c r="V30" s="98">
        <v>13032.429406706788</v>
      </c>
      <c r="W30" s="98">
        <v>7904.0354256233868</v>
      </c>
      <c r="DA30" s="63"/>
    </row>
    <row r="31" spans="1:105" ht="12" customHeight="1" x14ac:dyDescent="0.25">
      <c r="A31" s="97" t="s">
        <v>74</v>
      </c>
      <c r="B31" s="98">
        <v>886.8467755803955</v>
      </c>
      <c r="C31" s="98">
        <v>892.49544282029228</v>
      </c>
      <c r="D31" s="98">
        <v>798.72691315563191</v>
      </c>
      <c r="E31" s="98">
        <v>689.14531384350812</v>
      </c>
      <c r="F31" s="98">
        <v>915.54797936371449</v>
      </c>
      <c r="G31" s="98">
        <v>806.47437661220977</v>
      </c>
      <c r="H31" s="98">
        <v>866.28314703353385</v>
      </c>
      <c r="I31" s="98">
        <v>560.70025795356833</v>
      </c>
      <c r="J31" s="98">
        <v>756.49105760963016</v>
      </c>
      <c r="K31" s="98">
        <v>734.42029234737754</v>
      </c>
      <c r="L31" s="98">
        <v>828.97136715391218</v>
      </c>
      <c r="M31" s="98">
        <v>789.39183147033532</v>
      </c>
      <c r="N31" s="98">
        <v>725.62484952708508</v>
      </c>
      <c r="O31" s="98">
        <v>860.85494411006016</v>
      </c>
      <c r="P31" s="98">
        <v>713.82321582115208</v>
      </c>
      <c r="Q31" s="98">
        <v>587.28314703353396</v>
      </c>
      <c r="R31" s="98">
        <v>754.11392949269123</v>
      </c>
      <c r="S31" s="98">
        <v>565.84264832330177</v>
      </c>
      <c r="T31" s="98">
        <v>865.2248495270851</v>
      </c>
      <c r="U31" s="98">
        <v>787.0356835769561</v>
      </c>
      <c r="V31" s="98">
        <v>870.36887360275136</v>
      </c>
      <c r="W31" s="98">
        <v>790.122098022356</v>
      </c>
      <c r="DA31" s="63" t="s">
        <v>232</v>
      </c>
    </row>
    <row r="32" spans="1:105" ht="12" customHeight="1" x14ac:dyDescent="0.25">
      <c r="A32" s="97" t="s">
        <v>201</v>
      </c>
      <c r="B32" s="98">
        <v>18796.164144454</v>
      </c>
      <c r="C32" s="98">
        <v>21553.759415305241</v>
      </c>
      <c r="D32" s="98">
        <v>19048.815305245058</v>
      </c>
      <c r="E32" s="98">
        <v>18499.462854686157</v>
      </c>
      <c r="F32" s="98">
        <v>16715.432330180571</v>
      </c>
      <c r="G32" s="98">
        <v>16562.45631986242</v>
      </c>
      <c r="H32" s="98">
        <v>17637.346861564922</v>
      </c>
      <c r="I32" s="98">
        <v>10683.93267411866</v>
      </c>
      <c r="J32" s="98">
        <v>15381.084522785901</v>
      </c>
      <c r="K32" s="98">
        <v>13359.045055889939</v>
      </c>
      <c r="L32" s="98">
        <v>13508.93069647463</v>
      </c>
      <c r="M32" s="98">
        <v>11577.249699054166</v>
      </c>
      <c r="N32" s="98">
        <v>12302.894754944107</v>
      </c>
      <c r="O32" s="98">
        <v>13347.987876182287</v>
      </c>
      <c r="P32" s="98">
        <v>11632.686930352536</v>
      </c>
      <c r="Q32" s="98">
        <v>11134.783576956146</v>
      </c>
      <c r="R32" s="98">
        <v>10773.501117798796</v>
      </c>
      <c r="S32" s="98">
        <v>10782.096044711951</v>
      </c>
      <c r="T32" s="98">
        <v>9406.5891659501285</v>
      </c>
      <c r="U32" s="98">
        <v>11081.864574376617</v>
      </c>
      <c r="V32" s="98">
        <v>12162.060533104037</v>
      </c>
      <c r="W32" s="98">
        <v>7113.9133276010307</v>
      </c>
      <c r="DA32" s="63" t="s">
        <v>233</v>
      </c>
    </row>
    <row r="33" spans="1:105" ht="12" customHeight="1" x14ac:dyDescent="0.25">
      <c r="A33" s="73" t="s">
        <v>192</v>
      </c>
      <c r="B33" s="98">
        <v>23441.036113499569</v>
      </c>
      <c r="C33" s="98">
        <v>24728.95528804815</v>
      </c>
      <c r="D33" s="98">
        <v>24728.073946689598</v>
      </c>
      <c r="E33" s="98">
        <v>24788.79036973344</v>
      </c>
      <c r="F33" s="98">
        <v>24070.16130696475</v>
      </c>
      <c r="G33" s="98">
        <v>23290.695786758381</v>
      </c>
      <c r="H33" s="98">
        <v>22668.371883061049</v>
      </c>
      <c r="I33" s="98">
        <v>21071.646603611349</v>
      </c>
      <c r="J33" s="98">
        <v>22165.562682717111</v>
      </c>
      <c r="K33" s="98">
        <v>21849.45958727429</v>
      </c>
      <c r="L33" s="98">
        <v>23906.98495270851</v>
      </c>
      <c r="M33" s="98">
        <v>19757.917540842649</v>
      </c>
      <c r="N33" s="98">
        <v>21618.70326741186</v>
      </c>
      <c r="O33" s="98">
        <v>22509.461822871879</v>
      </c>
      <c r="P33" s="98">
        <v>18298.055288048148</v>
      </c>
      <c r="Q33" s="98">
        <v>19738.843508168531</v>
      </c>
      <c r="R33" s="98">
        <v>22092.35047291487</v>
      </c>
      <c r="S33" s="98">
        <v>21598.463628546859</v>
      </c>
      <c r="T33" s="98">
        <v>22264.75021496131</v>
      </c>
      <c r="U33" s="98">
        <v>22379.522012037829</v>
      </c>
      <c r="V33" s="98">
        <v>21745.668529664661</v>
      </c>
      <c r="W33" s="98">
        <v>25128.123645743759</v>
      </c>
      <c r="DA33" s="63" t="s">
        <v>234</v>
      </c>
    </row>
    <row r="34" spans="1:105" ht="12" customHeight="1" x14ac:dyDescent="0.25">
      <c r="A34" s="73" t="s">
        <v>73</v>
      </c>
      <c r="B34" s="98">
        <v>4124.4625967325883</v>
      </c>
      <c r="C34" s="98">
        <v>4226.425881341358</v>
      </c>
      <c r="D34" s="98">
        <v>4283.2711951848669</v>
      </c>
      <c r="E34" s="98">
        <v>5038.6691315563203</v>
      </c>
      <c r="F34" s="98">
        <v>4944.9937231298363</v>
      </c>
      <c r="G34" s="98">
        <v>4932.2489251934649</v>
      </c>
      <c r="H34" s="98">
        <v>5851.1926053310399</v>
      </c>
      <c r="I34" s="98">
        <v>6184.0143594153051</v>
      </c>
      <c r="J34" s="98">
        <v>7302.7779019776426</v>
      </c>
      <c r="K34" s="98">
        <v>6703.6970765262249</v>
      </c>
      <c r="L34" s="98">
        <v>7906.669991401548</v>
      </c>
      <c r="M34" s="98">
        <v>7359.0601891659508</v>
      </c>
      <c r="N34" s="98">
        <v>8642.0418744625968</v>
      </c>
      <c r="O34" s="98">
        <v>9007.4248495270858</v>
      </c>
      <c r="P34" s="98">
        <v>7624.7133276010309</v>
      </c>
      <c r="Q34" s="98">
        <v>7761.8911435941527</v>
      </c>
      <c r="R34" s="98">
        <v>7381.1193465176257</v>
      </c>
      <c r="S34" s="98">
        <v>7641.7573516766979</v>
      </c>
      <c r="T34" s="98">
        <v>8141.1514187446264</v>
      </c>
      <c r="U34" s="98">
        <v>8301.6408426483213</v>
      </c>
      <c r="V34" s="98">
        <v>8065.5487532244197</v>
      </c>
      <c r="W34" s="98">
        <v>9121.1680137575222</v>
      </c>
      <c r="DA34" s="63"/>
    </row>
    <row r="35" spans="1:105" ht="12" customHeight="1" x14ac:dyDescent="0.25">
      <c r="A35" s="97" t="s">
        <v>204</v>
      </c>
      <c r="B35" s="98">
        <v>4027.6344797936372</v>
      </c>
      <c r="C35" s="98">
        <v>4100.9840068787616</v>
      </c>
      <c r="D35" s="98">
        <v>4134.422441960447</v>
      </c>
      <c r="E35" s="98">
        <v>4667.622012037833</v>
      </c>
      <c r="F35" s="98">
        <v>4560.8101461736896</v>
      </c>
      <c r="G35" s="98">
        <v>4489.9207222699915</v>
      </c>
      <c r="H35" s="98">
        <v>5311.4789337919174</v>
      </c>
      <c r="I35" s="98">
        <v>5511.2018916595007</v>
      </c>
      <c r="J35" s="98">
        <v>6517.6984522785888</v>
      </c>
      <c r="K35" s="98">
        <v>5744.6976784178842</v>
      </c>
      <c r="L35" s="98">
        <v>6818.6204643164237</v>
      </c>
      <c r="M35" s="98">
        <v>6106.8357695614786</v>
      </c>
      <c r="N35" s="98">
        <v>7254.3708512467756</v>
      </c>
      <c r="O35" s="98">
        <v>7505.7562338779026</v>
      </c>
      <c r="P35" s="98">
        <v>5974.4196044711953</v>
      </c>
      <c r="Q35" s="98">
        <v>5979.2203783319001</v>
      </c>
      <c r="R35" s="98">
        <v>5503.1527944969894</v>
      </c>
      <c r="S35" s="98">
        <v>5663.8243336199484</v>
      </c>
      <c r="T35" s="98">
        <v>6035.2536543422193</v>
      </c>
      <c r="U35" s="98">
        <v>6135.5211521926039</v>
      </c>
      <c r="V35" s="98">
        <v>5750.3104901117795</v>
      </c>
      <c r="W35" s="98">
        <v>6754.5380911435932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3.367755803955288</v>
      </c>
      <c r="F36" s="98">
        <v>5.3262252794496989</v>
      </c>
      <c r="G36" s="98">
        <v>12.10945829750645</v>
      </c>
      <c r="H36" s="98">
        <v>26.965692175408421</v>
      </c>
      <c r="I36" s="98">
        <v>71.8926053310404</v>
      </c>
      <c r="J36" s="98">
        <v>72.250902837489249</v>
      </c>
      <c r="K36" s="98">
        <v>109.2242476354256</v>
      </c>
      <c r="L36" s="98">
        <v>138.36345657781601</v>
      </c>
      <c r="M36" s="98">
        <v>166.06956147893379</v>
      </c>
      <c r="N36" s="98">
        <v>199.10197764402409</v>
      </c>
      <c r="O36" s="98">
        <v>227.57239896818569</v>
      </c>
      <c r="P36" s="98">
        <v>262.41994840928629</v>
      </c>
      <c r="Q36" s="98">
        <v>281.45597592433359</v>
      </c>
      <c r="R36" s="98">
        <v>302.02063628546858</v>
      </c>
      <c r="S36" s="98">
        <v>314.22562338779022</v>
      </c>
      <c r="T36" s="98">
        <v>289.24239036973341</v>
      </c>
      <c r="U36" s="98">
        <v>290.57987962166811</v>
      </c>
      <c r="V36" s="98">
        <v>293.58933791917451</v>
      </c>
      <c r="W36" s="98">
        <v>270.18245915735167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1.7372312983662941</v>
      </c>
      <c r="I37" s="98">
        <v>2.5871023215821149</v>
      </c>
      <c r="J37" s="98">
        <v>2.906964746345658</v>
      </c>
      <c r="K37" s="98">
        <v>4.6427343078245906</v>
      </c>
      <c r="L37" s="98">
        <v>4.0235597592433354</v>
      </c>
      <c r="M37" s="98">
        <v>1.436285468615649</v>
      </c>
      <c r="N37" s="98">
        <v>0.50180567497850381</v>
      </c>
      <c r="O37" s="98">
        <v>1.095270851246775</v>
      </c>
      <c r="P37" s="98">
        <v>1.182287188306105</v>
      </c>
      <c r="Q37" s="98">
        <v>1.214789337919175</v>
      </c>
      <c r="R37" s="98">
        <v>1.0677558039552879</v>
      </c>
      <c r="S37" s="98">
        <v>1.6504729148753221</v>
      </c>
      <c r="T37" s="98">
        <v>1.9998280309544281</v>
      </c>
      <c r="U37" s="98">
        <v>4.588220120378331</v>
      </c>
      <c r="V37" s="98">
        <v>11.283061049011176</v>
      </c>
      <c r="W37" s="98">
        <v>3.1781599312123809</v>
      </c>
      <c r="DA37" s="63" t="s">
        <v>237</v>
      </c>
    </row>
    <row r="38" spans="1:105" ht="12" customHeight="1" x14ac:dyDescent="0.25">
      <c r="A38" s="97" t="s">
        <v>52</v>
      </c>
      <c r="B38" s="98">
        <v>96.828116938950984</v>
      </c>
      <c r="C38" s="98">
        <v>125.4418744625967</v>
      </c>
      <c r="D38" s="98">
        <v>148.8487532244196</v>
      </c>
      <c r="E38" s="98">
        <v>199.89011177987959</v>
      </c>
      <c r="F38" s="98">
        <v>204.0699054170249</v>
      </c>
      <c r="G38" s="98">
        <v>242.0703353396388</v>
      </c>
      <c r="H38" s="98">
        <v>285.20584694754939</v>
      </c>
      <c r="I38" s="98">
        <v>317.02012037833191</v>
      </c>
      <c r="J38" s="98">
        <v>361.8515047291487</v>
      </c>
      <c r="K38" s="98">
        <v>426.10111779879622</v>
      </c>
      <c r="L38" s="98">
        <v>454.95365434221839</v>
      </c>
      <c r="M38" s="98">
        <v>521.23336199484095</v>
      </c>
      <c r="N38" s="98">
        <v>542.53843508168529</v>
      </c>
      <c r="O38" s="98">
        <v>548.41410146173678</v>
      </c>
      <c r="P38" s="98">
        <v>590.71367153912297</v>
      </c>
      <c r="Q38" s="98">
        <v>632.5116938950988</v>
      </c>
      <c r="R38" s="98">
        <v>631.96233877901966</v>
      </c>
      <c r="S38" s="98">
        <v>645.57661220980219</v>
      </c>
      <c r="T38" s="98">
        <v>729.76973344797932</v>
      </c>
      <c r="U38" s="98">
        <v>697.69277730008594</v>
      </c>
      <c r="V38" s="98">
        <v>732.13430782459147</v>
      </c>
      <c r="W38" s="98">
        <v>702.80404127257088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1.5286328460877039</v>
      </c>
      <c r="F39" s="98">
        <v>3.749871023215821</v>
      </c>
      <c r="G39" s="98">
        <v>4.0220980223559746</v>
      </c>
      <c r="H39" s="98">
        <v>4.275322441960447</v>
      </c>
      <c r="I39" s="98">
        <v>4.0603611349957003</v>
      </c>
      <c r="J39" s="98">
        <v>5.7561478933791914</v>
      </c>
      <c r="K39" s="98">
        <v>8.1924333619948406</v>
      </c>
      <c r="L39" s="98">
        <v>14.139638865004301</v>
      </c>
      <c r="M39" s="98">
        <v>15.859329320722271</v>
      </c>
      <c r="N39" s="98">
        <v>21.042304385210659</v>
      </c>
      <c r="O39" s="98">
        <v>21.734995700773862</v>
      </c>
      <c r="P39" s="98">
        <v>20.325795356835769</v>
      </c>
      <c r="Q39" s="98">
        <v>22.976956147893379</v>
      </c>
      <c r="R39" s="98">
        <v>29.760189165950131</v>
      </c>
      <c r="S39" s="98">
        <v>27.801633705932929</v>
      </c>
      <c r="T39" s="98">
        <v>22.976956147893379</v>
      </c>
      <c r="U39" s="98">
        <v>25.317626827171111</v>
      </c>
      <c r="V39" s="98">
        <v>24.171195184866718</v>
      </c>
      <c r="W39" s="98">
        <v>37.952622527944968</v>
      </c>
      <c r="DA39" s="63" t="s">
        <v>239</v>
      </c>
    </row>
    <row r="40" spans="1:105" ht="12" customHeight="1" x14ac:dyDescent="0.25">
      <c r="A40" s="97" t="s">
        <v>195</v>
      </c>
      <c r="B40" s="98">
        <v>56.922206854124212</v>
      </c>
      <c r="C40" s="98">
        <v>89.4838240023862</v>
      </c>
      <c r="D40" s="98">
        <v>127.90944444524311</v>
      </c>
      <c r="E40" s="98">
        <v>166.26061908856417</v>
      </c>
      <c r="F40" s="98">
        <v>171.03757523645746</v>
      </c>
      <c r="G40" s="98">
        <v>184.12631126397244</v>
      </c>
      <c r="H40" s="98">
        <v>221.52957867583817</v>
      </c>
      <c r="I40" s="98">
        <v>277.25227858985409</v>
      </c>
      <c r="J40" s="98">
        <v>342.31392949269116</v>
      </c>
      <c r="K40" s="98">
        <v>410.83886500429878</v>
      </c>
      <c r="L40" s="98">
        <v>476.56921754084283</v>
      </c>
      <c r="M40" s="98">
        <v>547.62588134135888</v>
      </c>
      <c r="N40" s="98">
        <v>624.48650042992313</v>
      </c>
      <c r="O40" s="98">
        <v>702.85184866724012</v>
      </c>
      <c r="P40" s="98">
        <v>775.65202063628522</v>
      </c>
      <c r="Q40" s="98">
        <v>844.5113499570075</v>
      </c>
      <c r="R40" s="98">
        <v>913.15563198624272</v>
      </c>
      <c r="S40" s="98">
        <v>988.67867583835039</v>
      </c>
      <c r="T40" s="98">
        <v>1061.9088564058468</v>
      </c>
      <c r="U40" s="98">
        <v>1147.941186586414</v>
      </c>
      <c r="V40" s="98">
        <v>1254.0603611349954</v>
      </c>
      <c r="W40" s="98">
        <v>1352.5126397248487</v>
      </c>
      <c r="DA40" s="63" t="s">
        <v>240</v>
      </c>
    </row>
    <row r="41" spans="1:105" ht="12" customHeight="1" x14ac:dyDescent="0.25">
      <c r="A41" s="73" t="s">
        <v>203</v>
      </c>
      <c r="B41" s="98">
        <v>5930.1614789337918</v>
      </c>
      <c r="C41" s="98">
        <v>6025.8431642304377</v>
      </c>
      <c r="D41" s="98">
        <v>5935.7026655202053</v>
      </c>
      <c r="E41" s="98">
        <v>5045.0940670679274</v>
      </c>
      <c r="F41" s="98">
        <v>5466.3944110060183</v>
      </c>
      <c r="G41" s="98">
        <v>5335.2202063628538</v>
      </c>
      <c r="H41" s="98">
        <v>4803.9313843508171</v>
      </c>
      <c r="I41" s="98">
        <v>4389.4859845227857</v>
      </c>
      <c r="J41" s="98">
        <v>4410.6239036973338</v>
      </c>
      <c r="K41" s="98">
        <v>4214.2208942390371</v>
      </c>
      <c r="L41" s="98">
        <v>4511.4168529664657</v>
      </c>
      <c r="M41" s="98">
        <v>3925.3606190885639</v>
      </c>
      <c r="N41" s="98">
        <v>3376.1344797936372</v>
      </c>
      <c r="O41" s="98">
        <v>4406.3723989681848</v>
      </c>
      <c r="P41" s="98">
        <v>3662.5107480653478</v>
      </c>
      <c r="Q41" s="98">
        <v>4070.0295786758379</v>
      </c>
      <c r="R41" s="98">
        <v>4419.7</v>
      </c>
      <c r="S41" s="98">
        <v>4431.1407566637999</v>
      </c>
      <c r="T41" s="98">
        <v>3656.4679277730011</v>
      </c>
      <c r="U41" s="98">
        <v>3967.182545141874</v>
      </c>
      <c r="V41" s="98">
        <v>3863.762338779019</v>
      </c>
      <c r="W41" s="98">
        <v>3863.762338779019</v>
      </c>
      <c r="DA41" s="63" t="s">
        <v>241</v>
      </c>
    </row>
    <row r="42" spans="1:105" ht="12" customHeight="1" x14ac:dyDescent="0.25">
      <c r="A42" s="32" t="s">
        <v>53</v>
      </c>
      <c r="B42" s="33">
        <v>11220.98022355976</v>
      </c>
      <c r="C42" s="33">
        <v>11521.926053310401</v>
      </c>
      <c r="D42" s="33">
        <v>11736.88736027515</v>
      </c>
      <c r="E42" s="33">
        <v>11960.447119518491</v>
      </c>
      <c r="F42" s="33">
        <v>12072.22699914015</v>
      </c>
      <c r="G42" s="33">
        <v>12149.613069647459</v>
      </c>
      <c r="H42" s="33">
        <v>12166.80997420464</v>
      </c>
      <c r="I42" s="33">
        <v>12046.43164230438</v>
      </c>
      <c r="J42" s="33">
        <v>11994.84092863285</v>
      </c>
      <c r="K42" s="33">
        <v>11969.04557179708</v>
      </c>
      <c r="L42" s="33">
        <v>12184.00687876182</v>
      </c>
      <c r="M42" s="33">
        <v>11745.485812553739</v>
      </c>
      <c r="N42" s="33">
        <v>11779.8796216681</v>
      </c>
      <c r="O42" s="33">
        <v>11693.8950988822</v>
      </c>
      <c r="P42" s="33">
        <v>11143.594153052451</v>
      </c>
      <c r="Q42" s="33">
        <v>11066.208082545139</v>
      </c>
      <c r="R42" s="33">
        <v>11023.215821152189</v>
      </c>
      <c r="S42" s="33">
        <v>11257.43766122098</v>
      </c>
      <c r="T42" s="33">
        <v>10995.700773860701</v>
      </c>
      <c r="U42" s="33">
        <v>10880.395528804809</v>
      </c>
      <c r="V42" s="33">
        <v>10956.663800515909</v>
      </c>
      <c r="W42" s="33">
        <v>11306.96474634566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65318.005588993976</v>
      </c>
      <c r="C44" s="205">
        <f t="shared" si="25"/>
        <v>69841.678159931209</v>
      </c>
      <c r="D44" s="205">
        <f t="shared" si="25"/>
        <v>67261.930954428215</v>
      </c>
      <c r="E44" s="205">
        <f t="shared" si="25"/>
        <v>66596.25296646604</v>
      </c>
      <c r="F44" s="205">
        <f t="shared" si="25"/>
        <v>64612.698624247627</v>
      </c>
      <c r="G44" s="205">
        <f t="shared" si="25"/>
        <v>63496.286328460854</v>
      </c>
      <c r="H44" s="205">
        <f t="shared" si="25"/>
        <v>64451.964574376616</v>
      </c>
      <c r="I44" s="205">
        <f t="shared" si="25"/>
        <v>55376.466552020633</v>
      </c>
      <c r="J44" s="205">
        <f t="shared" si="25"/>
        <v>62320.772484952693</v>
      </c>
      <c r="K44" s="205">
        <f t="shared" si="25"/>
        <v>59053.862510748069</v>
      </c>
      <c r="L44" s="205">
        <f t="shared" si="25"/>
        <v>63362.553052450538</v>
      </c>
      <c r="M44" s="205">
        <f t="shared" si="25"/>
        <v>55472.622871883053</v>
      </c>
      <c r="N44" s="205">
        <f t="shared" si="25"/>
        <v>58563.637231298359</v>
      </c>
      <c r="O44" s="205">
        <f t="shared" si="25"/>
        <v>61814.776612209811</v>
      </c>
      <c r="P44" s="205">
        <f t="shared" si="25"/>
        <v>52872.49656061906</v>
      </c>
      <c r="Q44" s="205">
        <f t="shared" si="25"/>
        <v>54115.31255374031</v>
      </c>
      <c r="R44" s="205">
        <f t="shared" ref="R44:V44" si="26">SUM(R45,R50)</f>
        <v>56050.424763542556</v>
      </c>
      <c r="S44" s="205">
        <f t="shared" si="26"/>
        <v>55788.435941530515</v>
      </c>
      <c r="T44" s="205">
        <f t="shared" si="26"/>
        <v>54760.450730868441</v>
      </c>
      <c r="U44" s="205">
        <f t="shared" si="26"/>
        <v>56595.088306104881</v>
      </c>
      <c r="V44" s="205">
        <f t="shared" si="26"/>
        <v>56725.718400687874</v>
      </c>
      <c r="W44" s="205">
        <f t="shared" ref="W44" si="27">SUM(W45,W50)</f>
        <v>56319.654514187423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58816.42249800291</v>
      </c>
      <c r="C45" s="192">
        <f t="shared" si="28"/>
        <v>63233.494571944546</v>
      </c>
      <c r="D45" s="192">
        <f t="shared" si="28"/>
        <v>60538.0839978859</v>
      </c>
      <c r="E45" s="192">
        <f t="shared" si="28"/>
        <v>59751.240510746036</v>
      </c>
      <c r="F45" s="192">
        <f t="shared" si="28"/>
        <v>57717.018988206328</v>
      </c>
      <c r="G45" s="192">
        <f t="shared" si="28"/>
        <v>56560.000787489917</v>
      </c>
      <c r="H45" s="192">
        <f t="shared" si="28"/>
        <v>57470.247961864399</v>
      </c>
      <c r="I45" s="192">
        <f t="shared" si="28"/>
        <v>48354.971757342748</v>
      </c>
      <c r="J45" s="192">
        <f t="shared" si="28"/>
        <v>55301.191514105063</v>
      </c>
      <c r="K45" s="192">
        <f t="shared" si="28"/>
        <v>52053.344956623674</v>
      </c>
      <c r="L45" s="192">
        <f t="shared" si="28"/>
        <v>56397.007461221154</v>
      </c>
      <c r="M45" s="192">
        <f t="shared" si="28"/>
        <v>48700.126454638208</v>
      </c>
      <c r="N45" s="192">
        <f t="shared" si="28"/>
        <v>51864.077765902373</v>
      </c>
      <c r="O45" s="192">
        <f t="shared" si="28"/>
        <v>55216.12669292443</v>
      </c>
      <c r="P45" s="192">
        <f t="shared" si="28"/>
        <v>46330.123008186158</v>
      </c>
      <c r="Q45" s="192">
        <f t="shared" si="28"/>
        <v>47582.017550260251</v>
      </c>
      <c r="R45" s="192">
        <f t="shared" ref="R45:V45" si="29">SUM(R46:R49)</f>
        <v>49478.046586067998</v>
      </c>
      <c r="S45" s="192">
        <f t="shared" si="29"/>
        <v>49249.122877514914</v>
      </c>
      <c r="T45" s="192">
        <f t="shared" si="29"/>
        <v>48294.540564591538</v>
      </c>
      <c r="U45" s="192">
        <f t="shared" si="29"/>
        <v>50171.633787759405</v>
      </c>
      <c r="V45" s="192">
        <f t="shared" si="29"/>
        <v>50152.935832925905</v>
      </c>
      <c r="W45" s="192">
        <f t="shared" ref="W45" si="30">SUM(W46:W49)</f>
        <v>49547.007950567116</v>
      </c>
      <c r="DA45" s="213" t="s">
        <v>244</v>
      </c>
    </row>
    <row r="46" spans="1:105" ht="12" customHeight="1" x14ac:dyDescent="0.25">
      <c r="A46" s="97" t="s">
        <v>57</v>
      </c>
      <c r="B46" s="74">
        <v>48318.079675055516</v>
      </c>
      <c r="C46" s="74">
        <v>52261.959857466827</v>
      </c>
      <c r="D46" s="74">
        <v>49313.347057236781</v>
      </c>
      <c r="E46" s="74">
        <v>48226.128942716874</v>
      </c>
      <c r="F46" s="74">
        <v>46045.281490571855</v>
      </c>
      <c r="G46" s="74">
        <v>44720.255692366751</v>
      </c>
      <c r="H46" s="74">
        <v>45716.904297022025</v>
      </c>
      <c r="I46" s="74">
        <v>36973.729906778666</v>
      </c>
      <c r="J46" s="74">
        <v>43791.612107677269</v>
      </c>
      <c r="K46" s="74">
        <v>40644.978134355602</v>
      </c>
      <c r="L46" s="74">
        <v>44711.104461405914</v>
      </c>
      <c r="M46" s="74">
        <v>37456.947862552734</v>
      </c>
      <c r="N46" s="74">
        <v>40715.958080791752</v>
      </c>
      <c r="O46" s="74">
        <v>44711.739396133016</v>
      </c>
      <c r="P46" s="74">
        <v>35919.573950994258</v>
      </c>
      <c r="Q46" s="74">
        <v>37353.858254525374</v>
      </c>
      <c r="R46" s="74">
        <v>39362.678570384291</v>
      </c>
      <c r="S46" s="74">
        <v>38541.552640236434</v>
      </c>
      <c r="T46" s="74">
        <v>37332.925529519845</v>
      </c>
      <c r="U46" s="74">
        <v>39385.64020088534</v>
      </c>
      <c r="V46" s="74">
        <v>39419.063730626971</v>
      </c>
      <c r="W46" s="74">
        <v>38878.083724593766</v>
      </c>
      <c r="DA46" s="90" t="s">
        <v>245</v>
      </c>
    </row>
    <row r="47" spans="1:105" ht="12" customHeight="1" x14ac:dyDescent="0.25">
      <c r="A47" s="97" t="s">
        <v>56</v>
      </c>
      <c r="B47" s="74">
        <v>49.648768232435984</v>
      </c>
      <c r="C47" s="74">
        <v>49.530481916708439</v>
      </c>
      <c r="D47" s="74">
        <v>49.517263875873219</v>
      </c>
      <c r="E47" s="74">
        <v>93.248133169004575</v>
      </c>
      <c r="F47" s="74">
        <v>51.117423092141927</v>
      </c>
      <c r="G47" s="74">
        <v>55.61873300414566</v>
      </c>
      <c r="H47" s="74">
        <v>88.325817133201767</v>
      </c>
      <c r="I47" s="74">
        <v>70.03440532123193</v>
      </c>
      <c r="J47" s="74">
        <v>78.351100848641579</v>
      </c>
      <c r="K47" s="74">
        <v>81.51658243041274</v>
      </c>
      <c r="L47" s="74">
        <v>96.261667354893348</v>
      </c>
      <c r="M47" s="74">
        <v>102.93508168529665</v>
      </c>
      <c r="N47" s="74">
        <v>103.23655297601975</v>
      </c>
      <c r="O47" s="74">
        <v>102.4829702875704</v>
      </c>
      <c r="P47" s="74">
        <v>99.764139677080351</v>
      </c>
      <c r="Q47" s="74">
        <v>99.100076430686855</v>
      </c>
      <c r="R47" s="74">
        <v>106.27042132416163</v>
      </c>
      <c r="S47" s="74">
        <v>112.5743766122099</v>
      </c>
      <c r="T47" s="74">
        <v>106.13611827648818</v>
      </c>
      <c r="U47" s="74">
        <v>108.53859749689509</v>
      </c>
      <c r="V47" s="74">
        <v>109.29948886978148</v>
      </c>
      <c r="W47" s="74">
        <v>119.95022451514319</v>
      </c>
      <c r="DA47" s="90" t="s">
        <v>246</v>
      </c>
    </row>
    <row r="48" spans="1:105" ht="12" customHeight="1" x14ac:dyDescent="0.25">
      <c r="A48" s="97" t="s">
        <v>55</v>
      </c>
      <c r="B48" s="74">
        <v>7770.4711380199251</v>
      </c>
      <c r="C48" s="74">
        <v>8135.3571890077619</v>
      </c>
      <c r="D48" s="74">
        <v>8303.237008361195</v>
      </c>
      <c r="E48" s="74">
        <v>8485.9941338600001</v>
      </c>
      <c r="F48" s="74">
        <v>8582.2277029989837</v>
      </c>
      <c r="G48" s="74">
        <v>8680.1869462015493</v>
      </c>
      <c r="H48" s="74">
        <v>8608.2453779869084</v>
      </c>
      <c r="I48" s="74">
        <v>8401.2684121283874</v>
      </c>
      <c r="J48" s="74">
        <v>8633.56011477024</v>
      </c>
      <c r="K48" s="74">
        <v>8536.8894119454071</v>
      </c>
      <c r="L48" s="74">
        <v>8717.6955313640228</v>
      </c>
      <c r="M48" s="74">
        <v>8549.6306507671943</v>
      </c>
      <c r="N48" s="74">
        <v>8404.9304440641608</v>
      </c>
      <c r="O48" s="74">
        <v>7781.5395321007645</v>
      </c>
      <c r="P48" s="74">
        <v>7808.8547291983759</v>
      </c>
      <c r="Q48" s="74">
        <v>7704.9996135541769</v>
      </c>
      <c r="R48" s="74">
        <v>7670.4577748973697</v>
      </c>
      <c r="S48" s="74">
        <v>8086.5284706340281</v>
      </c>
      <c r="T48" s="74">
        <v>8464.3835664267699</v>
      </c>
      <c r="U48" s="74">
        <v>8295.1714796442029</v>
      </c>
      <c r="V48" s="74">
        <v>8321.4601096248534</v>
      </c>
      <c r="W48" s="74">
        <v>8142.1105115774444</v>
      </c>
      <c r="DA48" s="90" t="s">
        <v>247</v>
      </c>
    </row>
    <row r="49" spans="1:105" ht="12" customHeight="1" x14ac:dyDescent="0.25">
      <c r="A49" s="107" t="s">
        <v>54</v>
      </c>
      <c r="B49" s="193">
        <v>2678.2229166950319</v>
      </c>
      <c r="C49" s="193">
        <v>2786.6470435532447</v>
      </c>
      <c r="D49" s="193">
        <v>2871.9826684120521</v>
      </c>
      <c r="E49" s="193">
        <v>2945.869301000158</v>
      </c>
      <c r="F49" s="193">
        <v>3038.3923715433466</v>
      </c>
      <c r="G49" s="193">
        <v>3103.9394159174726</v>
      </c>
      <c r="H49" s="193">
        <v>3056.7724697222693</v>
      </c>
      <c r="I49" s="193">
        <v>2909.9390331144605</v>
      </c>
      <c r="J49" s="193">
        <v>2797.668190808919</v>
      </c>
      <c r="K49" s="193">
        <v>2789.9608278922501</v>
      </c>
      <c r="L49" s="193">
        <v>2871.9458010963285</v>
      </c>
      <c r="M49" s="193">
        <v>2590.6128596329877</v>
      </c>
      <c r="N49" s="193">
        <v>2639.9526880704348</v>
      </c>
      <c r="O49" s="193">
        <v>2620.3647944030781</v>
      </c>
      <c r="P49" s="193">
        <v>2501.9301883164462</v>
      </c>
      <c r="Q49" s="193">
        <v>2424.0596057500061</v>
      </c>
      <c r="R49" s="193">
        <v>2338.6398194621761</v>
      </c>
      <c r="S49" s="193">
        <v>2508.4673900322468</v>
      </c>
      <c r="T49" s="193">
        <v>2391.0953503684391</v>
      </c>
      <c r="U49" s="193">
        <v>2382.2835097329662</v>
      </c>
      <c r="V49" s="193">
        <v>2303.1125038043019</v>
      </c>
      <c r="W49" s="193">
        <v>2406.8634898807663</v>
      </c>
      <c r="DA49" s="214" t="s">
        <v>248</v>
      </c>
    </row>
    <row r="50" spans="1:105" ht="12" customHeight="1" x14ac:dyDescent="0.25">
      <c r="A50" s="209" t="s">
        <v>58</v>
      </c>
      <c r="B50" s="77">
        <v>6501.5830909910674</v>
      </c>
      <c r="C50" s="77">
        <v>6608.1835879866667</v>
      </c>
      <c r="D50" s="77">
        <v>6723.8469565423075</v>
      </c>
      <c r="E50" s="77">
        <v>6845.0124557200061</v>
      </c>
      <c r="F50" s="77">
        <v>6895.6796360413027</v>
      </c>
      <c r="G50" s="77">
        <v>6936.2855409709391</v>
      </c>
      <c r="H50" s="77">
        <v>6981.7166125122139</v>
      </c>
      <c r="I50" s="77">
        <v>7021.4947946778857</v>
      </c>
      <c r="J50" s="77">
        <v>7019.5809708476299</v>
      </c>
      <c r="K50" s="77">
        <v>7000.5175541243971</v>
      </c>
      <c r="L50" s="77">
        <v>6965.5455912293819</v>
      </c>
      <c r="M50" s="77">
        <v>6772.4964172448426</v>
      </c>
      <c r="N50" s="77">
        <v>6699.5594653959834</v>
      </c>
      <c r="O50" s="77">
        <v>6598.6499192853807</v>
      </c>
      <c r="P50" s="77">
        <v>6542.3735524329022</v>
      </c>
      <c r="Q50" s="77">
        <v>6533.2950034800615</v>
      </c>
      <c r="R50" s="77">
        <v>6572.3781774745548</v>
      </c>
      <c r="S50" s="77">
        <v>6539.3130640156014</v>
      </c>
      <c r="T50" s="77">
        <v>6465.9101662769062</v>
      </c>
      <c r="U50" s="77">
        <v>6423.4545183454793</v>
      </c>
      <c r="V50" s="77">
        <v>6572.7825677619703</v>
      </c>
      <c r="W50" s="77">
        <v>6772.6465636203075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0.90046262079859685</v>
      </c>
      <c r="C53" s="195">
        <f t="shared" si="34"/>
        <v>0.90538337906408106</v>
      </c>
      <c r="D53" s="195">
        <f t="shared" si="34"/>
        <v>0.90003488063555737</v>
      </c>
      <c r="E53" s="195">
        <f t="shared" si="34"/>
        <v>0.89721625240436953</v>
      </c>
      <c r="F53" s="195">
        <f t="shared" si="34"/>
        <v>0.89327671211903981</v>
      </c>
      <c r="G53" s="195">
        <f t="shared" si="34"/>
        <v>0.89076076819532202</v>
      </c>
      <c r="H53" s="195">
        <f t="shared" si="34"/>
        <v>0.89167565863015052</v>
      </c>
      <c r="I53" s="195">
        <f t="shared" si="34"/>
        <v>0.87320435499289406</v>
      </c>
      <c r="J53" s="195">
        <f t="shared" si="34"/>
        <v>0.88736370409172149</v>
      </c>
      <c r="K53" s="195">
        <f t="shared" si="34"/>
        <v>0.88145538231558906</v>
      </c>
      <c r="L53" s="195">
        <f t="shared" si="34"/>
        <v>0.89006841966321315</v>
      </c>
      <c r="M53" s="195">
        <f t="shared" si="34"/>
        <v>0.87791281416625488</v>
      </c>
      <c r="N53" s="195">
        <f t="shared" si="34"/>
        <v>0.88560205987657614</v>
      </c>
      <c r="O53" s="195">
        <f t="shared" si="34"/>
        <v>0.89325125348779477</v>
      </c>
      <c r="P53" s="195">
        <f t="shared" si="34"/>
        <v>0.87626130827902216</v>
      </c>
      <c r="Q53" s="195">
        <f t="shared" si="34"/>
        <v>0.87927086262336496</v>
      </c>
      <c r="R53" s="195">
        <f t="shared" ref="R53:V53" si="35">IF(R45=0,0,R45/R$44)</f>
        <v>0.88274168830653543</v>
      </c>
      <c r="S53" s="195">
        <f t="shared" si="35"/>
        <v>0.88278371756345386</v>
      </c>
      <c r="T53" s="195">
        <f t="shared" si="35"/>
        <v>0.88192372268710939</v>
      </c>
      <c r="U53" s="195">
        <f t="shared" si="35"/>
        <v>0.88650155498295102</v>
      </c>
      <c r="V53" s="195">
        <f t="shared" si="35"/>
        <v>0.88413046580856935</v>
      </c>
      <c r="W53" s="195">
        <f t="shared" ref="W53" si="36">IF(W45=0,0,W45/W$44)</f>
        <v>0.87974630487276484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0.73973599223300646</v>
      </c>
      <c r="C54" s="196">
        <f t="shared" si="37"/>
        <v>0.74829186861449126</v>
      </c>
      <c r="D54" s="196">
        <f t="shared" si="37"/>
        <v>0.73315390083950926</v>
      </c>
      <c r="E54" s="196">
        <f t="shared" si="37"/>
        <v>0.72415679253006504</v>
      </c>
      <c r="F54" s="196">
        <f t="shared" si="37"/>
        <v>0.71263517034547974</v>
      </c>
      <c r="G54" s="196">
        <f t="shared" si="37"/>
        <v>0.70429718457915313</v>
      </c>
      <c r="H54" s="196">
        <f t="shared" si="37"/>
        <v>0.70931746765089509</v>
      </c>
      <c r="I54" s="196">
        <f t="shared" si="37"/>
        <v>0.66767947124335858</v>
      </c>
      <c r="J54" s="196">
        <f t="shared" si="37"/>
        <v>0.70268082954605104</v>
      </c>
      <c r="K54" s="196">
        <f t="shared" si="37"/>
        <v>0.68826959670856469</v>
      </c>
      <c r="L54" s="196">
        <f t="shared" si="37"/>
        <v>0.70563925074791034</v>
      </c>
      <c r="M54" s="196">
        <f t="shared" si="37"/>
        <v>0.67523304151421737</v>
      </c>
      <c r="N54" s="196">
        <f t="shared" si="37"/>
        <v>0.69524298704302112</v>
      </c>
      <c r="O54" s="196">
        <f t="shared" si="37"/>
        <v>0.72331798069300857</v>
      </c>
      <c r="P54" s="196">
        <f t="shared" si="37"/>
        <v>0.67936216913479697</v>
      </c>
      <c r="Q54" s="196">
        <f t="shared" si="37"/>
        <v>0.69026411364492013</v>
      </c>
      <c r="R54" s="196">
        <f t="shared" ref="R54:V54" si="38">IF(R46=0,0,R46/R$44)</f>
        <v>0.70227261856519163</v>
      </c>
      <c r="S54" s="196">
        <f t="shared" si="38"/>
        <v>0.69085200166984773</v>
      </c>
      <c r="T54" s="196">
        <f t="shared" si="38"/>
        <v>0.68174978531495711</v>
      </c>
      <c r="U54" s="196">
        <f t="shared" si="38"/>
        <v>0.69591975875823187</v>
      </c>
      <c r="V54" s="196">
        <f t="shared" si="38"/>
        <v>0.69490638183171893</v>
      </c>
      <c r="W54" s="196">
        <f t="shared" ref="W54" si="39">IF(W46=0,0,W46/W$44)</f>
        <v>0.69031111891497898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7.6010845378294515E-4</v>
      </c>
      <c r="C55" s="197">
        <f t="shared" si="40"/>
        <v>7.0918229947579522E-4</v>
      </c>
      <c r="D55" s="197">
        <f t="shared" si="40"/>
        <v>7.3618558333424157E-4</v>
      </c>
      <c r="E55" s="197">
        <f t="shared" si="40"/>
        <v>1.400200897428251E-3</v>
      </c>
      <c r="F55" s="197">
        <f t="shared" si="40"/>
        <v>7.9113586308185489E-4</v>
      </c>
      <c r="G55" s="197">
        <f t="shared" si="40"/>
        <v>8.7593678654582599E-4</v>
      </c>
      <c r="H55" s="197">
        <f t="shared" si="40"/>
        <v>1.3704131086846093E-3</v>
      </c>
      <c r="I55" s="197">
        <f t="shared" si="40"/>
        <v>1.264696172975241E-3</v>
      </c>
      <c r="J55" s="197">
        <f t="shared" si="40"/>
        <v>1.2572228764904895E-3</v>
      </c>
      <c r="K55" s="197">
        <f t="shared" si="40"/>
        <v>1.3803768113487302E-3</v>
      </c>
      <c r="L55" s="197">
        <f t="shared" si="40"/>
        <v>1.5192201500341918E-3</v>
      </c>
      <c r="M55" s="197">
        <f t="shared" si="40"/>
        <v>1.8556014905412106E-3</v>
      </c>
      <c r="N55" s="197">
        <f t="shared" si="40"/>
        <v>1.7628097887480031E-3</v>
      </c>
      <c r="O55" s="197">
        <f t="shared" si="40"/>
        <v>1.6579040789953725E-3</v>
      </c>
      <c r="P55" s="197">
        <f t="shared" si="40"/>
        <v>1.8868815767513335E-3</v>
      </c>
      <c r="Q55" s="197">
        <f t="shared" si="40"/>
        <v>1.8312760613231885E-3</v>
      </c>
      <c r="R55" s="197">
        <f t="shared" ref="R55:V55" si="41">IF(R47=0,0,R47/R$44)</f>
        <v>1.8959788756727526E-3</v>
      </c>
      <c r="S55" s="197">
        <f t="shared" si="41"/>
        <v>2.0178801343381327E-3</v>
      </c>
      <c r="T55" s="197">
        <f t="shared" si="41"/>
        <v>1.938189274557218E-3</v>
      </c>
      <c r="U55" s="197">
        <f t="shared" si="41"/>
        <v>1.9178094909905298E-3</v>
      </c>
      <c r="V55" s="197">
        <f t="shared" si="41"/>
        <v>1.9268066046820851E-3</v>
      </c>
      <c r="W55" s="197">
        <f t="shared" ref="W55" si="42">IF(W47=0,0,W47/W$44)</f>
        <v>2.1298110854875122E-3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0.11896369259825108</v>
      </c>
      <c r="C56" s="197">
        <f t="shared" si="43"/>
        <v>0.11648284238500857</v>
      </c>
      <c r="D56" s="197">
        <f t="shared" si="43"/>
        <v>0.12344630745119202</v>
      </c>
      <c r="E56" s="197">
        <f t="shared" si="43"/>
        <v>0.12742449846439632</v>
      </c>
      <c r="F56" s="197">
        <f t="shared" si="43"/>
        <v>0.13282571206178154</v>
      </c>
      <c r="G56" s="197">
        <f t="shared" si="43"/>
        <v>0.13670385227412649</v>
      </c>
      <c r="H56" s="197">
        <f t="shared" si="43"/>
        <v>0.1335606359687162</v>
      </c>
      <c r="I56" s="197">
        <f t="shared" si="43"/>
        <v>0.15171189018057407</v>
      </c>
      <c r="J56" s="197">
        <f t="shared" si="43"/>
        <v>0.13853422816372835</v>
      </c>
      <c r="K56" s="197">
        <f t="shared" si="43"/>
        <v>0.14456106762519819</v>
      </c>
      <c r="L56" s="197">
        <f t="shared" si="43"/>
        <v>0.13758434771634989</v>
      </c>
      <c r="M56" s="197">
        <f t="shared" si="43"/>
        <v>0.15412342536088508</v>
      </c>
      <c r="N56" s="197">
        <f t="shared" si="43"/>
        <v>0.14351790362454275</v>
      </c>
      <c r="O56" s="197">
        <f t="shared" si="43"/>
        <v>0.12588477963639094</v>
      </c>
      <c r="P56" s="197">
        <f t="shared" si="43"/>
        <v>0.1476921885132739</v>
      </c>
      <c r="Q56" s="197">
        <f t="shared" si="43"/>
        <v>0.1423811348387311</v>
      </c>
      <c r="R56" s="197">
        <f t="shared" ref="R56:V56" si="44">IF(R48=0,0,R48/R$44)</f>
        <v>0.13684923543856073</v>
      </c>
      <c r="S56" s="197">
        <f t="shared" si="44"/>
        <v>0.14494990465603255</v>
      </c>
      <c r="T56" s="197">
        <f t="shared" si="44"/>
        <v>0.15457110840863478</v>
      </c>
      <c r="U56" s="197">
        <f t="shared" si="44"/>
        <v>0.14657051924326456</v>
      </c>
      <c r="V56" s="197">
        <f t="shared" si="44"/>
        <v>0.14669642525891652</v>
      </c>
      <c r="W56" s="197">
        <f t="shared" ref="W56" si="45">IF(W48=0,0,W48/W$44)</f>
        <v>0.1445696104106316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4.1002827513556384E-2</v>
      </c>
      <c r="C57" s="198">
        <f t="shared" si="46"/>
        <v>3.9899485765105352E-2</v>
      </c>
      <c r="D57" s="198">
        <f t="shared" si="46"/>
        <v>4.2698486761521881E-2</v>
      </c>
      <c r="E57" s="198">
        <f t="shared" si="46"/>
        <v>4.4234760512479952E-2</v>
      </c>
      <c r="F57" s="198">
        <f t="shared" si="46"/>
        <v>4.7024693848696633E-2</v>
      </c>
      <c r="G57" s="198">
        <f t="shared" si="46"/>
        <v>4.8883794555496678E-2</v>
      </c>
      <c r="H57" s="198">
        <f t="shared" si="46"/>
        <v>4.7427141901854659E-2</v>
      </c>
      <c r="I57" s="198">
        <f t="shared" si="46"/>
        <v>5.2548297395986161E-2</v>
      </c>
      <c r="J57" s="198">
        <f t="shared" si="46"/>
        <v>4.4891423505451798E-2</v>
      </c>
      <c r="K57" s="198">
        <f t="shared" si="46"/>
        <v>4.7244341170477454E-2</v>
      </c>
      <c r="L57" s="198">
        <f t="shared" si="46"/>
        <v>4.5325601048918855E-2</v>
      </c>
      <c r="M57" s="198">
        <f t="shared" si="46"/>
        <v>4.6700745800611315E-2</v>
      </c>
      <c r="N57" s="198">
        <f t="shared" si="46"/>
        <v>4.5078359420264218E-2</v>
      </c>
      <c r="O57" s="198">
        <f t="shared" si="46"/>
        <v>4.2390589079399778E-2</v>
      </c>
      <c r="P57" s="198">
        <f t="shared" si="46"/>
        <v>4.7320069054200005E-2</v>
      </c>
      <c r="Q57" s="198">
        <f t="shared" si="46"/>
        <v>4.4794338078390374E-2</v>
      </c>
      <c r="R57" s="198">
        <f t="shared" ref="R57:V57" si="47">IF(R49=0,0,R49/R$44)</f>
        <v>4.1723855427110358E-2</v>
      </c>
      <c r="S57" s="198">
        <f t="shared" si="47"/>
        <v>4.496393110323553E-2</v>
      </c>
      <c r="T57" s="198">
        <f t="shared" si="47"/>
        <v>4.3664639688960408E-2</v>
      </c>
      <c r="U57" s="198">
        <f t="shared" si="47"/>
        <v>4.2093467490464019E-2</v>
      </c>
      <c r="V57" s="198">
        <f t="shared" si="47"/>
        <v>4.0600852113251928E-2</v>
      </c>
      <c r="W57" s="198">
        <f t="shared" ref="W57" si="48">IF(W49=0,0,W49/W$44)</f>
        <v>4.273576446166686E-2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9.9537379201403209E-2</v>
      </c>
      <c r="C58" s="195">
        <f t="shared" si="49"/>
        <v>9.4616620935919035E-2</v>
      </c>
      <c r="D58" s="195">
        <f t="shared" si="49"/>
        <v>9.9965119364442523E-2</v>
      </c>
      <c r="E58" s="195">
        <f t="shared" si="49"/>
        <v>0.10278374759563053</v>
      </c>
      <c r="F58" s="195">
        <f t="shared" si="49"/>
        <v>0.10672328788096024</v>
      </c>
      <c r="G58" s="195">
        <f t="shared" si="49"/>
        <v>0.10923923180467796</v>
      </c>
      <c r="H58" s="195">
        <f t="shared" si="49"/>
        <v>0.10832434136984942</v>
      </c>
      <c r="I58" s="195">
        <f t="shared" si="49"/>
        <v>0.12679564500710597</v>
      </c>
      <c r="J58" s="195">
        <f t="shared" si="49"/>
        <v>0.11263629590827846</v>
      </c>
      <c r="K58" s="195">
        <f t="shared" si="49"/>
        <v>0.11854461768441092</v>
      </c>
      <c r="L58" s="195">
        <f t="shared" si="49"/>
        <v>0.10993158033678679</v>
      </c>
      <c r="M58" s="195">
        <f t="shared" si="49"/>
        <v>0.12208718583374506</v>
      </c>
      <c r="N58" s="195">
        <f t="shared" si="49"/>
        <v>0.11439794012342382</v>
      </c>
      <c r="O58" s="195">
        <f t="shared" si="49"/>
        <v>0.10674874651220528</v>
      </c>
      <c r="P58" s="195">
        <f t="shared" si="49"/>
        <v>0.12373869172097783</v>
      </c>
      <c r="Q58" s="195">
        <f t="shared" si="49"/>
        <v>0.12072913737663513</v>
      </c>
      <c r="R58" s="195">
        <f t="shared" ref="R58:V58" si="50">IF(R50=0,0,R50/R$44)</f>
        <v>0.11725831169346451</v>
      </c>
      <c r="S58" s="195">
        <f t="shared" si="50"/>
        <v>0.11721628243654611</v>
      </c>
      <c r="T58" s="195">
        <f t="shared" si="50"/>
        <v>0.11807627731289062</v>
      </c>
      <c r="U58" s="195">
        <f t="shared" si="50"/>
        <v>0.11349844501704903</v>
      </c>
      <c r="V58" s="195">
        <f t="shared" si="50"/>
        <v>0.11586953419143065</v>
      </c>
      <c r="W58" s="195">
        <f t="shared" ref="W58" si="51">IF(W50=0,0,W50/W$44)</f>
        <v>0.12025369512723516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119513.73851801999</v>
      </c>
      <c r="C62" s="22">
        <v>130994.82615635998</v>
      </c>
      <c r="D62" s="22">
        <v>122289.22817534402</v>
      </c>
      <c r="E62" s="22">
        <v>120478.65632791199</v>
      </c>
      <c r="F62" s="22">
        <v>113278.27440224403</v>
      </c>
      <c r="G62" s="22">
        <v>110701.50414908398</v>
      </c>
      <c r="H62" s="22">
        <v>113036.97935095202</v>
      </c>
      <c r="I62" s="22">
        <v>87059.717591592009</v>
      </c>
      <c r="J62" s="22">
        <v>104468.19192142802</v>
      </c>
      <c r="K62" s="22">
        <v>97310.077157808002</v>
      </c>
      <c r="L62" s="22">
        <v>104316.50332738798</v>
      </c>
      <c r="M62" s="22">
        <v>87964.647972863997</v>
      </c>
      <c r="N62" s="22">
        <v>93908.893717799991</v>
      </c>
      <c r="O62" s="22">
        <v>99394.162647084013</v>
      </c>
      <c r="P62" s="22">
        <v>83312.188188984001</v>
      </c>
      <c r="Q62" s="22">
        <v>84920.469423995994</v>
      </c>
      <c r="R62" s="22">
        <v>89437.231170035986</v>
      </c>
      <c r="S62" s="22">
        <v>87723.547509455995</v>
      </c>
      <c r="T62" s="22">
        <v>85773.275118216014</v>
      </c>
      <c r="U62" s="22">
        <v>90429.683785068017</v>
      </c>
      <c r="V62" s="22">
        <v>92391.663274872</v>
      </c>
      <c r="W62" s="22">
        <v>84595.325536835997</v>
      </c>
      <c r="DA62" s="57" t="s">
        <v>250</v>
      </c>
    </row>
    <row r="63" spans="1:105" ht="12" customHeight="1" x14ac:dyDescent="0.25">
      <c r="A63" s="30" t="s">
        <v>51</v>
      </c>
      <c r="B63" s="31">
        <v>3827.5567486199998</v>
      </c>
      <c r="C63" s="31">
        <v>3712.5424868399996</v>
      </c>
      <c r="D63" s="31">
        <v>3027.6929063039997</v>
      </c>
      <c r="E63" s="31">
        <v>3064.2450498719991</v>
      </c>
      <c r="F63" s="31">
        <v>2488.8352134839997</v>
      </c>
      <c r="G63" s="31">
        <v>2505.5293845239994</v>
      </c>
      <c r="H63" s="31">
        <v>2809.9480666320005</v>
      </c>
      <c r="I63" s="31">
        <v>2962.6855907519998</v>
      </c>
      <c r="J63" s="31">
        <v>2712.2717987880005</v>
      </c>
      <c r="K63" s="31">
        <v>2625.8613270479991</v>
      </c>
      <c r="L63" s="31">
        <v>4084.9711784280007</v>
      </c>
      <c r="M63" s="31">
        <v>3575.7770864639997</v>
      </c>
      <c r="N63" s="31">
        <v>3066.4399431599995</v>
      </c>
      <c r="O63" s="31">
        <v>2859.9228240840002</v>
      </c>
      <c r="P63" s="31">
        <v>2379.6047064240001</v>
      </c>
      <c r="Q63" s="31">
        <v>2482.2656922360002</v>
      </c>
      <c r="R63" s="31">
        <v>2151.5091131159993</v>
      </c>
      <c r="S63" s="31">
        <v>2068.0226843760001</v>
      </c>
      <c r="T63" s="31">
        <v>2029.9082466959999</v>
      </c>
      <c r="U63" s="31">
        <v>1425.8071046279997</v>
      </c>
      <c r="V63" s="31">
        <v>1305.202586352</v>
      </c>
      <c r="W63" s="31">
        <v>1439.140456116</v>
      </c>
      <c r="DA63" s="59" t="s">
        <v>251</v>
      </c>
    </row>
    <row r="64" spans="1:105" ht="12" customHeight="1" x14ac:dyDescent="0.25">
      <c r="A64" s="73" t="s">
        <v>75</v>
      </c>
      <c r="B64" s="98">
        <v>60633.020849399996</v>
      </c>
      <c r="C64" s="98">
        <v>69203.159309519979</v>
      </c>
      <c r="D64" s="98">
        <v>61184.049269040013</v>
      </c>
      <c r="E64" s="98">
        <v>59190.629359319995</v>
      </c>
      <c r="F64" s="98">
        <v>54253.56947580001</v>
      </c>
      <c r="G64" s="98">
        <v>53490.909612239986</v>
      </c>
      <c r="H64" s="98">
        <v>56983.677280920012</v>
      </c>
      <c r="I64" s="98">
        <v>34604.058030840002</v>
      </c>
      <c r="J64" s="98">
        <v>49693.561754400012</v>
      </c>
      <c r="K64" s="98">
        <v>43364.318769359998</v>
      </c>
      <c r="L64" s="98">
        <v>44078.930208359983</v>
      </c>
      <c r="M64" s="98">
        <v>37981.576907639996</v>
      </c>
      <c r="N64" s="98">
        <v>40064.555957399993</v>
      </c>
      <c r="O64" s="98">
        <v>43664.132942640004</v>
      </c>
      <c r="P64" s="98">
        <v>37954.206371879998</v>
      </c>
      <c r="Q64" s="98">
        <v>36075.710741759991</v>
      </c>
      <c r="R64" s="98">
        <v>35395.324146359999</v>
      </c>
      <c r="S64" s="98">
        <v>34925.165766359991</v>
      </c>
      <c r="T64" s="98">
        <v>31448.03734332</v>
      </c>
      <c r="U64" s="98">
        <v>36438.971752080019</v>
      </c>
      <c r="V64" s="98">
        <v>40010.347523519988</v>
      </c>
      <c r="W64" s="98">
        <v>24135.37892784</v>
      </c>
      <c r="DA64" s="63"/>
    </row>
    <row r="65" spans="1:105" ht="12" customHeight="1" x14ac:dyDescent="0.25">
      <c r="A65" s="97" t="s">
        <v>74</v>
      </c>
      <c r="B65" s="98">
        <v>2342.9346004800004</v>
      </c>
      <c r="C65" s="98">
        <v>2357.85764952</v>
      </c>
      <c r="D65" s="98">
        <v>2110.1333090400003</v>
      </c>
      <c r="E65" s="98">
        <v>1820.6328816000002</v>
      </c>
      <c r="F65" s="98">
        <v>2418.7594726800003</v>
      </c>
      <c r="G65" s="98">
        <v>2130.60110652</v>
      </c>
      <c r="H65" s="98">
        <v>2288.6081506800001</v>
      </c>
      <c r="I65" s="98">
        <v>1481.2976390400001</v>
      </c>
      <c r="J65" s="98">
        <v>1998.55163556</v>
      </c>
      <c r="K65" s="98">
        <v>1940.2435252800005</v>
      </c>
      <c r="L65" s="98">
        <v>2190.03524892</v>
      </c>
      <c r="M65" s="98">
        <v>2085.4712293200005</v>
      </c>
      <c r="N65" s="98">
        <v>1917.0071017200003</v>
      </c>
      <c r="O65" s="98">
        <v>2274.2675398800002</v>
      </c>
      <c r="P65" s="98">
        <v>1885.82871024</v>
      </c>
      <c r="Q65" s="98">
        <v>1551.5261974800003</v>
      </c>
      <c r="R65" s="98">
        <v>1992.2715702</v>
      </c>
      <c r="S65" s="98">
        <v>1494.8831700000001</v>
      </c>
      <c r="T65" s="98">
        <v>2285.8122654000003</v>
      </c>
      <c r="U65" s="98">
        <v>2079.2465910000001</v>
      </c>
      <c r="V65" s="98">
        <v>2299.4021124000001</v>
      </c>
      <c r="W65" s="98">
        <v>2087.4004992000005</v>
      </c>
      <c r="DA65" s="63" t="s">
        <v>252</v>
      </c>
    </row>
    <row r="66" spans="1:105" ht="12" customHeight="1" x14ac:dyDescent="0.25">
      <c r="A66" s="97" t="s">
        <v>201</v>
      </c>
      <c r="B66" s="98">
        <v>58290.086248919994</v>
      </c>
      <c r="C66" s="98">
        <v>66845.301659999983</v>
      </c>
      <c r="D66" s="98">
        <v>59073.915960000013</v>
      </c>
      <c r="E66" s="98">
        <v>57369.996477719993</v>
      </c>
      <c r="F66" s="98">
        <v>51834.810003120008</v>
      </c>
      <c r="G66" s="98">
        <v>51360.308505719986</v>
      </c>
      <c r="H66" s="98">
        <v>54695.069130240008</v>
      </c>
      <c r="I66" s="98">
        <v>33122.760391800002</v>
      </c>
      <c r="J66" s="98">
        <v>47695.010118840015</v>
      </c>
      <c r="K66" s="98">
        <v>41424.075244079999</v>
      </c>
      <c r="L66" s="98">
        <v>41888.894959439982</v>
      </c>
      <c r="M66" s="98">
        <v>35896.105678319997</v>
      </c>
      <c r="N66" s="98">
        <v>38147.54885567999</v>
      </c>
      <c r="O66" s="98">
        <v>41389.865402760006</v>
      </c>
      <c r="P66" s="98">
        <v>36068.377661639999</v>
      </c>
      <c r="Q66" s="98">
        <v>34524.184544279989</v>
      </c>
      <c r="R66" s="98">
        <v>33403.05257616</v>
      </c>
      <c r="S66" s="98">
        <v>33430.28259635999</v>
      </c>
      <c r="T66" s="98">
        <v>29162.22507792</v>
      </c>
      <c r="U66" s="98">
        <v>34359.725161080016</v>
      </c>
      <c r="V66" s="98">
        <v>37710.945411119988</v>
      </c>
      <c r="W66" s="98">
        <v>22047.978428639999</v>
      </c>
      <c r="DA66" s="63" t="s">
        <v>253</v>
      </c>
    </row>
    <row r="67" spans="1:105" ht="12" customHeight="1" x14ac:dyDescent="0.25">
      <c r="A67" s="73" t="s">
        <v>192</v>
      </c>
      <c r="B67" s="98">
        <v>55053.160920000009</v>
      </c>
      <c r="C67" s="98">
        <v>58079.124360000009</v>
      </c>
      <c r="D67" s="98">
        <v>58077.486000000004</v>
      </c>
      <c r="E67" s="98">
        <v>58223.781918719993</v>
      </c>
      <c r="F67" s="98">
        <v>56535.869712960019</v>
      </c>
      <c r="G67" s="98">
        <v>54705.065152319999</v>
      </c>
      <c r="H67" s="98">
        <v>53243.354003400003</v>
      </c>
      <c r="I67" s="98">
        <v>49492.973970000006</v>
      </c>
      <c r="J67" s="98">
        <v>52062.358368240006</v>
      </c>
      <c r="K67" s="98">
        <v>51319.897061400006</v>
      </c>
      <c r="L67" s="98">
        <v>56152.601940599998</v>
      </c>
      <c r="M67" s="98">
        <v>46407.293978760004</v>
      </c>
      <c r="N67" s="98">
        <v>50777.897817239995</v>
      </c>
      <c r="O67" s="98">
        <v>52870.106880359999</v>
      </c>
      <c r="P67" s="98">
        <v>42978.377110679998</v>
      </c>
      <c r="Q67" s="98">
        <v>46362.492990000006</v>
      </c>
      <c r="R67" s="98">
        <v>51890.397910559994</v>
      </c>
      <c r="S67" s="98">
        <v>50730.359058720001</v>
      </c>
      <c r="T67" s="98">
        <v>52295.329528200011</v>
      </c>
      <c r="U67" s="98">
        <v>52564.904928359996</v>
      </c>
      <c r="V67" s="98">
        <v>51076.11316500001</v>
      </c>
      <c r="W67" s="98">
        <v>59020.806152879988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119513.73851801999</v>
      </c>
      <c r="C78" s="203">
        <f t="shared" si="52"/>
        <v>130994.82615636001</v>
      </c>
      <c r="D78" s="203">
        <f t="shared" si="52"/>
        <v>122289.22817534402</v>
      </c>
      <c r="E78" s="203">
        <f t="shared" si="52"/>
        <v>120478.656327912</v>
      </c>
      <c r="F78" s="203">
        <f t="shared" si="52"/>
        <v>113278.27440224402</v>
      </c>
      <c r="G78" s="203">
        <f t="shared" si="52"/>
        <v>110701.50414908399</v>
      </c>
      <c r="H78" s="203">
        <f t="shared" si="52"/>
        <v>113036.97935095202</v>
      </c>
      <c r="I78" s="203">
        <f t="shared" si="52"/>
        <v>87059.717591591994</v>
      </c>
      <c r="J78" s="203">
        <f t="shared" si="52"/>
        <v>104468.19192142801</v>
      </c>
      <c r="K78" s="203">
        <f t="shared" si="52"/>
        <v>97310.077157807988</v>
      </c>
      <c r="L78" s="203">
        <f t="shared" si="52"/>
        <v>104316.50332738797</v>
      </c>
      <c r="M78" s="203">
        <f t="shared" si="52"/>
        <v>87964.647972864012</v>
      </c>
      <c r="N78" s="203">
        <f t="shared" si="52"/>
        <v>93908.893717799961</v>
      </c>
      <c r="O78" s="203">
        <f t="shared" si="52"/>
        <v>99394.162647083998</v>
      </c>
      <c r="P78" s="203">
        <f t="shared" si="52"/>
        <v>83312.188188983971</v>
      </c>
      <c r="Q78" s="203">
        <f t="shared" si="52"/>
        <v>84920.469423995935</v>
      </c>
      <c r="R78" s="203">
        <f t="shared" ref="R78:V78" si="53">R79+R84</f>
        <v>89437.231170036001</v>
      </c>
      <c r="S78" s="203">
        <f t="shared" si="53"/>
        <v>87723.547509456053</v>
      </c>
      <c r="T78" s="203">
        <f t="shared" si="53"/>
        <v>85773.275118215999</v>
      </c>
      <c r="U78" s="203">
        <f t="shared" si="53"/>
        <v>90429.683785067988</v>
      </c>
      <c r="V78" s="203">
        <f t="shared" si="53"/>
        <v>92391.663274871971</v>
      </c>
      <c r="W78" s="203">
        <f t="shared" ref="W78" si="54">W79+W84</f>
        <v>84595.325536835924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119513.73851801999</v>
      </c>
      <c r="C79" s="192">
        <f t="shared" si="55"/>
        <v>130994.82615636001</v>
      </c>
      <c r="D79" s="192">
        <f t="shared" si="55"/>
        <v>122289.22817534402</v>
      </c>
      <c r="E79" s="192">
        <f t="shared" si="55"/>
        <v>120478.656327912</v>
      </c>
      <c r="F79" s="192">
        <f t="shared" si="55"/>
        <v>113278.27440224402</v>
      </c>
      <c r="G79" s="192">
        <f t="shared" si="55"/>
        <v>110701.50414908399</v>
      </c>
      <c r="H79" s="192">
        <f t="shared" si="55"/>
        <v>113036.97935095202</v>
      </c>
      <c r="I79" s="192">
        <f t="shared" si="55"/>
        <v>87059.717591591994</v>
      </c>
      <c r="J79" s="192">
        <f t="shared" si="55"/>
        <v>104468.19192142801</v>
      </c>
      <c r="K79" s="192">
        <f t="shared" si="55"/>
        <v>97310.077157807988</v>
      </c>
      <c r="L79" s="192">
        <f t="shared" si="55"/>
        <v>104316.50332738797</v>
      </c>
      <c r="M79" s="192">
        <f t="shared" si="55"/>
        <v>87964.647972864012</v>
      </c>
      <c r="N79" s="192">
        <f t="shared" si="55"/>
        <v>93908.893717799961</v>
      </c>
      <c r="O79" s="192">
        <f t="shared" si="55"/>
        <v>99394.162647083998</v>
      </c>
      <c r="P79" s="192">
        <f t="shared" si="55"/>
        <v>83312.188188983971</v>
      </c>
      <c r="Q79" s="192">
        <f t="shared" si="55"/>
        <v>84920.469423995935</v>
      </c>
      <c r="R79" s="192">
        <f t="shared" ref="R79:V79" si="56">SUM(R80:R83)</f>
        <v>89437.231170036001</v>
      </c>
      <c r="S79" s="192">
        <f t="shared" si="56"/>
        <v>87723.547509456053</v>
      </c>
      <c r="T79" s="192">
        <f t="shared" si="56"/>
        <v>85773.275118215999</v>
      </c>
      <c r="U79" s="192">
        <f t="shared" si="56"/>
        <v>90429.683785067988</v>
      </c>
      <c r="V79" s="192">
        <f t="shared" si="56"/>
        <v>92391.663274871971</v>
      </c>
      <c r="W79" s="192">
        <f t="shared" ref="W79" si="57">SUM(W80:W83)</f>
        <v>84595.325536835924</v>
      </c>
      <c r="DA79" s="213" t="s">
        <v>264</v>
      </c>
    </row>
    <row r="80" spans="1:105" ht="12" customHeight="1" x14ac:dyDescent="0.25">
      <c r="A80" s="97" t="s">
        <v>57</v>
      </c>
      <c r="B80" s="74">
        <v>104219.07407222519</v>
      </c>
      <c r="C80" s="74">
        <v>114668.67396544077</v>
      </c>
      <c r="D80" s="74">
        <v>105901.17471198506</v>
      </c>
      <c r="E80" s="74">
        <v>103645.10880686261</v>
      </c>
      <c r="F80" s="74">
        <v>96614.43933074252</v>
      </c>
      <c r="G80" s="74">
        <v>93865.152884389405</v>
      </c>
      <c r="H80" s="74">
        <v>96293.791235590004</v>
      </c>
      <c r="I80" s="74">
        <v>72035.026237497907</v>
      </c>
      <c r="J80" s="74">
        <v>88383.403513133293</v>
      </c>
      <c r="K80" s="74">
        <v>81738.51154287174</v>
      </c>
      <c r="L80" s="74">
        <v>88799.191011486429</v>
      </c>
      <c r="M80" s="74">
        <v>73392.209951050259</v>
      </c>
      <c r="N80" s="74">
        <v>79375.319095984771</v>
      </c>
      <c r="O80" s="74">
        <v>86736.938231873763</v>
      </c>
      <c r="P80" s="74">
        <v>70454.272788388247</v>
      </c>
      <c r="Q80" s="74">
        <v>72425.605825801671</v>
      </c>
      <c r="R80" s="74">
        <v>76641.676941564569</v>
      </c>
      <c r="S80" s="74">
        <v>74231.421634072845</v>
      </c>
      <c r="T80" s="74">
        <v>71672.308623889228</v>
      </c>
      <c r="U80" s="74">
        <v>75907.885768788459</v>
      </c>
      <c r="V80" s="74">
        <v>77617.582636564839</v>
      </c>
      <c r="W80" s="74">
        <v>71100.620349075587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15118.286123352349</v>
      </c>
      <c r="C82" s="74">
        <v>16144.957993483436</v>
      </c>
      <c r="D82" s="74">
        <v>16191.832692866568</v>
      </c>
      <c r="E82" s="74">
        <v>16623.847805259058</v>
      </c>
      <c r="F82" s="74">
        <v>16447.257379876806</v>
      </c>
      <c r="G82" s="74">
        <v>16615.857369062964</v>
      </c>
      <c r="H82" s="74">
        <v>16532.383552766511</v>
      </c>
      <c r="I82" s="74">
        <v>14806.115228614091</v>
      </c>
      <c r="J82" s="74">
        <v>15890.305346746032</v>
      </c>
      <c r="K82" s="74">
        <v>15367.744416551493</v>
      </c>
      <c r="L82" s="74">
        <v>15305.973636368108</v>
      </c>
      <c r="M82" s="74">
        <v>14388.355536039038</v>
      </c>
      <c r="N82" s="74">
        <v>14332.315973705945</v>
      </c>
      <c r="O82" s="74">
        <v>12431.067083119216</v>
      </c>
      <c r="P82" s="74">
        <v>12656.370040428519</v>
      </c>
      <c r="Q82" s="74">
        <v>12293.283938977329</v>
      </c>
      <c r="R82" s="74">
        <v>12606.199186336467</v>
      </c>
      <c r="S82" s="74">
        <v>13292.116572501467</v>
      </c>
      <c r="T82" s="74">
        <v>13885.473302753911</v>
      </c>
      <c r="U82" s="74">
        <v>14279.79351408376</v>
      </c>
      <c r="V82" s="74">
        <v>14539.050332893888</v>
      </c>
      <c r="W82" s="74">
        <v>13222.826445528983</v>
      </c>
      <c r="DA82" s="90" t="s">
        <v>267</v>
      </c>
    </row>
    <row r="83" spans="1:105" ht="12" customHeight="1" x14ac:dyDescent="0.25">
      <c r="A83" s="107" t="s">
        <v>54</v>
      </c>
      <c r="B83" s="193">
        <v>176.37832244245703</v>
      </c>
      <c r="C83" s="193">
        <v>181.19419743580778</v>
      </c>
      <c r="D83" s="193">
        <v>196.22077049239834</v>
      </c>
      <c r="E83" s="193">
        <v>209.69971579033657</v>
      </c>
      <c r="F83" s="193">
        <v>216.57769162469589</v>
      </c>
      <c r="G83" s="193">
        <v>220.49389563161176</v>
      </c>
      <c r="H83" s="193">
        <v>210.80456259550994</v>
      </c>
      <c r="I83" s="193">
        <v>218.57612547999923</v>
      </c>
      <c r="J83" s="193">
        <v>194.48306154869022</v>
      </c>
      <c r="K83" s="193">
        <v>203.82119838476439</v>
      </c>
      <c r="L83" s="193">
        <v>211.33867953342298</v>
      </c>
      <c r="M83" s="193">
        <v>184.08248577470766</v>
      </c>
      <c r="N83" s="193">
        <v>201.25864810924858</v>
      </c>
      <c r="O83" s="193">
        <v>226.15733209102478</v>
      </c>
      <c r="P83" s="193">
        <v>201.54536016720235</v>
      </c>
      <c r="Q83" s="193">
        <v>201.57965921693273</v>
      </c>
      <c r="R83" s="193">
        <v>189.35504213497069</v>
      </c>
      <c r="S83" s="193">
        <v>200.00930288172992</v>
      </c>
      <c r="T83" s="193">
        <v>215.49319157286598</v>
      </c>
      <c r="U83" s="193">
        <v>242.00450219576521</v>
      </c>
      <c r="V83" s="193">
        <v>235.03030541324404</v>
      </c>
      <c r="W83" s="193">
        <v>271.87874223136208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0.87202588894423461</v>
      </c>
      <c r="C88" s="196">
        <f t="shared" si="64"/>
        <v>0.87536796169772557</v>
      </c>
      <c r="D88" s="196">
        <f t="shared" si="64"/>
        <v>0.86598939491333615</v>
      </c>
      <c r="E88" s="196">
        <f t="shared" si="64"/>
        <v>0.86027776177024429</v>
      </c>
      <c r="F88" s="196">
        <f t="shared" si="64"/>
        <v>0.85289469530292039</v>
      </c>
      <c r="G88" s="196">
        <f t="shared" si="64"/>
        <v>0.84791217252097384</v>
      </c>
      <c r="H88" s="196">
        <f t="shared" si="64"/>
        <v>0.85187866650807664</v>
      </c>
      <c r="I88" s="196">
        <f t="shared" si="64"/>
        <v>0.82742085812204458</v>
      </c>
      <c r="J88" s="196">
        <f t="shared" si="64"/>
        <v>0.84603171441511782</v>
      </c>
      <c r="K88" s="196">
        <f t="shared" si="64"/>
        <v>0.83997992736472915</v>
      </c>
      <c r="L88" s="196">
        <f t="shared" si="64"/>
        <v>0.85124777172407851</v>
      </c>
      <c r="M88" s="196">
        <f t="shared" si="64"/>
        <v>0.83433756221807232</v>
      </c>
      <c r="N88" s="196">
        <f t="shared" si="64"/>
        <v>0.84523750577353007</v>
      </c>
      <c r="O88" s="196">
        <f t="shared" si="64"/>
        <v>0.87265625990379458</v>
      </c>
      <c r="P88" s="196">
        <f t="shared" si="64"/>
        <v>0.84566585417935436</v>
      </c>
      <c r="Q88" s="196">
        <f t="shared" si="64"/>
        <v>0.85286393630481283</v>
      </c>
      <c r="R88" s="196">
        <f t="shared" ref="R88:V88" si="65">IF(R80=0,0,R80/R$78)</f>
        <v>0.85693257649999455</v>
      </c>
      <c r="S88" s="196">
        <f t="shared" si="65"/>
        <v>0.84619721547479776</v>
      </c>
      <c r="T88" s="196">
        <f t="shared" si="65"/>
        <v>0.83560186462633868</v>
      </c>
      <c r="U88" s="196">
        <f t="shared" si="65"/>
        <v>0.83941337171105523</v>
      </c>
      <c r="V88" s="196">
        <f t="shared" si="65"/>
        <v>0.84009292489568932</v>
      </c>
      <c r="W88" s="196">
        <f t="shared" ref="W88" si="66">IF(W80=0,0,W80/W$78)</f>
        <v>0.84047930423904749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0.12649831149807811</v>
      </c>
      <c r="C90" s="197">
        <f t="shared" si="70"/>
        <v>0.12324882185966833</v>
      </c>
      <c r="D90" s="197">
        <f t="shared" si="70"/>
        <v>0.13240604208941412</v>
      </c>
      <c r="E90" s="197">
        <f t="shared" si="70"/>
        <v>0.13798168332831676</v>
      </c>
      <c r="F90" s="197">
        <f t="shared" si="70"/>
        <v>0.14519339623301139</v>
      </c>
      <c r="G90" s="197">
        <f t="shared" si="70"/>
        <v>0.15009603976731922</v>
      </c>
      <c r="H90" s="197">
        <f t="shared" si="70"/>
        <v>0.14625641668499939</v>
      </c>
      <c r="I90" s="197">
        <f t="shared" si="70"/>
        <v>0.17006849594977355</v>
      </c>
      <c r="J90" s="197">
        <f t="shared" si="70"/>
        <v>0.15210663700102472</v>
      </c>
      <c r="K90" s="197">
        <f t="shared" si="70"/>
        <v>0.15792551876851957</v>
      </c>
      <c r="L90" s="197">
        <f t="shared" si="70"/>
        <v>0.14672629112511262</v>
      </c>
      <c r="M90" s="197">
        <f t="shared" si="70"/>
        <v>0.16356975066253507</v>
      </c>
      <c r="N90" s="197">
        <f t="shared" si="70"/>
        <v>0.15261936762640541</v>
      </c>
      <c r="O90" s="197">
        <f t="shared" si="70"/>
        <v>0.12506838180485358</v>
      </c>
      <c r="P90" s="197">
        <f t="shared" si="70"/>
        <v>0.15191498765725636</v>
      </c>
      <c r="Q90" s="197">
        <f t="shared" si="70"/>
        <v>0.14476231728770475</v>
      </c>
      <c r="R90" s="197">
        <f t="shared" ref="R90:V90" si="71">IF(R82=0,0,R82/R$78)</f>
        <v>0.14095023986565342</v>
      </c>
      <c r="S90" s="197">
        <f t="shared" si="71"/>
        <v>0.15152278891900331</v>
      </c>
      <c r="T90" s="197">
        <f t="shared" si="71"/>
        <v>0.16188577716796312</v>
      </c>
      <c r="U90" s="197">
        <f t="shared" si="71"/>
        <v>0.15791046608129</v>
      </c>
      <c r="V90" s="197">
        <f t="shared" si="71"/>
        <v>0.15736322756349941</v>
      </c>
      <c r="W90" s="197">
        <f t="shared" ref="W90" si="72">IF(W82=0,0,W82/W$78)</f>
        <v>0.15630682146581817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1.4757995576873627E-3</v>
      </c>
      <c r="C91" s="198">
        <f t="shared" si="73"/>
        <v>1.3832164426061228E-3</v>
      </c>
      <c r="D91" s="198">
        <f t="shared" si="73"/>
        <v>1.6045629972498299E-3</v>
      </c>
      <c r="E91" s="198">
        <f t="shared" si="73"/>
        <v>1.7405549014390376E-3</v>
      </c>
      <c r="F91" s="198">
        <f t="shared" si="73"/>
        <v>1.9119084640682479E-3</v>
      </c>
      <c r="G91" s="198">
        <f t="shared" si="73"/>
        <v>1.9917877117068628E-3</v>
      </c>
      <c r="H91" s="198">
        <f t="shared" si="73"/>
        <v>1.8649168069239856E-3</v>
      </c>
      <c r="I91" s="198">
        <f t="shared" si="73"/>
        <v>2.5106459281819308E-3</v>
      </c>
      <c r="J91" s="198">
        <f t="shared" si="73"/>
        <v>1.8616485838575982E-3</v>
      </c>
      <c r="K91" s="198">
        <f t="shared" si="73"/>
        <v>2.0945538667514062E-3</v>
      </c>
      <c r="L91" s="198">
        <f t="shared" si="73"/>
        <v>2.0259371508087798E-3</v>
      </c>
      <c r="M91" s="198">
        <f t="shared" si="73"/>
        <v>2.0926871193924952E-3</v>
      </c>
      <c r="N91" s="198">
        <f t="shared" si="73"/>
        <v>2.1431266000645158E-3</v>
      </c>
      <c r="O91" s="198">
        <f t="shared" si="73"/>
        <v>2.275358291351929E-3</v>
      </c>
      <c r="P91" s="198">
        <f t="shared" si="73"/>
        <v>2.4191581633892538E-3</v>
      </c>
      <c r="Q91" s="198">
        <f t="shared" si="73"/>
        <v>2.3737464074824396E-3</v>
      </c>
      <c r="R91" s="198">
        <f t="shared" ref="R91:V91" si="74">IF(R83=0,0,R83/R$78)</f>
        <v>2.1171836343521554E-3</v>
      </c>
      <c r="S91" s="198">
        <f t="shared" si="74"/>
        <v>2.2799956061987821E-3</v>
      </c>
      <c r="T91" s="198">
        <f t="shared" si="74"/>
        <v>2.5123582056982788E-3</v>
      </c>
      <c r="U91" s="198">
        <f t="shared" si="74"/>
        <v>2.6761622076547139E-3</v>
      </c>
      <c r="V91" s="198">
        <f t="shared" si="74"/>
        <v>2.5438475408112488E-3</v>
      </c>
      <c r="W91" s="198">
        <f t="shared" ref="W91" si="75">IF(W83=0,0,W83/W$78)</f>
        <v>3.2138742951343812E-3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19919.334588727346</v>
      </c>
      <c r="C96" s="203">
        <f t="shared" si="79"/>
        <v>21198.018976675277</v>
      </c>
      <c r="D96" s="203">
        <f t="shared" si="79"/>
        <v>20297.249959340959</v>
      </c>
      <c r="E96" s="203">
        <f t="shared" si="79"/>
        <v>20000.70245187519</v>
      </c>
      <c r="F96" s="203">
        <f t="shared" si="79"/>
        <v>19336.105436661142</v>
      </c>
      <c r="G96" s="203">
        <f t="shared" si="79"/>
        <v>18940.231668581684</v>
      </c>
      <c r="H96" s="203">
        <f t="shared" si="79"/>
        <v>19058.105971294372</v>
      </c>
      <c r="I96" s="203">
        <f t="shared" si="79"/>
        <v>16266.00728922511</v>
      </c>
      <c r="J96" s="203">
        <f t="shared" si="79"/>
        <v>18115.833464138275</v>
      </c>
      <c r="K96" s="203">
        <f t="shared" si="79"/>
        <v>17135.915866705731</v>
      </c>
      <c r="L96" s="203">
        <f t="shared" si="79"/>
        <v>18287.028325262934</v>
      </c>
      <c r="M96" s="203">
        <f t="shared" si="79"/>
        <v>16236.816913781</v>
      </c>
      <c r="N96" s="203">
        <f t="shared" si="79"/>
        <v>17034.181828931563</v>
      </c>
      <c r="O96" s="203">
        <f t="shared" si="79"/>
        <v>18052.161105324652</v>
      </c>
      <c r="P96" s="203">
        <f t="shared" si="79"/>
        <v>15363.644552003412</v>
      </c>
      <c r="Q96" s="203">
        <f t="shared" si="79"/>
        <v>15517.476856103851</v>
      </c>
      <c r="R96" s="203">
        <f t="shared" si="79"/>
        <v>15968.314137381503</v>
      </c>
      <c r="S96" s="203">
        <f t="shared" si="79"/>
        <v>15756.280162910372</v>
      </c>
      <c r="T96" s="203">
        <f t="shared" si="79"/>
        <v>15369.22607004414</v>
      </c>
      <c r="U96" s="203">
        <f t="shared" si="79"/>
        <v>15840.7348599045</v>
      </c>
      <c r="V96" s="203">
        <f t="shared" si="79"/>
        <v>15909.451500935162</v>
      </c>
      <c r="W96" s="203">
        <f t="shared" si="79"/>
        <v>15793.03300917631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17936.616228329567</v>
      </c>
      <c r="C97" s="192">
        <f t="shared" si="80"/>
        <v>19192.334050566777</v>
      </c>
      <c r="D97" s="192">
        <f t="shared" si="80"/>
        <v>18268.232944385516</v>
      </c>
      <c r="E97" s="192">
        <f t="shared" si="80"/>
        <v>17944.955299326346</v>
      </c>
      <c r="F97" s="192">
        <f t="shared" si="80"/>
        <v>17272.492689647759</v>
      </c>
      <c r="G97" s="192">
        <f t="shared" si="80"/>
        <v>16871.215310903186</v>
      </c>
      <c r="H97" s="192">
        <f t="shared" si="80"/>
        <v>16993.649194197114</v>
      </c>
      <c r="I97" s="192">
        <f t="shared" si="80"/>
        <v>14203.548403297524</v>
      </c>
      <c r="J97" s="192">
        <f t="shared" si="80"/>
        <v>16075.333085446506</v>
      </c>
      <c r="K97" s="192">
        <f t="shared" si="80"/>
        <v>15104.545271614872</v>
      </c>
      <c r="L97" s="192">
        <f t="shared" si="80"/>
        <v>16276.706401803198</v>
      </c>
      <c r="M97" s="192">
        <f t="shared" si="80"/>
        <v>14254.509629879725</v>
      </c>
      <c r="N97" s="192">
        <f t="shared" si="80"/>
        <v>15085.506516013937</v>
      </c>
      <c r="O97" s="192">
        <f t="shared" si="80"/>
        <v>16125.115535494862</v>
      </c>
      <c r="P97" s="192">
        <f t="shared" si="80"/>
        <v>13462.567275072381</v>
      </c>
      <c r="Q97" s="192">
        <f t="shared" si="80"/>
        <v>13644.065261004534</v>
      </c>
      <c r="R97" s="192">
        <f t="shared" si="80"/>
        <v>14095.896581041268</v>
      </c>
      <c r="S97" s="192">
        <f t="shared" si="80"/>
        <v>13909.38757718532</v>
      </c>
      <c r="T97" s="192">
        <f t="shared" si="80"/>
        <v>13554.485070513101</v>
      </c>
      <c r="U97" s="192">
        <f t="shared" si="80"/>
        <v>14042.836085377981</v>
      </c>
      <c r="V97" s="192">
        <f t="shared" si="80"/>
        <v>14066.030766280646</v>
      </c>
      <c r="W97" s="192">
        <f t="shared" si="80"/>
        <v>13893.862432556458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14735.048736613469</v>
      </c>
      <c r="C98" s="74">
        <f t="shared" si="81"/>
        <v>15862.30523098179</v>
      </c>
      <c r="D98" s="74">
        <f t="shared" si="81"/>
        <v>14881.007984005395</v>
      </c>
      <c r="E98" s="74">
        <f t="shared" si="81"/>
        <v>14483.644535898145</v>
      </c>
      <c r="F98" s="74">
        <f t="shared" si="81"/>
        <v>13779.588791673172</v>
      </c>
      <c r="G98" s="74">
        <f t="shared" si="81"/>
        <v>13339.551839458996</v>
      </c>
      <c r="H98" s="74">
        <f t="shared" si="81"/>
        <v>13518.247465780929</v>
      </c>
      <c r="I98" s="74">
        <f t="shared" si="81"/>
        <v>10860.479146110436</v>
      </c>
      <c r="J98" s="74">
        <f t="shared" si="81"/>
        <v>12729.648886498795</v>
      </c>
      <c r="K98" s="74">
        <f t="shared" si="81"/>
        <v>11794.129902809451</v>
      </c>
      <c r="L98" s="74">
        <f t="shared" si="81"/>
        <v>12904.04496584435</v>
      </c>
      <c r="M98" s="74">
        <f t="shared" si="81"/>
        <v>10963.635269201835</v>
      </c>
      <c r="N98" s="74">
        <f t="shared" si="81"/>
        <v>11842.895456580332</v>
      </c>
      <c r="O98" s="74">
        <f t="shared" si="81"/>
        <v>13057.452717848299</v>
      </c>
      <c r="P98" s="74">
        <f t="shared" si="81"/>
        <v>10437.478888665044</v>
      </c>
      <c r="Q98" s="74">
        <f t="shared" si="81"/>
        <v>10711.157408084087</v>
      </c>
      <c r="R98" s="74">
        <f t="shared" si="81"/>
        <v>11214.109783330478</v>
      </c>
      <c r="S98" s="74">
        <f t="shared" si="81"/>
        <v>10885.257689417545</v>
      </c>
      <c r="T98" s="74">
        <f t="shared" si="81"/>
        <v>10477.966573709635</v>
      </c>
      <c r="U98" s="74">
        <f t="shared" si="81"/>
        <v>11023.880382257854</v>
      </c>
      <c r="V98" s="74">
        <f t="shared" si="81"/>
        <v>11055.579379442062</v>
      </c>
      <c r="W98" s="74">
        <f t="shared" si="81"/>
        <v>10902.106287625696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15.140854614622683</v>
      </c>
      <c r="C99" s="74">
        <f t="shared" si="82"/>
        <v>15.033259842210118</v>
      </c>
      <c r="D99" s="74">
        <f t="shared" si="82"/>
        <v>14.942542801398339</v>
      </c>
      <c r="E99" s="74">
        <f t="shared" si="82"/>
        <v>28.005001522311066</v>
      </c>
      <c r="F99" s="74">
        <f t="shared" si="82"/>
        <v>15.297486463274661</v>
      </c>
      <c r="G99" s="74">
        <f t="shared" si="82"/>
        <v>16.590445664210929</v>
      </c>
      <c r="H99" s="74">
        <f t="shared" si="82"/>
        <v>26.11747824976224</v>
      </c>
      <c r="I99" s="74">
        <f t="shared" si="82"/>
        <v>20.57155716827037</v>
      </c>
      <c r="J99" s="74">
        <f t="shared" si="82"/>
        <v>22.775640257806593</v>
      </c>
      <c r="K99" s="74">
        <f t="shared" si="82"/>
        <v>23.654020903623373</v>
      </c>
      <c r="L99" s="74">
        <f t="shared" si="82"/>
        <v>27.782021915985474</v>
      </c>
      <c r="M99" s="74">
        <f t="shared" si="82"/>
        <v>30.129061666856767</v>
      </c>
      <c r="N99" s="74">
        <f t="shared" si="82"/>
        <v>30.028022471353921</v>
      </c>
      <c r="O99" s="74">
        <f t="shared" si="82"/>
        <v>29.928751531199353</v>
      </c>
      <c r="P99" s="74">
        <f t="shared" si="82"/>
        <v>28.989377856931235</v>
      </c>
      <c r="Q99" s="74">
        <f t="shared" si="82"/>
        <v>28.416783898719597</v>
      </c>
      <c r="R99" s="74">
        <f t="shared" si="82"/>
        <v>30.275586284581905</v>
      </c>
      <c r="S99" s="74">
        <f t="shared" si="82"/>
        <v>31.794284731802836</v>
      </c>
      <c r="T99" s="74">
        <f t="shared" si="82"/>
        <v>29.788469127204731</v>
      </c>
      <c r="U99" s="74">
        <f t="shared" si="82"/>
        <v>30.379511658589397</v>
      </c>
      <c r="V99" s="74">
        <f t="shared" si="82"/>
        <v>30.65443622887118</v>
      </c>
      <c r="W99" s="74">
        <f t="shared" si="82"/>
        <v>33.636176776413912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2369.67759677507</v>
      </c>
      <c r="C100" s="74">
        <f t="shared" si="83"/>
        <v>2469.2055033344873</v>
      </c>
      <c r="D100" s="74">
        <f t="shared" si="83"/>
        <v>2505.620558894499</v>
      </c>
      <c r="E100" s="74">
        <f t="shared" si="83"/>
        <v>2548.5794788658177</v>
      </c>
      <c r="F100" s="74">
        <f t="shared" si="83"/>
        <v>2568.3319731262018</v>
      </c>
      <c r="G100" s="74">
        <f t="shared" si="83"/>
        <v>2589.2026320595223</v>
      </c>
      <c r="H100" s="74">
        <f t="shared" si="83"/>
        <v>2545.4127538852645</v>
      </c>
      <c r="I100" s="74">
        <f t="shared" si="83"/>
        <v>2467.746711539337</v>
      </c>
      <c r="J100" s="74">
        <f t="shared" si="83"/>
        <v>2509.6630064970373</v>
      </c>
      <c r="K100" s="74">
        <f t="shared" si="83"/>
        <v>2477.1862924265538</v>
      </c>
      <c r="L100" s="74">
        <f t="shared" si="83"/>
        <v>2516.0088638017155</v>
      </c>
      <c r="M100" s="74">
        <f t="shared" si="83"/>
        <v>2502.4738397094825</v>
      </c>
      <c r="N100" s="74">
        <f t="shared" si="83"/>
        <v>2444.7100660475376</v>
      </c>
      <c r="O100" s="74">
        <f t="shared" si="83"/>
        <v>2272.4923227044214</v>
      </c>
      <c r="P100" s="74">
        <f t="shared" si="83"/>
        <v>2269.0902874254216</v>
      </c>
      <c r="Q100" s="74">
        <f t="shared" si="83"/>
        <v>2209.395964605812</v>
      </c>
      <c r="R100" s="74">
        <f t="shared" si="83"/>
        <v>2185.2515809434194</v>
      </c>
      <c r="S100" s="74">
        <f t="shared" si="83"/>
        <v>2283.8713073475956</v>
      </c>
      <c r="T100" s="74">
        <f t="shared" si="83"/>
        <v>2375.638309029609</v>
      </c>
      <c r="U100" s="74">
        <f t="shared" si="83"/>
        <v>2321.7847336110844</v>
      </c>
      <c r="V100" s="74">
        <f t="shared" si="83"/>
        <v>2333.859663017292</v>
      </c>
      <c r="W100" s="74">
        <f t="shared" si="83"/>
        <v>2283.1926293388638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816.74904032640518</v>
      </c>
      <c r="C101" s="193">
        <f t="shared" si="84"/>
        <v>845.79005640828836</v>
      </c>
      <c r="D101" s="193">
        <f t="shared" si="84"/>
        <v>866.66185868422053</v>
      </c>
      <c r="E101" s="193">
        <f t="shared" si="84"/>
        <v>884.72628304006969</v>
      </c>
      <c r="F101" s="193">
        <f t="shared" si="84"/>
        <v>909.27443838510874</v>
      </c>
      <c r="G101" s="193">
        <f t="shared" si="84"/>
        <v>925.87039372045911</v>
      </c>
      <c r="H101" s="193">
        <f t="shared" si="84"/>
        <v>903.87149628116197</v>
      </c>
      <c r="I101" s="193">
        <f t="shared" si="84"/>
        <v>854.7509884794797</v>
      </c>
      <c r="J101" s="193">
        <f t="shared" si="84"/>
        <v>813.24555219286731</v>
      </c>
      <c r="K101" s="193">
        <f t="shared" si="84"/>
        <v>809.57505547524352</v>
      </c>
      <c r="L101" s="193">
        <f t="shared" si="84"/>
        <v>828.87055024114647</v>
      </c>
      <c r="M101" s="193">
        <f t="shared" si="84"/>
        <v>758.27145930155291</v>
      </c>
      <c r="N101" s="193">
        <f t="shared" si="84"/>
        <v>767.87297091471078</v>
      </c>
      <c r="O101" s="193">
        <f t="shared" si="84"/>
        <v>765.24174341094067</v>
      </c>
      <c r="P101" s="193">
        <f t="shared" si="84"/>
        <v>727.0087211249853</v>
      </c>
      <c r="Q101" s="193">
        <f t="shared" si="84"/>
        <v>695.09510441591419</v>
      </c>
      <c r="R101" s="193">
        <f t="shared" si="84"/>
        <v>666.25963048278845</v>
      </c>
      <c r="S101" s="193">
        <f t="shared" si="84"/>
        <v>708.46429568837868</v>
      </c>
      <c r="T101" s="193">
        <f t="shared" si="84"/>
        <v>671.09171864665439</v>
      </c>
      <c r="U101" s="193">
        <f t="shared" si="84"/>
        <v>666.79145785045023</v>
      </c>
      <c r="V101" s="193">
        <f t="shared" si="84"/>
        <v>645.93728759242242</v>
      </c>
      <c r="W101" s="193">
        <f t="shared" si="84"/>
        <v>674.92733881548861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1982.7183603977812</v>
      </c>
      <c r="C102" s="77">
        <f t="shared" si="85"/>
        <v>2005.6849261085031</v>
      </c>
      <c r="D102" s="77">
        <f t="shared" si="85"/>
        <v>2029.0170149554451</v>
      </c>
      <c r="E102" s="77">
        <f t="shared" si="85"/>
        <v>2055.7471525488486</v>
      </c>
      <c r="F102" s="77">
        <f t="shared" si="85"/>
        <v>2063.6127470133879</v>
      </c>
      <c r="G102" s="77">
        <f t="shared" si="85"/>
        <v>2069.0163576784971</v>
      </c>
      <c r="H102" s="77">
        <f t="shared" si="85"/>
        <v>2064.4567770972571</v>
      </c>
      <c r="I102" s="77">
        <f t="shared" si="85"/>
        <v>2062.4588859275855</v>
      </c>
      <c r="J102" s="77">
        <f t="shared" si="85"/>
        <v>2040.5003786917721</v>
      </c>
      <c r="K102" s="77">
        <f t="shared" si="85"/>
        <v>2031.3705950908623</v>
      </c>
      <c r="L102" s="77">
        <f t="shared" si="85"/>
        <v>2010.3219234597382</v>
      </c>
      <c r="M102" s="77">
        <f t="shared" si="85"/>
        <v>1982.3072839012757</v>
      </c>
      <c r="N102" s="77">
        <f t="shared" si="85"/>
        <v>1948.675312917627</v>
      </c>
      <c r="O102" s="77">
        <f t="shared" si="85"/>
        <v>1927.0455698297933</v>
      </c>
      <c r="P102" s="77">
        <f t="shared" si="85"/>
        <v>1901.0772769310308</v>
      </c>
      <c r="Q102" s="77">
        <f t="shared" si="85"/>
        <v>1873.411595099318</v>
      </c>
      <c r="R102" s="77">
        <f t="shared" si="85"/>
        <v>1872.4175563402362</v>
      </c>
      <c r="S102" s="77">
        <f t="shared" si="85"/>
        <v>1846.8925857250508</v>
      </c>
      <c r="T102" s="77">
        <f t="shared" si="85"/>
        <v>1814.7409995310404</v>
      </c>
      <c r="U102" s="77">
        <f t="shared" si="85"/>
        <v>1797.8987745265229</v>
      </c>
      <c r="V102" s="77">
        <f t="shared" si="85"/>
        <v>1843.4207346545143</v>
      </c>
      <c r="W102" s="77">
        <f t="shared" si="85"/>
        <v>1899.170576619849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11022.078055706515</v>
      </c>
      <c r="C104" s="153">
        <f t="shared" si="86"/>
        <v>11857.320389099514</v>
      </c>
      <c r="D104" s="153">
        <f t="shared" si="86"/>
        <v>11487.808233083759</v>
      </c>
      <c r="E104" s="153">
        <f t="shared" si="86"/>
        <v>11395.754556247333</v>
      </c>
      <c r="F104" s="153">
        <f t="shared" si="86"/>
        <v>11162.091336378973</v>
      </c>
      <c r="G104" s="153">
        <f t="shared" si="86"/>
        <v>11047.856953156095</v>
      </c>
      <c r="H104" s="153">
        <f t="shared" si="86"/>
        <v>11227.808672486972</v>
      </c>
      <c r="I104" s="153">
        <f t="shared" si="86"/>
        <v>9710.6272623512305</v>
      </c>
      <c r="J104" s="153">
        <f t="shared" si="86"/>
        <v>10980.905633985285</v>
      </c>
      <c r="K104" s="153">
        <f t="shared" si="86"/>
        <v>10549.83228312447</v>
      </c>
      <c r="L104" s="153">
        <f t="shared" si="86"/>
        <v>11583.977834300918</v>
      </c>
      <c r="M104" s="153">
        <f t="shared" si="86"/>
        <v>10392.919869709474</v>
      </c>
      <c r="N104" s="153">
        <f t="shared" si="86"/>
        <v>11170.366632646004</v>
      </c>
      <c r="O104" s="153">
        <f t="shared" si="86"/>
        <v>12190.739828901829</v>
      </c>
      <c r="P104" s="153">
        <f t="shared" si="86"/>
        <v>10312.450874958477</v>
      </c>
      <c r="Q104" s="153">
        <f t="shared" si="86"/>
        <v>10587.582722827621</v>
      </c>
      <c r="R104" s="153">
        <f t="shared" ref="R104:V104" si="87">SUM(R105:R108)</f>
        <v>11080.032027300571</v>
      </c>
      <c r="S104" s="153">
        <f t="shared" si="87"/>
        <v>11109.832345850626</v>
      </c>
      <c r="T104" s="153">
        <f t="shared" si="87"/>
        <v>11002.55861170718</v>
      </c>
      <c r="U104" s="153">
        <f t="shared" si="87"/>
        <v>11516.344236186345</v>
      </c>
      <c r="V104" s="153">
        <f t="shared" si="87"/>
        <v>11668.588021961499</v>
      </c>
      <c r="W104" s="153">
        <f t="shared" ref="W104" si="88">SUM(W105:W108)</f>
        <v>11867.77840001342</v>
      </c>
      <c r="DA104" s="217" t="s">
        <v>277</v>
      </c>
    </row>
    <row r="105" spans="1:105" ht="12" customHeight="1" x14ac:dyDescent="0.25">
      <c r="A105" s="97" t="s">
        <v>57</v>
      </c>
      <c r="B105" s="74">
        <v>8811.6861658370326</v>
      </c>
      <c r="C105" s="74">
        <v>9551.2555029661507</v>
      </c>
      <c r="D105" s="74">
        <v>9122.7062894625233</v>
      </c>
      <c r="E105" s="74">
        <v>8946.6676128583731</v>
      </c>
      <c r="F105" s="74">
        <v>8684.2295691040144</v>
      </c>
      <c r="G105" s="74">
        <v>8520.0065376744187</v>
      </c>
      <c r="H105" s="74">
        <v>8703.6415046507227</v>
      </c>
      <c r="I105" s="74">
        <v>7252.5571979916895</v>
      </c>
      <c r="J105" s="74">
        <v>8514.6027239188825</v>
      </c>
      <c r="K105" s="74">
        <v>8079.4013695826552</v>
      </c>
      <c r="L105" s="74">
        <v>9032.1494468623187</v>
      </c>
      <c r="M105" s="74">
        <v>7866.1582286262037</v>
      </c>
      <c r="N105" s="74">
        <v>8653.9024658132639</v>
      </c>
      <c r="O105" s="74">
        <v>9762.7828928126019</v>
      </c>
      <c r="P105" s="74">
        <v>7905.1289213278133</v>
      </c>
      <c r="Q105" s="74">
        <v>8223.2357395162799</v>
      </c>
      <c r="R105" s="74">
        <v>8722.9561820047111</v>
      </c>
      <c r="S105" s="74">
        <v>8601.8993520029271</v>
      </c>
      <c r="T105" s="74">
        <v>8414.2032988173942</v>
      </c>
      <c r="U105" s="74">
        <v>8944.6791353753852</v>
      </c>
      <c r="V105" s="74">
        <v>9069.724240032896</v>
      </c>
      <c r="W105" s="74">
        <v>9215.1399066005051</v>
      </c>
      <c r="DA105" s="90" t="s">
        <v>278</v>
      </c>
    </row>
    <row r="106" spans="1:105" ht="12" customHeight="1" x14ac:dyDescent="0.25">
      <c r="A106" s="97" t="s">
        <v>56</v>
      </c>
      <c r="B106" s="74">
        <v>29.140158662445565</v>
      </c>
      <c r="C106" s="74">
        <v>29.927134923316832</v>
      </c>
      <c r="D106" s="74">
        <v>30.934661799024394</v>
      </c>
      <c r="E106" s="74">
        <v>61.246606746471905</v>
      </c>
      <c r="F106" s="74">
        <v>35.615304743573859</v>
      </c>
      <c r="G106" s="74">
        <v>41.118764948240923</v>
      </c>
      <c r="H106" s="74">
        <v>69.230724171906147</v>
      </c>
      <c r="I106" s="74">
        <v>56.466466208295579</v>
      </c>
      <c r="J106" s="74">
        <v>63.73542815814438</v>
      </c>
      <c r="K106" s="74">
        <v>67.802137182261632</v>
      </c>
      <c r="L106" s="74">
        <v>81.813553099221039</v>
      </c>
      <c r="M106" s="74">
        <v>91.525218486966537</v>
      </c>
      <c r="N106" s="74">
        <v>94.515869475693734</v>
      </c>
      <c r="O106" s="74">
        <v>98.151523383096105</v>
      </c>
      <c r="P106" s="74">
        <v>98.783996153482647</v>
      </c>
      <c r="Q106" s="74">
        <v>100.20611290985281</v>
      </c>
      <c r="R106" s="74">
        <v>110.07137635869553</v>
      </c>
      <c r="S106" s="74">
        <v>119.10351275935056</v>
      </c>
      <c r="T106" s="74">
        <v>114.7989872336971</v>
      </c>
      <c r="U106" s="74">
        <v>120.32010480362543</v>
      </c>
      <c r="V106" s="74">
        <v>124.6475462549115</v>
      </c>
      <c r="W106" s="74">
        <v>139.90151362150871</v>
      </c>
      <c r="DA106" s="90" t="s">
        <v>279</v>
      </c>
    </row>
    <row r="107" spans="1:105" ht="12" customHeight="1" x14ac:dyDescent="0.25">
      <c r="A107" s="97" t="s">
        <v>55</v>
      </c>
      <c r="B107" s="74">
        <v>1562.9778718586704</v>
      </c>
      <c r="C107" s="74">
        <v>1633.9317988704981</v>
      </c>
      <c r="D107" s="74">
        <v>1674.171698814642</v>
      </c>
      <c r="E107" s="74">
        <v>1711.9155139226264</v>
      </c>
      <c r="F107" s="74">
        <v>1744.9797958376432</v>
      </c>
      <c r="G107" s="74">
        <v>1773.8330845950918</v>
      </c>
      <c r="H107" s="74">
        <v>1755.6922882026092</v>
      </c>
      <c r="I107" s="74">
        <v>1739.1369038557791</v>
      </c>
      <c r="J107" s="74">
        <v>1771.1344989372451</v>
      </c>
      <c r="K107" s="74">
        <v>1773.0840383903512</v>
      </c>
      <c r="L107" s="74">
        <v>1824.1980937286983</v>
      </c>
      <c r="M107" s="74">
        <v>1843.0221127194279</v>
      </c>
      <c r="N107" s="74">
        <v>1820.8004927113354</v>
      </c>
      <c r="O107" s="74">
        <v>1729.2869969568681</v>
      </c>
      <c r="P107" s="74">
        <v>1735.9534733735054</v>
      </c>
      <c r="Q107" s="74">
        <v>1714.300751676963</v>
      </c>
      <c r="R107" s="74">
        <v>1716.4944832298538</v>
      </c>
      <c r="S107" s="74">
        <v>1819.6785586843614</v>
      </c>
      <c r="T107" s="74">
        <v>1929.2678533866811</v>
      </c>
      <c r="U107" s="74">
        <v>1904.8529821396817</v>
      </c>
      <c r="V107" s="74">
        <v>1938.1555370931942</v>
      </c>
      <c r="W107" s="74">
        <v>1946.4980870382133</v>
      </c>
      <c r="DA107" s="90" t="s">
        <v>280</v>
      </c>
    </row>
    <row r="108" spans="1:105" ht="12" customHeight="1" x14ac:dyDescent="0.25">
      <c r="A108" s="109" t="s">
        <v>54</v>
      </c>
      <c r="B108" s="77">
        <v>618.27385934836718</v>
      </c>
      <c r="C108" s="77">
        <v>642.20595233954782</v>
      </c>
      <c r="D108" s="77">
        <v>659.99558300756803</v>
      </c>
      <c r="E108" s="77">
        <v>675.9248227198616</v>
      </c>
      <c r="F108" s="77">
        <v>697.26666669374106</v>
      </c>
      <c r="G108" s="77">
        <v>712.89856593834395</v>
      </c>
      <c r="H108" s="77">
        <v>699.24415546173316</v>
      </c>
      <c r="I108" s="77">
        <v>662.46669429546603</v>
      </c>
      <c r="J108" s="77">
        <v>631.43298297101398</v>
      </c>
      <c r="K108" s="77">
        <v>629.5447379692007</v>
      </c>
      <c r="L108" s="77">
        <v>645.81674061068031</v>
      </c>
      <c r="M108" s="77">
        <v>592.2143098768762</v>
      </c>
      <c r="N108" s="77">
        <v>601.14780464571095</v>
      </c>
      <c r="O108" s="77">
        <v>600.51841574926368</v>
      </c>
      <c r="P108" s="77">
        <v>572.58448410367521</v>
      </c>
      <c r="Q108" s="77">
        <v>549.84011872452527</v>
      </c>
      <c r="R108" s="77">
        <v>530.50998570731088</v>
      </c>
      <c r="S108" s="77">
        <v>569.15092240398576</v>
      </c>
      <c r="T108" s="77">
        <v>544.28847226940798</v>
      </c>
      <c r="U108" s="77">
        <v>546.49201386765196</v>
      </c>
      <c r="V108" s="77">
        <v>536.06069858049739</v>
      </c>
      <c r="W108" s="77">
        <v>566.23889275319107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3133.8631527701446</v>
      </c>
      <c r="C110" s="203">
        <f t="shared" si="89"/>
        <v>3418.6531367305706</v>
      </c>
      <c r="D110" s="203">
        <f t="shared" si="89"/>
        <v>3173.0459288737125</v>
      </c>
      <c r="E110" s="203">
        <f t="shared" si="89"/>
        <v>3111.1851355768531</v>
      </c>
      <c r="F110" s="203">
        <f t="shared" si="89"/>
        <v>2914.8622465305975</v>
      </c>
      <c r="G110" s="203">
        <f t="shared" si="89"/>
        <v>2839.2966382975287</v>
      </c>
      <c r="H110" s="203">
        <f t="shared" si="89"/>
        <v>2873.984400512938</v>
      </c>
      <c r="I110" s="203">
        <f t="shared" si="89"/>
        <v>2198.8381376248312</v>
      </c>
      <c r="J110" s="203">
        <f t="shared" si="89"/>
        <v>2611.1381810504122</v>
      </c>
      <c r="K110" s="203">
        <f t="shared" si="89"/>
        <v>2427.9353301388869</v>
      </c>
      <c r="L110" s="203">
        <f t="shared" si="89"/>
        <v>2588.7122339808748</v>
      </c>
      <c r="M110" s="203">
        <f t="shared" si="89"/>
        <v>2213.8625161554601</v>
      </c>
      <c r="N110" s="203">
        <f t="shared" si="89"/>
        <v>2348.6605153878704</v>
      </c>
      <c r="O110" s="203">
        <f t="shared" si="89"/>
        <v>2495.8475884461182</v>
      </c>
      <c r="P110" s="203">
        <f t="shared" si="89"/>
        <v>2081.5807352522711</v>
      </c>
      <c r="Q110" s="203">
        <f t="shared" si="89"/>
        <v>2093.7923400464651</v>
      </c>
      <c r="R110" s="203">
        <f t="shared" ref="R110:V110" si="90">R78*1000000/R$6</f>
        <v>2190.8810076198183</v>
      </c>
      <c r="S110" s="203">
        <f t="shared" si="90"/>
        <v>2130.3255684209748</v>
      </c>
      <c r="T110" s="203">
        <f t="shared" si="90"/>
        <v>2069.9376462205005</v>
      </c>
      <c r="U110" s="203">
        <f t="shared" si="90"/>
        <v>2176.3456937847072</v>
      </c>
      <c r="V110" s="203">
        <f t="shared" si="90"/>
        <v>2228.0671375966449</v>
      </c>
      <c r="W110" s="203">
        <f t="shared" ref="W110" si="91">W78*1000000/W$6</f>
        <v>2039.7277873084818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3133.8631527701446</v>
      </c>
      <c r="C111" s="192">
        <f t="shared" si="92"/>
        <v>3418.6531367305706</v>
      </c>
      <c r="D111" s="192">
        <f t="shared" si="92"/>
        <v>3173.0459288737125</v>
      </c>
      <c r="E111" s="192">
        <f t="shared" si="92"/>
        <v>3111.1851355768531</v>
      </c>
      <c r="F111" s="192">
        <f t="shared" si="92"/>
        <v>2914.8622465305975</v>
      </c>
      <c r="G111" s="192">
        <f t="shared" si="92"/>
        <v>2839.2966382975287</v>
      </c>
      <c r="H111" s="192">
        <f t="shared" si="92"/>
        <v>2873.984400512938</v>
      </c>
      <c r="I111" s="192">
        <f t="shared" si="92"/>
        <v>2198.8381376248312</v>
      </c>
      <c r="J111" s="192">
        <f t="shared" si="92"/>
        <v>2611.1381810504122</v>
      </c>
      <c r="K111" s="192">
        <f t="shared" si="92"/>
        <v>2427.9353301388869</v>
      </c>
      <c r="L111" s="192">
        <f t="shared" si="92"/>
        <v>2588.7122339808748</v>
      </c>
      <c r="M111" s="192">
        <f t="shared" si="92"/>
        <v>2213.8625161554601</v>
      </c>
      <c r="N111" s="192">
        <f t="shared" si="92"/>
        <v>2348.6605153878704</v>
      </c>
      <c r="O111" s="192">
        <f t="shared" si="92"/>
        <v>2495.8475884461182</v>
      </c>
      <c r="P111" s="192">
        <f t="shared" si="92"/>
        <v>2081.5807352522711</v>
      </c>
      <c r="Q111" s="192">
        <f t="shared" si="92"/>
        <v>2093.7923400464651</v>
      </c>
      <c r="R111" s="192">
        <f t="shared" ref="R111:V111" si="93">R79*1000000/R$6</f>
        <v>2190.8810076198183</v>
      </c>
      <c r="S111" s="192">
        <f t="shared" si="93"/>
        <v>2130.3255684209748</v>
      </c>
      <c r="T111" s="192">
        <f t="shared" si="93"/>
        <v>2069.9376462205005</v>
      </c>
      <c r="U111" s="192">
        <f t="shared" si="93"/>
        <v>2176.3456937847072</v>
      </c>
      <c r="V111" s="192">
        <f t="shared" si="93"/>
        <v>2228.0671375966449</v>
      </c>
      <c r="W111" s="192">
        <f t="shared" ref="W111" si="94">W79*1000000/W$6</f>
        <v>2039.7277873084818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2732.8098016239669</v>
      </c>
      <c r="C112" s="74">
        <f t="shared" si="95"/>
        <v>2992.5794280513751</v>
      </c>
      <c r="D112" s="74">
        <f t="shared" si="95"/>
        <v>2747.8241239775707</v>
      </c>
      <c r="E112" s="74">
        <f t="shared" si="95"/>
        <v>2676.4833848869089</v>
      </c>
      <c r="F112" s="74">
        <f t="shared" si="95"/>
        <v>2486.0705476047001</v>
      </c>
      <c r="G112" s="74">
        <f t="shared" si="95"/>
        <v>2407.4741810103546</v>
      </c>
      <c r="H112" s="74">
        <f t="shared" si="95"/>
        <v>2448.2859986739759</v>
      </c>
      <c r="I112" s="74">
        <f t="shared" si="95"/>
        <v>1819.3645387050162</v>
      </c>
      <c r="J112" s="74">
        <f t="shared" si="95"/>
        <v>2209.1057118888521</v>
      </c>
      <c r="K112" s="74">
        <f t="shared" si="95"/>
        <v>2039.4169422563218</v>
      </c>
      <c r="L112" s="74">
        <f t="shared" si="95"/>
        <v>2203.6355208110813</v>
      </c>
      <c r="M112" s="74">
        <f t="shared" si="95"/>
        <v>1847.1086548151145</v>
      </c>
      <c r="N112" s="74">
        <f t="shared" si="95"/>
        <v>1985.1759559352176</v>
      </c>
      <c r="O112" s="74">
        <f t="shared" si="95"/>
        <v>2178.0170218232947</v>
      </c>
      <c r="P112" s="74">
        <f t="shared" si="95"/>
        <v>1760.3217505204002</v>
      </c>
      <c r="Q112" s="74">
        <f t="shared" si="95"/>
        <v>1785.7199769368931</v>
      </c>
      <c r="R112" s="74">
        <f t="shared" ref="R112:V112" si="96">R80*1000000/R$6</f>
        <v>1877.4373066645551</v>
      </c>
      <c r="S112" s="74">
        <f t="shared" si="96"/>
        <v>1802.6755640525946</v>
      </c>
      <c r="T112" s="74">
        <f t="shared" si="96"/>
        <v>1729.6437568421043</v>
      </c>
      <c r="U112" s="74">
        <f t="shared" si="96"/>
        <v>1826.8536768286567</v>
      </c>
      <c r="V112" s="74">
        <f t="shared" si="96"/>
        <v>1871.7834384875314</v>
      </c>
      <c r="W112" s="74">
        <f t="shared" ref="W112" si="97">W80*1000000/W$6</f>
        <v>1714.3489915140849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396.42839729146692</v>
      </c>
      <c r="C114" s="74">
        <f t="shared" si="101"/>
        <v>421.34497144890241</v>
      </c>
      <c r="D114" s="74">
        <f t="shared" si="101"/>
        <v>420.13045281009687</v>
      </c>
      <c r="E114" s="74">
        <f t="shared" si="101"/>
        <v>429.28656215293154</v>
      </c>
      <c r="F114" s="74">
        <f t="shared" si="101"/>
        <v>423.21874912516279</v>
      </c>
      <c r="G114" s="74">
        <f t="shared" si="101"/>
        <v>426.16718113312157</v>
      </c>
      <c r="H114" s="74">
        <f t="shared" si="101"/>
        <v>420.33866002760846</v>
      </c>
      <c r="I114" s="74">
        <f t="shared" si="101"/>
        <v>373.95309490285621</v>
      </c>
      <c r="J114" s="74">
        <f t="shared" si="101"/>
        <v>397.17144746455102</v>
      </c>
      <c r="K114" s="74">
        <f t="shared" si="101"/>
        <v>383.43294654860051</v>
      </c>
      <c r="L114" s="74">
        <f t="shared" si="101"/>
        <v>379.83214488221853</v>
      </c>
      <c r="M114" s="74">
        <f t="shared" si="101"/>
        <v>362.12093976868113</v>
      </c>
      <c r="N114" s="74">
        <f t="shared" si="101"/>
        <v>358.45108262760419</v>
      </c>
      <c r="O114" s="74">
        <f t="shared" si="101"/>
        <v>312.15161911850214</v>
      </c>
      <c r="P114" s="74">
        <f t="shared" si="101"/>
        <v>316.22331170343136</v>
      </c>
      <c r="Q114" s="74">
        <f t="shared" si="101"/>
        <v>303.10223106437218</v>
      </c>
      <c r="R114" s="74">
        <f t="shared" ref="R114:V114" si="102">R82*1000000/R$6</f>
        <v>308.80520354111781</v>
      </c>
      <c r="S114" s="74">
        <f t="shared" si="102"/>
        <v>322.79287143260706</v>
      </c>
      <c r="T114" s="74">
        <f t="shared" si="102"/>
        <v>335.09346454762999</v>
      </c>
      <c r="U114" s="74">
        <f t="shared" si="102"/>
        <v>343.6677628595516</v>
      </c>
      <c r="V114" s="74">
        <f t="shared" si="102"/>
        <v>350.61583600037551</v>
      </c>
      <c r="W114" s="74">
        <f t="shared" ref="W114" si="103">W82*1000000/W$6</f>
        <v>318.82336708969524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4.6249538547109035</v>
      </c>
      <c r="C115" s="193">
        <f t="shared" si="104"/>
        <v>4.7287372302927233</v>
      </c>
      <c r="D115" s="193">
        <f t="shared" si="104"/>
        <v>5.0913520860449744</v>
      </c>
      <c r="E115" s="193">
        <f t="shared" si="104"/>
        <v>5.4151885370125692</v>
      </c>
      <c r="F115" s="193">
        <f t="shared" si="104"/>
        <v>5.5729498007348379</v>
      </c>
      <c r="G115" s="193">
        <f t="shared" si="104"/>
        <v>5.6552761540516219</v>
      </c>
      <c r="H115" s="193">
        <f t="shared" si="104"/>
        <v>5.3597418113539339</v>
      </c>
      <c r="I115" s="193">
        <f t="shared" si="104"/>
        <v>5.5205040169589221</v>
      </c>
      <c r="J115" s="193">
        <f t="shared" si="104"/>
        <v>4.8610216970090052</v>
      </c>
      <c r="K115" s="193">
        <f t="shared" si="104"/>
        <v>5.0854413339647566</v>
      </c>
      <c r="L115" s="193">
        <f t="shared" si="104"/>
        <v>5.2445682875750448</v>
      </c>
      <c r="M115" s="193">
        <f t="shared" si="104"/>
        <v>4.632921571664391</v>
      </c>
      <c r="N115" s="193">
        <f t="shared" si="104"/>
        <v>5.0334768250489805</v>
      </c>
      <c r="O115" s="193">
        <f t="shared" si="104"/>
        <v>5.6789475043215925</v>
      </c>
      <c r="P115" s="193">
        <f t="shared" si="104"/>
        <v>5.0356730284393363</v>
      </c>
      <c r="Q115" s="193">
        <f t="shared" si="104"/>
        <v>4.9701320451995468</v>
      </c>
      <c r="R115" s="193">
        <f t="shared" ref="R115:V115" si="105">R83*1000000/R$6</f>
        <v>4.6384974141456388</v>
      </c>
      <c r="S115" s="193">
        <f t="shared" si="105"/>
        <v>4.8571329357727455</v>
      </c>
      <c r="T115" s="193">
        <f t="shared" si="105"/>
        <v>5.2004248307658552</v>
      </c>
      <c r="U115" s="193">
        <f t="shared" si="105"/>
        <v>5.824254096498712</v>
      </c>
      <c r="V115" s="193">
        <f t="shared" si="105"/>
        <v>5.667863108737583</v>
      </c>
      <c r="W115" s="193">
        <f t="shared" ref="W115" si="106">W83*1000000/W$6</f>
        <v>6.5554287047020594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0.61450152667580371</v>
      </c>
      <c r="C118" s="206">
        <f t="shared" si="110"/>
        <v>0.61781544432576974</v>
      </c>
      <c r="D118" s="206">
        <f t="shared" si="110"/>
        <v>0.62884069127300979</v>
      </c>
      <c r="E118" s="206">
        <f t="shared" si="110"/>
        <v>0.63503945070708145</v>
      </c>
      <c r="F118" s="206">
        <f t="shared" si="110"/>
        <v>0.64623511712753279</v>
      </c>
      <c r="G118" s="206">
        <f t="shared" si="110"/>
        <v>0.65483468437607517</v>
      </c>
      <c r="H118" s="206">
        <f t="shared" si="110"/>
        <v>0.66070615817590106</v>
      </c>
      <c r="I118" s="206">
        <f t="shared" si="110"/>
        <v>0.68367614814455746</v>
      </c>
      <c r="J118" s="206">
        <f t="shared" si="110"/>
        <v>0.68309039542867311</v>
      </c>
      <c r="K118" s="206">
        <f t="shared" si="110"/>
        <v>0.69845414697456532</v>
      </c>
      <c r="L118" s="206">
        <f t="shared" si="110"/>
        <v>0.71169053175386876</v>
      </c>
      <c r="M118" s="206">
        <f t="shared" si="110"/>
        <v>0.72909697629473391</v>
      </c>
      <c r="N118" s="206">
        <f t="shared" si="110"/>
        <v>0.74047010756902087</v>
      </c>
      <c r="O118" s="206">
        <f t="shared" si="110"/>
        <v>0.75600945630853789</v>
      </c>
      <c r="P118" s="206">
        <f t="shared" si="110"/>
        <v>0.76600923614719929</v>
      </c>
      <c r="Q118" s="206">
        <f t="shared" si="110"/>
        <v>0.77598446799338439</v>
      </c>
      <c r="R118" s="206">
        <f t="shared" ref="R118:V118" si="111">IF(R104=0,"",R104/R97)</f>
        <v>0.78604663162774746</v>
      </c>
      <c r="S118" s="206">
        <f t="shared" si="111"/>
        <v>0.79872908021294731</v>
      </c>
      <c r="T118" s="206">
        <f t="shared" si="111"/>
        <v>0.81172826222978611</v>
      </c>
      <c r="U118" s="206">
        <f t="shared" si="111"/>
        <v>0.82008678063099161</v>
      </c>
      <c r="V118" s="206">
        <f t="shared" si="111"/>
        <v>0.82955797664922348</v>
      </c>
      <c r="W118" s="206">
        <f t="shared" ref="W118" si="112">IF(W104=0,"",W104/W97)</f>
        <v>0.85417416917879752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0.59800862035439772</v>
      </c>
      <c r="C119" s="199">
        <f t="shared" si="113"/>
        <v>0.60213539986047659</v>
      </c>
      <c r="D119" s="199">
        <f t="shared" si="113"/>
        <v>0.61304357199914905</v>
      </c>
      <c r="E119" s="199">
        <f t="shared" si="113"/>
        <v>0.61770831165345097</v>
      </c>
      <c r="F119" s="199">
        <f t="shared" si="113"/>
        <v>0.63022414532077931</v>
      </c>
      <c r="G119" s="199">
        <f t="shared" si="113"/>
        <v>0.63870260711996751</v>
      </c>
      <c r="H119" s="199">
        <f t="shared" si="113"/>
        <v>0.64384392478998953</v>
      </c>
      <c r="I119" s="199">
        <f t="shared" si="113"/>
        <v>0.6677934831806307</v>
      </c>
      <c r="J119" s="199">
        <f t="shared" si="113"/>
        <v>0.66887962109854915</v>
      </c>
      <c r="K119" s="199">
        <f t="shared" si="113"/>
        <v>0.68503581325300489</v>
      </c>
      <c r="L119" s="199">
        <f t="shared" si="113"/>
        <v>0.69994714609019637</v>
      </c>
      <c r="M119" s="199">
        <f t="shared" si="113"/>
        <v>0.71747719031872437</v>
      </c>
      <c r="N119" s="199">
        <f t="shared" si="113"/>
        <v>0.73072522657496308</v>
      </c>
      <c r="O119" s="199">
        <f t="shared" si="113"/>
        <v>0.74767897719191467</v>
      </c>
      <c r="P119" s="199">
        <f t="shared" si="113"/>
        <v>0.75737915311260395</v>
      </c>
      <c r="Q119" s="199">
        <f t="shared" si="113"/>
        <v>0.7677261593887057</v>
      </c>
      <c r="R119" s="199">
        <f t="shared" ref="R119:V119" si="114">IF(R105=0,"",R105/R98)</f>
        <v>0.77785542950285624</v>
      </c>
      <c r="S119" s="199">
        <f t="shared" si="114"/>
        <v>0.79023387387195632</v>
      </c>
      <c r="T119" s="199">
        <f t="shared" si="114"/>
        <v>0.80303780696624394</v>
      </c>
      <c r="U119" s="199">
        <f t="shared" si="114"/>
        <v>0.81139116401981337</v>
      </c>
      <c r="V119" s="199">
        <f t="shared" si="114"/>
        <v>0.82037529909089346</v>
      </c>
      <c r="W119" s="199">
        <f t="shared" ref="W119" si="115">IF(W105=0,"",W105/W98)</f>
        <v>0.84526234320977389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1.924604614742333</v>
      </c>
      <c r="C120" s="200">
        <f t="shared" si="116"/>
        <v>1.9907282410756952</v>
      </c>
      <c r="D120" s="200">
        <f t="shared" si="116"/>
        <v>2.0702408023974002</v>
      </c>
      <c r="E120" s="200">
        <f t="shared" si="116"/>
        <v>2.1869881598712952</v>
      </c>
      <c r="F120" s="200">
        <f t="shared" si="116"/>
        <v>2.3281801771210628</v>
      </c>
      <c r="G120" s="200">
        <f t="shared" si="116"/>
        <v>2.4784605417166534</v>
      </c>
      <c r="H120" s="200">
        <f t="shared" si="116"/>
        <v>2.650743058340113</v>
      </c>
      <c r="I120" s="200">
        <f t="shared" si="116"/>
        <v>2.7448805040091773</v>
      </c>
      <c r="J120" s="200">
        <f t="shared" si="116"/>
        <v>2.7984033571261904</v>
      </c>
      <c r="K120" s="200">
        <f t="shared" si="116"/>
        <v>2.8664106393799438</v>
      </c>
      <c r="L120" s="200">
        <f t="shared" si="116"/>
        <v>2.9448379727951481</v>
      </c>
      <c r="M120" s="200">
        <f t="shared" si="116"/>
        <v>3.0377719525081699</v>
      </c>
      <c r="N120" s="200">
        <f t="shared" si="116"/>
        <v>3.1475888752201318</v>
      </c>
      <c r="O120" s="200">
        <f t="shared" si="116"/>
        <v>3.2795061057183639</v>
      </c>
      <c r="P120" s="200">
        <f t="shared" si="116"/>
        <v>3.407592830760382</v>
      </c>
      <c r="Q120" s="200">
        <f t="shared" si="116"/>
        <v>3.5263002761677016</v>
      </c>
      <c r="R120" s="200">
        <f t="shared" ref="R120:V120" si="117">IF(R106=0,"",R106/R99)</f>
        <v>3.6356480539817091</v>
      </c>
      <c r="S120" s="200">
        <f t="shared" si="117"/>
        <v>3.7460667463990789</v>
      </c>
      <c r="T120" s="200">
        <f t="shared" si="117"/>
        <v>3.8538062074782937</v>
      </c>
      <c r="U120" s="200">
        <f t="shared" si="117"/>
        <v>3.9605674428149191</v>
      </c>
      <c r="V120" s="200">
        <f t="shared" si="117"/>
        <v>4.0662155821190753</v>
      </c>
      <c r="W120" s="200">
        <f t="shared" ref="W120" si="118">IF(W106=0,"",W106/W99)</f>
        <v>4.1592572946521473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0.65957405935125968</v>
      </c>
      <c r="C121" s="200">
        <f t="shared" si="119"/>
        <v>0.66172369884320636</v>
      </c>
      <c r="D121" s="200">
        <f t="shared" si="119"/>
        <v>0.6681664918782837</v>
      </c>
      <c r="E121" s="200">
        <f t="shared" si="119"/>
        <v>0.67171360678320768</v>
      </c>
      <c r="F121" s="200">
        <f t="shared" si="119"/>
        <v>0.67942143542823819</v>
      </c>
      <c r="G121" s="200">
        <f t="shared" si="119"/>
        <v>0.68508855298982008</v>
      </c>
      <c r="H121" s="200">
        <f t="shared" si="119"/>
        <v>0.68974758043572992</v>
      </c>
      <c r="I121" s="200">
        <f t="shared" si="119"/>
        <v>0.70474692387329174</v>
      </c>
      <c r="J121" s="200">
        <f t="shared" si="119"/>
        <v>0.70572602550705688</v>
      </c>
      <c r="K121" s="200">
        <f t="shared" si="119"/>
        <v>0.71576531963347345</v>
      </c>
      <c r="L121" s="200">
        <f t="shared" si="119"/>
        <v>0.72503643368422643</v>
      </c>
      <c r="M121" s="200">
        <f t="shared" si="119"/>
        <v>0.7364800716291956</v>
      </c>
      <c r="N121" s="200">
        <f t="shared" si="119"/>
        <v>0.7447919972183441</v>
      </c>
      <c r="O121" s="200">
        <f t="shared" si="119"/>
        <v>0.76096494570283002</v>
      </c>
      <c r="P121" s="200">
        <f t="shared" si="119"/>
        <v>0.76504380764115409</v>
      </c>
      <c r="Q121" s="200">
        <f t="shared" si="119"/>
        <v>0.77591376970891635</v>
      </c>
      <c r="R121" s="200">
        <f t="shared" ref="R121:V121" si="120">IF(R107=0,"",R107/R100)</f>
        <v>0.7854905577914314</v>
      </c>
      <c r="S121" s="200">
        <f t="shared" si="120"/>
        <v>0.79675179281343544</v>
      </c>
      <c r="T121" s="200">
        <f t="shared" si="120"/>
        <v>0.8121050439596339</v>
      </c>
      <c r="U121" s="200">
        <f t="shared" si="120"/>
        <v>0.82042618101681353</v>
      </c>
      <c r="V121" s="200">
        <f t="shared" si="120"/>
        <v>0.83045076265960305</v>
      </c>
      <c r="W121" s="200">
        <f t="shared" ref="W121" si="121">IF(W107=0,"",W107/W100)</f>
        <v>0.8525334490072588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0.75699367715360955</v>
      </c>
      <c r="C122" s="201">
        <f t="shared" si="122"/>
        <v>0.75929711808947498</v>
      </c>
      <c r="D122" s="201">
        <f t="shared" si="122"/>
        <v>0.76153758976953656</v>
      </c>
      <c r="E122" s="201">
        <f t="shared" si="122"/>
        <v>0.76399315322392047</v>
      </c>
      <c r="F122" s="201">
        <f t="shared" si="122"/>
        <v>0.76683852229707661</v>
      </c>
      <c r="G122" s="201">
        <f t="shared" si="122"/>
        <v>0.76997663039389064</v>
      </c>
      <c r="H122" s="201">
        <f t="shared" si="122"/>
        <v>0.77361014075414924</v>
      </c>
      <c r="I122" s="201">
        <f t="shared" si="122"/>
        <v>0.77504057114216496</v>
      </c>
      <c r="J122" s="201">
        <f t="shared" si="122"/>
        <v>0.77643582712305437</v>
      </c>
      <c r="K122" s="201">
        <f t="shared" si="122"/>
        <v>0.7776236850573911</v>
      </c>
      <c r="L122" s="201">
        <f t="shared" si="122"/>
        <v>0.77915271621460114</v>
      </c>
      <c r="M122" s="201">
        <f t="shared" si="122"/>
        <v>0.78100567100648544</v>
      </c>
      <c r="N122" s="201">
        <f t="shared" si="122"/>
        <v>0.78287402658490202</v>
      </c>
      <c r="O122" s="201">
        <f t="shared" si="122"/>
        <v>0.78474341071953346</v>
      </c>
      <c r="P122" s="201">
        <f t="shared" si="122"/>
        <v>0.78758956731309704</v>
      </c>
      <c r="Q122" s="201">
        <f t="shared" si="122"/>
        <v>0.79102861641725108</v>
      </c>
      <c r="R122" s="201">
        <f t="shared" ref="R122:V122" si="123">IF(R108=0,"",R108/R101)</f>
        <v>0.79625113309490181</v>
      </c>
      <c r="S122" s="201">
        <f t="shared" si="123"/>
        <v>0.8033586531710406</v>
      </c>
      <c r="T122" s="201">
        <f t="shared" si="123"/>
        <v>0.8110493054020067</v>
      </c>
      <c r="U122" s="201">
        <f t="shared" si="123"/>
        <v>0.81958460540179967</v>
      </c>
      <c r="V122" s="201">
        <f t="shared" si="123"/>
        <v>0.82989588753814802</v>
      </c>
      <c r="W122" s="201">
        <f t="shared" ref="W122" si="124">IF(W108=0,"",W108/W101)</f>
        <v>0.8389627448592496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238.90358074652923</v>
      </c>
      <c r="C126" s="203">
        <f t="shared" si="125"/>
        <v>252.72777131812492</v>
      </c>
      <c r="D126" s="203">
        <f t="shared" si="125"/>
        <v>241.18692214650176</v>
      </c>
      <c r="E126" s="203">
        <f t="shared" si="125"/>
        <v>236.71253578128349</v>
      </c>
      <c r="F126" s="203">
        <f t="shared" si="125"/>
        <v>227.62266158742156</v>
      </c>
      <c r="G126" s="203">
        <f t="shared" si="125"/>
        <v>221.97034190610989</v>
      </c>
      <c r="H126" s="203">
        <f t="shared" si="125"/>
        <v>223.54613572982987</v>
      </c>
      <c r="I126" s="203">
        <f t="shared" si="125"/>
        <v>190.81353389206058</v>
      </c>
      <c r="J126" s="203">
        <f t="shared" si="125"/>
        <v>213.58831378558369</v>
      </c>
      <c r="K126" s="203">
        <f t="shared" si="125"/>
        <v>201.41726613641367</v>
      </c>
      <c r="L126" s="203">
        <f t="shared" si="125"/>
        <v>213.522785050653</v>
      </c>
      <c r="M126" s="203">
        <f t="shared" si="125"/>
        <v>187.89889121857746</v>
      </c>
      <c r="N126" s="203">
        <f t="shared" si="125"/>
        <v>195.17084342917249</v>
      </c>
      <c r="O126" s="203">
        <f t="shared" si="125"/>
        <v>204.73261575586548</v>
      </c>
      <c r="P126" s="203">
        <f t="shared" si="125"/>
        <v>172.11627812420537</v>
      </c>
      <c r="Q126" s="203">
        <f t="shared" si="125"/>
        <v>171.44739121788561</v>
      </c>
      <c r="R126" s="203">
        <f t="shared" ref="R126:V126" si="126">IF(R96=0,0,R96/R$19)</f>
        <v>176.27502157918531</v>
      </c>
      <c r="S126" s="203">
        <f t="shared" si="126"/>
        <v>174.13756722533225</v>
      </c>
      <c r="T126" s="203">
        <f t="shared" si="126"/>
        <v>169.66233238271951</v>
      </c>
      <c r="U126" s="203">
        <f t="shared" si="126"/>
        <v>174.0008123728106</v>
      </c>
      <c r="V126" s="203">
        <f t="shared" si="126"/>
        <v>173.02245971324834</v>
      </c>
      <c r="W126" s="203">
        <f t="shared" ref="W126" si="127">IF(W96=0,0,W96/W$19)</f>
        <v>170.50843512247229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215.12374443718892</v>
      </c>
      <c r="C127" s="192">
        <f t="shared" si="128"/>
        <v>228.8155235793383</v>
      </c>
      <c r="D127" s="192">
        <f t="shared" si="128"/>
        <v>217.07664268498422</v>
      </c>
      <c r="E127" s="192">
        <f t="shared" si="128"/>
        <v>212.38233425081845</v>
      </c>
      <c r="F127" s="192">
        <f t="shared" si="128"/>
        <v>203.33002274659682</v>
      </c>
      <c r="G127" s="192">
        <f t="shared" si="128"/>
        <v>197.72247227286471</v>
      </c>
      <c r="H127" s="192">
        <f t="shared" si="128"/>
        <v>199.33064781112108</v>
      </c>
      <c r="I127" s="192">
        <f t="shared" si="128"/>
        <v>166.61920878613145</v>
      </c>
      <c r="J127" s="192">
        <f t="shared" si="128"/>
        <v>189.53051727148048</v>
      </c>
      <c r="K127" s="192">
        <f t="shared" si="128"/>
        <v>177.5403333272333</v>
      </c>
      <c r="L127" s="192">
        <f t="shared" si="128"/>
        <v>190.04988785212271</v>
      </c>
      <c r="M127" s="192">
        <f t="shared" si="128"/>
        <v>164.95884436842036</v>
      </c>
      <c r="N127" s="192">
        <f t="shared" si="128"/>
        <v>172.84370096872388</v>
      </c>
      <c r="O127" s="192">
        <f t="shared" si="128"/>
        <v>182.87766565376191</v>
      </c>
      <c r="P127" s="192">
        <f t="shared" si="128"/>
        <v>150.81883504523222</v>
      </c>
      <c r="Q127" s="192">
        <f t="shared" si="128"/>
        <v>150.74869557067581</v>
      </c>
      <c r="R127" s="192">
        <f t="shared" ref="R127:V127" si="129">IF(R97=0,0,R97/R$19)</f>
        <v>155.60531015508101</v>
      </c>
      <c r="S127" s="192">
        <f t="shared" si="129"/>
        <v>153.72580896263466</v>
      </c>
      <c r="T127" s="192">
        <f t="shared" si="129"/>
        <v>149.62923577474572</v>
      </c>
      <c r="U127" s="192">
        <f t="shared" si="129"/>
        <v>154.25199073679335</v>
      </c>
      <c r="V127" s="192">
        <f t="shared" si="129"/>
        <v>152.97442790161867</v>
      </c>
      <c r="W127" s="192">
        <f t="shared" ref="W127" si="130">IF(W97=0,0,W97/W$19)</f>
        <v>150.00416574863252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176.72557735155198</v>
      </c>
      <c r="C128" s="74">
        <f t="shared" si="131"/>
        <v>189.11413625041556</v>
      </c>
      <c r="D128" s="74">
        <f t="shared" si="131"/>
        <v>176.82713280318279</v>
      </c>
      <c r="E128" s="74">
        <f t="shared" si="131"/>
        <v>171.41699066303252</v>
      </c>
      <c r="F128" s="74">
        <f t="shared" si="131"/>
        <v>162.21191421484366</v>
      </c>
      <c r="G128" s="74">
        <f t="shared" si="131"/>
        <v>156.33308686454521</v>
      </c>
      <c r="H128" s="74">
        <f t="shared" si="131"/>
        <v>158.56517889902625</v>
      </c>
      <c r="I128" s="74">
        <f t="shared" si="131"/>
        <v>127.40227941512765</v>
      </c>
      <c r="J128" s="74">
        <f t="shared" si="131"/>
        <v>150.08441351219619</v>
      </c>
      <c r="K128" s="74">
        <f t="shared" si="131"/>
        <v>138.6293805338511</v>
      </c>
      <c r="L128" s="74">
        <f t="shared" si="131"/>
        <v>150.67005806074988</v>
      </c>
      <c r="M128" s="74">
        <f t="shared" si="131"/>
        <v>126.87553981466917</v>
      </c>
      <c r="N128" s="74">
        <f t="shared" si="131"/>
        <v>135.69116016940367</v>
      </c>
      <c r="O128" s="74">
        <f t="shared" si="131"/>
        <v>148.08678221053026</v>
      </c>
      <c r="P128" s="74">
        <f t="shared" si="131"/>
        <v>116.92928804986816</v>
      </c>
      <c r="Q128" s="74">
        <f t="shared" si="131"/>
        <v>118.34398153574767</v>
      </c>
      <c r="R128" s="74">
        <f t="shared" ref="R128:V128" si="132">IF(R98=0,0,R98/R$19)</f>
        <v>123.79312099205012</v>
      </c>
      <c r="S128" s="74">
        <f t="shared" si="132"/>
        <v>120.30328688353846</v>
      </c>
      <c r="T128" s="74">
        <f t="shared" si="132"/>
        <v>115.66725867795394</v>
      </c>
      <c r="U128" s="74">
        <f t="shared" si="132"/>
        <v>121.09060337022272</v>
      </c>
      <c r="V128" s="74">
        <f t="shared" si="132"/>
        <v>120.23441145495775</v>
      </c>
      <c r="W128" s="74">
        <f t="shared" ref="W128" si="133">IF(W98=0,0,W98/W$19)</f>
        <v>117.70386863383595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0.18159263136445333</v>
      </c>
      <c r="C129" s="74">
        <f t="shared" si="134"/>
        <v>0.17923006200478078</v>
      </c>
      <c r="D129" s="74">
        <f t="shared" si="134"/>
        <v>0.17755833497301274</v>
      </c>
      <c r="E129" s="74">
        <f t="shared" si="134"/>
        <v>0.33144510503347019</v>
      </c>
      <c r="F129" s="74">
        <f t="shared" si="134"/>
        <v>0.18008045083195376</v>
      </c>
      <c r="G129" s="74">
        <f t="shared" si="134"/>
        <v>0.19443198799771619</v>
      </c>
      <c r="H129" s="74">
        <f t="shared" si="134"/>
        <v>0.30635055479994783</v>
      </c>
      <c r="I129" s="74">
        <f t="shared" si="134"/>
        <v>0.24132114606517044</v>
      </c>
      <c r="J129" s="74">
        <f t="shared" si="134"/>
        <v>0.2685281142422648</v>
      </c>
      <c r="K129" s="74">
        <f t="shared" si="134"/>
        <v>0.27803172357996131</v>
      </c>
      <c r="L129" s="74">
        <f t="shared" si="134"/>
        <v>0.32438811754037161</v>
      </c>
      <c r="M129" s="74">
        <f t="shared" si="134"/>
        <v>0.34866546261623321</v>
      </c>
      <c r="N129" s="74">
        <f t="shared" si="134"/>
        <v>0.34404907327514911</v>
      </c>
      <c r="O129" s="74">
        <f t="shared" si="134"/>
        <v>0.33942703876504166</v>
      </c>
      <c r="P129" s="74">
        <f t="shared" si="134"/>
        <v>0.32476303425157171</v>
      </c>
      <c r="Q129" s="74">
        <f t="shared" si="134"/>
        <v>0.31396750331362538</v>
      </c>
      <c r="R129" s="74">
        <f t="shared" ref="R129:V129" si="135">IF(R99=0,0,R99/R$19)</f>
        <v>0.334213717222894</v>
      </c>
      <c r="S129" s="74">
        <f t="shared" si="135"/>
        <v>0.35138873754596905</v>
      </c>
      <c r="T129" s="74">
        <f t="shared" si="135"/>
        <v>0.3288377129205487</v>
      </c>
      <c r="U129" s="74">
        <f t="shared" si="135"/>
        <v>0.33370040940863865</v>
      </c>
      <c r="V129" s="74">
        <f t="shared" si="135"/>
        <v>0.33338081813382692</v>
      </c>
      <c r="W129" s="74">
        <f t="shared" ref="W129" si="136">IF(W99=0,0,W99/W$19)</f>
        <v>0.36315075529296981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28.420852140551556</v>
      </c>
      <c r="C130" s="74">
        <f t="shared" si="137"/>
        <v>29.438449152763638</v>
      </c>
      <c r="D130" s="74">
        <f t="shared" si="137"/>
        <v>29.773634944503769</v>
      </c>
      <c r="E130" s="74">
        <f t="shared" si="137"/>
        <v>30.162976152165516</v>
      </c>
      <c r="F130" s="74">
        <f t="shared" si="137"/>
        <v>30.2341421067472</v>
      </c>
      <c r="G130" s="74">
        <f t="shared" si="137"/>
        <v>30.344200829170187</v>
      </c>
      <c r="H130" s="74">
        <f t="shared" si="137"/>
        <v>29.856964056425035</v>
      </c>
      <c r="I130" s="74">
        <f t="shared" si="137"/>
        <v>28.948681898799538</v>
      </c>
      <c r="J130" s="74">
        <f t="shared" si="137"/>
        <v>29.589292195078059</v>
      </c>
      <c r="K130" s="74">
        <f t="shared" si="137"/>
        <v>29.117095030828636</v>
      </c>
      <c r="L130" s="74">
        <f t="shared" si="137"/>
        <v>29.377393103772484</v>
      </c>
      <c r="M130" s="74">
        <f t="shared" si="137"/>
        <v>28.95962073611949</v>
      </c>
      <c r="N130" s="74">
        <f t="shared" si="137"/>
        <v>28.010510297588702</v>
      </c>
      <c r="O130" s="74">
        <f t="shared" si="137"/>
        <v>25.772720218809027</v>
      </c>
      <c r="P130" s="74">
        <f t="shared" si="137"/>
        <v>25.42022979492322</v>
      </c>
      <c r="Q130" s="74">
        <f t="shared" si="137"/>
        <v>24.410874126742456</v>
      </c>
      <c r="R130" s="74">
        <f t="shared" ref="R130:V130" si="138">IF(R100=0,0,R100/R$19)</f>
        <v>24.123101930027307</v>
      </c>
      <c r="S130" s="74">
        <f t="shared" si="138"/>
        <v>25.241223766345371</v>
      </c>
      <c r="T130" s="74">
        <f t="shared" si="138"/>
        <v>26.22489477159117</v>
      </c>
      <c r="U130" s="74">
        <f t="shared" si="138"/>
        <v>25.503389418232704</v>
      </c>
      <c r="V130" s="74">
        <f t="shared" si="138"/>
        <v>25.381776329438427</v>
      </c>
      <c r="W130" s="74">
        <f t="shared" ref="W130" si="139">IF(W100=0,0,W100/W$19)</f>
        <v>24.650338037382269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9.7957223137209297</v>
      </c>
      <c r="C131" s="193">
        <f t="shared" si="140"/>
        <v>10.083708114154327</v>
      </c>
      <c r="D131" s="193">
        <f t="shared" si="140"/>
        <v>10.298316602324613</v>
      </c>
      <c r="E131" s="193">
        <f t="shared" si="140"/>
        <v>10.470922330586918</v>
      </c>
      <c r="F131" s="193">
        <f t="shared" si="140"/>
        <v>10.703885974173978</v>
      </c>
      <c r="G131" s="193">
        <f t="shared" si="140"/>
        <v>10.850752591151631</v>
      </c>
      <c r="H131" s="193">
        <f t="shared" si="140"/>
        <v>10.602154300869906</v>
      </c>
      <c r="I131" s="193">
        <f t="shared" si="140"/>
        <v>10.026926326139083</v>
      </c>
      <c r="J131" s="193">
        <f t="shared" si="140"/>
        <v>9.5882834499639671</v>
      </c>
      <c r="K131" s="193">
        <f t="shared" si="140"/>
        <v>9.515826038973584</v>
      </c>
      <c r="L131" s="193">
        <f t="shared" si="140"/>
        <v>9.6780485700599534</v>
      </c>
      <c r="M131" s="193">
        <f t="shared" si="140"/>
        <v>8.7750183550155061</v>
      </c>
      <c r="N131" s="193">
        <f t="shared" si="140"/>
        <v>8.7979814284563513</v>
      </c>
      <c r="O131" s="193">
        <f t="shared" si="140"/>
        <v>8.6787361856575433</v>
      </c>
      <c r="P131" s="193">
        <f t="shared" si="140"/>
        <v>8.1445541661892928</v>
      </c>
      <c r="Q131" s="193">
        <f t="shared" si="140"/>
        <v>7.6798724048720262</v>
      </c>
      <c r="R131" s="193">
        <f t="shared" ref="R131:V131" si="141">IF(R101=0,0,R101/R$19)</f>
        <v>7.3548735157806879</v>
      </c>
      <c r="S131" s="193">
        <f t="shared" si="141"/>
        <v>7.8299095752048853</v>
      </c>
      <c r="T131" s="193">
        <f t="shared" si="141"/>
        <v>7.4082446122800878</v>
      </c>
      <c r="U131" s="193">
        <f t="shared" si="141"/>
        <v>7.3242975389292333</v>
      </c>
      <c r="V131" s="193">
        <f t="shared" si="141"/>
        <v>7.0248592990886856</v>
      </c>
      <c r="W131" s="193">
        <f t="shared" ref="W131" si="142">IF(W101=0,0,W101/W$19)</f>
        <v>7.2868083221213809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23.779836309340332</v>
      </c>
      <c r="C132" s="77">
        <f t="shared" si="143"/>
        <v>23.912247738786657</v>
      </c>
      <c r="D132" s="77">
        <f t="shared" si="143"/>
        <v>24.110279461517553</v>
      </c>
      <c r="E132" s="77">
        <f t="shared" si="143"/>
        <v>24.330201530465111</v>
      </c>
      <c r="F132" s="77">
        <f t="shared" si="143"/>
        <v>24.292638840824786</v>
      </c>
      <c r="G132" s="77">
        <f t="shared" si="143"/>
        <v>24.247869633245163</v>
      </c>
      <c r="H132" s="77">
        <f t="shared" si="143"/>
        <v>24.215487918708781</v>
      </c>
      <c r="I132" s="77">
        <f t="shared" si="143"/>
        <v>24.194325105929099</v>
      </c>
      <c r="J132" s="77">
        <f t="shared" si="143"/>
        <v>24.057796514103238</v>
      </c>
      <c r="K132" s="77">
        <f t="shared" si="143"/>
        <v>23.87693280918041</v>
      </c>
      <c r="L132" s="77">
        <f t="shared" si="143"/>
        <v>23.472897198530323</v>
      </c>
      <c r="M132" s="77">
        <f t="shared" si="143"/>
        <v>22.940046850157113</v>
      </c>
      <c r="N132" s="77">
        <f t="shared" si="143"/>
        <v>22.327142460448599</v>
      </c>
      <c r="O132" s="77">
        <f t="shared" si="143"/>
        <v>21.854950102103615</v>
      </c>
      <c r="P132" s="77">
        <f t="shared" si="143"/>
        <v>21.297443078973128</v>
      </c>
      <c r="Q132" s="77">
        <f t="shared" si="143"/>
        <v>20.698695647209817</v>
      </c>
      <c r="R132" s="77">
        <f t="shared" ref="R132:V132" si="144">IF(R102=0,0,R102/R$19)</f>
        <v>20.669711424104293</v>
      </c>
      <c r="S132" s="77">
        <f t="shared" si="144"/>
        <v>20.411758262697578</v>
      </c>
      <c r="T132" s="77">
        <f t="shared" si="144"/>
        <v>20.033096607973818</v>
      </c>
      <c r="U132" s="77">
        <f t="shared" si="144"/>
        <v>19.748821636017308</v>
      </c>
      <c r="V132" s="77">
        <f t="shared" si="144"/>
        <v>20.048031811629659</v>
      </c>
      <c r="W132" s="77">
        <f t="shared" ref="W132" si="145">IF(W102=0,0,W102/W$19)</f>
        <v>20.504269373839737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132.19386938086802</v>
      </c>
      <c r="C134" s="153">
        <f t="shared" si="146"/>
        <v>141.36576436880253</v>
      </c>
      <c r="D134" s="153">
        <f t="shared" si="146"/>
        <v>136.50662604524962</v>
      </c>
      <c r="E134" s="153">
        <f t="shared" si="146"/>
        <v>134.87116088252753</v>
      </c>
      <c r="F134" s="153">
        <f t="shared" si="146"/>
        <v>131.3990010651909</v>
      </c>
      <c r="G134" s="153">
        <f t="shared" si="146"/>
        <v>129.47553272485865</v>
      </c>
      <c r="H134" s="153">
        <f t="shared" si="146"/>
        <v>131.69898652199939</v>
      </c>
      <c r="I134" s="153">
        <f t="shared" si="146"/>
        <v>113.91357886979615</v>
      </c>
      <c r="J134" s="153">
        <f t="shared" si="146"/>
        <v>129.46647598877655</v>
      </c>
      <c r="K134" s="153">
        <f t="shared" si="146"/>
        <v>124.00378206765272</v>
      </c>
      <c r="L134" s="153">
        <f t="shared" si="146"/>
        <v>135.25670574524034</v>
      </c>
      <c r="M134" s="153">
        <f t="shared" si="146"/>
        <v>120.27099464208889</v>
      </c>
      <c r="N134" s="153">
        <f t="shared" si="146"/>
        <v>127.98559384893865</v>
      </c>
      <c r="O134" s="153">
        <f t="shared" si="146"/>
        <v>138.25724458187511</v>
      </c>
      <c r="P134" s="153">
        <f t="shared" si="146"/>
        <v>115.5286206296088</v>
      </c>
      <c r="Q134" s="153">
        <f t="shared" si="146"/>
        <v>116.97864633310752</v>
      </c>
      <c r="R134" s="153">
        <f t="shared" ref="R134:V134" si="147">IF(R104=0,0,R104/R$19)</f>
        <v>122.31302991079237</v>
      </c>
      <c r="S134" s="153">
        <f t="shared" si="147"/>
        <v>122.78527399771643</v>
      </c>
      <c r="T134" s="153">
        <f t="shared" si="147"/>
        <v>121.45827953420529</v>
      </c>
      <c r="U134" s="153">
        <f t="shared" si="147"/>
        <v>126.50001848925838</v>
      </c>
      <c r="V134" s="153">
        <f t="shared" si="147"/>
        <v>126.9011568891393</v>
      </c>
      <c r="W134" s="153">
        <f t="shared" ref="W134" si="148">IF(W104=0,0,W104/W$19)</f>
        <v>128.12968365169684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105.68341869333599</v>
      </c>
      <c r="C135" s="74">
        <f t="shared" si="149"/>
        <v>113.87231605041262</v>
      </c>
      <c r="D135" s="74">
        <f t="shared" si="149"/>
        <v>108.40273712003108</v>
      </c>
      <c r="E135" s="74">
        <f t="shared" si="149"/>
        <v>105.88569989117718</v>
      </c>
      <c r="F135" s="74">
        <f t="shared" si="149"/>
        <v>102.22986499689742</v>
      </c>
      <c r="G135" s="74">
        <f t="shared" si="149"/>
        <v>99.850350159497367</v>
      </c>
      <c r="H135" s="74">
        <f t="shared" si="149"/>
        <v>102.09122711737588</v>
      </c>
      <c r="I135" s="74">
        <f t="shared" si="149"/>
        <v>85.078411935780053</v>
      </c>
      <c r="J135" s="74">
        <f t="shared" si="149"/>
        <v>100.38840564283578</v>
      </c>
      <c r="K135" s="74">
        <f t="shared" si="149"/>
        <v>94.966090434766983</v>
      </c>
      <c r="L135" s="74">
        <f t="shared" si="149"/>
        <v>105.46107714086608</v>
      </c>
      <c r="M135" s="74">
        <f t="shared" si="149"/>
        <v>91.03030582640028</v>
      </c>
      <c r="N135" s="74">
        <f t="shared" si="149"/>
        <v>99.152953759007104</v>
      </c>
      <c r="O135" s="74">
        <f t="shared" si="149"/>
        <v>110.72137385881109</v>
      </c>
      <c r="P135" s="74">
        <f t="shared" si="149"/>
        <v>88.559805157268869</v>
      </c>
      <c r="Q135" s="74">
        <f t="shared" si="149"/>
        <v>90.855770431207461</v>
      </c>
      <c r="R135" s="74">
        <f t="shared" ref="R135:V135" si="150">IF(R105=0,0,R105/R$19)</f>
        <v>96.293151298770198</v>
      </c>
      <c r="S135" s="74">
        <f t="shared" si="150"/>
        <v>95.067732433507913</v>
      </c>
      <c r="T135" s="74">
        <f t="shared" si="150"/>
        <v>92.885181746541377</v>
      </c>
      <c r="U135" s="74">
        <f t="shared" si="150"/>
        <v>98.25184562042655</v>
      </c>
      <c r="V135" s="74">
        <f t="shared" si="150"/>
        <v>98.637341258378513</v>
      </c>
      <c r="W135" s="74">
        <f t="shared" ref="W135" si="151">IF(W105=0,0,W105/W$19)</f>
        <v>99.490647806291577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0.34949401632723021</v>
      </c>
      <c r="C136" s="74">
        <f t="shared" si="152"/>
        <v>0.35679834608266503</v>
      </c>
      <c r="D136" s="74">
        <f t="shared" si="152"/>
        <v>0.36758850986687625</v>
      </c>
      <c r="E136" s="74">
        <f t="shared" si="152"/>
        <v>0.72486652035549726</v>
      </c>
      <c r="F136" s="74">
        <f t="shared" si="152"/>
        <v>0.41925973591397891</v>
      </c>
      <c r="G136" s="74">
        <f t="shared" si="152"/>
        <v>0.48189201029986556</v>
      </c>
      <c r="H136" s="74">
        <f t="shared" si="152"/>
        <v>0.8120566065546041</v>
      </c>
      <c r="I136" s="74">
        <f t="shared" si="152"/>
        <v>0.66239770903943729</v>
      </c>
      <c r="J136" s="74">
        <f t="shared" si="152"/>
        <v>0.75144997637831901</v>
      </c>
      <c r="K136" s="74">
        <f t="shared" si="152"/>
        <v>0.79695309055474473</v>
      </c>
      <c r="L136" s="74">
        <f t="shared" si="152"/>
        <v>0.95527044645642212</v>
      </c>
      <c r="M136" s="74">
        <f t="shared" si="152"/>
        <v>1.0591661631438791</v>
      </c>
      <c r="N136" s="74">
        <f t="shared" si="152"/>
        <v>1.0829250355706554</v>
      </c>
      <c r="O136" s="74">
        <f t="shared" si="152"/>
        <v>1.1131530460758579</v>
      </c>
      <c r="P136" s="74">
        <f t="shared" si="152"/>
        <v>1.1066601872116442</v>
      </c>
      <c r="Q136" s="74">
        <f t="shared" si="152"/>
        <v>1.107143693642521</v>
      </c>
      <c r="R136" s="74">
        <f t="shared" ref="R136:V136" si="153">IF(R106=0,0,R106/R$19)</f>
        <v>1.2150834506354078</v>
      </c>
      <c r="S136" s="74">
        <f t="shared" si="153"/>
        <v>1.3163256647801083</v>
      </c>
      <c r="T136" s="74">
        <f t="shared" si="153"/>
        <v>1.2672768193061756</v>
      </c>
      <c r="U136" s="74">
        <f t="shared" si="153"/>
        <v>1.3216429771578635</v>
      </c>
      <c r="V136" s="74">
        <f t="shared" si="153"/>
        <v>1.3555982774753725</v>
      </c>
      <c r="W136" s="74">
        <f t="shared" ref="W136" si="154">IF(W106=0,0,W106/W$19)</f>
        <v>1.5104374280107216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18.745656816565528</v>
      </c>
      <c r="C137" s="74">
        <f t="shared" si="155"/>
        <v>19.480119461574411</v>
      </c>
      <c r="D137" s="74">
        <f t="shared" si="155"/>
        <v>19.893745211333762</v>
      </c>
      <c r="E137" s="74">
        <f t="shared" si="155"/>
        <v>20.260881502486981</v>
      </c>
      <c r="F137" s="74">
        <f t="shared" si="155"/>
        <v>20.541724229107519</v>
      </c>
      <c r="G137" s="74">
        <f t="shared" si="155"/>
        <v>20.788464637688705</v>
      </c>
      <c r="H137" s="74">
        <f t="shared" si="155"/>
        <v>20.593768717075722</v>
      </c>
      <c r="I137" s="74">
        <f t="shared" si="155"/>
        <v>20.401494518365418</v>
      </c>
      <c r="J137" s="74">
        <f t="shared" si="155"/>
        <v>20.881933578399416</v>
      </c>
      <c r="K137" s="74">
        <f t="shared" si="155"/>
        <v>20.841006831539282</v>
      </c>
      <c r="L137" s="74">
        <f t="shared" si="155"/>
        <v>21.299680326898788</v>
      </c>
      <c r="M137" s="74">
        <f t="shared" si="155"/>
        <v>21.328183554091623</v>
      </c>
      <c r="N137" s="74">
        <f t="shared" si="155"/>
        <v>20.862003907646084</v>
      </c>
      <c r="O137" s="74">
        <f t="shared" si="155"/>
        <v>19.612136641920241</v>
      </c>
      <c r="P137" s="74">
        <f t="shared" si="155"/>
        <v>19.447589393421175</v>
      </c>
      <c r="Q137" s="74">
        <f t="shared" si="155"/>
        <v>18.940733365570591</v>
      </c>
      <c r="R137" s="74">
        <f t="shared" ref="R137:V137" si="156">IF(R107=0,0,R107/R$19)</f>
        <v>18.948468790676703</v>
      </c>
      <c r="S137" s="74">
        <f t="shared" si="156"/>
        <v>20.110990288640767</v>
      </c>
      <c r="T137" s="74">
        <f t="shared" si="156"/>
        <v>21.29736932131982</v>
      </c>
      <c r="U137" s="74">
        <f t="shared" si="156"/>
        <v>20.92364838338527</v>
      </c>
      <c r="V137" s="74">
        <f t="shared" si="156"/>
        <v>21.078315510437601</v>
      </c>
      <c r="W137" s="74">
        <f t="shared" ref="W137" si="157">IF(W107=0,0,W107/W$19)</f>
        <v>21.015237706204328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7.4152998546392705</v>
      </c>
      <c r="C138" s="77">
        <f t="shared" si="158"/>
        <v>7.6565305107328347</v>
      </c>
      <c r="D138" s="77">
        <f t="shared" si="158"/>
        <v>7.8425552040178896</v>
      </c>
      <c r="E138" s="77">
        <f t="shared" si="158"/>
        <v>7.9997129685078621</v>
      </c>
      <c r="F138" s="77">
        <f t="shared" si="158"/>
        <v>8.2081521032719778</v>
      </c>
      <c r="G138" s="77">
        <f t="shared" si="158"/>
        <v>8.3548259173727111</v>
      </c>
      <c r="H138" s="77">
        <f t="shared" si="158"/>
        <v>8.2019340809931762</v>
      </c>
      <c r="I138" s="77">
        <f t="shared" si="158"/>
        <v>7.7712747066112442</v>
      </c>
      <c r="J138" s="77">
        <f t="shared" si="158"/>
        <v>7.4446867911630656</v>
      </c>
      <c r="K138" s="77">
        <f t="shared" si="158"/>
        <v>7.3997317107917162</v>
      </c>
      <c r="L138" s="77">
        <f t="shared" si="158"/>
        <v>7.5406778310190488</v>
      </c>
      <c r="M138" s="77">
        <f t="shared" si="158"/>
        <v>6.8533390984531106</v>
      </c>
      <c r="N138" s="77">
        <f t="shared" si="158"/>
        <v>6.8877111467148113</v>
      </c>
      <c r="O138" s="77">
        <f t="shared" si="158"/>
        <v>6.8105810350679343</v>
      </c>
      <c r="P138" s="77">
        <f t="shared" si="158"/>
        <v>6.4145658917071078</v>
      </c>
      <c r="Q138" s="77">
        <f t="shared" si="158"/>
        <v>6.074998842686945</v>
      </c>
      <c r="R138" s="77">
        <f t="shared" ref="R138:V138" si="159">IF(R108=0,0,R108/R$19)</f>
        <v>5.8563263707100566</v>
      </c>
      <c r="S138" s="77">
        <f t="shared" si="159"/>
        <v>6.2902256107876307</v>
      </c>
      <c r="T138" s="77">
        <f t="shared" si="159"/>
        <v>6.0084516470379237</v>
      </c>
      <c r="U138" s="77">
        <f t="shared" si="159"/>
        <v>6.0028815082886879</v>
      </c>
      <c r="V138" s="77">
        <f t="shared" si="159"/>
        <v>5.8299018428478178</v>
      </c>
      <c r="W138" s="77">
        <f t="shared" ref="W138" si="160">IF(W108=0,0,W108/W$19)</f>
        <v>6.1133607111901771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37.586151556994807</v>
      </c>
      <c r="C140" s="203">
        <f t="shared" si="161"/>
        <v>40.757987296185689</v>
      </c>
      <c r="D140" s="203">
        <f t="shared" si="161"/>
        <v>37.704476367368301</v>
      </c>
      <c r="E140" s="203">
        <f t="shared" si="161"/>
        <v>36.821532868631117</v>
      </c>
      <c r="F140" s="203">
        <f t="shared" si="161"/>
        <v>34.313461151179638</v>
      </c>
      <c r="G140" s="203">
        <f t="shared" si="161"/>
        <v>33.275181455210024</v>
      </c>
      <c r="H140" s="203">
        <f t="shared" si="161"/>
        <v>33.711015556854122</v>
      </c>
      <c r="I140" s="203">
        <f t="shared" si="161"/>
        <v>25.794164974631503</v>
      </c>
      <c r="J140" s="203">
        <f t="shared" si="161"/>
        <v>30.785699275484177</v>
      </c>
      <c r="K140" s="203">
        <f t="shared" si="161"/>
        <v>28.53819430233921</v>
      </c>
      <c r="L140" s="203">
        <f t="shared" si="161"/>
        <v>30.22629133956605</v>
      </c>
      <c r="M140" s="203">
        <f t="shared" si="161"/>
        <v>25.619695923461205</v>
      </c>
      <c r="N140" s="203">
        <f t="shared" si="161"/>
        <v>26.910012956330952</v>
      </c>
      <c r="O140" s="203">
        <f t="shared" si="161"/>
        <v>28.305830106946249</v>
      </c>
      <c r="P140" s="203">
        <f t="shared" si="161"/>
        <v>23.31959240230854</v>
      </c>
      <c r="Q140" s="203">
        <f t="shared" si="161"/>
        <v>23.133608497167138</v>
      </c>
      <c r="R140" s="203">
        <f t="shared" ref="R140:V140" si="162">IF(R110=0,0,R110/R$19)</f>
        <v>24.185245453778361</v>
      </c>
      <c r="S140" s="203">
        <f t="shared" si="162"/>
        <v>23.54424445663253</v>
      </c>
      <c r="T140" s="203">
        <f t="shared" si="162"/>
        <v>22.850236397333312</v>
      </c>
      <c r="U140" s="203">
        <f t="shared" si="162"/>
        <v>23.905830257984015</v>
      </c>
      <c r="V140" s="203">
        <f t="shared" si="162"/>
        <v>24.231234906531373</v>
      </c>
      <c r="W140" s="203">
        <f t="shared" ref="W140" si="163">IF(W110=0,0,W110/W$19)</f>
        <v>22.021785991817627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37.586151556994807</v>
      </c>
      <c r="C141" s="192">
        <f t="shared" si="164"/>
        <v>40.757987296185689</v>
      </c>
      <c r="D141" s="192">
        <f t="shared" si="164"/>
        <v>37.704476367368301</v>
      </c>
      <c r="E141" s="192">
        <f t="shared" si="164"/>
        <v>36.821532868631117</v>
      </c>
      <c r="F141" s="192">
        <f t="shared" si="164"/>
        <v>34.313461151179638</v>
      </c>
      <c r="G141" s="192">
        <f t="shared" si="164"/>
        <v>33.275181455210024</v>
      </c>
      <c r="H141" s="192">
        <f t="shared" si="164"/>
        <v>33.711015556854122</v>
      </c>
      <c r="I141" s="192">
        <f t="shared" si="164"/>
        <v>25.794164974631503</v>
      </c>
      <c r="J141" s="192">
        <f t="shared" si="164"/>
        <v>30.785699275484177</v>
      </c>
      <c r="K141" s="192">
        <f t="shared" si="164"/>
        <v>28.53819430233921</v>
      </c>
      <c r="L141" s="192">
        <f t="shared" si="164"/>
        <v>30.22629133956605</v>
      </c>
      <c r="M141" s="192">
        <f t="shared" si="164"/>
        <v>25.619695923461205</v>
      </c>
      <c r="N141" s="192">
        <f t="shared" si="164"/>
        <v>26.910012956330952</v>
      </c>
      <c r="O141" s="192">
        <f t="shared" si="164"/>
        <v>28.305830106946249</v>
      </c>
      <c r="P141" s="192">
        <f t="shared" si="164"/>
        <v>23.31959240230854</v>
      </c>
      <c r="Q141" s="192">
        <f t="shared" si="164"/>
        <v>23.133608497167138</v>
      </c>
      <c r="R141" s="192">
        <f t="shared" ref="R141:V141" si="165">IF(R111=0,0,R111/R$19)</f>
        <v>24.185245453778361</v>
      </c>
      <c r="S141" s="192">
        <f t="shared" si="165"/>
        <v>23.54424445663253</v>
      </c>
      <c r="T141" s="192">
        <f t="shared" si="165"/>
        <v>22.850236397333312</v>
      </c>
      <c r="U141" s="192">
        <f t="shared" si="165"/>
        <v>23.905830257984015</v>
      </c>
      <c r="V141" s="192">
        <f t="shared" si="165"/>
        <v>24.231234906531373</v>
      </c>
      <c r="W141" s="192">
        <f t="shared" ref="W141" si="166">IF(W111=0,0,W111/W$19)</f>
        <v>22.021785991817627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32.776097223481123</v>
      </c>
      <c r="C142" s="74">
        <f t="shared" si="167"/>
        <v>35.678236262363853</v>
      </c>
      <c r="D142" s="74">
        <f t="shared" si="167"/>
        <v>32.651676674901452</v>
      </c>
      <c r="E142" s="74">
        <f t="shared" si="167"/>
        <v>31.676745881175453</v>
      </c>
      <c r="F142" s="74">
        <f t="shared" si="167"/>
        <v>29.265768993323956</v>
      </c>
      <c r="G142" s="74">
        <f t="shared" si="167"/>
        <v>28.214431398716744</v>
      </c>
      <c r="H142" s="74">
        <f t="shared" si="167"/>
        <v>28.717694979205916</v>
      </c>
      <c r="I142" s="74">
        <f t="shared" si="167"/>
        <v>21.342630117851186</v>
      </c>
      <c r="J142" s="74">
        <f t="shared" si="167"/>
        <v>26.045677937506124</v>
      </c>
      <c r="K142" s="74">
        <f t="shared" si="167"/>
        <v>23.971510377199415</v>
      </c>
      <c r="L142" s="74">
        <f t="shared" si="167"/>
        <v>25.730063150288416</v>
      </c>
      <c r="M142" s="74">
        <f t="shared" si="167"/>
        <v>21.375474641548909</v>
      </c>
      <c r="N142" s="74">
        <f t="shared" si="167"/>
        <v>22.745352231542554</v>
      </c>
      <c r="O142" s="74">
        <f t="shared" si="167"/>
        <v>24.701259834599941</v>
      </c>
      <c r="P142" s="74">
        <f t="shared" si="167"/>
        <v>19.720583028012634</v>
      </c>
      <c r="Q142" s="74">
        <f t="shared" si="167"/>
        <v>19.729820403828427</v>
      </c>
      <c r="R142" s="74">
        <f t="shared" ref="R142:V142" si="168">IF(R112=0,0,R112/R$19)</f>
        <v>20.725124699991071</v>
      </c>
      <c r="S142" s="74">
        <f t="shared" si="168"/>
        <v>19.92307409966039</v>
      </c>
      <c r="T142" s="74">
        <f t="shared" si="168"/>
        <v>19.093700140764341</v>
      </c>
      <c r="U142" s="74">
        <f t="shared" si="168"/>
        <v>20.066873580406526</v>
      </c>
      <c r="V142" s="74">
        <f t="shared" si="168"/>
        <v>20.356489006462464</v>
      </c>
      <c r="W142" s="74">
        <f t="shared" ref="W142" si="169">IF(W112=0,0,W112/W$19)</f>
        <v>18.508855368504083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4.7545847076707028</v>
      </c>
      <c r="C144" s="74">
        <f t="shared" si="173"/>
        <v>5.0233739156262143</v>
      </c>
      <c r="D144" s="74">
        <f t="shared" si="173"/>
        <v>4.9923004848570871</v>
      </c>
      <c r="E144" s="74">
        <f t="shared" si="173"/>
        <v>5.0806970879426645</v>
      </c>
      <c r="F144" s="74">
        <f t="shared" si="173"/>
        <v>4.9820879610492685</v>
      </c>
      <c r="G144" s="74">
        <f t="shared" si="173"/>
        <v>4.9944729589659662</v>
      </c>
      <c r="H144" s="74">
        <f t="shared" si="173"/>
        <v>4.9304523381577532</v>
      </c>
      <c r="I144" s="74">
        <f t="shared" si="173"/>
        <v>4.3867748415159085</v>
      </c>
      <c r="J144" s="74">
        <f t="shared" si="173"/>
        <v>4.6827091845187816</v>
      </c>
      <c r="K144" s="74">
        <f t="shared" si="173"/>
        <v>4.5069091399137289</v>
      </c>
      <c r="L144" s="74">
        <f t="shared" si="173"/>
        <v>4.4349916227216388</v>
      </c>
      <c r="M144" s="74">
        <f t="shared" si="173"/>
        <v>4.1906072742505156</v>
      </c>
      <c r="N144" s="74">
        <f t="shared" si="173"/>
        <v>4.1069891602136064</v>
      </c>
      <c r="O144" s="74">
        <f t="shared" si="173"/>
        <v>3.5401643671188725</v>
      </c>
      <c r="P144" s="74">
        <f t="shared" si="173"/>
        <v>3.5425955919689511</v>
      </c>
      <c r="Q144" s="74">
        <f t="shared" si="173"/>
        <v>3.3488747732764521</v>
      </c>
      <c r="R144" s="74">
        <f t="shared" ref="R144:V144" si="174">IF(R114=0,0,R114/R$19)</f>
        <v>3.4089161479197632</v>
      </c>
      <c r="S144" s="74">
        <f t="shared" si="174"/>
        <v>3.5674895830597442</v>
      </c>
      <c r="T144" s="74">
        <f t="shared" si="174"/>
        <v>3.6991282776539807</v>
      </c>
      <c r="U144" s="74">
        <f t="shared" si="174"/>
        <v>3.7749807980984613</v>
      </c>
      <c r="V144" s="74">
        <f t="shared" si="174"/>
        <v>3.8131053327411064</v>
      </c>
      <c r="W144" s="74">
        <f t="shared" ref="W144" si="175">IF(W114=0,0,W114/W$19)</f>
        <v>3.4421553713814936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5.5469625842983115E-2</v>
      </c>
      <c r="C145" s="193">
        <f t="shared" si="176"/>
        <v>5.6377118195615521E-2</v>
      </c>
      <c r="D145" s="193">
        <f t="shared" si="176"/>
        <v>6.0499207609759853E-2</v>
      </c>
      <c r="E145" s="193">
        <f t="shared" si="176"/>
        <v>6.4089899512994528E-2</v>
      </c>
      <c r="F145" s="193">
        <f t="shared" si="176"/>
        <v>6.5604196806417367E-2</v>
      </c>
      <c r="G145" s="193">
        <f t="shared" si="176"/>
        <v>6.6277097527303402E-2</v>
      </c>
      <c r="H145" s="193">
        <f t="shared" si="176"/>
        <v>6.2868239490453198E-2</v>
      </c>
      <c r="I145" s="193">
        <f t="shared" si="176"/>
        <v>6.4760015264411552E-2</v>
      </c>
      <c r="J145" s="193">
        <f t="shared" si="176"/>
        <v>5.7312153459271008E-2</v>
      </c>
      <c r="K145" s="193">
        <f t="shared" si="176"/>
        <v>5.977478522606753E-2</v>
      </c>
      <c r="L145" s="193">
        <f t="shared" si="176"/>
        <v>6.123656655599654E-2</v>
      </c>
      <c r="M145" s="193">
        <f t="shared" si="176"/>
        <v>5.3614007661779678E-2</v>
      </c>
      <c r="N145" s="193">
        <f t="shared" si="176"/>
        <v>5.7671564574793624E-2</v>
      </c>
      <c r="O145" s="193">
        <f t="shared" si="176"/>
        <v>6.4405905227439206E-2</v>
      </c>
      <c r="P145" s="193">
        <f t="shared" si="176"/>
        <v>5.6413782326954723E-2</v>
      </c>
      <c r="Q145" s="193">
        <f t="shared" si="176"/>
        <v>5.491332006225573E-2</v>
      </c>
      <c r="R145" s="193">
        <f t="shared" ref="R145:V145" si="177">IF(R115=0,0,R115/R$19)</f>
        <v>5.120460586752941E-2</v>
      </c>
      <c r="S145" s="193">
        <f t="shared" si="177"/>
        <v>5.3680773912392205E-2</v>
      </c>
      <c r="T145" s="193">
        <f t="shared" si="177"/>
        <v>5.7407978914985822E-2</v>
      </c>
      <c r="U145" s="193">
        <f t="shared" si="177"/>
        <v>6.397587947902536E-2</v>
      </c>
      <c r="V145" s="193">
        <f t="shared" si="177"/>
        <v>6.1640567327799524E-2</v>
      </c>
      <c r="W145" s="193">
        <f t="shared" ref="W145" si="178">IF(W115=0,0,W115/W$19)</f>
        <v>7.0775251932053071E-2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9245.5729872671509</v>
      </c>
      <c r="C150" s="203">
        <f t="shared" si="182"/>
        <v>9874.3406175137861</v>
      </c>
      <c r="D150" s="203">
        <f t="shared" si="182"/>
        <v>9488.7594004530001</v>
      </c>
      <c r="E150" s="203">
        <f t="shared" si="182"/>
        <v>9383.8814694266839</v>
      </c>
      <c r="F150" s="203">
        <f t="shared" si="182"/>
        <v>9104.9372428191818</v>
      </c>
      <c r="G150" s="203">
        <f t="shared" si="182"/>
        <v>8950.9601289072762</v>
      </c>
      <c r="H150" s="203">
        <f t="shared" si="182"/>
        <v>9092.6076986709813</v>
      </c>
      <c r="I150" s="203">
        <f t="shared" si="182"/>
        <v>7823.9572550808725</v>
      </c>
      <c r="J150" s="203">
        <f t="shared" si="182"/>
        <v>8815.4907796954049</v>
      </c>
      <c r="K150" s="203">
        <f t="shared" si="182"/>
        <v>8375.3254723559385</v>
      </c>
      <c r="L150" s="203">
        <f t="shared" si="182"/>
        <v>9008.3882648861345</v>
      </c>
      <c r="M150" s="203">
        <f t="shared" si="182"/>
        <v>8042.0094396722388</v>
      </c>
      <c r="N150" s="203">
        <f t="shared" si="182"/>
        <v>8478.9357246983909</v>
      </c>
      <c r="O150" s="203">
        <f t="shared" si="182"/>
        <v>8927.8739218118353</v>
      </c>
      <c r="P150" s="203">
        <f t="shared" si="182"/>
        <v>7613.3025869588046</v>
      </c>
      <c r="Q150" s="203">
        <f t="shared" si="182"/>
        <v>7750.9873852454384</v>
      </c>
      <c r="R150" s="203">
        <f t="shared" ref="R150:V150" si="183">IF(R96=0,0,R96/R$17)</f>
        <v>7932.5952431378582</v>
      </c>
      <c r="S150" s="203">
        <f t="shared" si="183"/>
        <v>7862.4153347970359</v>
      </c>
      <c r="T150" s="203">
        <f t="shared" si="183"/>
        <v>7692.3053193645865</v>
      </c>
      <c r="U150" s="203">
        <f t="shared" si="183"/>
        <v>7928.2957909996057</v>
      </c>
      <c r="V150" s="203">
        <f t="shared" si="183"/>
        <v>7932.5020439969076</v>
      </c>
      <c r="W150" s="203">
        <f t="shared" ref="W150" si="184">IF(W96=0,0,W96/W$17)</f>
        <v>7876.8244581617646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8325.2928828992899</v>
      </c>
      <c r="C151" s="192">
        <f t="shared" si="185"/>
        <v>8940.0638743143354</v>
      </c>
      <c r="D151" s="192">
        <f t="shared" si="185"/>
        <v>8540.2144343662403</v>
      </c>
      <c r="E151" s="192">
        <f t="shared" si="185"/>
        <v>8419.370965005819</v>
      </c>
      <c r="F151" s="192">
        <f t="shared" si="185"/>
        <v>8133.2284043157151</v>
      </c>
      <c r="G151" s="192">
        <f t="shared" si="185"/>
        <v>7973.1641205111428</v>
      </c>
      <c r="H151" s="192">
        <f t="shared" si="185"/>
        <v>8107.6569583780256</v>
      </c>
      <c r="I151" s="192">
        <f t="shared" si="185"/>
        <v>6831.9135484148665</v>
      </c>
      <c r="J151" s="192">
        <f t="shared" si="185"/>
        <v>7822.5465516569338</v>
      </c>
      <c r="K151" s="192">
        <f t="shared" si="185"/>
        <v>7382.4757162529977</v>
      </c>
      <c r="L151" s="192">
        <f t="shared" si="185"/>
        <v>8018.0819066398381</v>
      </c>
      <c r="M151" s="192">
        <f t="shared" si="185"/>
        <v>7060.1831387342427</v>
      </c>
      <c r="N151" s="192">
        <f t="shared" si="185"/>
        <v>7508.9629433539849</v>
      </c>
      <c r="O151" s="192">
        <f t="shared" si="185"/>
        <v>7974.8345716394169</v>
      </c>
      <c r="P151" s="192">
        <f t="shared" si="185"/>
        <v>6671.2424851725864</v>
      </c>
      <c r="Q151" s="192">
        <f t="shared" si="185"/>
        <v>6815.2173644075765</v>
      </c>
      <c r="R151" s="192">
        <f t="shared" ref="R151:V151" si="186">IF(R97=0,0,R97/R$17)</f>
        <v>7002.4325175799058</v>
      </c>
      <c r="S151" s="192">
        <f t="shared" si="186"/>
        <v>6940.8122382800348</v>
      </c>
      <c r="T151" s="192">
        <f t="shared" si="186"/>
        <v>6784.0265432998704</v>
      </c>
      <c r="U151" s="192">
        <f t="shared" si="186"/>
        <v>7028.4465470859377</v>
      </c>
      <c r="V151" s="192">
        <f t="shared" si="186"/>
        <v>7013.3667271864133</v>
      </c>
      <c r="W151" s="192">
        <f t="shared" ref="W151" si="187">IF(W97=0,0,W97/W$17)</f>
        <v>6929.6072111992289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6839.2831074987471</v>
      </c>
      <c r="C152" s="74">
        <f t="shared" si="188"/>
        <v>7388.8887920153611</v>
      </c>
      <c r="D152" s="74">
        <f t="shared" si="188"/>
        <v>6956.7209685696798</v>
      </c>
      <c r="E152" s="74">
        <f t="shared" si="188"/>
        <v>6795.4015063823417</v>
      </c>
      <c r="F152" s="74">
        <f t="shared" si="188"/>
        <v>6488.4985030213502</v>
      </c>
      <c r="G152" s="74">
        <f t="shared" si="188"/>
        <v>6304.1360180696474</v>
      </c>
      <c r="H152" s="74">
        <f t="shared" si="188"/>
        <v>6449.5454671643356</v>
      </c>
      <c r="I152" s="74">
        <f t="shared" si="188"/>
        <v>5223.8956431030356</v>
      </c>
      <c r="J152" s="74">
        <f t="shared" si="188"/>
        <v>6194.4763739319314</v>
      </c>
      <c r="K152" s="74">
        <f t="shared" si="188"/>
        <v>5764.4818851613927</v>
      </c>
      <c r="L152" s="74">
        <f t="shared" si="188"/>
        <v>6356.6723456805203</v>
      </c>
      <c r="M152" s="74">
        <f t="shared" si="188"/>
        <v>5430.2304938359339</v>
      </c>
      <c r="N152" s="74">
        <f t="shared" si="188"/>
        <v>5894.9206001850916</v>
      </c>
      <c r="O152" s="74">
        <f t="shared" si="188"/>
        <v>6457.6917370067085</v>
      </c>
      <c r="P152" s="74">
        <f t="shared" si="188"/>
        <v>5172.1897597558946</v>
      </c>
      <c r="Q152" s="74">
        <f t="shared" si="188"/>
        <v>5350.2284373494003</v>
      </c>
      <c r="R152" s="74">
        <f t="shared" ref="R152:V152" si="189">IF(R98=0,0,R98/R$17)</f>
        <v>5570.8444334162068</v>
      </c>
      <c r="S152" s="74">
        <f t="shared" si="189"/>
        <v>5431.765372004239</v>
      </c>
      <c r="T152" s="74">
        <f t="shared" si="189"/>
        <v>5244.2275000539094</v>
      </c>
      <c r="U152" s="74">
        <f t="shared" si="189"/>
        <v>5517.457694236351</v>
      </c>
      <c r="V152" s="74">
        <f t="shared" si="189"/>
        <v>5512.3462942666056</v>
      </c>
      <c r="W152" s="74">
        <f t="shared" ref="W152" si="190">IF(W98=0,0,W98/W$17)</f>
        <v>5437.4595052105205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7.0276381876889999</v>
      </c>
      <c r="C153" s="74">
        <f t="shared" si="191"/>
        <v>7.0027075849356706</v>
      </c>
      <c r="D153" s="74">
        <f t="shared" si="191"/>
        <v>6.9854878743407616</v>
      </c>
      <c r="E153" s="74">
        <f t="shared" si="191"/>
        <v>13.13931925485158</v>
      </c>
      <c r="F153" s="74">
        <f t="shared" si="191"/>
        <v>7.2032423839038779</v>
      </c>
      <c r="G153" s="74">
        <f t="shared" si="191"/>
        <v>7.8404752518148513</v>
      </c>
      <c r="H153" s="74">
        <f t="shared" si="191"/>
        <v>12.460628782385314</v>
      </c>
      <c r="I153" s="74">
        <f t="shared" si="191"/>
        <v>9.8949287980226508</v>
      </c>
      <c r="J153" s="74">
        <f t="shared" si="191"/>
        <v>11.083036675724045</v>
      </c>
      <c r="K153" s="74">
        <f t="shared" si="191"/>
        <v>11.56110506953849</v>
      </c>
      <c r="L153" s="74">
        <f t="shared" si="191"/>
        <v>13.685724971346568</v>
      </c>
      <c r="M153" s="74">
        <f t="shared" si="191"/>
        <v>14.922764703202294</v>
      </c>
      <c r="N153" s="74">
        <f t="shared" si="191"/>
        <v>14.946750893663467</v>
      </c>
      <c r="O153" s="74">
        <f t="shared" si="191"/>
        <v>14.801558591728256</v>
      </c>
      <c r="P153" s="74">
        <f t="shared" si="191"/>
        <v>14.365400389565837</v>
      </c>
      <c r="Q153" s="74">
        <f t="shared" si="191"/>
        <v>14.194197650217987</v>
      </c>
      <c r="R153" s="74">
        <f t="shared" ref="R153:V153" si="192">IF(R99=0,0,R99/R$17)</f>
        <v>15.040033010251543</v>
      </c>
      <c r="S153" s="74">
        <f t="shared" si="192"/>
        <v>15.865411712002437</v>
      </c>
      <c r="T153" s="74">
        <f t="shared" si="192"/>
        <v>14.909143666611875</v>
      </c>
      <c r="U153" s="74">
        <f t="shared" si="192"/>
        <v>15.204960915359317</v>
      </c>
      <c r="V153" s="74">
        <f t="shared" si="192"/>
        <v>15.28439733002738</v>
      </c>
      <c r="W153" s="74">
        <f t="shared" ref="W153" si="193">IF(W99=0,0,W99/W$17)</f>
        <v>16.776148049432095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1099.8875027519432</v>
      </c>
      <c r="C154" s="74">
        <f t="shared" si="194"/>
        <v>1150.1912618057465</v>
      </c>
      <c r="D154" s="74">
        <f t="shared" si="194"/>
        <v>1171.3523102787096</v>
      </c>
      <c r="E154" s="74">
        <f t="shared" si="194"/>
        <v>1195.7363898910376</v>
      </c>
      <c r="F154" s="74">
        <f t="shared" si="194"/>
        <v>1209.3697725552918</v>
      </c>
      <c r="G154" s="74">
        <f t="shared" si="194"/>
        <v>1223.6307311737362</v>
      </c>
      <c r="H154" s="74">
        <f t="shared" si="194"/>
        <v>1214.4144668485417</v>
      </c>
      <c r="I154" s="74">
        <f t="shared" si="194"/>
        <v>1186.9873438603349</v>
      </c>
      <c r="J154" s="74">
        <f t="shared" si="194"/>
        <v>1221.2472110495669</v>
      </c>
      <c r="K154" s="74">
        <f t="shared" si="194"/>
        <v>1210.7459919922919</v>
      </c>
      <c r="L154" s="74">
        <f t="shared" si="194"/>
        <v>1239.4132233999801</v>
      </c>
      <c r="M154" s="74">
        <f t="shared" si="194"/>
        <v>1239.4620416268576</v>
      </c>
      <c r="N154" s="74">
        <f t="shared" si="194"/>
        <v>1216.8790801759562</v>
      </c>
      <c r="O154" s="74">
        <f t="shared" si="194"/>
        <v>1123.8834412687643</v>
      </c>
      <c r="P154" s="74">
        <f t="shared" si="194"/>
        <v>1124.4253208817158</v>
      </c>
      <c r="Q154" s="74">
        <f t="shared" si="194"/>
        <v>1103.5943800319349</v>
      </c>
      <c r="R154" s="74">
        <f t="shared" ref="R154:V154" si="195">IF(R100=0,0,R100/R$17)</f>
        <v>1085.5695940669798</v>
      </c>
      <c r="S154" s="74">
        <f t="shared" si="195"/>
        <v>1139.6563531449588</v>
      </c>
      <c r="T154" s="74">
        <f t="shared" si="195"/>
        <v>1189.0081594318217</v>
      </c>
      <c r="U154" s="74">
        <f t="shared" si="195"/>
        <v>1162.0544308010012</v>
      </c>
      <c r="V154" s="74">
        <f t="shared" si="195"/>
        <v>1163.6696932133948</v>
      </c>
      <c r="W154" s="74">
        <f t="shared" ref="W154" si="196">IF(W100=0,0,W100/W$17)</f>
        <v>1138.7494431893806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379.09463446091127</v>
      </c>
      <c r="C155" s="193">
        <f t="shared" si="197"/>
        <v>393.98111290829291</v>
      </c>
      <c r="D155" s="193">
        <f t="shared" si="197"/>
        <v>405.15566764350871</v>
      </c>
      <c r="E155" s="193">
        <f t="shared" si="197"/>
        <v>415.09374947758789</v>
      </c>
      <c r="F155" s="193">
        <f t="shared" si="197"/>
        <v>428.15688635516801</v>
      </c>
      <c r="G155" s="193">
        <f t="shared" si="197"/>
        <v>437.55689601594531</v>
      </c>
      <c r="H155" s="193">
        <f t="shared" si="197"/>
        <v>431.23639558276489</v>
      </c>
      <c r="I155" s="193">
        <f t="shared" si="197"/>
        <v>411.13563265347318</v>
      </c>
      <c r="J155" s="193">
        <f t="shared" si="197"/>
        <v>395.73992999971193</v>
      </c>
      <c r="K155" s="193">
        <f t="shared" si="197"/>
        <v>395.6867340297743</v>
      </c>
      <c r="L155" s="193">
        <f t="shared" si="197"/>
        <v>408.31061258799133</v>
      </c>
      <c r="M155" s="193">
        <f t="shared" si="197"/>
        <v>375.5678385682499</v>
      </c>
      <c r="N155" s="193">
        <f t="shared" si="197"/>
        <v>382.21651209927256</v>
      </c>
      <c r="O155" s="193">
        <f t="shared" si="197"/>
        <v>378.45783477221488</v>
      </c>
      <c r="P155" s="193">
        <f t="shared" si="197"/>
        <v>360.26200414541023</v>
      </c>
      <c r="Q155" s="193">
        <f t="shared" si="197"/>
        <v>347.20034937602327</v>
      </c>
      <c r="R155" s="193">
        <f t="shared" ref="R155:V155" si="198">IF(R101=0,0,R101/R$17)</f>
        <v>330.97845708646742</v>
      </c>
      <c r="S155" s="193">
        <f t="shared" si="198"/>
        <v>353.52510141883647</v>
      </c>
      <c r="T155" s="193">
        <f t="shared" si="198"/>
        <v>335.88174014752821</v>
      </c>
      <c r="U155" s="193">
        <f t="shared" si="198"/>
        <v>333.72946113322467</v>
      </c>
      <c r="V155" s="193">
        <f t="shared" si="198"/>
        <v>322.06634237638707</v>
      </c>
      <c r="W155" s="193">
        <f t="shared" ref="W155" si="199">IF(W101=0,0,W101/W$17)</f>
        <v>336.62211474989789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920.28010436786076</v>
      </c>
      <c r="C156" s="77">
        <f t="shared" si="200"/>
        <v>934.27674319945061</v>
      </c>
      <c r="D156" s="77">
        <f t="shared" si="200"/>
        <v>948.54496608676016</v>
      </c>
      <c r="E156" s="77">
        <f t="shared" si="200"/>
        <v>964.51050442086705</v>
      </c>
      <c r="F156" s="77">
        <f t="shared" si="200"/>
        <v>971.70883850346809</v>
      </c>
      <c r="G156" s="77">
        <f t="shared" si="200"/>
        <v>977.79600839613204</v>
      </c>
      <c r="H156" s="77">
        <f t="shared" si="200"/>
        <v>984.95074029295643</v>
      </c>
      <c r="I156" s="77">
        <f t="shared" si="200"/>
        <v>992.04370666600573</v>
      </c>
      <c r="J156" s="77">
        <f t="shared" si="200"/>
        <v>992.94422803847203</v>
      </c>
      <c r="K156" s="77">
        <f t="shared" si="200"/>
        <v>992.84975610294327</v>
      </c>
      <c r="L156" s="77">
        <f t="shared" si="200"/>
        <v>990.30635824629769</v>
      </c>
      <c r="M156" s="77">
        <f t="shared" si="200"/>
        <v>981.82630093799651</v>
      </c>
      <c r="N156" s="77">
        <f t="shared" si="200"/>
        <v>969.97278134440569</v>
      </c>
      <c r="O156" s="77">
        <f t="shared" si="200"/>
        <v>953.03935017241986</v>
      </c>
      <c r="P156" s="77">
        <f t="shared" si="200"/>
        <v>942.06010178621864</v>
      </c>
      <c r="Q156" s="77">
        <f t="shared" si="200"/>
        <v>935.77002083786249</v>
      </c>
      <c r="R156" s="77">
        <f t="shared" ref="R156:V156" si="201">IF(R102=0,0,R102/R$17)</f>
        <v>930.16272555795285</v>
      </c>
      <c r="S156" s="77">
        <f t="shared" si="201"/>
        <v>921.60309651700061</v>
      </c>
      <c r="T156" s="77">
        <f t="shared" si="201"/>
        <v>908.27877606471679</v>
      </c>
      <c r="U156" s="77">
        <f t="shared" si="201"/>
        <v>899.84924391367008</v>
      </c>
      <c r="V156" s="77">
        <f t="shared" si="201"/>
        <v>919.13531681049312</v>
      </c>
      <c r="W156" s="77">
        <f t="shared" ref="W156" si="202">IF(W102=0,0,W102/W$17)</f>
        <v>947.21724696253398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5115.9051865648171</v>
      </c>
      <c r="C158" s="153">
        <f t="shared" si="203"/>
        <v>5523.3095348102743</v>
      </c>
      <c r="D158" s="153">
        <f t="shared" si="203"/>
        <v>5370.4343485266027</v>
      </c>
      <c r="E158" s="153">
        <f t="shared" si="203"/>
        <v>5346.6327129164465</v>
      </c>
      <c r="F158" s="153">
        <f t="shared" si="203"/>
        <v>5255.9778104879424</v>
      </c>
      <c r="G158" s="153">
        <f t="shared" si="203"/>
        <v>5221.1044103335616</v>
      </c>
      <c r="H158" s="153">
        <f t="shared" si="203"/>
        <v>5356.7788807780562</v>
      </c>
      <c r="I158" s="153">
        <f t="shared" si="203"/>
        <v>4670.8163392368915</v>
      </c>
      <c r="J158" s="153">
        <f t="shared" si="203"/>
        <v>5343.5064172305383</v>
      </c>
      <c r="K158" s="153">
        <f t="shared" si="203"/>
        <v>5156.3207789559301</v>
      </c>
      <c r="L158" s="153">
        <f t="shared" si="203"/>
        <v>5706.3929757825808</v>
      </c>
      <c r="M158" s="153">
        <f t="shared" si="203"/>
        <v>5147.5581785382001</v>
      </c>
      <c r="N158" s="153">
        <f t="shared" si="203"/>
        <v>5560.1625983971171</v>
      </c>
      <c r="O158" s="153">
        <f t="shared" si="203"/>
        <v>6029.0503486556481</v>
      </c>
      <c r="P158" s="153">
        <f t="shared" si="203"/>
        <v>5110.2333602197959</v>
      </c>
      <c r="Q158" s="153">
        <f t="shared" si="203"/>
        <v>5288.5028207790892</v>
      </c>
      <c r="R158" s="153">
        <f t="shared" ref="R158:V158" si="204">IF(R104=0,0,R104/R$17)</f>
        <v>5504.2384936442932</v>
      </c>
      <c r="S158" s="153">
        <f t="shared" si="204"/>
        <v>5543.8285750121804</v>
      </c>
      <c r="T158" s="153">
        <f t="shared" si="204"/>
        <v>5506.7860769135468</v>
      </c>
      <c r="U158" s="153">
        <f t="shared" si="204"/>
        <v>5763.9361016367156</v>
      </c>
      <c r="V158" s="153">
        <f t="shared" si="204"/>
        <v>5817.9943117037474</v>
      </c>
      <c r="W158" s="153">
        <f t="shared" ref="W158" si="205">IF(W104=0,0,W104/W$17)</f>
        <v>5919.0914823615058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4089.9502553284642</v>
      </c>
      <c r="C159" s="74">
        <f t="shared" si="206"/>
        <v>4449.111507304764</v>
      </c>
      <c r="D159" s="74">
        <f t="shared" si="206"/>
        <v>4264.7730719733363</v>
      </c>
      <c r="E159" s="74">
        <f t="shared" si="206"/>
        <v>4197.5759915147537</v>
      </c>
      <c r="F159" s="74">
        <f t="shared" si="206"/>
        <v>4089.2084234817867</v>
      </c>
      <c r="G159" s="74">
        <f t="shared" si="206"/>
        <v>4026.4681103799744</v>
      </c>
      <c r="H159" s="74">
        <f t="shared" si="206"/>
        <v>4152.500666690572</v>
      </c>
      <c r="I159" s="74">
        <f t="shared" si="206"/>
        <v>3488.4834672798966</v>
      </c>
      <c r="J159" s="74">
        <f t="shared" si="206"/>
        <v>4143.3590098995055</v>
      </c>
      <c r="K159" s="74">
        <f t="shared" si="206"/>
        <v>3948.8765361837491</v>
      </c>
      <c r="L159" s="74">
        <f t="shared" si="206"/>
        <v>4449.3346669895545</v>
      </c>
      <c r="M159" s="74">
        <f t="shared" si="206"/>
        <v>3896.0665175004647</v>
      </c>
      <c r="N159" s="74">
        <f t="shared" si="206"/>
        <v>4307.5671912116686</v>
      </c>
      <c r="O159" s="74">
        <f t="shared" si="206"/>
        <v>4828.2803529458542</v>
      </c>
      <c r="P159" s="74">
        <f t="shared" si="206"/>
        <v>3917.3086999816019</v>
      </c>
      <c r="Q159" s="74">
        <f t="shared" si="206"/>
        <v>4107.5103300584915</v>
      </c>
      <c r="R159" s="74">
        <f t="shared" ref="R159:V159" si="207">IF(R105=0,0,R105/R$17)</f>
        <v>4333.31158944856</v>
      </c>
      <c r="S159" s="74">
        <f t="shared" si="207"/>
        <v>4292.3649918824576</v>
      </c>
      <c r="T159" s="74">
        <f t="shared" si="207"/>
        <v>4211.31295087536</v>
      </c>
      <c r="U159" s="74">
        <f t="shared" si="207"/>
        <v>4476.8164209565084</v>
      </c>
      <c r="V159" s="74">
        <f t="shared" si="207"/>
        <v>4522.1927398515445</v>
      </c>
      <c r="W159" s="74">
        <f t="shared" ref="W159" si="208">IF(W105=0,0,W105/W$17)</f>
        <v>4596.0797624825027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13.525424886765695</v>
      </c>
      <c r="C160" s="74">
        <f t="shared" si="209"/>
        <v>13.940487753326417</v>
      </c>
      <c r="D160" s="74">
        <f t="shared" si="209"/>
        <v>14.461642022112528</v>
      </c>
      <c r="E160" s="74">
        <f t="shared" si="209"/>
        <v>28.735535639129338</v>
      </c>
      <c r="F160" s="74">
        <f t="shared" si="209"/>
        <v>16.770446129203275</v>
      </c>
      <c r="G160" s="74">
        <f t="shared" si="209"/>
        <v>19.43230853992905</v>
      </c>
      <c r="H160" s="74">
        <f t="shared" si="209"/>
        <v>33.029925247460888</v>
      </c>
      <c r="I160" s="74">
        <f t="shared" si="209"/>
        <v>27.160397146251338</v>
      </c>
      <c r="J160" s="74">
        <f t="shared" si="209"/>
        <v>31.014807040498862</v>
      </c>
      <c r="K160" s="74">
        <f t="shared" si="209"/>
        <v>33.138874574314535</v>
      </c>
      <c r="L160" s="74">
        <f t="shared" si="209"/>
        <v>40.302242580852166</v>
      </c>
      <c r="M160" s="74">
        <f t="shared" si="209"/>
        <v>45.33195606926683</v>
      </c>
      <c r="N160" s="74">
        <f t="shared" si="209"/>
        <v>47.046226833581692</v>
      </c>
      <c r="O160" s="74">
        <f t="shared" si="209"/>
        <v>48.54180177572092</v>
      </c>
      <c r="P160" s="74">
        <f t="shared" si="209"/>
        <v>48.951435378486948</v>
      </c>
      <c r="Q160" s="74">
        <f t="shared" si="209"/>
        <v>50.053003093942628</v>
      </c>
      <c r="R160" s="74">
        <f t="shared" ref="R160:V160" si="210">IF(R106=0,0,R106/R$17)</f>
        <v>54.680266745541694</v>
      </c>
      <c r="S160" s="74">
        <f t="shared" si="210"/>
        <v>59.432891232262811</v>
      </c>
      <c r="T160" s="74">
        <f t="shared" si="210"/>
        <v>57.456950410574535</v>
      </c>
      <c r="U160" s="74">
        <f t="shared" si="210"/>
        <v>60.220273170645441</v>
      </c>
      <c r="V160" s="74">
        <f t="shared" si="210"/>
        <v>62.149654586656524</v>
      </c>
      <c r="W160" s="74">
        <f t="shared" ref="W160" si="211">IF(W106=0,0,W106/W$17)</f>
        <v>69.776316150764828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725.45726501981892</v>
      </c>
      <c r="C161" s="74">
        <f t="shared" si="212"/>
        <v>761.10881613923345</v>
      </c>
      <c r="D161" s="74">
        <f t="shared" si="212"/>
        <v>782.65836391244829</v>
      </c>
      <c r="E161" s="74">
        <f t="shared" si="212"/>
        <v>803.19240321564075</v>
      </c>
      <c r="F161" s="74">
        <f t="shared" si="212"/>
        <v>821.67174683303824</v>
      </c>
      <c r="G161" s="74">
        <f t="shared" si="212"/>
        <v>838.29540701369046</v>
      </c>
      <c r="H161" s="74">
        <f t="shared" si="212"/>
        <v>837.63944015492848</v>
      </c>
      <c r="I161" s="74">
        <f t="shared" si="212"/>
        <v>836.5256792621002</v>
      </c>
      <c r="J161" s="74">
        <f t="shared" si="212"/>
        <v>861.86594041558863</v>
      </c>
      <c r="K161" s="74">
        <f t="shared" si="212"/>
        <v>866.60999195330965</v>
      </c>
      <c r="L161" s="74">
        <f t="shared" si="212"/>
        <v>898.61974335499292</v>
      </c>
      <c r="M161" s="74">
        <f t="shared" si="212"/>
        <v>912.83909319901716</v>
      </c>
      <c r="N161" s="74">
        <f t="shared" si="212"/>
        <v>906.32180049747194</v>
      </c>
      <c r="O161" s="74">
        <f t="shared" si="212"/>
        <v>855.23590186139495</v>
      </c>
      <c r="P161" s="74">
        <f t="shared" si="212"/>
        <v>860.23462889547432</v>
      </c>
      <c r="Q161" s="74">
        <f t="shared" si="212"/>
        <v>856.29407564015298</v>
      </c>
      <c r="R161" s="74">
        <f t="shared" ref="R161:V161" si="213">IF(R107=0,0,R107/R$17)</f>
        <v>852.7046659650897</v>
      </c>
      <c r="S161" s="74">
        <f t="shared" si="213"/>
        <v>908.02324255946758</v>
      </c>
      <c r="T161" s="74">
        <f t="shared" si="213"/>
        <v>965.59952358374301</v>
      </c>
      <c r="U161" s="74">
        <f t="shared" si="213"/>
        <v>953.37987879573245</v>
      </c>
      <c r="V161" s="74">
        <f t="shared" si="213"/>
        <v>966.37038421292993</v>
      </c>
      <c r="W161" s="74">
        <f t="shared" ref="W161" si="214">IF(W107=0,0,W107/W$17)</f>
        <v>970.821990357338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286.97224132976868</v>
      </c>
      <c r="C162" s="77">
        <f t="shared" si="215"/>
        <v>299.14872361295085</v>
      </c>
      <c r="D162" s="77">
        <f t="shared" si="215"/>
        <v>308.54127061870503</v>
      </c>
      <c r="E162" s="77">
        <f t="shared" si="215"/>
        <v>317.12878254692248</v>
      </c>
      <c r="F162" s="77">
        <f t="shared" si="215"/>
        <v>328.3271940439144</v>
      </c>
      <c r="G162" s="77">
        <f t="shared" si="215"/>
        <v>336.90858439996759</v>
      </c>
      <c r="H162" s="77">
        <f t="shared" si="215"/>
        <v>333.6088486850947</v>
      </c>
      <c r="I162" s="77">
        <f t="shared" si="215"/>
        <v>318.64679554864318</v>
      </c>
      <c r="J162" s="77">
        <f t="shared" si="215"/>
        <v>307.26665987494596</v>
      </c>
      <c r="K162" s="77">
        <f t="shared" si="215"/>
        <v>307.69537624455688</v>
      </c>
      <c r="L162" s="77">
        <f t="shared" si="215"/>
        <v>318.13632285718114</v>
      </c>
      <c r="M162" s="77">
        <f t="shared" si="215"/>
        <v>293.32061176945138</v>
      </c>
      <c r="N162" s="77">
        <f t="shared" si="215"/>
        <v>299.22737985439443</v>
      </c>
      <c r="O162" s="77">
        <f t="shared" si="215"/>
        <v>296.99229207267757</v>
      </c>
      <c r="P162" s="77">
        <f t="shared" si="215"/>
        <v>283.73859596423284</v>
      </c>
      <c r="Q162" s="77">
        <f t="shared" si="215"/>
        <v>274.64541198650187</v>
      </c>
      <c r="R162" s="77">
        <f t="shared" ref="R162:V162" si="216">IF(R108=0,0,R108/R$17)</f>
        <v>263.54197148510201</v>
      </c>
      <c r="S162" s="77">
        <f t="shared" si="216"/>
        <v>284.007449337992</v>
      </c>
      <c r="T162" s="77">
        <f t="shared" si="216"/>
        <v>272.4166520438701</v>
      </c>
      <c r="U162" s="77">
        <f t="shared" si="216"/>
        <v>273.51952871382917</v>
      </c>
      <c r="V162" s="77">
        <f t="shared" si="216"/>
        <v>267.28153305261679</v>
      </c>
      <c r="W162" s="77">
        <f t="shared" ref="W162" si="217">IF(W108=0,0,W108/W$17)</f>
        <v>282.4134133708996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1454.584759444753</v>
      </c>
      <c r="C164" s="203">
        <f t="shared" si="218"/>
        <v>1592.4575575837164</v>
      </c>
      <c r="D164" s="203">
        <f t="shared" si="218"/>
        <v>1483.3669312828997</v>
      </c>
      <c r="E164" s="203">
        <f t="shared" si="218"/>
        <v>1459.6983586923052</v>
      </c>
      <c r="F164" s="203">
        <f t="shared" si="218"/>
        <v>1372.5430859414444</v>
      </c>
      <c r="G164" s="203">
        <f t="shared" si="218"/>
        <v>1341.8226053538431</v>
      </c>
      <c r="H164" s="203">
        <f t="shared" si="218"/>
        <v>1371.1757467045627</v>
      </c>
      <c r="I164" s="203">
        <f t="shared" si="218"/>
        <v>1057.6421917020959</v>
      </c>
      <c r="J164" s="203">
        <f t="shared" si="218"/>
        <v>1270.6268582744156</v>
      </c>
      <c r="K164" s="203">
        <f t="shared" si="218"/>
        <v>1186.6741628473208</v>
      </c>
      <c r="L164" s="203">
        <f t="shared" si="218"/>
        <v>1275.2276911795718</v>
      </c>
      <c r="M164" s="203">
        <f t="shared" si="218"/>
        <v>1096.5143813346617</v>
      </c>
      <c r="N164" s="203">
        <f t="shared" si="218"/>
        <v>1169.0694480722134</v>
      </c>
      <c r="O164" s="203">
        <f t="shared" si="218"/>
        <v>1234.3459859292188</v>
      </c>
      <c r="P164" s="203">
        <f t="shared" si="218"/>
        <v>1031.5068109664899</v>
      </c>
      <c r="Q164" s="203">
        <f t="shared" si="218"/>
        <v>1045.850312232943</v>
      </c>
      <c r="R164" s="203">
        <f t="shared" ref="R164:V164" si="219">IF(R110=0,0,R110/R$17)</f>
        <v>1088.3661299373668</v>
      </c>
      <c r="S164" s="203">
        <f t="shared" si="219"/>
        <v>1063.0367221249926</v>
      </c>
      <c r="T164" s="203">
        <f t="shared" si="219"/>
        <v>1036.0048251101846</v>
      </c>
      <c r="U164" s="203">
        <f t="shared" si="219"/>
        <v>1089.2621179758473</v>
      </c>
      <c r="V164" s="203">
        <f t="shared" si="219"/>
        <v>1110.9212107097994</v>
      </c>
      <c r="W164" s="203">
        <f t="shared" ref="W164" si="220">IF(W110=0,0,W110/W$17)</f>
        <v>1017.32059407008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1454.584759444753</v>
      </c>
      <c r="C165" s="192">
        <f t="shared" si="221"/>
        <v>1592.4575575837164</v>
      </c>
      <c r="D165" s="192">
        <f t="shared" si="221"/>
        <v>1483.3669312828997</v>
      </c>
      <c r="E165" s="192">
        <f t="shared" si="221"/>
        <v>1459.6983586923052</v>
      </c>
      <c r="F165" s="192">
        <f t="shared" si="221"/>
        <v>1372.5430859414444</v>
      </c>
      <c r="G165" s="192">
        <f t="shared" si="221"/>
        <v>1341.8226053538431</v>
      </c>
      <c r="H165" s="192">
        <f t="shared" si="221"/>
        <v>1371.1757467045627</v>
      </c>
      <c r="I165" s="192">
        <f t="shared" si="221"/>
        <v>1057.6421917020959</v>
      </c>
      <c r="J165" s="192">
        <f t="shared" si="221"/>
        <v>1270.6268582744156</v>
      </c>
      <c r="K165" s="192">
        <f t="shared" si="221"/>
        <v>1186.6741628473208</v>
      </c>
      <c r="L165" s="192">
        <f t="shared" si="221"/>
        <v>1275.2276911795718</v>
      </c>
      <c r="M165" s="192">
        <f t="shared" si="221"/>
        <v>1096.5143813346617</v>
      </c>
      <c r="N165" s="192">
        <f t="shared" si="221"/>
        <v>1169.0694480722134</v>
      </c>
      <c r="O165" s="192">
        <f t="shared" si="221"/>
        <v>1234.3459859292188</v>
      </c>
      <c r="P165" s="192">
        <f t="shared" si="221"/>
        <v>1031.5068109664899</v>
      </c>
      <c r="Q165" s="192">
        <f t="shared" si="221"/>
        <v>1045.850312232943</v>
      </c>
      <c r="R165" s="192">
        <f t="shared" ref="R165:V165" si="222">IF(R111=0,0,R111/R$17)</f>
        <v>1088.3661299373668</v>
      </c>
      <c r="S165" s="192">
        <f t="shared" si="222"/>
        <v>1063.0367221249926</v>
      </c>
      <c r="T165" s="192">
        <f t="shared" si="222"/>
        <v>1036.0048251101846</v>
      </c>
      <c r="U165" s="192">
        <f t="shared" si="222"/>
        <v>1089.2621179758473</v>
      </c>
      <c r="V165" s="192">
        <f t="shared" si="222"/>
        <v>1110.9212107097994</v>
      </c>
      <c r="W165" s="192">
        <f t="shared" ref="W165" si="223">IF(W111=0,0,W111/W$17)</f>
        <v>1017.32059407008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1268.4355678995464</v>
      </c>
      <c r="C166" s="74">
        <f t="shared" si="224"/>
        <v>1393.986326272196</v>
      </c>
      <c r="D166" s="74">
        <f t="shared" si="224"/>
        <v>1284.5800312561305</v>
      </c>
      <c r="E166" s="74">
        <f t="shared" si="224"/>
        <v>1255.7460368755153</v>
      </c>
      <c r="F166" s="74">
        <f t="shared" si="224"/>
        <v>1170.6347170741583</v>
      </c>
      <c r="G166" s="74">
        <f t="shared" si="224"/>
        <v>1137.7477204433301</v>
      </c>
      <c r="H166" s="74">
        <f t="shared" si="224"/>
        <v>1168.0753666508992</v>
      </c>
      <c r="I166" s="74">
        <f t="shared" si="224"/>
        <v>875.11520984422816</v>
      </c>
      <c r="J166" s="74">
        <f t="shared" si="224"/>
        <v>1074.9906192877986</v>
      </c>
      <c r="K166" s="74">
        <f t="shared" si="224"/>
        <v>996.78247711409335</v>
      </c>
      <c r="L166" s="74">
        <f t="shared" si="224"/>
        <v>1085.5347305574519</v>
      </c>
      <c r="M166" s="74">
        <f t="shared" si="224"/>
        <v>914.86313585981941</v>
      </c>
      <c r="N166" s="74">
        <f t="shared" si="224"/>
        <v>988.14134436459528</v>
      </c>
      <c r="O166" s="74">
        <f t="shared" si="224"/>
        <v>1077.1597515082542</v>
      </c>
      <c r="P166" s="74">
        <f t="shared" si="224"/>
        <v>872.31008838779849</v>
      </c>
      <c r="Q166" s="74">
        <f t="shared" si="224"/>
        <v>891.96801407660507</v>
      </c>
      <c r="R166" s="74">
        <f t="shared" ref="R166:V166" si="225">IF(R112=0,0,R112/R$17)</f>
        <v>932.65639190255558</v>
      </c>
      <c r="S166" s="74">
        <f t="shared" si="225"/>
        <v>899.53871420962503</v>
      </c>
      <c r="T166" s="74">
        <f t="shared" si="225"/>
        <v>865.68756362395379</v>
      </c>
      <c r="U166" s="74">
        <f t="shared" si="225"/>
        <v>914.34118712723114</v>
      </c>
      <c r="V166" s="74">
        <f t="shared" si="225"/>
        <v>933.27704923385556</v>
      </c>
      <c r="W166" s="74">
        <f t="shared" ref="W166" si="226">IF(W112=0,0,W112/W$17)</f>
        <v>855.03690509207547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184.0025160005994</v>
      </c>
      <c r="C168" s="74">
        <f t="shared" si="230"/>
        <v>196.26851783371797</v>
      </c>
      <c r="D168" s="74">
        <f t="shared" si="230"/>
        <v>196.40674433748865</v>
      </c>
      <c r="E168" s="74">
        <f t="shared" si="230"/>
        <v>201.41163668394537</v>
      </c>
      <c r="F168" s="74">
        <f t="shared" si="230"/>
        <v>199.28419212397634</v>
      </c>
      <c r="G168" s="74">
        <f t="shared" si="230"/>
        <v>201.40225913387829</v>
      </c>
      <c r="H168" s="74">
        <f t="shared" si="230"/>
        <v>200.54325135838772</v>
      </c>
      <c r="I168" s="74">
        <f t="shared" si="230"/>
        <v>179.87161679579751</v>
      </c>
      <c r="J168" s="74">
        <f t="shared" si="230"/>
        <v>193.27077829529901</v>
      </c>
      <c r="K168" s="74">
        <f t="shared" si="230"/>
        <v>187.4061327768618</v>
      </c>
      <c r="L168" s="74">
        <f t="shared" si="230"/>
        <v>187.10942946681908</v>
      </c>
      <c r="M168" s="74">
        <f t="shared" si="230"/>
        <v>179.35658395279449</v>
      </c>
      <c r="N168" s="74">
        <f t="shared" si="230"/>
        <v>178.422639876132</v>
      </c>
      <c r="O168" s="74">
        <f t="shared" si="230"/>
        <v>154.37765504748396</v>
      </c>
      <c r="P168" s="74">
        <f t="shared" si="230"/>
        <v>156.70134445635017</v>
      </c>
      <c r="Q168" s="74">
        <f t="shared" si="230"/>
        <v>151.39971473491036</v>
      </c>
      <c r="R168" s="74">
        <f t="shared" ref="R168:V168" si="231">IF(R114=0,0,R114/R$17)</f>
        <v>153.40546707632475</v>
      </c>
      <c r="S168" s="74">
        <f t="shared" si="231"/>
        <v>161.07428885969438</v>
      </c>
      <c r="T168" s="74">
        <f t="shared" si="231"/>
        <v>167.71444626272191</v>
      </c>
      <c r="U168" s="74">
        <f t="shared" si="231"/>
        <v>172.00588873425914</v>
      </c>
      <c r="V168" s="74">
        <f t="shared" si="231"/>
        <v>174.81814728604439</v>
      </c>
      <c r="W168" s="74">
        <f t="shared" ref="W168" si="232">IF(W114=0,0,W114/W$17)</f>
        <v>159.01414847081207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2.1466755446073456</v>
      </c>
      <c r="C169" s="193">
        <f t="shared" si="233"/>
        <v>2.2027134778021833</v>
      </c>
      <c r="D169" s="193">
        <f t="shared" si="233"/>
        <v>2.380155689280572</v>
      </c>
      <c r="E169" s="193">
        <f t="shared" si="233"/>
        <v>2.5406851328444104</v>
      </c>
      <c r="F169" s="193">
        <f t="shared" si="233"/>
        <v>2.6241767433098002</v>
      </c>
      <c r="G169" s="193">
        <f t="shared" si="233"/>
        <v>2.6726257766342716</v>
      </c>
      <c r="H169" s="193">
        <f t="shared" si="233"/>
        <v>2.5571286952758854</v>
      </c>
      <c r="I169" s="193">
        <f t="shared" si="233"/>
        <v>2.6553650620702798</v>
      </c>
      <c r="J169" s="193">
        <f t="shared" si="233"/>
        <v>2.365460691317995</v>
      </c>
      <c r="K169" s="193">
        <f t="shared" si="233"/>
        <v>2.4855529563658432</v>
      </c>
      <c r="L169" s="193">
        <f t="shared" si="233"/>
        <v>2.5835311553008</v>
      </c>
      <c r="M169" s="193">
        <f t="shared" si="233"/>
        <v>2.2946615220476771</v>
      </c>
      <c r="N169" s="193">
        <f t="shared" si="233"/>
        <v>2.5054638314863027</v>
      </c>
      <c r="O169" s="193">
        <f t="shared" si="233"/>
        <v>2.8085793734810203</v>
      </c>
      <c r="P169" s="193">
        <f t="shared" si="233"/>
        <v>2.4953781223411999</v>
      </c>
      <c r="Q169" s="193">
        <f t="shared" si="233"/>
        <v>2.4825834214273361</v>
      </c>
      <c r="R169" s="193">
        <f t="shared" ref="R169:V169" si="234">IF(R115=0,0,R115/R$17)</f>
        <v>2.3042709584865841</v>
      </c>
      <c r="S169" s="193">
        <f t="shared" si="234"/>
        <v>2.4237190556729384</v>
      </c>
      <c r="T169" s="193">
        <f t="shared" si="234"/>
        <v>2.6028152235085824</v>
      </c>
      <c r="U169" s="193">
        <f t="shared" si="234"/>
        <v>2.915042114356893</v>
      </c>
      <c r="V169" s="193">
        <f t="shared" si="234"/>
        <v>2.826014189899178</v>
      </c>
      <c r="W169" s="193">
        <f t="shared" ref="W169" si="235">IF(W115=0,0,W115/W$17)</f>
        <v>3.2695405071926689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38136234</v>
      </c>
      <c r="C3" s="67">
        <f t="shared" si="0"/>
        <v>38317671</v>
      </c>
      <c r="D3" s="67">
        <f t="shared" si="0"/>
        <v>38540012</v>
      </c>
      <c r="E3" s="67">
        <f t="shared" si="0"/>
        <v>38724361</v>
      </c>
      <c r="F3" s="67">
        <f t="shared" si="0"/>
        <v>38862308</v>
      </c>
      <c r="G3" s="67">
        <f t="shared" si="0"/>
        <v>38989059</v>
      </c>
      <c r="H3" s="67">
        <f t="shared" si="0"/>
        <v>39331104</v>
      </c>
      <c r="I3" s="67">
        <f t="shared" si="0"/>
        <v>39593509</v>
      </c>
      <c r="J3" s="67">
        <f t="shared" si="0"/>
        <v>40008680</v>
      </c>
      <c r="K3" s="67">
        <f t="shared" si="0"/>
        <v>40079353</v>
      </c>
      <c r="L3" s="67">
        <f t="shared" si="0"/>
        <v>40296678</v>
      </c>
      <c r="M3" s="67">
        <f t="shared" si="0"/>
        <v>39733564</v>
      </c>
      <c r="N3" s="67">
        <f t="shared" si="0"/>
        <v>39984022</v>
      </c>
      <c r="O3" s="67">
        <f t="shared" si="0"/>
        <v>39823811</v>
      </c>
      <c r="P3" s="67">
        <f t="shared" si="0"/>
        <v>40023520</v>
      </c>
      <c r="Q3" s="67">
        <f t="shared" si="0"/>
        <v>40558210</v>
      </c>
      <c r="R3" s="67">
        <f t="shared" si="0"/>
        <v>40822496</v>
      </c>
      <c r="S3" s="67">
        <f t="shared" si="0"/>
        <v>41178470</v>
      </c>
      <c r="T3" s="67">
        <f t="shared" si="0"/>
        <v>41437613</v>
      </c>
      <c r="U3" s="67">
        <f t="shared" si="0"/>
        <v>41551158</v>
      </c>
      <c r="V3" s="67">
        <f t="shared" si="0"/>
        <v>41467181</v>
      </c>
      <c r="W3" s="67">
        <f t="shared" si="0"/>
        <v>41473831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38136234</v>
      </c>
      <c r="C4" s="71">
        <f t="shared" si="1"/>
        <v>38317671</v>
      </c>
      <c r="D4" s="71">
        <f t="shared" si="1"/>
        <v>38540012</v>
      </c>
      <c r="E4" s="71">
        <f t="shared" si="1"/>
        <v>38724361</v>
      </c>
      <c r="F4" s="71">
        <f t="shared" si="1"/>
        <v>38862308</v>
      </c>
      <c r="G4" s="71">
        <f t="shared" si="1"/>
        <v>38989059</v>
      </c>
      <c r="H4" s="71">
        <f t="shared" si="1"/>
        <v>39331104</v>
      </c>
      <c r="I4" s="71">
        <f t="shared" si="1"/>
        <v>39593509</v>
      </c>
      <c r="J4" s="71">
        <f t="shared" si="1"/>
        <v>40008680</v>
      </c>
      <c r="K4" s="71">
        <f t="shared" si="1"/>
        <v>40079353</v>
      </c>
      <c r="L4" s="71">
        <f t="shared" si="1"/>
        <v>40296678</v>
      </c>
      <c r="M4" s="71">
        <f t="shared" si="1"/>
        <v>39733564</v>
      </c>
      <c r="N4" s="71">
        <f t="shared" si="1"/>
        <v>39984022</v>
      </c>
      <c r="O4" s="71">
        <f t="shared" si="1"/>
        <v>39823811</v>
      </c>
      <c r="P4" s="71">
        <f t="shared" si="1"/>
        <v>40023520</v>
      </c>
      <c r="Q4" s="71">
        <f t="shared" si="1"/>
        <v>40558210</v>
      </c>
      <c r="R4" s="71">
        <f t="shared" ref="R4:V4" si="2">SUM(R5:R13)</f>
        <v>40822496</v>
      </c>
      <c r="S4" s="71">
        <f t="shared" si="2"/>
        <v>41178470</v>
      </c>
      <c r="T4" s="71">
        <f t="shared" si="2"/>
        <v>41437613</v>
      </c>
      <c r="U4" s="71">
        <f t="shared" si="2"/>
        <v>41551158</v>
      </c>
      <c r="V4" s="71">
        <f t="shared" si="2"/>
        <v>41467181</v>
      </c>
      <c r="W4" s="71">
        <f t="shared" ref="W4" si="3">SUM(W5:W13)</f>
        <v>41473831</v>
      </c>
      <c r="DA4" s="88" t="s">
        <v>334</v>
      </c>
    </row>
    <row r="5" spans="1:105" ht="12" customHeight="1" x14ac:dyDescent="0.25">
      <c r="A5" s="28" t="s">
        <v>51</v>
      </c>
      <c r="B5" s="82">
        <v>776014</v>
      </c>
      <c r="C5" s="82">
        <v>742508</v>
      </c>
      <c r="D5" s="82">
        <v>696834</v>
      </c>
      <c r="E5" s="82">
        <v>676088</v>
      </c>
      <c r="F5" s="82">
        <v>666210</v>
      </c>
      <c r="G5" s="82">
        <v>655782</v>
      </c>
      <c r="H5" s="82">
        <v>673295</v>
      </c>
      <c r="I5" s="82">
        <v>697729</v>
      </c>
      <c r="J5" s="82">
        <v>730862</v>
      </c>
      <c r="K5" s="82">
        <v>780334</v>
      </c>
      <c r="L5" s="82">
        <v>811603</v>
      </c>
      <c r="M5" s="82">
        <v>820798</v>
      </c>
      <c r="N5" s="82">
        <v>793733</v>
      </c>
      <c r="O5" s="82">
        <v>704910</v>
      </c>
      <c r="P5" s="82">
        <v>653089</v>
      </c>
      <c r="Q5" s="82">
        <v>619842</v>
      </c>
      <c r="R5" s="82">
        <v>571727</v>
      </c>
      <c r="S5" s="82">
        <v>525838</v>
      </c>
      <c r="T5" s="82">
        <v>473351</v>
      </c>
      <c r="U5" s="82">
        <v>397390</v>
      </c>
      <c r="V5" s="82">
        <v>333414</v>
      </c>
      <c r="W5" s="82">
        <v>338611</v>
      </c>
      <c r="DA5" s="89" t="s">
        <v>335</v>
      </c>
    </row>
    <row r="6" spans="1:105" ht="12" customHeight="1" x14ac:dyDescent="0.25">
      <c r="A6" s="28" t="s">
        <v>74</v>
      </c>
      <c r="B6" s="82">
        <v>518248</v>
      </c>
      <c r="C6" s="82">
        <v>519857</v>
      </c>
      <c r="D6" s="82">
        <v>519998</v>
      </c>
      <c r="E6" s="82">
        <v>521230</v>
      </c>
      <c r="F6" s="82">
        <v>528034</v>
      </c>
      <c r="G6" s="82">
        <v>537594</v>
      </c>
      <c r="H6" s="82">
        <v>543190</v>
      </c>
      <c r="I6" s="82">
        <v>540291</v>
      </c>
      <c r="J6" s="82">
        <v>545503</v>
      </c>
      <c r="K6" s="82">
        <v>554404</v>
      </c>
      <c r="L6" s="82">
        <v>576344</v>
      </c>
      <c r="M6" s="82">
        <v>582360</v>
      </c>
      <c r="N6" s="82">
        <v>585043</v>
      </c>
      <c r="O6" s="82">
        <v>590531</v>
      </c>
      <c r="P6" s="82">
        <v>583688</v>
      </c>
      <c r="Q6" s="82">
        <v>580898</v>
      </c>
      <c r="R6" s="82">
        <v>589956</v>
      </c>
      <c r="S6" s="82">
        <v>596092</v>
      </c>
      <c r="T6" s="82">
        <v>622495</v>
      </c>
      <c r="U6" s="82">
        <v>649238</v>
      </c>
      <c r="V6" s="82">
        <v>657386</v>
      </c>
      <c r="W6" s="82">
        <v>657053</v>
      </c>
      <c r="DA6" s="89" t="s">
        <v>336</v>
      </c>
    </row>
    <row r="7" spans="1:105" ht="12" customHeight="1" x14ac:dyDescent="0.25">
      <c r="A7" s="28" t="s">
        <v>205</v>
      </c>
      <c r="B7" s="82">
        <v>11930069</v>
      </c>
      <c r="C7" s="82">
        <v>11834132</v>
      </c>
      <c r="D7" s="82">
        <v>11524807</v>
      </c>
      <c r="E7" s="82">
        <v>11241027</v>
      </c>
      <c r="F7" s="82">
        <v>10912860</v>
      </c>
      <c r="G7" s="82">
        <v>10611643</v>
      </c>
      <c r="H7" s="82">
        <v>10387406</v>
      </c>
      <c r="I7" s="82">
        <v>9891940</v>
      </c>
      <c r="J7" s="82">
        <v>9659713</v>
      </c>
      <c r="K7" s="82">
        <v>9308764</v>
      </c>
      <c r="L7" s="82">
        <v>9088417</v>
      </c>
      <c r="M7" s="82">
        <v>8878128</v>
      </c>
      <c r="N7" s="82">
        <v>8952046</v>
      </c>
      <c r="O7" s="82">
        <v>9163519</v>
      </c>
      <c r="P7" s="82">
        <v>9250441</v>
      </c>
      <c r="Q7" s="82">
        <v>9003954</v>
      </c>
      <c r="R7" s="82">
        <v>8566789</v>
      </c>
      <c r="S7" s="82">
        <v>8312412</v>
      </c>
      <c r="T7" s="82">
        <v>8169062</v>
      </c>
      <c r="U7" s="82">
        <v>8138409</v>
      </c>
      <c r="V7" s="82">
        <v>7908374</v>
      </c>
      <c r="W7" s="82">
        <v>6894164</v>
      </c>
      <c r="DA7" s="89" t="s">
        <v>337</v>
      </c>
    </row>
    <row r="8" spans="1:105" ht="12" customHeight="1" x14ac:dyDescent="0.25">
      <c r="A8" s="28" t="s">
        <v>192</v>
      </c>
      <c r="B8" s="82">
        <v>15724453</v>
      </c>
      <c r="C8" s="82">
        <v>16085277</v>
      </c>
      <c r="D8" s="82">
        <v>16496326</v>
      </c>
      <c r="E8" s="82">
        <v>16855401</v>
      </c>
      <c r="F8" s="82">
        <v>16998351</v>
      </c>
      <c r="G8" s="82">
        <v>17068971</v>
      </c>
      <c r="H8" s="82">
        <v>17183471</v>
      </c>
      <c r="I8" s="82">
        <v>17301366</v>
      </c>
      <c r="J8" s="82">
        <v>17744696</v>
      </c>
      <c r="K8" s="82">
        <v>17976017</v>
      </c>
      <c r="L8" s="82">
        <v>18242370</v>
      </c>
      <c r="M8" s="82">
        <v>17770613</v>
      </c>
      <c r="N8" s="82">
        <v>17780156</v>
      </c>
      <c r="O8" s="82">
        <v>17411016</v>
      </c>
      <c r="P8" s="82">
        <v>17480500</v>
      </c>
      <c r="Q8" s="82">
        <v>18206664</v>
      </c>
      <c r="R8" s="82">
        <v>18991714</v>
      </c>
      <c r="S8" s="82">
        <v>19527639</v>
      </c>
      <c r="T8" s="82">
        <v>19973984</v>
      </c>
      <c r="U8" s="82">
        <v>20068980</v>
      </c>
      <c r="V8" s="82">
        <v>20259435</v>
      </c>
      <c r="W8" s="82">
        <v>20939320</v>
      </c>
      <c r="DA8" s="89" t="s">
        <v>338</v>
      </c>
    </row>
    <row r="9" spans="1:105" ht="12" customHeight="1" x14ac:dyDescent="0.25">
      <c r="A9" s="28" t="s">
        <v>207</v>
      </c>
      <c r="B9" s="82">
        <v>2618617</v>
      </c>
      <c r="C9" s="82">
        <v>2624927</v>
      </c>
      <c r="D9" s="82">
        <v>2871286</v>
      </c>
      <c r="E9" s="82">
        <v>3140665</v>
      </c>
      <c r="F9" s="82">
        <v>3398790</v>
      </c>
      <c r="G9" s="82">
        <v>3763460</v>
      </c>
      <c r="H9" s="82">
        <v>4314311</v>
      </c>
      <c r="I9" s="82">
        <v>4912922</v>
      </c>
      <c r="J9" s="82">
        <v>5264043</v>
      </c>
      <c r="K9" s="82">
        <v>5389776</v>
      </c>
      <c r="L9" s="82">
        <v>5635891</v>
      </c>
      <c r="M9" s="82">
        <v>5764758</v>
      </c>
      <c r="N9" s="82">
        <v>5904390</v>
      </c>
      <c r="O9" s="82">
        <v>5920563</v>
      </c>
      <c r="P9" s="82">
        <v>5676360</v>
      </c>
      <c r="Q9" s="82">
        <v>5380658</v>
      </c>
      <c r="R9" s="82">
        <v>5168147</v>
      </c>
      <c r="S9" s="82">
        <v>5243675</v>
      </c>
      <c r="T9" s="82">
        <v>5406955</v>
      </c>
      <c r="U9" s="82">
        <v>5580352</v>
      </c>
      <c r="V9" s="82">
        <v>5639765</v>
      </c>
      <c r="W9" s="82">
        <v>5985851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1843</v>
      </c>
      <c r="F10" s="82">
        <v>3198</v>
      </c>
      <c r="G10" s="82">
        <v>4071</v>
      </c>
      <c r="H10" s="82">
        <v>4686</v>
      </c>
      <c r="I10" s="82">
        <v>5530</v>
      </c>
      <c r="J10" s="82">
        <v>7273</v>
      </c>
      <c r="K10" s="82">
        <v>10269</v>
      </c>
      <c r="L10" s="82">
        <v>14328</v>
      </c>
      <c r="M10" s="82">
        <v>17946</v>
      </c>
      <c r="N10" s="82">
        <v>20832</v>
      </c>
      <c r="O10" s="82">
        <v>22159</v>
      </c>
      <c r="P10" s="82">
        <v>24439</v>
      </c>
      <c r="Q10" s="82">
        <v>26786</v>
      </c>
      <c r="R10" s="82">
        <v>28108</v>
      </c>
      <c r="S10" s="82">
        <v>28052</v>
      </c>
      <c r="T10" s="82">
        <v>28540</v>
      </c>
      <c r="U10" s="82">
        <v>29006</v>
      </c>
      <c r="V10" s="82">
        <v>30335</v>
      </c>
      <c r="W10" s="82">
        <v>33861</v>
      </c>
      <c r="DA10" s="89" t="s">
        <v>340</v>
      </c>
    </row>
    <row r="11" spans="1:105" ht="12" customHeight="1" x14ac:dyDescent="0.25">
      <c r="A11" s="28" t="s">
        <v>203</v>
      </c>
      <c r="B11" s="82">
        <v>6181845</v>
      </c>
      <c r="C11" s="82">
        <v>6068019</v>
      </c>
      <c r="D11" s="82">
        <v>5894003</v>
      </c>
      <c r="E11" s="82">
        <v>5672833</v>
      </c>
      <c r="F11" s="82">
        <v>5687378</v>
      </c>
      <c r="G11" s="82">
        <v>5615507</v>
      </c>
      <c r="H11" s="82">
        <v>5409702</v>
      </c>
      <c r="I11" s="82">
        <v>5292651</v>
      </c>
      <c r="J11" s="82">
        <v>5009247</v>
      </c>
      <c r="K11" s="82">
        <v>4879181</v>
      </c>
      <c r="L11" s="82">
        <v>4643872</v>
      </c>
      <c r="M11" s="82">
        <v>4475201</v>
      </c>
      <c r="N11" s="82">
        <v>4418627</v>
      </c>
      <c r="O11" s="82">
        <v>4366975</v>
      </c>
      <c r="P11" s="82">
        <v>4525794</v>
      </c>
      <c r="Q11" s="82">
        <v>4786618</v>
      </c>
      <c r="R11" s="82">
        <v>4849327</v>
      </c>
      <c r="S11" s="82">
        <v>4786167</v>
      </c>
      <c r="T11" s="82">
        <v>4494948</v>
      </c>
      <c r="U11" s="82">
        <v>4334704</v>
      </c>
      <c r="V11" s="82">
        <v>4191962</v>
      </c>
      <c r="W11" s="82">
        <v>4096735</v>
      </c>
      <c r="DA11" s="89" t="s">
        <v>341</v>
      </c>
    </row>
    <row r="12" spans="1:105" ht="12" customHeight="1" x14ac:dyDescent="0.25">
      <c r="A12" s="28" t="s">
        <v>95</v>
      </c>
      <c r="B12" s="82">
        <v>239433</v>
      </c>
      <c r="C12" s="82">
        <v>290852</v>
      </c>
      <c r="D12" s="82">
        <v>374262</v>
      </c>
      <c r="E12" s="82">
        <v>442502</v>
      </c>
      <c r="F12" s="82">
        <v>486747</v>
      </c>
      <c r="G12" s="82">
        <v>546876</v>
      </c>
      <c r="H12" s="82">
        <v>631625</v>
      </c>
      <c r="I12" s="82">
        <v>770979</v>
      </c>
      <c r="J12" s="82">
        <v>874897</v>
      </c>
      <c r="K12" s="82">
        <v>1014040</v>
      </c>
      <c r="L12" s="82">
        <v>1123301</v>
      </c>
      <c r="M12" s="82">
        <v>1268618</v>
      </c>
      <c r="N12" s="82">
        <v>1379549</v>
      </c>
      <c r="O12" s="82">
        <v>1499687</v>
      </c>
      <c r="P12" s="82">
        <v>1690859</v>
      </c>
      <c r="Q12" s="82">
        <v>1819083</v>
      </c>
      <c r="R12" s="82">
        <v>1927155</v>
      </c>
      <c r="S12" s="82">
        <v>2031000</v>
      </c>
      <c r="T12" s="82">
        <v>2147463</v>
      </c>
      <c r="U12" s="82">
        <v>2243686</v>
      </c>
      <c r="V12" s="82">
        <v>2349514</v>
      </c>
      <c r="W12" s="82">
        <v>2437584</v>
      </c>
      <c r="DA12" s="89" t="s">
        <v>342</v>
      </c>
    </row>
    <row r="13" spans="1:105" ht="12" customHeight="1" x14ac:dyDescent="0.25">
      <c r="A13" s="73" t="s">
        <v>94</v>
      </c>
      <c r="B13" s="83">
        <v>147555</v>
      </c>
      <c r="C13" s="83">
        <v>152099</v>
      </c>
      <c r="D13" s="83">
        <v>162496</v>
      </c>
      <c r="E13" s="83">
        <v>172772</v>
      </c>
      <c r="F13" s="83">
        <v>180740</v>
      </c>
      <c r="G13" s="83">
        <v>185155</v>
      </c>
      <c r="H13" s="83">
        <v>183418</v>
      </c>
      <c r="I13" s="83">
        <v>180101</v>
      </c>
      <c r="J13" s="83">
        <v>172446</v>
      </c>
      <c r="K13" s="83">
        <v>166568</v>
      </c>
      <c r="L13" s="83">
        <v>160552</v>
      </c>
      <c r="M13" s="83">
        <v>155142</v>
      </c>
      <c r="N13" s="83">
        <v>149646</v>
      </c>
      <c r="O13" s="83">
        <v>144451</v>
      </c>
      <c r="P13" s="83">
        <v>138350</v>
      </c>
      <c r="Q13" s="83">
        <v>133707</v>
      </c>
      <c r="R13" s="83">
        <v>129573</v>
      </c>
      <c r="S13" s="83">
        <v>127595</v>
      </c>
      <c r="T13" s="83">
        <v>120815</v>
      </c>
      <c r="U13" s="83">
        <v>109393</v>
      </c>
      <c r="V13" s="83">
        <v>96996</v>
      </c>
      <c r="W13" s="83">
        <v>90652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37749246</v>
      </c>
      <c r="C14" s="85">
        <f t="shared" si="4"/>
        <v>37874720</v>
      </c>
      <c r="D14" s="85">
        <f t="shared" si="4"/>
        <v>38003254</v>
      </c>
      <c r="E14" s="85">
        <f t="shared" si="4"/>
        <v>38109087</v>
      </c>
      <c r="F14" s="85">
        <f t="shared" si="4"/>
        <v>38194821</v>
      </c>
      <c r="G14" s="85">
        <f t="shared" si="4"/>
        <v>38257028</v>
      </c>
      <c r="H14" s="85">
        <f t="shared" si="4"/>
        <v>38516061</v>
      </c>
      <c r="I14" s="85">
        <f t="shared" si="4"/>
        <v>38642429</v>
      </c>
      <c r="J14" s="85">
        <f t="shared" si="4"/>
        <v>38961337</v>
      </c>
      <c r="K14" s="85">
        <f t="shared" si="4"/>
        <v>38898745</v>
      </c>
      <c r="L14" s="85">
        <f t="shared" si="4"/>
        <v>39012825</v>
      </c>
      <c r="M14" s="85">
        <f t="shared" si="4"/>
        <v>38309804</v>
      </c>
      <c r="N14" s="85">
        <f t="shared" si="4"/>
        <v>38454827</v>
      </c>
      <c r="O14" s="85">
        <f t="shared" si="4"/>
        <v>38179673</v>
      </c>
      <c r="P14" s="85">
        <f t="shared" si="4"/>
        <v>38194311</v>
      </c>
      <c r="Q14" s="85">
        <f t="shared" si="4"/>
        <v>38605420</v>
      </c>
      <c r="R14" s="85">
        <f t="shared" ref="R14:V14" si="5">SUM(R5:R11)</f>
        <v>38765768</v>
      </c>
      <c r="S14" s="85">
        <f t="shared" si="5"/>
        <v>39019875</v>
      </c>
      <c r="T14" s="85">
        <f t="shared" si="5"/>
        <v>39169335</v>
      </c>
      <c r="U14" s="85">
        <f t="shared" si="5"/>
        <v>39198079</v>
      </c>
      <c r="V14" s="85">
        <f t="shared" si="5"/>
        <v>39020671</v>
      </c>
      <c r="W14" s="85">
        <f t="shared" ref="W14" si="6">SUM(W5:W11)</f>
        <v>38945595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766019</v>
      </c>
      <c r="C15" s="71">
        <f t="shared" si="7"/>
        <v>768758</v>
      </c>
      <c r="D15" s="71">
        <f t="shared" si="7"/>
        <v>770950</v>
      </c>
      <c r="E15" s="71">
        <f t="shared" si="7"/>
        <v>806278</v>
      </c>
      <c r="F15" s="71">
        <f t="shared" si="7"/>
        <v>877509</v>
      </c>
      <c r="G15" s="71">
        <f t="shared" si="7"/>
        <v>954372</v>
      </c>
      <c r="H15" s="71">
        <f t="shared" si="7"/>
        <v>1111222</v>
      </c>
      <c r="I15" s="71">
        <f t="shared" si="7"/>
        <v>1255572</v>
      </c>
      <c r="J15" s="71">
        <f t="shared" si="7"/>
        <v>1397752</v>
      </c>
      <c r="K15" s="71">
        <f t="shared" si="7"/>
        <v>1483332</v>
      </c>
      <c r="L15" s="71">
        <f t="shared" si="7"/>
        <v>1583454</v>
      </c>
      <c r="M15" s="71">
        <f t="shared" si="7"/>
        <v>1657901</v>
      </c>
      <c r="N15" s="71">
        <f t="shared" si="7"/>
        <v>1733283</v>
      </c>
      <c r="O15" s="71">
        <f t="shared" si="7"/>
        <v>1791775</v>
      </c>
      <c r="P15" s="71">
        <f t="shared" si="7"/>
        <v>1831470</v>
      </c>
      <c r="Q15" s="71">
        <f t="shared" si="7"/>
        <v>1868135</v>
      </c>
      <c r="R15" s="71">
        <f t="shared" si="7"/>
        <v>1884843</v>
      </c>
      <c r="S15" s="71">
        <f t="shared" si="7"/>
        <v>1919868</v>
      </c>
      <c r="T15" s="71">
        <f t="shared" si="7"/>
        <v>1954529</v>
      </c>
      <c r="U15" s="71">
        <f t="shared" si="7"/>
        <v>1989349</v>
      </c>
      <c r="V15" s="71">
        <f t="shared" si="7"/>
        <v>2039803</v>
      </c>
      <c r="W15" s="71">
        <f t="shared" si="7"/>
        <v>2069725</v>
      </c>
      <c r="DA15" s="88" t="s">
        <v>344</v>
      </c>
    </row>
    <row r="16" spans="1:105" ht="12" customHeight="1" x14ac:dyDescent="0.25">
      <c r="A16" s="28" t="s">
        <v>91</v>
      </c>
      <c r="B16" s="82">
        <v>766019</v>
      </c>
      <c r="C16" s="82">
        <v>768758</v>
      </c>
      <c r="D16" s="82">
        <v>770950</v>
      </c>
      <c r="E16" s="82">
        <v>806278</v>
      </c>
      <c r="F16" s="82">
        <v>877509</v>
      </c>
      <c r="G16" s="82">
        <v>954372</v>
      </c>
      <c r="H16" s="82">
        <v>1111222</v>
      </c>
      <c r="I16" s="82">
        <v>1255572</v>
      </c>
      <c r="J16" s="82">
        <v>1397752</v>
      </c>
      <c r="K16" s="82">
        <v>1483332</v>
      </c>
      <c r="L16" s="82">
        <v>1583454</v>
      </c>
      <c r="M16" s="82">
        <v>1657901</v>
      </c>
      <c r="N16" s="82">
        <v>1733283</v>
      </c>
      <c r="O16" s="82">
        <v>1791775</v>
      </c>
      <c r="P16" s="82">
        <v>1831470</v>
      </c>
      <c r="Q16" s="82">
        <v>1868135</v>
      </c>
      <c r="R16" s="82">
        <v>1884843</v>
      </c>
      <c r="S16" s="82">
        <v>1919868</v>
      </c>
      <c r="T16" s="82">
        <v>1954529</v>
      </c>
      <c r="U16" s="82">
        <v>1989349</v>
      </c>
      <c r="V16" s="82">
        <v>2039803</v>
      </c>
      <c r="W16" s="82">
        <v>2069725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38136234</v>
      </c>
      <c r="C17" s="71">
        <f t="shared" si="8"/>
        <v>38317671</v>
      </c>
      <c r="D17" s="71">
        <f t="shared" si="8"/>
        <v>38540012</v>
      </c>
      <c r="E17" s="71">
        <f t="shared" si="8"/>
        <v>38724361</v>
      </c>
      <c r="F17" s="71">
        <f t="shared" si="8"/>
        <v>38862308</v>
      </c>
      <c r="G17" s="71">
        <f t="shared" si="8"/>
        <v>38989059</v>
      </c>
      <c r="H17" s="71">
        <f t="shared" si="8"/>
        <v>39331104</v>
      </c>
      <c r="I17" s="71">
        <f t="shared" si="8"/>
        <v>39593509</v>
      </c>
      <c r="J17" s="71">
        <f t="shared" si="8"/>
        <v>40008680</v>
      </c>
      <c r="K17" s="71">
        <f t="shared" si="8"/>
        <v>40079353</v>
      </c>
      <c r="L17" s="71">
        <f t="shared" si="8"/>
        <v>40296678</v>
      </c>
      <c r="M17" s="71">
        <f t="shared" si="8"/>
        <v>39733564</v>
      </c>
      <c r="N17" s="71">
        <f t="shared" si="8"/>
        <v>39984022</v>
      </c>
      <c r="O17" s="71">
        <f t="shared" si="8"/>
        <v>39823811</v>
      </c>
      <c r="P17" s="71">
        <f t="shared" si="8"/>
        <v>40023520</v>
      </c>
      <c r="Q17" s="71">
        <f t="shared" si="8"/>
        <v>40558210</v>
      </c>
      <c r="R17" s="71">
        <f t="shared" ref="R17:V17" si="9">SUM(R18:R25)</f>
        <v>40822496</v>
      </c>
      <c r="S17" s="71">
        <f t="shared" si="9"/>
        <v>41178470</v>
      </c>
      <c r="T17" s="71">
        <f t="shared" si="9"/>
        <v>41437613</v>
      </c>
      <c r="U17" s="71">
        <f t="shared" si="9"/>
        <v>41551158</v>
      </c>
      <c r="V17" s="71">
        <f t="shared" si="9"/>
        <v>41467181</v>
      </c>
      <c r="W17" s="71">
        <f t="shared" ref="W17" si="10">SUM(W18:W25)</f>
        <v>41473831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604084</v>
      </c>
      <c r="C19" s="82">
        <v>575128</v>
      </c>
      <c r="D19" s="82">
        <v>526276</v>
      </c>
      <c r="E19" s="82">
        <v>514202</v>
      </c>
      <c r="F19" s="82">
        <v>510414</v>
      </c>
      <c r="G19" s="82">
        <v>509541</v>
      </c>
      <c r="H19" s="82">
        <v>503419</v>
      </c>
      <c r="I19" s="82">
        <v>504468</v>
      </c>
      <c r="J19" s="82">
        <v>513551</v>
      </c>
      <c r="K19" s="82">
        <v>532861</v>
      </c>
      <c r="L19" s="82">
        <v>555254</v>
      </c>
      <c r="M19" s="82">
        <v>558919</v>
      </c>
      <c r="N19" s="82">
        <v>529588</v>
      </c>
      <c r="O19" s="82">
        <v>486145</v>
      </c>
      <c r="P19" s="82">
        <v>485054</v>
      </c>
      <c r="Q19" s="82">
        <v>488208</v>
      </c>
      <c r="R19" s="82">
        <v>469224</v>
      </c>
      <c r="S19" s="82">
        <v>488887</v>
      </c>
      <c r="T19" s="82">
        <v>578420</v>
      </c>
      <c r="U19" s="82">
        <v>616615</v>
      </c>
      <c r="V19" s="82">
        <v>635159</v>
      </c>
      <c r="W19" s="82">
        <v>645475</v>
      </c>
      <c r="DA19" s="89" t="s">
        <v>348</v>
      </c>
    </row>
    <row r="20" spans="1:105" ht="12" customHeight="1" x14ac:dyDescent="0.25">
      <c r="A20" s="28" t="s">
        <v>205</v>
      </c>
      <c r="B20" s="82">
        <v>10771953</v>
      </c>
      <c r="C20" s="82">
        <v>10670218</v>
      </c>
      <c r="D20" s="82">
        <v>10404806</v>
      </c>
      <c r="E20" s="82">
        <v>10155340</v>
      </c>
      <c r="F20" s="82">
        <v>9859809</v>
      </c>
      <c r="G20" s="82">
        <v>9587081</v>
      </c>
      <c r="H20" s="82">
        <v>9382791</v>
      </c>
      <c r="I20" s="82">
        <v>8957724</v>
      </c>
      <c r="J20" s="82">
        <v>8720791</v>
      </c>
      <c r="K20" s="82">
        <v>8403326</v>
      </c>
      <c r="L20" s="82">
        <v>8213865</v>
      </c>
      <c r="M20" s="82">
        <v>7834501</v>
      </c>
      <c r="N20" s="82">
        <v>7547367</v>
      </c>
      <c r="O20" s="82">
        <v>6971447</v>
      </c>
      <c r="P20" s="82">
        <v>6766507</v>
      </c>
      <c r="Q20" s="82">
        <v>6476472</v>
      </c>
      <c r="R20" s="82">
        <v>6340026</v>
      </c>
      <c r="S20" s="82">
        <v>6435968</v>
      </c>
      <c r="T20" s="82">
        <v>6640229</v>
      </c>
      <c r="U20" s="82">
        <v>6998016</v>
      </c>
      <c r="V20" s="82">
        <v>6875098</v>
      </c>
      <c r="W20" s="82">
        <v>6229754</v>
      </c>
      <c r="DA20" s="89" t="s">
        <v>349</v>
      </c>
    </row>
    <row r="21" spans="1:105" ht="12" customHeight="1" x14ac:dyDescent="0.25">
      <c r="A21" s="28" t="s">
        <v>192</v>
      </c>
      <c r="B21" s="82">
        <v>14896873</v>
      </c>
      <c r="C21" s="82">
        <v>15093601</v>
      </c>
      <c r="D21" s="82">
        <v>15628008</v>
      </c>
      <c r="E21" s="82">
        <v>16004074</v>
      </c>
      <c r="F21" s="82">
        <v>16133416</v>
      </c>
      <c r="G21" s="82">
        <v>16185298</v>
      </c>
      <c r="H21" s="82">
        <v>16288706</v>
      </c>
      <c r="I21" s="82">
        <v>16637587</v>
      </c>
      <c r="J21" s="82">
        <v>16681151</v>
      </c>
      <c r="K21" s="82">
        <v>16596860</v>
      </c>
      <c r="L21" s="82">
        <v>16556874</v>
      </c>
      <c r="M21" s="82">
        <v>16078658</v>
      </c>
      <c r="N21" s="82">
        <v>16052426</v>
      </c>
      <c r="O21" s="82">
        <v>16078785</v>
      </c>
      <c r="P21" s="82">
        <v>16444635</v>
      </c>
      <c r="Q21" s="82">
        <v>17304468</v>
      </c>
      <c r="R21" s="82">
        <v>18042173</v>
      </c>
      <c r="S21" s="82">
        <v>18569020</v>
      </c>
      <c r="T21" s="82">
        <v>18947274</v>
      </c>
      <c r="U21" s="82">
        <v>19046176</v>
      </c>
      <c r="V21" s="82">
        <v>18987426</v>
      </c>
      <c r="W21" s="82">
        <v>20008320</v>
      </c>
      <c r="DA21" s="89" t="s">
        <v>350</v>
      </c>
    </row>
    <row r="22" spans="1:105" ht="12" customHeight="1" x14ac:dyDescent="0.25">
      <c r="A22" s="28" t="s">
        <v>207</v>
      </c>
      <c r="B22" s="82">
        <v>786317</v>
      </c>
      <c r="C22" s="82">
        <v>816728</v>
      </c>
      <c r="D22" s="82">
        <v>946187</v>
      </c>
      <c r="E22" s="82">
        <v>1089747</v>
      </c>
      <c r="F22" s="82">
        <v>1241207</v>
      </c>
      <c r="G22" s="82">
        <v>1450594</v>
      </c>
      <c r="H22" s="82">
        <v>1752630</v>
      </c>
      <c r="I22" s="82">
        <v>2093012</v>
      </c>
      <c r="J22" s="82">
        <v>2351533</v>
      </c>
      <c r="K22" s="82">
        <v>2530958</v>
      </c>
      <c r="L22" s="82">
        <v>2723359</v>
      </c>
      <c r="M22" s="82">
        <v>2934010</v>
      </c>
      <c r="N22" s="82">
        <v>3219078</v>
      </c>
      <c r="O22" s="82">
        <v>3705515</v>
      </c>
      <c r="P22" s="82">
        <v>3963270</v>
      </c>
      <c r="Q22" s="82">
        <v>4056346</v>
      </c>
      <c r="R22" s="82">
        <v>4073612</v>
      </c>
      <c r="S22" s="82">
        <v>3947903</v>
      </c>
      <c r="T22" s="82">
        <v>3922732</v>
      </c>
      <c r="U22" s="82">
        <v>3779166</v>
      </c>
      <c r="V22" s="82">
        <v>3729350</v>
      </c>
      <c r="W22" s="82">
        <v>3733202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726</v>
      </c>
      <c r="F23" s="82">
        <v>1260</v>
      </c>
      <c r="G23" s="82">
        <v>1603</v>
      </c>
      <c r="H23" s="82">
        <v>1845</v>
      </c>
      <c r="I23" s="82">
        <v>2174</v>
      </c>
      <c r="J23" s="82">
        <v>2859</v>
      </c>
      <c r="K23" s="82">
        <v>4037</v>
      </c>
      <c r="L23" s="82">
        <v>5697</v>
      </c>
      <c r="M23" s="82">
        <v>7348</v>
      </c>
      <c r="N23" s="82">
        <v>8930</v>
      </c>
      <c r="O23" s="82">
        <v>9959</v>
      </c>
      <c r="P23" s="82">
        <v>11206</v>
      </c>
      <c r="Q23" s="82">
        <v>12370</v>
      </c>
      <c r="R23" s="82">
        <v>12575</v>
      </c>
      <c r="S23" s="82">
        <v>12815</v>
      </c>
      <c r="T23" s="82">
        <v>13019</v>
      </c>
      <c r="U23" s="82">
        <v>13150</v>
      </c>
      <c r="V23" s="82">
        <v>13269</v>
      </c>
      <c r="W23" s="82">
        <v>13921</v>
      </c>
      <c r="DA23" s="89" t="s">
        <v>352</v>
      </c>
    </row>
    <row r="24" spans="1:105" ht="12" customHeight="1" x14ac:dyDescent="0.25">
      <c r="A24" s="28" t="s">
        <v>203</v>
      </c>
      <c r="B24" s="82">
        <v>3443901</v>
      </c>
      <c r="C24" s="82">
        <v>3379880</v>
      </c>
      <c r="D24" s="82">
        <v>3283646</v>
      </c>
      <c r="E24" s="82">
        <v>3161675</v>
      </c>
      <c r="F24" s="82">
        <v>3169732</v>
      </c>
      <c r="G24" s="82">
        <v>3129410</v>
      </c>
      <c r="H24" s="82">
        <v>3014037</v>
      </c>
      <c r="I24" s="82">
        <v>2947201</v>
      </c>
      <c r="J24" s="82">
        <v>2788432</v>
      </c>
      <c r="K24" s="82">
        <v>2714858</v>
      </c>
      <c r="L24" s="82">
        <v>2588857</v>
      </c>
      <c r="M24" s="82">
        <v>2457447</v>
      </c>
      <c r="N24" s="82">
        <v>2238485</v>
      </c>
      <c r="O24" s="82">
        <v>2123399</v>
      </c>
      <c r="P24" s="82">
        <v>2093443</v>
      </c>
      <c r="Q24" s="82">
        <v>2149626</v>
      </c>
      <c r="R24" s="82">
        <v>2178395</v>
      </c>
      <c r="S24" s="82">
        <v>2155674</v>
      </c>
      <c r="T24" s="82">
        <v>2031213</v>
      </c>
      <c r="U24" s="82">
        <v>2042996</v>
      </c>
      <c r="V24" s="82">
        <v>2075347</v>
      </c>
      <c r="W24" s="82">
        <v>2210278</v>
      </c>
      <c r="DA24" s="89" t="s">
        <v>353</v>
      </c>
    </row>
    <row r="25" spans="1:105" ht="12" customHeight="1" x14ac:dyDescent="0.25">
      <c r="A25" s="73" t="s">
        <v>53</v>
      </c>
      <c r="B25" s="83">
        <v>7633106</v>
      </c>
      <c r="C25" s="83">
        <v>7782116</v>
      </c>
      <c r="D25" s="83">
        <v>7751089</v>
      </c>
      <c r="E25" s="83">
        <v>7798597</v>
      </c>
      <c r="F25" s="83">
        <v>7946470</v>
      </c>
      <c r="G25" s="83">
        <v>8125532</v>
      </c>
      <c r="H25" s="83">
        <v>8387676</v>
      </c>
      <c r="I25" s="83">
        <v>8451343</v>
      </c>
      <c r="J25" s="83">
        <v>8950363</v>
      </c>
      <c r="K25" s="83">
        <v>9296453</v>
      </c>
      <c r="L25" s="83">
        <v>9652772</v>
      </c>
      <c r="M25" s="83">
        <v>9862681</v>
      </c>
      <c r="N25" s="83">
        <v>10388148</v>
      </c>
      <c r="O25" s="83">
        <v>10448561</v>
      </c>
      <c r="P25" s="83">
        <v>10259405</v>
      </c>
      <c r="Q25" s="83">
        <v>10070720</v>
      </c>
      <c r="R25" s="83">
        <v>9706491</v>
      </c>
      <c r="S25" s="83">
        <v>9568203</v>
      </c>
      <c r="T25" s="83">
        <v>9304726</v>
      </c>
      <c r="U25" s="83">
        <v>9055039</v>
      </c>
      <c r="V25" s="83">
        <v>9151532</v>
      </c>
      <c r="W25" s="83">
        <v>8632881</v>
      </c>
      <c r="DA25" s="90" t="s">
        <v>354</v>
      </c>
    </row>
    <row r="26" spans="1:105" ht="12" customHeight="1" x14ac:dyDescent="0.25">
      <c r="A26" s="84" t="s">
        <v>52</v>
      </c>
      <c r="B26" s="85">
        <v>1254253</v>
      </c>
      <c r="C26" s="85">
        <v>1554353</v>
      </c>
      <c r="D26" s="85">
        <v>1800100</v>
      </c>
      <c r="E26" s="85">
        <v>2364150</v>
      </c>
      <c r="F26" s="85">
        <v>2492519</v>
      </c>
      <c r="G26" s="85">
        <v>2908642</v>
      </c>
      <c r="H26" s="85">
        <v>3462402</v>
      </c>
      <c r="I26" s="85">
        <v>3897993</v>
      </c>
      <c r="J26" s="85">
        <v>4354493</v>
      </c>
      <c r="K26" s="85">
        <v>5121965</v>
      </c>
      <c r="L26" s="85">
        <v>5315897</v>
      </c>
      <c r="M26" s="85">
        <v>5900408</v>
      </c>
      <c r="N26" s="85">
        <v>6447478</v>
      </c>
      <c r="O26" s="85">
        <v>6941744</v>
      </c>
      <c r="P26" s="85">
        <v>7368972</v>
      </c>
      <c r="Q26" s="85">
        <v>7632310</v>
      </c>
      <c r="R26" s="85">
        <v>7643794</v>
      </c>
      <c r="S26" s="85">
        <v>7641604</v>
      </c>
      <c r="T26" s="85">
        <v>7640321</v>
      </c>
      <c r="U26" s="85">
        <v>7640460</v>
      </c>
      <c r="V26" s="85">
        <v>7641095</v>
      </c>
      <c r="W26" s="85">
        <v>7462388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38136234</v>
      </c>
      <c r="C27" s="71">
        <f t="shared" si="11"/>
        <v>38317671</v>
      </c>
      <c r="D27" s="71">
        <f t="shared" si="11"/>
        <v>38540012</v>
      </c>
      <c r="E27" s="71">
        <f t="shared" si="11"/>
        <v>38724361</v>
      </c>
      <c r="F27" s="71">
        <f t="shared" si="11"/>
        <v>38862308</v>
      </c>
      <c r="G27" s="71">
        <f t="shared" si="11"/>
        <v>38989059</v>
      </c>
      <c r="H27" s="71">
        <f t="shared" si="11"/>
        <v>39331104</v>
      </c>
      <c r="I27" s="71">
        <f t="shared" si="11"/>
        <v>39593509</v>
      </c>
      <c r="J27" s="71">
        <f t="shared" si="11"/>
        <v>40008680</v>
      </c>
      <c r="K27" s="71">
        <f t="shared" si="11"/>
        <v>40079353</v>
      </c>
      <c r="L27" s="71">
        <f t="shared" si="11"/>
        <v>40296678</v>
      </c>
      <c r="M27" s="71">
        <f t="shared" si="11"/>
        <v>39733564</v>
      </c>
      <c r="N27" s="71">
        <f t="shared" si="11"/>
        <v>39984022</v>
      </c>
      <c r="O27" s="71">
        <f t="shared" si="11"/>
        <v>39823811</v>
      </c>
      <c r="P27" s="71">
        <f t="shared" si="11"/>
        <v>40023520</v>
      </c>
      <c r="Q27" s="71">
        <f t="shared" si="11"/>
        <v>40558210</v>
      </c>
      <c r="R27" s="71">
        <f t="shared" ref="R27:V27" si="12">SUM(R28:R32)</f>
        <v>40822496</v>
      </c>
      <c r="S27" s="71">
        <f t="shared" si="12"/>
        <v>41178470</v>
      </c>
      <c r="T27" s="71">
        <f t="shared" si="12"/>
        <v>41437613</v>
      </c>
      <c r="U27" s="71">
        <f t="shared" si="12"/>
        <v>41551158</v>
      </c>
      <c r="V27" s="71">
        <f t="shared" si="12"/>
        <v>41467181</v>
      </c>
      <c r="W27" s="71">
        <f t="shared" ref="W27" si="13">SUM(W28:W32)</f>
        <v>41473831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865591</v>
      </c>
      <c r="C30" s="82">
        <v>874196</v>
      </c>
      <c r="D30" s="82">
        <v>907195</v>
      </c>
      <c r="E30" s="82">
        <v>932806</v>
      </c>
      <c r="F30" s="82">
        <v>944350</v>
      </c>
      <c r="G30" s="82">
        <v>952876</v>
      </c>
      <c r="H30" s="82">
        <v>955371</v>
      </c>
      <c r="I30" s="82">
        <v>978595</v>
      </c>
      <c r="J30" s="82">
        <v>978780</v>
      </c>
      <c r="K30" s="82">
        <v>992122</v>
      </c>
      <c r="L30" s="82">
        <v>998143</v>
      </c>
      <c r="M30" s="82">
        <v>1014560</v>
      </c>
      <c r="N30" s="82">
        <v>1055362</v>
      </c>
      <c r="O30" s="82">
        <v>1078315</v>
      </c>
      <c r="P30" s="82">
        <v>1119391</v>
      </c>
      <c r="Q30" s="82">
        <v>1128658</v>
      </c>
      <c r="R30" s="82">
        <v>1128951</v>
      </c>
      <c r="S30" s="82">
        <v>1163479</v>
      </c>
      <c r="T30" s="82">
        <v>1240983</v>
      </c>
      <c r="U30" s="82">
        <v>1336765</v>
      </c>
      <c r="V30" s="82">
        <v>1409021</v>
      </c>
      <c r="W30" s="82">
        <v>1459527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37270643</v>
      </c>
      <c r="C32" s="86">
        <v>37443475</v>
      </c>
      <c r="D32" s="86">
        <v>37632817</v>
      </c>
      <c r="E32" s="86">
        <v>37791555</v>
      </c>
      <c r="F32" s="86">
        <v>37917958</v>
      </c>
      <c r="G32" s="86">
        <v>38036183</v>
      </c>
      <c r="H32" s="86">
        <v>38375733</v>
      </c>
      <c r="I32" s="86">
        <v>38614914</v>
      </c>
      <c r="J32" s="86">
        <v>39029900</v>
      </c>
      <c r="K32" s="86">
        <v>39087231</v>
      </c>
      <c r="L32" s="86">
        <v>39298535</v>
      </c>
      <c r="M32" s="86">
        <v>38719004</v>
      </c>
      <c r="N32" s="86">
        <v>38928660</v>
      </c>
      <c r="O32" s="86">
        <v>38745496</v>
      </c>
      <c r="P32" s="86">
        <v>38904129</v>
      </c>
      <c r="Q32" s="86">
        <v>39429552</v>
      </c>
      <c r="R32" s="86">
        <v>39693545</v>
      </c>
      <c r="S32" s="86">
        <v>40014991</v>
      </c>
      <c r="T32" s="86">
        <v>40196630</v>
      </c>
      <c r="U32" s="86">
        <v>40214393</v>
      </c>
      <c r="V32" s="86">
        <v>40058160</v>
      </c>
      <c r="W32" s="86">
        <v>40014304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58816.42249800291</v>
      </c>
      <c r="C3" s="65">
        <f t="shared" si="0"/>
        <v>63233.494571944546</v>
      </c>
      <c r="D3" s="65">
        <f t="shared" si="0"/>
        <v>60538.0839978859</v>
      </c>
      <c r="E3" s="65">
        <f t="shared" si="0"/>
        <v>59751.240510746036</v>
      </c>
      <c r="F3" s="65">
        <f t="shared" si="0"/>
        <v>57717.018988206328</v>
      </c>
      <c r="G3" s="65">
        <f t="shared" si="0"/>
        <v>56560.000787489917</v>
      </c>
      <c r="H3" s="65">
        <f t="shared" si="0"/>
        <v>57470.247961864399</v>
      </c>
      <c r="I3" s="65">
        <f t="shared" si="0"/>
        <v>48354.971757342748</v>
      </c>
      <c r="J3" s="65">
        <f t="shared" si="0"/>
        <v>55301.191514105063</v>
      </c>
      <c r="K3" s="65">
        <f t="shared" si="0"/>
        <v>52053.344956623674</v>
      </c>
      <c r="L3" s="65">
        <f t="shared" si="0"/>
        <v>56397.007461221154</v>
      </c>
      <c r="M3" s="65">
        <f t="shared" si="0"/>
        <v>48700.126454638208</v>
      </c>
      <c r="N3" s="65">
        <f t="shared" si="0"/>
        <v>51864.077765902373</v>
      </c>
      <c r="O3" s="65">
        <f t="shared" si="0"/>
        <v>55216.12669292443</v>
      </c>
      <c r="P3" s="65">
        <f t="shared" si="0"/>
        <v>46330.123008186165</v>
      </c>
      <c r="Q3" s="65">
        <f t="shared" si="0"/>
        <v>47582.017550260251</v>
      </c>
      <c r="R3" s="65">
        <f t="shared" ref="R3:V3" si="1">SUM(R4,R15,R17,R27)</f>
        <v>49478.046586067998</v>
      </c>
      <c r="S3" s="65">
        <f t="shared" si="1"/>
        <v>49249.122877514928</v>
      </c>
      <c r="T3" s="65">
        <f t="shared" si="1"/>
        <v>48294.540564591538</v>
      </c>
      <c r="U3" s="65">
        <f t="shared" si="1"/>
        <v>50171.633787759405</v>
      </c>
      <c r="V3" s="65">
        <f t="shared" si="1"/>
        <v>50152.935832925905</v>
      </c>
      <c r="W3" s="65">
        <f t="shared" ref="W3" si="2">SUM(W4,W15,W17,W27)</f>
        <v>49547.007950567116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48318.079675055516</v>
      </c>
      <c r="C4" s="69">
        <f t="shared" si="3"/>
        <v>52261.959857466827</v>
      </c>
      <c r="D4" s="69">
        <f t="shared" si="3"/>
        <v>49313.347057236781</v>
      </c>
      <c r="E4" s="69">
        <f t="shared" si="3"/>
        <v>48226.128942716874</v>
      </c>
      <c r="F4" s="69">
        <f t="shared" si="3"/>
        <v>46045.281490571855</v>
      </c>
      <c r="G4" s="69">
        <f t="shared" si="3"/>
        <v>44720.255692366751</v>
      </c>
      <c r="H4" s="69">
        <f t="shared" si="3"/>
        <v>45716.904297022025</v>
      </c>
      <c r="I4" s="69">
        <f t="shared" si="3"/>
        <v>36973.729906778666</v>
      </c>
      <c r="J4" s="69">
        <f t="shared" si="3"/>
        <v>43791.612107677269</v>
      </c>
      <c r="K4" s="69">
        <f t="shared" si="3"/>
        <v>40644.978134355602</v>
      </c>
      <c r="L4" s="69">
        <f t="shared" si="3"/>
        <v>44711.104461405914</v>
      </c>
      <c r="M4" s="69">
        <f t="shared" si="3"/>
        <v>37456.947862552734</v>
      </c>
      <c r="N4" s="69">
        <f t="shared" si="3"/>
        <v>40715.958080791752</v>
      </c>
      <c r="O4" s="69">
        <f t="shared" si="3"/>
        <v>44711.739396133009</v>
      </c>
      <c r="P4" s="69">
        <f t="shared" si="3"/>
        <v>35919.573950994265</v>
      </c>
      <c r="Q4" s="69">
        <f t="shared" si="3"/>
        <v>37353.858254525374</v>
      </c>
      <c r="R4" s="69">
        <f t="shared" ref="R4:V4" si="4">SUM(R5:R14)</f>
        <v>39362.678570384291</v>
      </c>
      <c r="S4" s="69">
        <f t="shared" si="4"/>
        <v>38541.552640236441</v>
      </c>
      <c r="T4" s="69">
        <f t="shared" si="4"/>
        <v>37332.925529519845</v>
      </c>
      <c r="U4" s="69">
        <f t="shared" si="4"/>
        <v>39385.64020088534</v>
      </c>
      <c r="V4" s="69">
        <f t="shared" si="4"/>
        <v>39419.063730626971</v>
      </c>
      <c r="W4" s="69">
        <f t="shared" ref="W4" si="5">SUM(W5:W14)</f>
        <v>38878.083724593766</v>
      </c>
      <c r="DA4" s="88" t="s">
        <v>245</v>
      </c>
    </row>
    <row r="5" spans="1:105" ht="12" customHeight="1" x14ac:dyDescent="0.25">
      <c r="A5" s="28" t="s">
        <v>51</v>
      </c>
      <c r="B5" s="72">
        <v>918.35425623387778</v>
      </c>
      <c r="C5" s="72">
        <v>892.2729148753225</v>
      </c>
      <c r="D5" s="72">
        <v>730.45356835769553</v>
      </c>
      <c r="E5" s="72">
        <v>740.90472914875318</v>
      </c>
      <c r="F5" s="72">
        <v>598.97944969905416</v>
      </c>
      <c r="G5" s="72">
        <v>603.70395528804772</v>
      </c>
      <c r="H5" s="72">
        <v>679.55829750644909</v>
      </c>
      <c r="I5" s="72">
        <v>717.50730868443725</v>
      </c>
      <c r="J5" s="72">
        <v>651.70541702493529</v>
      </c>
      <c r="K5" s="72">
        <v>634.8128976784177</v>
      </c>
      <c r="L5" s="72">
        <v>992.14153052450513</v>
      </c>
      <c r="M5" s="72">
        <v>865.78306104901105</v>
      </c>
      <c r="N5" s="72">
        <v>742.84488392089361</v>
      </c>
      <c r="O5" s="72">
        <v>691.63147033533949</v>
      </c>
      <c r="P5" s="72">
        <v>572.7649183147031</v>
      </c>
      <c r="Q5" s="72">
        <v>600.78486672398958</v>
      </c>
      <c r="R5" s="72">
        <v>519.57970765262235</v>
      </c>
      <c r="S5" s="72">
        <v>500.37652622527941</v>
      </c>
      <c r="T5" s="72">
        <v>492.47523645743735</v>
      </c>
      <c r="U5" s="72">
        <v>345.38830610490072</v>
      </c>
      <c r="V5" s="72">
        <v>315.70593293207241</v>
      </c>
      <c r="W5" s="72">
        <v>348.11298366294051</v>
      </c>
      <c r="DA5" s="89" t="s">
        <v>363</v>
      </c>
    </row>
    <row r="6" spans="1:105" ht="12" customHeight="1" x14ac:dyDescent="0.25">
      <c r="A6" s="28" t="s">
        <v>74</v>
      </c>
      <c r="B6" s="72">
        <v>756.02252056832799</v>
      </c>
      <c r="C6" s="72">
        <v>773.85653456235502</v>
      </c>
      <c r="D6" s="72">
        <v>689.44032449720703</v>
      </c>
      <c r="E6" s="72">
        <v>597.45575063556203</v>
      </c>
      <c r="F6" s="72">
        <v>788.72838932813727</v>
      </c>
      <c r="G6" s="72">
        <v>696.14201101508161</v>
      </c>
      <c r="H6" s="72">
        <v>750.81802941062256</v>
      </c>
      <c r="I6" s="72">
        <v>464.00897645448163</v>
      </c>
      <c r="J6" s="72">
        <v>643.4283926192835</v>
      </c>
      <c r="K6" s="72">
        <v>620.11047197494042</v>
      </c>
      <c r="L6" s="72">
        <v>705.12489723238775</v>
      </c>
      <c r="M6" s="72">
        <v>654.40582502149641</v>
      </c>
      <c r="N6" s="72">
        <v>609.52487818859288</v>
      </c>
      <c r="O6" s="72">
        <v>766.34231119231811</v>
      </c>
      <c r="P6" s="72">
        <v>615.78563848285103</v>
      </c>
      <c r="Q6" s="72">
        <v>510.57226196617978</v>
      </c>
      <c r="R6" s="72">
        <v>658.21903267411892</v>
      </c>
      <c r="S6" s="72">
        <v>486.05883490971598</v>
      </c>
      <c r="T6" s="72">
        <v>735.4616981943243</v>
      </c>
      <c r="U6" s="72">
        <v>664.7313671539132</v>
      </c>
      <c r="V6" s="72">
        <v>735.11499097162493</v>
      </c>
      <c r="W6" s="72">
        <v>667.72827558039546</v>
      </c>
      <c r="DA6" s="89" t="s">
        <v>364</v>
      </c>
    </row>
    <row r="7" spans="1:105" ht="12" customHeight="1" x14ac:dyDescent="0.25">
      <c r="A7" s="28" t="s">
        <v>205</v>
      </c>
      <c r="B7" s="72">
        <v>16476.626661662511</v>
      </c>
      <c r="C7" s="72">
        <v>18959.800966055744</v>
      </c>
      <c r="D7" s="72">
        <v>16602.492670259435</v>
      </c>
      <c r="E7" s="72">
        <v>16020.429477592914</v>
      </c>
      <c r="F7" s="72">
        <v>14367.639295791445</v>
      </c>
      <c r="G7" s="72">
        <v>14149.994557980146</v>
      </c>
      <c r="H7" s="72">
        <v>15121.033035879136</v>
      </c>
      <c r="I7" s="72">
        <v>8916.0434155245457</v>
      </c>
      <c r="J7" s="72">
        <v>13101.305042702792</v>
      </c>
      <c r="K7" s="72">
        <v>11272.10153299975</v>
      </c>
      <c r="L7" s="72">
        <v>11521.357199284197</v>
      </c>
      <c r="M7" s="72">
        <v>9621.9769704786413</v>
      </c>
      <c r="N7" s="72">
        <v>10356.522002483985</v>
      </c>
      <c r="O7" s="72">
        <v>11898.654896340884</v>
      </c>
      <c r="P7" s="72">
        <v>10038.619074233307</v>
      </c>
      <c r="Q7" s="72">
        <v>9710.0330228336607</v>
      </c>
      <c r="R7" s="72">
        <v>9419.5193847329629</v>
      </c>
      <c r="S7" s="72">
        <v>9282.2658402598663</v>
      </c>
      <c r="T7" s="72">
        <v>8017.8134852393259</v>
      </c>
      <c r="U7" s="72">
        <v>9384.9258526798603</v>
      </c>
      <c r="V7" s="72">
        <v>10303.364923091625</v>
      </c>
      <c r="W7" s="72">
        <v>6036.5581207604846</v>
      </c>
      <c r="DA7" s="89" t="s">
        <v>365</v>
      </c>
    </row>
    <row r="8" spans="1:105" ht="12" customHeight="1" x14ac:dyDescent="0.25">
      <c r="A8" s="28" t="s">
        <v>192</v>
      </c>
      <c r="B8" s="72">
        <v>20138.715725801441</v>
      </c>
      <c r="C8" s="72">
        <v>21336.334737316611</v>
      </c>
      <c r="D8" s="72">
        <v>21103.503782834017</v>
      </c>
      <c r="E8" s="72">
        <v>21001.01430560448</v>
      </c>
      <c r="F8" s="72">
        <v>20222.339370878763</v>
      </c>
      <c r="G8" s="72">
        <v>19441.881824455024</v>
      </c>
      <c r="H8" s="72">
        <v>19016.656625272884</v>
      </c>
      <c r="I8" s="72">
        <v>17178.382609026092</v>
      </c>
      <c r="J8" s="72">
        <v>18517.83616379301</v>
      </c>
      <c r="K8" s="72">
        <v>18199.264970668079</v>
      </c>
      <c r="L8" s="72">
        <v>20184.413384127649</v>
      </c>
      <c r="M8" s="72">
        <v>16425.105099735556</v>
      </c>
      <c r="N8" s="72">
        <v>18298.611868292555</v>
      </c>
      <c r="O8" s="72">
        <v>19335.143323515127</v>
      </c>
      <c r="P8" s="72">
        <v>15255.405434914423</v>
      </c>
      <c r="Q8" s="72">
        <v>16621.272414898584</v>
      </c>
      <c r="R8" s="72">
        <v>18794.501914558776</v>
      </c>
      <c r="S8" s="72">
        <v>18186.450860021963</v>
      </c>
      <c r="T8" s="72">
        <v>18479.508529507355</v>
      </c>
      <c r="U8" s="72">
        <v>18820.847108924936</v>
      </c>
      <c r="V8" s="72">
        <v>18318.067182797698</v>
      </c>
      <c r="W8" s="72">
        <v>21170.771814461317</v>
      </c>
      <c r="DA8" s="89" t="s">
        <v>366</v>
      </c>
    </row>
    <row r="9" spans="1:105" ht="12" customHeight="1" x14ac:dyDescent="0.25">
      <c r="A9" s="28" t="s">
        <v>207</v>
      </c>
      <c r="B9" s="72">
        <v>3840.22561751382</v>
      </c>
      <c r="C9" s="72">
        <v>3908.5143514055371</v>
      </c>
      <c r="D9" s="72">
        <v>3918.0783835673319</v>
      </c>
      <c r="E9" s="72">
        <v>4401.4052014611752</v>
      </c>
      <c r="F9" s="72">
        <v>4275.6266551517265</v>
      </c>
      <c r="G9" s="72">
        <v>4185.3921074350837</v>
      </c>
      <c r="H9" s="72">
        <v>4943.5591140285087</v>
      </c>
      <c r="I9" s="72">
        <v>5040.7136207113654</v>
      </c>
      <c r="J9" s="72">
        <v>6007.7565136559524</v>
      </c>
      <c r="K9" s="72">
        <v>5250.4921621177682</v>
      </c>
      <c r="L9" s="72">
        <v>6247.4150859737092</v>
      </c>
      <c r="M9" s="72">
        <v>5491.7577863762299</v>
      </c>
      <c r="N9" s="72">
        <v>6679.96660456673</v>
      </c>
      <c r="O9" s="72">
        <v>6840.2067927773032</v>
      </c>
      <c r="P9" s="72">
        <v>5114.4394525652015</v>
      </c>
      <c r="Q9" s="72">
        <v>5147.7006974300202</v>
      </c>
      <c r="R9" s="72">
        <v>4823.9447358364341</v>
      </c>
      <c r="S9" s="72">
        <v>4941.825002388452</v>
      </c>
      <c r="T9" s="72">
        <v>5184.9461402503111</v>
      </c>
      <c r="U9" s="72">
        <v>5424.8579726760281</v>
      </c>
      <c r="V9" s="72">
        <v>5063.5053883634282</v>
      </c>
      <c r="W9" s="72">
        <v>6010.4094009744895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1.4198915096844189</v>
      </c>
      <c r="F10" s="72">
        <v>3.4709882925818576</v>
      </c>
      <c r="G10" s="72">
        <v>3.7131463489756582</v>
      </c>
      <c r="H10" s="72">
        <v>3.9567590344201529</v>
      </c>
      <c r="I10" s="72">
        <v>3.7063188034837418</v>
      </c>
      <c r="J10" s="72">
        <v>5.3162546320704251</v>
      </c>
      <c r="K10" s="72">
        <v>7.534992375263541</v>
      </c>
      <c r="L10" s="72">
        <v>13.089026116948009</v>
      </c>
      <c r="M10" s="72">
        <v>14.509448007855518</v>
      </c>
      <c r="N10" s="72">
        <v>19.307758481074366</v>
      </c>
      <c r="O10" s="72">
        <v>20.045965004188357</v>
      </c>
      <c r="P10" s="72">
        <v>18.465148237418152</v>
      </c>
      <c r="Q10" s="72">
        <v>20.965015308685338</v>
      </c>
      <c r="R10" s="72">
        <v>27.171867465019702</v>
      </c>
      <c r="S10" s="72">
        <v>25.407494579218046</v>
      </c>
      <c r="T10" s="72">
        <v>21.018756984377109</v>
      </c>
      <c r="U10" s="72">
        <v>23.178924724503585</v>
      </c>
      <c r="V10" s="72">
        <v>22.144541222662294</v>
      </c>
      <c r="W10" s="72">
        <v>34.788311331179578</v>
      </c>
      <c r="DA10" s="89" t="s">
        <v>368</v>
      </c>
    </row>
    <row r="11" spans="1:105" ht="12" customHeight="1" x14ac:dyDescent="0.25">
      <c r="A11" s="28" t="s">
        <v>203</v>
      </c>
      <c r="B11" s="72">
        <v>5389.732825676203</v>
      </c>
      <c r="C11" s="72">
        <v>5494.9526202093975</v>
      </c>
      <c r="D11" s="72">
        <v>5378.8727907726743</v>
      </c>
      <c r="E11" s="72">
        <v>4553.3705569023377</v>
      </c>
      <c r="F11" s="72">
        <v>4910.4786215977729</v>
      </c>
      <c r="G11" s="72">
        <v>4775.7162196854806</v>
      </c>
      <c r="H11" s="72">
        <v>4314.8346918161778</v>
      </c>
      <c r="I11" s="72">
        <v>3869.5912976997092</v>
      </c>
      <c r="J11" s="72">
        <v>3951.6485585481951</v>
      </c>
      <c r="K11" s="72">
        <v>3755.3557689327022</v>
      </c>
      <c r="L11" s="72">
        <v>4056.137094533437</v>
      </c>
      <c r="M11" s="72">
        <v>3473.9441434986147</v>
      </c>
      <c r="N11" s="72">
        <v>3014.8880863666764</v>
      </c>
      <c r="O11" s="72">
        <v>4075.3110633419337</v>
      </c>
      <c r="P11" s="72">
        <v>3330.5374749211792</v>
      </c>
      <c r="Q11" s="72">
        <v>3728.8882535588032</v>
      </c>
      <c r="R11" s="72">
        <v>4059.9638291774149</v>
      </c>
      <c r="S11" s="72">
        <v>4045.6315133276025</v>
      </c>
      <c r="T11" s="72">
        <v>3325.5473679182205</v>
      </c>
      <c r="U11" s="72">
        <v>3609.6811120664947</v>
      </c>
      <c r="V11" s="72">
        <v>3515.5806009362773</v>
      </c>
      <c r="W11" s="72">
        <v>3449.8266599789808</v>
      </c>
      <c r="DA11" s="89" t="s">
        <v>369</v>
      </c>
    </row>
    <row r="12" spans="1:105" ht="12" customHeight="1" x14ac:dyDescent="0.25">
      <c r="A12" s="28" t="s">
        <v>95</v>
      </c>
      <c r="B12" s="72">
        <v>108.41500717676105</v>
      </c>
      <c r="C12" s="72">
        <v>142.12273180084617</v>
      </c>
      <c r="D12" s="72">
        <v>171.2098014014081</v>
      </c>
      <c r="E12" s="72">
        <v>199.666698773711</v>
      </c>
      <c r="F12" s="72">
        <v>190.96832738512151</v>
      </c>
      <c r="G12" s="72">
        <v>190.32313303176031</v>
      </c>
      <c r="H12" s="72">
        <v>211.53356785605681</v>
      </c>
      <c r="I12" s="72">
        <v>241.84355085984342</v>
      </c>
      <c r="J12" s="72">
        <v>280.63702855408712</v>
      </c>
      <c r="K12" s="72">
        <v>314.23868634246901</v>
      </c>
      <c r="L12" s="72">
        <v>344.68586878924361</v>
      </c>
      <c r="M12" s="72">
        <v>372.21930353648133</v>
      </c>
      <c r="N12" s="72">
        <v>402.71222322109946</v>
      </c>
      <c r="O12" s="72">
        <v>430.19910860658507</v>
      </c>
      <c r="P12" s="72">
        <v>450.91711551975283</v>
      </c>
      <c r="Q12" s="72">
        <v>471.34812118678605</v>
      </c>
      <c r="R12" s="72">
        <v>490.73404064938921</v>
      </c>
      <c r="S12" s="72">
        <v>510.39865510894526</v>
      </c>
      <c r="T12" s="72">
        <v>527.53516900053069</v>
      </c>
      <c r="U12" s="72">
        <v>552.14363659045318</v>
      </c>
      <c r="V12" s="72">
        <v>585.165124936947</v>
      </c>
      <c r="W12" s="72">
        <v>613.66102788801902</v>
      </c>
      <c r="DA12" s="89" t="s">
        <v>370</v>
      </c>
    </row>
    <row r="13" spans="1:105" ht="12" customHeight="1" x14ac:dyDescent="0.25">
      <c r="A13" s="73" t="s">
        <v>94</v>
      </c>
      <c r="B13" s="74">
        <v>140.03086006783866</v>
      </c>
      <c r="C13" s="74">
        <v>155.42151632067379</v>
      </c>
      <c r="D13" s="74">
        <v>158.18329477591669</v>
      </c>
      <c r="E13" s="74">
        <v>166.47220601197697</v>
      </c>
      <c r="F13" s="74">
        <v>169.45177937183175</v>
      </c>
      <c r="G13" s="74">
        <v>170.81300893572899</v>
      </c>
      <c r="H13" s="74">
        <v>167.54488504836834</v>
      </c>
      <c r="I13" s="74">
        <v>140.98807482993033</v>
      </c>
      <c r="J13" s="74">
        <v>151.07380608820762</v>
      </c>
      <c r="K13" s="74">
        <v>139.82044223392845</v>
      </c>
      <c r="L13" s="74">
        <v>151.11843115851212</v>
      </c>
      <c r="M13" s="74">
        <v>125.42882597583512</v>
      </c>
      <c r="N13" s="74">
        <v>132.00457284088719</v>
      </c>
      <c r="O13" s="74">
        <v>144.17389715532971</v>
      </c>
      <c r="P13" s="74">
        <v>110.6403624283016</v>
      </c>
      <c r="Q13" s="74">
        <v>110.68952666271169</v>
      </c>
      <c r="R13" s="74">
        <v>108.90959681798689</v>
      </c>
      <c r="S13" s="74">
        <v>114.44522227308083</v>
      </c>
      <c r="T13" s="74">
        <v>105.4235160189306</v>
      </c>
      <c r="U13" s="74">
        <v>93.5068608059307</v>
      </c>
      <c r="V13" s="74">
        <v>86.297606562954755</v>
      </c>
      <c r="W13" s="74">
        <v>78.557139038171783</v>
      </c>
      <c r="DA13" s="90" t="s">
        <v>371</v>
      </c>
    </row>
    <row r="14" spans="1:105" ht="12" customHeight="1" x14ac:dyDescent="0.25">
      <c r="A14" s="75" t="s">
        <v>97</v>
      </c>
      <c r="B14" s="76">
        <v>549.95620035473962</v>
      </c>
      <c r="C14" s="76">
        <v>598.6834849203384</v>
      </c>
      <c r="D14" s="76">
        <v>561.11244077109711</v>
      </c>
      <c r="E14" s="76">
        <v>543.99012507628265</v>
      </c>
      <c r="F14" s="76">
        <v>517.59861307542258</v>
      </c>
      <c r="G14" s="76">
        <v>502.57572819142791</v>
      </c>
      <c r="H14" s="76">
        <v>507.40929116939799</v>
      </c>
      <c r="I14" s="76">
        <v>400.94473418477406</v>
      </c>
      <c r="J14" s="76">
        <v>480.9049300587418</v>
      </c>
      <c r="K14" s="76">
        <v>451.24620903228612</v>
      </c>
      <c r="L14" s="76">
        <v>495.6219436653235</v>
      </c>
      <c r="M14" s="76">
        <v>411.81739887301188</v>
      </c>
      <c r="N14" s="76">
        <v>459.57520242925148</v>
      </c>
      <c r="O14" s="76">
        <v>510.03056786399628</v>
      </c>
      <c r="P14" s="76">
        <v>411.99933137712617</v>
      </c>
      <c r="Q14" s="76">
        <v>431.6040739559582</v>
      </c>
      <c r="R14" s="76">
        <v>460.13446081956545</v>
      </c>
      <c r="S14" s="76">
        <v>448.69269114231514</v>
      </c>
      <c r="T14" s="76">
        <v>443.1956299490443</v>
      </c>
      <c r="U14" s="76">
        <v>466.37905915832425</v>
      </c>
      <c r="V14" s="76">
        <v>474.11743881168604</v>
      </c>
      <c r="W14" s="76">
        <v>467.6699909177886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49.648768232435984</v>
      </c>
      <c r="C15" s="69">
        <f t="shared" si="6"/>
        <v>49.530481916708439</v>
      </c>
      <c r="D15" s="69">
        <f t="shared" si="6"/>
        <v>49.517263875873219</v>
      </c>
      <c r="E15" s="69">
        <f t="shared" si="6"/>
        <v>93.248133169004575</v>
      </c>
      <c r="F15" s="69">
        <f t="shared" si="6"/>
        <v>51.117423092141927</v>
      </c>
      <c r="G15" s="69">
        <f t="shared" si="6"/>
        <v>55.61873300414566</v>
      </c>
      <c r="H15" s="69">
        <f t="shared" si="6"/>
        <v>88.325817133201767</v>
      </c>
      <c r="I15" s="69">
        <f t="shared" si="6"/>
        <v>70.03440532123193</v>
      </c>
      <c r="J15" s="69">
        <f t="shared" si="6"/>
        <v>78.351100848641579</v>
      </c>
      <c r="K15" s="69">
        <f t="shared" si="6"/>
        <v>81.51658243041274</v>
      </c>
      <c r="L15" s="69">
        <f t="shared" si="6"/>
        <v>96.261667354893348</v>
      </c>
      <c r="M15" s="69">
        <f t="shared" si="6"/>
        <v>102.93508168529665</v>
      </c>
      <c r="N15" s="69">
        <f t="shared" si="6"/>
        <v>103.23655297601975</v>
      </c>
      <c r="O15" s="69">
        <f t="shared" si="6"/>
        <v>102.4829702875704</v>
      </c>
      <c r="P15" s="69">
        <f t="shared" si="6"/>
        <v>99.764139677080351</v>
      </c>
      <c r="Q15" s="69">
        <f t="shared" si="6"/>
        <v>99.100076430686855</v>
      </c>
      <c r="R15" s="69">
        <f t="shared" si="6"/>
        <v>106.27042132416163</v>
      </c>
      <c r="S15" s="69">
        <f t="shared" si="6"/>
        <v>112.5743766122099</v>
      </c>
      <c r="T15" s="69">
        <f t="shared" si="6"/>
        <v>106.13611827648818</v>
      </c>
      <c r="U15" s="69">
        <f t="shared" si="6"/>
        <v>108.53859749689509</v>
      </c>
      <c r="V15" s="69">
        <f t="shared" si="6"/>
        <v>109.29948886978148</v>
      </c>
      <c r="W15" s="69">
        <f t="shared" si="6"/>
        <v>119.95022451514319</v>
      </c>
      <c r="DA15" s="88" t="s">
        <v>246</v>
      </c>
    </row>
    <row r="16" spans="1:105" ht="12" customHeight="1" x14ac:dyDescent="0.25">
      <c r="A16" s="28" t="s">
        <v>91</v>
      </c>
      <c r="B16" s="72">
        <v>49.648768232435984</v>
      </c>
      <c r="C16" s="72">
        <v>49.530481916708439</v>
      </c>
      <c r="D16" s="72">
        <v>49.517263875873219</v>
      </c>
      <c r="E16" s="72">
        <v>93.248133169004575</v>
      </c>
      <c r="F16" s="72">
        <v>51.117423092141927</v>
      </c>
      <c r="G16" s="72">
        <v>55.61873300414566</v>
      </c>
      <c r="H16" s="72">
        <v>88.325817133201767</v>
      </c>
      <c r="I16" s="72">
        <v>70.03440532123193</v>
      </c>
      <c r="J16" s="72">
        <v>78.351100848641579</v>
      </c>
      <c r="K16" s="72">
        <v>81.51658243041274</v>
      </c>
      <c r="L16" s="72">
        <v>96.261667354893348</v>
      </c>
      <c r="M16" s="72">
        <v>102.93508168529665</v>
      </c>
      <c r="N16" s="72">
        <v>103.23655297601975</v>
      </c>
      <c r="O16" s="72">
        <v>102.4829702875704</v>
      </c>
      <c r="P16" s="72">
        <v>99.764139677080351</v>
      </c>
      <c r="Q16" s="72">
        <v>99.100076430686855</v>
      </c>
      <c r="R16" s="72">
        <v>106.27042132416163</v>
      </c>
      <c r="S16" s="72">
        <v>112.5743766122099</v>
      </c>
      <c r="T16" s="72">
        <v>106.13611827648818</v>
      </c>
      <c r="U16" s="72">
        <v>108.53859749689509</v>
      </c>
      <c r="V16" s="72">
        <v>109.29948886978148</v>
      </c>
      <c r="W16" s="72">
        <v>119.95022451514319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7770.4711380199251</v>
      </c>
      <c r="C17" s="69">
        <f t="shared" si="7"/>
        <v>8135.3571890077619</v>
      </c>
      <c r="D17" s="69">
        <f t="shared" si="7"/>
        <v>8303.237008361195</v>
      </c>
      <c r="E17" s="69">
        <f t="shared" si="7"/>
        <v>8485.9941338600001</v>
      </c>
      <c r="F17" s="69">
        <f t="shared" si="7"/>
        <v>8582.2277029989837</v>
      </c>
      <c r="G17" s="69">
        <f t="shared" si="7"/>
        <v>8680.1869462015493</v>
      </c>
      <c r="H17" s="69">
        <f t="shared" si="7"/>
        <v>8608.2453779869084</v>
      </c>
      <c r="I17" s="69">
        <f t="shared" si="7"/>
        <v>8401.2684121283874</v>
      </c>
      <c r="J17" s="69">
        <f t="shared" si="7"/>
        <v>8633.56011477024</v>
      </c>
      <c r="K17" s="69">
        <f t="shared" si="7"/>
        <v>8536.8894119454071</v>
      </c>
      <c r="L17" s="69">
        <f t="shared" si="7"/>
        <v>8717.6955313640228</v>
      </c>
      <c r="M17" s="69">
        <f t="shared" si="7"/>
        <v>8549.6306507671943</v>
      </c>
      <c r="N17" s="69">
        <f t="shared" si="7"/>
        <v>8404.9304440641608</v>
      </c>
      <c r="O17" s="69">
        <f t="shared" si="7"/>
        <v>7781.5395321007645</v>
      </c>
      <c r="P17" s="69">
        <f t="shared" si="7"/>
        <v>7808.8547291983759</v>
      </c>
      <c r="Q17" s="69">
        <f t="shared" si="7"/>
        <v>7704.9996135541769</v>
      </c>
      <c r="R17" s="69">
        <f t="shared" ref="R17:V17" si="8">SUM(R18:R26)</f>
        <v>7670.4577748973697</v>
      </c>
      <c r="S17" s="69">
        <f t="shared" si="8"/>
        <v>8086.5284706340281</v>
      </c>
      <c r="T17" s="69">
        <f t="shared" si="8"/>
        <v>8464.3835664267699</v>
      </c>
      <c r="U17" s="69">
        <f t="shared" si="8"/>
        <v>8295.1714796442029</v>
      </c>
      <c r="V17" s="69">
        <f t="shared" si="8"/>
        <v>8321.4601096248534</v>
      </c>
      <c r="W17" s="69">
        <f t="shared" ref="W17" si="9">SUM(W18:W26)</f>
        <v>8142.1105115774444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130.82425501206757</v>
      </c>
      <c r="C19" s="72">
        <v>118.63890825793742</v>
      </c>
      <c r="D19" s="72">
        <v>109.28658865842488</v>
      </c>
      <c r="E19" s="72">
        <v>91.689563207946222</v>
      </c>
      <c r="F19" s="72">
        <v>126.81959003557724</v>
      </c>
      <c r="G19" s="72">
        <v>110.33236559712813</v>
      </c>
      <c r="H19" s="72">
        <v>115.46511762291117</v>
      </c>
      <c r="I19" s="72">
        <v>96.691281499086642</v>
      </c>
      <c r="J19" s="72">
        <v>113.06266499034656</v>
      </c>
      <c r="K19" s="72">
        <v>114.3098203724373</v>
      </c>
      <c r="L19" s="72">
        <v>123.84646992152456</v>
      </c>
      <c r="M19" s="72">
        <v>134.98600644883922</v>
      </c>
      <c r="N19" s="72">
        <v>116.0999713384924</v>
      </c>
      <c r="O19" s="72">
        <v>94.51263291774147</v>
      </c>
      <c r="P19" s="72">
        <v>98.037577338301318</v>
      </c>
      <c r="Q19" s="72">
        <v>76.710885067354553</v>
      </c>
      <c r="R19" s="72">
        <v>95.894896818572647</v>
      </c>
      <c r="S19" s="72">
        <v>79.783813413585548</v>
      </c>
      <c r="T19" s="72">
        <v>129.76315133276012</v>
      </c>
      <c r="U19" s="72">
        <v>122.30431642304386</v>
      </c>
      <c r="V19" s="72">
        <v>135.2538826311264</v>
      </c>
      <c r="W19" s="72">
        <v>122.39382244196045</v>
      </c>
      <c r="DA19" s="89" t="s">
        <v>375</v>
      </c>
    </row>
    <row r="20" spans="1:105" ht="12" customHeight="1" x14ac:dyDescent="0.25">
      <c r="A20" s="28" t="s">
        <v>205</v>
      </c>
      <c r="B20" s="72">
        <v>2319.5374827914889</v>
      </c>
      <c r="C20" s="72">
        <v>2593.958449249501</v>
      </c>
      <c r="D20" s="72">
        <v>2446.3226349856286</v>
      </c>
      <c r="E20" s="72">
        <v>2479.0333770932411</v>
      </c>
      <c r="F20" s="72">
        <v>2347.7930343891194</v>
      </c>
      <c r="G20" s="72">
        <v>2412.461761882274</v>
      </c>
      <c r="H20" s="72">
        <v>2518.0510569841599</v>
      </c>
      <c r="I20" s="72">
        <v>1770.4763609156973</v>
      </c>
      <c r="J20" s="72">
        <v>2282.6864448294514</v>
      </c>
      <c r="K20" s="72">
        <v>2091.5862571980097</v>
      </c>
      <c r="L20" s="72">
        <v>1991.5970569496744</v>
      </c>
      <c r="M20" s="72">
        <v>1956.7090140441387</v>
      </c>
      <c r="N20" s="72">
        <v>1946.8745581350909</v>
      </c>
      <c r="O20" s="72">
        <v>1450.4282506926527</v>
      </c>
      <c r="P20" s="72">
        <v>1595.2501433075381</v>
      </c>
      <c r="Q20" s="72">
        <v>1425.9653434603993</v>
      </c>
      <c r="R20" s="72">
        <v>1355.049488869781</v>
      </c>
      <c r="S20" s="72">
        <v>1501.4806773669627</v>
      </c>
      <c r="T20" s="72">
        <v>1390.7755087417597</v>
      </c>
      <c r="U20" s="72">
        <v>1701.5269418171395</v>
      </c>
      <c r="V20" s="72">
        <v>1869.9786710614312</v>
      </c>
      <c r="W20" s="72">
        <v>1080.5333667717589</v>
      </c>
      <c r="DA20" s="89" t="s">
        <v>376</v>
      </c>
    </row>
    <row r="21" spans="1:105" ht="12" customHeight="1" x14ac:dyDescent="0.25">
      <c r="A21" s="28" t="s">
        <v>192</v>
      </c>
      <c r="B21" s="72">
        <v>3227.2204196505127</v>
      </c>
      <c r="C21" s="72">
        <v>3315.4716051126238</v>
      </c>
      <c r="D21" s="72">
        <v>3541.0238181578275</v>
      </c>
      <c r="E21" s="72">
        <v>3701.8519817625415</v>
      </c>
      <c r="F21" s="72">
        <v>3760.9197488382056</v>
      </c>
      <c r="G21" s="72">
        <v>3766.9992785982777</v>
      </c>
      <c r="H21" s="72">
        <v>3588.824088012319</v>
      </c>
      <c r="I21" s="72">
        <v>3871.7802576090726</v>
      </c>
      <c r="J21" s="72">
        <v>3636.9063085077896</v>
      </c>
      <c r="K21" s="72">
        <v>3672.2081426607183</v>
      </c>
      <c r="L21" s="72">
        <v>3770.4367756364963</v>
      </c>
      <c r="M21" s="72">
        <v>3419.8500927742371</v>
      </c>
      <c r="N21" s="72">
        <v>3432.7183122749366</v>
      </c>
      <c r="O21" s="72">
        <v>3304.6308906818635</v>
      </c>
      <c r="P21" s="72">
        <v>3218.0312040461004</v>
      </c>
      <c r="Q21" s="72">
        <v>3311.980733090325</v>
      </c>
      <c r="R21" s="72">
        <v>3518.149122032421</v>
      </c>
      <c r="S21" s="72">
        <v>3639.8455142973303</v>
      </c>
      <c r="T21" s="72">
        <v>3981.5459130263384</v>
      </c>
      <c r="U21" s="72">
        <v>3744.8834967882422</v>
      </c>
      <c r="V21" s="72">
        <v>3619.7754989640289</v>
      </c>
      <c r="W21" s="72">
        <v>4110.5372521289</v>
      </c>
      <c r="DA21" s="89" t="s">
        <v>377</v>
      </c>
    </row>
    <row r="22" spans="1:105" ht="12" customHeight="1" x14ac:dyDescent="0.25">
      <c r="A22" s="28" t="s">
        <v>207</v>
      </c>
      <c r="B22" s="72">
        <v>187.4088622798171</v>
      </c>
      <c r="C22" s="72">
        <v>192.46965547322472</v>
      </c>
      <c r="D22" s="72">
        <v>216.34405839311503</v>
      </c>
      <c r="E22" s="72">
        <v>266.21681057665819</v>
      </c>
      <c r="F22" s="72">
        <v>285.18349102196288</v>
      </c>
      <c r="G22" s="72">
        <v>304.52861483490756</v>
      </c>
      <c r="H22" s="72">
        <v>367.91981976340747</v>
      </c>
      <c r="I22" s="72">
        <v>470.48827094813572</v>
      </c>
      <c r="J22" s="72">
        <v>509.94193862263785</v>
      </c>
      <c r="K22" s="72">
        <v>494.20551630011641</v>
      </c>
      <c r="L22" s="72">
        <v>571.2053783427117</v>
      </c>
      <c r="M22" s="72">
        <v>615.07798318524885</v>
      </c>
      <c r="N22" s="72">
        <v>574.40424668004198</v>
      </c>
      <c r="O22" s="72">
        <v>665.54944110060183</v>
      </c>
      <c r="P22" s="72">
        <v>859.98015190599017</v>
      </c>
      <c r="Q22" s="72">
        <v>831.519680901882</v>
      </c>
      <c r="R22" s="72">
        <v>679.20805866055218</v>
      </c>
      <c r="S22" s="72">
        <v>721.99933123148946</v>
      </c>
      <c r="T22" s="72">
        <v>850.30751409190793</v>
      </c>
      <c r="U22" s="72">
        <v>710.66317951657584</v>
      </c>
      <c r="V22" s="72">
        <v>686.80510174835194</v>
      </c>
      <c r="W22" s="72">
        <v>744.12869016910281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0.10874133640328495</v>
      </c>
      <c r="F23" s="72">
        <v>0.27888273063396413</v>
      </c>
      <c r="G23" s="72">
        <v>0.30895167338031676</v>
      </c>
      <c r="H23" s="72">
        <v>0.31856340754029477</v>
      </c>
      <c r="I23" s="72">
        <v>0.35404233151195802</v>
      </c>
      <c r="J23" s="72">
        <v>0.43989326130876405</v>
      </c>
      <c r="K23" s="72">
        <v>0.65744098673130358</v>
      </c>
      <c r="L23" s="72">
        <v>1.0506127480562935</v>
      </c>
      <c r="M23" s="72">
        <v>1.3498813128667577</v>
      </c>
      <c r="N23" s="72">
        <v>1.7345459041362881</v>
      </c>
      <c r="O23" s="72">
        <v>1.6890306965855109</v>
      </c>
      <c r="P23" s="72">
        <v>1.8606471194176359</v>
      </c>
      <c r="Q23" s="72">
        <v>2.0119408392080467</v>
      </c>
      <c r="R23" s="72">
        <v>2.5883217009304138</v>
      </c>
      <c r="S23" s="72">
        <v>2.3941391267148933</v>
      </c>
      <c r="T23" s="72">
        <v>1.9581991635162652</v>
      </c>
      <c r="U23" s="72">
        <v>2.1387021026675463</v>
      </c>
      <c r="V23" s="72">
        <v>2.0266539622044233</v>
      </c>
      <c r="W23" s="72">
        <v>3.164311196765428</v>
      </c>
      <c r="DA23" s="89" t="s">
        <v>379</v>
      </c>
    </row>
    <row r="24" spans="1:105" ht="12" customHeight="1" x14ac:dyDescent="0.25">
      <c r="A24" s="28" t="s">
        <v>203</v>
      </c>
      <c r="B24" s="72">
        <v>540.42865325758862</v>
      </c>
      <c r="C24" s="72">
        <v>530.89054402104114</v>
      </c>
      <c r="D24" s="72">
        <v>556.82987474753077</v>
      </c>
      <c r="E24" s="72">
        <v>491.72351016559077</v>
      </c>
      <c r="F24" s="72">
        <v>555.91578940824638</v>
      </c>
      <c r="G24" s="72">
        <v>559.50398667737409</v>
      </c>
      <c r="H24" s="72">
        <v>489.09669253463818</v>
      </c>
      <c r="I24" s="72">
        <v>519.89468682307643</v>
      </c>
      <c r="J24" s="72">
        <v>458.97534514913832</v>
      </c>
      <c r="K24" s="72">
        <v>458.8651253063357</v>
      </c>
      <c r="L24" s="72">
        <v>455.27975843303039</v>
      </c>
      <c r="M24" s="72">
        <v>451.4164755899493</v>
      </c>
      <c r="N24" s="72">
        <v>361.24639342696094</v>
      </c>
      <c r="O24" s="72">
        <v>331.06133562625394</v>
      </c>
      <c r="P24" s="72">
        <v>331.97327314416736</v>
      </c>
      <c r="Q24" s="72">
        <v>341.14132511703451</v>
      </c>
      <c r="R24" s="72">
        <v>359.73617082258522</v>
      </c>
      <c r="S24" s="72">
        <v>385.50924333619946</v>
      </c>
      <c r="T24" s="72">
        <v>330.92055985478169</v>
      </c>
      <c r="U24" s="72">
        <v>357.50143307537979</v>
      </c>
      <c r="V24" s="72">
        <v>348.18173784274387</v>
      </c>
      <c r="W24" s="72">
        <v>413.9356788000382</v>
      </c>
      <c r="DA24" s="89" t="s">
        <v>380</v>
      </c>
    </row>
    <row r="25" spans="1:105" ht="12" customHeight="1" x14ac:dyDescent="0.25">
      <c r="A25" s="73" t="s">
        <v>53</v>
      </c>
      <c r="B25" s="74">
        <v>1268.2233480894984</v>
      </c>
      <c r="C25" s="74">
        <v>1258.4861524308376</v>
      </c>
      <c r="D25" s="74">
        <v>1284.5812801942488</v>
      </c>
      <c r="E25" s="74">
        <v>1255.4800379377389</v>
      </c>
      <c r="F25" s="74">
        <v>1301.247261158212</v>
      </c>
      <c r="G25" s="74">
        <v>1283.9816515985685</v>
      </c>
      <c r="H25" s="74">
        <v>1243.3641927143838</v>
      </c>
      <c r="I25" s="74">
        <v>1354.5633916234751</v>
      </c>
      <c r="J25" s="74">
        <v>1269.6960146804179</v>
      </c>
      <c r="K25" s="74">
        <v>1278.9559913222606</v>
      </c>
      <c r="L25" s="74">
        <v>1349.3258249903097</v>
      </c>
      <c r="M25" s="74">
        <v>1449.0078354170735</v>
      </c>
      <c r="N25" s="74">
        <v>1429.3139812228162</v>
      </c>
      <c r="O25" s="74">
        <v>1385.2538489233282</v>
      </c>
      <c r="P25" s="74">
        <v>1113.0080607977368</v>
      </c>
      <c r="Q25" s="74">
        <v>1083.1580111828753</v>
      </c>
      <c r="R25" s="74">
        <v>1027.8693772135075</v>
      </c>
      <c r="S25" s="74">
        <v>1109.9391396519432</v>
      </c>
      <c r="T25" s="74">
        <v>1049.3429867677255</v>
      </c>
      <c r="U25" s="74">
        <v>958.46063262106895</v>
      </c>
      <c r="V25" s="74">
        <v>927.30425559037553</v>
      </c>
      <c r="W25" s="74">
        <v>964.61334879634671</v>
      </c>
      <c r="DA25" s="90" t="s">
        <v>381</v>
      </c>
    </row>
    <row r="26" spans="1:105" ht="12" customHeight="1" x14ac:dyDescent="0.25">
      <c r="A26" s="32" t="s">
        <v>52</v>
      </c>
      <c r="B26" s="77">
        <v>96.828116938950984</v>
      </c>
      <c r="C26" s="77">
        <v>125.4418744625967</v>
      </c>
      <c r="D26" s="77">
        <v>148.8487532244196</v>
      </c>
      <c r="E26" s="77">
        <v>199.89011177987959</v>
      </c>
      <c r="F26" s="77">
        <v>204.0699054170249</v>
      </c>
      <c r="G26" s="77">
        <v>242.0703353396388</v>
      </c>
      <c r="H26" s="77">
        <v>285.20584694754939</v>
      </c>
      <c r="I26" s="77">
        <v>317.02012037833191</v>
      </c>
      <c r="J26" s="77">
        <v>361.8515047291487</v>
      </c>
      <c r="K26" s="77">
        <v>426.10111779879622</v>
      </c>
      <c r="L26" s="77">
        <v>454.95365434221839</v>
      </c>
      <c r="M26" s="77">
        <v>521.23336199484095</v>
      </c>
      <c r="N26" s="77">
        <v>542.53843508168529</v>
      </c>
      <c r="O26" s="77">
        <v>548.41410146173678</v>
      </c>
      <c r="P26" s="77">
        <v>590.71367153912297</v>
      </c>
      <c r="Q26" s="77">
        <v>632.5116938950988</v>
      </c>
      <c r="R26" s="77">
        <v>631.96233877901966</v>
      </c>
      <c r="S26" s="77">
        <v>645.57661220980219</v>
      </c>
      <c r="T26" s="77">
        <v>729.76973344797932</v>
      </c>
      <c r="U26" s="77">
        <v>697.69277730008594</v>
      </c>
      <c r="V26" s="77">
        <v>732.13430782459147</v>
      </c>
      <c r="W26" s="77">
        <v>702.80404127257088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2678.2229166950319</v>
      </c>
      <c r="C27" s="69">
        <f t="shared" si="10"/>
        <v>2786.6470435532447</v>
      </c>
      <c r="D27" s="69">
        <f t="shared" si="10"/>
        <v>2871.9826684120521</v>
      </c>
      <c r="E27" s="69">
        <f t="shared" si="10"/>
        <v>2945.869301000158</v>
      </c>
      <c r="F27" s="69">
        <f t="shared" si="10"/>
        <v>3038.3923715433466</v>
      </c>
      <c r="G27" s="69">
        <f t="shared" si="10"/>
        <v>3103.9394159174726</v>
      </c>
      <c r="H27" s="69">
        <f t="shared" si="10"/>
        <v>3056.7724697222693</v>
      </c>
      <c r="I27" s="69">
        <f t="shared" si="10"/>
        <v>2909.9390331144605</v>
      </c>
      <c r="J27" s="69">
        <f t="shared" si="10"/>
        <v>2797.668190808919</v>
      </c>
      <c r="K27" s="69">
        <f t="shared" si="10"/>
        <v>2789.9608278922501</v>
      </c>
      <c r="L27" s="69">
        <f t="shared" si="10"/>
        <v>2871.9458010963285</v>
      </c>
      <c r="M27" s="69">
        <f t="shared" si="10"/>
        <v>2590.6128596329877</v>
      </c>
      <c r="N27" s="69">
        <f t="shared" si="10"/>
        <v>2639.9526880704348</v>
      </c>
      <c r="O27" s="69">
        <f t="shared" si="10"/>
        <v>2620.3647944030781</v>
      </c>
      <c r="P27" s="69">
        <f t="shared" si="10"/>
        <v>2501.9301883164462</v>
      </c>
      <c r="Q27" s="69">
        <f t="shared" si="10"/>
        <v>2424.0596057500061</v>
      </c>
      <c r="R27" s="69">
        <f t="shared" ref="R27:V27" si="11">SUM(R28:R32)</f>
        <v>2338.6398194621761</v>
      </c>
      <c r="S27" s="69">
        <f t="shared" si="11"/>
        <v>2508.4673900322468</v>
      </c>
      <c r="T27" s="69">
        <f t="shared" si="11"/>
        <v>2391.0953503684391</v>
      </c>
      <c r="U27" s="69">
        <f t="shared" si="11"/>
        <v>2382.2835097329662</v>
      </c>
      <c r="V27" s="69">
        <f t="shared" si="11"/>
        <v>2303.1125038043019</v>
      </c>
      <c r="W27" s="69">
        <f t="shared" ref="W27" si="12">SUM(W28:W32)</f>
        <v>2406.8634898807663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75.099968047613174</v>
      </c>
      <c r="C30" s="72">
        <v>77.148945618915292</v>
      </c>
      <c r="D30" s="72">
        <v>83.546345697753438</v>
      </c>
      <c r="E30" s="72">
        <v>89.291838170387479</v>
      </c>
      <c r="F30" s="72">
        <v>92.22841252722985</v>
      </c>
      <c r="G30" s="72">
        <v>93.924142002584247</v>
      </c>
      <c r="H30" s="72">
        <v>89.856861951252171</v>
      </c>
      <c r="I30" s="72">
        <v>93.376342307220426</v>
      </c>
      <c r="J30" s="72">
        <v>83.071113253794778</v>
      </c>
      <c r="K30" s="72">
        <v>87.210721580924158</v>
      </c>
      <c r="L30" s="72">
        <v>90.498249522172642</v>
      </c>
      <c r="M30" s="72">
        <v>79.031909811789433</v>
      </c>
      <c r="N30" s="72">
        <v>86.47506448839205</v>
      </c>
      <c r="O30" s="72">
        <v>97.26000764306869</v>
      </c>
      <c r="P30" s="72">
        <v>87.038597496894994</v>
      </c>
      <c r="Q30" s="72">
        <v>87.046336103945706</v>
      </c>
      <c r="R30" s="72">
        <v>81.720072609152552</v>
      </c>
      <c r="S30" s="72">
        <v>86.392877615362565</v>
      </c>
      <c r="T30" s="72">
        <v>92.938162797363162</v>
      </c>
      <c r="U30" s="72">
        <v>104.37128594630744</v>
      </c>
      <c r="V30" s="72">
        <v>101.41518582210756</v>
      </c>
      <c r="W30" s="72">
        <v>116.99703831088182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2603.122948647419</v>
      </c>
      <c r="C32" s="77">
        <v>2709.4980979343295</v>
      </c>
      <c r="D32" s="77">
        <v>2788.4363227142985</v>
      </c>
      <c r="E32" s="77">
        <v>2856.5774628297704</v>
      </c>
      <c r="F32" s="77">
        <v>2946.1639590161167</v>
      </c>
      <c r="G32" s="77">
        <v>3010.0152739148884</v>
      </c>
      <c r="H32" s="77">
        <v>2966.9156077710172</v>
      </c>
      <c r="I32" s="77">
        <v>2816.56269080724</v>
      </c>
      <c r="J32" s="77">
        <v>2714.5970775551241</v>
      </c>
      <c r="K32" s="77">
        <v>2702.7501063113259</v>
      </c>
      <c r="L32" s="77">
        <v>2781.447551574156</v>
      </c>
      <c r="M32" s="77">
        <v>2511.5809498211984</v>
      </c>
      <c r="N32" s="77">
        <v>2553.4776235820427</v>
      </c>
      <c r="O32" s="77">
        <v>2523.1047867600096</v>
      </c>
      <c r="P32" s="77">
        <v>2414.8915908195513</v>
      </c>
      <c r="Q32" s="77">
        <v>2337.0132696460605</v>
      </c>
      <c r="R32" s="77">
        <v>2256.9197468530238</v>
      </c>
      <c r="S32" s="77">
        <v>2422.0745124168843</v>
      </c>
      <c r="T32" s="77">
        <v>2298.1571875710761</v>
      </c>
      <c r="U32" s="77">
        <v>2277.9122237866586</v>
      </c>
      <c r="V32" s="77">
        <v>2201.6973179821944</v>
      </c>
      <c r="W32" s="77">
        <v>2289.8664515698847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36142.781418631872</v>
      </c>
      <c r="C3" s="65">
        <f t="shared" si="0"/>
        <v>39066.629545237076</v>
      </c>
      <c r="D3" s="65">
        <f t="shared" si="0"/>
        <v>38068.810589574103</v>
      </c>
      <c r="E3" s="65">
        <f t="shared" si="0"/>
        <v>37944.39495301088</v>
      </c>
      <c r="F3" s="65">
        <f t="shared" si="0"/>
        <v>37298.764526095547</v>
      </c>
      <c r="G3" s="65">
        <f t="shared" si="0"/>
        <v>37037.450263986517</v>
      </c>
      <c r="H3" s="65">
        <f t="shared" si="0"/>
        <v>37970.946740299827</v>
      </c>
      <c r="I3" s="65">
        <f t="shared" si="0"/>
        <v>33059.140834698948</v>
      </c>
      <c r="J3" s="65">
        <f t="shared" si="0"/>
        <v>37775.712779046808</v>
      </c>
      <c r="K3" s="65">
        <f t="shared" si="0"/>
        <v>36356.874648851386</v>
      </c>
      <c r="L3" s="65">
        <f t="shared" si="0"/>
        <v>40137.216229403391</v>
      </c>
      <c r="M3" s="65">
        <f t="shared" si="0"/>
        <v>35507.114943247892</v>
      </c>
      <c r="N3" s="65">
        <f t="shared" si="0"/>
        <v>38403.799242285793</v>
      </c>
      <c r="O3" s="65">
        <f t="shared" si="0"/>
        <v>41743.913920581152</v>
      </c>
      <c r="P3" s="65">
        <f t="shared" si="0"/>
        <v>35489.30213610646</v>
      </c>
      <c r="Q3" s="65">
        <f t="shared" si="0"/>
        <v>36922.90657479057</v>
      </c>
      <c r="R3" s="65">
        <f t="shared" ref="R3:V3" si="1">SUM(R4,R15,R17,R27)</f>
        <v>38892.051858499522</v>
      </c>
      <c r="S3" s="65">
        <f t="shared" si="1"/>
        <v>39336.706617251897</v>
      </c>
      <c r="T3" s="65">
        <f t="shared" si="1"/>
        <v>39202.043487681804</v>
      </c>
      <c r="U3" s="65">
        <f t="shared" si="1"/>
        <v>41145.093632000695</v>
      </c>
      <c r="V3" s="65">
        <f t="shared" si="1"/>
        <v>41604.767972580354</v>
      </c>
      <c r="W3" s="65">
        <f t="shared" ref="W3" si="2">SUM(W4,W15,W17,W27)</f>
        <v>42321.774351470936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28894.628164653815</v>
      </c>
      <c r="C4" s="69">
        <f t="shared" si="3"/>
        <v>31468.776096267975</v>
      </c>
      <c r="D4" s="69">
        <f t="shared" si="3"/>
        <v>30231.230427202161</v>
      </c>
      <c r="E4" s="69">
        <f t="shared" si="3"/>
        <v>29789.680686787266</v>
      </c>
      <c r="F4" s="69">
        <f t="shared" si="3"/>
        <v>29018.84817345034</v>
      </c>
      <c r="G4" s="69">
        <f t="shared" si="3"/>
        <v>28562.943901786213</v>
      </c>
      <c r="H4" s="69">
        <f t="shared" si="3"/>
        <v>29434.551091842994</v>
      </c>
      <c r="I4" s="69">
        <f t="shared" si="3"/>
        <v>24690.815880627579</v>
      </c>
      <c r="J4" s="69">
        <f t="shared" si="3"/>
        <v>29291.316913877807</v>
      </c>
      <c r="K4" s="69">
        <f t="shared" si="3"/>
        <v>27843.265650918896</v>
      </c>
      <c r="L4" s="69">
        <f t="shared" si="3"/>
        <v>31295.409966301719</v>
      </c>
      <c r="M4" s="69">
        <f t="shared" si="3"/>
        <v>26874.505710339286</v>
      </c>
      <c r="N4" s="69">
        <f t="shared" si="3"/>
        <v>29752.177693803249</v>
      </c>
      <c r="O4" s="69">
        <f t="shared" si="3"/>
        <v>33430.027580172165</v>
      </c>
      <c r="P4" s="69">
        <f t="shared" si="3"/>
        <v>27204.736499169579</v>
      </c>
      <c r="Q4" s="69">
        <f t="shared" si="3"/>
        <v>28677.534136096863</v>
      </c>
      <c r="R4" s="69">
        <f t="shared" ref="R4:V4" si="4">SUM(R5:R14)</f>
        <v>30618.473245749148</v>
      </c>
      <c r="S4" s="69">
        <f t="shared" si="4"/>
        <v>30456.840447933959</v>
      </c>
      <c r="T4" s="69">
        <f t="shared" si="4"/>
        <v>29979.75064485972</v>
      </c>
      <c r="U4" s="69">
        <f t="shared" si="4"/>
        <v>31957.160448261908</v>
      </c>
      <c r="V4" s="69">
        <f t="shared" si="4"/>
        <v>32338.426197896093</v>
      </c>
      <c r="W4" s="69">
        <f t="shared" ref="W4" si="5">SUM(W5:W14)</f>
        <v>32862.180148555904</v>
      </c>
      <c r="DA4" s="88" t="s">
        <v>390</v>
      </c>
    </row>
    <row r="5" spans="1:105" ht="12" customHeight="1" x14ac:dyDescent="0.25">
      <c r="A5" s="28" t="s">
        <v>51</v>
      </c>
      <c r="B5" s="72">
        <v>641.59776723065795</v>
      </c>
      <c r="C5" s="72">
        <v>624.68377911996708</v>
      </c>
      <c r="D5" s="72">
        <v>512.13465922996988</v>
      </c>
      <c r="E5" s="72">
        <v>521.57223422313962</v>
      </c>
      <c r="F5" s="72">
        <v>424.06792341587612</v>
      </c>
      <c r="G5" s="72">
        <v>430.07930004818627</v>
      </c>
      <c r="H5" s="72">
        <v>488.48043910093963</v>
      </c>
      <c r="I5" s="72">
        <v>520.8826899901552</v>
      </c>
      <c r="J5" s="72">
        <v>478.06585552302079</v>
      </c>
      <c r="K5" s="72">
        <v>471.28431974397012</v>
      </c>
      <c r="L5" s="72">
        <v>744.63914647415265</v>
      </c>
      <c r="M5" s="72">
        <v>656.47560060323792</v>
      </c>
      <c r="N5" s="72">
        <v>568.54263531826541</v>
      </c>
      <c r="O5" s="72">
        <v>532.95752504036386</v>
      </c>
      <c r="P5" s="72">
        <v>441.5759025726245</v>
      </c>
      <c r="Q5" s="72">
        <v>463.41159406669163</v>
      </c>
      <c r="R5" s="72">
        <v>401.15490865390097</v>
      </c>
      <c r="S5" s="72">
        <v>386.8363258624413</v>
      </c>
      <c r="T5" s="72">
        <v>381.28518385314976</v>
      </c>
      <c r="U5" s="72">
        <v>267.90797737542601</v>
      </c>
      <c r="V5" s="72">
        <v>245.33038800565222</v>
      </c>
      <c r="W5" s="72">
        <v>275.07041364274619</v>
      </c>
      <c r="DA5" s="89" t="s">
        <v>391</v>
      </c>
    </row>
    <row r="6" spans="1:105" ht="12" customHeight="1" x14ac:dyDescent="0.25">
      <c r="A6" s="28" t="s">
        <v>74</v>
      </c>
      <c r="B6" s="72">
        <v>411.88909915760064</v>
      </c>
      <c r="C6" s="72">
        <v>425.9955056503378</v>
      </c>
      <c r="D6" s="72">
        <v>383.4740735424092</v>
      </c>
      <c r="E6" s="72">
        <v>336.07512835175578</v>
      </c>
      <c r="F6" s="72">
        <v>449.51914495195541</v>
      </c>
      <c r="G6" s="72">
        <v>402.32801993430149</v>
      </c>
      <c r="H6" s="72">
        <v>439.70106695619319</v>
      </c>
      <c r="I6" s="72">
        <v>275.17946834506319</v>
      </c>
      <c r="J6" s="72">
        <v>387.16127966075373</v>
      </c>
      <c r="K6" s="72">
        <v>379.37013665675101</v>
      </c>
      <c r="L6" s="72">
        <v>439.78891451395987</v>
      </c>
      <c r="M6" s="72">
        <v>415.84171497827992</v>
      </c>
      <c r="N6" s="72">
        <v>395.46641197490976</v>
      </c>
      <c r="O6" s="72">
        <v>507.84107456722626</v>
      </c>
      <c r="P6" s="72">
        <v>410.18798575502325</v>
      </c>
      <c r="Q6" s="72">
        <v>343.03195871025099</v>
      </c>
      <c r="R6" s="72">
        <v>448.05351761066692</v>
      </c>
      <c r="S6" s="72">
        <v>336.01760200075216</v>
      </c>
      <c r="T6" s="72">
        <v>518.1393450216832</v>
      </c>
      <c r="U6" s="72">
        <v>477.06548515583211</v>
      </c>
      <c r="V6" s="72">
        <v>535.87057866308783</v>
      </c>
      <c r="W6" s="72">
        <v>493.51554051065267</v>
      </c>
      <c r="DA6" s="89" t="s">
        <v>392</v>
      </c>
    </row>
    <row r="7" spans="1:105" ht="12" customHeight="1" x14ac:dyDescent="0.25">
      <c r="A7" s="28" t="s">
        <v>205</v>
      </c>
      <c r="B7" s="72">
        <v>8548.9173976535112</v>
      </c>
      <c r="C7" s="72">
        <v>9926.6788195408317</v>
      </c>
      <c r="D7" s="72">
        <v>8757.319881157453</v>
      </c>
      <c r="E7" s="72">
        <v>8523.4978006455895</v>
      </c>
      <c r="F7" s="72">
        <v>7714.7568813172884</v>
      </c>
      <c r="G7" s="72">
        <v>7678.2104294232549</v>
      </c>
      <c r="H7" s="72">
        <v>8305.5338790992446</v>
      </c>
      <c r="I7" s="72">
        <v>4950.2293217072647</v>
      </c>
      <c r="J7" s="72">
        <v>7383.9111533037139</v>
      </c>
      <c r="K7" s="72">
        <v>6457.8792662782562</v>
      </c>
      <c r="L7" s="72">
        <v>6737.2596155778519</v>
      </c>
      <c r="M7" s="72">
        <v>5764.2184992736165</v>
      </c>
      <c r="N7" s="72">
        <v>6403.3083982985181</v>
      </c>
      <c r="O7" s="72">
        <v>7597.7010000132886</v>
      </c>
      <c r="P7" s="72">
        <v>6462.1644994642875</v>
      </c>
      <c r="Q7" s="72">
        <v>6290.628040715229</v>
      </c>
      <c r="R7" s="72">
        <v>6141.3790990776997</v>
      </c>
      <c r="S7" s="72">
        <v>6129.3051199798892</v>
      </c>
      <c r="T7" s="72">
        <v>5368.0973459093684</v>
      </c>
      <c r="U7" s="72">
        <v>6384.7742930148115</v>
      </c>
      <c r="V7" s="72">
        <v>7105.6649332089819</v>
      </c>
      <c r="W7" s="72">
        <v>4195.6457122978509</v>
      </c>
      <c r="DA7" s="89" t="s">
        <v>393</v>
      </c>
    </row>
    <row r="8" spans="1:105" ht="12" customHeight="1" x14ac:dyDescent="0.25">
      <c r="A8" s="28" t="s">
        <v>192</v>
      </c>
      <c r="B8" s="72">
        <v>11718.596857101964</v>
      </c>
      <c r="C8" s="72">
        <v>12618.417138200328</v>
      </c>
      <c r="D8" s="72">
        <v>12689.052567860865</v>
      </c>
      <c r="E8" s="72">
        <v>12837.152401997386</v>
      </c>
      <c r="F8" s="72">
        <v>12551.794008022238</v>
      </c>
      <c r="G8" s="72">
        <v>12253.501957449635</v>
      </c>
      <c r="H8" s="72">
        <v>12177.267194321324</v>
      </c>
      <c r="I8" s="72">
        <v>11186.650407604282</v>
      </c>
      <c r="J8" s="72">
        <v>12292.011424996588</v>
      </c>
      <c r="K8" s="72">
        <v>12318.043737702552</v>
      </c>
      <c r="L8" s="72">
        <v>13949.238944539122</v>
      </c>
      <c r="M8" s="72">
        <v>11570.385203510656</v>
      </c>
      <c r="N8" s="72">
        <v>13205.505948859958</v>
      </c>
      <c r="O8" s="72">
        <v>14254.107979604203</v>
      </c>
      <c r="P8" s="72">
        <v>11322.990342749375</v>
      </c>
      <c r="Q8" s="72">
        <v>12490.463387991795</v>
      </c>
      <c r="R8" s="72">
        <v>14318.362190363481</v>
      </c>
      <c r="S8" s="72">
        <v>14060.899944581157</v>
      </c>
      <c r="T8" s="72">
        <v>14483.49212577415</v>
      </c>
      <c r="U8" s="72">
        <v>14924.872141552365</v>
      </c>
      <c r="V8" s="72">
        <v>14692.690436055938</v>
      </c>
      <c r="W8" s="72">
        <v>17183.997390488781</v>
      </c>
      <c r="DA8" s="89" t="s">
        <v>394</v>
      </c>
    </row>
    <row r="9" spans="1:105" ht="12" customHeight="1" x14ac:dyDescent="0.25">
      <c r="A9" s="28" t="s">
        <v>207</v>
      </c>
      <c r="B9" s="72">
        <v>1994.5299818708115</v>
      </c>
      <c r="C9" s="72">
        <v>2066.2843513148991</v>
      </c>
      <c r="D9" s="72">
        <v>2145.7834276827703</v>
      </c>
      <c r="E9" s="72">
        <v>2494.334503799229</v>
      </c>
      <c r="F9" s="72">
        <v>2500.5162038805738</v>
      </c>
      <c r="G9" s="72">
        <v>2531.6742498045728</v>
      </c>
      <c r="H9" s="72">
        <v>3097.9467688180785</v>
      </c>
      <c r="I9" s="72">
        <v>3262.8221766337688</v>
      </c>
      <c r="J9" s="72">
        <v>3980.8947986587568</v>
      </c>
      <c r="K9" s="72">
        <v>3547.5620452055605</v>
      </c>
      <c r="L9" s="72">
        <v>4319.1941193108341</v>
      </c>
      <c r="M9" s="72">
        <v>3879.2682018174005</v>
      </c>
      <c r="N9" s="72">
        <v>4827.2405254627511</v>
      </c>
      <c r="O9" s="72">
        <v>5037.3792035042843</v>
      </c>
      <c r="P9" s="72">
        <v>3776.28906052201</v>
      </c>
      <c r="Q9" s="72">
        <v>3814.7066977709856</v>
      </c>
      <c r="R9" s="72">
        <v>3602.509050079705</v>
      </c>
      <c r="S9" s="72">
        <v>3754.2221266815832</v>
      </c>
      <c r="T9" s="72">
        <v>4023.501127578973</v>
      </c>
      <c r="U9" s="72">
        <v>4302.7153876846487</v>
      </c>
      <c r="V9" s="72">
        <v>4097.3697815564501</v>
      </c>
      <c r="W9" s="72">
        <v>4979.0860639726043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1.1954318995677342</v>
      </c>
      <c r="F10" s="72">
        <v>2.9295021267542434</v>
      </c>
      <c r="G10" s="72">
        <v>3.1399708231369554</v>
      </c>
      <c r="H10" s="72">
        <v>3.3514376147408984</v>
      </c>
      <c r="I10" s="72">
        <v>3.147308618564383</v>
      </c>
      <c r="J10" s="72">
        <v>4.5352153034758258</v>
      </c>
      <c r="K10" s="72">
        <v>6.4688693352940669</v>
      </c>
      <c r="L10" s="72">
        <v>11.305725045788265</v>
      </c>
      <c r="M10" s="72">
        <v>12.588622143268164</v>
      </c>
      <c r="N10" s="72">
        <v>16.809240129734302</v>
      </c>
      <c r="O10" s="72">
        <v>17.488992736120977</v>
      </c>
      <c r="P10" s="72">
        <v>16.165873777565192</v>
      </c>
      <c r="Q10" s="72">
        <v>18.421426514114312</v>
      </c>
      <c r="R10" s="72">
        <v>23.941069449661921</v>
      </c>
      <c r="S10" s="72">
        <v>22.43091328201815</v>
      </c>
      <c r="T10" s="72">
        <v>18.614341552201875</v>
      </c>
      <c r="U10" s="72">
        <v>20.60695999196674</v>
      </c>
      <c r="V10" s="72">
        <v>19.77425362138246</v>
      </c>
      <c r="W10" s="72">
        <v>31.244529063022309</v>
      </c>
      <c r="DA10" s="89" t="s">
        <v>396</v>
      </c>
    </row>
    <row r="11" spans="1:105" ht="12" customHeight="1" x14ac:dyDescent="0.25">
      <c r="A11" s="28" t="s">
        <v>203</v>
      </c>
      <c r="B11" s="72">
        <v>4753.0996233268934</v>
      </c>
      <c r="C11" s="72">
        <v>4852.8818486216251</v>
      </c>
      <c r="D11" s="72">
        <v>4756.6332542370901</v>
      </c>
      <c r="E11" s="72">
        <v>4031.8492786231313</v>
      </c>
      <c r="F11" s="72">
        <v>4358.4060663926239</v>
      </c>
      <c r="G11" s="72">
        <v>4247.964761498446</v>
      </c>
      <c r="H11" s="72">
        <v>3844.9335361965541</v>
      </c>
      <c r="I11" s="72">
        <v>3456.2634394550446</v>
      </c>
      <c r="J11" s="72">
        <v>3536.6010494015518</v>
      </c>
      <c r="K11" s="72">
        <v>3370.8232478484897</v>
      </c>
      <c r="L11" s="72">
        <v>3651.6538687749244</v>
      </c>
      <c r="M11" s="72">
        <v>3139.3251758024971</v>
      </c>
      <c r="N11" s="72">
        <v>2737.5239678228195</v>
      </c>
      <c r="O11" s="72">
        <v>3717.360001533797</v>
      </c>
      <c r="P11" s="72">
        <v>3042.9354260824757</v>
      </c>
      <c r="Q11" s="72">
        <v>3415.1996042867227</v>
      </c>
      <c r="R11" s="72">
        <v>3725.8850840778268</v>
      </c>
      <c r="S11" s="72">
        <v>3720.6150051340169</v>
      </c>
      <c r="T11" s="72">
        <v>3062.3138804818177</v>
      </c>
      <c r="U11" s="72">
        <v>3331.00497607732</v>
      </c>
      <c r="V11" s="72">
        <v>3252.62744602354</v>
      </c>
      <c r="W11" s="72">
        <v>3200.4133013333121</v>
      </c>
      <c r="DA11" s="89" t="s">
        <v>397</v>
      </c>
    </row>
    <row r="12" spans="1:105" ht="12" customHeight="1" x14ac:dyDescent="0.25">
      <c r="A12" s="28" t="s">
        <v>95</v>
      </c>
      <c r="B12" s="72">
        <v>165.33721403088526</v>
      </c>
      <c r="C12" s="72">
        <v>231.60655580323237</v>
      </c>
      <c r="D12" s="72">
        <v>299.11924584665121</v>
      </c>
      <c r="E12" s="72">
        <v>365.92731786227517</v>
      </c>
      <c r="F12" s="72">
        <v>362.00590262157897</v>
      </c>
      <c r="G12" s="72">
        <v>374.44944429573275</v>
      </c>
      <c r="H12" s="72">
        <v>433.06314653189497</v>
      </c>
      <c r="I12" s="72">
        <v>519.09582944969748</v>
      </c>
      <c r="J12" s="72">
        <v>622.95095804677828</v>
      </c>
      <c r="K12" s="72">
        <v>725.07755134676779</v>
      </c>
      <c r="L12" s="72">
        <v>821.25508633008644</v>
      </c>
      <c r="M12" s="72">
        <v>919.84518487784021</v>
      </c>
      <c r="N12" s="72">
        <v>1027.1987236510226</v>
      </c>
      <c r="O12" s="72">
        <v>1133.0509572738251</v>
      </c>
      <c r="P12" s="72">
        <v>1226.569136156038</v>
      </c>
      <c r="Q12" s="72">
        <v>1315.8594711437936</v>
      </c>
      <c r="R12" s="72">
        <v>1403.889672635632</v>
      </c>
      <c r="S12" s="72">
        <v>1499.0773309472956</v>
      </c>
      <c r="T12" s="72">
        <v>1589.4440254063775</v>
      </c>
      <c r="U12" s="72">
        <v>1700.0848231768671</v>
      </c>
      <c r="V12" s="72">
        <v>1839.2254860719424</v>
      </c>
      <c r="W12" s="72">
        <v>1966.1736676128676</v>
      </c>
      <c r="DA12" s="89" t="s">
        <v>398</v>
      </c>
    </row>
    <row r="13" spans="1:105" ht="12" customHeight="1" x14ac:dyDescent="0.25">
      <c r="A13" s="73" t="s">
        <v>94</v>
      </c>
      <c r="B13" s="74">
        <v>110.70402392675207</v>
      </c>
      <c r="C13" s="74">
        <v>123.54461309641421</v>
      </c>
      <c r="D13" s="74">
        <v>126.60087687385781</v>
      </c>
      <c r="E13" s="74">
        <v>134.08646430890747</v>
      </c>
      <c r="F13" s="74">
        <v>137.25392764603089</v>
      </c>
      <c r="G13" s="74">
        <v>139.02004031752344</v>
      </c>
      <c r="H13" s="74">
        <v>136.86433203462909</v>
      </c>
      <c r="I13" s="74">
        <v>115.60050463896496</v>
      </c>
      <c r="J13" s="74">
        <v>124.28024892442279</v>
      </c>
      <c r="K13" s="74">
        <v>115.51026776896951</v>
      </c>
      <c r="L13" s="74">
        <v>125.45260206967711</v>
      </c>
      <c r="M13" s="74">
        <v>104.74010845947925</v>
      </c>
      <c r="N13" s="74">
        <v>111.00663985602006</v>
      </c>
      <c r="O13" s="74">
        <v>122.11027803505544</v>
      </c>
      <c r="P13" s="74">
        <v>93.85894071305438</v>
      </c>
      <c r="Q13" s="74">
        <v>94.207880941327502</v>
      </c>
      <c r="R13" s="74">
        <v>93.164192981008256</v>
      </c>
      <c r="S13" s="74">
        <v>98.743388322489437</v>
      </c>
      <c r="T13" s="74">
        <v>91.667639332950074</v>
      </c>
      <c r="U13" s="74">
        <v>81.74934507434331</v>
      </c>
      <c r="V13" s="74">
        <v>75.75545587743251</v>
      </c>
      <c r="W13" s="74">
        <v>69.363538716276324</v>
      </c>
      <c r="DA13" s="90" t="s">
        <v>399</v>
      </c>
    </row>
    <row r="14" spans="1:105" ht="12" customHeight="1" x14ac:dyDescent="0.25">
      <c r="A14" s="75" t="s">
        <v>97</v>
      </c>
      <c r="B14" s="76">
        <v>549.95620035473962</v>
      </c>
      <c r="C14" s="76">
        <v>598.6834849203384</v>
      </c>
      <c r="D14" s="76">
        <v>561.11244077109711</v>
      </c>
      <c r="E14" s="76">
        <v>543.99012507628265</v>
      </c>
      <c r="F14" s="76">
        <v>517.59861307542258</v>
      </c>
      <c r="G14" s="76">
        <v>502.57572819142791</v>
      </c>
      <c r="H14" s="76">
        <v>507.40929116939799</v>
      </c>
      <c r="I14" s="76">
        <v>400.94473418477406</v>
      </c>
      <c r="J14" s="76">
        <v>480.9049300587418</v>
      </c>
      <c r="K14" s="76">
        <v>451.24620903228612</v>
      </c>
      <c r="L14" s="76">
        <v>495.6219436653235</v>
      </c>
      <c r="M14" s="76">
        <v>411.81739887301188</v>
      </c>
      <c r="N14" s="76">
        <v>459.57520242925148</v>
      </c>
      <c r="O14" s="76">
        <v>510.03056786399628</v>
      </c>
      <c r="P14" s="76">
        <v>411.99933137712617</v>
      </c>
      <c r="Q14" s="76">
        <v>431.6040739559582</v>
      </c>
      <c r="R14" s="76">
        <v>460.13446081956545</v>
      </c>
      <c r="S14" s="76">
        <v>448.69269114231514</v>
      </c>
      <c r="T14" s="76">
        <v>443.1956299490443</v>
      </c>
      <c r="U14" s="76">
        <v>466.37905915832425</v>
      </c>
      <c r="V14" s="76">
        <v>474.11743881168604</v>
      </c>
      <c r="W14" s="76">
        <v>467.6699909177886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95.554248456418833</v>
      </c>
      <c r="C15" s="69">
        <f t="shared" si="6"/>
        <v>98.601729145680537</v>
      </c>
      <c r="D15" s="69">
        <f t="shared" si="6"/>
        <v>102.51266009891158</v>
      </c>
      <c r="E15" s="69">
        <f t="shared" si="6"/>
        <v>203.93256317071484</v>
      </c>
      <c r="F15" s="69">
        <f t="shared" si="6"/>
        <v>119.01057114863526</v>
      </c>
      <c r="G15" s="69">
        <f t="shared" si="6"/>
        <v>137.84883513104876</v>
      </c>
      <c r="H15" s="69">
        <f t="shared" si="6"/>
        <v>234.12904663805287</v>
      </c>
      <c r="I15" s="69">
        <f t="shared" si="6"/>
        <v>192.23607377612612</v>
      </c>
      <c r="J15" s="69">
        <f t="shared" si="6"/>
        <v>219.25798364937128</v>
      </c>
      <c r="K15" s="69">
        <f t="shared" si="6"/>
        <v>233.65999916442729</v>
      </c>
      <c r="L15" s="69">
        <f t="shared" si="6"/>
        <v>283.47501335126503</v>
      </c>
      <c r="M15" s="69">
        <f t="shared" si="6"/>
        <v>312.69330407273156</v>
      </c>
      <c r="N15" s="69">
        <f t="shared" si="6"/>
        <v>324.94622566339353</v>
      </c>
      <c r="O15" s="69">
        <f t="shared" si="6"/>
        <v>336.09352679024073</v>
      </c>
      <c r="P15" s="69">
        <f t="shared" si="6"/>
        <v>339.95556713059636</v>
      </c>
      <c r="Q15" s="69">
        <f t="shared" si="6"/>
        <v>349.45662688577136</v>
      </c>
      <c r="R15" s="69">
        <f t="shared" si="6"/>
        <v>386.36185048300456</v>
      </c>
      <c r="S15" s="69">
        <f t="shared" si="6"/>
        <v>421.71112872360567</v>
      </c>
      <c r="T15" s="69">
        <f t="shared" si="6"/>
        <v>409.02803145158049</v>
      </c>
      <c r="U15" s="69">
        <f t="shared" si="6"/>
        <v>429.87443553499571</v>
      </c>
      <c r="V15" s="69">
        <f t="shared" si="6"/>
        <v>444.43528475995589</v>
      </c>
      <c r="W15" s="69">
        <f t="shared" si="6"/>
        <v>498.90384630977218</v>
      </c>
      <c r="DA15" s="88" t="s">
        <v>401</v>
      </c>
    </row>
    <row r="16" spans="1:105" ht="12" customHeight="1" x14ac:dyDescent="0.25">
      <c r="A16" s="28" t="s">
        <v>91</v>
      </c>
      <c r="B16" s="72">
        <v>95.554248456418833</v>
      </c>
      <c r="C16" s="72">
        <v>98.601729145680537</v>
      </c>
      <c r="D16" s="72">
        <v>102.51266009891158</v>
      </c>
      <c r="E16" s="72">
        <v>203.93256317071484</v>
      </c>
      <c r="F16" s="72">
        <v>119.01057114863526</v>
      </c>
      <c r="G16" s="72">
        <v>137.84883513104876</v>
      </c>
      <c r="H16" s="72">
        <v>234.12904663805287</v>
      </c>
      <c r="I16" s="72">
        <v>192.23607377612612</v>
      </c>
      <c r="J16" s="72">
        <v>219.25798364937128</v>
      </c>
      <c r="K16" s="72">
        <v>233.65999916442729</v>
      </c>
      <c r="L16" s="72">
        <v>283.47501335126503</v>
      </c>
      <c r="M16" s="72">
        <v>312.69330407273156</v>
      </c>
      <c r="N16" s="72">
        <v>324.94622566339353</v>
      </c>
      <c r="O16" s="72">
        <v>336.09352679024073</v>
      </c>
      <c r="P16" s="72">
        <v>339.95556713059636</v>
      </c>
      <c r="Q16" s="72">
        <v>349.45662688577136</v>
      </c>
      <c r="R16" s="72">
        <v>386.36185048300456</v>
      </c>
      <c r="S16" s="72">
        <v>421.71112872360567</v>
      </c>
      <c r="T16" s="72">
        <v>409.02803145158049</v>
      </c>
      <c r="U16" s="72">
        <v>429.87443553499571</v>
      </c>
      <c r="V16" s="72">
        <v>444.43528475995589</v>
      </c>
      <c r="W16" s="72">
        <v>498.90384630977218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5125.2011915756038</v>
      </c>
      <c r="C17" s="69">
        <f t="shared" si="7"/>
        <v>5383.3586505208877</v>
      </c>
      <c r="D17" s="69">
        <f t="shared" si="7"/>
        <v>5547.9447431106337</v>
      </c>
      <c r="E17" s="69">
        <f t="shared" si="7"/>
        <v>5700.1577267962448</v>
      </c>
      <c r="F17" s="69">
        <f t="shared" si="7"/>
        <v>5830.9494651435616</v>
      </c>
      <c r="G17" s="69">
        <f t="shared" si="7"/>
        <v>5946.6967146543429</v>
      </c>
      <c r="H17" s="69">
        <f t="shared" si="7"/>
        <v>5937.5164212635254</v>
      </c>
      <c r="I17" s="69">
        <f t="shared" si="7"/>
        <v>5920.7680700813353</v>
      </c>
      <c r="J17" s="69">
        <f t="shared" si="7"/>
        <v>6092.9280657730505</v>
      </c>
      <c r="K17" s="69">
        <f t="shared" si="7"/>
        <v>6110.4093786167186</v>
      </c>
      <c r="L17" s="69">
        <f t="shared" si="7"/>
        <v>6320.6468780050882</v>
      </c>
      <c r="M17" s="69">
        <f t="shared" si="7"/>
        <v>6296.6325940801889</v>
      </c>
      <c r="N17" s="69">
        <f t="shared" si="7"/>
        <v>6259.924931915808</v>
      </c>
      <c r="O17" s="69">
        <f t="shared" si="7"/>
        <v>5921.4788075294837</v>
      </c>
      <c r="P17" s="69">
        <f t="shared" si="7"/>
        <v>5974.1159553425587</v>
      </c>
      <c r="Q17" s="69">
        <f t="shared" si="7"/>
        <v>5978.4152957585638</v>
      </c>
      <c r="R17" s="69">
        <f t="shared" ref="R17:V17" si="8">SUM(R18:R26)</f>
        <v>6025.0721561197561</v>
      </c>
      <c r="S17" s="69">
        <f t="shared" si="8"/>
        <v>6442.9560566145501</v>
      </c>
      <c r="T17" s="69">
        <f t="shared" si="8"/>
        <v>6873.9685883042157</v>
      </c>
      <c r="U17" s="69">
        <f t="shared" si="8"/>
        <v>6805.5758579240837</v>
      </c>
      <c r="V17" s="69">
        <f t="shared" si="8"/>
        <v>6910.5628944794253</v>
      </c>
      <c r="W17" s="69">
        <f t="shared" ref="W17" si="9">SUM(W18:W26)</f>
        <v>6941.4215566333751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87.55691187323184</v>
      </c>
      <c r="C19" s="72">
        <v>79.694469507091227</v>
      </c>
      <c r="D19" s="72">
        <v>73.656937865169198</v>
      </c>
      <c r="E19" s="72">
        <v>62.175461903453893</v>
      </c>
      <c r="F19" s="72">
        <v>86.617873305808487</v>
      </c>
      <c r="G19" s="72">
        <v>75.964889907290996</v>
      </c>
      <c r="H19" s="72">
        <v>80.20186138486639</v>
      </c>
      <c r="I19" s="72">
        <v>67.466418619423735</v>
      </c>
      <c r="J19" s="72">
        <v>79.034435186701373</v>
      </c>
      <c r="K19" s="72">
        <v>80.168563509107301</v>
      </c>
      <c r="L19" s="72">
        <v>87.201034239194769</v>
      </c>
      <c r="M19" s="72">
        <v>95.581953890828089</v>
      </c>
      <c r="N19" s="72">
        <v>82.76837427939887</v>
      </c>
      <c r="O19" s="72">
        <v>67.963109450865389</v>
      </c>
      <c r="P19" s="72">
        <v>71.645879339721716</v>
      </c>
      <c r="Q19" s="72">
        <v>57.143799099546747</v>
      </c>
      <c r="R19" s="72">
        <v>72.801964419411647</v>
      </c>
      <c r="S19" s="72">
        <v>62.397046844095193</v>
      </c>
      <c r="T19" s="72">
        <v>105.03381877389394</v>
      </c>
      <c r="U19" s="72">
        <v>101.13593351055516</v>
      </c>
      <c r="V19" s="72">
        <v>113.43073917665212</v>
      </c>
      <c r="W19" s="72">
        <v>103.76629657775439</v>
      </c>
      <c r="DA19" s="89" t="s">
        <v>405</v>
      </c>
    </row>
    <row r="20" spans="1:105" ht="12" customHeight="1" x14ac:dyDescent="0.25">
      <c r="A20" s="28" t="s">
        <v>205</v>
      </c>
      <c r="B20" s="72">
        <v>1399.0121556638671</v>
      </c>
      <c r="C20" s="72">
        <v>1568.1122776381933</v>
      </c>
      <c r="D20" s="72">
        <v>1481.9023629590017</v>
      </c>
      <c r="E20" s="72">
        <v>1505.3097174814627</v>
      </c>
      <c r="F20" s="72">
        <v>1429.3081590540189</v>
      </c>
      <c r="G20" s="72">
        <v>1473.1449972156524</v>
      </c>
      <c r="H20" s="72">
        <v>1543.3874863480935</v>
      </c>
      <c r="I20" s="72">
        <v>1089.0052563462411</v>
      </c>
      <c r="J20" s="72">
        <v>1411.7318866129697</v>
      </c>
      <c r="K20" s="72">
        <v>1301.3938949802716</v>
      </c>
      <c r="L20" s="72">
        <v>1248.9930639452843</v>
      </c>
      <c r="M20" s="72">
        <v>1238.3187916251832</v>
      </c>
      <c r="N20" s="72">
        <v>1248.7550575902278</v>
      </c>
      <c r="O20" s="72">
        <v>941.23463717563948</v>
      </c>
      <c r="P20" s="72">
        <v>1039.1123581746294</v>
      </c>
      <c r="Q20" s="72">
        <v>934.54495660085581</v>
      </c>
      <c r="R20" s="72">
        <v>899.59013782162572</v>
      </c>
      <c r="S20" s="72">
        <v>1022.2947357289183</v>
      </c>
      <c r="T20" s="72">
        <v>973.51227959525932</v>
      </c>
      <c r="U20" s="72">
        <v>1227.7723825903615</v>
      </c>
      <c r="V20" s="72">
        <v>1376.6083578790178</v>
      </c>
      <c r="W20" s="72">
        <v>810.00992734754902</v>
      </c>
      <c r="DA20" s="89" t="s">
        <v>406</v>
      </c>
    </row>
    <row r="21" spans="1:105" ht="12" customHeight="1" x14ac:dyDescent="0.25">
      <c r="A21" s="28" t="s">
        <v>192</v>
      </c>
      <c r="B21" s="72">
        <v>2013.9776569772807</v>
      </c>
      <c r="C21" s="72">
        <v>2086.6636289485641</v>
      </c>
      <c r="D21" s="72">
        <v>2252.9229039260513</v>
      </c>
      <c r="E21" s="72">
        <v>2379.4561724226942</v>
      </c>
      <c r="F21" s="72">
        <v>2440.3104221488829</v>
      </c>
      <c r="G21" s="72">
        <v>2467.8665618773121</v>
      </c>
      <c r="H21" s="72">
        <v>2376.1082859926992</v>
      </c>
      <c r="I21" s="72">
        <v>2595.797473031279</v>
      </c>
      <c r="J21" s="72">
        <v>2468.4388326244089</v>
      </c>
      <c r="K21" s="72">
        <v>2524.3136140013826</v>
      </c>
      <c r="L21" s="72">
        <v>2629.3910005882663</v>
      </c>
      <c r="M21" s="72">
        <v>2419.811955272552</v>
      </c>
      <c r="N21" s="72">
        <v>2477.2690936406989</v>
      </c>
      <c r="O21" s="72">
        <v>2430.4866568938396</v>
      </c>
      <c r="P21" s="72">
        <v>2390.5220066375905</v>
      </c>
      <c r="Q21" s="72">
        <v>2501.9928270641249</v>
      </c>
      <c r="R21" s="72">
        <v>2708.1511459328594</v>
      </c>
      <c r="S21" s="72">
        <v>2860.4594394733367</v>
      </c>
      <c r="T21" s="72">
        <v>3190.9382607749653</v>
      </c>
      <c r="U21" s="72">
        <v>3053.7162068806283</v>
      </c>
      <c r="V21" s="72">
        <v>2998.8891737973454</v>
      </c>
      <c r="W21" s="72">
        <v>3474.8479476857256</v>
      </c>
      <c r="DA21" s="89" t="s">
        <v>407</v>
      </c>
    </row>
    <row r="22" spans="1:105" ht="12" customHeight="1" x14ac:dyDescent="0.25">
      <c r="A22" s="28" t="s">
        <v>207</v>
      </c>
      <c r="B22" s="72">
        <v>105.36963574544349</v>
      </c>
      <c r="C22" s="72">
        <v>110.75865215254113</v>
      </c>
      <c r="D22" s="72">
        <v>129.87910103388873</v>
      </c>
      <c r="E22" s="72">
        <v>165.91808149494125</v>
      </c>
      <c r="F22" s="72">
        <v>183.66555157045732</v>
      </c>
      <c r="G22" s="72">
        <v>202.72197019359575</v>
      </c>
      <c r="H22" s="72">
        <v>253.13416539615045</v>
      </c>
      <c r="I22" s="72">
        <v>333.09743400255059</v>
      </c>
      <c r="J22" s="72">
        <v>370.85979018827146</v>
      </c>
      <c r="K22" s="72">
        <v>366.51496704552773</v>
      </c>
      <c r="L22" s="72">
        <v>431.93994331670439</v>
      </c>
      <c r="M22" s="72">
        <v>473.94841662884016</v>
      </c>
      <c r="N22" s="72">
        <v>451.14021961291712</v>
      </c>
      <c r="O22" s="72">
        <v>531.47604641825262</v>
      </c>
      <c r="P22" s="72">
        <v>690.62273425483579</v>
      </c>
      <c r="Q22" s="72">
        <v>671.10494014934613</v>
      </c>
      <c r="R22" s="72">
        <v>551.41090684419999</v>
      </c>
      <c r="S22" s="72">
        <v>590.20916943287011</v>
      </c>
      <c r="T22" s="72">
        <v>701.90474260338317</v>
      </c>
      <c r="U22" s="72">
        <v>592.83807123372185</v>
      </c>
      <c r="V22" s="72">
        <v>580.25093805929271</v>
      </c>
      <c r="W22" s="72">
        <v>638.18688436276273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9.0380315792292387E-2</v>
      </c>
      <c r="F23" s="72">
        <v>0.23236165667778882</v>
      </c>
      <c r="G23" s="72">
        <v>0.25791737717323621</v>
      </c>
      <c r="H23" s="72">
        <v>0.26639922693971052</v>
      </c>
      <c r="I23" s="72">
        <v>0.29684750032760832</v>
      </c>
      <c r="J23" s="72">
        <v>0.37063287501103376</v>
      </c>
      <c r="K23" s="72">
        <v>0.55736672568936962</v>
      </c>
      <c r="L23" s="72">
        <v>0.89611625411310769</v>
      </c>
      <c r="M23" s="72">
        <v>1.1568200962045669</v>
      </c>
      <c r="N23" s="72">
        <v>1.4927935414866231</v>
      </c>
      <c r="O23" s="72">
        <v>1.4581996041913201</v>
      </c>
      <c r="P23" s="72">
        <v>1.6124715895130644</v>
      </c>
      <c r="Q23" s="72">
        <v>1.750342556766598</v>
      </c>
      <c r="R23" s="72">
        <v>2.257125169853587</v>
      </c>
      <c r="S23" s="72">
        <v>2.0944265233858355</v>
      </c>
      <c r="T23" s="72">
        <v>1.7196209078262983</v>
      </c>
      <c r="U23" s="72">
        <v>1.886563425031438</v>
      </c>
      <c r="V23" s="72">
        <v>1.7948060503633607</v>
      </c>
      <c r="W23" s="72">
        <v>2.8150406313139955</v>
      </c>
      <c r="DA23" s="89" t="s">
        <v>409</v>
      </c>
    </row>
    <row r="24" spans="1:105" ht="12" customHeight="1" x14ac:dyDescent="0.25">
      <c r="A24" s="28" t="s">
        <v>203</v>
      </c>
      <c r="B24" s="72">
        <v>471.53754631582956</v>
      </c>
      <c r="C24" s="72">
        <v>464.09113549967537</v>
      </c>
      <c r="D24" s="72">
        <v>487.63108866045656</v>
      </c>
      <c r="E24" s="72">
        <v>431.36236194990227</v>
      </c>
      <c r="F24" s="72">
        <v>489.20304489988206</v>
      </c>
      <c r="G24" s="72">
        <v>493.7700674847527</v>
      </c>
      <c r="H24" s="72">
        <v>432.69534354024933</v>
      </c>
      <c r="I24" s="72">
        <v>461.45443669664064</v>
      </c>
      <c r="J24" s="72">
        <v>409.10793065027207</v>
      </c>
      <c r="K24" s="72">
        <v>411.00749992355327</v>
      </c>
      <c r="L24" s="72">
        <v>409.71588329668674</v>
      </c>
      <c r="M24" s="72">
        <v>408.41204824529183</v>
      </c>
      <c r="N24" s="72">
        <v>328.87518851599862</v>
      </c>
      <c r="O24" s="72">
        <v>302.9334365690919</v>
      </c>
      <c r="P24" s="72">
        <v>303.98682704839297</v>
      </c>
      <c r="Q24" s="72">
        <v>312.90347883957696</v>
      </c>
      <c r="R24" s="72">
        <v>330.68777077193215</v>
      </c>
      <c r="S24" s="72">
        <v>355.35357978963367</v>
      </c>
      <c r="T24" s="72">
        <v>305.97632119476202</v>
      </c>
      <c r="U24" s="72">
        <v>331.62085909110272</v>
      </c>
      <c r="V24" s="72">
        <v>324.34558622826194</v>
      </c>
      <c r="W24" s="72">
        <v>387.54182930641645</v>
      </c>
      <c r="DA24" s="89" t="s">
        <v>410</v>
      </c>
    </row>
    <row r="25" spans="1:105" ht="12" customHeight="1" x14ac:dyDescent="0.25">
      <c r="A25" s="73" t="s">
        <v>53</v>
      </c>
      <c r="B25" s="74">
        <v>950.91916806099971</v>
      </c>
      <c r="C25" s="74">
        <v>948.59661231222606</v>
      </c>
      <c r="D25" s="74">
        <v>973.10359544164692</v>
      </c>
      <c r="E25" s="74">
        <v>955.95543944811845</v>
      </c>
      <c r="F25" s="74">
        <v>997.54214709080918</v>
      </c>
      <c r="G25" s="74">
        <v>990.89997525892773</v>
      </c>
      <c r="H25" s="74">
        <v>966.5170324269767</v>
      </c>
      <c r="I25" s="74">
        <v>1056.6300835065404</v>
      </c>
      <c r="J25" s="74">
        <v>991.53305290626679</v>
      </c>
      <c r="K25" s="74">
        <v>1000.3523546323875</v>
      </c>
      <c r="L25" s="74">
        <v>1057.5561820226203</v>
      </c>
      <c r="M25" s="74">
        <v>1138.1692463264483</v>
      </c>
      <c r="N25" s="74">
        <v>1127.085769653394</v>
      </c>
      <c r="O25" s="74">
        <v>1097.5126199558633</v>
      </c>
      <c r="P25" s="74">
        <v>885.90000675875626</v>
      </c>
      <c r="Q25" s="74">
        <v>866.46325755324881</v>
      </c>
      <c r="R25" s="74">
        <v>828.21076638085469</v>
      </c>
      <c r="S25" s="74">
        <v>904.57104661250821</v>
      </c>
      <c r="T25" s="74">
        <v>865.11381100615085</v>
      </c>
      <c r="U25" s="74">
        <v>798.91306389259591</v>
      </c>
      <c r="V25" s="74">
        <v>783.10898546389399</v>
      </c>
      <c r="W25" s="74">
        <v>821.44958944928442</v>
      </c>
      <c r="DA25" s="90" t="s">
        <v>411</v>
      </c>
    </row>
    <row r="26" spans="1:105" ht="12" customHeight="1" x14ac:dyDescent="0.25">
      <c r="A26" s="32" t="s">
        <v>52</v>
      </c>
      <c r="B26" s="77">
        <v>96.82811693895097</v>
      </c>
      <c r="C26" s="77">
        <v>125.44187446259666</v>
      </c>
      <c r="D26" s="77">
        <v>148.8487532244196</v>
      </c>
      <c r="E26" s="77">
        <v>199.89011177987993</v>
      </c>
      <c r="F26" s="77">
        <v>204.06990541702496</v>
      </c>
      <c r="G26" s="77">
        <v>242.07033533963877</v>
      </c>
      <c r="H26" s="77">
        <v>285.20584694754939</v>
      </c>
      <c r="I26" s="77">
        <v>317.02012037833288</v>
      </c>
      <c r="J26" s="77">
        <v>361.85150472914881</v>
      </c>
      <c r="K26" s="77">
        <v>426.10111779879969</v>
      </c>
      <c r="L26" s="77">
        <v>454.95365434221861</v>
      </c>
      <c r="M26" s="77">
        <v>521.23336199484118</v>
      </c>
      <c r="N26" s="77">
        <v>542.53843508168666</v>
      </c>
      <c r="O26" s="77">
        <v>548.41410146173951</v>
      </c>
      <c r="P26" s="77">
        <v>590.71367153911842</v>
      </c>
      <c r="Q26" s="77">
        <v>632.51169389509903</v>
      </c>
      <c r="R26" s="77">
        <v>631.96233877901864</v>
      </c>
      <c r="S26" s="77">
        <v>645.57661220980219</v>
      </c>
      <c r="T26" s="77">
        <v>729.76973344797443</v>
      </c>
      <c r="U26" s="77">
        <v>697.69277730008582</v>
      </c>
      <c r="V26" s="77">
        <v>732.13430782459795</v>
      </c>
      <c r="W26" s="77">
        <v>702.8040412725677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2027.3978139460378</v>
      </c>
      <c r="C27" s="69">
        <f t="shared" si="10"/>
        <v>2115.8930693025341</v>
      </c>
      <c r="D27" s="69">
        <f t="shared" si="10"/>
        <v>2187.1227591623961</v>
      </c>
      <c r="E27" s="69">
        <f t="shared" si="10"/>
        <v>2250.6239762566565</v>
      </c>
      <c r="F27" s="69">
        <f t="shared" si="10"/>
        <v>2329.9563163530102</v>
      </c>
      <c r="G27" s="69">
        <f t="shared" si="10"/>
        <v>2389.9608124149167</v>
      </c>
      <c r="H27" s="69">
        <f t="shared" si="10"/>
        <v>2364.7501805552533</v>
      </c>
      <c r="I27" s="69">
        <f t="shared" si="10"/>
        <v>2255.3208102139101</v>
      </c>
      <c r="J27" s="69">
        <f t="shared" si="10"/>
        <v>2172.2098157465821</v>
      </c>
      <c r="K27" s="69">
        <f t="shared" si="10"/>
        <v>2169.5396201513418</v>
      </c>
      <c r="L27" s="69">
        <f t="shared" si="10"/>
        <v>2237.6843717453235</v>
      </c>
      <c r="M27" s="69">
        <f t="shared" si="10"/>
        <v>2023.2833347556909</v>
      </c>
      <c r="N27" s="69">
        <f t="shared" si="10"/>
        <v>2066.7503909033371</v>
      </c>
      <c r="O27" s="69">
        <f t="shared" si="10"/>
        <v>2056.3140060892606</v>
      </c>
      <c r="P27" s="69">
        <f t="shared" si="10"/>
        <v>1970.4941144637255</v>
      </c>
      <c r="Q27" s="69">
        <f t="shared" si="10"/>
        <v>1917.5005160493745</v>
      </c>
      <c r="R27" s="69">
        <f t="shared" ref="R27:V27" si="11">SUM(R28:R32)</f>
        <v>1862.1446061476145</v>
      </c>
      <c r="S27" s="69">
        <f t="shared" si="11"/>
        <v>2015.1989839797816</v>
      </c>
      <c r="T27" s="69">
        <f t="shared" si="11"/>
        <v>1939.2962230662906</v>
      </c>
      <c r="U27" s="69">
        <f t="shared" si="11"/>
        <v>1952.4828902797078</v>
      </c>
      <c r="V27" s="69">
        <f t="shared" si="11"/>
        <v>1911.3435954448778</v>
      </c>
      <c r="W27" s="69">
        <f t="shared" ref="W27" si="12">SUM(W28:W32)</f>
        <v>2019.2687999718805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46.160089984563257</v>
      </c>
      <c r="C30" s="72">
        <v>47.499662329594138</v>
      </c>
      <c r="D30" s="72">
        <v>51.535954530214923</v>
      </c>
      <c r="E30" s="72">
        <v>55.177529493328336</v>
      </c>
      <c r="F30" s="72">
        <v>57.087056619326511</v>
      </c>
      <c r="G30" s="72">
        <v>58.233716234008121</v>
      </c>
      <c r="H30" s="72">
        <v>55.806466273335367</v>
      </c>
      <c r="I30" s="72">
        <v>58.037191215060055</v>
      </c>
      <c r="J30" s="72">
        <v>51.641608371425356</v>
      </c>
      <c r="K30" s="72">
        <v>54.228792591038449</v>
      </c>
      <c r="L30" s="72">
        <v>56.28757026747774</v>
      </c>
      <c r="M30" s="72">
        <v>49.167605190740424</v>
      </c>
      <c r="N30" s="72">
        <v>53.809315392818704</v>
      </c>
      <c r="O30" s="72">
        <v>60.529591452574778</v>
      </c>
      <c r="P30" s="72">
        <v>54.171935887258321</v>
      </c>
      <c r="Q30" s="72">
        <v>54.179379809978364</v>
      </c>
      <c r="R30" s="72">
        <v>50.871737357729948</v>
      </c>
      <c r="S30" s="72">
        <v>53.802807250355542</v>
      </c>
      <c r="T30" s="72">
        <v>57.920960114688341</v>
      </c>
      <c r="U30" s="72">
        <v>65.109560951286525</v>
      </c>
      <c r="V30" s="72">
        <v>63.330927330657126</v>
      </c>
      <c r="W30" s="72">
        <v>73.134526475692937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1981.2377239614746</v>
      </c>
      <c r="C32" s="77">
        <v>2068.3934069729398</v>
      </c>
      <c r="D32" s="77">
        <v>2135.5868046321812</v>
      </c>
      <c r="E32" s="77">
        <v>2195.4464467633284</v>
      </c>
      <c r="F32" s="77">
        <v>2272.8692597336835</v>
      </c>
      <c r="G32" s="77">
        <v>2331.7270961809086</v>
      </c>
      <c r="H32" s="77">
        <v>2308.9437142819179</v>
      </c>
      <c r="I32" s="77">
        <v>2197.2836189988502</v>
      </c>
      <c r="J32" s="77">
        <v>2120.5682073751568</v>
      </c>
      <c r="K32" s="77">
        <v>2115.3108275603031</v>
      </c>
      <c r="L32" s="77">
        <v>2181.3968014778457</v>
      </c>
      <c r="M32" s="77">
        <v>1974.1157295649505</v>
      </c>
      <c r="N32" s="77">
        <v>2012.9410755105182</v>
      </c>
      <c r="O32" s="77">
        <v>1995.7844146366858</v>
      </c>
      <c r="P32" s="77">
        <v>1916.3221785764672</v>
      </c>
      <c r="Q32" s="77">
        <v>1863.3211362393961</v>
      </c>
      <c r="R32" s="77">
        <v>1811.2728687898846</v>
      </c>
      <c r="S32" s="77">
        <v>1961.3961767294261</v>
      </c>
      <c r="T32" s="77">
        <v>1881.3752629516023</v>
      </c>
      <c r="U32" s="77">
        <v>1887.3733293284213</v>
      </c>
      <c r="V32" s="77">
        <v>1848.0126681142206</v>
      </c>
      <c r="W32" s="77">
        <v>1946.1342734961877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0.6145015266758036</v>
      </c>
      <c r="C3" s="66">
        <f>IF(RES_hh_tes!C3=0,"",RES_hh_tes!C3/RES_hh_fec!C3)</f>
        <v>0.61781544432576985</v>
      </c>
      <c r="D3" s="66">
        <f>IF(RES_hh_tes!D3=0,"",RES_hh_tes!D3/RES_hh_fec!D3)</f>
        <v>0.62884069127300979</v>
      </c>
      <c r="E3" s="66">
        <f>IF(RES_hh_tes!E3=0,"",RES_hh_tes!E3/RES_hh_fec!E3)</f>
        <v>0.63503945070708157</v>
      </c>
      <c r="F3" s="66">
        <f>IF(RES_hh_tes!F3=0,"",RES_hh_tes!F3/RES_hh_fec!F3)</f>
        <v>0.64623511712753268</v>
      </c>
      <c r="G3" s="66">
        <f>IF(RES_hh_tes!G3=0,"",RES_hh_tes!G3/RES_hh_fec!G3)</f>
        <v>0.65483468437607506</v>
      </c>
      <c r="H3" s="66">
        <f>IF(RES_hh_tes!H3=0,"",RES_hh_tes!H3/RES_hh_fec!H3)</f>
        <v>0.66070615817590095</v>
      </c>
      <c r="I3" s="66">
        <f>IF(RES_hh_tes!I3=0,"",RES_hh_tes!I3/RES_hh_fec!I3)</f>
        <v>0.68367614814455735</v>
      </c>
      <c r="J3" s="66">
        <f>IF(RES_hh_tes!J3=0,"",RES_hh_tes!J3/RES_hh_fec!J3)</f>
        <v>0.68309039542867311</v>
      </c>
      <c r="K3" s="66">
        <f>IF(RES_hh_tes!K3=0,"",RES_hh_tes!K3/RES_hh_fec!K3)</f>
        <v>0.69845414697456543</v>
      </c>
      <c r="L3" s="66">
        <f>IF(RES_hh_tes!L3=0,"",RES_hh_tes!L3/RES_hh_fec!L3)</f>
        <v>0.71169053175386887</v>
      </c>
      <c r="M3" s="66">
        <f>IF(RES_hh_tes!M3=0,"",RES_hh_tes!M3/RES_hh_fec!M3)</f>
        <v>0.7290969762947338</v>
      </c>
      <c r="N3" s="66">
        <f>IF(RES_hh_tes!N3=0,"",RES_hh_tes!N3/RES_hh_fec!N3)</f>
        <v>0.74047010756902087</v>
      </c>
      <c r="O3" s="66">
        <f>IF(RES_hh_tes!O3=0,"",RES_hh_tes!O3/RES_hh_fec!O3)</f>
        <v>0.756009456308538</v>
      </c>
      <c r="P3" s="66">
        <f>IF(RES_hh_tes!P3=0,"",RES_hh_tes!P3/RES_hh_fec!P3)</f>
        <v>0.76600923614719918</v>
      </c>
      <c r="Q3" s="66">
        <f>IF(RES_hh_tes!Q3=0,"",RES_hh_tes!Q3/RES_hh_fec!Q3)</f>
        <v>0.77598446799338416</v>
      </c>
      <c r="R3" s="66">
        <f>IF(RES_hh_tes!R3=0,"",RES_hh_tes!R3/RES_hh_fec!R3)</f>
        <v>0.78604663162774757</v>
      </c>
      <c r="S3" s="66">
        <f>IF(RES_hh_tes!S3=0,"",RES_hh_tes!S3/RES_hh_fec!S3)</f>
        <v>0.79872908021294686</v>
      </c>
      <c r="T3" s="66">
        <f>IF(RES_hh_tes!T3=0,"",RES_hh_tes!T3/RES_hh_fec!T3)</f>
        <v>0.81172826222978611</v>
      </c>
      <c r="U3" s="66">
        <f>IF(RES_hh_tes!U3=0,"",RES_hh_tes!U3/RES_hh_fec!U3)</f>
        <v>0.82008678063099161</v>
      </c>
      <c r="V3" s="66">
        <f>IF(RES_hh_tes!V3=0,"",RES_hh_tes!V3/RES_hh_fec!V3)</f>
        <v>0.82955797664922348</v>
      </c>
      <c r="W3" s="66">
        <f>IF(RES_hh_tes!W3=0,"",RES_hh_tes!W3/RES_hh_fec!W3)</f>
        <v>0.8541741691787974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0.59800862035439772</v>
      </c>
      <c r="C4" s="70">
        <f>IF(RES_hh_tes!C4=0,"",RES_hh_tes!C4/RES_hh_fec!C4)</f>
        <v>0.60213539986047682</v>
      </c>
      <c r="D4" s="70">
        <f>IF(RES_hh_tes!D4=0,"",RES_hh_tes!D4/RES_hh_fec!D4)</f>
        <v>0.61304357199914905</v>
      </c>
      <c r="E4" s="70">
        <f>IF(RES_hh_tes!E4=0,"",RES_hh_tes!E4/RES_hh_fec!E4)</f>
        <v>0.61770831165345097</v>
      </c>
      <c r="F4" s="70">
        <f>IF(RES_hh_tes!F4=0,"",RES_hh_tes!F4/RES_hh_fec!F4)</f>
        <v>0.63022414532077919</v>
      </c>
      <c r="G4" s="70">
        <f>IF(RES_hh_tes!G4=0,"",RES_hh_tes!G4/RES_hh_fec!G4)</f>
        <v>0.63870260711996751</v>
      </c>
      <c r="H4" s="70">
        <f>IF(RES_hh_tes!H4=0,"",RES_hh_tes!H4/RES_hh_fec!H4)</f>
        <v>0.64384392478998942</v>
      </c>
      <c r="I4" s="70">
        <f>IF(RES_hh_tes!I4=0,"",RES_hh_tes!I4/RES_hh_fec!I4)</f>
        <v>0.66779348318063059</v>
      </c>
      <c r="J4" s="70">
        <f>IF(RES_hh_tes!J4=0,"",RES_hh_tes!J4/RES_hh_fec!J4)</f>
        <v>0.66887962109854915</v>
      </c>
      <c r="K4" s="70">
        <f>IF(RES_hh_tes!K4=0,"",RES_hh_tes!K4/RES_hh_fec!K4)</f>
        <v>0.685035813253005</v>
      </c>
      <c r="L4" s="70">
        <f>IF(RES_hh_tes!L4=0,"",RES_hh_tes!L4/RES_hh_fec!L4)</f>
        <v>0.69994714609019648</v>
      </c>
      <c r="M4" s="70">
        <f>IF(RES_hh_tes!M4=0,"",RES_hh_tes!M4/RES_hh_fec!M4)</f>
        <v>0.71747719031872448</v>
      </c>
      <c r="N4" s="70">
        <f>IF(RES_hh_tes!N4=0,"",RES_hh_tes!N4/RES_hh_fec!N4)</f>
        <v>0.73072522657496297</v>
      </c>
      <c r="O4" s="70">
        <f>IF(RES_hh_tes!O4=0,"",RES_hh_tes!O4/RES_hh_fec!O4)</f>
        <v>0.74767897719191467</v>
      </c>
      <c r="P4" s="70">
        <f>IF(RES_hh_tes!P4=0,"",RES_hh_tes!P4/RES_hh_fec!P4)</f>
        <v>0.75737915311260373</v>
      </c>
      <c r="Q4" s="70">
        <f>IF(RES_hh_tes!Q4=0,"",RES_hh_tes!Q4/RES_hh_fec!Q4)</f>
        <v>0.76772615938870559</v>
      </c>
      <c r="R4" s="70">
        <f>IF(RES_hh_tes!R4=0,"",RES_hh_tes!R4/RES_hh_fec!R4)</f>
        <v>0.77785542950285624</v>
      </c>
      <c r="S4" s="70">
        <f>IF(RES_hh_tes!S4=0,"",RES_hh_tes!S4/RES_hh_fec!S4)</f>
        <v>0.79023387387195609</v>
      </c>
      <c r="T4" s="70">
        <f>IF(RES_hh_tes!T4=0,"",RES_hh_tes!T4/RES_hh_fec!T4)</f>
        <v>0.80303780696624394</v>
      </c>
      <c r="U4" s="70">
        <f>IF(RES_hh_tes!U4=0,"",RES_hh_tes!U4/RES_hh_fec!U4)</f>
        <v>0.81139116401981326</v>
      </c>
      <c r="V4" s="70">
        <f>IF(RES_hh_tes!V4=0,"",RES_hh_tes!V4/RES_hh_fec!V4)</f>
        <v>0.82037529909089346</v>
      </c>
      <c r="W4" s="70">
        <f>IF(RES_hh_tes!W4=0,"",RES_hh_tes!W4/RES_hh_fec!W4)</f>
        <v>0.845262343209774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0.69863863849427399</v>
      </c>
      <c r="C5" s="78">
        <f>IF(RES_hh_tes!C5=0,"",RES_hh_tes!C5/RES_hh_fec!C5)</f>
        <v>0.70010393536068982</v>
      </c>
      <c r="D5" s="78">
        <f>IF(RES_hh_tes!D5=0,"",RES_hh_tes!D5/RES_hh_fec!D5)</f>
        <v>0.70111870406961019</v>
      </c>
      <c r="E5" s="78">
        <f>IF(RES_hh_tes!E5=0,"",RES_hh_tes!E5/RES_hh_fec!E5)</f>
        <v>0.70396666899722582</v>
      </c>
      <c r="F5" s="78">
        <f>IF(RES_hh_tes!F5=0,"",RES_hh_tes!F5/RES_hh_fec!F5)</f>
        <v>0.7079840946612459</v>
      </c>
      <c r="G5" s="78">
        <f>IF(RES_hh_tes!G5=0,"",RES_hh_tes!G5/RES_hh_fec!G5)</f>
        <v>0.71240099767605591</v>
      </c>
      <c r="H5" s="78">
        <f>IF(RES_hh_tes!H5=0,"",RES_hh_tes!H5/RES_hh_fec!H5)</f>
        <v>0.71882050575109624</v>
      </c>
      <c r="I5" s="78">
        <f>IF(RES_hh_tes!I5=0,"",RES_hh_tes!I5/RES_hh_fec!I5)</f>
        <v>0.72596151103352957</v>
      </c>
      <c r="J5" s="78">
        <f>IF(RES_hh_tes!J5=0,"",RES_hh_tes!J5/RES_hh_fec!J5)</f>
        <v>0.73356127329033571</v>
      </c>
      <c r="K5" s="78">
        <f>IF(RES_hh_tes!K5=0,"",RES_hh_tes!K5/RES_hh_fec!K5)</f>
        <v>0.74239877839204271</v>
      </c>
      <c r="L5" s="78">
        <f>IF(RES_hh_tes!L5=0,"",RES_hh_tes!L5/RES_hh_fec!L5)</f>
        <v>0.750537220310183</v>
      </c>
      <c r="M5" s="78">
        <f>IF(RES_hh_tes!M5=0,"",RES_hh_tes!M5/RES_hh_fec!M5)</f>
        <v>0.75824491161542318</v>
      </c>
      <c r="N5" s="78">
        <f>IF(RES_hh_tes!N5=0,"",RES_hh_tes!N5/RES_hh_fec!N5)</f>
        <v>0.76535848549885166</v>
      </c>
      <c r="O5" s="78">
        <f>IF(RES_hh_tes!O5=0,"",RES_hh_tes!O5/RES_hh_fec!O5)</f>
        <v>0.77058021200504057</v>
      </c>
      <c r="P5" s="78">
        <f>IF(RES_hh_tes!P5=0,"",RES_hh_tes!P5/RES_hh_fec!P5)</f>
        <v>0.77095486900963206</v>
      </c>
      <c r="Q5" s="78">
        <f>IF(RES_hh_tes!Q5=0,"",RES_hh_tes!Q5/RES_hh_fec!Q5)</f>
        <v>0.77134365350049761</v>
      </c>
      <c r="R5" s="78">
        <f>IF(RES_hh_tes!R5=0,"",RES_hh_tes!R5/RES_hh_fec!R5)</f>
        <v>0.77207578114675501</v>
      </c>
      <c r="S5" s="78">
        <f>IF(RES_hh_tes!S5=0,"",RES_hh_tes!S5/RES_hh_fec!S5)</f>
        <v>0.77309047404889641</v>
      </c>
      <c r="T5" s="78">
        <f>IF(RES_hh_tes!T5=0,"",RES_hh_tes!T5/RES_hh_fec!T5)</f>
        <v>0.77422204331710132</v>
      </c>
      <c r="U5" s="78">
        <f>IF(RES_hh_tes!U5=0,"",RES_hh_tes!U5/RES_hh_fec!U5)</f>
        <v>0.77567182397326873</v>
      </c>
      <c r="V5" s="78">
        <f>IF(RES_hh_tes!V5=0,"",RES_hh_tes!V5/RES_hh_fec!V5)</f>
        <v>0.77708513656104694</v>
      </c>
      <c r="W5" s="78">
        <f>IF(RES_hh_tes!W5=0,"",RES_hh_tes!W5/RES_hh_fec!W5)</f>
        <v>0.79017568017251094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0.5448106213131978</v>
      </c>
      <c r="C6" s="78">
        <f>IF(RES_hh_tes!C6=0,"",RES_hh_tes!C6/RES_hh_fec!C6)</f>
        <v>0.55048382565025999</v>
      </c>
      <c r="D6" s="78">
        <f>IF(RES_hh_tes!D6=0,"",RES_hh_tes!D6/RES_hh_fec!D6)</f>
        <v>0.55621068266070461</v>
      </c>
      <c r="E6" s="78">
        <f>IF(RES_hh_tes!E6=0,"",RES_hh_tes!E6/RES_hh_fec!E6)</f>
        <v>0.56251049218999982</v>
      </c>
      <c r="F6" s="78">
        <f>IF(RES_hh_tes!F6=0,"",RES_hh_tes!F6/RES_hh_fec!F6)</f>
        <v>0.56992895277279099</v>
      </c>
      <c r="G6" s="78">
        <f>IF(RES_hh_tes!G6=0,"",RES_hh_tes!G6/RES_hh_fec!G6)</f>
        <v>0.5779395777991414</v>
      </c>
      <c r="H6" s="78">
        <f>IF(RES_hh_tes!H6=0,"",RES_hh_tes!H6/RES_hh_fec!H6)</f>
        <v>0.58562933990989785</v>
      </c>
      <c r="I6" s="78">
        <f>IF(RES_hh_tes!I6=0,"",RES_hh_tes!I6/RES_hh_fec!I6)</f>
        <v>0.59304772603264011</v>
      </c>
      <c r="J6" s="78">
        <f>IF(RES_hh_tes!J6=0,"",RES_hh_tes!J6/RES_hh_fec!J6)</f>
        <v>0.60171618800452442</v>
      </c>
      <c r="K6" s="78">
        <f>IF(RES_hh_tes!K6=0,"",RES_hh_tes!K6/RES_hh_fec!K6)</f>
        <v>0.6117783101590355</v>
      </c>
      <c r="L6" s="78">
        <f>IF(RES_hh_tes!L6=0,"",RES_hh_tes!L6/RES_hh_fec!L6)</f>
        <v>0.62370356831836393</v>
      </c>
      <c r="M6" s="78">
        <f>IF(RES_hh_tes!M6=0,"",RES_hh_tes!M6/RES_hh_fec!M6)</f>
        <v>0.63544928709126336</v>
      </c>
      <c r="N6" s="78">
        <f>IF(RES_hh_tes!N6=0,"",RES_hh_tes!N6/RES_hh_fec!N6)</f>
        <v>0.64881094460027711</v>
      </c>
      <c r="O6" s="78">
        <f>IF(RES_hh_tes!O6=0,"",RES_hh_tes!O6/RES_hh_fec!O6)</f>
        <v>0.66268176394579958</v>
      </c>
      <c r="P6" s="78">
        <f>IF(RES_hh_tes!P6=0,"",RES_hh_tes!P6/RES_hh_fec!P6)</f>
        <v>0.66612139049820751</v>
      </c>
      <c r="Q6" s="78">
        <f>IF(RES_hh_tes!Q6=0,"",RES_hh_tes!Q6/RES_hh_fec!Q6)</f>
        <v>0.6718578040045845</v>
      </c>
      <c r="R6" s="78">
        <f>IF(RES_hh_tes!R6=0,"",RES_hh_tes!R6/RES_hh_fec!R6)</f>
        <v>0.68070580668319269</v>
      </c>
      <c r="S6" s="78">
        <f>IF(RES_hh_tes!S6=0,"",RES_hh_tes!S6/RES_hh_fec!S6)</f>
        <v>0.69131055310035971</v>
      </c>
      <c r="T6" s="78">
        <f>IF(RES_hh_tes!T6=0,"",RES_hh_tes!T6/RES_hh_fec!T6)</f>
        <v>0.70450894491691118</v>
      </c>
      <c r="U6" s="78">
        <f>IF(RES_hh_tes!U6=0,"",RES_hh_tes!U6/RES_hh_fec!U6)</f>
        <v>0.71768162107110467</v>
      </c>
      <c r="V6" s="78">
        <f>IF(RES_hh_tes!V6=0,"",RES_hh_tes!V6/RES_hh_fec!V6)</f>
        <v>0.72896157097110836</v>
      </c>
      <c r="W6" s="78">
        <f>IF(RES_hh_tes!W6=0,"",RES_hh_tes!W6/RES_hh_fec!W6)</f>
        <v>0.73909636383405286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0.51885119285642145</v>
      </c>
      <c r="C7" s="78">
        <f>IF(RES_hh_tes!C7=0,"",RES_hh_tes!C7/RES_hh_fec!C7)</f>
        <v>0.52356450562497148</v>
      </c>
      <c r="D7" s="78">
        <f>IF(RES_hh_tes!D7=0,"",RES_hh_tes!D7/RES_hh_fec!D7)</f>
        <v>0.52747018505508603</v>
      </c>
      <c r="E7" s="78">
        <f>IF(RES_hh_tes!E7=0,"",RES_hh_tes!E7/RES_hh_fec!E7)</f>
        <v>0.53203928225314057</v>
      </c>
      <c r="F7" s="78">
        <f>IF(RES_hh_tes!F7=0,"",RES_hh_tes!F7/RES_hh_fec!F7)</f>
        <v>0.53695368616172645</v>
      </c>
      <c r="G7" s="78">
        <f>IF(RES_hh_tes!G7=0,"",RES_hh_tes!G7/RES_hh_fec!G7)</f>
        <v>0.54262992101950946</v>
      </c>
      <c r="H7" s="78">
        <f>IF(RES_hh_tes!H7=0,"",RES_hh_tes!H7/RES_hh_fec!H7)</f>
        <v>0.54927026873044338</v>
      </c>
      <c r="I7" s="78">
        <f>IF(RES_hh_tes!I7=0,"",RES_hh_tes!I7/RES_hh_fec!I7)</f>
        <v>0.55520471256207249</v>
      </c>
      <c r="J7" s="78">
        <f>IF(RES_hh_tes!J7=0,"",RES_hh_tes!J7/RES_hh_fec!J7)</f>
        <v>0.56360119310529522</v>
      </c>
      <c r="K7" s="78">
        <f>IF(RES_hh_tes!K7=0,"",RES_hh_tes!K7/RES_hh_fec!K7)</f>
        <v>0.57290818818233935</v>
      </c>
      <c r="L7" s="78">
        <f>IF(RES_hh_tes!L7=0,"",RES_hh_tes!L7/RES_hh_fec!L7)</f>
        <v>0.58476267153633832</v>
      </c>
      <c r="M7" s="78">
        <f>IF(RES_hh_tes!M7=0,"",RES_hh_tes!M7/RES_hh_fec!M7)</f>
        <v>0.59906799995041748</v>
      </c>
      <c r="N7" s="78">
        <f>IF(RES_hh_tes!N7=0,"",RES_hh_tes!N7/RES_hh_fec!N7)</f>
        <v>0.61828752903365636</v>
      </c>
      <c r="O7" s="78">
        <f>IF(RES_hh_tes!O7=0,"",RES_hh_tes!O7/RES_hh_fec!O7)</f>
        <v>0.63853444496064515</v>
      </c>
      <c r="P7" s="78">
        <f>IF(RES_hh_tes!P7=0,"",RES_hh_tes!P7/RES_hh_fec!P7)</f>
        <v>0.64373042264857838</v>
      </c>
      <c r="Q7" s="78">
        <f>IF(RES_hh_tes!Q7=0,"",RES_hh_tes!Q7/RES_hh_fec!Q7)</f>
        <v>0.64784826435939835</v>
      </c>
      <c r="R7" s="78">
        <f>IF(RES_hh_tes!R7=0,"",RES_hh_tes!R7/RES_hh_fec!R7)</f>
        <v>0.65198433680507828</v>
      </c>
      <c r="S7" s="78">
        <f>IF(RES_hh_tes!S7=0,"",RES_hh_tes!S7/RES_hh_fec!S7)</f>
        <v>0.66032423822589992</v>
      </c>
      <c r="T7" s="78">
        <f>IF(RES_hh_tes!T7=0,"",RES_hh_tes!T7/RES_hh_fec!T7)</f>
        <v>0.66952135464262852</v>
      </c>
      <c r="U7" s="78">
        <f>IF(RES_hh_tes!U7=0,"",RES_hh_tes!U7/RES_hh_fec!U7)</f>
        <v>0.680322294841748</v>
      </c>
      <c r="V7" s="78">
        <f>IF(RES_hh_tes!V7=0,"",RES_hh_tes!V7/RES_hh_fec!V7)</f>
        <v>0.6896450806361285</v>
      </c>
      <c r="W7" s="78">
        <f>IF(RES_hh_tes!W7=0,"",RES_hh_tes!W7/RES_hh_fec!W7)</f>
        <v>0.69503939635211931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0.58189395076907813</v>
      </c>
      <c r="C8" s="78">
        <f>IF(RES_hh_tes!C8=0,"",RES_hh_tes!C8/RES_hh_fec!C8)</f>
        <v>0.5914050980898371</v>
      </c>
      <c r="D8" s="78">
        <f>IF(RES_hh_tes!D8=0,"",RES_hh_tes!D8/RES_hh_fec!D8)</f>
        <v>0.60127705325323166</v>
      </c>
      <c r="E8" s="78">
        <f>IF(RES_hh_tes!E8=0,"",RES_hh_tes!E8/RES_hh_fec!E8)</f>
        <v>0.61126344733604476</v>
      </c>
      <c r="F8" s="78">
        <f>IF(RES_hh_tes!F8=0,"",RES_hh_tes!F8/RES_hh_fec!F8)</f>
        <v>0.62068951459184218</v>
      </c>
      <c r="G8" s="78">
        <f>IF(RES_hh_tes!G8=0,"",RES_hh_tes!G8/RES_hh_fec!G8)</f>
        <v>0.63026316423940676</v>
      </c>
      <c r="H8" s="78">
        <f>IF(RES_hh_tes!H8=0,"",RES_hh_tes!H8/RES_hh_fec!H8)</f>
        <v>0.64034742984936155</v>
      </c>
      <c r="I8" s="78">
        <f>IF(RES_hh_tes!I8=0,"",RES_hh_tes!I8/RES_hh_fec!I8)</f>
        <v>0.65120510249471597</v>
      </c>
      <c r="J8" s="78">
        <f>IF(RES_hh_tes!J8=0,"",RES_hh_tes!J8/RES_hh_fec!J8)</f>
        <v>0.66379307583628677</v>
      </c>
      <c r="K8" s="78">
        <f>IF(RES_hh_tes!K8=0,"",RES_hh_tes!K8/RES_hh_fec!K8)</f>
        <v>0.67684292511569311</v>
      </c>
      <c r="L8" s="78">
        <f>IF(RES_hh_tes!L8=0,"",RES_hh_tes!L8/RES_hh_fec!L8)</f>
        <v>0.69108963828041392</v>
      </c>
      <c r="M8" s="78">
        <f>IF(RES_hh_tes!M8=0,"",RES_hh_tes!M8/RES_hh_fec!M8)</f>
        <v>0.7044329478109056</v>
      </c>
      <c r="N8" s="78">
        <f>IF(RES_hh_tes!N8=0,"",RES_hh_tes!N8/RES_hh_fec!N8)</f>
        <v>0.72166708840587945</v>
      </c>
      <c r="O8" s="78">
        <f>IF(RES_hh_tes!O8=0,"",RES_hh_tes!O8/RES_hh_fec!O8)</f>
        <v>0.73721242925924213</v>
      </c>
      <c r="P8" s="78">
        <f>IF(RES_hh_tes!P8=0,"",RES_hh_tes!P8/RES_hh_fec!P8)</f>
        <v>0.74222808374760796</v>
      </c>
      <c r="Q8" s="78">
        <f>IF(RES_hh_tes!Q8=0,"",RES_hh_tes!Q8/RES_hh_fec!Q8)</f>
        <v>0.75147456080413488</v>
      </c>
      <c r="R8" s="78">
        <f>IF(RES_hh_tes!R8=0,"",RES_hh_tes!R8/RES_hh_fec!R8)</f>
        <v>0.76183781062439626</v>
      </c>
      <c r="S8" s="78">
        <f>IF(RES_hh_tes!S8=0,"",RES_hh_tes!S8/RES_hh_fec!S8)</f>
        <v>0.77315249978159706</v>
      </c>
      <c r="T8" s="78">
        <f>IF(RES_hh_tes!T8=0,"",RES_hh_tes!T8/RES_hh_fec!T8)</f>
        <v>0.78375959526453187</v>
      </c>
      <c r="U8" s="78">
        <f>IF(RES_hh_tes!U8=0,"",RES_hh_tes!U8/RES_hh_fec!U8)</f>
        <v>0.79299683245792474</v>
      </c>
      <c r="V8" s="78">
        <f>IF(RES_hh_tes!V8=0,"",RES_hh_tes!V8/RES_hh_fec!V8)</f>
        <v>0.80208737578240175</v>
      </c>
      <c r="W8" s="78">
        <f>IF(RES_hh_tes!W8=0,"",RES_hh_tes!W8/RES_hh_fec!W8)</f>
        <v>0.81168497497813219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0.51937833359959706</v>
      </c>
      <c r="C9" s="78">
        <f>IF(RES_hh_tes!C9=0,"",RES_hh_tes!C9/RES_hh_fec!C9)</f>
        <v>0.52866234214333752</v>
      </c>
      <c r="D9" s="78">
        <f>IF(RES_hh_tes!D9=0,"",RES_hh_tes!D9/RES_hh_fec!D9)</f>
        <v>0.54766220009337263</v>
      </c>
      <c r="E9" s="78">
        <f>IF(RES_hh_tes!E9=0,"",RES_hh_tes!E9/RES_hh_fec!E9)</f>
        <v>0.56671321762676197</v>
      </c>
      <c r="F9" s="78">
        <f>IF(RES_hh_tes!F9=0,"",RES_hh_tes!F9/RES_hh_fec!F9)</f>
        <v>0.58483034314225912</v>
      </c>
      <c r="G9" s="78">
        <f>IF(RES_hh_tes!G9=0,"",RES_hh_tes!G9/RES_hh_fec!G9)</f>
        <v>0.60488340992166878</v>
      </c>
      <c r="H9" s="78">
        <f>IF(RES_hh_tes!H9=0,"",RES_hh_tes!H9/RES_hh_fec!H9)</f>
        <v>0.62666323945169944</v>
      </c>
      <c r="I9" s="78">
        <f>IF(RES_hh_tes!I9=0,"",RES_hh_tes!I9/RES_hh_fec!I9)</f>
        <v>0.6472937012782144</v>
      </c>
      <c r="J9" s="78">
        <f>IF(RES_hh_tes!J9=0,"",RES_hh_tes!J9/RES_hh_fec!J9)</f>
        <v>0.66262585536047769</v>
      </c>
      <c r="K9" s="78">
        <f>IF(RES_hh_tes!K9=0,"",RES_hh_tes!K9/RES_hh_fec!K9)</f>
        <v>0.67566276373121248</v>
      </c>
      <c r="L9" s="78">
        <f>IF(RES_hh_tes!L9=0,"",RES_hh_tes!L9/RES_hh_fec!L9)</f>
        <v>0.69135699483263224</v>
      </c>
      <c r="M9" s="78">
        <f>IF(RES_hh_tes!M9=0,"",RES_hh_tes!M9/RES_hh_fec!M9)</f>
        <v>0.70638006130586461</v>
      </c>
      <c r="N9" s="78">
        <f>IF(RES_hh_tes!N9=0,"",RES_hh_tes!N9/RES_hh_fec!N9)</f>
        <v>0.72264440995298229</v>
      </c>
      <c r="O9" s="78">
        <f>IF(RES_hh_tes!O9=0,"",RES_hh_tes!O9/RES_hh_fec!O9)</f>
        <v>0.73643668329199397</v>
      </c>
      <c r="P9" s="78">
        <f>IF(RES_hh_tes!P9=0,"",RES_hh_tes!P9/RES_hh_fec!P9)</f>
        <v>0.73835834709666415</v>
      </c>
      <c r="Q9" s="78">
        <f>IF(RES_hh_tes!Q9=0,"",RES_hh_tes!Q9/RES_hh_fec!Q9)</f>
        <v>0.74105060142200396</v>
      </c>
      <c r="R9" s="78">
        <f>IF(RES_hh_tes!R9=0,"",RES_hh_tes!R9/RES_hh_fec!R9)</f>
        <v>0.74679733026731254</v>
      </c>
      <c r="S9" s="78">
        <f>IF(RES_hh_tes!S9=0,"",RES_hh_tes!S9/RES_hh_fec!S9)</f>
        <v>0.75968334064179044</v>
      </c>
      <c r="T9" s="78">
        <f>IF(RES_hh_tes!T9=0,"",RES_hh_tes!T9/RES_hh_fec!T9)</f>
        <v>0.77599670637750007</v>
      </c>
      <c r="U9" s="78">
        <f>IF(RES_hh_tes!U9=0,"",RES_hh_tes!U9/RES_hh_fec!U9)</f>
        <v>0.79314802513846505</v>
      </c>
      <c r="V9" s="78">
        <f>IF(RES_hh_tes!V9=0,"",RES_hh_tes!V9/RES_hh_fec!V9)</f>
        <v>0.80919629136224891</v>
      </c>
      <c r="W9" s="78">
        <f>IF(RES_hh_tes!W9=0,"",RES_hh_tes!W9/RES_hh_fec!W9)</f>
        <v>0.82841046787350747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>
        <f>IF(RES_hh_tes!E10=0,"",RES_hh_tes!E10/RES_hh_fec!E10)</f>
        <v>0.84191777429067627</v>
      </c>
      <c r="F10" s="78">
        <f>IF(RES_hh_tes!F10=0,"",RES_hh_tes!F10/RES_hh_fec!F10)</f>
        <v>0.84399654502296362</v>
      </c>
      <c r="G10" s="78">
        <f>IF(RES_hh_tes!G10=0,"",RES_hh_tes!G10/RES_hh_fec!G10)</f>
        <v>0.84563616082710447</v>
      </c>
      <c r="H10" s="78">
        <f>IF(RES_hh_tes!H10=0,"",RES_hh_tes!H10/RES_hh_fec!H10)</f>
        <v>0.84701584948349984</v>
      </c>
      <c r="I10" s="78">
        <f>IF(RES_hh_tes!I10=0,"",RES_hh_tes!I10/RES_hh_fec!I10)</f>
        <v>0.84917374501245846</v>
      </c>
      <c r="J10" s="78">
        <f>IF(RES_hh_tes!J10=0,"",RES_hh_tes!J10/RES_hh_fec!J10)</f>
        <v>0.85308466530497573</v>
      </c>
      <c r="K10" s="78">
        <f>IF(RES_hh_tes!K10=0,"",RES_hh_tes!K10/RES_hh_fec!K10)</f>
        <v>0.85851040228395903</v>
      </c>
      <c r="L10" s="78">
        <f>IF(RES_hh_tes!L10=0,"",RES_hh_tes!L10/RES_hh_fec!L10)</f>
        <v>0.86375601551816905</v>
      </c>
      <c r="M10" s="78">
        <f>IF(RES_hh_tes!M10=0,"",RES_hh_tes!M10/RES_hh_fec!M10)</f>
        <v>0.86761551069707099</v>
      </c>
      <c r="N10" s="78">
        <f>IF(RES_hh_tes!N10=0,"",RES_hh_tes!N10/RES_hh_fec!N10)</f>
        <v>0.87059511057230532</v>
      </c>
      <c r="O10" s="78">
        <f>IF(RES_hh_tes!O10=0,"",RES_hh_tes!O10/RES_hh_fec!O10)</f>
        <v>0.87244454095708879</v>
      </c>
      <c r="P10" s="78">
        <f>IF(RES_hh_tes!P10=0,"",RES_hh_tes!P10/RES_hh_fec!P10)</f>
        <v>0.87548031403324111</v>
      </c>
      <c r="Q10" s="78">
        <f>IF(RES_hh_tes!Q10=0,"",RES_hh_tes!Q10/RES_hh_fec!Q10)</f>
        <v>0.8786746035183064</v>
      </c>
      <c r="R10" s="78">
        <f>IF(RES_hh_tes!R10=0,"",RES_hh_tes!R10/RES_hh_fec!R10)</f>
        <v>0.88109768239091335</v>
      </c>
      <c r="S10" s="78">
        <f>IF(RES_hh_tes!S10=0,"",RES_hh_tes!S10/RES_hh_fec!S10)</f>
        <v>0.88284632757003212</v>
      </c>
      <c r="T10" s="78">
        <f>IF(RES_hh_tes!T10=0,"",RES_hh_tes!T10/RES_hh_fec!T10)</f>
        <v>0.88560620240471899</v>
      </c>
      <c r="U10" s="78">
        <f>IF(RES_hh_tes!U10=0,"",RES_hh_tes!U10/RES_hh_fec!U10)</f>
        <v>0.88903865200364995</v>
      </c>
      <c r="V10" s="78">
        <f>IF(RES_hh_tes!V10=0,"",RES_hh_tes!V10/RES_hh_fec!V10)</f>
        <v>0.89296289422089592</v>
      </c>
      <c r="W10" s="78">
        <f>IF(RES_hh_tes!W10=0,"",RES_hh_tes!W10/RES_hh_fec!W10)</f>
        <v>0.89813296097010897</v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0.88188037831551758</v>
      </c>
      <c r="C11" s="78">
        <f>IF(RES_hh_tes!C11=0,"",RES_hh_tes!C11/RES_hh_fec!C11)</f>
        <v>0.88315262824535423</v>
      </c>
      <c r="D11" s="78">
        <f>IF(RES_hh_tes!D11=0,"",RES_hh_tes!D11/RES_hh_fec!D11)</f>
        <v>0.88431785603797486</v>
      </c>
      <c r="E11" s="78">
        <f>IF(RES_hh_tes!E11=0,"",RES_hh_tes!E11/RES_hh_fec!E11)</f>
        <v>0.8854647844356428</v>
      </c>
      <c r="F11" s="78">
        <f>IF(RES_hh_tes!F11=0,"",RES_hh_tes!F11/RES_hh_fec!F11)</f>
        <v>0.88757255702591464</v>
      </c>
      <c r="G11" s="78">
        <f>IF(RES_hh_tes!G11=0,"",RES_hh_tes!G11/RES_hh_fec!G11)</f>
        <v>0.88949270980305628</v>
      </c>
      <c r="H11" s="78">
        <f>IF(RES_hh_tes!H11=0,"",RES_hh_tes!H11/RES_hh_fec!H11)</f>
        <v>0.8910963711979808</v>
      </c>
      <c r="I11" s="78">
        <f>IF(RES_hh_tes!I11=0,"",RES_hh_tes!I11/RES_hh_fec!I11)</f>
        <v>0.8931856554229981</v>
      </c>
      <c r="J11" s="78">
        <f>IF(RES_hh_tes!J11=0,"",RES_hh_tes!J11/RES_hh_fec!J11)</f>
        <v>0.89496851681083489</v>
      </c>
      <c r="K11" s="78">
        <f>IF(RES_hh_tes!K11=0,"",RES_hh_tes!K11/RES_hh_fec!K11)</f>
        <v>0.89760423652390753</v>
      </c>
      <c r="L11" s="78">
        <f>IF(RES_hh_tes!L11=0,"",RES_hh_tes!L11/RES_hh_fec!L11)</f>
        <v>0.90027870943917421</v>
      </c>
      <c r="M11" s="78">
        <f>IF(RES_hh_tes!M11=0,"",RES_hh_tes!M11/RES_hh_fec!M11)</f>
        <v>0.90367750491257981</v>
      </c>
      <c r="N11" s="78">
        <f>IF(RES_hh_tes!N11=0,"",RES_hh_tes!N11/RES_hh_fec!N11)</f>
        <v>0.90800185260670296</v>
      </c>
      <c r="O11" s="78">
        <f>IF(RES_hh_tes!O11=0,"",RES_hh_tes!O11/RES_hh_fec!O11)</f>
        <v>0.91216595340955364</v>
      </c>
      <c r="P11" s="78">
        <f>IF(RES_hh_tes!P11=0,"",RES_hh_tes!P11/RES_hh_fec!P11)</f>
        <v>0.91364695608311397</v>
      </c>
      <c r="Q11" s="78">
        <f>IF(RES_hh_tes!Q11=0,"",RES_hh_tes!Q11/RES_hh_fec!Q11)</f>
        <v>0.91587609283472093</v>
      </c>
      <c r="R11" s="78">
        <f>IF(RES_hh_tes!R11=0,"",RES_hh_tes!R11/RES_hh_fec!R11)</f>
        <v>0.91771386171012381</v>
      </c>
      <c r="S11" s="78">
        <f>IF(RES_hh_tes!S11=0,"",RES_hh_tes!S11/RES_hh_fec!S11)</f>
        <v>0.91966235503088267</v>
      </c>
      <c r="T11" s="78">
        <f>IF(RES_hh_tes!T11=0,"",RES_hh_tes!T11/RES_hh_fec!T11)</f>
        <v>0.92084506449198889</v>
      </c>
      <c r="U11" s="78">
        <f>IF(RES_hh_tes!U11=0,"",RES_hh_tes!U11/RES_hh_fec!U11)</f>
        <v>0.92279757481689673</v>
      </c>
      <c r="V11" s="78">
        <f>IF(RES_hh_tes!V11=0,"",RES_hh_tes!V11/RES_hh_fec!V11)</f>
        <v>0.92520349132581203</v>
      </c>
      <c r="W11" s="78">
        <f>IF(RES_hh_tes!W11=0,"",RES_hh_tes!W11/RES_hh_fec!W11)</f>
        <v>0.92770264038507133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1.5250399214687833</v>
      </c>
      <c r="C12" s="78">
        <f>IF(RES_hh_tes!C12=0,"",RES_hh_tes!C12/RES_hh_fec!C12)</f>
        <v>1.629623585675078</v>
      </c>
      <c r="D12" s="78">
        <f>IF(RES_hh_tes!D12=0,"",RES_hh_tes!D12/RES_hh_fec!D12)</f>
        <v>1.747091833518073</v>
      </c>
      <c r="E12" s="78">
        <f>IF(RES_hh_tes!E12=0,"",RES_hh_tes!E12/RES_hh_fec!E12)</f>
        <v>1.8326907797328433</v>
      </c>
      <c r="F12" s="78">
        <f>IF(RES_hh_tes!F12=0,"",RES_hh_tes!F12/RES_hh_fec!F12)</f>
        <v>1.8956332056651983</v>
      </c>
      <c r="G12" s="78">
        <f>IF(RES_hh_tes!G12=0,"",RES_hh_tes!G12/RES_hh_fec!G12)</f>
        <v>1.967440522499418</v>
      </c>
      <c r="H12" s="78">
        <f>IF(RES_hh_tes!H12=0,"",RES_hh_tes!H12/RES_hh_fec!H12)</f>
        <v>2.0472549625153742</v>
      </c>
      <c r="I12" s="78">
        <f>IF(RES_hh_tes!I12=0,"",RES_hh_tes!I12/RES_hh_fec!I12)</f>
        <v>2.1464117095705859</v>
      </c>
      <c r="J12" s="78">
        <f>IF(RES_hh_tes!J12=0,"",RES_hh_tes!J12/RES_hh_fec!J12)</f>
        <v>2.2197746364988933</v>
      </c>
      <c r="K12" s="78">
        <f>IF(RES_hh_tes!K12=0,"",RES_hh_tes!K12/RES_hh_fec!K12)</f>
        <v>2.3074102039637197</v>
      </c>
      <c r="L12" s="78">
        <f>IF(RES_hh_tes!L12=0,"",RES_hh_tes!L12/RES_hh_fec!L12)</f>
        <v>2.3826189603155403</v>
      </c>
      <c r="M12" s="78">
        <f>IF(RES_hh_tes!M12=0,"",RES_hh_tes!M12/RES_hh_fec!M12)</f>
        <v>2.471245247461181</v>
      </c>
      <c r="N12" s="78">
        <f>IF(RES_hh_tes!N12=0,"",RES_hh_tes!N12/RES_hh_fec!N12)</f>
        <v>2.5507016286591924</v>
      </c>
      <c r="O12" s="78">
        <f>IF(RES_hh_tes!O12=0,"",RES_hh_tes!O12/RES_hh_fec!O12)</f>
        <v>2.6337826708748358</v>
      </c>
      <c r="P12" s="78">
        <f>IF(RES_hh_tes!P12=0,"",RES_hh_tes!P12/RES_hh_fec!P12)</f>
        <v>2.720165400557538</v>
      </c>
      <c r="Q12" s="78">
        <f>IF(RES_hh_tes!Q12=0,"",RES_hh_tes!Q12/RES_hh_fec!Q12)</f>
        <v>2.791693468153964</v>
      </c>
      <c r="R12" s="78">
        <f>IF(RES_hh_tes!R12=0,"",RES_hh_tes!R12/RES_hh_fec!R12)</f>
        <v>2.8607953725359305</v>
      </c>
      <c r="S12" s="78">
        <f>IF(RES_hh_tes!S12=0,"",RES_hh_tes!S12/RES_hh_fec!S12)</f>
        <v>2.9370714752908502</v>
      </c>
      <c r="T12" s="78">
        <f>IF(RES_hh_tes!T12=0,"",RES_hh_tes!T12/RES_hh_fec!T12)</f>
        <v>3.0129631516657773</v>
      </c>
      <c r="U12" s="78">
        <f>IF(RES_hh_tes!U12=0,"",RES_hh_tes!U12/RES_hh_fec!U12)</f>
        <v>3.0790626034831718</v>
      </c>
      <c r="V12" s="78">
        <f>IF(RES_hh_tes!V12=0,"",RES_hh_tes!V12/RES_hh_fec!V12)</f>
        <v>3.1430880066034756</v>
      </c>
      <c r="W12" s="78">
        <f>IF(RES_hh_tes!W12=0,"",RES_hh_tes!W12/RES_hh_fec!W12)</f>
        <v>3.2040060852155912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0.79056876372194629</v>
      </c>
      <c r="C13" s="79">
        <f>IF(RES_hh_tes!C13=0,"",RES_hh_tes!C13/RES_hh_fec!C13)</f>
        <v>0.79490032024594659</v>
      </c>
      <c r="D13" s="79">
        <f>IF(RES_hh_tes!D13=0,"",RES_hh_tes!D13/RES_hh_fec!D13)</f>
        <v>0.80034290000850783</v>
      </c>
      <c r="E13" s="79">
        <f>IF(RES_hh_tes!E13=0,"",RES_hh_tes!E13/RES_hh_fec!E13)</f>
        <v>0.8054585658536928</v>
      </c>
      <c r="F13" s="79">
        <f>IF(RES_hh_tes!F13=0,"",RES_hh_tes!F13/RES_hh_fec!F13)</f>
        <v>0.80998811670694582</v>
      </c>
      <c r="G13" s="79">
        <f>IF(RES_hh_tes!G13=0,"",RES_hh_tes!G13/RES_hh_fec!G13)</f>
        <v>0.81387267388885975</v>
      </c>
      <c r="H13" s="79">
        <f>IF(RES_hh_tes!H13=0,"",RES_hh_tes!H13/RES_hh_fec!H13)</f>
        <v>0.81688158964159296</v>
      </c>
      <c r="I13" s="79">
        <f>IF(RES_hh_tes!I13=0,"",RES_hh_tes!I13/RES_hh_fec!I13)</f>
        <v>0.81993108125215819</v>
      </c>
      <c r="J13" s="79">
        <f>IF(RES_hh_tes!J13=0,"",RES_hh_tes!J13/RES_hh_fec!J13)</f>
        <v>0.82264591157423517</v>
      </c>
      <c r="K13" s="79">
        <f>IF(RES_hh_tes!K13=0,"",RES_hh_tes!K13/RES_hh_fec!K13)</f>
        <v>0.82613290248155224</v>
      </c>
      <c r="L13" s="79">
        <f>IF(RES_hh_tes!L13=0,"",RES_hh_tes!L13/RES_hh_fec!L13)</f>
        <v>0.8301608288805391</v>
      </c>
      <c r="M13" s="79">
        <f>IF(RES_hh_tes!M13=0,"",RES_hh_tes!M13/RES_hh_fec!M13)</f>
        <v>0.83505611763964271</v>
      </c>
      <c r="N13" s="79">
        <f>IF(RES_hh_tes!N13=0,"",RES_hh_tes!N13/RES_hh_fec!N13)</f>
        <v>0.84093026072530708</v>
      </c>
      <c r="O13" s="79">
        <f>IF(RES_hh_tes!O13=0,"",RES_hh_tes!O13/RES_hh_fec!O13)</f>
        <v>0.84696523049173444</v>
      </c>
      <c r="P13" s="79">
        <f>IF(RES_hh_tes!P13=0,"",RES_hh_tes!P13/RES_hh_fec!P13)</f>
        <v>0.84832459559121476</v>
      </c>
      <c r="Q13" s="79">
        <f>IF(RES_hh_tes!Q13=0,"",RES_hh_tes!Q13/RES_hh_fec!Q13)</f>
        <v>0.85110022403830188</v>
      </c>
      <c r="R13" s="79">
        <f>IF(RES_hh_tes!R13=0,"",RES_hh_tes!R13/RES_hh_fec!R13)</f>
        <v>0.85542684669659697</v>
      </c>
      <c r="S13" s="79">
        <f>IF(RES_hh_tes!S13=0,"",RES_hh_tes!S13/RES_hh_fec!S13)</f>
        <v>0.86280044165474357</v>
      </c>
      <c r="T13" s="79">
        <f>IF(RES_hh_tes!T13=0,"",RES_hh_tes!T13/RES_hh_fec!T13)</f>
        <v>0.86951794812544081</v>
      </c>
      <c r="U13" s="79">
        <f>IF(RES_hh_tes!U13=0,"",RES_hh_tes!U13/RES_hh_fec!U13)</f>
        <v>0.87426039511700016</v>
      </c>
      <c r="V13" s="79">
        <f>IF(RES_hh_tes!V13=0,"",RES_hh_tes!V13/RES_hh_fec!V13)</f>
        <v>0.87783959364120179</v>
      </c>
      <c r="W13" s="79">
        <f>IF(RES_hh_tes!W13=0,"",RES_hh_tes!W13/RES_hh_fec!W13)</f>
        <v>0.88296925735255982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1.9246046147423328</v>
      </c>
      <c r="C15" s="70">
        <f>IF(RES_hh_tes!C15=0,"",RES_hh_tes!C15/RES_hh_fec!C15)</f>
        <v>1.9907282410756955</v>
      </c>
      <c r="D15" s="70">
        <f>IF(RES_hh_tes!D15=0,"",RES_hh_tes!D15/RES_hh_fec!D15)</f>
        <v>2.0702408023974006</v>
      </c>
      <c r="E15" s="70">
        <f>IF(RES_hh_tes!E15=0,"",RES_hh_tes!E15/RES_hh_fec!E15)</f>
        <v>2.1869881598712957</v>
      </c>
      <c r="F15" s="70">
        <f>IF(RES_hh_tes!F15=0,"",RES_hh_tes!F15/RES_hh_fec!F15)</f>
        <v>2.3281801771210624</v>
      </c>
      <c r="G15" s="70">
        <f>IF(RES_hh_tes!G15=0,"",RES_hh_tes!G15/RES_hh_fec!G15)</f>
        <v>2.4784605417166534</v>
      </c>
      <c r="H15" s="70">
        <f>IF(RES_hh_tes!H15=0,"",RES_hh_tes!H15/RES_hh_fec!H15)</f>
        <v>2.6507430583401139</v>
      </c>
      <c r="I15" s="70">
        <f>IF(RES_hh_tes!I15=0,"",RES_hh_tes!I15/RES_hh_fec!I15)</f>
        <v>2.7448805040091773</v>
      </c>
      <c r="J15" s="70">
        <f>IF(RES_hh_tes!J15=0,"",RES_hh_tes!J15/RES_hh_fec!J15)</f>
        <v>2.7984033571261904</v>
      </c>
      <c r="K15" s="70">
        <f>IF(RES_hh_tes!K15=0,"",RES_hh_tes!K15/RES_hh_fec!K15)</f>
        <v>2.8664106393799438</v>
      </c>
      <c r="L15" s="70">
        <f>IF(RES_hh_tes!L15=0,"",RES_hh_tes!L15/RES_hh_fec!L15)</f>
        <v>2.9448379727951481</v>
      </c>
      <c r="M15" s="70">
        <f>IF(RES_hh_tes!M15=0,"",RES_hh_tes!M15/RES_hh_fec!M15)</f>
        <v>3.0377719525081699</v>
      </c>
      <c r="N15" s="70">
        <f>IF(RES_hh_tes!N15=0,"",RES_hh_tes!N15/RES_hh_fec!N15)</f>
        <v>3.1475888752201318</v>
      </c>
      <c r="O15" s="70">
        <f>IF(RES_hh_tes!O15=0,"",RES_hh_tes!O15/RES_hh_fec!O15)</f>
        <v>3.2795061057183634</v>
      </c>
      <c r="P15" s="70">
        <f>IF(RES_hh_tes!P15=0,"",RES_hh_tes!P15/RES_hh_fec!P15)</f>
        <v>3.407592830760382</v>
      </c>
      <c r="Q15" s="70">
        <f>IF(RES_hh_tes!Q15=0,"",RES_hh_tes!Q15/RES_hh_fec!Q15)</f>
        <v>3.5263002761677011</v>
      </c>
      <c r="R15" s="70">
        <f>IF(RES_hh_tes!R15=0,"",RES_hh_tes!R15/RES_hh_fec!R15)</f>
        <v>3.6356480539817091</v>
      </c>
      <c r="S15" s="70">
        <f>IF(RES_hh_tes!S15=0,"",RES_hh_tes!S15/RES_hh_fec!S15)</f>
        <v>3.7460667463990784</v>
      </c>
      <c r="T15" s="70">
        <f>IF(RES_hh_tes!T15=0,"",RES_hh_tes!T15/RES_hh_fec!T15)</f>
        <v>3.8538062074782933</v>
      </c>
      <c r="U15" s="70">
        <f>IF(RES_hh_tes!U15=0,"",RES_hh_tes!U15/RES_hh_fec!U15)</f>
        <v>3.9605674428149205</v>
      </c>
      <c r="V15" s="70">
        <f>IF(RES_hh_tes!V15=0,"",RES_hh_tes!V15/RES_hh_fec!V15)</f>
        <v>4.0662155821190753</v>
      </c>
      <c r="W15" s="70">
        <f>IF(RES_hh_tes!W15=0,"",RES_hh_tes!W15/RES_hh_fec!W15)</f>
        <v>4.1592572946521473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1.9246046147423328</v>
      </c>
      <c r="C16" s="78">
        <f>IF(RES_hh_tes!C16=0,"",RES_hh_tes!C16/RES_hh_fec!C16)</f>
        <v>1.9907282410756955</v>
      </c>
      <c r="D16" s="78">
        <f>IF(RES_hh_tes!D16=0,"",RES_hh_tes!D16/RES_hh_fec!D16)</f>
        <v>2.0702408023974006</v>
      </c>
      <c r="E16" s="78">
        <f>IF(RES_hh_tes!E16=0,"",RES_hh_tes!E16/RES_hh_fec!E16)</f>
        <v>2.1869881598712957</v>
      </c>
      <c r="F16" s="78">
        <f>IF(RES_hh_tes!F16=0,"",RES_hh_tes!F16/RES_hh_fec!F16)</f>
        <v>2.3281801771210624</v>
      </c>
      <c r="G16" s="78">
        <f>IF(RES_hh_tes!G16=0,"",RES_hh_tes!G16/RES_hh_fec!G16)</f>
        <v>2.4784605417166534</v>
      </c>
      <c r="H16" s="78">
        <f>IF(RES_hh_tes!H16=0,"",RES_hh_tes!H16/RES_hh_fec!H16)</f>
        <v>2.6507430583401139</v>
      </c>
      <c r="I16" s="78">
        <f>IF(RES_hh_tes!I16=0,"",RES_hh_tes!I16/RES_hh_fec!I16)</f>
        <v>2.7448805040091773</v>
      </c>
      <c r="J16" s="78">
        <f>IF(RES_hh_tes!J16=0,"",RES_hh_tes!J16/RES_hh_fec!J16)</f>
        <v>2.7984033571261904</v>
      </c>
      <c r="K16" s="78">
        <f>IF(RES_hh_tes!K16=0,"",RES_hh_tes!K16/RES_hh_fec!K16)</f>
        <v>2.8664106393799438</v>
      </c>
      <c r="L16" s="78">
        <f>IF(RES_hh_tes!L16=0,"",RES_hh_tes!L16/RES_hh_fec!L16)</f>
        <v>2.9448379727951481</v>
      </c>
      <c r="M16" s="78">
        <f>IF(RES_hh_tes!M16=0,"",RES_hh_tes!M16/RES_hh_fec!M16)</f>
        <v>3.0377719525081699</v>
      </c>
      <c r="N16" s="78">
        <f>IF(RES_hh_tes!N16=0,"",RES_hh_tes!N16/RES_hh_fec!N16)</f>
        <v>3.1475888752201318</v>
      </c>
      <c r="O16" s="78">
        <f>IF(RES_hh_tes!O16=0,"",RES_hh_tes!O16/RES_hh_fec!O16)</f>
        <v>3.2795061057183634</v>
      </c>
      <c r="P16" s="78">
        <f>IF(RES_hh_tes!P16=0,"",RES_hh_tes!P16/RES_hh_fec!P16)</f>
        <v>3.407592830760382</v>
      </c>
      <c r="Q16" s="78">
        <f>IF(RES_hh_tes!Q16=0,"",RES_hh_tes!Q16/RES_hh_fec!Q16)</f>
        <v>3.5263002761677011</v>
      </c>
      <c r="R16" s="78">
        <f>IF(RES_hh_tes!R16=0,"",RES_hh_tes!R16/RES_hh_fec!R16)</f>
        <v>3.6356480539817091</v>
      </c>
      <c r="S16" s="78">
        <f>IF(RES_hh_tes!S16=0,"",RES_hh_tes!S16/RES_hh_fec!S16)</f>
        <v>3.7460667463990784</v>
      </c>
      <c r="T16" s="78">
        <f>IF(RES_hh_tes!T16=0,"",RES_hh_tes!T16/RES_hh_fec!T16)</f>
        <v>3.8538062074782933</v>
      </c>
      <c r="U16" s="78">
        <f>IF(RES_hh_tes!U16=0,"",RES_hh_tes!U16/RES_hh_fec!U16)</f>
        <v>3.9605674428149205</v>
      </c>
      <c r="V16" s="78">
        <f>IF(RES_hh_tes!V16=0,"",RES_hh_tes!V16/RES_hh_fec!V16)</f>
        <v>4.0662155821190753</v>
      </c>
      <c r="W16" s="78">
        <f>IF(RES_hh_tes!W16=0,"",RES_hh_tes!W16/RES_hh_fec!W16)</f>
        <v>4.1592572946521473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0.65957405935125957</v>
      </c>
      <c r="C17" s="70">
        <f>IF(RES_hh_tes!C17=0,"",RES_hh_tes!C17/RES_hh_fec!C17)</f>
        <v>0.66172369884320659</v>
      </c>
      <c r="D17" s="70">
        <f>IF(RES_hh_tes!D17=0,"",RES_hh_tes!D17/RES_hh_fec!D17)</f>
        <v>0.66816649187828359</v>
      </c>
      <c r="E17" s="70">
        <f>IF(RES_hh_tes!E17=0,"",RES_hh_tes!E17/RES_hh_fec!E17)</f>
        <v>0.67171360678320791</v>
      </c>
      <c r="F17" s="70">
        <f>IF(RES_hh_tes!F17=0,"",RES_hh_tes!F17/RES_hh_fec!F17)</f>
        <v>0.6794214354282383</v>
      </c>
      <c r="G17" s="70">
        <f>IF(RES_hh_tes!G17=0,"",RES_hh_tes!G17/RES_hh_fec!G17)</f>
        <v>0.68508855298981985</v>
      </c>
      <c r="H17" s="70">
        <f>IF(RES_hh_tes!H17=0,"",RES_hh_tes!H17/RES_hh_fec!H17)</f>
        <v>0.68974758043572992</v>
      </c>
      <c r="I17" s="70">
        <f>IF(RES_hh_tes!I17=0,"",RES_hh_tes!I17/RES_hh_fec!I17)</f>
        <v>0.70474692387329174</v>
      </c>
      <c r="J17" s="70">
        <f>IF(RES_hh_tes!J17=0,"",RES_hh_tes!J17/RES_hh_fec!J17)</f>
        <v>0.70572602550705676</v>
      </c>
      <c r="K17" s="70">
        <f>IF(RES_hh_tes!K17=0,"",RES_hh_tes!K17/RES_hh_fec!K17)</f>
        <v>0.71576531963347334</v>
      </c>
      <c r="L17" s="70">
        <f>IF(RES_hh_tes!L17=0,"",RES_hh_tes!L17/RES_hh_fec!L17)</f>
        <v>0.72503643368422643</v>
      </c>
      <c r="M17" s="70">
        <f>IF(RES_hh_tes!M17=0,"",RES_hh_tes!M17/RES_hh_fec!M17)</f>
        <v>0.73648007162919549</v>
      </c>
      <c r="N17" s="70">
        <f>IF(RES_hh_tes!N17=0,"",RES_hh_tes!N17/RES_hh_fec!N17)</f>
        <v>0.74479199721834388</v>
      </c>
      <c r="O17" s="70">
        <f>IF(RES_hh_tes!O17=0,"",RES_hh_tes!O17/RES_hh_fec!O17)</f>
        <v>0.76096494570283002</v>
      </c>
      <c r="P17" s="70">
        <f>IF(RES_hh_tes!P17=0,"",RES_hh_tes!P17/RES_hh_fec!P17)</f>
        <v>0.76504380764115409</v>
      </c>
      <c r="Q17" s="70">
        <f>IF(RES_hh_tes!Q17=0,"",RES_hh_tes!Q17/RES_hh_fec!Q17)</f>
        <v>0.77591376970891623</v>
      </c>
      <c r="R17" s="70">
        <f>IF(RES_hh_tes!R17=0,"",RES_hh_tes!R17/RES_hh_fec!R17)</f>
        <v>0.78549055779143129</v>
      </c>
      <c r="S17" s="70">
        <f>IF(RES_hh_tes!S17=0,"",RES_hh_tes!S17/RES_hh_fec!S17)</f>
        <v>0.79675179281343544</v>
      </c>
      <c r="T17" s="70">
        <f>IF(RES_hh_tes!T17=0,"",RES_hh_tes!T17/RES_hh_fec!T17)</f>
        <v>0.81210504395963401</v>
      </c>
      <c r="U17" s="70">
        <f>IF(RES_hh_tes!U17=0,"",RES_hh_tes!U17/RES_hh_fec!U17)</f>
        <v>0.82042618101681353</v>
      </c>
      <c r="V17" s="70">
        <f>IF(RES_hh_tes!V17=0,"",RES_hh_tes!V17/RES_hh_fec!V17)</f>
        <v>0.83045076265960327</v>
      </c>
      <c r="W17" s="70">
        <f>IF(RES_hh_tes!W17=0,"",RES_hh_tes!W17/RES_hh_fec!W17)</f>
        <v>0.8525334490072588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0.66927124381602909</v>
      </c>
      <c r="C19" s="78">
        <f>IF(RES_hh_tes!C19=0,"",RES_hh_tes!C19/RES_hh_fec!C19)</f>
        <v>0.67173974101164535</v>
      </c>
      <c r="D19" s="78">
        <f>IF(RES_hh_tes!D19=0,"",RES_hh_tes!D19/RES_hh_fec!D19)</f>
        <v>0.67397965998722753</v>
      </c>
      <c r="E19" s="78">
        <f>IF(RES_hh_tes!E19=0,"",RES_hh_tes!E19/RES_hh_fec!E19)</f>
        <v>0.67810838800097473</v>
      </c>
      <c r="F19" s="78">
        <f>IF(RES_hh_tes!F19=0,"",RES_hh_tes!F19/RES_hh_fec!F19)</f>
        <v>0.68300073578150833</v>
      </c>
      <c r="G19" s="78">
        <f>IF(RES_hh_tes!G19=0,"",RES_hh_tes!G19/RES_hh_fec!G19)</f>
        <v>0.68850957283624403</v>
      </c>
      <c r="H19" s="78">
        <f>IF(RES_hh_tes!H19=0,"",RES_hh_tes!H19/RES_hh_fec!H19)</f>
        <v>0.69459818719270361</v>
      </c>
      <c r="I19" s="78">
        <f>IF(RES_hh_tes!I19=0,"",RES_hh_tes!I19/RES_hh_fec!I19)</f>
        <v>0.69775079586737121</v>
      </c>
      <c r="J19" s="78">
        <f>IF(RES_hh_tes!J19=0,"",RES_hh_tes!J19/RES_hh_fec!J19)</f>
        <v>0.69903212694879813</v>
      </c>
      <c r="K19" s="78">
        <f>IF(RES_hh_tes!K19=0,"",RES_hh_tes!K19/RES_hh_fec!K19)</f>
        <v>0.70132700102149548</v>
      </c>
      <c r="L19" s="78">
        <f>IF(RES_hh_tes!L19=0,"",RES_hh_tes!L19/RES_hh_fec!L19)</f>
        <v>0.70410593288972867</v>
      </c>
      <c r="M19" s="78">
        <f>IF(RES_hh_tes!M19=0,"",RES_hh_tes!M19/RES_hh_fec!M19)</f>
        <v>0.70808787077536384</v>
      </c>
      <c r="N19" s="78">
        <f>IF(RES_hh_tes!N19=0,"",RES_hh_tes!N19/RES_hh_fec!N19)</f>
        <v>0.71290606987391569</v>
      </c>
      <c r="O19" s="78">
        <f>IF(RES_hh_tes!O19=0,"",RES_hh_tes!O19/RES_hh_fec!O19)</f>
        <v>0.71909021421524355</v>
      </c>
      <c r="P19" s="78">
        <f>IF(RES_hh_tes!P19=0,"",RES_hh_tes!P19/RES_hh_fec!P19)</f>
        <v>0.73080018177612704</v>
      </c>
      <c r="Q19" s="78">
        <f>IF(RES_hh_tes!Q19=0,"",RES_hh_tes!Q19/RES_hh_fec!Q19)</f>
        <v>0.74492425748148661</v>
      </c>
      <c r="R19" s="78">
        <f>IF(RES_hh_tes!R19=0,"",RES_hh_tes!R19/RES_hh_fec!R19)</f>
        <v>0.75918497057407097</v>
      </c>
      <c r="S19" s="78">
        <f>IF(RES_hh_tes!S19=0,"",RES_hh_tes!S19/RES_hh_fec!S19)</f>
        <v>0.78207651620560736</v>
      </c>
      <c r="T19" s="78">
        <f>IF(RES_hh_tes!T19=0,"",RES_hh_tes!T19/RES_hh_fec!T19)</f>
        <v>0.80942715782656094</v>
      </c>
      <c r="U19" s="78">
        <f>IF(RES_hh_tes!U19=0,"",RES_hh_tes!U19/RES_hh_fec!U19)</f>
        <v>0.82692039388643956</v>
      </c>
      <c r="V19" s="78">
        <f>IF(RES_hh_tes!V19=0,"",RES_hh_tes!V19/RES_hh_fec!V19)</f>
        <v>0.83865052130154494</v>
      </c>
      <c r="W19" s="78">
        <f>IF(RES_hh_tes!W19=0,"",RES_hh_tes!W19/RES_hh_fec!W19)</f>
        <v>0.84780664993905808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0.60314272394520696</v>
      </c>
      <c r="C20" s="78">
        <f>IF(RES_hh_tes!C20=0,"",RES_hh_tes!C20/RES_hh_fec!C20)</f>
        <v>0.60452482501864613</v>
      </c>
      <c r="D20" s="78">
        <f>IF(RES_hh_tes!D20=0,"",RES_hh_tes!D20/RES_hh_fec!D20)</f>
        <v>0.60576734309933222</v>
      </c>
      <c r="E20" s="78">
        <f>IF(RES_hh_tes!E20=0,"",RES_hh_tes!E20/RES_hh_fec!E20)</f>
        <v>0.60721639788750825</v>
      </c>
      <c r="F20" s="78">
        <f>IF(RES_hh_tes!F20=0,"",RES_hh_tes!F20/RES_hh_fec!F20)</f>
        <v>0.6087879715623723</v>
      </c>
      <c r="G20" s="78">
        <f>IF(RES_hh_tes!G20=0,"",RES_hh_tes!G20/RES_hh_fec!G20)</f>
        <v>0.610639729297206</v>
      </c>
      <c r="H20" s="78">
        <f>IF(RES_hh_tes!H20=0,"",RES_hh_tes!H20/RES_hh_fec!H20)</f>
        <v>0.61292938523517881</v>
      </c>
      <c r="I20" s="78">
        <f>IF(RES_hh_tes!I20=0,"",RES_hh_tes!I20/RES_hh_fec!I20)</f>
        <v>0.61509166707145602</v>
      </c>
      <c r="J20" s="78">
        <f>IF(RES_hh_tes!J20=0,"",RES_hh_tes!J20/RES_hh_fec!J20)</f>
        <v>0.61845195156378374</v>
      </c>
      <c r="K20" s="78">
        <f>IF(RES_hh_tes!K20=0,"",RES_hh_tes!K20/RES_hh_fec!K20)</f>
        <v>0.62220426745568791</v>
      </c>
      <c r="L20" s="78">
        <f>IF(RES_hh_tes!L20=0,"",RES_hh_tes!L20/RES_hh_fec!L20)</f>
        <v>0.62713140672051371</v>
      </c>
      <c r="M20" s="78">
        <f>IF(RES_hh_tes!M20=0,"",RES_hh_tes!M20/RES_hh_fec!M20)</f>
        <v>0.63285791742013697</v>
      </c>
      <c r="N20" s="78">
        <f>IF(RES_hh_tes!N20=0,"",RES_hh_tes!N20/RES_hh_fec!N20)</f>
        <v>0.64141526343967892</v>
      </c>
      <c r="O20" s="78">
        <f>IF(RES_hh_tes!O20=0,"",RES_hh_tes!O20/RES_hh_fec!O20)</f>
        <v>0.64893567587790191</v>
      </c>
      <c r="P20" s="78">
        <f>IF(RES_hh_tes!P20=0,"",RES_hh_tes!P20/RES_hh_fec!P20)</f>
        <v>0.65137894676515673</v>
      </c>
      <c r="Q20" s="78">
        <f>IF(RES_hh_tes!Q20=0,"",RES_hh_tes!Q20/RES_hh_fec!Q20)</f>
        <v>0.65537704747647618</v>
      </c>
      <c r="R20" s="78">
        <f>IF(RES_hh_tes!R20=0,"",RES_hh_tes!R20/RES_hh_fec!R20)</f>
        <v>0.66387991376754463</v>
      </c>
      <c r="S20" s="78">
        <f>IF(RES_hh_tes!S20=0,"",RES_hh_tes!S20/RES_hh_fec!S20)</f>
        <v>0.68085773672535177</v>
      </c>
      <c r="T20" s="78">
        <f>IF(RES_hh_tes!T20=0,"",RES_hh_tes!T20/RES_hh_fec!T20)</f>
        <v>0.6999780147667396</v>
      </c>
      <c r="U20" s="78">
        <f>IF(RES_hh_tes!U20=0,"",RES_hh_tes!U20/RES_hh_fec!U20)</f>
        <v>0.72157093279943396</v>
      </c>
      <c r="V20" s="78">
        <f>IF(RES_hh_tes!V20=0,"",RES_hh_tes!V20/RES_hh_fec!V20)</f>
        <v>0.73616259863415012</v>
      </c>
      <c r="W20" s="78">
        <f>IF(RES_hh_tes!W20=0,"",RES_hh_tes!W20/RES_hh_fec!W20)</f>
        <v>0.74963897669126534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0.62405952959215027</v>
      </c>
      <c r="C21" s="78">
        <f>IF(RES_hh_tes!C21=0,"",RES_hh_tes!C21/RES_hh_fec!C21)</f>
        <v>0.62937158796076675</v>
      </c>
      <c r="D21" s="78">
        <f>IF(RES_hh_tes!D21=0,"",RES_hh_tes!D21/RES_hh_fec!D21)</f>
        <v>0.63623489126884936</v>
      </c>
      <c r="E21" s="78">
        <f>IF(RES_hh_tes!E21=0,"",RES_hh_tes!E21/RES_hh_fec!E21)</f>
        <v>0.64277453127387807</v>
      </c>
      <c r="F21" s="78">
        <f>IF(RES_hh_tes!F21=0,"",RES_hh_tes!F21/RES_hh_fec!F21)</f>
        <v>0.64886000901846541</v>
      </c>
      <c r="G21" s="78">
        <f>IF(RES_hh_tes!G21=0,"",RES_hh_tes!G21/RES_hh_fec!G21)</f>
        <v>0.65512796243370119</v>
      </c>
      <c r="H21" s="78">
        <f>IF(RES_hh_tes!H21=0,"",RES_hh_tes!H21/RES_hh_fec!H21)</f>
        <v>0.66208547081746594</v>
      </c>
      <c r="I21" s="78">
        <f>IF(RES_hh_tes!I21=0,"",RES_hh_tes!I21/RES_hh_fec!I21)</f>
        <v>0.67044028852873305</v>
      </c>
      <c r="J21" s="78">
        <f>IF(RES_hh_tes!J21=0,"",RES_hh_tes!J21/RES_hh_fec!J21)</f>
        <v>0.67871939039232521</v>
      </c>
      <c r="K21" s="78">
        <f>IF(RES_hh_tes!K21=0,"",RES_hh_tes!K21/RES_hh_fec!K21)</f>
        <v>0.68741027630649976</v>
      </c>
      <c r="L21" s="78">
        <f>IF(RES_hh_tes!L21=0,"",RES_hh_tes!L21/RES_hh_fec!L21)</f>
        <v>0.69737039951940116</v>
      </c>
      <c r="M21" s="78">
        <f>IF(RES_hh_tes!M21=0,"",RES_hh_tes!M21/RES_hh_fec!M21)</f>
        <v>0.70757837028744197</v>
      </c>
      <c r="N21" s="78">
        <f>IF(RES_hh_tes!N21=0,"",RES_hh_tes!N21/RES_hh_fec!N21)</f>
        <v>0.72166396082728945</v>
      </c>
      <c r="O21" s="78">
        <f>IF(RES_hh_tes!O21=0,"",RES_hh_tes!O21/RES_hh_fec!O21)</f>
        <v>0.73547901030252227</v>
      </c>
      <c r="P21" s="78">
        <f>IF(RES_hh_tes!P21=0,"",RES_hh_tes!P21/RES_hh_fec!P21)</f>
        <v>0.74285233891826019</v>
      </c>
      <c r="Q21" s="78">
        <f>IF(RES_hh_tes!Q21=0,"",RES_hh_tes!Q21/RES_hh_fec!Q21)</f>
        <v>0.75543701147366848</v>
      </c>
      <c r="R21" s="78">
        <f>IF(RES_hh_tes!R21=0,"",RES_hh_tes!R21/RES_hh_fec!R21)</f>
        <v>0.76976587745330449</v>
      </c>
      <c r="S21" s="78">
        <f>IF(RES_hh_tes!S21=0,"",RES_hh_tes!S21/RES_hh_fec!S21)</f>
        <v>0.78587385872214588</v>
      </c>
      <c r="T21" s="78">
        <f>IF(RES_hh_tes!T21=0,"",RES_hh_tes!T21/RES_hh_fec!T21)</f>
        <v>0.80143198910132896</v>
      </c>
      <c r="U21" s="78">
        <f>IF(RES_hh_tes!U21=0,"",RES_hh_tes!U21/RES_hh_fec!U21)</f>
        <v>0.81543690464592933</v>
      </c>
      <c r="V21" s="78">
        <f>IF(RES_hh_tes!V21=0,"",RES_hh_tes!V21/RES_hh_fec!V21)</f>
        <v>0.82847380304541551</v>
      </c>
      <c r="W21" s="78">
        <f>IF(RES_hh_tes!W21=0,"",RES_hh_tes!W21/RES_hh_fec!W21)</f>
        <v>0.84535128489251787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0.56224467969992697</v>
      </c>
      <c r="C22" s="78">
        <f>IF(RES_hh_tes!C22=0,"",RES_hh_tes!C22/RES_hh_fec!C22)</f>
        <v>0.57546033363139282</v>
      </c>
      <c r="D22" s="78">
        <f>IF(RES_hh_tes!D22=0,"",RES_hh_tes!D22/RES_hh_fec!D22)</f>
        <v>0.60033588164407858</v>
      </c>
      <c r="E22" s="78">
        <f>IF(RES_hh_tes!E22=0,"",RES_hh_tes!E22/RES_hh_fec!E22)</f>
        <v>0.62324419384163754</v>
      </c>
      <c r="F22" s="78">
        <f>IF(RES_hh_tes!F22=0,"",RES_hh_tes!F22/RES_hh_fec!F22)</f>
        <v>0.64402588983074294</v>
      </c>
      <c r="G22" s="78">
        <f>IF(RES_hh_tes!G22=0,"",RES_hh_tes!G22/RES_hh_fec!G22)</f>
        <v>0.66569103958751563</v>
      </c>
      <c r="H22" s="78">
        <f>IF(RES_hh_tes!H22=0,"",RES_hh_tes!H22/RES_hh_fec!H22)</f>
        <v>0.68801448521835418</v>
      </c>
      <c r="I22" s="78">
        <f>IF(RES_hh_tes!I22=0,"",RES_hh_tes!I22/RES_hh_fec!I22)</f>
        <v>0.70798243988375553</v>
      </c>
      <c r="J22" s="78">
        <f>IF(RES_hh_tes!J22=0,"",RES_hh_tes!J22/RES_hh_fec!J22)</f>
        <v>0.72725885458640704</v>
      </c>
      <c r="K22" s="78">
        <f>IF(RES_hh_tes!K22=0,"",RES_hh_tes!K22/RES_hh_fec!K22)</f>
        <v>0.74162459737287512</v>
      </c>
      <c r="L22" s="78">
        <f>IF(RES_hh_tes!L22=0,"",RES_hh_tes!L22/RES_hh_fec!L22)</f>
        <v>0.75619025956991104</v>
      </c>
      <c r="M22" s="78">
        <f>IF(RES_hh_tes!M22=0,"",RES_hh_tes!M22/RES_hh_fec!M22)</f>
        <v>0.77055012467597406</v>
      </c>
      <c r="N22" s="78">
        <f>IF(RES_hh_tes!N22=0,"",RES_hh_tes!N22/RES_hh_fec!N22)</f>
        <v>0.78540543914922323</v>
      </c>
      <c r="O22" s="78">
        <f>IF(RES_hh_tes!O22=0,"",RES_hh_tes!O22/RES_hh_fec!O22)</f>
        <v>0.79855231421930806</v>
      </c>
      <c r="P22" s="78">
        <f>IF(RES_hh_tes!P22=0,"",RES_hh_tes!P22/RES_hh_fec!P22)</f>
        <v>0.8030682251493777</v>
      </c>
      <c r="Q22" s="78">
        <f>IF(RES_hh_tes!Q22=0,"",RES_hh_tes!Q22/RES_hh_fec!Q22)</f>
        <v>0.80708244863363066</v>
      </c>
      <c r="R22" s="78">
        <f>IF(RES_hh_tes!R22=0,"",RES_hh_tes!R22/RES_hh_fec!R22)</f>
        <v>0.8118438817284096</v>
      </c>
      <c r="S22" s="78">
        <f>IF(RES_hh_tes!S22=0,"",RES_hh_tes!S22/RES_hh_fec!S22)</f>
        <v>0.81746498078629881</v>
      </c>
      <c r="T22" s="78">
        <f>IF(RES_hh_tes!T22=0,"",RES_hh_tes!T22/RES_hh_fec!T22)</f>
        <v>0.82547164522353711</v>
      </c>
      <c r="U22" s="78">
        <f>IF(RES_hh_tes!U22=0,"",RES_hh_tes!U22/RES_hh_fec!U22)</f>
        <v>0.83420400594976118</v>
      </c>
      <c r="V22" s="78">
        <f>IF(RES_hh_tes!V22=0,"",RES_hh_tes!V22/RES_hh_fec!V22)</f>
        <v>0.84485531132804381</v>
      </c>
      <c r="W22" s="78">
        <f>IF(RES_hh_tes!W22=0,"",RES_hh_tes!W22/RES_hh_fec!W22)</f>
        <v>0.85762972560261741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>
        <f>IF(RES_hh_tes!E23=0,"",RES_hh_tes!E23/RES_hh_fec!E23)</f>
        <v>0.83114957735209605</v>
      </c>
      <c r="F23" s="78">
        <f>IF(RES_hh_tes!F23=0,"",RES_hh_tes!F23/RES_hh_fec!F23)</f>
        <v>0.83318768483648209</v>
      </c>
      <c r="G23" s="78">
        <f>IF(RES_hh_tes!G23=0,"",RES_hh_tes!G23/RES_hh_fec!G23)</f>
        <v>0.83481463088158192</v>
      </c>
      <c r="H23" s="78">
        <f>IF(RES_hh_tes!H23=0,"",RES_hh_tes!H23/RES_hh_fec!H23)</f>
        <v>0.83625181246221425</v>
      </c>
      <c r="I23" s="78">
        <f>IF(RES_hh_tes!I23=0,"",RES_hh_tes!I23/RES_hh_fec!I23)</f>
        <v>0.83845199826784578</v>
      </c>
      <c r="J23" s="78">
        <f>IF(RES_hh_tes!J23=0,"",RES_hh_tes!J23/RES_hh_fec!J23)</f>
        <v>0.84255183611663476</v>
      </c>
      <c r="K23" s="78">
        <f>IF(RES_hh_tes!K23=0,"",RES_hh_tes!K23/RES_hh_fec!K23)</f>
        <v>0.84778213853156925</v>
      </c>
      <c r="L23" s="78">
        <f>IF(RES_hh_tes!L23=0,"",RES_hh_tes!L23/RES_hh_fec!L23)</f>
        <v>0.8529462980255903</v>
      </c>
      <c r="M23" s="78">
        <f>IF(RES_hh_tes!M23=0,"",RES_hh_tes!M23/RES_hh_fec!M23)</f>
        <v>0.85697911748094013</v>
      </c>
      <c r="N23" s="78">
        <f>IF(RES_hh_tes!N23=0,"",RES_hh_tes!N23/RES_hh_fec!N23)</f>
        <v>0.86062498428368506</v>
      </c>
      <c r="O23" s="78">
        <f>IF(RES_hh_tes!O23=0,"",RES_hh_tes!O23/RES_hh_fec!O23)</f>
        <v>0.86333517036674856</v>
      </c>
      <c r="P23" s="78">
        <f>IF(RES_hh_tes!P23=0,"",RES_hh_tes!P23/RES_hh_fec!P23)</f>
        <v>0.86661870092688609</v>
      </c>
      <c r="Q23" s="78">
        <f>IF(RES_hh_tes!Q23=0,"",RES_hh_tes!Q23/RES_hh_fec!Q23)</f>
        <v>0.86997714975335916</v>
      </c>
      <c r="R23" s="78">
        <f>IF(RES_hh_tes!R23=0,"",RES_hh_tes!R23/RES_hh_fec!R23)</f>
        <v>0.87204197571044861</v>
      </c>
      <c r="S23" s="78">
        <f>IF(RES_hh_tes!S23=0,"",RES_hh_tes!S23/RES_hh_fec!S23)</f>
        <v>0.87481404067761637</v>
      </c>
      <c r="T23" s="78">
        <f>IF(RES_hh_tes!T23=0,"",RES_hh_tes!T23/RES_hh_fec!T23)</f>
        <v>0.87816445837840063</v>
      </c>
      <c r="U23" s="78">
        <f>IF(RES_hh_tes!U23=0,"",RES_hh_tes!U23/RES_hh_fec!U23)</f>
        <v>0.8821066864236855</v>
      </c>
      <c r="V23" s="78">
        <f>IF(RES_hh_tes!V23=0,"",RES_hh_tes!V23/RES_hh_fec!V23)</f>
        <v>0.88560064215951406</v>
      </c>
      <c r="W23" s="78">
        <f>IF(RES_hh_tes!W23=0,"",RES_hh_tes!W23/RES_hh_fec!W23)</f>
        <v>0.88962192915524285</v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0.87252506593331391</v>
      </c>
      <c r="C24" s="78">
        <f>IF(RES_hh_tes!C24=0,"",RES_hh_tes!C24/RES_hh_fec!C24)</f>
        <v>0.87417480067469755</v>
      </c>
      <c r="D24" s="78">
        <f>IF(RES_hh_tes!D24=0,"",RES_hh_tes!D24/RES_hh_fec!D24)</f>
        <v>0.87572723873975111</v>
      </c>
      <c r="E24" s="78">
        <f>IF(RES_hh_tes!E24=0,"",RES_hh_tes!E24/RES_hh_fec!E24)</f>
        <v>0.87724575504766589</v>
      </c>
      <c r="F24" s="78">
        <f>IF(RES_hh_tes!F24=0,"",RES_hh_tes!F24/RES_hh_fec!F24)</f>
        <v>0.87999487372111196</v>
      </c>
      <c r="G24" s="78">
        <f>IF(RES_hh_tes!G24=0,"",RES_hh_tes!G24/RES_hh_fec!G24)</f>
        <v>0.88251393956460689</v>
      </c>
      <c r="H24" s="78">
        <f>IF(RES_hh_tes!H24=0,"",RES_hh_tes!H24/RES_hh_fec!H24)</f>
        <v>0.88468262031766964</v>
      </c>
      <c r="I24" s="78">
        <f>IF(RES_hh_tes!I24=0,"",RES_hh_tes!I24/RES_hh_fec!I24)</f>
        <v>0.88759213816254412</v>
      </c>
      <c r="J24" s="78">
        <f>IF(RES_hh_tes!J24=0,"",RES_hh_tes!J24/RES_hh_fec!J24)</f>
        <v>0.89135055940169849</v>
      </c>
      <c r="K24" s="78">
        <f>IF(RES_hh_tes!K24=0,"",RES_hh_tes!K24/RES_hh_fec!K24)</f>
        <v>0.89570437424105187</v>
      </c>
      <c r="L24" s="78">
        <f>IF(RES_hh_tes!L24=0,"",RES_hh_tes!L24/RES_hh_fec!L24)</f>
        <v>0.8999211489367237</v>
      </c>
      <c r="M24" s="78">
        <f>IF(RES_hh_tes!M24=0,"",RES_hh_tes!M24/RES_hh_fec!M24)</f>
        <v>0.90473447543434116</v>
      </c>
      <c r="N24" s="78">
        <f>IF(RES_hh_tes!N24=0,"",RES_hh_tes!N24/RES_hh_fec!N24)</f>
        <v>0.9103902336466998</v>
      </c>
      <c r="O24" s="78">
        <f>IF(RES_hh_tes!O24=0,"",RES_hh_tes!O24/RES_hh_fec!O24)</f>
        <v>0.91503719694734587</v>
      </c>
      <c r="P24" s="78">
        <f>IF(RES_hh_tes!P24=0,"",RES_hh_tes!P24/RES_hh_fec!P24)</f>
        <v>0.91569668898128254</v>
      </c>
      <c r="Q24" s="78">
        <f>IF(RES_hh_tes!Q24=0,"",RES_hh_tes!Q24/RES_hh_fec!Q24)</f>
        <v>0.91722537201328491</v>
      </c>
      <c r="R24" s="78">
        <f>IF(RES_hh_tes!R24=0,"",RES_hh_tes!R24/RES_hh_fec!R24)</f>
        <v>0.91925082211157694</v>
      </c>
      <c r="S24" s="78">
        <f>IF(RES_hh_tes!S24=0,"",RES_hh_tes!S24/RES_hh_fec!S24)</f>
        <v>0.92177706743008681</v>
      </c>
      <c r="T24" s="78">
        <f>IF(RES_hh_tes!T24=0,"",RES_hh_tes!T24/RES_hh_fec!T24)</f>
        <v>0.92462167152453156</v>
      </c>
      <c r="U24" s="78">
        <f>IF(RES_hh_tes!U24=0,"",RES_hh_tes!U24/RES_hh_fec!U24)</f>
        <v>0.92760707625241856</v>
      </c>
      <c r="V24" s="78">
        <f>IF(RES_hh_tes!V24=0,"",RES_hh_tes!V24/RES_hh_fec!V24)</f>
        <v>0.93154106311788376</v>
      </c>
      <c r="W24" s="78">
        <f>IF(RES_hh_tes!W24=0,"",RES_hh_tes!W24/RES_hh_fec!W24)</f>
        <v>0.93623683377539446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0.74980418038628749</v>
      </c>
      <c r="C25" s="79">
        <f>IF(RES_hh_tes!C25=0,"",RES_hh_tes!C25/RES_hh_fec!C25)</f>
        <v>0.75376007155895819</v>
      </c>
      <c r="D25" s="79">
        <f>IF(RES_hh_tes!D25=0,"",RES_hh_tes!D25/RES_hh_fec!D25)</f>
        <v>0.75752590392294861</v>
      </c>
      <c r="E25" s="79">
        <f>IF(RES_hh_tes!E25=0,"",RES_hh_tes!E25/RES_hh_fec!E25)</f>
        <v>0.76142623583117908</v>
      </c>
      <c r="F25" s="79">
        <f>IF(RES_hh_tes!F25=0,"",RES_hh_tes!F25/RES_hh_fec!F25)</f>
        <v>0.7666046084146364</v>
      </c>
      <c r="G25" s="79">
        <f>IF(RES_hh_tes!G25=0,"",RES_hh_tes!G25/RES_hh_fec!G25)</f>
        <v>0.77173998088309792</v>
      </c>
      <c r="H25" s="79">
        <f>IF(RES_hh_tes!H25=0,"",RES_hh_tes!H25/RES_hh_fec!H25)</f>
        <v>0.77734025001715468</v>
      </c>
      <c r="I25" s="79">
        <f>IF(RES_hh_tes!I25=0,"",RES_hh_tes!I25/RES_hh_fec!I25)</f>
        <v>0.78005214819820656</v>
      </c>
      <c r="J25" s="79">
        <f>IF(RES_hh_tes!J25=0,"",RES_hh_tes!J25/RES_hh_fec!J25)</f>
        <v>0.78092160756748963</v>
      </c>
      <c r="K25" s="79">
        <f>IF(RES_hh_tes!K25=0,"",RES_hh_tes!K25/RES_hh_fec!K25)</f>
        <v>0.78216323424714862</v>
      </c>
      <c r="L25" s="79">
        <f>IF(RES_hh_tes!L25=0,"",RES_hh_tes!L25/RES_hh_fec!L25)</f>
        <v>0.78376635386061422</v>
      </c>
      <c r="M25" s="79">
        <f>IF(RES_hh_tes!M25=0,"",RES_hh_tes!M25/RES_hh_fec!M25)</f>
        <v>0.78548177484412618</v>
      </c>
      <c r="N25" s="79">
        <f>IF(RES_hh_tes!N25=0,"",RES_hh_tes!N25/RES_hh_fec!N25)</f>
        <v>0.78855016074854456</v>
      </c>
      <c r="O25" s="79">
        <f>IF(RES_hh_tes!O25=0,"",RES_hh_tes!O25/RES_hh_fec!O25)</f>
        <v>0.79228267137383646</v>
      </c>
      <c r="P25" s="79">
        <f>IF(RES_hh_tes!P25=0,"",RES_hh_tes!P25/RES_hh_fec!P25)</f>
        <v>0.79595111478689273</v>
      </c>
      <c r="Q25" s="79">
        <f>IF(RES_hh_tes!Q25=0,"",RES_hh_tes!Q25/RES_hh_fec!Q25)</f>
        <v>0.7999416969708949</v>
      </c>
      <c r="R25" s="79">
        <f>IF(RES_hh_tes!R25=0,"",RES_hh_tes!R25/RES_hh_fec!R25)</f>
        <v>0.80575487969695592</v>
      </c>
      <c r="S25" s="79">
        <f>IF(RES_hh_tes!S25=0,"",RES_hh_tes!S25/RES_hh_fec!S25)</f>
        <v>0.81497355512318026</v>
      </c>
      <c r="T25" s="79">
        <f>IF(RES_hh_tes!T25=0,"",RES_hh_tes!T25/RES_hh_fec!T25)</f>
        <v>0.82443378563089953</v>
      </c>
      <c r="U25" s="79">
        <f>IF(RES_hh_tes!U25=0,"",RES_hh_tes!U25/RES_hh_fec!U25)</f>
        <v>0.83353769231797881</v>
      </c>
      <c r="V25" s="79">
        <f>IF(RES_hh_tes!V25=0,"",RES_hh_tes!V25/RES_hh_fec!V25)</f>
        <v>0.84450058407779172</v>
      </c>
      <c r="W25" s="79">
        <f>IF(RES_hh_tes!W25=0,"",RES_hh_tes!W25/RES_hh_fec!W25)</f>
        <v>0.85158430626561066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0.99999999999999989</v>
      </c>
      <c r="C26" s="81">
        <f>IF(RES_hh_tes!C26=0,"",RES_hh_tes!C26/RES_hh_fec!C26)</f>
        <v>0.99999999999999967</v>
      </c>
      <c r="D26" s="81">
        <f>IF(RES_hh_tes!D26=0,"",RES_hh_tes!D26/RES_hh_fec!D26)</f>
        <v>1</v>
      </c>
      <c r="E26" s="81">
        <f>IF(RES_hh_tes!E26=0,"",RES_hh_tes!E26/RES_hh_fec!E26)</f>
        <v>1.0000000000000018</v>
      </c>
      <c r="F26" s="81">
        <f>IF(RES_hh_tes!F26=0,"",RES_hh_tes!F26/RES_hh_fec!F26)</f>
        <v>1.0000000000000002</v>
      </c>
      <c r="G26" s="81">
        <f>IF(RES_hh_tes!G26=0,"",RES_hh_tes!G26/RES_hh_fec!G26)</f>
        <v>0.99999999999999989</v>
      </c>
      <c r="H26" s="81">
        <f>IF(RES_hh_tes!H26=0,"",RES_hh_tes!H26/RES_hh_fec!H26)</f>
        <v>1</v>
      </c>
      <c r="I26" s="81">
        <f>IF(RES_hh_tes!I26=0,"",RES_hh_tes!I26/RES_hh_fec!I26)</f>
        <v>1.0000000000000031</v>
      </c>
      <c r="J26" s="81">
        <f>IF(RES_hh_tes!J26=0,"",RES_hh_tes!J26/RES_hh_fec!J26)</f>
        <v>1.0000000000000002</v>
      </c>
      <c r="K26" s="81">
        <f>IF(RES_hh_tes!K26=0,"",RES_hh_tes!K26/RES_hh_fec!K26)</f>
        <v>1.0000000000000082</v>
      </c>
      <c r="L26" s="81">
        <f>IF(RES_hh_tes!L26=0,"",RES_hh_tes!L26/RES_hh_fec!L26)</f>
        <v>1.0000000000000004</v>
      </c>
      <c r="M26" s="81">
        <f>IF(RES_hh_tes!M26=0,"",RES_hh_tes!M26/RES_hh_fec!M26)</f>
        <v>1.0000000000000004</v>
      </c>
      <c r="N26" s="81">
        <f>IF(RES_hh_tes!N26=0,"",RES_hh_tes!N26/RES_hh_fec!N26)</f>
        <v>1.0000000000000024</v>
      </c>
      <c r="O26" s="81">
        <f>IF(RES_hh_tes!O26=0,"",RES_hh_tes!O26/RES_hh_fec!O26)</f>
        <v>1.0000000000000049</v>
      </c>
      <c r="P26" s="81">
        <f>IF(RES_hh_tes!P26=0,"",RES_hh_tes!P26/RES_hh_fec!P26)</f>
        <v>0.99999999999999234</v>
      </c>
      <c r="Q26" s="81">
        <f>IF(RES_hh_tes!Q26=0,"",RES_hh_tes!Q26/RES_hh_fec!Q26)</f>
        <v>1.0000000000000004</v>
      </c>
      <c r="R26" s="81">
        <f>IF(RES_hh_tes!R26=0,"",RES_hh_tes!R26/RES_hh_fec!R26)</f>
        <v>0.99999999999999833</v>
      </c>
      <c r="S26" s="81">
        <f>IF(RES_hh_tes!S26=0,"",RES_hh_tes!S26/RES_hh_fec!S26)</f>
        <v>1</v>
      </c>
      <c r="T26" s="81">
        <f>IF(RES_hh_tes!T26=0,"",RES_hh_tes!T26/RES_hh_fec!T26)</f>
        <v>0.99999999999999334</v>
      </c>
      <c r="U26" s="81">
        <f>IF(RES_hh_tes!U26=0,"",RES_hh_tes!U26/RES_hh_fec!U26)</f>
        <v>0.99999999999999989</v>
      </c>
      <c r="V26" s="81">
        <f>IF(RES_hh_tes!V26=0,"",RES_hh_tes!V26/RES_hh_fec!V26)</f>
        <v>1.0000000000000089</v>
      </c>
      <c r="W26" s="81">
        <f>IF(RES_hh_tes!W26=0,"",RES_hh_tes!W26/RES_hh_fec!W26)</f>
        <v>0.99999999999999545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0.75699367715360966</v>
      </c>
      <c r="C27" s="70">
        <f>IF(RES_hh_tes!C27=0,"",RES_hh_tes!C27/RES_hh_fec!C27)</f>
        <v>0.75929711808947487</v>
      </c>
      <c r="D27" s="70">
        <f>IF(RES_hh_tes!D27=0,"",RES_hh_tes!D27/RES_hh_fec!D27)</f>
        <v>0.76153758976953645</v>
      </c>
      <c r="E27" s="70">
        <f>IF(RES_hh_tes!E27=0,"",RES_hh_tes!E27/RES_hh_fec!E27)</f>
        <v>0.76399315322392025</v>
      </c>
      <c r="F27" s="70">
        <f>IF(RES_hh_tes!F27=0,"",RES_hh_tes!F27/RES_hh_fec!F27)</f>
        <v>0.76683852229707661</v>
      </c>
      <c r="G27" s="70">
        <f>IF(RES_hh_tes!G27=0,"",RES_hh_tes!G27/RES_hh_fec!G27)</f>
        <v>0.76997663039389064</v>
      </c>
      <c r="H27" s="70">
        <f>IF(RES_hh_tes!H27=0,"",RES_hh_tes!H27/RES_hh_fec!H27)</f>
        <v>0.77361014075414924</v>
      </c>
      <c r="I27" s="70">
        <f>IF(RES_hh_tes!I27=0,"",RES_hh_tes!I27/RES_hh_fec!I27)</f>
        <v>0.77504057114216474</v>
      </c>
      <c r="J27" s="70">
        <f>IF(RES_hh_tes!J27=0,"",RES_hh_tes!J27/RES_hh_fec!J27)</f>
        <v>0.77643582712305437</v>
      </c>
      <c r="K27" s="70">
        <f>IF(RES_hh_tes!K27=0,"",RES_hh_tes!K27/RES_hh_fec!K27)</f>
        <v>0.77762368505739132</v>
      </c>
      <c r="L27" s="70">
        <f>IF(RES_hh_tes!L27=0,"",RES_hh_tes!L27/RES_hh_fec!L27)</f>
        <v>0.77915271621460125</v>
      </c>
      <c r="M27" s="70">
        <f>IF(RES_hh_tes!M27=0,"",RES_hh_tes!M27/RES_hh_fec!M27)</f>
        <v>0.78100567100648521</v>
      </c>
      <c r="N27" s="70">
        <f>IF(RES_hh_tes!N27=0,"",RES_hh_tes!N27/RES_hh_fec!N27)</f>
        <v>0.78287402658490202</v>
      </c>
      <c r="O27" s="70">
        <f>IF(RES_hh_tes!O27=0,"",RES_hh_tes!O27/RES_hh_fec!O27)</f>
        <v>0.78474341071953346</v>
      </c>
      <c r="P27" s="70">
        <f>IF(RES_hh_tes!P27=0,"",RES_hh_tes!P27/RES_hh_fec!P27)</f>
        <v>0.78758956731309715</v>
      </c>
      <c r="Q27" s="70">
        <f>IF(RES_hh_tes!Q27=0,"",RES_hh_tes!Q27/RES_hh_fec!Q27)</f>
        <v>0.79102861641725108</v>
      </c>
      <c r="R27" s="70">
        <f>IF(RES_hh_tes!R27=0,"",RES_hh_tes!R27/RES_hh_fec!R27)</f>
        <v>0.79625113309490192</v>
      </c>
      <c r="S27" s="70">
        <f>IF(RES_hh_tes!S27=0,"",RES_hh_tes!S27/RES_hh_fec!S27)</f>
        <v>0.80335865317104072</v>
      </c>
      <c r="T27" s="70">
        <f>IF(RES_hh_tes!T27=0,"",RES_hh_tes!T27/RES_hh_fec!T27)</f>
        <v>0.81104930540200681</v>
      </c>
      <c r="U27" s="70">
        <f>IF(RES_hh_tes!U27=0,"",RES_hh_tes!U27/RES_hh_fec!U27)</f>
        <v>0.81958460540179978</v>
      </c>
      <c r="V27" s="70">
        <f>IF(RES_hh_tes!V27=0,"",RES_hh_tes!V27/RES_hh_fec!V27)</f>
        <v>0.82989588753814814</v>
      </c>
      <c r="W27" s="70">
        <f>IF(RES_hh_tes!W27=0,"",RES_hh_tes!W27/RES_hh_fec!W27)</f>
        <v>0.8389627448592496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0.61464859685822881</v>
      </c>
      <c r="C30" s="78">
        <f>IF(RES_hh_tes!C30=0,"",RES_hh_tes!C30/RES_hh_fec!C30)</f>
        <v>0.61568777056556723</v>
      </c>
      <c r="D30" s="78">
        <f>IF(RES_hh_tes!D30=0,"",RES_hh_tes!D30/RES_hh_fec!D30)</f>
        <v>0.61685468227009155</v>
      </c>
      <c r="E30" s="78">
        <f>IF(RES_hh_tes!E30=0,"",RES_hh_tes!E30/RES_hh_fec!E30)</f>
        <v>0.61794594695248728</v>
      </c>
      <c r="F30" s="78">
        <f>IF(RES_hh_tes!F30=0,"",RES_hh_tes!F30/RES_hh_fec!F30)</f>
        <v>0.61897472866587533</v>
      </c>
      <c r="G30" s="78">
        <f>IF(RES_hh_tes!G30=0,"",RES_hh_tes!G30/RES_hh_fec!G30)</f>
        <v>0.62000796592217866</v>
      </c>
      <c r="H30" s="78">
        <f>IF(RES_hh_tes!H30=0,"",RES_hh_tes!H30/RES_hh_fec!H30)</f>
        <v>0.62105959479878869</v>
      </c>
      <c r="I30" s="78">
        <f>IF(RES_hh_tes!I30=0,"",RES_hh_tes!I30/RES_hh_fec!I30)</f>
        <v>0.62154063632210044</v>
      </c>
      <c r="J30" s="78">
        <f>IF(RES_hh_tes!J30=0,"",RES_hh_tes!J30/RES_hh_fec!J30)</f>
        <v>0.62165542688289799</v>
      </c>
      <c r="K30" s="78">
        <f>IF(RES_hh_tes!K30=0,"",RES_hh_tes!K30/RES_hh_fec!K30)</f>
        <v>0.62181336890692651</v>
      </c>
      <c r="L30" s="78">
        <f>IF(RES_hh_tes!L30=0,"",RES_hh_tes!L30/RES_hh_fec!L30)</f>
        <v>0.62197413281112057</v>
      </c>
      <c r="M30" s="78">
        <f>IF(RES_hh_tes!M30=0,"",RES_hh_tes!M30/RES_hh_fec!M30)</f>
        <v>0.6221234601040343</v>
      </c>
      <c r="N30" s="78">
        <f>IF(RES_hh_tes!N30=0,"",RES_hh_tes!N30/RES_hh_fec!N30)</f>
        <v>0.62225238814411965</v>
      </c>
      <c r="O30" s="78">
        <f>IF(RES_hh_tes!O30=0,"",RES_hh_tes!O30/RES_hh_fec!O30)</f>
        <v>0.62234820785445899</v>
      </c>
      <c r="P30" s="78">
        <f>IF(RES_hh_tes!P30=0,"",RES_hh_tes!P30/RES_hh_fec!P30)</f>
        <v>0.62238980688068701</v>
      </c>
      <c r="Q30" s="78">
        <f>IF(RES_hh_tes!Q30=0,"",RES_hh_tes!Q30/RES_hh_fec!Q30)</f>
        <v>0.62241999186824448</v>
      </c>
      <c r="R30" s="78">
        <f>IF(RES_hh_tes!R30=0,"",RES_hh_tes!R30/RES_hh_fec!R30)</f>
        <v>0.62251214094041774</v>
      </c>
      <c r="S30" s="78">
        <f>IF(RES_hh_tes!S30=0,"",RES_hh_tes!S30/RES_hh_fec!S30)</f>
        <v>0.62276901447704769</v>
      </c>
      <c r="T30" s="78">
        <f>IF(RES_hh_tes!T30=0,"",RES_hh_tes!T30/RES_hh_fec!T30)</f>
        <v>0.62322041206017553</v>
      </c>
      <c r="U30" s="78">
        <f>IF(RES_hh_tes!U30=0,"",RES_hh_tes!U30/RES_hh_fec!U30)</f>
        <v>0.62382637485928227</v>
      </c>
      <c r="V30" s="78">
        <f>IF(RES_hh_tes!V30=0,"",RES_hh_tes!V30/RES_hh_fec!V30)</f>
        <v>0.62447183641457749</v>
      </c>
      <c r="W30" s="78">
        <f>IF(RES_hh_tes!W30=0,"",RES_hh_tes!W30/RES_hh_fec!W30)</f>
        <v>0.62509724631970232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0.76110032566495733</v>
      </c>
      <c r="C32" s="81">
        <f>IF(RES_hh_tes!C32=0,"",RES_hh_tes!C32/RES_hh_fec!C32)</f>
        <v>0.76338618157726112</v>
      </c>
      <c r="D32" s="81">
        <f>IF(RES_hh_tes!D32=0,"",RES_hh_tes!D32/RES_hh_fec!D32)</f>
        <v>0.76587253839577529</v>
      </c>
      <c r="E32" s="81">
        <f>IF(RES_hh_tes!E32=0,"",RES_hh_tes!E32/RES_hh_fec!E32)</f>
        <v>0.76855834484827334</v>
      </c>
      <c r="F32" s="81">
        <f>IF(RES_hh_tes!F32=0,"",RES_hh_tes!F32/RES_hh_fec!F32)</f>
        <v>0.77146733561044489</v>
      </c>
      <c r="G32" s="81">
        <f>IF(RES_hh_tes!G32=0,"",RES_hh_tes!G32/RES_hh_fec!G32)</f>
        <v>0.77465623393605432</v>
      </c>
      <c r="H32" s="81">
        <f>IF(RES_hh_tes!H32=0,"",RES_hh_tes!H32/RES_hh_fec!H32)</f>
        <v>0.77823033059460023</v>
      </c>
      <c r="I32" s="81">
        <f>IF(RES_hh_tes!I32=0,"",RES_hh_tes!I32/RES_hh_fec!I32)</f>
        <v>0.78012949123070952</v>
      </c>
      <c r="J32" s="81">
        <f>IF(RES_hh_tes!J32=0,"",RES_hh_tes!J32/RES_hh_fec!J32)</f>
        <v>0.78117236068235452</v>
      </c>
      <c r="K32" s="81">
        <f>IF(RES_hh_tes!K32=0,"",RES_hh_tes!K32/RES_hh_fec!K32)</f>
        <v>0.78265127901419218</v>
      </c>
      <c r="L32" s="81">
        <f>IF(RES_hh_tes!L32=0,"",RES_hh_tes!L32/RES_hh_fec!L32)</f>
        <v>0.78426673918164935</v>
      </c>
      <c r="M32" s="81">
        <f>IF(RES_hh_tes!M32=0,"",RES_hh_tes!M32/RES_hh_fec!M32)</f>
        <v>0.78600521703490767</v>
      </c>
      <c r="N32" s="81">
        <f>IF(RES_hh_tes!N32=0,"",RES_hh_tes!N32/RES_hh_fec!N32)</f>
        <v>0.78831357554124371</v>
      </c>
      <c r="O32" s="81">
        <f>IF(RES_hh_tes!O32=0,"",RES_hh_tes!O32/RES_hh_fec!O32)</f>
        <v>0.79100338008534687</v>
      </c>
      <c r="P32" s="81">
        <f>IF(RES_hh_tes!P32=0,"",RES_hh_tes!P32/RES_hh_fec!P32)</f>
        <v>0.79354377060301795</v>
      </c>
      <c r="Q32" s="81">
        <f>IF(RES_hh_tes!Q32=0,"",RES_hh_tes!Q32/RES_hh_fec!Q32)</f>
        <v>0.79730875320258454</v>
      </c>
      <c r="R32" s="81">
        <f>IF(RES_hh_tes!R32=0,"",RES_hh_tes!R32/RES_hh_fec!R32)</f>
        <v>0.80254199171922935</v>
      </c>
      <c r="S32" s="81">
        <f>IF(RES_hh_tes!S32=0,"",RES_hh_tes!S32/RES_hh_fec!S32)</f>
        <v>0.80980009767421768</v>
      </c>
      <c r="T32" s="81">
        <f>IF(RES_hh_tes!T32=0,"",RES_hh_tes!T32/RES_hh_fec!T32)</f>
        <v>0.81864516192646908</v>
      </c>
      <c r="U32" s="81">
        <f>IF(RES_hh_tes!U32=0,"",RES_hh_tes!U32/RES_hh_fec!U32)</f>
        <v>0.8285540196061506</v>
      </c>
      <c r="V32" s="81">
        <f>IF(RES_hh_tes!V32=0,"",RES_hh_tes!V32/RES_hh_fec!V32)</f>
        <v>0.83935818653214433</v>
      </c>
      <c r="W32" s="81">
        <f>IF(RES_hh_tes!W32=0,"",RES_hh_tes!W32/RES_hh_fec!W32)</f>
        <v>0.84988985805786121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119513.73851801999</v>
      </c>
      <c r="C3" s="65">
        <f t="shared" si="0"/>
        <v>130994.82615636001</v>
      </c>
      <c r="D3" s="65">
        <f t="shared" si="0"/>
        <v>122289.22817534402</v>
      </c>
      <c r="E3" s="65">
        <f t="shared" si="0"/>
        <v>120478.656327912</v>
      </c>
      <c r="F3" s="65">
        <f t="shared" si="0"/>
        <v>113278.27440224402</v>
      </c>
      <c r="G3" s="65">
        <f t="shared" si="0"/>
        <v>110701.50414908398</v>
      </c>
      <c r="H3" s="65">
        <f t="shared" si="0"/>
        <v>113036.97935095202</v>
      </c>
      <c r="I3" s="65">
        <f t="shared" si="0"/>
        <v>87059.717591591994</v>
      </c>
      <c r="J3" s="65">
        <f t="shared" si="0"/>
        <v>104468.19192142801</v>
      </c>
      <c r="K3" s="65">
        <f t="shared" si="0"/>
        <v>97310.077157807988</v>
      </c>
      <c r="L3" s="65">
        <f t="shared" si="0"/>
        <v>104316.50332738797</v>
      </c>
      <c r="M3" s="65">
        <f t="shared" si="0"/>
        <v>87964.647972864012</v>
      </c>
      <c r="N3" s="65">
        <f t="shared" si="0"/>
        <v>93908.893717799961</v>
      </c>
      <c r="O3" s="65">
        <f t="shared" si="0"/>
        <v>99394.162647083998</v>
      </c>
      <c r="P3" s="65">
        <f t="shared" si="0"/>
        <v>83312.188188983971</v>
      </c>
      <c r="Q3" s="65">
        <f t="shared" si="0"/>
        <v>84920.469423995935</v>
      </c>
      <c r="R3" s="65">
        <f t="shared" ref="R3:V3" si="1">SUM(R4,R15,R17,R27)</f>
        <v>89437.231170036001</v>
      </c>
      <c r="S3" s="65">
        <f t="shared" si="1"/>
        <v>87723.547509456053</v>
      </c>
      <c r="T3" s="65">
        <f t="shared" si="1"/>
        <v>85773.275118215999</v>
      </c>
      <c r="U3" s="65">
        <f t="shared" si="1"/>
        <v>90429.683785067988</v>
      </c>
      <c r="V3" s="65">
        <f t="shared" si="1"/>
        <v>92391.663274871971</v>
      </c>
      <c r="W3" s="65">
        <f t="shared" ref="W3" si="2">SUM(W4,W15,W17,W27)</f>
        <v>84595.325536835924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104219.07407222519</v>
      </c>
      <c r="C4" s="69">
        <f t="shared" si="3"/>
        <v>114668.67396544077</v>
      </c>
      <c r="D4" s="69">
        <f t="shared" si="3"/>
        <v>105901.17471198506</v>
      </c>
      <c r="E4" s="69">
        <f t="shared" si="3"/>
        <v>103645.10880686261</v>
      </c>
      <c r="F4" s="69">
        <f t="shared" si="3"/>
        <v>96614.43933074252</v>
      </c>
      <c r="G4" s="69">
        <f t="shared" si="3"/>
        <v>93865.152884389405</v>
      </c>
      <c r="H4" s="69">
        <f t="shared" si="3"/>
        <v>96293.791235590004</v>
      </c>
      <c r="I4" s="69">
        <f t="shared" si="3"/>
        <v>72035.026237497907</v>
      </c>
      <c r="J4" s="69">
        <f t="shared" si="3"/>
        <v>88383.403513133293</v>
      </c>
      <c r="K4" s="69">
        <f t="shared" si="3"/>
        <v>81738.51154287174</v>
      </c>
      <c r="L4" s="69">
        <f t="shared" si="3"/>
        <v>88799.191011486429</v>
      </c>
      <c r="M4" s="69">
        <f t="shared" si="3"/>
        <v>73392.209951050259</v>
      </c>
      <c r="N4" s="69">
        <f t="shared" si="3"/>
        <v>79375.319095984771</v>
      </c>
      <c r="O4" s="69">
        <f t="shared" si="3"/>
        <v>86736.938231873763</v>
      </c>
      <c r="P4" s="69">
        <f t="shared" si="3"/>
        <v>70454.272788388247</v>
      </c>
      <c r="Q4" s="69">
        <f t="shared" si="3"/>
        <v>72425.605825801671</v>
      </c>
      <c r="R4" s="69">
        <f t="shared" ref="R4:V4" si="4">SUM(R5:R14)</f>
        <v>76641.676941564569</v>
      </c>
      <c r="S4" s="69">
        <f t="shared" si="4"/>
        <v>74231.421634072845</v>
      </c>
      <c r="T4" s="69">
        <f t="shared" si="4"/>
        <v>71672.308623889228</v>
      </c>
      <c r="U4" s="69">
        <f t="shared" si="4"/>
        <v>75907.885768788459</v>
      </c>
      <c r="V4" s="69">
        <f t="shared" si="4"/>
        <v>77617.582636564839</v>
      </c>
      <c r="W4" s="69">
        <f t="shared" ref="W4" si="5">SUM(W5:W14)</f>
        <v>71100.620349075587</v>
      </c>
      <c r="DA4" s="88" t="s">
        <v>265</v>
      </c>
    </row>
    <row r="5" spans="1:105" ht="12" customHeight="1" x14ac:dyDescent="0.25">
      <c r="A5" s="28" t="s">
        <v>51</v>
      </c>
      <c r="B5" s="72">
        <v>3827.5567486199998</v>
      </c>
      <c r="C5" s="72">
        <v>3712.5424868400005</v>
      </c>
      <c r="D5" s="72">
        <v>3027.6929063039997</v>
      </c>
      <c r="E5" s="72">
        <v>3064.2450498719995</v>
      </c>
      <c r="F5" s="72">
        <v>2488.8352134839997</v>
      </c>
      <c r="G5" s="72">
        <v>2505.529384523998</v>
      </c>
      <c r="H5" s="72">
        <v>2809.9480666320023</v>
      </c>
      <c r="I5" s="72">
        <v>2962.6855907520016</v>
      </c>
      <c r="J5" s="72">
        <v>2712.2717987879996</v>
      </c>
      <c r="K5" s="72">
        <v>2625.8613270479987</v>
      </c>
      <c r="L5" s="72">
        <v>4084.9711784279989</v>
      </c>
      <c r="M5" s="72">
        <v>3575.7770864639992</v>
      </c>
      <c r="N5" s="72">
        <v>3066.4399431599977</v>
      </c>
      <c r="O5" s="72">
        <v>2859.9228240839993</v>
      </c>
      <c r="P5" s="72">
        <v>2379.6047064239992</v>
      </c>
      <c r="Q5" s="72">
        <v>2482.2656922360002</v>
      </c>
      <c r="R5" s="72">
        <v>2151.5091131159988</v>
      </c>
      <c r="S5" s="72">
        <v>2068.0226843760001</v>
      </c>
      <c r="T5" s="72">
        <v>2029.9082466959987</v>
      </c>
      <c r="U5" s="72">
        <v>1425.8071046279983</v>
      </c>
      <c r="V5" s="72">
        <v>1305.2025863520007</v>
      </c>
      <c r="W5" s="72">
        <v>1439.1404561159998</v>
      </c>
      <c r="DA5" s="89" t="s">
        <v>446</v>
      </c>
    </row>
    <row r="6" spans="1:105" ht="12" customHeight="1" x14ac:dyDescent="0.25">
      <c r="A6" s="28" t="s">
        <v>74</v>
      </c>
      <c r="B6" s="72">
        <v>1997.3138212318654</v>
      </c>
      <c r="C6" s="72">
        <v>2044.4289820494769</v>
      </c>
      <c r="D6" s="72">
        <v>1821.4122616316965</v>
      </c>
      <c r="E6" s="72">
        <v>1578.4009018961731</v>
      </c>
      <c r="F6" s="72">
        <v>2083.7185008970378</v>
      </c>
      <c r="G6" s="72">
        <v>1839.1172515540225</v>
      </c>
      <c r="H6" s="72">
        <v>1983.5642280134653</v>
      </c>
      <c r="I6" s="72">
        <v>1225.8517658329827</v>
      </c>
      <c r="J6" s="72">
        <v>1699.8546823518209</v>
      </c>
      <c r="K6" s="72">
        <v>1638.2517486848137</v>
      </c>
      <c r="L6" s="72">
        <v>1862.8488763512464</v>
      </c>
      <c r="M6" s="72">
        <v>1728.8556404742012</v>
      </c>
      <c r="N6" s="72">
        <v>1610.2859775600007</v>
      </c>
      <c r="O6" s="72">
        <v>2024.5773747434987</v>
      </c>
      <c r="P6" s="72">
        <v>1626.8260973672006</v>
      </c>
      <c r="Q6" s="72">
        <v>1348.8659501784011</v>
      </c>
      <c r="R6" s="72">
        <v>1738.929642426001</v>
      </c>
      <c r="S6" s="72">
        <v>1284.1046430299996</v>
      </c>
      <c r="T6" s="72">
        <v>1942.9947849779983</v>
      </c>
      <c r="U6" s="72">
        <v>1756.1343887280027</v>
      </c>
      <c r="V6" s="72">
        <v>1942.0788292901998</v>
      </c>
      <c r="W6" s="72">
        <v>1764.0518335902002</v>
      </c>
      <c r="DA6" s="89" t="s">
        <v>447</v>
      </c>
    </row>
    <row r="7" spans="1:105" ht="12" customHeight="1" x14ac:dyDescent="0.25">
      <c r="A7" s="28" t="s">
        <v>205</v>
      </c>
      <c r="B7" s="72">
        <v>51096.807934769255</v>
      </c>
      <c r="C7" s="72">
        <v>58800.582792512672</v>
      </c>
      <c r="D7" s="72">
        <v>51487.414887127787</v>
      </c>
      <c r="E7" s="72">
        <v>49682.090227189969</v>
      </c>
      <c r="F7" s="72">
        <v>44554.268078728499</v>
      </c>
      <c r="G7" s="72">
        <v>43879.245434179422</v>
      </c>
      <c r="H7" s="72">
        <v>46887.125366825152</v>
      </c>
      <c r="I7" s="72">
        <v>27635.186746800762</v>
      </c>
      <c r="J7" s="72">
        <v>40617.994171937396</v>
      </c>
      <c r="K7" s="72">
        <v>34940.68324496386</v>
      </c>
      <c r="L7" s="72">
        <v>35715.130263862156</v>
      </c>
      <c r="M7" s="72">
        <v>29829.939479172946</v>
      </c>
      <c r="N7" s="72">
        <v>32111.126965479449</v>
      </c>
      <c r="O7" s="72">
        <v>36892.700360689676</v>
      </c>
      <c r="P7" s="72">
        <v>31122.638324391039</v>
      </c>
      <c r="Q7" s="72">
        <v>30103.360379974922</v>
      </c>
      <c r="R7" s="72">
        <v>29202.161584511301</v>
      </c>
      <c r="S7" s="72">
        <v>28775.599432646508</v>
      </c>
      <c r="T7" s="72">
        <v>24851.471526592391</v>
      </c>
      <c r="U7" s="72">
        <v>29086.262209609224</v>
      </c>
      <c r="V7" s="72">
        <v>31918.069933734572</v>
      </c>
      <c r="W7" s="72">
        <v>18700.603113352321</v>
      </c>
      <c r="DA7" s="89" t="s">
        <v>448</v>
      </c>
    </row>
    <row r="8" spans="1:105" ht="12" customHeight="1" x14ac:dyDescent="0.25">
      <c r="A8" s="28" t="s">
        <v>192</v>
      </c>
      <c r="B8" s="72">
        <v>47297.395567604071</v>
      </c>
      <c r="C8" s="72">
        <v>50111.119704038618</v>
      </c>
      <c r="D8" s="72">
        <v>49564.654656921579</v>
      </c>
      <c r="E8" s="72">
        <v>49320.372627904464</v>
      </c>
      <c r="F8" s="72">
        <v>47487.617537632977</v>
      </c>
      <c r="G8" s="72">
        <v>45641.260814131965</v>
      </c>
      <c r="H8" s="72">
        <v>44613.15357411938</v>
      </c>
      <c r="I8" s="72">
        <v>40211.302134112164</v>
      </c>
      <c r="J8" s="72">
        <v>43353.282860056082</v>
      </c>
      <c r="K8" s="72">
        <v>42533.715222175058</v>
      </c>
      <c r="L8" s="72">
        <v>47136.240692845036</v>
      </c>
      <c r="M8" s="72">
        <v>38257.637744939108</v>
      </c>
      <c r="N8" s="72">
        <v>42587.466209785322</v>
      </c>
      <c r="O8" s="72">
        <v>44959.73767235659</v>
      </c>
      <c r="P8" s="72">
        <v>35325.203660206011</v>
      </c>
      <c r="Q8" s="72">
        <v>38491.113803412351</v>
      </c>
      <c r="R8" s="72">
        <v>43549.076601511275</v>
      </c>
      <c r="S8" s="72">
        <v>42103.694874020337</v>
      </c>
      <c r="T8" s="72">
        <v>42847.934065622845</v>
      </c>
      <c r="U8" s="72">
        <v>43639.682065823239</v>
      </c>
      <c r="V8" s="72">
        <v>42452.231287188064</v>
      </c>
      <c r="W8" s="72">
        <v>49196.82494601707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15118.286123352349</v>
      </c>
      <c r="C17" s="69">
        <f t="shared" si="7"/>
        <v>16144.957993483436</v>
      </c>
      <c r="D17" s="69">
        <f t="shared" si="7"/>
        <v>16191.832692866568</v>
      </c>
      <c r="E17" s="69">
        <f t="shared" si="7"/>
        <v>16623.847805259058</v>
      </c>
      <c r="F17" s="69">
        <f t="shared" si="7"/>
        <v>16447.257379876806</v>
      </c>
      <c r="G17" s="69">
        <f t="shared" si="7"/>
        <v>16615.85736906296</v>
      </c>
      <c r="H17" s="69">
        <f t="shared" si="7"/>
        <v>16532.383552766511</v>
      </c>
      <c r="I17" s="69">
        <f t="shared" si="7"/>
        <v>14806.115228614091</v>
      </c>
      <c r="J17" s="69">
        <f t="shared" si="7"/>
        <v>15890.30534674603</v>
      </c>
      <c r="K17" s="69">
        <f t="shared" si="7"/>
        <v>15367.744416551493</v>
      </c>
      <c r="L17" s="69">
        <f t="shared" si="7"/>
        <v>15305.973636368108</v>
      </c>
      <c r="M17" s="69">
        <f t="shared" si="7"/>
        <v>14388.355536039038</v>
      </c>
      <c r="N17" s="69">
        <f t="shared" si="7"/>
        <v>14332.315973705945</v>
      </c>
      <c r="O17" s="69">
        <f t="shared" si="7"/>
        <v>12431.067083119218</v>
      </c>
      <c r="P17" s="69">
        <f t="shared" si="7"/>
        <v>12656.370040428519</v>
      </c>
      <c r="Q17" s="69">
        <f t="shared" si="7"/>
        <v>12293.283938977329</v>
      </c>
      <c r="R17" s="69">
        <f t="shared" ref="R17:V17" si="8">SUM(R18:R26)</f>
        <v>12606.199186336471</v>
      </c>
      <c r="S17" s="69">
        <f t="shared" si="8"/>
        <v>13292.116572501469</v>
      </c>
      <c r="T17" s="69">
        <f t="shared" si="8"/>
        <v>13885.473302753911</v>
      </c>
      <c r="U17" s="69">
        <f t="shared" si="8"/>
        <v>14279.793514083762</v>
      </c>
      <c r="V17" s="69">
        <f t="shared" si="8"/>
        <v>14539.050332893888</v>
      </c>
      <c r="W17" s="69">
        <f t="shared" ref="W17" si="9">SUM(W18:W26)</f>
        <v>13222.826445528981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345.62077924813502</v>
      </c>
      <c r="C19" s="72">
        <v>313.42866747052364</v>
      </c>
      <c r="D19" s="72">
        <v>288.72104740830383</v>
      </c>
      <c r="E19" s="72">
        <v>242.23197970382734</v>
      </c>
      <c r="F19" s="72">
        <v>335.04097178296246</v>
      </c>
      <c r="G19" s="72">
        <v>291.48385496597729</v>
      </c>
      <c r="H19" s="72">
        <v>305.04392266653406</v>
      </c>
      <c r="I19" s="72">
        <v>255.445873207017</v>
      </c>
      <c r="J19" s="72">
        <v>298.69695320817942</v>
      </c>
      <c r="K19" s="72">
        <v>301.99177659518728</v>
      </c>
      <c r="L19" s="72">
        <v>327.18637256875456</v>
      </c>
      <c r="M19" s="72">
        <v>356.61558884580018</v>
      </c>
      <c r="N19" s="72">
        <v>306.72112416000078</v>
      </c>
      <c r="O19" s="72">
        <v>249.69016513649942</v>
      </c>
      <c r="P19" s="72">
        <v>259.0026128728</v>
      </c>
      <c r="Q19" s="72">
        <v>202.66024730160001</v>
      </c>
      <c r="R19" s="72">
        <v>253.34192777399923</v>
      </c>
      <c r="S19" s="72">
        <v>210.77852696999992</v>
      </c>
      <c r="T19" s="72">
        <v>342.81748042200024</v>
      </c>
      <c r="U19" s="72">
        <v>323.11220227199931</v>
      </c>
      <c r="V19" s="72">
        <v>357.32328310979966</v>
      </c>
      <c r="W19" s="72">
        <v>323.34866560979981</v>
      </c>
      <c r="DA19" s="89" t="s">
        <v>458</v>
      </c>
    </row>
    <row r="20" spans="1:105" ht="12" customHeight="1" x14ac:dyDescent="0.25">
      <c r="A20" s="28" t="s">
        <v>205</v>
      </c>
      <c r="B20" s="72">
        <v>7193.2783141507407</v>
      </c>
      <c r="C20" s="72">
        <v>8044.718867487326</v>
      </c>
      <c r="D20" s="72">
        <v>7586.5010728722427</v>
      </c>
      <c r="E20" s="72">
        <v>7687.9062505300153</v>
      </c>
      <c r="F20" s="72">
        <v>7280.5419243914948</v>
      </c>
      <c r="G20" s="72">
        <v>7481.0630715405623</v>
      </c>
      <c r="H20" s="72">
        <v>7807.9437634148735</v>
      </c>
      <c r="I20" s="72">
        <v>5487.5736449992391</v>
      </c>
      <c r="J20" s="72">
        <v>7077.0159469026057</v>
      </c>
      <c r="K20" s="72">
        <v>6483.391999116121</v>
      </c>
      <c r="L20" s="72">
        <v>6173.7646955778291</v>
      </c>
      <c r="M20" s="72">
        <v>6066.1661991470455</v>
      </c>
      <c r="N20" s="72">
        <v>6036.4218902005023</v>
      </c>
      <c r="O20" s="72">
        <v>4497.165042070339</v>
      </c>
      <c r="P20" s="72">
        <v>4945.7393372489623</v>
      </c>
      <c r="Q20" s="72">
        <v>4420.8241643050469</v>
      </c>
      <c r="R20" s="72">
        <v>4200.8909916486718</v>
      </c>
      <c r="S20" s="72">
        <v>4654.6831637135028</v>
      </c>
      <c r="T20" s="72">
        <v>4310.7535513276234</v>
      </c>
      <c r="U20" s="72">
        <v>5273.462951470804</v>
      </c>
      <c r="V20" s="72">
        <v>5792.8754773854052</v>
      </c>
      <c r="W20" s="72">
        <v>3347.375315287667</v>
      </c>
      <c r="DA20" s="89" t="s">
        <v>459</v>
      </c>
    </row>
    <row r="21" spans="1:105" ht="12" customHeight="1" x14ac:dyDescent="0.25">
      <c r="A21" s="28" t="s">
        <v>192</v>
      </c>
      <c r="B21" s="72">
        <v>7579.3870299534738</v>
      </c>
      <c r="C21" s="72">
        <v>7786.810458525586</v>
      </c>
      <c r="D21" s="72">
        <v>8316.6105725860216</v>
      </c>
      <c r="E21" s="72">
        <v>8693.7095750252156</v>
      </c>
      <c r="F21" s="72">
        <v>8831.6744837023507</v>
      </c>
      <c r="G21" s="72">
        <v>8843.3104425564215</v>
      </c>
      <c r="H21" s="72">
        <v>8419.3958666851031</v>
      </c>
      <c r="I21" s="72">
        <v>9063.0957104078352</v>
      </c>
      <c r="J21" s="72">
        <v>8514.5924466352462</v>
      </c>
      <c r="K21" s="72">
        <v>8582.3606408401847</v>
      </c>
      <c r="L21" s="72">
        <v>8805.0225682215241</v>
      </c>
      <c r="M21" s="72">
        <v>7965.5737480461921</v>
      </c>
      <c r="N21" s="72">
        <v>7989.172959345442</v>
      </c>
      <c r="O21" s="72">
        <v>7684.2118759123796</v>
      </c>
      <c r="P21" s="72">
        <v>7451.6280903067563</v>
      </c>
      <c r="Q21" s="72">
        <v>7669.799527370682</v>
      </c>
      <c r="R21" s="72">
        <v>8151.9662669137988</v>
      </c>
      <c r="S21" s="72">
        <v>8426.6548818179654</v>
      </c>
      <c r="T21" s="72">
        <v>9231.9022710042882</v>
      </c>
      <c r="U21" s="72">
        <v>8683.2183603409576</v>
      </c>
      <c r="V21" s="72">
        <v>8388.8515723986839</v>
      </c>
      <c r="W21" s="72">
        <v>9552.1024646315145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176.37832244245703</v>
      </c>
      <c r="C27" s="69">
        <f t="shared" si="10"/>
        <v>181.19419743580778</v>
      </c>
      <c r="D27" s="69">
        <f t="shared" si="10"/>
        <v>196.22077049239834</v>
      </c>
      <c r="E27" s="69">
        <f t="shared" si="10"/>
        <v>209.69971579033657</v>
      </c>
      <c r="F27" s="69">
        <f t="shared" si="10"/>
        <v>216.57769162469589</v>
      </c>
      <c r="G27" s="69">
        <f t="shared" si="10"/>
        <v>220.49389563161176</v>
      </c>
      <c r="H27" s="69">
        <f t="shared" si="10"/>
        <v>210.80456259550994</v>
      </c>
      <c r="I27" s="69">
        <f t="shared" si="10"/>
        <v>218.57612547999923</v>
      </c>
      <c r="J27" s="69">
        <f t="shared" si="10"/>
        <v>194.48306154869022</v>
      </c>
      <c r="K27" s="69">
        <f t="shared" si="10"/>
        <v>203.82119838476439</v>
      </c>
      <c r="L27" s="69">
        <f t="shared" si="10"/>
        <v>211.33867953342298</v>
      </c>
      <c r="M27" s="69">
        <f t="shared" si="10"/>
        <v>184.08248577470766</v>
      </c>
      <c r="N27" s="69">
        <f t="shared" si="10"/>
        <v>201.25864810924858</v>
      </c>
      <c r="O27" s="69">
        <f t="shared" si="10"/>
        <v>226.15733209102478</v>
      </c>
      <c r="P27" s="69">
        <f t="shared" si="10"/>
        <v>201.54536016720235</v>
      </c>
      <c r="Q27" s="69">
        <f t="shared" si="10"/>
        <v>201.57965921693273</v>
      </c>
      <c r="R27" s="69">
        <f t="shared" ref="R27:V27" si="11">SUM(R28:R32)</f>
        <v>189.35504213497069</v>
      </c>
      <c r="S27" s="69">
        <f t="shared" si="11"/>
        <v>200.00930288172992</v>
      </c>
      <c r="T27" s="69">
        <f t="shared" si="11"/>
        <v>215.49319157286598</v>
      </c>
      <c r="U27" s="69">
        <f t="shared" si="11"/>
        <v>242.00450219576521</v>
      </c>
      <c r="V27" s="69">
        <f t="shared" si="11"/>
        <v>235.03030541324404</v>
      </c>
      <c r="W27" s="69">
        <f t="shared" ref="W27" si="12">SUM(W28:W32)</f>
        <v>271.87874223136208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176.37832244245703</v>
      </c>
      <c r="C30" s="72">
        <v>181.19419743580778</v>
      </c>
      <c r="D30" s="72">
        <v>196.22077049239834</v>
      </c>
      <c r="E30" s="72">
        <v>209.69971579033657</v>
      </c>
      <c r="F30" s="72">
        <v>216.57769162469589</v>
      </c>
      <c r="G30" s="72">
        <v>220.49389563161176</v>
      </c>
      <c r="H30" s="72">
        <v>210.80456259550994</v>
      </c>
      <c r="I30" s="72">
        <v>218.57612547999923</v>
      </c>
      <c r="J30" s="72">
        <v>194.48306154869022</v>
      </c>
      <c r="K30" s="72">
        <v>203.82119838476439</v>
      </c>
      <c r="L30" s="72">
        <v>211.33867953342298</v>
      </c>
      <c r="M30" s="72">
        <v>184.08248577470766</v>
      </c>
      <c r="N30" s="72">
        <v>201.25864810924858</v>
      </c>
      <c r="O30" s="72">
        <v>226.15733209102478</v>
      </c>
      <c r="P30" s="72">
        <v>201.54536016720235</v>
      </c>
      <c r="Q30" s="72">
        <v>201.57965921693273</v>
      </c>
      <c r="R30" s="72">
        <v>189.35504213497069</v>
      </c>
      <c r="S30" s="72">
        <v>200.00930288172992</v>
      </c>
      <c r="T30" s="72">
        <v>215.49319157286598</v>
      </c>
      <c r="U30" s="72">
        <v>242.00450219576521</v>
      </c>
      <c r="V30" s="72">
        <v>235.03030541324404</v>
      </c>
      <c r="W30" s="72">
        <v>271.87874223136208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17936.616228329567</v>
      </c>
      <c r="C3" s="65">
        <f>IF(RES_hh_fec!C3=0,0,1000*11630*RES_hh_fec!C3/RES_hh_num!C3)</f>
        <v>19192.334050566777</v>
      </c>
      <c r="D3" s="65">
        <f>IF(RES_hh_fec!D3=0,0,1000*11630*RES_hh_fec!D3/RES_hh_num!D3)</f>
        <v>18268.232944385512</v>
      </c>
      <c r="E3" s="65">
        <f>IF(RES_hh_fec!E3=0,0,1000*11630*RES_hh_fec!E3/RES_hh_num!E3)</f>
        <v>17944.955299326346</v>
      </c>
      <c r="F3" s="65">
        <f>IF(RES_hh_fec!F3=0,0,1000*11630*RES_hh_fec!F3/RES_hh_num!F3)</f>
        <v>17272.492689647759</v>
      </c>
      <c r="G3" s="65">
        <f>IF(RES_hh_fec!G3=0,0,1000*11630*RES_hh_fec!G3/RES_hh_num!G3)</f>
        <v>16871.215310903186</v>
      </c>
      <c r="H3" s="65">
        <f>IF(RES_hh_fec!H3=0,0,1000*11630*RES_hh_fec!H3/RES_hh_num!H3)</f>
        <v>16993.649194197114</v>
      </c>
      <c r="I3" s="65">
        <f>IF(RES_hh_fec!I3=0,0,1000*11630*RES_hh_fec!I3/RES_hh_num!I3)</f>
        <v>14203.548403297524</v>
      </c>
      <c r="J3" s="65">
        <f>IF(RES_hh_fec!J3=0,0,1000*11630*RES_hh_fec!J3/RES_hh_num!J3)</f>
        <v>16075.333085446506</v>
      </c>
      <c r="K3" s="65">
        <f>IF(RES_hh_fec!K3=0,0,1000*11630*RES_hh_fec!K3/RES_hh_num!K3)</f>
        <v>15104.545271614872</v>
      </c>
      <c r="L3" s="65">
        <f>IF(RES_hh_fec!L3=0,0,1000*11630*RES_hh_fec!L3/RES_hh_num!L3)</f>
        <v>16276.706401803198</v>
      </c>
      <c r="M3" s="65">
        <f>IF(RES_hh_fec!M3=0,0,1000*11630*RES_hh_fec!M3/RES_hh_num!M3)</f>
        <v>14254.509629879725</v>
      </c>
      <c r="N3" s="65">
        <f>IF(RES_hh_fec!N3=0,0,1000*11630*RES_hh_fec!N3/RES_hh_num!N3)</f>
        <v>15085.506516013937</v>
      </c>
      <c r="O3" s="65">
        <f>IF(RES_hh_fec!O3=0,0,1000*11630*RES_hh_fec!O3/RES_hh_num!O3)</f>
        <v>16125.115535494862</v>
      </c>
      <c r="P3" s="65">
        <f>IF(RES_hh_fec!P3=0,0,1000*11630*RES_hh_fec!P3/RES_hh_num!P3)</f>
        <v>13462.567275072384</v>
      </c>
      <c r="Q3" s="65">
        <f>IF(RES_hh_fec!Q3=0,0,1000*11630*RES_hh_fec!Q3/RES_hh_num!Q3)</f>
        <v>13644.065261004534</v>
      </c>
      <c r="R3" s="65">
        <f>IF(RES_hh_fec!R3=0,0,1000*11630*RES_hh_fec!R3/RES_hh_num!R3)</f>
        <v>14095.896581041268</v>
      </c>
      <c r="S3" s="65">
        <f>IF(RES_hh_fec!S3=0,0,1000*11630*RES_hh_fec!S3/RES_hh_num!S3)</f>
        <v>13909.387577185327</v>
      </c>
      <c r="T3" s="65">
        <f>IF(RES_hh_fec!T3=0,0,1000*11630*RES_hh_fec!T3/RES_hh_num!T3)</f>
        <v>13554.485070513101</v>
      </c>
      <c r="U3" s="65">
        <f>IF(RES_hh_fec!U3=0,0,1000*11630*RES_hh_fec!U3/RES_hh_num!U3)</f>
        <v>14042.836085377978</v>
      </c>
      <c r="V3" s="65">
        <f>IF(RES_hh_fec!V3=0,0,1000*11630*RES_hh_fec!V3/RES_hh_num!V3)</f>
        <v>14066.030766280646</v>
      </c>
      <c r="W3" s="65">
        <f>IF(RES_hh_fec!W3=0,0,1000*11630*RES_hh_fec!W3/RES_hh_num!W3)</f>
        <v>13893.862432556461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14735.048736613469</v>
      </c>
      <c r="C4" s="69">
        <f>IF(RES_hh_fec!C4=0,0,1000*11630*RES_hh_fec!C4/RES_hh_num!C4)</f>
        <v>15862.30523098179</v>
      </c>
      <c r="D4" s="69">
        <f>IF(RES_hh_fec!D4=0,0,1000*11630*RES_hh_fec!D4/RES_hh_num!D4)</f>
        <v>14881.007984005397</v>
      </c>
      <c r="E4" s="69">
        <f>IF(RES_hh_fec!E4=0,0,1000*11630*RES_hh_fec!E4/RES_hh_num!E4)</f>
        <v>14483.644535898145</v>
      </c>
      <c r="F4" s="69">
        <f>IF(RES_hh_fec!F4=0,0,1000*11630*RES_hh_fec!F4/RES_hh_num!F4)</f>
        <v>13779.588791673172</v>
      </c>
      <c r="G4" s="69">
        <f>IF(RES_hh_fec!G4=0,0,1000*11630*RES_hh_fec!G4/RES_hh_num!G4)</f>
        <v>13339.551839458994</v>
      </c>
      <c r="H4" s="69">
        <f>IF(RES_hh_fec!H4=0,0,1000*11630*RES_hh_fec!H4/RES_hh_num!H4)</f>
        <v>13518.247465780929</v>
      </c>
      <c r="I4" s="69">
        <f>IF(RES_hh_fec!I4=0,0,1000*11630*RES_hh_fec!I4/RES_hh_num!I4)</f>
        <v>10860.479146110436</v>
      </c>
      <c r="J4" s="69">
        <f>IF(RES_hh_fec!J4=0,0,1000*11630*RES_hh_fec!J4/RES_hh_num!J4)</f>
        <v>12729.648886498795</v>
      </c>
      <c r="K4" s="69">
        <f>IF(RES_hh_fec!K4=0,0,1000*11630*RES_hh_fec!K4/RES_hh_num!K4)</f>
        <v>11794.129902809451</v>
      </c>
      <c r="L4" s="69">
        <f>IF(RES_hh_fec!L4=0,0,1000*11630*RES_hh_fec!L4/RES_hh_num!L4)</f>
        <v>12904.04496584435</v>
      </c>
      <c r="M4" s="69">
        <f>IF(RES_hh_fec!M4=0,0,1000*11630*RES_hh_fec!M4/RES_hh_num!M4)</f>
        <v>10963.635269201834</v>
      </c>
      <c r="N4" s="69">
        <f>IF(RES_hh_fec!N4=0,0,1000*11630*RES_hh_fec!N4/RES_hh_num!N4)</f>
        <v>11842.895456580334</v>
      </c>
      <c r="O4" s="69">
        <f>IF(RES_hh_fec!O4=0,0,1000*11630*RES_hh_fec!O4/RES_hh_num!O4)</f>
        <v>13057.452717848297</v>
      </c>
      <c r="P4" s="69">
        <f>IF(RES_hh_fec!P4=0,0,1000*11630*RES_hh_fec!P4/RES_hh_num!P4)</f>
        <v>10437.478888665048</v>
      </c>
      <c r="Q4" s="69">
        <f>IF(RES_hh_fec!Q4=0,0,1000*11630*RES_hh_fec!Q4/RES_hh_num!Q4)</f>
        <v>10711.157408084087</v>
      </c>
      <c r="R4" s="69">
        <f>IF(RES_hh_fec!R4=0,0,1000*11630*RES_hh_fec!R4/RES_hh_num!R4)</f>
        <v>11214.109783330478</v>
      </c>
      <c r="S4" s="69">
        <f>IF(RES_hh_fec!S4=0,0,1000*11630*RES_hh_fec!S4/RES_hh_num!S4)</f>
        <v>10885.257689417549</v>
      </c>
      <c r="T4" s="69">
        <f>IF(RES_hh_fec!T4=0,0,1000*11630*RES_hh_fec!T4/RES_hh_num!T4)</f>
        <v>10477.966573709635</v>
      </c>
      <c r="U4" s="69">
        <f>IF(RES_hh_fec!U4=0,0,1000*11630*RES_hh_fec!U4/RES_hh_num!U4)</f>
        <v>11023.880382257854</v>
      </c>
      <c r="V4" s="69">
        <f>IF(RES_hh_fec!V4=0,0,1000*11630*RES_hh_fec!V4/RES_hh_num!V4)</f>
        <v>11055.579379442062</v>
      </c>
      <c r="W4" s="69">
        <f>IF(RES_hh_fec!W4=0,0,1000*11630*RES_hh_fec!W4/RES_hh_num!W4)</f>
        <v>10902.106287625696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13763.231075728012</v>
      </c>
      <c r="C5" s="72">
        <f>IF(RES_hh_fec!C5=0,0,1000*11630*RES_hh_fec!C5/RES_hh_num!C5)</f>
        <v>13975.787466262989</v>
      </c>
      <c r="D5" s="72">
        <f>IF(RES_hh_fec!D5=0,0,1000*11630*RES_hh_fec!D5/RES_hh_num!D5)</f>
        <v>12191.102902556418</v>
      </c>
      <c r="E5" s="72">
        <f>IF(RES_hh_fec!E5=0,0,1000*11630*RES_hh_fec!E5/RES_hh_num!E5)</f>
        <v>12744.971068854942</v>
      </c>
      <c r="F5" s="72">
        <f>IF(RES_hh_fec!F5=0,0,1000*11630*RES_hh_fec!F5/RES_hh_num!F5)</f>
        <v>10456.359105987602</v>
      </c>
      <c r="G5" s="72">
        <f>IF(RES_hh_fec!G5=0,0,1000*11630*RES_hh_fec!G5/RES_hh_num!G5)</f>
        <v>10706.419206382601</v>
      </c>
      <c r="H5" s="72">
        <f>IF(RES_hh_fec!H5=0,0,1000*11630*RES_hh_fec!H5/RES_hh_num!H5)</f>
        <v>11738.187570084439</v>
      </c>
      <c r="I5" s="72">
        <f>IF(RES_hh_fec!I5=0,0,1000*11630*RES_hh_fec!I5/RES_hh_num!I5)</f>
        <v>11959.672021658846</v>
      </c>
      <c r="J5" s="72">
        <f>IF(RES_hh_fec!J5=0,0,1000*11630*RES_hh_fec!J5/RES_hh_num!J5)</f>
        <v>10370.40371506522</v>
      </c>
      <c r="K5" s="72">
        <f>IF(RES_hh_fec!K5=0,0,1000*11630*RES_hh_fec!K5/RES_hh_num!K5)</f>
        <v>9461.1717546589007</v>
      </c>
      <c r="L5" s="72">
        <f>IF(RES_hh_fec!L5=0,0,1000*11630*RES_hh_fec!L5/RES_hh_num!L5)</f>
        <v>14217.056861544368</v>
      </c>
      <c r="M5" s="72">
        <f>IF(RES_hh_fec!M5=0,0,1000*11630*RES_hh_fec!M5/RES_hh_num!M5)</f>
        <v>12267.399530700608</v>
      </c>
      <c r="N5" s="72">
        <f>IF(RES_hh_fec!N5=0,0,1000*11630*RES_hh_fec!N5/RES_hh_num!N5)</f>
        <v>10884.37295664914</v>
      </c>
      <c r="O5" s="72">
        <f>IF(RES_hh_fec!O5=0,0,1000*11630*RES_hh_fec!O5/RES_hh_num!O5)</f>
        <v>11410.92338028968</v>
      </c>
      <c r="P5" s="72">
        <f>IF(RES_hh_fec!P5=0,0,1000*11630*RES_hh_fec!P5/RES_hh_num!P5)</f>
        <v>10199.614447648019</v>
      </c>
      <c r="Q5" s="72">
        <f>IF(RES_hh_fec!Q5=0,0,1000*11630*RES_hh_fec!Q5/RES_hh_num!Q5)</f>
        <v>11272.433942843498</v>
      </c>
      <c r="R5" s="72">
        <f>IF(RES_hh_fec!R5=0,0,1000*11630*RES_hh_fec!R5/RES_hh_num!R5)</f>
        <v>10569.226221605762</v>
      </c>
      <c r="S5" s="72">
        <f>IF(RES_hh_fec!S5=0,0,1000*11630*RES_hh_fec!S5/RES_hh_num!S5)</f>
        <v>11066.86660150084</v>
      </c>
      <c r="T5" s="72">
        <f>IF(RES_hh_fec!T5=0,0,1000*11630*RES_hh_fec!T5/RES_hh_num!T5)</f>
        <v>12099.873032907919</v>
      </c>
      <c r="U5" s="72">
        <f>IF(RES_hh_fec!U5=0,0,1000*11630*RES_hh_fec!U5/RES_hh_num!U5)</f>
        <v>10108.120486172262</v>
      </c>
      <c r="V5" s="72">
        <f>IF(RES_hh_fec!V5=0,0,1000*11630*RES_hh_fec!V5/RES_hh_num!V5)</f>
        <v>11012.315019765225</v>
      </c>
      <c r="W5" s="72">
        <f>IF(RES_hh_fec!W5=0,0,1000*11630*RES_hh_fec!W5/RES_hh_num!W5)</f>
        <v>11956.356999624933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16965.896470820251</v>
      </c>
      <c r="C6" s="72">
        <f>IF(RES_hh_fec!C6=0,0,1000*11630*RES_hh_fec!C6/RES_hh_num!C6)</f>
        <v>17312.35993159694</v>
      </c>
      <c r="D6" s="72">
        <f>IF(RES_hh_fec!D6=0,0,1000*11630*RES_hh_fec!D6/RES_hh_num!D6)</f>
        <v>15419.657333109968</v>
      </c>
      <c r="E6" s="72">
        <f>IF(RES_hh_fec!E6=0,0,1000*11630*RES_hh_fec!E6/RES_hh_num!E6)</f>
        <v>13330.795195770746</v>
      </c>
      <c r="F6" s="72">
        <f>IF(RES_hh_fec!F6=0,0,1000*11630*RES_hh_fec!F6/RES_hh_num!F6)</f>
        <v>17371.81917809504</v>
      </c>
      <c r="G6" s="72">
        <f>IF(RES_hh_fec!G6=0,0,1000*11630*RES_hh_fec!G6/RES_hh_num!G6)</f>
        <v>15059.936658715311</v>
      </c>
      <c r="H6" s="72">
        <f>IF(RES_hh_fec!H6=0,0,1000*11630*RES_hh_fec!H6/RES_hh_num!H6)</f>
        <v>16075.431583875881</v>
      </c>
      <c r="I6" s="72">
        <f>IF(RES_hh_fec!I6=0,0,1000*11630*RES_hh_fec!I6/RES_hh_num!I6)</f>
        <v>9987.9960913019495</v>
      </c>
      <c r="J6" s="72">
        <f>IF(RES_hh_fec!J6=0,0,1000*11630*RES_hh_fec!J6/RES_hh_num!J6)</f>
        <v>13717.747118095165</v>
      </c>
      <c r="K6" s="72">
        <f>IF(RES_hh_fec!K6=0,0,1000*11630*RES_hh_fec!K6/RES_hh_num!K6)</f>
        <v>13008.356341347748</v>
      </c>
      <c r="L6" s="72">
        <f>IF(RES_hh_fec!L6=0,0,1000*11630*RES_hh_fec!L6/RES_hh_num!L6)</f>
        <v>14228.659541545796</v>
      </c>
      <c r="M6" s="72">
        <f>IF(RES_hh_fec!M6=0,0,1000*11630*RES_hh_fec!M6/RES_hh_num!M6)</f>
        <v>13068.788627309574</v>
      </c>
      <c r="N6" s="72">
        <f>IF(RES_hh_fec!N6=0,0,1000*11630*RES_hh_fec!N6/RES_hh_num!N6)</f>
        <v>12116.672335765636</v>
      </c>
      <c r="O6" s="72">
        <f>IF(RES_hh_fec!O6=0,0,1000*11630*RES_hh_fec!O6/RES_hh_num!O6)</f>
        <v>15092.452520133</v>
      </c>
      <c r="P6" s="72">
        <f>IF(RES_hh_fec!P6=0,0,1000*11630*RES_hh_fec!P6/RES_hh_num!P6)</f>
        <v>12269.546359622876</v>
      </c>
      <c r="Q6" s="72">
        <f>IF(RES_hh_fec!Q6=0,0,1000*11630*RES_hh_fec!Q6/RES_hh_num!Q6)</f>
        <v>10222.02763078315</v>
      </c>
      <c r="R6" s="72">
        <f>IF(RES_hh_fec!R6=0,0,1000*11630*RES_hh_fec!R6/RES_hh_num!R6)</f>
        <v>12975.692000759384</v>
      </c>
      <c r="S6" s="72">
        <f>IF(RES_hh_fec!S6=0,0,1000*11630*RES_hh_fec!S6/RES_hh_num!S6)</f>
        <v>9483.2077095481854</v>
      </c>
      <c r="T6" s="72">
        <f>IF(RES_hh_fec!T6=0,0,1000*11630*RES_hh_fec!T6/RES_hh_num!T6)</f>
        <v>13740.543377858443</v>
      </c>
      <c r="U6" s="72">
        <f>IF(RES_hh_fec!U6=0,0,1000*11630*RES_hh_fec!U6/RES_hh_num!U6)</f>
        <v>11907.53745159712</v>
      </c>
      <c r="V6" s="72">
        <f>IF(RES_hh_fec!V6=0,0,1000*11630*RES_hh_fec!V6/RES_hh_num!V6)</f>
        <v>13005.125367744366</v>
      </c>
      <c r="W6" s="72">
        <f>IF(RES_hh_fec!W6=0,0,1000*11630*RES_hh_fec!W6/RES_hh_num!W6)</f>
        <v>11818.955008195684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16062.201155344115</v>
      </c>
      <c r="C7" s="72">
        <f>IF(RES_hh_fec!C7=0,0,1000*11630*RES_hh_fec!C7/RES_hh_num!C7)</f>
        <v>18632.755257016594</v>
      </c>
      <c r="D7" s="72">
        <f>IF(RES_hh_fec!D7=0,0,1000*11630*RES_hh_fec!D7/RES_hh_num!D7)</f>
        <v>16754.032389012435</v>
      </c>
      <c r="E7" s="72">
        <f>IF(RES_hh_fec!E7=0,0,1000*11630*RES_hh_fec!E7/RES_hh_num!E7)</f>
        <v>16574.784032135638</v>
      </c>
      <c r="F7" s="72">
        <f>IF(RES_hh_fec!F7=0,0,1000*11630*RES_hh_fec!F7/RES_hh_num!F7)</f>
        <v>15311.810562039145</v>
      </c>
      <c r="G7" s="72">
        <f>IF(RES_hh_fec!G7=0,0,1000*11630*RES_hh_fec!G7/RES_hh_num!G7)</f>
        <v>15507.913026221209</v>
      </c>
      <c r="H7" s="72">
        <f>IF(RES_hh_fec!H7=0,0,1000*11630*RES_hh_fec!H7/RES_hh_num!H7)</f>
        <v>16929.887423989621</v>
      </c>
      <c r="I7" s="72">
        <f>IF(RES_hh_fec!I7=0,0,1000*11630*RES_hh_fec!I7/RES_hh_num!I7)</f>
        <v>10482.633833459409</v>
      </c>
      <c r="J7" s="72">
        <f>IF(RES_hh_fec!J7=0,0,1000*11630*RES_hh_fec!J7/RES_hh_num!J7)</f>
        <v>15773.571911156519</v>
      </c>
      <c r="K7" s="72">
        <f>IF(RES_hh_fec!K7=0,0,1000*11630*RES_hh_fec!K7/RES_hh_num!K7)</f>
        <v>14082.915930491641</v>
      </c>
      <c r="L7" s="72">
        <f>IF(RES_hh_fec!L7=0,0,1000*11630*RES_hh_fec!L7/RES_hh_num!L7)</f>
        <v>14743.313849669883</v>
      </c>
      <c r="M7" s="72">
        <f>IF(RES_hh_fec!M7=0,0,1000*11630*RES_hh_fec!M7/RES_hh_num!M7)</f>
        <v>12604.413021153401</v>
      </c>
      <c r="N7" s="72">
        <f>IF(RES_hh_fec!N7=0,0,1000*11630*RES_hh_fec!N7/RES_hh_num!N7)</f>
        <v>13454.61706618674</v>
      </c>
      <c r="O7" s="72">
        <f>IF(RES_hh_fec!O7=0,0,1000*11630*RES_hh_fec!O7/RES_hh_num!O7)</f>
        <v>15101.333499111475</v>
      </c>
      <c r="P7" s="72">
        <f>IF(RES_hh_fec!P7=0,0,1000*11630*RES_hh_fec!P7/RES_hh_num!P7)</f>
        <v>12620.926919412097</v>
      </c>
      <c r="Q7" s="72">
        <f>IF(RES_hh_fec!Q7=0,0,1000*11630*RES_hh_fec!Q7/RES_hh_num!Q7)</f>
        <v>12542.010327413433</v>
      </c>
      <c r="R7" s="72">
        <f>IF(RES_hh_fec!R7=0,0,1000*11630*RES_hh_fec!R7/RES_hh_num!R7)</f>
        <v>12787.639621384902</v>
      </c>
      <c r="S7" s="72">
        <f>IF(RES_hh_fec!S7=0,0,1000*11630*RES_hh_fec!S7/RES_hh_num!S7)</f>
        <v>12986.934685410473</v>
      </c>
      <c r="T7" s="72">
        <f>IF(RES_hh_fec!T7=0,0,1000*11630*RES_hh_fec!T7/RES_hh_num!T7)</f>
        <v>11414.67292491272</v>
      </c>
      <c r="U7" s="72">
        <f>IF(RES_hh_fec!U7=0,0,1000*11630*RES_hh_fec!U7/RES_hh_num!U7)</f>
        <v>13411.305289113237</v>
      </c>
      <c r="V7" s="72">
        <f>IF(RES_hh_fec!V7=0,0,1000*11630*RES_hh_fec!V7/RES_hh_num!V7)</f>
        <v>15152.057054402789</v>
      </c>
      <c r="W7" s="72">
        <f>IF(RES_hh_fec!W7=0,0,1000*11630*RES_hh_fec!W7/RES_hh_num!W7)</f>
        <v>10183.275440567477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14894.843330389347</v>
      </c>
      <c r="C8" s="72">
        <f>IF(RES_hh_fec!C8=0,0,1000*11630*RES_hh_fec!C8/RES_hh_num!C8)</f>
        <v>15426.627281270456</v>
      </c>
      <c r="D8" s="72">
        <f>IF(RES_hh_fec!D8=0,0,1000*11630*RES_hh_fec!D8/RES_hh_num!D8)</f>
        <v>14878.085520033954</v>
      </c>
      <c r="E8" s="72">
        <f>IF(RES_hh_fec!E8=0,0,1000*11630*RES_hh_fec!E8/RES_hh_num!E8)</f>
        <v>14490.417426092688</v>
      </c>
      <c r="F8" s="72">
        <f>IF(RES_hh_fec!F8=0,0,1000*11630*RES_hh_fec!F8/RES_hh_num!F8)</f>
        <v>13835.8013011568</v>
      </c>
      <c r="G8" s="72">
        <f>IF(RES_hh_fec!G8=0,0,1000*11630*RES_hh_fec!G8/RES_hh_num!G8)</f>
        <v>13246.790659988344</v>
      </c>
      <c r="H8" s="72">
        <f>IF(RES_hh_fec!H8=0,0,1000*11630*RES_hh_fec!H8/RES_hh_num!H8)</f>
        <v>12870.724229809195</v>
      </c>
      <c r="I8" s="72">
        <f>IF(RES_hh_fec!I8=0,0,1000*11630*RES_hh_fec!I8/RES_hh_num!I8)</f>
        <v>11547.330409805414</v>
      </c>
      <c r="J8" s="72">
        <f>IF(RES_hh_fec!J8=0,0,1000*11630*RES_hh_fec!J8/RES_hh_num!J8)</f>
        <v>12136.721563723195</v>
      </c>
      <c r="K8" s="72">
        <f>IF(RES_hh_fec!K8=0,0,1000*11630*RES_hh_fec!K8/RES_hh_num!K8)</f>
        <v>11774.435438555145</v>
      </c>
      <c r="L8" s="72">
        <f>IF(RES_hh_fec!L8=0,0,1000*11630*RES_hh_fec!L8/RES_hh_num!L8)</f>
        <v>12868.104728574444</v>
      </c>
      <c r="M8" s="72">
        <f>IF(RES_hh_fec!M8=0,0,1000*11630*RES_hh_fec!M8/RES_hh_num!M8)</f>
        <v>10749.430664542891</v>
      </c>
      <c r="N8" s="72">
        <f>IF(RES_hh_fec!N8=0,0,1000*11630*RES_hh_fec!N8/RES_hh_num!N8)</f>
        <v>11969.121982295455</v>
      </c>
      <c r="O8" s="72">
        <f>IF(RES_hh_fec!O8=0,0,1000*11630*RES_hh_fec!O8/RES_hh_num!O8)</f>
        <v>12915.255310343804</v>
      </c>
      <c r="P8" s="72">
        <f>IF(RES_hh_fec!P8=0,0,1000*11630*RES_hh_fec!P8/RES_hh_num!P8)</f>
        <v>10149.616155605088</v>
      </c>
      <c r="Q8" s="72">
        <f>IF(RES_hh_fec!Q8=0,0,1000*11630*RES_hh_fec!Q8/RES_hh_num!Q8)</f>
        <v>10617.288163568599</v>
      </c>
      <c r="R8" s="72">
        <f>IF(RES_hh_fec!R8=0,0,1000*11630*RES_hh_fec!R8/RES_hh_num!R8)</f>
        <v>11509.232777321657</v>
      </c>
      <c r="S8" s="72">
        <f>IF(RES_hh_fec!S8=0,0,1000*11630*RES_hh_fec!S8/RES_hh_num!S8)</f>
        <v>10831.233796469476</v>
      </c>
      <c r="T8" s="72">
        <f>IF(RES_hh_fec!T8=0,0,1000*11630*RES_hh_fec!T8/RES_hh_num!T8)</f>
        <v>10759.830597549819</v>
      </c>
      <c r="U8" s="72">
        <f>IF(RES_hh_fec!U8=0,0,1000*11630*RES_hh_fec!U8/RES_hh_num!U8)</f>
        <v>10906.705367028966</v>
      </c>
      <c r="V8" s="72">
        <f>IF(RES_hh_fec!V8=0,0,1000*11630*RES_hh_fec!V8/RES_hh_num!V8)</f>
        <v>10515.550968520949</v>
      </c>
      <c r="W8" s="72">
        <f>IF(RES_hh_fec!W8=0,0,1000*11630*RES_hh_fec!W8/RES_hh_num!W8)</f>
        <v>11758.551672269448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17055.500644686002</v>
      </c>
      <c r="C9" s="72">
        <f>IF(RES_hh_fec!C9=0,0,1000*11630*RES_hh_fec!C9/RES_hh_num!C9)</f>
        <v>17317.061353266738</v>
      </c>
      <c r="D9" s="72">
        <f>IF(RES_hh_fec!D9=0,0,1000*11630*RES_hh_fec!D9/RES_hh_num!D9)</f>
        <v>15869.980071956632</v>
      </c>
      <c r="E9" s="72">
        <f>IF(RES_hh_fec!E9=0,0,1000*11630*RES_hh_fec!E9/RES_hh_num!E9)</f>
        <v>16298.568135408734</v>
      </c>
      <c r="F9" s="72">
        <f>IF(RES_hh_fec!F9=0,0,1000*11630*RES_hh_fec!F9/RES_hh_num!F9)</f>
        <v>14630.36492381541</v>
      </c>
      <c r="G9" s="72">
        <f>IF(RES_hh_fec!G9=0,0,1000*11630*RES_hh_fec!G9/RES_hh_num!G9)</f>
        <v>12933.872077681182</v>
      </c>
      <c r="H9" s="72">
        <f>IF(RES_hh_fec!H9=0,0,1000*11630*RES_hh_fec!H9/RES_hh_num!H9)</f>
        <v>13326.251282337216</v>
      </c>
      <c r="I9" s="72">
        <f>IF(RES_hh_fec!I9=0,0,1000*11630*RES_hh_fec!I9/RES_hh_num!I9)</f>
        <v>11932.511733113854</v>
      </c>
      <c r="J9" s="72">
        <f>IF(RES_hh_fec!J9=0,0,1000*11630*RES_hh_fec!J9/RES_hh_num!J9)</f>
        <v>13273.107429749098</v>
      </c>
      <c r="K9" s="72">
        <f>IF(RES_hh_fec!K9=0,0,1000*11630*RES_hh_fec!K9/RES_hh_num!K9)</f>
        <v>11329.454850336942</v>
      </c>
      <c r="L9" s="72">
        <f>IF(RES_hh_fec!L9=0,0,1000*11630*RES_hh_fec!L9/RES_hh_num!L9)</f>
        <v>12891.916726188323</v>
      </c>
      <c r="M9" s="72">
        <f>IF(RES_hh_fec!M9=0,0,1000*11630*RES_hh_fec!M9/RES_hh_num!M9)</f>
        <v>11079.24097690754</v>
      </c>
      <c r="N9" s="72">
        <f>IF(RES_hh_fec!N9=0,0,1000*11630*RES_hh_fec!N9/RES_hh_num!N9)</f>
        <v>13157.669397026801</v>
      </c>
      <c r="O9" s="72">
        <f>IF(RES_hh_fec!O9=0,0,1000*11630*RES_hh_fec!O9/RES_hh_num!O9)</f>
        <v>13436.49328619593</v>
      </c>
      <c r="P9" s="72">
        <f>IF(RES_hh_fec!P9=0,0,1000*11630*RES_hh_fec!P9/RES_hh_num!P9)</f>
        <v>10478.710094732063</v>
      </c>
      <c r="Q9" s="72">
        <f>IF(RES_hh_fec!Q9=0,0,1000*11630*RES_hh_fec!Q9/RES_hh_num!Q9)</f>
        <v>11126.47544428788</v>
      </c>
      <c r="R9" s="72">
        <f>IF(RES_hh_fec!R9=0,0,1000*11630*RES_hh_fec!R9/RES_hh_num!R9)</f>
        <v>10855.43373239533</v>
      </c>
      <c r="S9" s="72">
        <f>IF(RES_hh_fec!S9=0,0,1000*11630*RES_hh_fec!S9/RES_hh_num!S9)</f>
        <v>10960.523826853818</v>
      </c>
      <c r="T9" s="72">
        <f>IF(RES_hh_fec!T9=0,0,1000*11630*RES_hh_fec!T9/RES_hh_num!T9)</f>
        <v>11152.47373264825</v>
      </c>
      <c r="U9" s="72">
        <f>IF(RES_hh_fec!U9=0,0,1000*11630*RES_hh_fec!U9/RES_hh_num!U9)</f>
        <v>11305.935220972118</v>
      </c>
      <c r="V9" s="72">
        <f>IF(RES_hh_fec!V9=0,0,1000*11630*RES_hh_fec!V9/RES_hh_num!V9)</f>
        <v>10441.670471494233</v>
      </c>
      <c r="W9" s="72">
        <f>IF(RES_hh_fec!W9=0,0,1000*11630*RES_hh_fec!W9/RES_hh_num!W9)</f>
        <v>11677.714886877959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8960.0316102169236</v>
      </c>
      <c r="F10" s="72">
        <f>IF(RES_hh_fec!F10=0,0,1000*11630*RES_hh_fec!F10/RES_hh_num!F10)</f>
        <v>12622.762302291121</v>
      </c>
      <c r="G10" s="72">
        <f>IF(RES_hh_fec!G10=0,0,1000*11630*RES_hh_fec!G10/RES_hh_num!G10)</f>
        <v>10607.686572976396</v>
      </c>
      <c r="H10" s="72">
        <f>IF(RES_hh_fec!H10=0,0,1000*11630*RES_hh_fec!H10/RES_hh_num!H10)</f>
        <v>9820.1253884563321</v>
      </c>
      <c r="I10" s="72">
        <f>IF(RES_hh_fec!I10=0,0,1000*11630*RES_hh_fec!I10/RES_hh_num!I10)</f>
        <v>7794.6632340896776</v>
      </c>
      <c r="J10" s="72">
        <f>IF(RES_hh_fec!J10=0,0,1000*11630*RES_hh_fec!J10/RES_hh_num!J10)</f>
        <v>8501.0368996258821</v>
      </c>
      <c r="K10" s="72">
        <f>IF(RES_hh_fec!K10=0,0,1000*11630*RES_hh_fec!K10/RES_hh_num!K10)</f>
        <v>8533.6411845666553</v>
      </c>
      <c r="L10" s="72">
        <f>IF(RES_hh_fec!L10=0,0,1000*11630*RES_hh_fec!L10/RES_hh_num!L10)</f>
        <v>10624.328150481948</v>
      </c>
      <c r="M10" s="72">
        <f>IF(RES_hh_fec!M10=0,0,1000*11630*RES_hh_fec!M10/RES_hh_num!M10)</f>
        <v>9402.9243470054425</v>
      </c>
      <c r="N10" s="72">
        <f>IF(RES_hh_fec!N10=0,0,1000*11630*RES_hh_fec!N10/RES_hh_num!N10)</f>
        <v>10779.052953864002</v>
      </c>
      <c r="O10" s="72">
        <f>IF(RES_hh_fec!O10=0,0,1000*11630*RES_hh_fec!O10/RES_hh_num!O10)</f>
        <v>10520.987995789999</v>
      </c>
      <c r="P10" s="72">
        <f>IF(RES_hh_fec!P10=0,0,1000*11630*RES_hh_fec!P10/RES_hh_num!P10)</f>
        <v>8787.1710790610541</v>
      </c>
      <c r="Q10" s="72">
        <f>IF(RES_hh_fec!Q10=0,0,1000*11630*RES_hh_fec!Q10/RES_hh_num!Q10)</f>
        <v>9102.6330187415242</v>
      </c>
      <c r="R10" s="72">
        <f>IF(RES_hh_fec!R10=0,0,1000*11630*RES_hh_fec!R10/RES_hh_num!R10)</f>
        <v>11242.664672626268</v>
      </c>
      <c r="S10" s="72">
        <f>IF(RES_hh_fec!S10=0,0,1000*11630*RES_hh_fec!S10/RES_hh_num!S10)</f>
        <v>10533.621914883282</v>
      </c>
      <c r="T10" s="72">
        <f>IF(RES_hh_fec!T10=0,0,1000*11630*RES_hh_fec!T10/RES_hh_num!T10)</f>
        <v>8565.1066478032863</v>
      </c>
      <c r="U10" s="72">
        <f>IF(RES_hh_fec!U10=0,0,1000*11630*RES_hh_fec!U10/RES_hh_num!U10)</f>
        <v>9293.6252687711749</v>
      </c>
      <c r="V10" s="72">
        <f>IF(RES_hh_fec!V10=0,0,1000*11630*RES_hh_fec!V10/RES_hh_num!V10)</f>
        <v>8489.8966348957474</v>
      </c>
      <c r="W10" s="72">
        <f>IF(RES_hh_fec!W10=0,0,1000*11630*RES_hh_fec!W10/RES_hh_num!W10)</f>
        <v>11948.497114131847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10139.78719340492</v>
      </c>
      <c r="C11" s="72">
        <f>IF(RES_hh_fec!C11=0,0,1000*11630*RES_hh_fec!C11/RES_hh_num!C11)</f>
        <v>10531.657691420429</v>
      </c>
      <c r="D11" s="72">
        <f>IF(RES_hh_fec!D11=0,0,1000*11630*RES_hh_fec!D11/RES_hh_num!D11)</f>
        <v>10613.549154400873</v>
      </c>
      <c r="E11" s="72">
        <f>IF(RES_hh_fec!E11=0,0,1000*11630*RES_hh_fec!E11/RES_hh_num!E11)</f>
        <v>9334.9653650608416</v>
      </c>
      <c r="F11" s="72">
        <f>IF(RES_hh_fec!F11=0,0,1000*11630*RES_hh_fec!F11/RES_hh_num!F11)</f>
        <v>10041.334753762119</v>
      </c>
      <c r="G11" s="72">
        <f>IF(RES_hh_fec!G11=0,0,1000*11630*RES_hh_fec!G11/RES_hh_num!G11)</f>
        <v>9890.7506721907994</v>
      </c>
      <c r="H11" s="72">
        <f>IF(RES_hh_fec!H11=0,0,1000*11630*RES_hh_fec!H11/RES_hh_num!H11)</f>
        <v>9276.2092007696829</v>
      </c>
      <c r="I11" s="72">
        <f>IF(RES_hh_fec!I11=0,0,1000*11630*RES_hh_fec!I11/RES_hh_num!I11)</f>
        <v>8502.9877829177894</v>
      </c>
      <c r="J11" s="72">
        <f>IF(RES_hh_fec!J11=0,0,1000*11630*RES_hh_fec!J11/RES_hh_num!J11)</f>
        <v>9174.5671027832159</v>
      </c>
      <c r="K11" s="72">
        <f>IF(RES_hh_fec!K11=0,0,1000*11630*RES_hh_fec!K11/RES_hh_num!K11)</f>
        <v>8951.2538257316792</v>
      </c>
      <c r="L11" s="72">
        <f>IF(RES_hh_fec!L11=0,0,1000*11630*RES_hh_fec!L11/RES_hh_num!L11)</f>
        <v>10158.091008844316</v>
      </c>
      <c r="M11" s="72">
        <f>IF(RES_hh_fec!M11=0,0,1000*11630*RES_hh_fec!M11/RES_hh_num!M11)</f>
        <v>9027.9677692440819</v>
      </c>
      <c r="N11" s="72">
        <f>IF(RES_hh_fec!N11=0,0,1000*11630*RES_hh_fec!N11/RES_hh_num!N11)</f>
        <v>7935.3039857051617</v>
      </c>
      <c r="O11" s="72">
        <f>IF(RES_hh_fec!O11=0,0,1000*11630*RES_hh_fec!O11/RES_hh_num!O11)</f>
        <v>10853.249140804948</v>
      </c>
      <c r="P11" s="72">
        <f>IF(RES_hh_fec!P11=0,0,1000*11630*RES_hh_fec!P11/RES_hh_num!P11)</f>
        <v>8558.531571108475</v>
      </c>
      <c r="Q11" s="72">
        <f>IF(RES_hh_fec!Q11=0,0,1000*11630*RES_hh_fec!Q11/RES_hh_num!Q11)</f>
        <v>9060.0441457598827</v>
      </c>
      <c r="R11" s="72">
        <f>IF(RES_hh_fec!R11=0,0,1000*11630*RES_hh_fec!R11/RES_hh_num!R11)</f>
        <v>9736.8932499980583</v>
      </c>
      <c r="S11" s="72">
        <f>IF(RES_hh_fec!S11=0,0,1000*11630*RES_hh_fec!S11/RES_hh_num!S11)</f>
        <v>9830.5584614995714</v>
      </c>
      <c r="T11" s="72">
        <f>IF(RES_hh_fec!T11=0,0,1000*11630*RES_hh_fec!T11/RES_hh_num!T11)</f>
        <v>8604.3522392002997</v>
      </c>
      <c r="U11" s="72">
        <f>IF(RES_hh_fec!U11=0,0,1000*11630*RES_hh_fec!U11/RES_hh_num!U11)</f>
        <v>9684.7654034354673</v>
      </c>
      <c r="V11" s="72">
        <f>IF(RES_hh_fec!V11=0,0,1000*11630*RES_hh_fec!V11/RES_hh_num!V11)</f>
        <v>9753.4763885953416</v>
      </c>
      <c r="W11" s="72">
        <f>IF(RES_hh_fec!W11=0,0,1000*11630*RES_hh_fec!W11/RES_hh_num!W11)</f>
        <v>9793.5268098999695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5266.0516030193467</v>
      </c>
      <c r="C12" s="72">
        <f>IF(RES_hh_fec!C12=0,0,1000*11630*RES_hh_fec!C12/RES_hh_num!C12)</f>
        <v>5682.9156094640603</v>
      </c>
      <c r="D12" s="72">
        <f>IF(RES_hh_fec!D12=0,0,1000*11630*RES_hh_fec!D12/RES_hh_num!D12)</f>
        <v>5320.2569063874407</v>
      </c>
      <c r="E12" s="72">
        <f>IF(RES_hh_fec!E12=0,0,1000*11630*RES_hh_fec!E12/RES_hh_num!E12)</f>
        <v>5247.7134718899779</v>
      </c>
      <c r="F12" s="72">
        <f>IF(RES_hh_fec!F12=0,0,1000*11630*RES_hh_fec!F12/RES_hh_num!F12)</f>
        <v>4562.8666380870618</v>
      </c>
      <c r="G12" s="72">
        <f>IF(RES_hh_fec!G12=0,0,1000*11630*RES_hh_fec!G12/RES_hh_num!G12)</f>
        <v>4047.4587240240426</v>
      </c>
      <c r="H12" s="72">
        <f>IF(RES_hh_fec!H12=0,0,1000*11630*RES_hh_fec!H12/RES_hh_num!H12)</f>
        <v>3894.9303687566844</v>
      </c>
      <c r="I12" s="72">
        <f>IF(RES_hh_fec!I12=0,0,1000*11630*RES_hh_fec!I12/RES_hh_num!I12)</f>
        <v>3648.1415142305809</v>
      </c>
      <c r="J12" s="72">
        <f>IF(RES_hh_fec!J12=0,0,1000*11630*RES_hh_fec!J12/RES_hh_num!J12)</f>
        <v>3730.5061533918083</v>
      </c>
      <c r="K12" s="72">
        <f>IF(RES_hh_fec!K12=0,0,1000*11630*RES_hh_fec!K12/RES_hh_num!K12)</f>
        <v>3603.9958208383446</v>
      </c>
      <c r="L12" s="72">
        <f>IF(RES_hh_fec!L12=0,0,1000*11630*RES_hh_fec!L12/RES_hh_num!L12)</f>
        <v>3568.6754075879066</v>
      </c>
      <c r="M12" s="72">
        <f>IF(RES_hh_fec!M12=0,0,1000*11630*RES_hh_fec!M12/RES_hh_num!M12)</f>
        <v>3412.3041767728964</v>
      </c>
      <c r="N12" s="72">
        <f>IF(RES_hh_fec!N12=0,0,1000*11630*RES_hh_fec!N12/RES_hh_num!N12)</f>
        <v>3394.9813714927031</v>
      </c>
      <c r="O12" s="72">
        <f>IF(RES_hh_fec!O12=0,0,1000*11630*RES_hh_fec!O12/RES_hh_num!O12)</f>
        <v>3336.1732368784851</v>
      </c>
      <c r="P12" s="72">
        <f>IF(RES_hh_fec!P12=0,0,1000*11630*RES_hh_fec!P12/RES_hh_num!P12)</f>
        <v>3101.4804034486169</v>
      </c>
      <c r="Q12" s="72">
        <f>IF(RES_hh_fec!Q12=0,0,1000*11630*RES_hh_fec!Q12/RES_hh_num!Q12)</f>
        <v>3013.4846235176306</v>
      </c>
      <c r="R12" s="72">
        <f>IF(RES_hh_fec!R12=0,0,1000*11630*RES_hh_fec!R12/RES_hh_num!R12)</f>
        <v>2961.483063247324</v>
      </c>
      <c r="S12" s="72">
        <f>IF(RES_hh_fec!S12=0,0,1000*11630*RES_hh_fec!S12/RES_hh_num!S12)</f>
        <v>2922.6668433860332</v>
      </c>
      <c r="T12" s="72">
        <f>IF(RES_hh_fec!T12=0,0,1000*11630*RES_hh_fec!T12/RES_hh_num!T12)</f>
        <v>2856.9684392588701</v>
      </c>
      <c r="U12" s="72">
        <f>IF(RES_hh_fec!U12=0,0,1000*11630*RES_hh_fec!U12/RES_hh_num!U12)</f>
        <v>2862.0005176958675</v>
      </c>
      <c r="V12" s="72">
        <f>IF(RES_hh_fec!V12=0,0,1000*11630*RES_hh_fec!V12/RES_hh_num!V12)</f>
        <v>2896.5438822738206</v>
      </c>
      <c r="W12" s="72">
        <f>IF(RES_hh_fec!W12=0,0,1000*11630*RES_hh_fec!W12/RES_hh_num!W12)</f>
        <v>2927.8489497542078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11036.961828395944</v>
      </c>
      <c r="C13" s="74">
        <f>IF(RES_hh_fec!C13=0,0,1000*11630*RES_hh_fec!C13/RES_hh_num!C13)</f>
        <v>11884.05074858767</v>
      </c>
      <c r="D13" s="74">
        <f>IF(RES_hh_fec!D13=0,0,1000*11630*RES_hh_fec!D13/RES_hh_num!D13)</f>
        <v>11321.335406680233</v>
      </c>
      <c r="E13" s="74">
        <f>IF(RES_hh_fec!E13=0,0,1000*11630*RES_hh_fec!E13/RES_hh_num!E13)</f>
        <v>11205.934734327855</v>
      </c>
      <c r="F13" s="74">
        <f>IF(RES_hh_fec!F13=0,0,1000*11630*RES_hh_fec!F13/RES_hh_num!F13)</f>
        <v>10903.641662578308</v>
      </c>
      <c r="G13" s="74">
        <f>IF(RES_hh_fec!G13=0,0,1000*11630*RES_hh_fec!G13/RES_hh_num!G13)</f>
        <v>10729.14743821408</v>
      </c>
      <c r="H13" s="74">
        <f>IF(RES_hh_fec!H13=0,0,1000*11630*RES_hh_fec!H13/RES_hh_num!H13)</f>
        <v>10623.532113056101</v>
      </c>
      <c r="I13" s="74">
        <f>IF(RES_hh_fec!I13=0,0,1000*11630*RES_hh_fec!I13/RES_hh_num!I13)</f>
        <v>9104.2876512184266</v>
      </c>
      <c r="J13" s="74">
        <f>IF(RES_hh_fec!J13=0,0,1000*11630*RES_hh_fec!J13/RES_hh_num!J13)</f>
        <v>10188.629279924466</v>
      </c>
      <c r="K13" s="74">
        <f>IF(RES_hh_fec!K13=0,0,1000*11630*RES_hh_fec!K13/RES_hh_num!K13)</f>
        <v>9762.4498293825218</v>
      </c>
      <c r="L13" s="74">
        <f>IF(RES_hh_fec!L13=0,0,1000*11630*RES_hh_fec!L13/RES_hh_num!L13)</f>
        <v>10946.65500506687</v>
      </c>
      <c r="M13" s="74">
        <f>IF(RES_hh_fec!M13=0,0,1000*11630*RES_hh_fec!M13/RES_hh_num!M13)</f>
        <v>9402.5940499604403</v>
      </c>
      <c r="N13" s="74">
        <f>IF(RES_hh_fec!N13=0,0,1000*11630*RES_hh_fec!N13/RES_hh_num!N13)</f>
        <v>10258.965706664516</v>
      </c>
      <c r="O13" s="74">
        <f>IF(RES_hh_fec!O13=0,0,1000*11630*RES_hh_fec!O13/RES_hh_num!O13)</f>
        <v>11607.689970415468</v>
      </c>
      <c r="P13" s="74">
        <f>IF(RES_hh_fec!P13=0,0,1000*11630*RES_hh_fec!P13/RES_hh_num!P13)</f>
        <v>9300.6679800588918</v>
      </c>
      <c r="Q13" s="74">
        <f>IF(RES_hh_fec!Q13=0,0,1000*11630*RES_hh_fec!Q13/RES_hh_num!Q13)</f>
        <v>9627.9117405022698</v>
      </c>
      <c r="R13" s="74">
        <f>IF(RES_hh_fec!R13=0,0,1000*11630*RES_hh_fec!R13/RES_hh_num!R13)</f>
        <v>9775.3282782152746</v>
      </c>
      <c r="S13" s="74">
        <f>IF(RES_hh_fec!S13=0,0,1000*11630*RES_hh_fec!S13/RES_hh_num!S13)</f>
        <v>10431.427054633255</v>
      </c>
      <c r="T13" s="74">
        <f>IF(RES_hh_fec!T13=0,0,1000*11630*RES_hh_fec!T13/RES_hh_num!T13)</f>
        <v>10148.371405042113</v>
      </c>
      <c r="U13" s="74">
        <f>IF(RES_hh_fec!U13=0,0,1000*11630*RES_hh_fec!U13/RES_hh_num!U13)</f>
        <v>9941.0820726460934</v>
      </c>
      <c r="V13" s="74">
        <f>IF(RES_hh_fec!V13=0,0,1000*11630*RES_hh_fec!V13/RES_hh_num!V13)</f>
        <v>10347.242817509627</v>
      </c>
      <c r="W13" s="74">
        <f>IF(RES_hh_fec!W13=0,0,1000*11630*RES_hh_fec!W13/RES_hh_num!W13)</f>
        <v>10078.316275580659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169.433599021438</v>
      </c>
      <c r="C14" s="76">
        <f>IF(RES_hh_fec!C14=0,0,1000*11630*RES_hh_fec!C14/RES_hh_num!C14)</f>
        <v>183.83473012139854</v>
      </c>
      <c r="D14" s="76">
        <f>IF(RES_hh_fec!D14=0,0,1000*11630*RES_hh_fec!D14/RES_hh_num!D14)</f>
        <v>171.71523486298986</v>
      </c>
      <c r="E14" s="76">
        <f>IF(RES_hh_fec!E14=0,0,1000*11630*RES_hh_fec!E14/RES_hh_num!E14)</f>
        <v>166.01303396843821</v>
      </c>
      <c r="F14" s="76">
        <f>IF(RES_hh_fec!F14=0,0,1000*11630*RES_hh_fec!F14/RES_hh_num!F14)</f>
        <v>157.60440060884602</v>
      </c>
      <c r="G14" s="76">
        <f>IF(RES_hh_fec!G14=0,0,1000*11630*RES_hh_fec!G14/RES_hh_num!G14)</f>
        <v>152.78122803648799</v>
      </c>
      <c r="H14" s="76">
        <f>IF(RES_hh_fec!H14=0,0,1000*11630*RES_hh_fec!H14/RES_hh_num!H14)</f>
        <v>153.21322853601509</v>
      </c>
      <c r="I14" s="76">
        <f>IF(RES_hh_fec!I14=0,0,1000*11630*RES_hh_fec!I14/RES_hh_num!I14)</f>
        <v>120.67013847832708</v>
      </c>
      <c r="J14" s="76">
        <f>IF(RES_hh_fec!J14=0,0,1000*11630*RES_hh_fec!J14/RES_hh_num!J14)</f>
        <v>143.55062652452526</v>
      </c>
      <c r="K14" s="76">
        <f>IF(RES_hh_fec!K14=0,0,1000*11630*RES_hh_fec!K14/RES_hh_num!K14)</f>
        <v>134.91420895572563</v>
      </c>
      <c r="L14" s="76">
        <f>IF(RES_hh_fec!L14=0,0,1000*11630*RES_hh_fec!L14/RES_hh_num!L14)</f>
        <v>147.74841875274893</v>
      </c>
      <c r="M14" s="76">
        <f>IF(RES_hh_fec!M14=0,0,1000*11630*RES_hh_fec!M14/RES_hh_num!M14)</f>
        <v>125.01855527355683</v>
      </c>
      <c r="N14" s="76">
        <f>IF(RES_hh_fec!N14=0,0,1000*11630*RES_hh_fec!N14/RES_hh_num!N14)</f>
        <v>138.99060329285044</v>
      </c>
      <c r="O14" s="76">
        <f>IF(RES_hh_fec!O14=0,0,1000*11630*RES_hh_fec!O14/RES_hh_num!O14)</f>
        <v>155.36161098756077</v>
      </c>
      <c r="P14" s="76">
        <f>IF(RES_hh_fec!P14=0,0,1000*11630*RES_hh_fec!P14/RES_hh_num!P14)</f>
        <v>125.45198744168935</v>
      </c>
      <c r="Q14" s="76">
        <f>IF(RES_hh_fec!Q14=0,0,1000*11630*RES_hh_fec!Q14/RES_hh_num!Q14)</f>
        <v>130.02203784100249</v>
      </c>
      <c r="R14" s="76">
        <f>IF(RES_hh_fec!R14=0,0,1000*11630*RES_hh_fec!R14/RES_hh_num!R14)</f>
        <v>138.04353829212272</v>
      </c>
      <c r="S14" s="76">
        <f>IF(RES_hh_fec!S14=0,0,1000*11630*RES_hh_fec!S14/RES_hh_num!S14)</f>
        <v>133.73430842577341</v>
      </c>
      <c r="T14" s="76">
        <f>IF(RES_hh_fec!T14=0,0,1000*11630*RES_hh_fec!T14/RES_hh_num!T14)</f>
        <v>131.59184796748235</v>
      </c>
      <c r="U14" s="76">
        <f>IF(RES_hh_fec!U14=0,0,1000*11630*RES_hh_fec!U14/RES_hh_num!U14)</f>
        <v>138.37383352412019</v>
      </c>
      <c r="V14" s="76">
        <f>IF(RES_hh_fec!V14=0,0,1000*11630*RES_hh_fec!V14/RES_hh_num!V14)</f>
        <v>141.30935404416567</v>
      </c>
      <c r="W14" s="76">
        <f>IF(RES_hh_fec!W14=0,0,1000*11630*RES_hh_fec!W14/RES_hh_num!W14)</f>
        <v>139.65641029168719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15.140854614622684</v>
      </c>
      <c r="C15" s="69">
        <f t="shared" si="0"/>
        <v>15.033259842210116</v>
      </c>
      <c r="D15" s="69">
        <f t="shared" si="0"/>
        <v>14.942542801398339</v>
      </c>
      <c r="E15" s="69">
        <f t="shared" si="0"/>
        <v>28.005001522311066</v>
      </c>
      <c r="F15" s="69">
        <f t="shared" si="0"/>
        <v>15.297486463274661</v>
      </c>
      <c r="G15" s="69">
        <f t="shared" si="0"/>
        <v>16.590445664210929</v>
      </c>
      <c r="H15" s="69">
        <f t="shared" si="0"/>
        <v>26.11747824976224</v>
      </c>
      <c r="I15" s="69">
        <f t="shared" si="0"/>
        <v>20.571557168270367</v>
      </c>
      <c r="J15" s="69">
        <f t="shared" si="0"/>
        <v>22.775640257806593</v>
      </c>
      <c r="K15" s="69">
        <f t="shared" si="0"/>
        <v>23.654020903623373</v>
      </c>
      <c r="L15" s="69">
        <f t="shared" si="0"/>
        <v>27.782021915985474</v>
      </c>
      <c r="M15" s="69">
        <f t="shared" si="0"/>
        <v>30.129061666856767</v>
      </c>
      <c r="N15" s="69">
        <f t="shared" si="0"/>
        <v>30.028022471353925</v>
      </c>
      <c r="O15" s="69">
        <f t="shared" si="0"/>
        <v>29.928751531199353</v>
      </c>
      <c r="P15" s="69">
        <f t="shared" si="0"/>
        <v>28.989377856931235</v>
      </c>
      <c r="Q15" s="69">
        <f t="shared" si="0"/>
        <v>28.416783898719597</v>
      </c>
      <c r="R15" s="69">
        <f t="shared" si="0"/>
        <v>30.275586284581905</v>
      </c>
      <c r="S15" s="69">
        <f t="shared" si="0"/>
        <v>31.794284731802836</v>
      </c>
      <c r="T15" s="69">
        <f t="shared" si="0"/>
        <v>29.788469127204731</v>
      </c>
      <c r="U15" s="69">
        <f t="shared" si="0"/>
        <v>30.379511658589397</v>
      </c>
      <c r="V15" s="69">
        <f t="shared" si="0"/>
        <v>30.65443622887118</v>
      </c>
      <c r="W15" s="69">
        <f t="shared" si="0"/>
        <v>33.636176776413912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15.140854614622684</v>
      </c>
      <c r="C16" s="72">
        <f>IF(RES_hh_fec!C16=0,0,1000*11630*RES_hh_fec!C16/RES_hh_num!C$3)</f>
        <v>15.033259842210116</v>
      </c>
      <c r="D16" s="72">
        <f>IF(RES_hh_fec!D16=0,0,1000*11630*RES_hh_fec!D16/RES_hh_num!D$3)</f>
        <v>14.942542801398339</v>
      </c>
      <c r="E16" s="72">
        <f>IF(RES_hh_fec!E16=0,0,1000*11630*RES_hh_fec!E16/RES_hh_num!E$3)</f>
        <v>28.005001522311066</v>
      </c>
      <c r="F16" s="72">
        <f>IF(RES_hh_fec!F16=0,0,1000*11630*RES_hh_fec!F16/RES_hh_num!F$3)</f>
        <v>15.297486463274661</v>
      </c>
      <c r="G16" s="72">
        <f>IF(RES_hh_fec!G16=0,0,1000*11630*RES_hh_fec!G16/RES_hh_num!G$3)</f>
        <v>16.590445664210929</v>
      </c>
      <c r="H16" s="72">
        <f>IF(RES_hh_fec!H16=0,0,1000*11630*RES_hh_fec!H16/RES_hh_num!H$3)</f>
        <v>26.11747824976224</v>
      </c>
      <c r="I16" s="72">
        <f>IF(RES_hh_fec!I16=0,0,1000*11630*RES_hh_fec!I16/RES_hh_num!I$3)</f>
        <v>20.571557168270367</v>
      </c>
      <c r="J16" s="72">
        <f>IF(RES_hh_fec!J16=0,0,1000*11630*RES_hh_fec!J16/RES_hh_num!J$3)</f>
        <v>22.775640257806593</v>
      </c>
      <c r="K16" s="72">
        <f>IF(RES_hh_fec!K16=0,0,1000*11630*RES_hh_fec!K16/RES_hh_num!K$3)</f>
        <v>23.654020903623373</v>
      </c>
      <c r="L16" s="72">
        <f>IF(RES_hh_fec!L16=0,0,1000*11630*RES_hh_fec!L16/RES_hh_num!L$3)</f>
        <v>27.782021915985474</v>
      </c>
      <c r="M16" s="72">
        <f>IF(RES_hh_fec!M16=0,0,1000*11630*RES_hh_fec!M16/RES_hh_num!M$3)</f>
        <v>30.129061666856767</v>
      </c>
      <c r="N16" s="72">
        <f>IF(RES_hh_fec!N16=0,0,1000*11630*RES_hh_fec!N16/RES_hh_num!N$3)</f>
        <v>30.028022471353925</v>
      </c>
      <c r="O16" s="72">
        <f>IF(RES_hh_fec!O16=0,0,1000*11630*RES_hh_fec!O16/RES_hh_num!O$3)</f>
        <v>29.928751531199353</v>
      </c>
      <c r="P16" s="72">
        <f>IF(RES_hh_fec!P16=0,0,1000*11630*RES_hh_fec!P16/RES_hh_num!P$3)</f>
        <v>28.989377856931235</v>
      </c>
      <c r="Q16" s="72">
        <f>IF(RES_hh_fec!Q16=0,0,1000*11630*RES_hh_fec!Q16/RES_hh_num!Q$3)</f>
        <v>28.416783898719597</v>
      </c>
      <c r="R16" s="72">
        <f>IF(RES_hh_fec!R16=0,0,1000*11630*RES_hh_fec!R16/RES_hh_num!R$3)</f>
        <v>30.275586284581905</v>
      </c>
      <c r="S16" s="72">
        <f>IF(RES_hh_fec!S16=0,0,1000*11630*RES_hh_fec!S16/RES_hh_num!S$3)</f>
        <v>31.794284731802836</v>
      </c>
      <c r="T16" s="72">
        <f>IF(RES_hh_fec!T16=0,0,1000*11630*RES_hh_fec!T16/RES_hh_num!T$3)</f>
        <v>29.788469127204731</v>
      </c>
      <c r="U16" s="72">
        <f>IF(RES_hh_fec!U16=0,0,1000*11630*RES_hh_fec!U16/RES_hh_num!U$3)</f>
        <v>30.379511658589397</v>
      </c>
      <c r="V16" s="72">
        <f>IF(RES_hh_fec!V16=0,0,1000*11630*RES_hh_fec!V16/RES_hh_num!V$3)</f>
        <v>30.65443622887118</v>
      </c>
      <c r="W16" s="72">
        <f>IF(RES_hh_fec!W16=0,0,1000*11630*RES_hh_fec!W16/RES_hh_num!W$3)</f>
        <v>33.636176776413912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2369.67759677507</v>
      </c>
      <c r="C17" s="69">
        <f>IF(RES_hh_fec!C17=0,0,1000*11630*RES_hh_fec!C17/RES_hh_num!C17)</f>
        <v>2469.2055033344873</v>
      </c>
      <c r="D17" s="69">
        <f>IF(RES_hh_fec!D17=0,0,1000*11630*RES_hh_fec!D17/RES_hh_num!D17)</f>
        <v>2505.620558894499</v>
      </c>
      <c r="E17" s="69">
        <f>IF(RES_hh_fec!E17=0,0,1000*11630*RES_hh_fec!E17/RES_hh_num!E17)</f>
        <v>2548.5794788658181</v>
      </c>
      <c r="F17" s="69">
        <f>IF(RES_hh_fec!F17=0,0,1000*11630*RES_hh_fec!F17/RES_hh_num!F17)</f>
        <v>2568.3319731262018</v>
      </c>
      <c r="G17" s="69">
        <f>IF(RES_hh_fec!G17=0,0,1000*11630*RES_hh_fec!G17/RES_hh_num!G17)</f>
        <v>2589.2026320595228</v>
      </c>
      <c r="H17" s="69">
        <f>IF(RES_hh_fec!H17=0,0,1000*11630*RES_hh_fec!H17/RES_hh_num!H17)</f>
        <v>2545.4127538852645</v>
      </c>
      <c r="I17" s="69">
        <f>IF(RES_hh_fec!I17=0,0,1000*11630*RES_hh_fec!I17/RES_hh_num!I17)</f>
        <v>2467.746711539337</v>
      </c>
      <c r="J17" s="69">
        <f>IF(RES_hh_fec!J17=0,0,1000*11630*RES_hh_fec!J17/RES_hh_num!J17)</f>
        <v>2509.6630064970373</v>
      </c>
      <c r="K17" s="69">
        <f>IF(RES_hh_fec!K17=0,0,1000*11630*RES_hh_fec!K17/RES_hh_num!K17)</f>
        <v>2477.1862924265538</v>
      </c>
      <c r="L17" s="69">
        <f>IF(RES_hh_fec!L17=0,0,1000*11630*RES_hh_fec!L17/RES_hh_num!L17)</f>
        <v>2516.0088638017155</v>
      </c>
      <c r="M17" s="69">
        <f>IF(RES_hh_fec!M17=0,0,1000*11630*RES_hh_fec!M17/RES_hh_num!M17)</f>
        <v>2502.4738397094825</v>
      </c>
      <c r="N17" s="69">
        <f>IF(RES_hh_fec!N17=0,0,1000*11630*RES_hh_fec!N17/RES_hh_num!N17)</f>
        <v>2444.7100660475376</v>
      </c>
      <c r="O17" s="69">
        <f>IF(RES_hh_fec!O17=0,0,1000*11630*RES_hh_fec!O17/RES_hh_num!O17)</f>
        <v>2272.4923227044214</v>
      </c>
      <c r="P17" s="69">
        <f>IF(RES_hh_fec!P17=0,0,1000*11630*RES_hh_fec!P17/RES_hh_num!P17)</f>
        <v>2269.0902874254216</v>
      </c>
      <c r="Q17" s="69">
        <f>IF(RES_hh_fec!Q17=0,0,1000*11630*RES_hh_fec!Q17/RES_hh_num!Q17)</f>
        <v>2209.3959646058115</v>
      </c>
      <c r="R17" s="69">
        <f>IF(RES_hh_fec!R17=0,0,1000*11630*RES_hh_fec!R17/RES_hh_num!R17)</f>
        <v>2185.2515809434194</v>
      </c>
      <c r="S17" s="69">
        <f>IF(RES_hh_fec!S17=0,0,1000*11630*RES_hh_fec!S17/RES_hh_num!S17)</f>
        <v>2283.8713073475956</v>
      </c>
      <c r="T17" s="69">
        <f>IF(RES_hh_fec!T17=0,0,1000*11630*RES_hh_fec!T17/RES_hh_num!T17)</f>
        <v>2375.638309029609</v>
      </c>
      <c r="U17" s="69">
        <f>IF(RES_hh_fec!U17=0,0,1000*11630*RES_hh_fec!U17/RES_hh_num!U17)</f>
        <v>2321.7847336110844</v>
      </c>
      <c r="V17" s="69">
        <f>IF(RES_hh_fec!V17=0,0,1000*11630*RES_hh_fec!V17/RES_hh_num!V17)</f>
        <v>2333.859663017292</v>
      </c>
      <c r="W17" s="69">
        <f>IF(RES_hh_fec!W17=0,0,1000*11630*RES_hh_fec!W17/RES_hh_num!W17)</f>
        <v>2283.1926293388638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2518.6664202169663</v>
      </c>
      <c r="C19" s="72">
        <f>IF(RES_hh_fec!C19=0,0,1000*11630*RES_hh_fec!C19/RES_hh_num!C19)</f>
        <v>2399.0668217158827</v>
      </c>
      <c r="D19" s="72">
        <f>IF(RES_hh_fec!D19=0,0,1000*11630*RES_hh_fec!D19/RES_hh_num!D19)</f>
        <v>2415.0883302629823</v>
      </c>
      <c r="E19" s="72">
        <f>IF(RES_hh_fec!E19=0,0,1000*11630*RES_hh_fec!E19/RES_hh_num!E19)</f>
        <v>2073.795162423356</v>
      </c>
      <c r="F19" s="72">
        <f>IF(RES_hh_fec!F19=0,0,1000*11630*RES_hh_fec!F19/RES_hh_num!F19)</f>
        <v>2889.6382781698057</v>
      </c>
      <c r="G19" s="72">
        <f>IF(RES_hh_fec!G19=0,0,1000*11630*RES_hh_fec!G19/RES_hh_num!G19)</f>
        <v>2518.2770609128611</v>
      </c>
      <c r="H19" s="72">
        <f>IF(RES_hh_fec!H19=0,0,1000*11630*RES_hh_fec!H19/RES_hh_num!H19)</f>
        <v>2667.4784184833247</v>
      </c>
      <c r="I19" s="72">
        <f>IF(RES_hh_fec!I19=0,0,1000*11630*RES_hh_fec!I19/RES_hh_num!I19)</f>
        <v>2229.1197931967495</v>
      </c>
      <c r="J19" s="72">
        <f>IF(RES_hh_fec!J19=0,0,1000*11630*RES_hh_fec!J19/RES_hh_num!J19)</f>
        <v>2560.4444229253381</v>
      </c>
      <c r="K19" s="72">
        <f>IF(RES_hh_fec!K19=0,0,1000*11630*RES_hh_fec!K19/RES_hh_num!K19)</f>
        <v>2494.8780468667173</v>
      </c>
      <c r="L19" s="72">
        <f>IF(RES_hh_fec!L19=0,0,1000*11630*RES_hh_fec!L19/RES_hh_num!L19)</f>
        <v>2594.0100299814694</v>
      </c>
      <c r="M19" s="72">
        <f>IF(RES_hh_fec!M19=0,0,1000*11630*RES_hh_fec!M19/RES_hh_num!M19)</f>
        <v>2808.7920700495065</v>
      </c>
      <c r="N19" s="72">
        <f>IF(RES_hh_fec!N19=0,0,1000*11630*RES_hh_fec!N19/RES_hh_num!N19)</f>
        <v>2549.6096336523233</v>
      </c>
      <c r="O19" s="72">
        <f>IF(RES_hh_fec!O19=0,0,1000*11630*RES_hh_fec!O19/RES_hh_num!O19)</f>
        <v>2261.0166119847645</v>
      </c>
      <c r="P19" s="72">
        <f>IF(RES_hh_fec!P19=0,0,1000*11630*RES_hh_fec!P19/RES_hh_num!P19)</f>
        <v>2350.6187443963854</v>
      </c>
      <c r="Q19" s="72">
        <f>IF(RES_hh_fec!Q19=0,0,1000*11630*RES_hh_fec!Q19/RES_hh_num!Q19)</f>
        <v>1827.3924092463326</v>
      </c>
      <c r="R19" s="72">
        <f>IF(RES_hh_fec!R19=0,0,1000*11630*RES_hh_fec!R19/RES_hh_num!R19)</f>
        <v>2376.8128868088588</v>
      </c>
      <c r="S19" s="72">
        <f>IF(RES_hh_fec!S19=0,0,1000*11630*RES_hh_fec!S19/RES_hh_num!S19)</f>
        <v>1897.955458009724</v>
      </c>
      <c r="T19" s="72">
        <f>IF(RES_hh_fec!T19=0,0,1000*11630*RES_hh_fec!T19/RES_hh_num!T19)</f>
        <v>2609.0824141627195</v>
      </c>
      <c r="U19" s="72">
        <f>IF(RES_hh_fec!U19=0,0,1000*11630*RES_hh_fec!U19/RES_hh_num!U19)</f>
        <v>2306.7865686043965</v>
      </c>
      <c r="V19" s="72">
        <f>IF(RES_hh_fec!V19=0,0,1000*11630*RES_hh_fec!V19/RES_hh_num!V19)</f>
        <v>2476.5494230578483</v>
      </c>
      <c r="W19" s="72">
        <f>IF(RES_hh_fec!W19=0,0,1000*11630*RES_hh_fec!W19/RES_hh_num!W19)</f>
        <v>2205.2599326077693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2504.3017663431151</v>
      </c>
      <c r="C20" s="72">
        <f>IF(RES_hh_fec!C20=0,0,1000*11630*RES_hh_fec!C20/RES_hh_num!C20)</f>
        <v>2827.2840128263265</v>
      </c>
      <c r="D20" s="72">
        <f>IF(RES_hh_fec!D20=0,0,1000*11630*RES_hh_fec!D20/RES_hh_num!D20)</f>
        <v>2734.3837304494541</v>
      </c>
      <c r="E20" s="72">
        <f>IF(RES_hh_fec!E20=0,0,1000*11630*RES_hh_fec!E20/RES_hh_num!E20)</f>
        <v>2839.0145653020377</v>
      </c>
      <c r="F20" s="72">
        <f>IF(RES_hh_fec!F20=0,0,1000*11630*RES_hh_fec!F20/RES_hh_num!F20)</f>
        <v>2769.3064835176278</v>
      </c>
      <c r="G20" s="72">
        <f>IF(RES_hh_fec!G20=0,0,1000*11630*RES_hh_fec!G20/RES_hh_num!G20)</f>
        <v>2926.5352290953674</v>
      </c>
      <c r="H20" s="72">
        <f>IF(RES_hh_fec!H20=0,0,1000*11630*RES_hh_fec!H20/RES_hh_num!H20)</f>
        <v>3121.1324852835132</v>
      </c>
      <c r="I20" s="72">
        <f>IF(RES_hh_fec!I20=0,0,1000*11630*RES_hh_fec!I20/RES_hh_num!I20)</f>
        <v>2298.6464058782744</v>
      </c>
      <c r="J20" s="72">
        <f>IF(RES_hh_fec!J20=0,0,1000*11630*RES_hh_fec!J20/RES_hh_num!J20)</f>
        <v>3044.1783725084711</v>
      </c>
      <c r="K20" s="72">
        <f>IF(RES_hh_fec!K20=0,0,1000*11630*RES_hh_fec!K20/RES_hh_num!K20)</f>
        <v>2894.7048075027496</v>
      </c>
      <c r="L20" s="72">
        <f>IF(RES_hh_fec!L20=0,0,1000*11630*RES_hh_fec!L20/RES_hh_num!L20)</f>
        <v>2819.8994958310996</v>
      </c>
      <c r="M20" s="72">
        <f>IF(RES_hh_fec!M20=0,0,1000*11630*RES_hh_fec!M20/RES_hh_num!M20)</f>
        <v>2904.6554251934272</v>
      </c>
      <c r="N20" s="72">
        <f>IF(RES_hh_fec!N20=0,0,1000*11630*RES_hh_fec!N20/RES_hh_num!N20)</f>
        <v>3000.006639548747</v>
      </c>
      <c r="O20" s="72">
        <f>IF(RES_hh_fec!O20=0,0,1000*11630*RES_hh_fec!O20/RES_hh_num!O20)</f>
        <v>2419.6526998707086</v>
      </c>
      <c r="P20" s="72">
        <f>IF(RES_hh_fec!P20=0,0,1000*11630*RES_hh_fec!P20/RES_hh_num!P20)</f>
        <v>2741.8517658618648</v>
      </c>
      <c r="Q20" s="72">
        <f>IF(RES_hh_fec!Q20=0,0,1000*11630*RES_hh_fec!Q20/RES_hh_num!Q20)</f>
        <v>2560.6498328788334</v>
      </c>
      <c r="R20" s="72">
        <f>IF(RES_hh_fec!R20=0,0,1000*11630*RES_hh_fec!R20/RES_hh_num!R20)</f>
        <v>2485.6720706753495</v>
      </c>
      <c r="S20" s="72">
        <f>IF(RES_hh_fec!S20=0,0,1000*11630*RES_hh_fec!S20/RES_hh_num!S20)</f>
        <v>2713.2236017608811</v>
      </c>
      <c r="T20" s="72">
        <f>IF(RES_hh_fec!T20=0,0,1000*11630*RES_hh_fec!T20/RES_hh_num!T20)</f>
        <v>2435.8676736399702</v>
      </c>
      <c r="U20" s="72">
        <f>IF(RES_hh_fec!U20=0,0,1000*11630*RES_hh_fec!U20/RES_hh_num!U20)</f>
        <v>2827.7669461363525</v>
      </c>
      <c r="V20" s="72">
        <f>IF(RES_hh_fec!V20=0,0,1000*11630*RES_hh_fec!V20/RES_hh_num!V20)</f>
        <v>3163.2788280900791</v>
      </c>
      <c r="W20" s="72">
        <f>IF(RES_hh_fec!W20=0,0,1000*11630*RES_hh_fec!W20/RES_hh_num!W20)</f>
        <v>2017.1908963910221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2519.4934185540455</v>
      </c>
      <c r="C21" s="72">
        <f>IF(RES_hh_fec!C21=0,0,1000*11630*RES_hh_fec!C21/RES_hh_num!C21)</f>
        <v>2554.6544371657774</v>
      </c>
      <c r="D21" s="72">
        <f>IF(RES_hh_fec!D21=0,0,1000*11630*RES_hh_fec!D21/RES_hh_num!D21)</f>
        <v>2635.1475508059334</v>
      </c>
      <c r="E21" s="72">
        <f>IF(RES_hh_fec!E21=0,0,1000*11630*RES_hh_fec!E21/RES_hh_num!E21)</f>
        <v>2690.0986928639772</v>
      </c>
      <c r="F21" s="72">
        <f>IF(RES_hh_fec!F21=0,0,1000*11630*RES_hh_fec!F21/RES_hh_num!F21)</f>
        <v>2711.1119355620863</v>
      </c>
      <c r="G21" s="72">
        <f>IF(RES_hh_fec!G21=0,0,1000*11630*RES_hh_fec!G21/RES_hh_num!G21)</f>
        <v>2706.7899281247692</v>
      </c>
      <c r="H21" s="72">
        <f>IF(RES_hh_fec!H21=0,0,1000*11630*RES_hh_fec!H21/RES_hh_num!H21)</f>
        <v>2562.3904160086913</v>
      </c>
      <c r="I21" s="72">
        <f>IF(RES_hh_fec!I21=0,0,1000*11630*RES_hh_fec!I21/RES_hh_num!I21)</f>
        <v>2706.4504243309752</v>
      </c>
      <c r="J21" s="72">
        <f>IF(RES_hh_fec!J21=0,0,1000*11630*RES_hh_fec!J21/RES_hh_num!J21)</f>
        <v>2535.6296078097726</v>
      </c>
      <c r="K21" s="72">
        <f>IF(RES_hh_fec!K21=0,0,1000*11630*RES_hh_fec!K21/RES_hh_num!K21)</f>
        <v>2573.2446197138588</v>
      </c>
      <c r="L21" s="72">
        <f>IF(RES_hh_fec!L21=0,0,1000*11630*RES_hh_fec!L21/RES_hh_num!L21)</f>
        <v>2648.4576557538853</v>
      </c>
      <c r="M21" s="72">
        <f>IF(RES_hh_fec!M21=0,0,1000*11630*RES_hh_fec!M21/RES_hh_num!M21)</f>
        <v>2473.6427989801373</v>
      </c>
      <c r="N21" s="72">
        <f>IF(RES_hh_fec!N21=0,0,1000*11630*RES_hh_fec!N21/RES_hh_num!N21)</f>
        <v>2487.008130220162</v>
      </c>
      <c r="O21" s="72">
        <f>IF(RES_hh_fec!O21=0,0,1000*11630*RES_hh_fec!O21/RES_hh_num!O21)</f>
        <v>2390.2836724684157</v>
      </c>
      <c r="P21" s="72">
        <f>IF(RES_hh_fec!P21=0,0,1000*11630*RES_hh_fec!P21/RES_hh_num!P21)</f>
        <v>2275.8609663915399</v>
      </c>
      <c r="Q21" s="72">
        <f>IF(RES_hh_fec!Q21=0,0,1000*11630*RES_hh_fec!Q21/RES_hh_num!Q21)</f>
        <v>2225.9185272751797</v>
      </c>
      <c r="R21" s="72">
        <f>IF(RES_hh_fec!R21=0,0,1000*11630*RES_hh_fec!R21/RES_hh_num!R21)</f>
        <v>2267.8019044178909</v>
      </c>
      <c r="S21" s="72">
        <f>IF(RES_hh_fec!S21=0,0,1000*11630*RES_hh_fec!S21/RES_hh_num!S21)</f>
        <v>2279.6789131186219</v>
      </c>
      <c r="T21" s="72">
        <f>IF(RES_hh_fec!T21=0,0,1000*11630*RES_hh_fec!T21/RES_hh_num!T21)</f>
        <v>2443.9071799191966</v>
      </c>
      <c r="U21" s="72">
        <f>IF(RES_hh_fec!U21=0,0,1000*11630*RES_hh_fec!U21/RES_hh_num!U21)</f>
        <v>2286.7054818587867</v>
      </c>
      <c r="V21" s="72">
        <f>IF(RES_hh_fec!V21=0,0,1000*11630*RES_hh_fec!V21/RES_hh_num!V21)</f>
        <v>2217.1509215072992</v>
      </c>
      <c r="W21" s="72">
        <f>IF(RES_hh_fec!W21=0,0,1000*11630*RES_hh_fec!W21/RES_hh_num!W21)</f>
        <v>2389.2834701893566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2771.8656321995745</v>
      </c>
      <c r="C22" s="72">
        <f>IF(RES_hh_fec!C22=0,0,1000*11630*RES_hh_fec!C22/RES_hh_num!C22)</f>
        <v>2740.7191784212168</v>
      </c>
      <c r="D22" s="72">
        <f>IF(RES_hh_fec!D22=0,0,1000*11630*RES_hh_fec!D22/RES_hh_num!D22)</f>
        <v>2659.1798440603475</v>
      </c>
      <c r="E22" s="72">
        <f>IF(RES_hh_fec!E22=0,0,1000*11630*RES_hh_fec!E22/RES_hh_num!E22)</f>
        <v>2841.1195506906965</v>
      </c>
      <c r="F22" s="72">
        <f>IF(RES_hh_fec!F22=0,0,1000*11630*RES_hh_fec!F22/RES_hh_num!F22)</f>
        <v>2672.1441311444651</v>
      </c>
      <c r="G22" s="72">
        <f>IF(RES_hh_fec!G22=0,0,1000*11630*RES_hh_fec!G22/RES_hh_num!G22)</f>
        <v>2441.529325593498</v>
      </c>
      <c r="H22" s="72">
        <f>IF(RES_hh_fec!H22=0,0,1000*11630*RES_hh_fec!H22/RES_hh_num!H22)</f>
        <v>2441.420895367778</v>
      </c>
      <c r="I22" s="72">
        <f>IF(RES_hh_fec!I22=0,0,1000*11630*RES_hh_fec!I22/RES_hh_num!I22)</f>
        <v>2614.3082749295363</v>
      </c>
      <c r="J22" s="72">
        <f>IF(RES_hh_fec!J22=0,0,1000*11630*RES_hh_fec!J22/RES_hh_num!J22)</f>
        <v>2522.0248859706744</v>
      </c>
      <c r="K22" s="72">
        <f>IF(RES_hh_fec!K22=0,0,1000*11630*RES_hh_fec!K22/RES_hh_num!K22)</f>
        <v>2270.9227709706574</v>
      </c>
      <c r="L22" s="72">
        <f>IF(RES_hh_fec!L22=0,0,1000*11630*RES_hh_fec!L22/RES_hh_num!L22)</f>
        <v>2439.3106271063557</v>
      </c>
      <c r="M22" s="72">
        <f>IF(RES_hh_fec!M22=0,0,1000*11630*RES_hh_fec!M22/RES_hh_num!M22)</f>
        <v>2438.0819916920677</v>
      </c>
      <c r="N22" s="72">
        <f>IF(RES_hh_fec!N22=0,0,1000*11630*RES_hh_fec!N22/RES_hh_num!N22)</f>
        <v>2075.2281830042293</v>
      </c>
      <c r="O22" s="72">
        <f>IF(RES_hh_fec!O22=0,0,1000*11630*RES_hh_fec!O22/RES_hh_num!O22)</f>
        <v>2088.8702380101008</v>
      </c>
      <c r="P22" s="72">
        <f>IF(RES_hh_fec!P22=0,0,1000*11630*RES_hh_fec!P22/RES_hh_num!P22)</f>
        <v>2523.5649266052187</v>
      </c>
      <c r="Q22" s="72">
        <f>IF(RES_hh_fec!Q22=0,0,1000*11630*RES_hh_fec!Q22/RES_hh_num!Q22)</f>
        <v>2384.0604053226443</v>
      </c>
      <c r="R22" s="72">
        <f>IF(RES_hh_fec!R22=0,0,1000*11630*RES_hh_fec!R22/RES_hh_num!R22)</f>
        <v>1939.1119532793557</v>
      </c>
      <c r="S22" s="72">
        <f>IF(RES_hh_fec!S22=0,0,1000*11630*RES_hh_fec!S22/RES_hh_num!S22)</f>
        <v>2126.9145220189612</v>
      </c>
      <c r="T22" s="72">
        <f>IF(RES_hh_fec!T22=0,0,1000*11630*RES_hh_fec!T22/RES_hh_num!T22)</f>
        <v>2520.966609212378</v>
      </c>
      <c r="U22" s="72">
        <f>IF(RES_hh_fec!U22=0,0,1000*11630*RES_hh_fec!U22/RES_hh_num!U22)</f>
        <v>2186.9938440856467</v>
      </c>
      <c r="V22" s="72">
        <f>IF(RES_hh_fec!V22=0,0,1000*11630*RES_hh_fec!V22/RES_hh_num!V22)</f>
        <v>2141.8057659735164</v>
      </c>
      <c r="W22" s="72">
        <f>IF(RES_hh_fec!W22=0,0,1000*11630*RES_hh_fec!W22/RES_hh_num!W22)</f>
        <v>2318.1753000953781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1741.9583228239726</v>
      </c>
      <c r="F23" s="72">
        <f>IF(RES_hh_fec!F23=0,0,1000*11630*RES_hh_fec!F23/RES_hh_num!F23)</f>
        <v>2574.1318708515896</v>
      </c>
      <c r="G23" s="72">
        <f>IF(RES_hh_fec!G23=0,0,1000*11630*RES_hh_fec!G23/RES_hh_num!G23)</f>
        <v>2241.4896827280622</v>
      </c>
      <c r="H23" s="72">
        <f>IF(RES_hh_fec!H23=0,0,1000*11630*RES_hh_fec!H23/RES_hh_num!H23)</f>
        <v>2008.0717776117226</v>
      </c>
      <c r="I23" s="72">
        <f>IF(RES_hh_fec!I23=0,0,1000*11630*RES_hh_fec!I23/RES_hh_num!I23)</f>
        <v>1893.9799059264358</v>
      </c>
      <c r="J23" s="72">
        <f>IF(RES_hh_fec!J23=0,0,1000*11630*RES_hh_fec!J23/RES_hh_num!J23)</f>
        <v>1789.4223956001838</v>
      </c>
      <c r="K23" s="72">
        <f>IF(RES_hh_fec!K23=0,0,1000*11630*RES_hh_fec!K23/RES_hh_num!K23)</f>
        <v>1893.9902590252811</v>
      </c>
      <c r="L23" s="72">
        <f>IF(RES_hh_fec!L23=0,0,1000*11630*RES_hh_fec!L23/RES_hh_num!L23)</f>
        <v>2144.7474565375974</v>
      </c>
      <c r="M23" s="72">
        <f>IF(RES_hh_fec!M23=0,0,1000*11630*RES_hh_fec!M23/RES_hh_num!M23)</f>
        <v>2136.5160136962973</v>
      </c>
      <c r="N23" s="72">
        <f>IF(RES_hh_fec!N23=0,0,1000*11630*RES_hh_fec!N23/RES_hh_num!N23)</f>
        <v>2258.9886747038108</v>
      </c>
      <c r="O23" s="72">
        <f>IF(RES_hh_fec!O23=0,0,1000*11630*RES_hh_fec!O23/RES_hh_num!O23)</f>
        <v>1972.4296617420916</v>
      </c>
      <c r="P23" s="72">
        <f>IF(RES_hh_fec!P23=0,0,1000*11630*RES_hh_fec!P23/RES_hh_num!P23)</f>
        <v>1931.0481883657958</v>
      </c>
      <c r="Q23" s="72">
        <f>IF(RES_hh_fec!Q23=0,0,1000*11630*RES_hh_fec!Q23/RES_hh_num!Q23)</f>
        <v>1891.5822118019064</v>
      </c>
      <c r="R23" s="72">
        <f>IF(RES_hh_fec!R23=0,0,1000*11630*RES_hh_fec!R23/RES_hh_num!R23)</f>
        <v>2393.8116407014481</v>
      </c>
      <c r="S23" s="72">
        <f>IF(RES_hh_fec!S23=0,0,1000*11630*RES_hh_fec!S23/RES_hh_num!S23)</f>
        <v>2172.7536514782842</v>
      </c>
      <c r="T23" s="72">
        <f>IF(RES_hh_fec!T23=0,0,1000*11630*RES_hh_fec!T23/RES_hh_num!T23)</f>
        <v>1749.2784600732903</v>
      </c>
      <c r="U23" s="72">
        <f>IF(RES_hh_fec!U23=0,0,1000*11630*RES_hh_fec!U23/RES_hh_num!U23)</f>
        <v>1891.4909090512215</v>
      </c>
      <c r="V23" s="72">
        <f>IF(RES_hh_fec!V23=0,0,1000*11630*RES_hh_fec!V23/RES_hh_num!V23)</f>
        <v>1776.3196608966346</v>
      </c>
      <c r="W23" s="72">
        <f>IF(RES_hh_fec!W23=0,0,1000*11630*RES_hh_fec!W23/RES_hh_num!W23)</f>
        <v>2643.5557228921721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1825.0191388735493</v>
      </c>
      <c r="C24" s="72">
        <f>IF(RES_hh_fec!C24=0,0,1000*11630*RES_hh_fec!C24/RES_hh_num!C24)</f>
        <v>1826.7681180884258</v>
      </c>
      <c r="D24" s="72">
        <f>IF(RES_hh_fec!D24=0,0,1000*11630*RES_hh_fec!D24/RES_hh_num!D24)</f>
        <v>1972.1770992712925</v>
      </c>
      <c r="E24" s="72">
        <f>IF(RES_hh_fec!E24=0,0,1000*11630*RES_hh_fec!E24/RES_hh_num!E24)</f>
        <v>1808.7704850200671</v>
      </c>
      <c r="F24" s="72">
        <f>IF(RES_hh_fec!F24=0,0,1000*11630*RES_hh_fec!F24/RES_hh_num!F24)</f>
        <v>2039.6994543443752</v>
      </c>
      <c r="G24" s="72">
        <f>IF(RES_hh_fec!G24=0,0,1000*11630*RES_hh_fec!G24/RES_hh_num!G24)</f>
        <v>2079.3157064935117</v>
      </c>
      <c r="H24" s="72">
        <f>IF(RES_hh_fec!H24=0,0,1000*11630*RES_hh_fec!H24/RES_hh_num!H24)</f>
        <v>1887.2344746192041</v>
      </c>
      <c r="I24" s="72">
        <f>IF(RES_hh_fec!I24=0,0,1000*11630*RES_hh_fec!I24/RES_hh_num!I24)</f>
        <v>2051.5652674359089</v>
      </c>
      <c r="J24" s="72">
        <f>IF(RES_hh_fec!J24=0,0,1000*11630*RES_hh_fec!J24/RES_hh_num!J24)</f>
        <v>1914.2956557966909</v>
      </c>
      <c r="K24" s="72">
        <f>IF(RES_hh_fec!K24=0,0,1000*11630*RES_hh_fec!K24/RES_hh_num!K24)</f>
        <v>1965.7018552398263</v>
      </c>
      <c r="L24" s="72">
        <f>IF(RES_hh_fec!L24=0,0,1000*11630*RES_hh_fec!L24/RES_hh_num!L24)</f>
        <v>2045.2669230382919</v>
      </c>
      <c r="M24" s="72">
        <f>IF(RES_hh_fec!M24=0,0,1000*11630*RES_hh_fec!M24/RES_hh_num!M24)</f>
        <v>2136.352731558854</v>
      </c>
      <c r="N24" s="72">
        <f>IF(RES_hh_fec!N24=0,0,1000*11630*RES_hh_fec!N24/RES_hh_num!N24)</f>
        <v>1876.8477588885144</v>
      </c>
      <c r="O24" s="72">
        <f>IF(RES_hh_fec!O24=0,0,1000*11630*RES_hh_fec!O24/RES_hh_num!O24)</f>
        <v>1813.2453360547563</v>
      </c>
      <c r="P24" s="72">
        <f>IF(RES_hh_fec!P24=0,0,1000*11630*RES_hh_fec!P24/RES_hh_num!P24)</f>
        <v>1844.2580794732251</v>
      </c>
      <c r="Q24" s="72">
        <f>IF(RES_hh_fec!Q24=0,0,1000*11630*RES_hh_fec!Q24/RES_hh_num!Q24)</f>
        <v>1845.6576218891616</v>
      </c>
      <c r="R24" s="72">
        <f>IF(RES_hh_fec!R24=0,0,1000*11630*RES_hh_fec!R24/RES_hh_num!R24)</f>
        <v>1920.5569543937927</v>
      </c>
      <c r="S24" s="72">
        <f>IF(RES_hh_fec!S24=0,0,1000*11630*RES_hh_fec!S24/RES_hh_num!S24)</f>
        <v>2079.8471846856251</v>
      </c>
      <c r="T24" s="72">
        <f>IF(RES_hh_fec!T24=0,0,1000*11630*RES_hh_fec!T24/RES_hh_num!T24)</f>
        <v>1894.7329064510277</v>
      </c>
      <c r="U24" s="72">
        <f>IF(RES_hh_fec!U24=0,0,1000*11630*RES_hh_fec!U24/RES_hh_num!U24)</f>
        <v>2035.1198272863319</v>
      </c>
      <c r="V24" s="72">
        <f>IF(RES_hh_fec!V24=0,0,1000*11630*RES_hh_fec!V24/RES_hh_num!V24)</f>
        <v>1951.1694242510343</v>
      </c>
      <c r="W24" s="72">
        <f>IF(RES_hh_fec!W24=0,0,1000*11630*RES_hh_fec!W24/RES_hh_num!W24)</f>
        <v>2178.0391174523947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1932.2982725879697</v>
      </c>
      <c r="C25" s="74">
        <f>IF(RES_hh_fec!C25=0,0,1000*11630*RES_hh_fec!C25/RES_hh_num!C25)</f>
        <v>1880.7473382266007</v>
      </c>
      <c r="D25" s="74">
        <f>IF(RES_hh_fec!D25=0,0,1000*11630*RES_hh_fec!D25/RES_hh_num!D25)</f>
        <v>1927.429847426486</v>
      </c>
      <c r="E25" s="74">
        <f>IF(RES_hh_fec!E25=0,0,1000*11630*RES_hh_fec!E25/RES_hh_num!E25)</f>
        <v>1872.2897004699566</v>
      </c>
      <c r="F25" s="74">
        <f>IF(RES_hh_fec!F25=0,0,1000*11630*RES_hh_fec!F25/RES_hh_num!F25)</f>
        <v>1904.4312313857608</v>
      </c>
      <c r="G25" s="74">
        <f>IF(RES_hh_fec!G25=0,0,1000*11630*RES_hh_fec!G25/RES_hh_num!G25)</f>
        <v>1837.7512522369432</v>
      </c>
      <c r="H25" s="74">
        <f>IF(RES_hh_fec!H25=0,0,1000*11630*RES_hh_fec!H25/RES_hh_num!H25)</f>
        <v>1723.9966781344779</v>
      </c>
      <c r="I25" s="74">
        <f>IF(RES_hh_fec!I25=0,0,1000*11630*RES_hh_fec!I25/RES_hh_num!I25)</f>
        <v>1864.0318165504602</v>
      </c>
      <c r="J25" s="74">
        <f>IF(RES_hh_fec!J25=0,0,1000*11630*RES_hh_fec!J25/RES_hh_num!J25)</f>
        <v>1649.828576867023</v>
      </c>
      <c r="K25" s="74">
        <f>IF(RES_hh_fec!K25=0,0,1000*11630*RES_hh_fec!K25/RES_hh_num!K25)</f>
        <v>1599.992833726787</v>
      </c>
      <c r="L25" s="74">
        <f>IF(RES_hh_fec!L25=0,0,1000*11630*RES_hh_fec!L25/RES_hh_num!L25)</f>
        <v>1625.7153224625322</v>
      </c>
      <c r="M25" s="74">
        <f>IF(RES_hh_fec!M25=0,0,1000*11630*RES_hh_fec!M25/RES_hh_num!M25)</f>
        <v>1708.6592505527212</v>
      </c>
      <c r="N25" s="74">
        <f>IF(RES_hh_fec!N25=0,0,1000*11630*RES_hh_fec!N25/RES_hh_num!N25)</f>
        <v>1600.181437694318</v>
      </c>
      <c r="O25" s="74">
        <f>IF(RES_hh_fec!O25=0,0,1000*11630*RES_hh_fec!O25/RES_hh_num!O25)</f>
        <v>1541.8871807302753</v>
      </c>
      <c r="P25" s="74">
        <f>IF(RES_hh_fec!P25=0,0,1000*11630*RES_hh_fec!P25/RES_hh_num!P25)</f>
        <v>1261.6992649259562</v>
      </c>
      <c r="Q25" s="74">
        <f>IF(RES_hh_fec!Q25=0,0,1000*11630*RES_hh_fec!Q25/RES_hh_num!Q25)</f>
        <v>1250.8666381407525</v>
      </c>
      <c r="R25" s="74">
        <f>IF(RES_hh_fec!R25=0,0,1000*11630*RES_hh_fec!R25/RES_hh_num!R25)</f>
        <v>1231.559464382452</v>
      </c>
      <c r="S25" s="74">
        <f>IF(RES_hh_fec!S25=0,0,1000*11630*RES_hh_fec!S25/RES_hh_num!S25)</f>
        <v>1349.1135372182321</v>
      </c>
      <c r="T25" s="74">
        <f>IF(RES_hh_fec!T25=0,0,1000*11630*RES_hh_fec!T25/RES_hh_num!T25)</f>
        <v>1311.5763899021474</v>
      </c>
      <c r="U25" s="74">
        <f>IF(RES_hh_fec!U25=0,0,1000*11630*RES_hh_fec!U25/RES_hh_num!U25)</f>
        <v>1231.0159191344214</v>
      </c>
      <c r="V25" s="74">
        <f>IF(RES_hh_fec!V25=0,0,1000*11630*RES_hh_fec!V25/RES_hh_num!V25)</f>
        <v>1178.441870991225</v>
      </c>
      <c r="W25" s="74">
        <f>IF(RES_hh_fec!W25=0,0,1000*11630*RES_hh_fec!W25/RES_hh_num!W25)</f>
        <v>1299.5028248972171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897.83400956585319</v>
      </c>
      <c r="C26" s="77">
        <f>IF(RES_hh_fec!C26=0,0,1000*11630*RES_hh_fec!C26/RES_hh_num!C26)</f>
        <v>938.58280583625435</v>
      </c>
      <c r="D26" s="77">
        <f>IF(RES_hh_fec!D26=0,0,1000*11630*RES_hh_fec!D26/RES_hh_num!D26)</f>
        <v>961.67490694961396</v>
      </c>
      <c r="E26" s="77">
        <f>IF(RES_hh_fec!E26=0,0,1000*11630*RES_hh_fec!E26/RES_hh_num!E26)</f>
        <v>983.32254721570098</v>
      </c>
      <c r="F26" s="77">
        <f>IF(RES_hh_fec!F26=0,0,1000*11630*RES_hh_fec!F26/RES_hh_num!F26)</f>
        <v>952.18251094575385</v>
      </c>
      <c r="G26" s="77">
        <f>IF(RES_hh_fec!G26=0,0,1000*11630*RES_hh_fec!G26/RES_hh_num!G26)</f>
        <v>967.90117174956526</v>
      </c>
      <c r="H26" s="77">
        <f>IF(RES_hh_fec!H26=0,0,1000*11630*RES_hh_fec!H26/RES_hh_num!H26)</f>
        <v>957.98928027421414</v>
      </c>
      <c r="I26" s="77">
        <f>IF(RES_hh_fec!I26=0,0,1000*11630*RES_hh_fec!I26/RES_hh_num!I26)</f>
        <v>945.85700897872312</v>
      </c>
      <c r="J26" s="77">
        <f>IF(RES_hh_fec!J26=0,0,1000*11630*RES_hh_fec!J26/RES_hh_num!J26)</f>
        <v>966.43466874329556</v>
      </c>
      <c r="K26" s="77">
        <f>IF(RES_hh_fec!K26=0,0,1000*11630*RES_hh_fec!K26/RES_hh_num!K26)</f>
        <v>967.51071122118174</v>
      </c>
      <c r="L26" s="77">
        <f>IF(RES_hh_fec!L26=0,0,1000*11630*RES_hh_fec!L26/RES_hh_num!L26)</f>
        <v>995.33738144286849</v>
      </c>
      <c r="M26" s="77">
        <f>IF(RES_hh_fec!M26=0,0,1000*11630*RES_hh_fec!M26/RES_hh_num!M26)</f>
        <v>1027.3770898554812</v>
      </c>
      <c r="N26" s="77">
        <f>IF(RES_hh_fec!N26=0,0,1000*11630*RES_hh_fec!N26/RES_hh_num!N26)</f>
        <v>978.63412639794967</v>
      </c>
      <c r="O26" s="77">
        <f>IF(RES_hh_fec!O26=0,0,1000*11630*RES_hh_fec!O26/RES_hh_num!O26)</f>
        <v>918.79735121318197</v>
      </c>
      <c r="P26" s="77">
        <f>IF(RES_hh_fec!P26=0,0,1000*11630*RES_hh_fec!P26/RES_hh_num!P26)</f>
        <v>932.28743439383402</v>
      </c>
      <c r="Q26" s="77">
        <f>IF(RES_hh_fec!Q26=0,0,1000*11630*RES_hh_fec!Q26/RES_hh_num!Q26)</f>
        <v>963.81187346949991</v>
      </c>
      <c r="R26" s="77">
        <f>IF(RES_hh_fec!R26=0,0,1000*11630*RES_hh_fec!R26/RES_hh_num!R26)</f>
        <v>961.52800559512707</v>
      </c>
      <c r="S26" s="77">
        <f>IF(RES_hh_fec!S26=0,0,1000*11630*RES_hh_fec!S26/RES_hh_num!S26)</f>
        <v>982.52356442443227</v>
      </c>
      <c r="T26" s="77">
        <f>IF(RES_hh_fec!T26=0,0,1000*11630*RES_hh_fec!T26/RES_hh_num!T26)</f>
        <v>1110.84625894645</v>
      </c>
      <c r="U26" s="77">
        <f>IF(RES_hh_fec!U26=0,0,1000*11630*RES_hh_fec!U26/RES_hh_num!U26)</f>
        <v>1061.9998010590984</v>
      </c>
      <c r="V26" s="77">
        <f>IF(RES_hh_fec!V26=0,0,1000*11630*RES_hh_fec!V26/RES_hh_num!V26)</f>
        <v>1114.3326970807193</v>
      </c>
      <c r="W26" s="77">
        <f>IF(RES_hh_fec!W26=0,0,1000*11630*RES_hh_fec!W26/RES_hh_num!W26)</f>
        <v>1095.3076950702643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816.74904032640507</v>
      </c>
      <c r="C27" s="69">
        <f>IF(RES_hh_fec!C27=0,0,1000*11630*RES_hh_fec!C27/RES_hh_num!C27)</f>
        <v>845.79005640828836</v>
      </c>
      <c r="D27" s="69">
        <f>IF(RES_hh_fec!D27=0,0,1000*11630*RES_hh_fec!D27/RES_hh_num!D27)</f>
        <v>866.66185868422065</v>
      </c>
      <c r="E27" s="69">
        <f>IF(RES_hh_fec!E27=0,0,1000*11630*RES_hh_fec!E27/RES_hh_num!E27)</f>
        <v>884.72628304006969</v>
      </c>
      <c r="F27" s="69">
        <f>IF(RES_hh_fec!F27=0,0,1000*11630*RES_hh_fec!F27/RES_hh_num!F27)</f>
        <v>909.27443838510874</v>
      </c>
      <c r="G27" s="69">
        <f>IF(RES_hh_fec!G27=0,0,1000*11630*RES_hh_fec!G27/RES_hh_num!G27)</f>
        <v>925.87039372045911</v>
      </c>
      <c r="H27" s="69">
        <f>IF(RES_hh_fec!H27=0,0,1000*11630*RES_hh_fec!H27/RES_hh_num!H27)</f>
        <v>903.87149628116197</v>
      </c>
      <c r="I27" s="69">
        <f>IF(RES_hh_fec!I27=0,0,1000*11630*RES_hh_fec!I27/RES_hh_num!I27)</f>
        <v>854.7509884794797</v>
      </c>
      <c r="J27" s="69">
        <f>IF(RES_hh_fec!J27=0,0,1000*11630*RES_hh_fec!J27/RES_hh_num!J27)</f>
        <v>813.24555219286731</v>
      </c>
      <c r="K27" s="69">
        <f>IF(RES_hh_fec!K27=0,0,1000*11630*RES_hh_fec!K27/RES_hh_num!K27)</f>
        <v>809.57505547524352</v>
      </c>
      <c r="L27" s="69">
        <f>IF(RES_hh_fec!L27=0,0,1000*11630*RES_hh_fec!L27/RES_hh_num!L27)</f>
        <v>828.87055024114647</v>
      </c>
      <c r="M27" s="69">
        <f>IF(RES_hh_fec!M27=0,0,1000*11630*RES_hh_fec!M27/RES_hh_num!M27)</f>
        <v>758.27145930155291</v>
      </c>
      <c r="N27" s="69">
        <f>IF(RES_hh_fec!N27=0,0,1000*11630*RES_hh_fec!N27/RES_hh_num!N27)</f>
        <v>767.87297091471078</v>
      </c>
      <c r="O27" s="69">
        <f>IF(RES_hh_fec!O27=0,0,1000*11630*RES_hh_fec!O27/RES_hh_num!O27)</f>
        <v>765.24174341094067</v>
      </c>
      <c r="P27" s="69">
        <f>IF(RES_hh_fec!P27=0,0,1000*11630*RES_hh_fec!P27/RES_hh_num!P27)</f>
        <v>727.0087211249853</v>
      </c>
      <c r="Q27" s="69">
        <f>IF(RES_hh_fec!Q27=0,0,1000*11630*RES_hh_fec!Q27/RES_hh_num!Q27)</f>
        <v>695.09510441591408</v>
      </c>
      <c r="R27" s="69">
        <f>IF(RES_hh_fec!R27=0,0,1000*11630*RES_hh_fec!R27/RES_hh_num!R27)</f>
        <v>666.25963048278845</v>
      </c>
      <c r="S27" s="69">
        <f>IF(RES_hh_fec!S27=0,0,1000*11630*RES_hh_fec!S27/RES_hh_num!S27)</f>
        <v>708.46429568837868</v>
      </c>
      <c r="T27" s="69">
        <f>IF(RES_hh_fec!T27=0,0,1000*11630*RES_hh_fec!T27/RES_hh_num!T27)</f>
        <v>671.09171864665439</v>
      </c>
      <c r="U27" s="69">
        <f>IF(RES_hh_fec!U27=0,0,1000*11630*RES_hh_fec!U27/RES_hh_num!U27)</f>
        <v>666.79145785045023</v>
      </c>
      <c r="V27" s="69">
        <f>IF(RES_hh_fec!V27=0,0,1000*11630*RES_hh_fec!V27/RES_hh_num!V27)</f>
        <v>645.93728759242231</v>
      </c>
      <c r="W27" s="69">
        <f>IF(RES_hh_fec!W27=0,0,1000*11630*RES_hh_fec!W27/RES_hh_num!W27)</f>
        <v>674.92733881548861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1009.0361711174692</v>
      </c>
      <c r="C30" s="72">
        <f>IF(RES_hh_fec!C30=0,0,1000*11630*RES_hh_fec!C30/RES_hh_num!C30)</f>
        <v>1026.3627808271656</v>
      </c>
      <c r="D30" s="72">
        <f>IF(RES_hh_fec!D30=0,0,1000*11630*RES_hh_fec!D30/RES_hh_num!D30)</f>
        <v>1071.0420587248304</v>
      </c>
      <c r="E30" s="72">
        <f>IF(RES_hh_fec!E30=0,0,1000*11630*RES_hh_fec!E30/RES_hh_num!E30)</f>
        <v>1113.2690805179282</v>
      </c>
      <c r="F30" s="72">
        <f>IF(RES_hh_fec!F30=0,0,1000*11630*RES_hh_fec!F30/RES_hh_num!F30)</f>
        <v>1135.8251047722595</v>
      </c>
      <c r="G30" s="72">
        <f>IF(RES_hh_fec!G30=0,0,1000*11630*RES_hh_fec!G30/RES_hh_num!G30)</f>
        <v>1146.3587827692741</v>
      </c>
      <c r="H30" s="72">
        <f>IF(RES_hh_fec!H30=0,0,1000*11630*RES_hh_fec!H30/RES_hh_num!H30)</f>
        <v>1093.8528639586743</v>
      </c>
      <c r="I30" s="72">
        <f>IF(RES_hh_fec!I30=0,0,1000*11630*RES_hh_fec!I30/RES_hh_num!I30)</f>
        <v>1109.7204267679413</v>
      </c>
      <c r="J30" s="72">
        <f>IF(RES_hh_fec!J30=0,0,1000*11630*RES_hh_fec!J30/RES_hh_num!J30)</f>
        <v>987.06251368196456</v>
      </c>
      <c r="K30" s="72">
        <f>IF(RES_hh_fec!K30=0,0,1000*11630*RES_hh_fec!K30/RES_hh_num!K30)</f>
        <v>1022.3144855029402</v>
      </c>
      <c r="L30" s="72">
        <f>IF(RES_hh_fec!L30=0,0,1000*11630*RES_hh_fec!L30/RES_hh_num!L30)</f>
        <v>1054.4527607195241</v>
      </c>
      <c r="M30" s="72">
        <f>IF(RES_hh_fec!M30=0,0,1000*11630*RES_hh_fec!M30/RES_hh_num!M30)</f>
        <v>905.95047223536415</v>
      </c>
      <c r="N30" s="72">
        <f>IF(RES_hh_fec!N30=0,0,1000*11630*RES_hh_fec!N30/RES_hh_num!N30)</f>
        <v>952.94789844621994</v>
      </c>
      <c r="O30" s="72">
        <f>IF(RES_hh_fec!O30=0,0,1000*11630*RES_hh_fec!O30/RES_hh_num!O30)</f>
        <v>1048.9828008410241</v>
      </c>
      <c r="P30" s="72">
        <f>IF(RES_hh_fec!P30=0,0,1000*11630*RES_hh_fec!P30/RES_hh_num!P30)</f>
        <v>904.29428938493243</v>
      </c>
      <c r="Q30" s="72">
        <f>IF(RES_hh_fec!Q30=0,0,1000*11630*RES_hh_fec!Q30/RES_hh_num!Q30)</f>
        <v>896.94919886173545</v>
      </c>
      <c r="R30" s="72">
        <f>IF(RES_hh_fec!R30=0,0,1000*11630*RES_hh_fec!R30/RES_hh_num!R30)</f>
        <v>841.84738260955896</v>
      </c>
      <c r="S30" s="72">
        <f>IF(RES_hh_fec!S30=0,0,1000*11630*RES_hh_fec!S30/RES_hh_num!S30)</f>
        <v>863.57309987259475</v>
      </c>
      <c r="T30" s="72">
        <f>IF(RES_hh_fec!T30=0,0,1000*11630*RES_hh_fec!T30/RES_hh_num!T30)</f>
        <v>870.9795648557099</v>
      </c>
      <c r="U30" s="72">
        <f>IF(RES_hh_fec!U30=0,0,1000*11630*RES_hh_fec!U30/RES_hh_num!U30)</f>
        <v>908.04146993342556</v>
      </c>
      <c r="V30" s="72">
        <f>IF(RES_hh_fec!V30=0,0,1000*11630*RES_hh_fec!V30/RES_hh_num!V30)</f>
        <v>837.07667317315418</v>
      </c>
      <c r="W30" s="72">
        <f>IF(RES_hh_fec!W30=0,0,1000*11630*RES_hh_fec!W30/RES_hh_num!W30)</f>
        <v>932.27158905286137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812.2832732660255</v>
      </c>
      <c r="C32" s="77">
        <f>IF(RES_hh_fec!C32=0,0,1000*11630*RES_hh_fec!C32/RES_hh_num!C32)</f>
        <v>841.5742096313511</v>
      </c>
      <c r="D32" s="77">
        <f>IF(RES_hh_fec!D32=0,0,1000*11630*RES_hh_fec!D32/RES_hh_num!D32)</f>
        <v>861.73497012374321</v>
      </c>
      <c r="E32" s="77">
        <f>IF(RES_hh_fec!E32=0,0,1000*11630*RES_hh_fec!E32/RES_hh_num!E32)</f>
        <v>879.08517902240942</v>
      </c>
      <c r="F32" s="77">
        <f>IF(RES_hh_fec!F32=0,0,1000*11630*RES_hh_fec!F32/RES_hh_num!F32)</f>
        <v>903.63217458486122</v>
      </c>
      <c r="G32" s="77">
        <f>IF(RES_hh_fec!G32=0,0,1000*11630*RES_hh_fec!G32/RES_hh_num!G32)</f>
        <v>920.34675602518132</v>
      </c>
      <c r="H32" s="77">
        <f>IF(RES_hh_fec!H32=0,0,1000*11630*RES_hh_fec!H32/RES_hh_num!H32)</f>
        <v>899.14187485036257</v>
      </c>
      <c r="I32" s="77">
        <f>IF(RES_hh_fec!I32=0,0,1000*11630*RES_hh_fec!I32/RES_hh_num!I32)</f>
        <v>848.28944832269212</v>
      </c>
      <c r="J32" s="77">
        <f>IF(RES_hh_fec!J32=0,0,1000*11630*RES_hh_fec!J32/RES_hh_num!J32)</f>
        <v>808.88662312652855</v>
      </c>
      <c r="K32" s="77">
        <f>IF(RES_hh_fec!K32=0,0,1000*11630*RES_hh_fec!K32/RES_hh_num!K32)</f>
        <v>804.17524936470227</v>
      </c>
      <c r="L32" s="77">
        <f>IF(RES_hh_fec!L32=0,0,1000*11630*RES_hh_fec!L32/RES_hh_num!L32)</f>
        <v>823.14099049258289</v>
      </c>
      <c r="M32" s="77">
        <f>IF(RES_hh_fec!M32=0,0,1000*11630*RES_hh_fec!M32/RES_hh_num!M32)</f>
        <v>754.40180347667354</v>
      </c>
      <c r="N32" s="77">
        <f>IF(RES_hh_fec!N32=0,0,1000*11630*RES_hh_fec!N32/RES_hh_num!N32)</f>
        <v>762.85556097382118</v>
      </c>
      <c r="O32" s="77">
        <f>IF(RES_hh_fec!O32=0,0,1000*11630*RES_hh_fec!O32/RES_hh_num!O32)</f>
        <v>757.34502585846133</v>
      </c>
      <c r="P32" s="77">
        <f>IF(RES_hh_fec!P32=0,0,1000*11630*RES_hh_fec!P32/RES_hh_num!P32)</f>
        <v>721.90767209391527</v>
      </c>
      <c r="Q32" s="77">
        <f>IF(RES_hh_fec!Q32=0,0,1000*11630*RES_hh_fec!Q32/RES_hh_num!Q32)</f>
        <v>689.31709713525743</v>
      </c>
      <c r="R32" s="77">
        <f>IF(RES_hh_fec!R32=0,0,1000*11630*RES_hh_fec!R32/RES_hh_num!R32)</f>
        <v>661.26562028915953</v>
      </c>
      <c r="S32" s="77">
        <f>IF(RES_hh_fec!S32=0,0,1000*11630*RES_hh_fec!S32/RES_hh_num!S32)</f>
        <v>703.95433999743659</v>
      </c>
      <c r="T32" s="77">
        <f>IF(RES_hh_fec!T32=0,0,1000*11630*RES_hh_fec!T32/RES_hh_num!T32)</f>
        <v>664.92061875464719</v>
      </c>
      <c r="U32" s="77">
        <f>IF(RES_hh_fec!U32=0,0,1000*11630*RES_hh_fec!U32/RES_hh_num!U32)</f>
        <v>658.77207602359783</v>
      </c>
      <c r="V32" s="77">
        <f>IF(RES_hh_fec!V32=0,0,1000*11630*RES_hh_fec!V32/RES_hh_num!V32)</f>
        <v>639.21407793400692</v>
      </c>
      <c r="W32" s="77">
        <f>IF(RES_hh_fec!W32=0,0,1000*11630*RES_hh_fec!W32/RES_hh_num!W32)</f>
        <v>665.54067344911857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11022.078055706514</v>
      </c>
      <c r="C3" s="65">
        <f>IF(RES_hh_tes!C3=0,0,1000*11630*RES_hh_tes!C3/RES_hh_num!C3)</f>
        <v>11857.320389099514</v>
      </c>
      <c r="D3" s="65">
        <f>IF(RES_hh_tes!D3=0,0,1000*11630*RES_hh_tes!D3/RES_hh_num!D3)</f>
        <v>11487.808233083759</v>
      </c>
      <c r="E3" s="65">
        <f>IF(RES_hh_tes!E3=0,0,1000*11630*RES_hh_tes!E3/RES_hh_num!E3)</f>
        <v>11395.754556247333</v>
      </c>
      <c r="F3" s="65">
        <f>IF(RES_hh_tes!F3=0,0,1000*11630*RES_hh_tes!F3/RES_hh_num!F3)</f>
        <v>11162.091336378971</v>
      </c>
      <c r="G3" s="65">
        <f>IF(RES_hh_tes!G3=0,0,1000*11630*RES_hh_tes!G3/RES_hh_num!G3)</f>
        <v>11047.856953156095</v>
      </c>
      <c r="H3" s="65">
        <f>IF(RES_hh_tes!H3=0,0,1000*11630*RES_hh_tes!H3/RES_hh_num!H3)</f>
        <v>11227.808672486972</v>
      </c>
      <c r="I3" s="65">
        <f>IF(RES_hh_tes!I3=0,0,1000*11630*RES_hh_tes!I3/RES_hh_num!I3)</f>
        <v>9710.6272623512286</v>
      </c>
      <c r="J3" s="65">
        <f>IF(RES_hh_tes!J3=0,0,1000*11630*RES_hh_tes!J3/RES_hh_num!J3)</f>
        <v>10980.905633985285</v>
      </c>
      <c r="K3" s="65">
        <f>IF(RES_hh_tes!K3=0,0,1000*11630*RES_hh_tes!K3/RES_hh_num!K3)</f>
        <v>10549.832283124471</v>
      </c>
      <c r="L3" s="65">
        <f>IF(RES_hh_tes!L3=0,0,1000*11630*RES_hh_tes!L3/RES_hh_num!L3)</f>
        <v>11583.977834300917</v>
      </c>
      <c r="M3" s="65">
        <f>IF(RES_hh_tes!M3=0,0,1000*11630*RES_hh_tes!M3/RES_hh_num!M3)</f>
        <v>10392.919869709473</v>
      </c>
      <c r="N3" s="65">
        <f>IF(RES_hh_tes!N3=0,0,1000*11630*RES_hh_tes!N3/RES_hh_num!N3)</f>
        <v>11170.366632646004</v>
      </c>
      <c r="O3" s="65">
        <f>IF(RES_hh_tes!O3=0,0,1000*11630*RES_hh_tes!O3/RES_hh_num!O3)</f>
        <v>12190.739828901829</v>
      </c>
      <c r="P3" s="65">
        <f>IF(RES_hh_tes!P3=0,0,1000*11630*RES_hh_tes!P3/RES_hh_num!P3)</f>
        <v>10312.450874958478</v>
      </c>
      <c r="Q3" s="65">
        <f>IF(RES_hh_tes!Q3=0,0,1000*11630*RES_hh_tes!Q3/RES_hh_num!Q3)</f>
        <v>10587.582722827618</v>
      </c>
      <c r="R3" s="65">
        <f>IF(RES_hh_tes!R3=0,0,1000*11630*RES_hh_tes!R3/RES_hh_num!R3)</f>
        <v>11080.032027300571</v>
      </c>
      <c r="S3" s="65">
        <f>IF(RES_hh_tes!S3=0,0,1000*11630*RES_hh_tes!S3/RES_hh_num!S3)</f>
        <v>11109.832345850626</v>
      </c>
      <c r="T3" s="65">
        <f>IF(RES_hh_tes!T3=0,0,1000*11630*RES_hh_tes!T3/RES_hh_num!T3)</f>
        <v>11002.55861170718</v>
      </c>
      <c r="U3" s="65">
        <f>IF(RES_hh_tes!U3=0,0,1000*11630*RES_hh_tes!U3/RES_hh_num!U3)</f>
        <v>11516.344236186344</v>
      </c>
      <c r="V3" s="65">
        <f>IF(RES_hh_tes!V3=0,0,1000*11630*RES_hh_tes!V3/RES_hh_num!V3)</f>
        <v>11668.588021961499</v>
      </c>
      <c r="W3" s="65">
        <f>IF(RES_hh_tes!W3=0,0,1000*11630*RES_hh_tes!W3/RES_hh_num!W3)</f>
        <v>11867.77840001342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8811.6861658370326</v>
      </c>
      <c r="C4" s="69">
        <f>IF(RES_hh_tes!C4=0,0,1000*11630*RES_hh_tes!C4/RES_hh_num!C4)</f>
        <v>9551.2555029661526</v>
      </c>
      <c r="D4" s="69">
        <f>IF(RES_hh_tes!D4=0,0,1000*11630*RES_hh_tes!D4/RES_hh_num!D4)</f>
        <v>9122.7062894625233</v>
      </c>
      <c r="E4" s="69">
        <f>IF(RES_hh_tes!E4=0,0,1000*11630*RES_hh_tes!E4/RES_hh_num!E4)</f>
        <v>8946.6676128583731</v>
      </c>
      <c r="F4" s="69">
        <f>IF(RES_hh_tes!F4=0,0,1000*11630*RES_hh_tes!F4/RES_hh_num!F4)</f>
        <v>8684.2295691040144</v>
      </c>
      <c r="G4" s="69">
        <f>IF(RES_hh_tes!G4=0,0,1000*11630*RES_hh_tes!G4/RES_hh_num!G4)</f>
        <v>8520.0065376744205</v>
      </c>
      <c r="H4" s="69">
        <f>IF(RES_hh_tes!H4=0,0,1000*11630*RES_hh_tes!H4/RES_hh_num!H4)</f>
        <v>8703.6415046507227</v>
      </c>
      <c r="I4" s="69">
        <f>IF(RES_hh_tes!I4=0,0,1000*11630*RES_hh_tes!I4/RES_hh_num!I4)</f>
        <v>7252.5571979916895</v>
      </c>
      <c r="J4" s="69">
        <f>IF(RES_hh_tes!J4=0,0,1000*11630*RES_hh_tes!J4/RES_hh_num!J4)</f>
        <v>8514.6027239188807</v>
      </c>
      <c r="K4" s="69">
        <f>IF(RES_hh_tes!K4=0,0,1000*11630*RES_hh_tes!K4/RES_hh_num!K4)</f>
        <v>8079.401369582657</v>
      </c>
      <c r="L4" s="69">
        <f>IF(RES_hh_tes!L4=0,0,1000*11630*RES_hh_tes!L4/RES_hh_num!L4)</f>
        <v>9032.1494468623187</v>
      </c>
      <c r="M4" s="69">
        <f>IF(RES_hh_tes!M4=0,0,1000*11630*RES_hh_tes!M4/RES_hh_num!M4)</f>
        <v>7866.1582286262037</v>
      </c>
      <c r="N4" s="69">
        <f>IF(RES_hh_tes!N4=0,0,1000*11630*RES_hh_tes!N4/RES_hh_num!N4)</f>
        <v>8653.9024658132639</v>
      </c>
      <c r="O4" s="69">
        <f>IF(RES_hh_tes!O4=0,0,1000*11630*RES_hh_tes!O4/RES_hh_num!O4)</f>
        <v>9762.7828928126019</v>
      </c>
      <c r="P4" s="69">
        <f>IF(RES_hh_tes!P4=0,0,1000*11630*RES_hh_tes!P4/RES_hh_num!P4)</f>
        <v>7905.1289213278151</v>
      </c>
      <c r="Q4" s="69">
        <f>IF(RES_hh_tes!Q4=0,0,1000*11630*RES_hh_tes!Q4/RES_hh_num!Q4)</f>
        <v>8223.235739516278</v>
      </c>
      <c r="R4" s="69">
        <f>IF(RES_hh_tes!R4=0,0,1000*11630*RES_hh_tes!R4/RES_hh_num!R4)</f>
        <v>8722.9561820047111</v>
      </c>
      <c r="S4" s="69">
        <f>IF(RES_hh_tes!S4=0,0,1000*11630*RES_hh_tes!S4/RES_hh_num!S4)</f>
        <v>8601.8993520029253</v>
      </c>
      <c r="T4" s="69">
        <f>IF(RES_hh_tes!T4=0,0,1000*11630*RES_hh_tes!T4/RES_hh_num!T4)</f>
        <v>8414.2032988173942</v>
      </c>
      <c r="U4" s="69">
        <f>IF(RES_hh_tes!U4=0,0,1000*11630*RES_hh_tes!U4/RES_hh_num!U4)</f>
        <v>8944.6791353753852</v>
      </c>
      <c r="V4" s="69">
        <f>IF(RES_hh_tes!V4=0,0,1000*11630*RES_hh_tes!V4/RES_hh_num!V4)</f>
        <v>9069.724240032896</v>
      </c>
      <c r="W4" s="69">
        <f>IF(RES_hh_tes!W4=0,0,1000*11630*RES_hh_tes!W4/RES_hh_num!W4)</f>
        <v>9215.1399066005051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9615.525020028701</v>
      </c>
      <c r="C5" s="72">
        <f>IF(RES_hh_tes!C5=0,0,1000*11630*RES_hh_tes!C5/RES_hh_num!C5)</f>
        <v>9784.5038048953247</v>
      </c>
      <c r="D5" s="72">
        <f>IF(RES_hh_tes!D5=0,0,1000*11630*RES_hh_tes!D5/RES_hh_num!D5)</f>
        <v>8547.410268219619</v>
      </c>
      <c r="E5" s="72">
        <f>IF(RES_hh_tes!E5=0,0,1000*11630*RES_hh_tes!E5/RES_hh_num!E5)</f>
        <v>8972.0348298078261</v>
      </c>
      <c r="F5" s="72">
        <f>IF(RES_hh_tes!F5=0,0,1000*11630*RES_hh_tes!F5/RES_hh_num!F5)</f>
        <v>7402.9359351055064</v>
      </c>
      <c r="G5" s="72">
        <f>IF(RES_hh_tes!G5=0,0,1000*11630*RES_hh_tes!G5/RES_hh_num!G5)</f>
        <v>7627.2637241650527</v>
      </c>
      <c r="H5" s="72">
        <f>IF(RES_hh_tes!H5=0,0,1000*11630*RES_hh_tes!H5/RES_hh_num!H5)</f>
        <v>8437.649925729329</v>
      </c>
      <c r="I5" s="72">
        <f>IF(RES_hh_tes!I5=0,0,1000*11630*RES_hh_tes!I5/RES_hh_num!I5)</f>
        <v>8682.261572308882</v>
      </c>
      <c r="J5" s="72">
        <f>IF(RES_hh_tes!J5=0,0,1000*11630*RES_hh_tes!J5/RES_hh_num!J5)</f>
        <v>7607.3265537580719</v>
      </c>
      <c r="K5" s="72">
        <f>IF(RES_hh_tes!K5=0,0,1000*11630*RES_hh_tes!K5/RES_hh_num!K5)</f>
        <v>7023.9623528160664</v>
      </c>
      <c r="L5" s="72">
        <f>IF(RES_hh_tes!L5=0,0,1000*11630*RES_hh_tes!L5/RES_hh_num!L5)</f>
        <v>10670.430337855327</v>
      </c>
      <c r="M5" s="72">
        <f>IF(RES_hh_tes!M5=0,0,1000*11630*RES_hh_tes!M5/RES_hh_num!M5)</f>
        <v>9301.6932729071668</v>
      </c>
      <c r="N5" s="72">
        <f>IF(RES_hh_tes!N5=0,0,1000*11630*RES_hh_tes!N5/RES_hh_num!N5)</f>
        <v>8330.4472017056451</v>
      </c>
      <c r="O5" s="72">
        <f>IF(RES_hh_tes!O5=0,0,1000*11630*RES_hh_tes!O5/RES_hh_num!O5)</f>
        <v>8793.031757556897</v>
      </c>
      <c r="P5" s="72">
        <f>IF(RES_hh_tes!P5=0,0,1000*11630*RES_hh_tes!P5/RES_hh_num!P5)</f>
        <v>7863.442420435229</v>
      </c>
      <c r="Q5" s="72">
        <f>IF(RES_hh_tes!Q5=0,0,1000*11630*RES_hh_tes!Q5/RES_hh_num!Q5)</f>
        <v>8694.920381315922</v>
      </c>
      <c r="R5" s="72">
        <f>IF(RES_hh_tes!R5=0,0,1000*11630*RES_hh_tes!R5/RES_hh_num!R5)</f>
        <v>8160.2435911630337</v>
      </c>
      <c r="S5" s="72">
        <f>IF(RES_hh_tes!S5=0,0,1000*11630*RES_hh_tes!S5/RES_hh_num!S5)</f>
        <v>8555.6891471901854</v>
      </c>
      <c r="T5" s="72">
        <f>IF(RES_hh_tes!T5=0,0,1000*11630*RES_hh_tes!T5/RES_hh_num!T5)</f>
        <v>9367.9884234154597</v>
      </c>
      <c r="U5" s="72">
        <f>IF(RES_hh_tes!U5=0,0,1000*11630*RES_hh_tes!U5/RES_hh_num!U5)</f>
        <v>7840.5842544508023</v>
      </c>
      <c r="V5" s="72">
        <f>IF(RES_hh_tes!V5=0,0,1000*11630*RES_hh_tes!V5/RES_hh_num!V5)</f>
        <v>8557.5063209875279</v>
      </c>
      <c r="W5" s="72">
        <f>IF(RES_hh_tes!W5=0,0,1000*11630*RES_hh_tes!W5/RES_hh_num!W5)</f>
        <v>9447.6225245639926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9243.2005974029707</v>
      </c>
      <c r="C6" s="72">
        <f>IF(RES_hh_tes!C6=0,0,1000*11630*RES_hh_tes!C6/RES_hh_num!C6)</f>
        <v>9530.1741261797542</v>
      </c>
      <c r="D6" s="72">
        <f>IF(RES_hh_tes!D6=0,0,1000*11630*RES_hh_tes!D6/RES_hh_num!D6)</f>
        <v>8576.5781316432349</v>
      </c>
      <c r="E6" s="72">
        <f>IF(RES_hh_tes!E6=0,0,1000*11630*RES_hh_tes!E6/RES_hh_num!E6)</f>
        <v>7498.7121668570881</v>
      </c>
      <c r="F6" s="72">
        <f>IF(RES_hh_tes!F6=0,0,1000*11630*RES_hh_tes!F6/RES_hh_num!F6)</f>
        <v>9900.7027119299928</v>
      </c>
      <c r="G6" s="72">
        <f>IF(RES_hh_tes!G6=0,0,1000*11630*RES_hh_tes!G6/RES_hh_num!G6)</f>
        <v>8703.7334342197391</v>
      </c>
      <c r="H6" s="72">
        <f>IF(RES_hh_tes!H6=0,0,1000*11630*RES_hh_tes!H6/RES_hh_num!H6)</f>
        <v>9414.2443872319582</v>
      </c>
      <c r="I6" s="72">
        <f>IF(RES_hh_tes!I6=0,0,1000*11630*RES_hh_tes!I6/RES_hh_num!I6)</f>
        <v>5923.3583695695188</v>
      </c>
      <c r="J6" s="72">
        <f>IF(RES_hh_tes!J6=0,0,1000*11630*RES_hh_tes!J6/RES_hh_num!J6)</f>
        <v>8254.190503910273</v>
      </c>
      <c r="K6" s="72">
        <f>IF(RES_hh_tes!K6=0,0,1000*11630*RES_hh_tes!K6/RES_hh_num!K6)</f>
        <v>7958.2302604562992</v>
      </c>
      <c r="L6" s="72">
        <f>IF(RES_hh_tes!L6=0,0,1000*11630*RES_hh_tes!L6/RES_hh_num!L6)</f>
        <v>8874.4657284492478</v>
      </c>
      <c r="M6" s="72">
        <f>IF(RES_hh_tes!M6=0,0,1000*11630*RES_hh_tes!M6/RES_hh_num!M6)</f>
        <v>8304.5524163702776</v>
      </c>
      <c r="N6" s="72">
        <f>IF(RES_hh_tes!N6=0,0,1000*11630*RES_hh_tes!N6/RES_hh_num!N6)</f>
        <v>7861.4296235801485</v>
      </c>
      <c r="O6" s="72">
        <f>IF(RES_hh_tes!O6=0,0,1000*11630*RES_hh_tes!O6/RES_hh_num!O6)</f>
        <v>10001.493058309965</v>
      </c>
      <c r="P6" s="72">
        <f>IF(RES_hh_tes!P6=0,0,1000*11630*RES_hh_tes!P6/RES_hh_num!P6)</f>
        <v>8173.0072818542103</v>
      </c>
      <c r="Q6" s="72">
        <f>IF(RES_hh_tes!Q6=0,0,1000*11630*RES_hh_tes!Q6/RES_hh_num!Q6)</f>
        <v>6867.7490364921532</v>
      </c>
      <c r="R6" s="72">
        <f>IF(RES_hh_tes!R6=0,0,1000*11630*RES_hh_tes!R6/RES_hh_num!R6)</f>
        <v>8832.6288906495683</v>
      </c>
      <c r="S6" s="72">
        <f>IF(RES_hh_tes!S6=0,0,1000*11630*RES_hh_tes!S6/RES_hh_num!S6)</f>
        <v>6555.8415668533507</v>
      </c>
      <c r="T6" s="72">
        <f>IF(RES_hh_tes!T6=0,0,1000*11630*RES_hh_tes!T6/RES_hh_num!T6)</f>
        <v>9680.3357177201033</v>
      </c>
      <c r="U6" s="72">
        <f>IF(RES_hh_tes!U6=0,0,1000*11630*RES_hh_tes!U6/RES_hh_num!U6)</f>
        <v>8545.8207812271121</v>
      </c>
      <c r="V6" s="72">
        <f>IF(RES_hh_tes!V6=0,0,1000*11630*RES_hh_tes!V6/RES_hh_num!V6)</f>
        <v>9480.2366187471453</v>
      </c>
      <c r="W6" s="72">
        <f>IF(RES_hh_tes!W6=0,0,1000*11630*RES_hh_tes!W6/RES_hh_num!W6)</f>
        <v>8735.3466708756987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8333.8922293500855</v>
      </c>
      <c r="C7" s="72">
        <f>IF(RES_hh_tes!C7=0,0,1000*11630*RES_hh_tes!C7/RES_hh_num!C7)</f>
        <v>9755.4492945709808</v>
      </c>
      <c r="D7" s="72">
        <f>IF(RES_hh_tes!D7=0,0,1000*11630*RES_hh_tes!D7/RES_hh_num!D7)</f>
        <v>8837.2525646512931</v>
      </c>
      <c r="E7" s="72">
        <f>IF(RES_hh_tes!E7=0,0,1000*11630*RES_hh_tes!E7/RES_hh_num!E7)</f>
        <v>8818.4361999582616</v>
      </c>
      <c r="F7" s="72">
        <f>IF(RES_hh_tes!F7=0,0,1000*11630*RES_hh_tes!F7/RES_hh_num!F7)</f>
        <v>8221.7331230969758</v>
      </c>
      <c r="G7" s="72">
        <f>IF(RES_hh_tes!G7=0,0,1000*11630*RES_hh_tes!G7/RES_hh_num!G7)</f>
        <v>8415.0576205958369</v>
      </c>
      <c r="H7" s="72">
        <f>IF(RES_hh_tes!H7=0,0,1000*11630*RES_hh_tes!H7/RES_hh_num!H7)</f>
        <v>9299.0838149509327</v>
      </c>
      <c r="I7" s="72">
        <f>IF(RES_hh_tes!I7=0,0,1000*11630*RES_hh_tes!I7/RES_hh_num!I7)</f>
        <v>5820.0077043992878</v>
      </c>
      <c r="J7" s="72">
        <f>IF(RES_hh_tes!J7=0,0,1000*11630*RES_hh_tes!J7/RES_hh_num!J7)</f>
        <v>8890.0039486599853</v>
      </c>
      <c r="K7" s="72">
        <f>IF(RES_hh_tes!K7=0,0,1000*11630*RES_hh_tes!K7/RES_hh_num!K7)</f>
        <v>8068.2178500621694</v>
      </c>
      <c r="L7" s="72">
        <f>IF(RES_hh_tes!L7=0,0,1000*11630*RES_hh_tes!L7/RES_hh_num!L7)</f>
        <v>8621.3395940316586</v>
      </c>
      <c r="M7" s="72">
        <f>IF(RES_hh_tes!M7=0,0,1000*11630*RES_hh_tes!M7/RES_hh_num!M7)</f>
        <v>7550.9004991313668</v>
      </c>
      <c r="N7" s="72">
        <f>IF(RES_hh_tes!N7=0,0,1000*11630*RES_hh_tes!N7/RES_hh_num!N7)</f>
        <v>8318.8219399466634</v>
      </c>
      <c r="O7" s="72">
        <f>IF(RES_hh_tes!O7=0,0,1000*11630*RES_hh_tes!O7/RES_hh_num!O7)</f>
        <v>9642.7216040207422</v>
      </c>
      <c r="P7" s="72">
        <f>IF(RES_hh_tes!P7=0,0,1000*11630*RES_hh_tes!P7/RES_hh_num!P7)</f>
        <v>8124.4746200499703</v>
      </c>
      <c r="Q7" s="72">
        <f>IF(RES_hh_tes!Q7=0,0,1000*11630*RES_hh_tes!Q7/RES_hh_num!Q7)</f>
        <v>8125.31962219244</v>
      </c>
      <c r="R7" s="72">
        <f>IF(RES_hh_tes!R7=0,0,1000*11630*RES_hh_tes!R7/RES_hh_num!R7)</f>
        <v>8337.3407378509783</v>
      </c>
      <c r="S7" s="72">
        <f>IF(RES_hh_tes!S7=0,0,1000*11630*RES_hh_tes!S7/RES_hh_num!S7)</f>
        <v>8575.5877530331891</v>
      </c>
      <c r="T7" s="72">
        <f>IF(RES_hh_tes!T7=0,0,1000*11630*RES_hh_tes!T7/RES_hh_num!T7)</f>
        <v>7642.3672794901004</v>
      </c>
      <c r="U7" s="72">
        <f>IF(RES_hh_tes!U7=0,0,1000*11630*RES_hh_tes!U7/RES_hh_num!U7)</f>
        <v>9124.0099911127909</v>
      </c>
      <c r="V7" s="72">
        <f>IF(RES_hh_tes!V7=0,0,1000*11630*RES_hh_tes!V7/RES_hh_num!V7)</f>
        <v>10449.541609086831</v>
      </c>
      <c r="W7" s="72">
        <f>IF(RES_hh_tes!W7=0,0,1000*11630*RES_hh_tes!W7/RES_hh_num!W7)</f>
        <v>7077.7776150993805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8667.2192316067103</v>
      </c>
      <c r="C8" s="72">
        <f>IF(RES_hh_tes!C8=0,0,1000*11630*RES_hh_tes!C8/RES_hh_num!C8)</f>
        <v>9123.386020475109</v>
      </c>
      <c r="D8" s="72">
        <f>IF(RES_hh_tes!D8=0,0,1000*11630*RES_hh_tes!D8/RES_hh_num!D8)</f>
        <v>8945.8514195355892</v>
      </c>
      <c r="E8" s="72">
        <f>IF(RES_hh_tes!E8=0,0,1000*11630*RES_hh_tes!E8/RES_hh_num!E8)</f>
        <v>8857.4625092117112</v>
      </c>
      <c r="F8" s="72">
        <f>IF(RES_hh_tes!F8=0,0,1000*11630*RES_hh_tes!F8/RES_hh_num!F8)</f>
        <v>8587.7367936041919</v>
      </c>
      <c r="G8" s="72">
        <f>IF(RES_hh_tes!G8=0,0,1000*11630*RES_hh_tes!G8/RES_hh_num!G8)</f>
        <v>8348.9641973812741</v>
      </c>
      <c r="H8" s="72">
        <f>IF(RES_hh_tes!H8=0,0,1000*11630*RES_hh_tes!H8/RES_hh_num!H8)</f>
        <v>8241.7351808582207</v>
      </c>
      <c r="I8" s="72">
        <f>IF(RES_hh_tes!I8=0,0,1000*11630*RES_hh_tes!I8/RES_hh_num!I8)</f>
        <v>7519.6804830576848</v>
      </c>
      <c r="J8" s="72">
        <f>IF(RES_hh_tes!J8=0,0,1000*11630*RES_hh_tes!J8/RES_hh_num!J8)</f>
        <v>8056.2717373524083</v>
      </c>
      <c r="K8" s="72">
        <f>IF(RES_hh_tes!K8=0,0,1000*11630*RES_hh_tes!K8/RES_hh_num!K8)</f>
        <v>7969.4433238175443</v>
      </c>
      <c r="L8" s="72">
        <f>IF(RES_hh_tes!L8=0,0,1000*11630*RES_hh_tes!L8/RES_hh_num!L8)</f>
        <v>8893.0138422249947</v>
      </c>
      <c r="M8" s="72">
        <f>IF(RES_hh_tes!M8=0,0,1000*11630*RES_hh_tes!M8/RES_hh_num!M8)</f>
        <v>7572.253130312889</v>
      </c>
      <c r="N8" s="72">
        <f>IF(RES_hh_tes!N8=0,0,1000*11630*RES_hh_tes!N8/RES_hh_num!N8)</f>
        <v>8637.7214117379681</v>
      </c>
      <c r="O8" s="72">
        <f>IF(RES_hh_tes!O8=0,0,1000*11630*RES_hh_tes!O8/RES_hh_num!O8)</f>
        <v>9521.2867418418828</v>
      </c>
      <c r="P8" s="72">
        <f>IF(RES_hh_tes!P8=0,0,1000*11630*RES_hh_tes!P8/RES_hh_num!P8)</f>
        <v>7533.3301499485269</v>
      </c>
      <c r="Q8" s="72">
        <f>IF(RES_hh_tes!Q8=0,0,1000*11630*RES_hh_tes!Q8/RES_hh_num!Q8)</f>
        <v>7978.6219596486526</v>
      </c>
      <c r="R8" s="72">
        <f>IF(RES_hh_tes!R8=0,0,1000*11630*RES_hh_tes!R8/RES_hh_num!R8)</f>
        <v>8768.1687010412679</v>
      </c>
      <c r="S8" s="72">
        <f>IF(RES_hh_tes!S8=0,0,1000*11630*RES_hh_tes!S8/RES_hh_num!S8)</f>
        <v>8374.195485459295</v>
      </c>
      <c r="T8" s="72">
        <f>IF(RES_hh_tes!T8=0,0,1000*11630*RES_hh_tes!T8/RES_hh_num!T8)</f>
        <v>8433.1204742505724</v>
      </c>
      <c r="U8" s="72">
        <f>IF(RES_hh_tes!U8=0,0,1000*11630*RES_hh_tes!U8/RES_hh_num!U8)</f>
        <v>8648.9828086058187</v>
      </c>
      <c r="V8" s="72">
        <f>IF(RES_hh_tes!V8=0,0,1000*11630*RES_hh_tes!V8/RES_hh_num!V8)</f>
        <v>8434.3906812470614</v>
      </c>
      <c r="W8" s="72">
        <f>IF(RES_hh_tes!W8=0,0,1000*11630*RES_hh_tes!W8/RES_hh_num!W8)</f>
        <v>9544.2397198851031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8858.2575035438713</v>
      </c>
      <c r="C9" s="72">
        <f>IF(RES_hh_tes!C9=0,0,1000*11630*RES_hh_tes!C9/RES_hh_num!C9)</f>
        <v>9154.8782140578678</v>
      </c>
      <c r="D9" s="72">
        <f>IF(RES_hh_tes!D9=0,0,1000*11630*RES_hh_tes!D9/RES_hh_num!D9)</f>
        <v>8691.3882016457501</v>
      </c>
      <c r="E9" s="72">
        <f>IF(RES_hh_tes!E9=0,0,1000*11630*RES_hh_tes!E9/RES_hh_num!E9)</f>
        <v>9236.6139907264969</v>
      </c>
      <c r="F9" s="72">
        <f>IF(RES_hh_tes!F9=0,0,1000*11630*RES_hh_tes!F9/RES_hh_num!F9)</f>
        <v>8556.2813386914386</v>
      </c>
      <c r="G9" s="72">
        <f>IF(RES_hh_tes!G9=0,0,1000*11630*RES_hh_tes!G9/RES_hh_num!G9)</f>
        <v>7823.4846458384518</v>
      </c>
      <c r="H9" s="72">
        <f>IF(RES_hh_tes!H9=0,0,1000*11630*RES_hh_tes!H9/RES_hh_num!H9)</f>
        <v>8351.0717983368049</v>
      </c>
      <c r="I9" s="72">
        <f>IF(RES_hh_tes!I9=0,0,1000*11630*RES_hh_tes!I9/RES_hh_num!I9)</f>
        <v>7723.8396852729866</v>
      </c>
      <c r="J9" s="72">
        <f>IF(RES_hh_tes!J9=0,0,1000*11630*RES_hh_tes!J9/RES_hh_num!J9)</f>
        <v>8795.104163929007</v>
      </c>
      <c r="K9" s="72">
        <f>IF(RES_hh_tes!K9=0,0,1000*11630*RES_hh_tes!K9/RES_hh_num!K9)</f>
        <v>7654.8907757466486</v>
      </c>
      <c r="L9" s="72">
        <f>IF(RES_hh_tes!L9=0,0,1000*11630*RES_hh_tes!L9/RES_hh_num!L9)</f>
        <v>8912.916805450106</v>
      </c>
      <c r="M9" s="72">
        <f>IF(RES_hh_tes!M9=0,0,1000*11630*RES_hh_tes!M9/RES_hh_num!M9)</f>
        <v>7826.1549204903949</v>
      </c>
      <c r="N9" s="72">
        <f>IF(RES_hh_tes!N9=0,0,1000*11630*RES_hh_tes!N9/RES_hh_num!N9)</f>
        <v>9508.316237770845</v>
      </c>
      <c r="O9" s="72">
        <f>IF(RES_hh_tes!O9=0,0,1000*11630*RES_hh_tes!O9/RES_hh_num!O9)</f>
        <v>9895.1265507612752</v>
      </c>
      <c r="P9" s="72">
        <f>IF(RES_hh_tes!P9=0,0,1000*11630*RES_hh_tes!P9/RES_hh_num!P9)</f>
        <v>7737.0430652514951</v>
      </c>
      <c r="Q9" s="72">
        <f>IF(RES_hh_tes!Q9=0,0,1000*11630*RES_hh_tes!Q9/RES_hh_num!Q9)</f>
        <v>8245.2813196966908</v>
      </c>
      <c r="R9" s="72">
        <f>IF(RES_hh_tes!R9=0,0,1000*11630*RES_hh_tes!R9/RES_hh_num!R9)</f>
        <v>8106.8089302465605</v>
      </c>
      <c r="S9" s="72">
        <f>IF(RES_hh_tes!S9=0,0,1000*11630*RES_hh_tes!S9/RES_hh_num!S9)</f>
        <v>8326.52735596825</v>
      </c>
      <c r="T9" s="72">
        <f>IF(RES_hh_tes!T9=0,0,1000*11630*RES_hh_tes!T9/RES_hh_num!T9)</f>
        <v>8654.2828844966261</v>
      </c>
      <c r="U9" s="72">
        <f>IF(RES_hh_tes!U9=0,0,1000*11630*RES_hh_tes!U9/RES_hh_num!U9)</f>
        <v>8967.2801928574499</v>
      </c>
      <c r="V9" s="72">
        <f>IF(RES_hh_tes!V9=0,0,1000*11630*RES_hh_tes!V9/RES_hh_num!V9)</f>
        <v>8449.3610211598389</v>
      </c>
      <c r="W9" s="72">
        <f>IF(RES_hh_tes!W9=0,0,1000*11630*RES_hh_tes!W9/RES_hh_num!W9)</f>
        <v>9673.9412531319922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7543.6098708479376</v>
      </c>
      <c r="F10" s="72">
        <f>IF(RES_hh_tes!F10=0,0,1000*11630*RES_hh_tes!F10/RES_hh_num!F10)</f>
        <v>10653.567771779815</v>
      </c>
      <c r="G10" s="72">
        <f>IF(RES_hh_tes!G10=0,0,1000*11630*RES_hh_tes!G10/RES_hh_num!G10)</f>
        <v>8970.2433488289826</v>
      </c>
      <c r="H10" s="72">
        <f>IF(RES_hh_tes!H10=0,0,1000*11630*RES_hh_tes!H10/RES_hh_num!H10)</f>
        <v>8317.8018479378243</v>
      </c>
      <c r="I10" s="72">
        <f>IF(RES_hh_tes!I10=0,0,1000*11630*RES_hh_tes!I10/RES_hh_num!I10)</f>
        <v>6619.0233696028527</v>
      </c>
      <c r="J10" s="72">
        <f>IF(RES_hh_tes!J10=0,0,1000*11630*RES_hh_tes!J10/RES_hh_num!J10)</f>
        <v>7252.1042182625943</v>
      </c>
      <c r="K10" s="72">
        <f>IF(RES_hh_tes!K10=0,0,1000*11630*RES_hh_tes!K10/RES_hh_num!K10)</f>
        <v>7326.2197263092803</v>
      </c>
      <c r="L10" s="72">
        <f>IF(RES_hh_tes!L10=0,0,1000*11630*RES_hh_tes!L10/RES_hh_num!L10)</f>
        <v>9176.8273508178063</v>
      </c>
      <c r="M10" s="72">
        <f>IF(RES_hh_tes!M10=0,0,1000*11630*RES_hh_tes!M10/RES_hh_num!M10)</f>
        <v>8158.1230093730501</v>
      </c>
      <c r="N10" s="72">
        <f>IF(RES_hh_tes!N10=0,0,1000*11630*RES_hh_tes!N10/RES_hh_num!N10)</f>
        <v>9384.1907982339635</v>
      </c>
      <c r="O10" s="72">
        <f>IF(RES_hh_tes!O10=0,0,1000*11630*RES_hh_tes!O10/RES_hh_num!O10)</f>
        <v>9178.9785424020465</v>
      </c>
      <c r="P10" s="72">
        <f>IF(RES_hh_tes!P10=0,0,1000*11630*RES_hh_tes!P10/RES_hh_num!P10)</f>
        <v>7692.9952957601854</v>
      </c>
      <c r="Q10" s="72">
        <f>IF(RES_hh_tes!Q10=0,0,1000*11630*RES_hh_tes!Q10/RES_hh_num!Q10)</f>
        <v>7998.252458715353</v>
      </c>
      <c r="R10" s="72">
        <f>IF(RES_hh_tes!R10=0,0,1000*11630*RES_hh_tes!R10/RES_hh_num!R10)</f>
        <v>9905.8857869492022</v>
      </c>
      <c r="S10" s="72">
        <f>IF(RES_hh_tes!S10=0,0,1000*11630*RES_hh_tes!S10/RES_hh_num!S10)</f>
        <v>9299.5694235659157</v>
      </c>
      <c r="T10" s="72">
        <f>IF(RES_hh_tes!T10=0,0,1000*11630*RES_hh_tes!T10/RES_hh_num!T10)</f>
        <v>7585.3115715524809</v>
      </c>
      <c r="U10" s="72">
        <f>IF(RES_hh_tes!U10=0,0,1000*11630*RES_hh_tes!U10/RES_hh_num!U10)</f>
        <v>8262.3920811753833</v>
      </c>
      <c r="V10" s="72">
        <f>IF(RES_hh_tes!V10=0,0,1000*11630*RES_hh_tes!V10/RES_hh_num!V10)</f>
        <v>7581.1626707327505</v>
      </c>
      <c r="W10" s="72">
        <f>IF(RES_hh_tes!W10=0,0,1000*11630*RES_hh_tes!W10/RES_hh_num!W10)</f>
        <v>10731.33909225804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8942.0793661587722</v>
      </c>
      <c r="C11" s="72">
        <f>IF(RES_hh_tes!C11=0,0,1000*11630*RES_hh_tes!C11/RES_hh_num!C11)</f>
        <v>9301.0611699583496</v>
      </c>
      <c r="D11" s="72">
        <f>IF(RES_hh_tes!D11=0,0,1000*11630*RES_hh_tes!D11/RES_hh_num!D11)</f>
        <v>9385.7510331734411</v>
      </c>
      <c r="E11" s="72">
        <f>IF(RES_hh_tes!E11=0,0,1000*11630*RES_hh_tes!E11/RES_hh_num!E11)</f>
        <v>8265.7830946877893</v>
      </c>
      <c r="F11" s="72">
        <f>IF(RES_hh_tes!F11=0,0,1000*11630*RES_hh_tes!F11/RES_hh_num!F11)</f>
        <v>8912.4131633498273</v>
      </c>
      <c r="G11" s="72">
        <f>IF(RES_hh_tes!G11=0,0,1000*11630*RES_hh_tes!G11/RES_hh_num!G11)</f>
        <v>8797.7506173933944</v>
      </c>
      <c r="H11" s="72">
        <f>IF(RES_hh_tes!H11=0,0,1000*11630*RES_hh_tes!H11/RES_hh_num!H11)</f>
        <v>8265.9963572791858</v>
      </c>
      <c r="I11" s="72">
        <f>IF(RES_hh_tes!I11=0,0,1000*11630*RES_hh_tes!I11/RES_hh_num!I11)</f>
        <v>7594.7467159391708</v>
      </c>
      <c r="J11" s="72">
        <f>IF(RES_hh_tes!J11=0,0,1000*11630*RES_hh_tes!J11/RES_hh_num!J11)</f>
        <v>8210.9487123593717</v>
      </c>
      <c r="K11" s="72">
        <f>IF(RES_hh_tes!K11=0,0,1000*11630*RES_hh_tes!K11/RES_hh_num!K11)</f>
        <v>8034.6833561775911</v>
      </c>
      <c r="L11" s="72">
        <f>IF(RES_hh_tes!L11=0,0,1000*11630*RES_hh_tes!L11/RES_hh_num!L11)</f>
        <v>9145.1130638080394</v>
      </c>
      <c r="M11" s="72">
        <f>IF(RES_hh_tes!M11=0,0,1000*11630*RES_hh_tes!M11/RES_hh_num!M11)</f>
        <v>8158.3713881416807</v>
      </c>
      <c r="N11" s="72">
        <f>IF(RES_hh_tes!N11=0,0,1000*11630*RES_hh_tes!N11/RES_hh_num!N11)</f>
        <v>7205.2707200176419</v>
      </c>
      <c r="O11" s="72">
        <f>IF(RES_hh_tes!O11=0,0,1000*11630*RES_hh_tes!O11/RES_hh_num!O11)</f>
        <v>9899.9643501137652</v>
      </c>
      <c r="P11" s="72">
        <f>IF(RES_hh_tes!P11=0,0,1000*11630*RES_hh_tes!P11/RES_hh_num!P11)</f>
        <v>7819.4763184844905</v>
      </c>
      <c r="Q11" s="72">
        <f>IF(RES_hh_tes!Q11=0,0,1000*11630*RES_hh_tes!Q11/RES_hh_num!Q11)</f>
        <v>8297.8778331286485</v>
      </c>
      <c r="R11" s="72">
        <f>IF(RES_hh_tes!R11=0,0,1000*11630*RES_hh_tes!R11/RES_hh_num!R11)</f>
        <v>8935.6819055149572</v>
      </c>
      <c r="S11" s="72">
        <f>IF(RES_hh_tes!S11=0,0,1000*11630*RES_hh_tes!S11/RES_hh_num!S11)</f>
        <v>9040.7945459714665</v>
      </c>
      <c r="T11" s="72">
        <f>IF(RES_hh_tes!T11=0,0,1000*11630*RES_hh_tes!T11/RES_hh_num!T11)</f>
        <v>7923.2752926181884</v>
      </c>
      <c r="U11" s="72">
        <f>IF(RES_hh_tes!U11=0,0,1000*11630*RES_hh_tes!U11/RES_hh_num!U11)</f>
        <v>8937.0780269608331</v>
      </c>
      <c r="V11" s="72">
        <f>IF(RES_hh_tes!V11=0,0,1000*11630*RES_hh_tes!V11/RES_hh_num!V11)</f>
        <v>9023.9504072922828</v>
      </c>
      <c r="W11" s="72">
        <f>IF(RES_hh_tes!W11=0,0,1000*11630*RES_hh_tes!W11/RES_hh_num!W11)</f>
        <v>9085.4806802261846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8030.9389231191844</v>
      </c>
      <c r="C12" s="72">
        <f>IF(RES_hh_tes!C12=0,0,1000*11630*RES_hh_tes!C12/RES_hh_num!C12)</f>
        <v>9261.0133125836928</v>
      </c>
      <c r="D12" s="72">
        <f>IF(RES_hh_tes!D12=0,0,1000*11630*RES_hh_tes!D12/RES_hh_num!D12)</f>
        <v>9294.9773933676242</v>
      </c>
      <c r="E12" s="72">
        <f>IF(RES_hh_tes!E12=0,0,1000*11630*RES_hh_tes!E12/RES_hh_num!E12)</f>
        <v>9617.4360946125908</v>
      </c>
      <c r="F12" s="72">
        <f>IF(RES_hh_tes!F12=0,0,1000*11630*RES_hh_tes!F12/RES_hh_num!F12)</f>
        <v>8649.5215121797646</v>
      </c>
      <c r="G12" s="72">
        <f>IF(RES_hh_tes!G12=0,0,1000*11630*RES_hh_tes!G12/RES_hh_num!G12)</f>
        <v>7963.1343067886892</v>
      </c>
      <c r="H12" s="72">
        <f>IF(RES_hh_tes!H12=0,0,1000*11630*RES_hh_tes!H12/RES_hh_num!H12)</f>
        <v>7973.9155260889584</v>
      </c>
      <c r="I12" s="72">
        <f>IF(RES_hh_tes!I12=0,0,1000*11630*RES_hh_tes!I12/RES_hh_num!I12)</f>
        <v>7830.4136643150878</v>
      </c>
      <c r="J12" s="72">
        <f>IF(RES_hh_tes!J12=0,0,1000*11630*RES_hh_tes!J12/RES_hh_num!J12)</f>
        <v>8280.8829406021869</v>
      </c>
      <c r="K12" s="72">
        <f>IF(RES_hh_tes!K12=0,0,1000*11630*RES_hh_tes!K12/RES_hh_num!K12)</f>
        <v>8315.8967320449974</v>
      </c>
      <c r="L12" s="72">
        <f>IF(RES_hh_tes!L12=0,0,1000*11630*RES_hh_tes!L12/RES_hh_num!L12)</f>
        <v>8502.793689330736</v>
      </c>
      <c r="M12" s="72">
        <f>IF(RES_hh_tes!M12=0,0,1000*11630*RES_hh_tes!M12/RES_hh_num!M12)</f>
        <v>8432.6404797419564</v>
      </c>
      <c r="N12" s="72">
        <f>IF(RES_hh_tes!N12=0,0,1000*11630*RES_hh_tes!N12/RES_hh_num!N12)</f>
        <v>8659.5845135340569</v>
      </c>
      <c r="O12" s="72">
        <f>IF(RES_hh_tes!O12=0,0,1000*11630*RES_hh_tes!O12/RES_hh_num!O12)</f>
        <v>8786.7552583269608</v>
      </c>
      <c r="P12" s="72">
        <f>IF(RES_hh_tes!P12=0,0,1000*11630*RES_hh_tes!P12/RES_hh_num!P12)</f>
        <v>8436.5396839681616</v>
      </c>
      <c r="Q12" s="72">
        <f>IF(RES_hh_tes!Q12=0,0,1000*11630*RES_hh_tes!Q12/RES_hh_num!Q12)</f>
        <v>8412.7253398565754</v>
      </c>
      <c r="R12" s="72">
        <f>IF(RES_hh_tes!R12=0,0,1000*11630*RES_hh_tes!R12/RES_hh_num!R12)</f>
        <v>8472.1970431814771</v>
      </c>
      <c r="S12" s="72">
        <f>IF(RES_hh_tes!S12=0,0,1000*11630*RES_hh_tes!S12/RES_hh_num!S12)</f>
        <v>8584.0814174874686</v>
      </c>
      <c r="T12" s="72">
        <f>IF(RES_hh_tes!T12=0,0,1000*11630*RES_hh_tes!T12/RES_hh_num!T12)</f>
        <v>8607.9406329590638</v>
      </c>
      <c r="U12" s="72">
        <f>IF(RES_hh_tes!U12=0,0,1000*11630*RES_hh_tes!U12/RES_hh_num!U12)</f>
        <v>8812.2787651868239</v>
      </c>
      <c r="V12" s="72">
        <f>IF(RES_hh_tes!V12=0,0,1000*11630*RES_hh_tes!V12/RES_hh_num!V12)</f>
        <v>9104.0923369755146</v>
      </c>
      <c r="W12" s="72">
        <f>IF(RES_hh_tes!W12=0,0,1000*11630*RES_hh_tes!W12/RES_hh_num!W12)</f>
        <v>9380.8458516045594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8725.4772679212929</v>
      </c>
      <c r="C13" s="74">
        <f>IF(RES_hh_tes!C13=0,0,1000*11630*RES_hh_tes!C13/RES_hh_num!C13)</f>
        <v>9446.635745871421</v>
      </c>
      <c r="D13" s="74">
        <f>IF(RES_hh_tes!D13=0,0,1000*11630*RES_hh_tes!D13/RES_hh_num!D13)</f>
        <v>9060.9504113514577</v>
      </c>
      <c r="E13" s="74">
        <f>IF(RES_hh_tes!E13=0,0,1000*11630*RES_hh_tes!E13/RES_hh_num!E13)</f>
        <v>9025.9161201617953</v>
      </c>
      <c r="F13" s="74">
        <f>IF(RES_hh_tes!F13=0,0,1000*11630*RES_hh_tes!F13/RES_hh_num!F13)</f>
        <v>8831.8201755191949</v>
      </c>
      <c r="G13" s="74">
        <f>IF(RES_hh_tes!G13=0,0,1000*11630*RES_hh_tes!G13/RES_hh_num!G13)</f>
        <v>8732.159914087104</v>
      </c>
      <c r="H13" s="74">
        <f>IF(RES_hh_tes!H13=0,0,1000*11630*RES_hh_tes!H13/RES_hh_num!H13)</f>
        <v>8678.1678001217788</v>
      </c>
      <c r="I13" s="74">
        <f>IF(RES_hh_tes!I13=0,0,1000*11630*RES_hh_tes!I13/RES_hh_num!I13)</f>
        <v>7464.8884178941962</v>
      </c>
      <c r="J13" s="74">
        <f>IF(RES_hh_tes!J13=0,0,1000*11630*RES_hh_tes!J13/RES_hh_num!J13)</f>
        <v>8381.6342216754056</v>
      </c>
      <c r="K13" s="74">
        <f>IF(RES_hh_tes!K13=0,0,1000*11630*RES_hh_tes!K13/RES_hh_num!K13)</f>
        <v>8065.0810128783169</v>
      </c>
      <c r="L13" s="74">
        <f>IF(RES_hh_tes!L13=0,0,1000*11630*RES_hh_tes!L13/RES_hh_num!L13)</f>
        <v>9087.4841924756147</v>
      </c>
      <c r="M13" s="74">
        <f>IF(RES_hh_tes!M13=0,0,1000*11630*RES_hh_tes!M13/RES_hh_num!M13)</f>
        <v>7851.6936831015682</v>
      </c>
      <c r="N13" s="74">
        <f>IF(RES_hh_tes!N13=0,0,1000*11630*RES_hh_tes!N13/RES_hh_num!N13)</f>
        <v>8627.074706477375</v>
      </c>
      <c r="O13" s="74">
        <f>IF(RES_hh_tes!O13=0,0,1000*11630*RES_hh_tes!O13/RES_hh_num!O13)</f>
        <v>9831.3098112695297</v>
      </c>
      <c r="P13" s="74">
        <f>IF(RES_hh_tes!P13=0,0,1000*11630*RES_hh_tes!P13/RES_hh_num!P13)</f>
        <v>7889.9854029116186</v>
      </c>
      <c r="Q13" s="74">
        <f>IF(RES_hh_tes!Q13=0,0,1000*11630*RES_hh_tes!Q13/RES_hh_num!Q13)</f>
        <v>8194.3178393624785</v>
      </c>
      <c r="R13" s="74">
        <f>IF(RES_hh_tes!R13=0,0,1000*11630*RES_hh_tes!R13/RES_hh_num!R13)</f>
        <v>8362.0782444577653</v>
      </c>
      <c r="S13" s="74">
        <f>IF(RES_hh_tes!S13=0,0,1000*11630*RES_hh_tes!S13/RES_hh_num!S13)</f>
        <v>9000.2398698268134</v>
      </c>
      <c r="T13" s="74">
        <f>IF(RES_hh_tes!T13=0,0,1000*11630*RES_hh_tes!T13/RES_hh_num!T13)</f>
        <v>8824.1910809271139</v>
      </c>
      <c r="U13" s="74">
        <f>IF(RES_hh_tes!U13=0,0,1000*11630*RES_hh_tes!U13/RES_hh_num!U13)</f>
        <v>8691.0943407221002</v>
      </c>
      <c r="V13" s="74">
        <f>IF(RES_hh_tes!V13=0,0,1000*11630*RES_hh_tes!V13/RES_hh_num!V13)</f>
        <v>9083.2194302294956</v>
      </c>
      <c r="W13" s="74">
        <f>IF(RES_hh_tes!W13=0,0,1000*11630*RES_hh_tes!W13/RES_hh_num!W13)</f>
        <v>8898.8434372136689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169.433599021438</v>
      </c>
      <c r="C14" s="76">
        <f>IF(RES_hh_tes!C14=0,0,1000*11630*RES_hh_tes!C14/RES_hh_num!C14)</f>
        <v>183.83473012139854</v>
      </c>
      <c r="D14" s="76">
        <f>IF(RES_hh_tes!D14=0,0,1000*11630*RES_hh_tes!D14/RES_hh_num!D14)</f>
        <v>171.71523486298986</v>
      </c>
      <c r="E14" s="76">
        <f>IF(RES_hh_tes!E14=0,0,1000*11630*RES_hh_tes!E14/RES_hh_num!E14)</f>
        <v>166.01303396843821</v>
      </c>
      <c r="F14" s="76">
        <f>IF(RES_hh_tes!F14=0,0,1000*11630*RES_hh_tes!F14/RES_hh_num!F14)</f>
        <v>157.60440060884602</v>
      </c>
      <c r="G14" s="76">
        <f>IF(RES_hh_tes!G14=0,0,1000*11630*RES_hh_tes!G14/RES_hh_num!G14)</f>
        <v>152.78122803648799</v>
      </c>
      <c r="H14" s="76">
        <f>IF(RES_hh_tes!H14=0,0,1000*11630*RES_hh_tes!H14/RES_hh_num!H14)</f>
        <v>153.21322853601509</v>
      </c>
      <c r="I14" s="76">
        <f>IF(RES_hh_tes!I14=0,0,1000*11630*RES_hh_tes!I14/RES_hh_num!I14)</f>
        <v>120.67013847832708</v>
      </c>
      <c r="J14" s="76">
        <f>IF(RES_hh_tes!J14=0,0,1000*11630*RES_hh_tes!J14/RES_hh_num!J14)</f>
        <v>143.55062652452526</v>
      </c>
      <c r="K14" s="76">
        <f>IF(RES_hh_tes!K14=0,0,1000*11630*RES_hh_tes!K14/RES_hh_num!K14)</f>
        <v>134.91420895572563</v>
      </c>
      <c r="L14" s="76">
        <f>IF(RES_hh_tes!L14=0,0,1000*11630*RES_hh_tes!L14/RES_hh_num!L14)</f>
        <v>147.74841875274893</v>
      </c>
      <c r="M14" s="76">
        <f>IF(RES_hh_tes!M14=0,0,1000*11630*RES_hh_tes!M14/RES_hh_num!M14)</f>
        <v>125.01855527355683</v>
      </c>
      <c r="N14" s="76">
        <f>IF(RES_hh_tes!N14=0,0,1000*11630*RES_hh_tes!N14/RES_hh_num!N14)</f>
        <v>138.99060329285044</v>
      </c>
      <c r="O14" s="76">
        <f>IF(RES_hh_tes!O14=0,0,1000*11630*RES_hh_tes!O14/RES_hh_num!O14)</f>
        <v>155.36161098756077</v>
      </c>
      <c r="P14" s="76">
        <f>IF(RES_hh_tes!P14=0,0,1000*11630*RES_hh_tes!P14/RES_hh_num!P14)</f>
        <v>125.45198744168935</v>
      </c>
      <c r="Q14" s="76">
        <f>IF(RES_hh_tes!Q14=0,0,1000*11630*RES_hh_tes!Q14/RES_hh_num!Q14)</f>
        <v>130.02203784100249</v>
      </c>
      <c r="R14" s="76">
        <f>IF(RES_hh_tes!R14=0,0,1000*11630*RES_hh_tes!R14/RES_hh_num!R14)</f>
        <v>138.04353829212272</v>
      </c>
      <c r="S14" s="76">
        <f>IF(RES_hh_tes!S14=0,0,1000*11630*RES_hh_tes!S14/RES_hh_num!S14)</f>
        <v>133.73430842577341</v>
      </c>
      <c r="T14" s="76">
        <f>IF(RES_hh_tes!T14=0,0,1000*11630*RES_hh_tes!T14/RES_hh_num!T14)</f>
        <v>131.59184796748235</v>
      </c>
      <c r="U14" s="76">
        <f>IF(RES_hh_tes!U14=0,0,1000*11630*RES_hh_tes!U14/RES_hh_num!U14)</f>
        <v>138.37383352412019</v>
      </c>
      <c r="V14" s="76">
        <f>IF(RES_hh_tes!V14=0,0,1000*11630*RES_hh_tes!V14/RES_hh_num!V14)</f>
        <v>141.30935404416567</v>
      </c>
      <c r="W14" s="76">
        <f>IF(RES_hh_tes!W14=0,0,1000*11630*RES_hh_tes!W14/RES_hh_num!W14)</f>
        <v>139.65641029168719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29.140158662445565</v>
      </c>
      <c r="C15" s="69">
        <f t="shared" si="0"/>
        <v>29.927134923316832</v>
      </c>
      <c r="D15" s="69">
        <f t="shared" si="0"/>
        <v>30.934661799024394</v>
      </c>
      <c r="E15" s="69">
        <f t="shared" si="0"/>
        <v>61.246606746471905</v>
      </c>
      <c r="F15" s="69">
        <f t="shared" si="0"/>
        <v>35.615304743573859</v>
      </c>
      <c r="G15" s="69">
        <f t="shared" si="0"/>
        <v>41.118764948240923</v>
      </c>
      <c r="H15" s="69">
        <f t="shared" si="0"/>
        <v>69.230724171906147</v>
      </c>
      <c r="I15" s="69">
        <f t="shared" si="0"/>
        <v>56.466466208295579</v>
      </c>
      <c r="J15" s="69">
        <f t="shared" si="0"/>
        <v>63.73542815814438</v>
      </c>
      <c r="K15" s="69">
        <f t="shared" si="0"/>
        <v>67.802137182261632</v>
      </c>
      <c r="L15" s="69">
        <f t="shared" si="0"/>
        <v>81.813553099221039</v>
      </c>
      <c r="M15" s="69">
        <f t="shared" si="0"/>
        <v>91.525218486966537</v>
      </c>
      <c r="N15" s="69">
        <f t="shared" si="0"/>
        <v>94.515869475693734</v>
      </c>
      <c r="O15" s="69">
        <f t="shared" si="0"/>
        <v>98.151523383096105</v>
      </c>
      <c r="P15" s="69">
        <f t="shared" si="0"/>
        <v>98.783996153482647</v>
      </c>
      <c r="Q15" s="69">
        <f t="shared" si="0"/>
        <v>100.20611290985281</v>
      </c>
      <c r="R15" s="69">
        <f t="shared" si="0"/>
        <v>110.07137635869553</v>
      </c>
      <c r="S15" s="69">
        <f t="shared" si="0"/>
        <v>119.10351275935056</v>
      </c>
      <c r="T15" s="69">
        <f t="shared" si="0"/>
        <v>114.7989872336971</v>
      </c>
      <c r="U15" s="69">
        <f t="shared" si="0"/>
        <v>120.32010480362545</v>
      </c>
      <c r="V15" s="69">
        <f t="shared" si="0"/>
        <v>124.6475462549115</v>
      </c>
      <c r="W15" s="69">
        <f t="shared" si="0"/>
        <v>139.90151362150871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29.140158662445565</v>
      </c>
      <c r="C16" s="72">
        <f>IF(RES_hh_tes!C16=0,0,1000*11630*RES_hh_tes!C16/RES_hh_num!C$3)</f>
        <v>29.927134923316832</v>
      </c>
      <c r="D16" s="72">
        <f>IF(RES_hh_tes!D16=0,0,1000*11630*RES_hh_tes!D16/RES_hh_num!D$3)</f>
        <v>30.934661799024394</v>
      </c>
      <c r="E16" s="72">
        <f>IF(RES_hh_tes!E16=0,0,1000*11630*RES_hh_tes!E16/RES_hh_num!E$3)</f>
        <v>61.246606746471905</v>
      </c>
      <c r="F16" s="72">
        <f>IF(RES_hh_tes!F16=0,0,1000*11630*RES_hh_tes!F16/RES_hh_num!F$3)</f>
        <v>35.615304743573859</v>
      </c>
      <c r="G16" s="72">
        <f>IF(RES_hh_tes!G16=0,0,1000*11630*RES_hh_tes!G16/RES_hh_num!G$3)</f>
        <v>41.118764948240923</v>
      </c>
      <c r="H16" s="72">
        <f>IF(RES_hh_tes!H16=0,0,1000*11630*RES_hh_tes!H16/RES_hh_num!H$3)</f>
        <v>69.230724171906147</v>
      </c>
      <c r="I16" s="72">
        <f>IF(RES_hh_tes!I16=0,0,1000*11630*RES_hh_tes!I16/RES_hh_num!I$3)</f>
        <v>56.466466208295579</v>
      </c>
      <c r="J16" s="72">
        <f>IF(RES_hh_tes!J16=0,0,1000*11630*RES_hh_tes!J16/RES_hh_num!J$3)</f>
        <v>63.73542815814438</v>
      </c>
      <c r="K16" s="72">
        <f>IF(RES_hh_tes!K16=0,0,1000*11630*RES_hh_tes!K16/RES_hh_num!K$3)</f>
        <v>67.802137182261632</v>
      </c>
      <c r="L16" s="72">
        <f>IF(RES_hh_tes!L16=0,0,1000*11630*RES_hh_tes!L16/RES_hh_num!L$3)</f>
        <v>81.813553099221039</v>
      </c>
      <c r="M16" s="72">
        <f>IF(RES_hh_tes!M16=0,0,1000*11630*RES_hh_tes!M16/RES_hh_num!M$3)</f>
        <v>91.525218486966537</v>
      </c>
      <c r="N16" s="72">
        <f>IF(RES_hh_tes!N16=0,0,1000*11630*RES_hh_tes!N16/RES_hh_num!N$3)</f>
        <v>94.515869475693734</v>
      </c>
      <c r="O16" s="72">
        <f>IF(RES_hh_tes!O16=0,0,1000*11630*RES_hh_tes!O16/RES_hh_num!O$3)</f>
        <v>98.151523383096105</v>
      </c>
      <c r="P16" s="72">
        <f>IF(RES_hh_tes!P16=0,0,1000*11630*RES_hh_tes!P16/RES_hh_num!P$3)</f>
        <v>98.783996153482647</v>
      </c>
      <c r="Q16" s="72">
        <f>IF(RES_hh_tes!Q16=0,0,1000*11630*RES_hh_tes!Q16/RES_hh_num!Q$3)</f>
        <v>100.20611290985281</v>
      </c>
      <c r="R16" s="72">
        <f>IF(RES_hh_tes!R16=0,0,1000*11630*RES_hh_tes!R16/RES_hh_num!R$3)</f>
        <v>110.07137635869553</v>
      </c>
      <c r="S16" s="72">
        <f>IF(RES_hh_tes!S16=0,0,1000*11630*RES_hh_tes!S16/RES_hh_num!S$3)</f>
        <v>119.10351275935056</v>
      </c>
      <c r="T16" s="72">
        <f>IF(RES_hh_tes!T16=0,0,1000*11630*RES_hh_tes!T16/RES_hh_num!T$3)</f>
        <v>114.7989872336971</v>
      </c>
      <c r="U16" s="72">
        <f>IF(RES_hh_tes!U16=0,0,1000*11630*RES_hh_tes!U16/RES_hh_num!U$3)</f>
        <v>120.32010480362545</v>
      </c>
      <c r="V16" s="72">
        <f>IF(RES_hh_tes!V16=0,0,1000*11630*RES_hh_tes!V16/RES_hh_num!V$3)</f>
        <v>124.6475462549115</v>
      </c>
      <c r="W16" s="72">
        <f>IF(RES_hh_tes!W16=0,0,1000*11630*RES_hh_tes!W16/RES_hh_num!W$3)</f>
        <v>139.90151362150871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1562.9778718586704</v>
      </c>
      <c r="C17" s="69">
        <f>IF(RES_hh_tes!C17=0,0,1000*11630*RES_hh_tes!C17/RES_hh_num!C17)</f>
        <v>1633.9317988704981</v>
      </c>
      <c r="D17" s="69">
        <f>IF(RES_hh_tes!D17=0,0,1000*11630*RES_hh_tes!D17/RES_hh_num!D17)</f>
        <v>1674.1716988146416</v>
      </c>
      <c r="E17" s="69">
        <f>IF(RES_hh_tes!E17=0,0,1000*11630*RES_hh_tes!E17/RES_hh_num!E17)</f>
        <v>1711.9155139226268</v>
      </c>
      <c r="F17" s="69">
        <f>IF(RES_hh_tes!F17=0,0,1000*11630*RES_hh_tes!F17/RES_hh_num!F17)</f>
        <v>1744.9797958376435</v>
      </c>
      <c r="G17" s="69">
        <f>IF(RES_hh_tes!G17=0,0,1000*11630*RES_hh_tes!G17/RES_hh_num!G17)</f>
        <v>1773.8330845950913</v>
      </c>
      <c r="H17" s="69">
        <f>IF(RES_hh_tes!H17=0,0,1000*11630*RES_hh_tes!H17/RES_hh_num!H17)</f>
        <v>1755.6922882026092</v>
      </c>
      <c r="I17" s="69">
        <f>IF(RES_hh_tes!I17=0,0,1000*11630*RES_hh_tes!I17/RES_hh_num!I17)</f>
        <v>1739.1369038557791</v>
      </c>
      <c r="J17" s="69">
        <f>IF(RES_hh_tes!J17=0,0,1000*11630*RES_hh_tes!J17/RES_hh_num!J17)</f>
        <v>1771.1344989372451</v>
      </c>
      <c r="K17" s="69">
        <f>IF(RES_hh_tes!K17=0,0,1000*11630*RES_hh_tes!K17/RES_hh_num!K17)</f>
        <v>1773.0840383903512</v>
      </c>
      <c r="L17" s="69">
        <f>IF(RES_hh_tes!L17=0,0,1000*11630*RES_hh_tes!L17/RES_hh_num!L17)</f>
        <v>1824.1980937286983</v>
      </c>
      <c r="M17" s="69">
        <f>IF(RES_hh_tes!M17=0,0,1000*11630*RES_hh_tes!M17/RES_hh_num!M17)</f>
        <v>1843.0221127194279</v>
      </c>
      <c r="N17" s="69">
        <f>IF(RES_hh_tes!N17=0,0,1000*11630*RES_hh_tes!N17/RES_hh_num!N17)</f>
        <v>1820.8004927113348</v>
      </c>
      <c r="O17" s="69">
        <f>IF(RES_hh_tes!O17=0,0,1000*11630*RES_hh_tes!O17/RES_hh_num!O17)</f>
        <v>1729.2869969568683</v>
      </c>
      <c r="P17" s="69">
        <f>IF(RES_hh_tes!P17=0,0,1000*11630*RES_hh_tes!P17/RES_hh_num!P17)</f>
        <v>1735.9534733735054</v>
      </c>
      <c r="Q17" s="69">
        <f>IF(RES_hh_tes!Q17=0,0,1000*11630*RES_hh_tes!Q17/RES_hh_num!Q17)</f>
        <v>1714.3007516769626</v>
      </c>
      <c r="R17" s="69">
        <f>IF(RES_hh_tes!R17=0,0,1000*11630*RES_hh_tes!R17/RES_hh_num!R17)</f>
        <v>1716.4944832298534</v>
      </c>
      <c r="S17" s="69">
        <f>IF(RES_hh_tes!S17=0,0,1000*11630*RES_hh_tes!S17/RES_hh_num!S17)</f>
        <v>1819.6785586843614</v>
      </c>
      <c r="T17" s="69">
        <f>IF(RES_hh_tes!T17=0,0,1000*11630*RES_hh_tes!T17/RES_hh_num!T17)</f>
        <v>1929.2678533866811</v>
      </c>
      <c r="U17" s="69">
        <f>IF(RES_hh_tes!U17=0,0,1000*11630*RES_hh_tes!U17/RES_hh_num!U17)</f>
        <v>1904.8529821396817</v>
      </c>
      <c r="V17" s="69">
        <f>IF(RES_hh_tes!V17=0,0,1000*11630*RES_hh_tes!V17/RES_hh_num!V17)</f>
        <v>1938.1555370931947</v>
      </c>
      <c r="W17" s="69">
        <f>IF(RES_hh_tes!W17=0,0,1000*11630*RES_hh_tes!W17/RES_hh_num!W17)</f>
        <v>1946.4980870382133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1685.6710078162744</v>
      </c>
      <c r="C19" s="72">
        <f>IF(RES_hh_tes!C19=0,0,1000*11630*RES_hh_tes!C19/RES_hh_num!C19)</f>
        <v>1611.548525489058</v>
      </c>
      <c r="D19" s="72">
        <f>IF(RES_hh_tes!D19=0,0,1000*11630*RES_hh_tes!D19/RES_hh_num!D19)</f>
        <v>1627.720411669766</v>
      </c>
      <c r="E19" s="72">
        <f>IF(RES_hh_tes!E19=0,0,1000*11630*RES_hh_tes!E19/RES_hh_num!E19)</f>
        <v>1406.2578946351216</v>
      </c>
      <c r="F19" s="72">
        <f>IF(RES_hh_tes!F19=0,0,1000*11630*RES_hh_tes!F19/RES_hh_num!F19)</f>
        <v>1973.6250701323879</v>
      </c>
      <c r="G19" s="72">
        <f>IF(RES_hh_tes!G19=0,0,1000*11630*RES_hh_tes!G19/RES_hh_num!G19)</f>
        <v>1733.8578634924261</v>
      </c>
      <c r="H19" s="72">
        <f>IF(RES_hh_tes!H19=0,0,1000*11630*RES_hh_tes!H19/RES_hh_num!H19)</f>
        <v>1852.8256738541772</v>
      </c>
      <c r="I19" s="72">
        <f>IF(RES_hh_tes!I19=0,0,1000*11630*RES_hh_tes!I19/RES_hh_num!I19)</f>
        <v>1555.3701097867418</v>
      </c>
      <c r="J19" s="72">
        <f>IF(RES_hh_tes!J19=0,0,1000*11630*RES_hh_tes!J19/RES_hh_num!J19)</f>
        <v>1789.8329108916873</v>
      </c>
      <c r="K19" s="72">
        <f>IF(RES_hh_tes!K19=0,0,1000*11630*RES_hh_tes!K19/RES_hh_num!K19)</f>
        <v>1749.725338523401</v>
      </c>
      <c r="L19" s="72">
        <f>IF(RES_hh_tes!L19=0,0,1000*11630*RES_hh_tes!L19/RES_hh_num!L19)</f>
        <v>1826.4578520854152</v>
      </c>
      <c r="M19" s="72">
        <f>IF(RES_hh_tes!M19=0,0,1000*11630*RES_hh_tes!M19/RES_hh_num!M19)</f>
        <v>1988.8715963320815</v>
      </c>
      <c r="N19" s="72">
        <f>IF(RES_hh_tes!N19=0,0,1000*11630*RES_hh_tes!N19/RES_hh_num!N19)</f>
        <v>1817.6321836397517</v>
      </c>
      <c r="O19" s="72">
        <f>IF(RES_hh_tes!O19=0,0,1000*11630*RES_hh_tes!O19/RES_hh_num!O19)</f>
        <v>1625.8749198563482</v>
      </c>
      <c r="P19" s="72">
        <f>IF(RES_hh_tes!P19=0,0,1000*11630*RES_hh_tes!P19/RES_hh_num!P19)</f>
        <v>1717.8326056912501</v>
      </c>
      <c r="Q19" s="72">
        <f>IF(RES_hh_tes!Q19=0,0,1000*11630*RES_hh_tes!Q19/RES_hh_num!Q19)</f>
        <v>1361.2689335851289</v>
      </c>
      <c r="R19" s="72">
        <f>IF(RES_hh_tes!R19=0,0,1000*11630*RES_hh_tes!R19/RES_hh_num!R19)</f>
        <v>1804.4406215320562</v>
      </c>
      <c r="S19" s="72">
        <f>IF(RES_hh_tes!S19=0,0,1000*11630*RES_hh_tes!S19/RES_hh_num!S19)</f>
        <v>1484.3463925136627</v>
      </c>
      <c r="T19" s="72">
        <f>IF(RES_hh_tes!T19=0,0,1000*11630*RES_hh_tes!T19/RES_hh_num!T19)</f>
        <v>2111.8621630309926</v>
      </c>
      <c r="U19" s="72">
        <f>IF(RES_hh_tes!U19=0,0,1000*11630*RES_hh_tes!U19/RES_hh_num!U19)</f>
        <v>1907.5288579222959</v>
      </c>
      <c r="V19" s="72">
        <f>IF(RES_hh_tes!V19=0,0,1000*11630*RES_hh_tes!V19/RES_hh_num!V19)</f>
        <v>2076.9594646765049</v>
      </c>
      <c r="W19" s="72">
        <f>IF(RES_hh_tes!W19=0,0,1000*11630*RES_hh_tes!W19/RES_hh_num!W19)</f>
        <v>1869.634035709026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1510.4513889329794</v>
      </c>
      <c r="C20" s="72">
        <f>IF(RES_hh_tes!C20=0,0,1000*11630*RES_hh_tes!C20/RES_hh_num!C20)</f>
        <v>1709.1633731318504</v>
      </c>
      <c r="D20" s="72">
        <f>IF(RES_hh_tes!D20=0,0,1000*11630*RES_hh_tes!D20/RES_hh_num!D20)</f>
        <v>1656.4003674084061</v>
      </c>
      <c r="E20" s="72">
        <f>IF(RES_hh_tes!E20=0,0,1000*11630*RES_hh_tes!E20/RES_hh_num!E20)</f>
        <v>1723.896197892873</v>
      </c>
      <c r="F20" s="72">
        <f>IF(RES_hh_tes!F20=0,0,1000*11630*RES_hh_tes!F20/RES_hh_num!F20)</f>
        <v>1685.9204767352228</v>
      </c>
      <c r="G20" s="72">
        <f>IF(RES_hh_tes!G20=0,0,1000*11630*RES_hh_tes!G20/RES_hh_num!G20)</f>
        <v>1787.0586800735321</v>
      </c>
      <c r="H20" s="72">
        <f>IF(RES_hh_tes!H20=0,0,1000*11630*RES_hh_tes!H20/RES_hh_num!H20)</f>
        <v>1913.0338154423698</v>
      </c>
      <c r="I20" s="72">
        <f>IF(RES_hh_tes!I20=0,0,1000*11630*RES_hh_tes!I20/RES_hh_num!I20)</f>
        <v>1413.8782497994785</v>
      </c>
      <c r="J20" s="72">
        <f>IF(RES_hh_tes!J20=0,0,1000*11630*RES_hh_tes!J20/RES_hh_num!J20)</f>
        <v>1882.678055386127</v>
      </c>
      <c r="K20" s="72">
        <f>IF(RES_hh_tes!K20=0,0,1000*11630*RES_hh_tes!K20/RES_hh_num!K20)</f>
        <v>1801.0976842527066</v>
      </c>
      <c r="L20" s="72">
        <f>IF(RES_hh_tes!L20=0,0,1000*11630*RES_hh_tes!L20/RES_hh_num!L20)</f>
        <v>1768.4475376310247</v>
      </c>
      <c r="M20" s="72">
        <f>IF(RES_hh_tes!M20=0,0,1000*11630*RES_hh_tes!M20/RES_hh_num!M20)</f>
        <v>1838.2341832110149</v>
      </c>
      <c r="N20" s="72">
        <f>IF(RES_hh_tes!N20=0,0,1000*11630*RES_hh_tes!N20/RES_hh_num!N20)</f>
        <v>1924.2500490269454</v>
      </c>
      <c r="O20" s="72">
        <f>IF(RES_hh_tes!O20=0,0,1000*11630*RES_hh_tes!O20/RES_hh_num!O20)</f>
        <v>1570.1989601803884</v>
      </c>
      <c r="P20" s="72">
        <f>IF(RES_hh_tes!P20=0,0,1000*11630*RES_hh_tes!P20/RES_hh_num!P20)</f>
        <v>1785.9845154332863</v>
      </c>
      <c r="Q20" s="72">
        <f>IF(RES_hh_tes!Q20=0,0,1000*11630*RES_hh_tes!Q20/RES_hh_num!Q20)</f>
        <v>1678.1911270932621</v>
      </c>
      <c r="R20" s="72">
        <f>IF(RES_hh_tes!R20=0,0,1000*11630*RES_hh_tes!R20/RES_hh_num!R20)</f>
        <v>1650.1877599343452</v>
      </c>
      <c r="S20" s="72">
        <f>IF(RES_hh_tes!S20=0,0,1000*11630*RES_hh_tes!S20/RES_hh_num!S20)</f>
        <v>1847.319280724721</v>
      </c>
      <c r="T20" s="72">
        <f>IF(RES_hh_tes!T20=0,0,1000*11630*RES_hh_tes!T20/RES_hh_num!T20)</f>
        <v>1705.0538184289826</v>
      </c>
      <c r="U20" s="72">
        <f>IF(RES_hh_tes!U20=0,0,1000*11630*RES_hh_tes!U20/RES_hh_num!U20)</f>
        <v>2040.4344330630145</v>
      </c>
      <c r="V20" s="72">
        <f>IF(RES_hh_tes!V20=0,0,1000*11630*RES_hh_tes!V20/RES_hh_num!V20)</f>
        <v>2328.6875622911812</v>
      </c>
      <c r="W20" s="72">
        <f>IF(RES_hh_tes!W20=0,0,1000*11630*RES_hh_tes!W20/RES_hh_num!W20)</f>
        <v>1512.1649193615019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1572.3138775933564</v>
      </c>
      <c r="C21" s="72">
        <f>IF(RES_hh_tes!C21=0,0,1000*11630*RES_hh_tes!C21/RES_hh_num!C21)</f>
        <v>1607.8269198100438</v>
      </c>
      <c r="D21" s="72">
        <f>IF(RES_hh_tes!D21=0,0,1000*11630*RES_hh_tes!D21/RES_hh_num!D21)</f>
        <v>1676.5728154643878</v>
      </c>
      <c r="E21" s="72">
        <f>IF(RES_hh_tes!E21=0,0,1000*11630*RES_hh_tes!E21/RES_hh_num!E21)</f>
        <v>1729.1269263861147</v>
      </c>
      <c r="F21" s="72">
        <f>IF(RES_hh_tes!F21=0,0,1000*11630*RES_hh_tes!F21/RES_hh_num!F21)</f>
        <v>1759.1321149588846</v>
      </c>
      <c r="G21" s="72">
        <f>IF(RES_hh_tes!G21=0,0,1000*11630*RES_hh_tes!G21/RES_hh_num!G21)</f>
        <v>1773.2937703484447</v>
      </c>
      <c r="H21" s="72">
        <f>IF(RES_hh_tes!H21=0,0,1000*11630*RES_hh_tes!H21/RES_hh_num!H21)</f>
        <v>1696.5214650012772</v>
      </c>
      <c r="I21" s="72">
        <f>IF(RES_hh_tes!I21=0,0,1000*11630*RES_hh_tes!I21/RES_hh_num!I21)</f>
        <v>1814.513403377171</v>
      </c>
      <c r="J21" s="72">
        <f>IF(RES_hh_tes!J21=0,0,1000*11630*RES_hh_tes!J21/RES_hh_num!J21)</f>
        <v>1720.9809816733793</v>
      </c>
      <c r="K21" s="72">
        <f>IF(RES_hh_tes!K21=0,0,1000*11630*RES_hh_tes!K21/RES_hh_num!K21)</f>
        <v>1768.8747950417176</v>
      </c>
      <c r="L21" s="72">
        <f>IF(RES_hh_tes!L21=0,0,1000*11630*RES_hh_tes!L21/RES_hh_num!L21)</f>
        <v>1846.9559735033038</v>
      </c>
      <c r="M21" s="72">
        <f>IF(RES_hh_tes!M21=0,0,1000*11630*RES_hh_tes!M21/RES_hh_num!M21)</f>
        <v>1750.2961403756319</v>
      </c>
      <c r="N21" s="72">
        <f>IF(RES_hh_tes!N21=0,0,1000*11630*RES_hh_tes!N21/RES_hh_num!N21)</f>
        <v>1794.7841378643532</v>
      </c>
      <c r="O21" s="72">
        <f>IF(RES_hh_tes!O21=0,0,1000*11630*RES_hh_tes!O21/RES_hh_num!O21)</f>
        <v>1758.0034697693484</v>
      </c>
      <c r="P21" s="72">
        <f>IF(RES_hh_tes!P21=0,0,1000*11630*RES_hh_tes!P21/RES_hh_num!P21)</f>
        <v>1690.6286419367277</v>
      </c>
      <c r="Q21" s="72">
        <f>IF(RES_hh_tes!Q21=0,0,1000*11630*RES_hh_tes!Q21/RES_hh_num!Q21)</f>
        <v>1681.5412400286314</v>
      </c>
      <c r="R21" s="72">
        <f>IF(RES_hh_tes!R21=0,0,1000*11630*RES_hh_tes!R21/RES_hh_num!R21)</f>
        <v>1745.6765228445129</v>
      </c>
      <c r="S21" s="72">
        <f>IF(RES_hh_tes!S21=0,0,1000*11630*RES_hh_tes!S21/RES_hh_num!S21)</f>
        <v>1791.540064100039</v>
      </c>
      <c r="T21" s="72">
        <f>IF(RES_hh_tes!T21=0,0,1000*11630*RES_hh_tes!T21/RES_hh_num!T21)</f>
        <v>1958.625392381661</v>
      </c>
      <c r="U21" s="72">
        <f>IF(RES_hh_tes!U21=0,0,1000*11630*RES_hh_tes!U21/RES_hh_num!U21)</f>
        <v>1864.6640399638072</v>
      </c>
      <c r="V21" s="72">
        <f>IF(RES_hh_tes!V21=0,0,1000*11630*RES_hh_tes!V21/RES_hh_num!V21)</f>
        <v>1836.8514558668001</v>
      </c>
      <c r="W21" s="72">
        <f>IF(RES_hh_tes!W21=0,0,1000*11630*RES_hh_tes!W21/RES_hh_num!W21)</f>
        <v>2019.7838514970267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1558.4667045472852</v>
      </c>
      <c r="C22" s="72">
        <f>IF(RES_hh_tes!C22=0,0,1000*11630*RES_hh_tes!C22/RES_hh_num!C22)</f>
        <v>1577.1751728042302</v>
      </c>
      <c r="D22" s="72">
        <f>IF(RES_hh_tes!D22=0,0,1000*11630*RES_hh_tes!D22/RES_hh_num!D22)</f>
        <v>1596.4010761341322</v>
      </c>
      <c r="E22" s="72">
        <f>IF(RES_hh_tes!E22=0,0,1000*11630*RES_hh_tes!E22/RES_hh_num!E22)</f>
        <v>1770.7112639779386</v>
      </c>
      <c r="F22" s="72">
        <f>IF(RES_hh_tes!F22=0,0,1000*11630*RES_hh_tes!F22/RES_hh_num!F22)</f>
        <v>1720.9300018163115</v>
      </c>
      <c r="G22" s="72">
        <f>IF(RES_hh_tes!G22=0,0,1000*11630*RES_hh_tes!G22/RES_hh_num!G22)</f>
        <v>1625.3041949377418</v>
      </c>
      <c r="H22" s="72">
        <f>IF(RES_hh_tes!H22=0,0,1000*11630*RES_hh_tes!H22/RES_hh_num!H22)</f>
        <v>1679.7329405277951</v>
      </c>
      <c r="I22" s="72">
        <f>IF(RES_hh_tes!I22=0,0,1000*11630*RES_hh_tes!I22/RES_hh_num!I22)</f>
        <v>1850.884351092905</v>
      </c>
      <c r="J22" s="72">
        <f>IF(RES_hh_tes!J22=0,0,1000*11630*RES_hh_tes!J22/RES_hh_num!J22)</f>
        <v>1834.1649298094464</v>
      </c>
      <c r="K22" s="72">
        <f>IF(RES_hh_tes!K22=0,0,1000*11630*RES_hh_tes!K22/RES_hh_num!K22)</f>
        <v>1684.1721856860081</v>
      </c>
      <c r="L22" s="72">
        <f>IF(RES_hh_tes!L22=0,0,1000*11630*RES_hh_tes!L22/RES_hh_num!L22)</f>
        <v>1844.5829362831971</v>
      </c>
      <c r="M22" s="72">
        <f>IF(RES_hh_tes!M22=0,0,1000*11630*RES_hh_tes!M22/RES_hh_num!M22)</f>
        <v>1878.6643826685699</v>
      </c>
      <c r="N22" s="72">
        <f>IF(RES_hh_tes!N22=0,0,1000*11630*RES_hh_tes!N22/RES_hh_num!N22)</f>
        <v>1629.8955024072814</v>
      </c>
      <c r="O22" s="72">
        <f>IF(RES_hh_tes!O22=0,0,1000*11630*RES_hh_tes!O22/RES_hh_num!O22)</f>
        <v>1668.072162666803</v>
      </c>
      <c r="P22" s="72">
        <f>IF(RES_hh_tes!P22=0,0,1000*11630*RES_hh_tes!P22/RES_hh_num!P22)</f>
        <v>2026.5948066580729</v>
      </c>
      <c r="Q22" s="72">
        <f>IF(RES_hh_tes!Q22=0,0,1000*11630*RES_hh_tes!Q22/RES_hh_num!Q22)</f>
        <v>1924.1333096182859</v>
      </c>
      <c r="R22" s="72">
        <f>IF(RES_hh_tes!R22=0,0,1000*11630*RES_hh_tes!R22/RES_hh_num!R22)</f>
        <v>1574.2561752562704</v>
      </c>
      <c r="S22" s="72">
        <f>IF(RES_hh_tes!S22=0,0,1000*11630*RES_hh_tes!S22/RES_hh_num!S22)</f>
        <v>1738.6781388763297</v>
      </c>
      <c r="T22" s="72">
        <f>IF(RES_hh_tes!T22=0,0,1000*11630*RES_hh_tes!T22/RES_hh_num!T22)</f>
        <v>2080.9864544601432</v>
      </c>
      <c r="U22" s="72">
        <f>IF(RES_hh_tes!U22=0,0,1000*11630*RES_hh_tes!U22/RES_hh_num!U22)</f>
        <v>1824.399025723714</v>
      </c>
      <c r="V22" s="72">
        <f>IF(RES_hh_tes!V22=0,0,1000*11630*RES_hh_tes!V22/RES_hh_num!V22)</f>
        <v>1809.5159772157544</v>
      </c>
      <c r="W22" s="72">
        <f>IF(RES_hh_tes!W22=0,0,1000*11630*RES_hh_tes!W22/RES_hh_num!W22)</f>
        <v>1988.1360465195642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1447.827923780111</v>
      </c>
      <c r="F23" s="72">
        <f>IF(RES_hh_tes!F23=0,0,1000*11630*RES_hh_tes!F23/RES_hh_num!F23)</f>
        <v>2144.7349739386382</v>
      </c>
      <c r="G23" s="72">
        <f>IF(RES_hh_tes!G23=0,0,1000*11630*RES_hh_tes!G23/RES_hh_num!G23)</f>
        <v>1871.2283821115018</v>
      </c>
      <c r="H23" s="72">
        <f>IF(RES_hh_tes!H23=0,0,1000*11630*RES_hh_tes!H23/RES_hh_num!H23)</f>
        <v>1679.2536635820234</v>
      </c>
      <c r="I23" s="72">
        <f>IF(RES_hh_tes!I23=0,0,1000*11630*RES_hh_tes!I23/RES_hh_num!I23)</f>
        <v>1588.0112368031669</v>
      </c>
      <c r="J23" s="72">
        <f>IF(RES_hh_tes!J23=0,0,1000*11630*RES_hh_tes!J23/RES_hh_num!J23)</f>
        <v>1507.6811250011622</v>
      </c>
      <c r="K23" s="72">
        <f>IF(RES_hh_tes!K23=0,0,1000*11630*RES_hh_tes!K23/RES_hh_num!K23)</f>
        <v>1605.691112154414</v>
      </c>
      <c r="L23" s="72">
        <f>IF(RES_hh_tes!L23=0,0,1000*11630*RES_hh_tes!L23/RES_hh_num!L23)</f>
        <v>1829.3544032535444</v>
      </c>
      <c r="M23" s="72">
        <f>IF(RES_hh_tes!M23=0,0,1000*11630*RES_hh_tes!M23/RES_hh_num!M23)</f>
        <v>1830.9496079013493</v>
      </c>
      <c r="N23" s="72">
        <f>IF(RES_hh_tes!N23=0,0,1000*11630*RES_hh_tes!N23/RES_hh_num!N23)</f>
        <v>1944.1420926639896</v>
      </c>
      <c r="O23" s="72">
        <f>IF(RES_hh_tes!O23=0,0,1000*11630*RES_hh_tes!O23/RES_hh_num!O23)</f>
        <v>1702.8678980565371</v>
      </c>
      <c r="P23" s="72">
        <f>IF(RES_hh_tes!P23=0,0,1000*11630*RES_hh_tes!P23/RES_hh_num!P23)</f>
        <v>1673.4824724287828</v>
      </c>
      <c r="Q23" s="72">
        <f>IF(RES_hh_tes!Q23=0,0,1000*11630*RES_hh_tes!Q23/RES_hh_num!Q23)</f>
        <v>1645.6333011475776</v>
      </c>
      <c r="R23" s="72">
        <f>IF(RES_hh_tes!R23=0,0,1000*11630*RES_hh_tes!R23/RES_hh_num!R23)</f>
        <v>2087.5042326359617</v>
      </c>
      <c r="S23" s="72">
        <f>IF(RES_hh_tes!S23=0,0,1000*11630*RES_hh_tes!S23/RES_hh_num!S23)</f>
        <v>1900.7554012467629</v>
      </c>
      <c r="T23" s="72">
        <f>IF(RES_hh_tes!T23=0,0,1000*11630*RES_hh_tes!T23/RES_hh_num!T23)</f>
        <v>1536.1541714432635</v>
      </c>
      <c r="U23" s="72">
        <f>IF(RES_hh_tes!U23=0,0,1000*11630*RES_hh_tes!U23/RES_hh_num!U23)</f>
        <v>1668.4967781836976</v>
      </c>
      <c r="V23" s="72">
        <f>IF(RES_hh_tes!V23=0,0,1000*11630*RES_hh_tes!V23/RES_hh_num!V23)</f>
        <v>1573.1098323706296</v>
      </c>
      <c r="W23" s="72">
        <f>IF(RES_hh_tes!W23=0,0,1000*11630*RES_hh_tes!W23/RES_hh_num!W23)</f>
        <v>2351.765142028717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1592.3749444752036</v>
      </c>
      <c r="C24" s="72">
        <f>IF(RES_hh_tes!C24=0,0,1000*11630*RES_hh_tes!C24/RES_hh_num!C24)</f>
        <v>1596.9146555088419</v>
      </c>
      <c r="D24" s="72">
        <f>IF(RES_hh_tes!D24=0,0,1000*11630*RES_hh_tes!D24/RES_hh_num!D24)</f>
        <v>1727.089205450621</v>
      </c>
      <c r="E24" s="72">
        <f>IF(RES_hh_tes!E24=0,0,1000*11630*RES_hh_tes!E24/RES_hh_num!E24)</f>
        <v>1586.7362298393616</v>
      </c>
      <c r="F24" s="72">
        <f>IF(RES_hh_tes!F24=0,0,1000*11630*RES_hh_tes!F24/RES_hh_num!F24)</f>
        <v>1794.9250637547993</v>
      </c>
      <c r="G24" s="72">
        <f>IF(RES_hh_tes!G24=0,0,1000*11630*RES_hh_tes!G24/RES_hh_num!G24)</f>
        <v>1835.0250957361529</v>
      </c>
      <c r="H24" s="72">
        <f>IF(RES_hh_tes!H24=0,0,1000*11630*RES_hh_tes!H24/RES_hh_num!H24)</f>
        <v>1669.6035401599579</v>
      </c>
      <c r="I24" s="72">
        <f>IF(RES_hh_tes!I24=0,0,1000*11630*RES_hh_tes!I24/RES_hh_num!I24)</f>
        <v>1820.9532023034503</v>
      </c>
      <c r="J24" s="72">
        <f>IF(RES_hh_tes!J24=0,0,1000*11630*RES_hh_tes!J24/RES_hh_num!J24)</f>
        <v>1706.308503654622</v>
      </c>
      <c r="K24" s="72">
        <f>IF(RES_hh_tes!K24=0,0,1000*11630*RES_hh_tes!K24/RES_hh_num!K24)</f>
        <v>1760.6877501920633</v>
      </c>
      <c r="L24" s="72">
        <f>IF(RES_hh_tes!L24=0,0,1000*11630*RES_hh_tes!L24/RES_hh_num!L24)</f>
        <v>1840.5789592628976</v>
      </c>
      <c r="M24" s="72">
        <f>IF(RES_hh_tes!M24=0,0,1000*11630*RES_hh_tes!M24/RES_hh_num!M24)</f>
        <v>1932.8319679296212</v>
      </c>
      <c r="N24" s="72">
        <f>IF(RES_hh_tes!N24=0,0,1000*11630*RES_hh_tes!N24/RES_hh_num!N24)</f>
        <v>1708.6638697337994</v>
      </c>
      <c r="O24" s="72">
        <f>IF(RES_hh_tes!O24=0,0,1000*11630*RES_hh_tes!O24/RES_hh_num!O24)</f>
        <v>1659.1869296813923</v>
      </c>
      <c r="P24" s="72">
        <f>IF(RES_hh_tes!P24=0,0,1000*11630*RES_hh_tes!P24/RES_hh_num!P24)</f>
        <v>1688.781017000611</v>
      </c>
      <c r="Q24" s="72">
        <f>IF(RES_hh_tes!Q24=0,0,1000*11630*RES_hh_tes!Q24/RES_hh_num!Q24)</f>
        <v>1692.8839988464413</v>
      </c>
      <c r="R24" s="72">
        <f>IF(RES_hh_tes!R24=0,0,1000*11630*RES_hh_tes!R24/RES_hh_num!R24)</f>
        <v>1765.4735592386005</v>
      </c>
      <c r="S24" s="72">
        <f>IF(RES_hh_tes!S24=0,0,1000*11630*RES_hh_tes!S24/RES_hh_num!S24)</f>
        <v>1917.1554386022376</v>
      </c>
      <c r="T24" s="72">
        <f>IF(RES_hh_tes!T24=0,0,1000*11630*RES_hh_tes!T24/RES_hh_num!T24)</f>
        <v>1751.9111070552829</v>
      </c>
      <c r="U24" s="72">
        <f>IF(RES_hh_tes!U24=0,0,1000*11630*RES_hh_tes!U24/RES_hh_num!U24)</f>
        <v>1887.7915528124013</v>
      </c>
      <c r="V24" s="72">
        <f>IF(RES_hh_tes!V24=0,0,1000*11630*RES_hh_tes!V24/RES_hh_num!V24)</f>
        <v>1817.5944397899177</v>
      </c>
      <c r="W24" s="72">
        <f>IF(RES_hh_tes!W24=0,0,1000*11630*RES_hh_tes!W24/RES_hh_num!W24)</f>
        <v>2039.1604471625844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1448.8453225396618</v>
      </c>
      <c r="C25" s="74">
        <f>IF(RES_hh_tes!C25=0,0,1000*11630*RES_hh_tes!C25/RES_hh_num!C25)</f>
        <v>1417.6322482460025</v>
      </c>
      <c r="D25" s="74">
        <f>IF(RES_hh_tes!D25=0,0,1000*11630*RES_hh_tes!D25/RES_hh_num!D25)</f>
        <v>1460.0780374198198</v>
      </c>
      <c r="E25" s="74">
        <f>IF(RES_hh_tes!E25=0,0,1000*11630*RES_hh_tes!E25/RES_hh_num!E25)</f>
        <v>1425.6104990143251</v>
      </c>
      <c r="F25" s="74">
        <f>IF(RES_hh_tes!F25=0,0,1000*11630*RES_hh_tes!F25/RES_hh_num!F25)</f>
        <v>1459.9457583890849</v>
      </c>
      <c r="G25" s="74">
        <f>IF(RES_hh_tes!G25=0,0,1000*11630*RES_hh_tes!G25/RES_hh_num!G25)</f>
        <v>1418.2661162692277</v>
      </c>
      <c r="H25" s="74">
        <f>IF(RES_hh_tes!H25=0,0,1000*11630*RES_hh_tes!H25/RES_hh_num!H25)</f>
        <v>1340.1320088097989</v>
      </c>
      <c r="I25" s="74">
        <f>IF(RES_hh_tes!I25=0,0,1000*11630*RES_hh_tes!I25/RES_hh_num!I25)</f>
        <v>1454.0420228099917</v>
      </c>
      <c r="J25" s="74">
        <f>IF(RES_hh_tes!J25=0,0,1000*11630*RES_hh_tes!J25/RES_hh_num!J25)</f>
        <v>1288.3867844577792</v>
      </c>
      <c r="K25" s="74">
        <f>IF(RES_hh_tes!K25=0,0,1000*11630*RES_hh_tes!K25/RES_hh_num!K25)</f>
        <v>1251.4555696000041</v>
      </c>
      <c r="L25" s="74">
        <f>IF(RES_hh_tes!L25=0,0,1000*11630*RES_hh_tes!L25/RES_hh_num!L25)</f>
        <v>1274.1809707017917</v>
      </c>
      <c r="M25" s="74">
        <f>IF(RES_hh_tes!M25=0,0,1000*11630*RES_hh_tes!M25/RES_hh_num!M25)</f>
        <v>1342.1207007279861</v>
      </c>
      <c r="N25" s="74">
        <f>IF(RES_hh_tes!N25=0,0,1000*11630*RES_hh_tes!N25/RES_hh_num!N25)</f>
        <v>1261.8233299206915</v>
      </c>
      <c r="O25" s="74">
        <f>IF(RES_hh_tes!O25=0,0,1000*11630*RES_hh_tes!O25/RES_hh_num!O25)</f>
        <v>1221.6104945060561</v>
      </c>
      <c r="P25" s="74">
        <f>IF(RES_hh_tes!P25=0,0,1000*11630*RES_hh_tes!P25/RES_hh_num!P25)</f>
        <v>1004.2509364436179</v>
      </c>
      <c r="Q25" s="74">
        <f>IF(RES_hh_tes!Q25=0,0,1000*11630*RES_hh_tes!Q25/RES_hh_num!Q25)</f>
        <v>1000.620381198592</v>
      </c>
      <c r="R25" s="74">
        <f>IF(RES_hh_tes!R25=0,0,1000*11630*RES_hh_tes!R25/RES_hh_num!R25)</f>
        <v>992.3350480631301</v>
      </c>
      <c r="S25" s="74">
        <f>IF(RES_hh_tes!S25=0,0,1000*11630*RES_hh_tes!S25/RES_hh_num!S25)</f>
        <v>1099.4918556915516</v>
      </c>
      <c r="T25" s="74">
        <f>IF(RES_hh_tes!T25=0,0,1000*11630*RES_hh_tes!T25/RES_hh_num!T25)</f>
        <v>1081.3078882711359</v>
      </c>
      <c r="U25" s="74">
        <f>IF(RES_hh_tes!U25=0,0,1000*11630*RES_hh_tes!U25/RES_hh_num!U25)</f>
        <v>1026.0981684420012</v>
      </c>
      <c r="V25" s="74">
        <f>IF(RES_hh_tes!V25=0,0,1000*11630*RES_hh_tes!V25/RES_hh_num!V25)</f>
        <v>995.19484835381525</v>
      </c>
      <c r="W25" s="74">
        <f>IF(RES_hh_tes!W25=0,0,1000*11630*RES_hh_tes!W25/RES_hh_num!W25)</f>
        <v>1106.6362116302978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897.83400956585297</v>
      </c>
      <c r="C26" s="77">
        <f>IF(RES_hh_tes!C26=0,0,1000*11630*RES_hh_tes!C26/RES_hh_num!C26)</f>
        <v>938.58280583625412</v>
      </c>
      <c r="D26" s="77">
        <f>IF(RES_hh_tes!D26=0,0,1000*11630*RES_hh_tes!D26/RES_hh_num!D26)</f>
        <v>961.67490694961396</v>
      </c>
      <c r="E26" s="77">
        <f>IF(RES_hh_tes!E26=0,0,1000*11630*RES_hh_tes!E26/RES_hh_num!E26)</f>
        <v>983.3225472157028</v>
      </c>
      <c r="F26" s="77">
        <f>IF(RES_hh_tes!F26=0,0,1000*11630*RES_hh_tes!F26/RES_hh_num!F26)</f>
        <v>952.18251094575407</v>
      </c>
      <c r="G26" s="77">
        <f>IF(RES_hh_tes!G26=0,0,1000*11630*RES_hh_tes!G26/RES_hh_num!G26)</f>
        <v>967.90117174956526</v>
      </c>
      <c r="H26" s="77">
        <f>IF(RES_hh_tes!H26=0,0,1000*11630*RES_hh_tes!H26/RES_hh_num!H26)</f>
        <v>957.98928027421414</v>
      </c>
      <c r="I26" s="77">
        <f>IF(RES_hh_tes!I26=0,0,1000*11630*RES_hh_tes!I26/RES_hh_num!I26)</f>
        <v>945.85700897872607</v>
      </c>
      <c r="J26" s="77">
        <f>IF(RES_hh_tes!J26=0,0,1000*11630*RES_hh_tes!J26/RES_hh_num!J26)</f>
        <v>966.43466874329579</v>
      </c>
      <c r="K26" s="77">
        <f>IF(RES_hh_tes!K26=0,0,1000*11630*RES_hh_tes!K26/RES_hh_num!K26)</f>
        <v>967.51071122118958</v>
      </c>
      <c r="L26" s="77">
        <f>IF(RES_hh_tes!L26=0,0,1000*11630*RES_hh_tes!L26/RES_hh_num!L26)</f>
        <v>995.33738144286895</v>
      </c>
      <c r="M26" s="77">
        <f>IF(RES_hh_tes!M26=0,0,1000*11630*RES_hh_tes!M26/RES_hh_num!M26)</f>
        <v>1027.3770898554817</v>
      </c>
      <c r="N26" s="77">
        <f>IF(RES_hh_tes!N26=0,0,1000*11630*RES_hh_tes!N26/RES_hh_num!N26)</f>
        <v>978.63412639795217</v>
      </c>
      <c r="O26" s="77">
        <f>IF(RES_hh_tes!O26=0,0,1000*11630*RES_hh_tes!O26/RES_hh_num!O26)</f>
        <v>918.79735121318652</v>
      </c>
      <c r="P26" s="77">
        <f>IF(RES_hh_tes!P26=0,0,1000*11630*RES_hh_tes!P26/RES_hh_num!P26)</f>
        <v>932.28743439382697</v>
      </c>
      <c r="Q26" s="77">
        <f>IF(RES_hh_tes!Q26=0,0,1000*11630*RES_hh_tes!Q26/RES_hh_num!Q26)</f>
        <v>963.81187346950026</v>
      </c>
      <c r="R26" s="77">
        <f>IF(RES_hh_tes!R26=0,0,1000*11630*RES_hh_tes!R26/RES_hh_num!R26)</f>
        <v>961.52800559512548</v>
      </c>
      <c r="S26" s="77">
        <f>IF(RES_hh_tes!S26=0,0,1000*11630*RES_hh_tes!S26/RES_hh_num!S26)</f>
        <v>982.52356442443227</v>
      </c>
      <c r="T26" s="77">
        <f>IF(RES_hh_tes!T26=0,0,1000*11630*RES_hh_tes!T26/RES_hh_num!T26)</f>
        <v>1110.8462589464425</v>
      </c>
      <c r="U26" s="77">
        <f>IF(RES_hh_tes!U26=0,0,1000*11630*RES_hh_tes!U26/RES_hh_num!U26)</f>
        <v>1061.9998010590982</v>
      </c>
      <c r="V26" s="77">
        <f>IF(RES_hh_tes!V26=0,0,1000*11630*RES_hh_tes!V26/RES_hh_num!V26)</f>
        <v>1114.3326970807291</v>
      </c>
      <c r="W26" s="77">
        <f>IF(RES_hh_tes!W26=0,0,1000*11630*RES_hh_tes!W26/RES_hh_num!W26)</f>
        <v>1095.3076950702593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618.2738593483673</v>
      </c>
      <c r="C27" s="69">
        <f>IF(RES_hh_tes!C27=0,0,1000*11630*RES_hh_tes!C27/RES_hh_num!C27)</f>
        <v>642.20595233954782</v>
      </c>
      <c r="D27" s="69">
        <f>IF(RES_hh_tes!D27=0,0,1000*11630*RES_hh_tes!D27/RES_hh_num!D27)</f>
        <v>659.99558300756803</v>
      </c>
      <c r="E27" s="69">
        <f>IF(RES_hh_tes!E27=0,0,1000*11630*RES_hh_tes!E27/RES_hh_num!E27)</f>
        <v>675.92482271986137</v>
      </c>
      <c r="F27" s="69">
        <f>IF(RES_hh_tes!F27=0,0,1000*11630*RES_hh_tes!F27/RES_hh_num!F27)</f>
        <v>697.26666669374106</v>
      </c>
      <c r="G27" s="69">
        <f>IF(RES_hh_tes!G27=0,0,1000*11630*RES_hh_tes!G27/RES_hh_num!G27)</f>
        <v>712.89856593834395</v>
      </c>
      <c r="H27" s="69">
        <f>IF(RES_hh_tes!H27=0,0,1000*11630*RES_hh_tes!H27/RES_hh_num!H27)</f>
        <v>699.24415546173327</v>
      </c>
      <c r="I27" s="69">
        <f>IF(RES_hh_tes!I27=0,0,1000*11630*RES_hh_tes!I27/RES_hh_num!I27)</f>
        <v>662.4666942954658</v>
      </c>
      <c r="J27" s="69">
        <f>IF(RES_hh_tes!J27=0,0,1000*11630*RES_hh_tes!J27/RES_hh_num!J27)</f>
        <v>631.4329829710141</v>
      </c>
      <c r="K27" s="69">
        <f>IF(RES_hh_tes!K27=0,0,1000*11630*RES_hh_tes!K27/RES_hh_num!K27)</f>
        <v>629.54473796920081</v>
      </c>
      <c r="L27" s="69">
        <f>IF(RES_hh_tes!L27=0,0,1000*11630*RES_hh_tes!L27/RES_hh_num!L27)</f>
        <v>645.81674061068043</v>
      </c>
      <c r="M27" s="69">
        <f>IF(RES_hh_tes!M27=0,0,1000*11630*RES_hh_tes!M27/RES_hh_num!M27)</f>
        <v>592.21430987687609</v>
      </c>
      <c r="N27" s="69">
        <f>IF(RES_hh_tes!N27=0,0,1000*11630*RES_hh_tes!N27/RES_hh_num!N27)</f>
        <v>601.14780464571095</v>
      </c>
      <c r="O27" s="69">
        <f>IF(RES_hh_tes!O27=0,0,1000*11630*RES_hh_tes!O27/RES_hh_num!O27)</f>
        <v>600.51841574926368</v>
      </c>
      <c r="P27" s="69">
        <f>IF(RES_hh_tes!P27=0,0,1000*11630*RES_hh_tes!P27/RES_hh_num!P27)</f>
        <v>572.58448410367521</v>
      </c>
      <c r="Q27" s="69">
        <f>IF(RES_hh_tes!Q27=0,0,1000*11630*RES_hh_tes!Q27/RES_hh_num!Q27)</f>
        <v>549.84011872452515</v>
      </c>
      <c r="R27" s="69">
        <f>IF(RES_hh_tes!R27=0,0,1000*11630*RES_hh_tes!R27/RES_hh_num!R27)</f>
        <v>530.50998570731088</v>
      </c>
      <c r="S27" s="69">
        <f>IF(RES_hh_tes!S27=0,0,1000*11630*RES_hh_tes!S27/RES_hh_num!S27)</f>
        <v>569.15092240398587</v>
      </c>
      <c r="T27" s="69">
        <f>IF(RES_hh_tes!T27=0,0,1000*11630*RES_hh_tes!T27/RES_hh_num!T27)</f>
        <v>544.28847226940798</v>
      </c>
      <c r="U27" s="69">
        <f>IF(RES_hh_tes!U27=0,0,1000*11630*RES_hh_tes!U27/RES_hh_num!U27)</f>
        <v>546.49201386765208</v>
      </c>
      <c r="V27" s="69">
        <f>IF(RES_hh_tes!V27=0,0,1000*11630*RES_hh_tes!V27/RES_hh_num!V27)</f>
        <v>536.06069858049739</v>
      </c>
      <c r="W27" s="69">
        <f>IF(RES_hh_tes!W27=0,0,1000*11630*RES_hh_tes!W27/RES_hh_num!W27)</f>
        <v>566.23889275319107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620.20266675655205</v>
      </c>
      <c r="C30" s="72">
        <f>IF(RES_hh_tes!C30=0,0,1000*11630*RES_hh_tes!C30/RES_hh_num!C30)</f>
        <v>631.91901231895338</v>
      </c>
      <c r="D30" s="72">
        <f>IF(RES_hh_tes!D30=0,0,1000*11630*RES_hh_tes!D30/RES_hh_num!D30)</f>
        <v>660.67730883260992</v>
      </c>
      <c r="E30" s="72">
        <f>IF(RES_hh_tes!E30=0,0,1000*11630*RES_hh_tes!E30/RES_hh_num!E30)</f>
        <v>687.9401161735758</v>
      </c>
      <c r="F30" s="72">
        <f>IF(RES_hh_tes!F30=0,0,1000*11630*RES_hh_tes!F30/RES_hh_num!F30)</f>
        <v>703.04703603829864</v>
      </c>
      <c r="G30" s="72">
        <f>IF(RES_hh_tes!G30=0,0,1000*11630*RES_hh_tes!G30/RES_hh_num!G30)</f>
        <v>710.75157712180214</v>
      </c>
      <c r="H30" s="72">
        <f>IF(RES_hh_tes!H30=0,0,1000*11630*RES_hh_tes!H30/RES_hh_num!H30)</f>
        <v>679.34781645966882</v>
      </c>
      <c r="I30" s="72">
        <f>IF(RES_hh_tes!I30=0,0,1000*11630*RES_hh_tes!I30/RES_hh_num!I30)</f>
        <v>689.73634019297913</v>
      </c>
      <c r="J30" s="72">
        <f>IF(RES_hh_tes!J30=0,0,1000*11630*RES_hh_tes!J30/RES_hh_num!J30)</f>
        <v>613.61276830306792</v>
      </c>
      <c r="K30" s="72">
        <f>IF(RES_hh_tes!K30=0,0,1000*11630*RES_hh_tes!K30/RES_hh_num!K30)</f>
        <v>635.68881431293448</v>
      </c>
      <c r="L30" s="72">
        <f>IF(RES_hh_tes!L30=0,0,1000*11630*RES_hh_tes!L30/RES_hh_num!L30)</f>
        <v>655.84234143881793</v>
      </c>
      <c r="M30" s="72">
        <f>IF(RES_hh_tes!M30=0,0,1000*11630*RES_hh_tes!M30/RES_hh_num!M30)</f>
        <v>563.61304246994871</v>
      </c>
      <c r="N30" s="72">
        <f>IF(RES_hh_tes!N30=0,0,1000*11630*RES_hh_tes!N30/RES_hh_num!N30)</f>
        <v>592.97410558508022</v>
      </c>
      <c r="O30" s="72">
        <f>IF(RES_hh_tes!O30=0,0,1000*11630*RES_hh_tes!O30/RES_hh_num!O30)</f>
        <v>652.83256617356221</v>
      </c>
      <c r="P30" s="72">
        <f>IF(RES_hh_tes!P30=0,0,1000*11630*RES_hh_tes!P30/RES_hh_num!P30)</f>
        <v>562.82354813359609</v>
      </c>
      <c r="Q30" s="72">
        <f>IF(RES_hh_tes!Q30=0,0,1000*11630*RES_hh_tes!Q30/RES_hh_num!Q30)</f>
        <v>558.27911306174974</v>
      </c>
      <c r="R30" s="72">
        <f>IF(RES_hh_tes!R30=0,0,1000*11630*RES_hh_tes!R30/RES_hh_num!R30)</f>
        <v>524.06021649336355</v>
      </c>
      <c r="S30" s="72">
        <f>IF(RES_hh_tes!S30=0,0,1000*11630*RES_hh_tes!S30/RES_hh_num!S30)</f>
        <v>537.80656833654496</v>
      </c>
      <c r="T30" s="72">
        <f>IF(RES_hh_tes!T30=0,0,1000*11630*RES_hh_tes!T30/RES_hh_num!T30)</f>
        <v>542.81224330536793</v>
      </c>
      <c r="U30" s="72">
        <f>IF(RES_hh_tes!U30=0,0,1000*11630*RES_hh_tes!U30/RES_hh_num!U30)</f>
        <v>566.46021841046286</v>
      </c>
      <c r="V30" s="72">
        <f>IF(RES_hh_tes!V30=0,0,1000*11630*RES_hh_tes!V30/RES_hh_num!V30)</f>
        <v>522.73080731624475</v>
      </c>
      <c r="W30" s="72">
        <f>IF(RES_hh_tes!W30=0,0,1000*11630*RES_hh_tes!W30/RES_hh_num!W30)</f>
        <v>582.76040313903673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618.22906381496955</v>
      </c>
      <c r="C32" s="77">
        <f>IF(RES_hh_tes!C32=0,0,1000*11630*RES_hh_tes!C32/RES_hh_num!C32)</f>
        <v>642.44612240437868</v>
      </c>
      <c r="D32" s="77">
        <f>IF(RES_hh_tes!D32=0,0,1000*11630*RES_hh_tes!D32/RES_hh_num!D32)</f>
        <v>659.97914899307875</v>
      </c>
      <c r="E32" s="77">
        <f>IF(RES_hh_tes!E32=0,0,1000*11630*RES_hh_tes!E32/RES_hh_num!E32)</f>
        <v>675.62825017011096</v>
      </c>
      <c r="F32" s="77">
        <f>IF(RES_hh_tes!F32=0,0,1000*11630*RES_hh_tes!F32/RES_hh_num!F32)</f>
        <v>697.12270609885536</v>
      </c>
      <c r="G32" s="77">
        <f>IF(RES_hh_tes!G32=0,0,1000*11630*RES_hh_tes!G32/RES_hh_num!G32)</f>
        <v>712.95235193773169</v>
      </c>
      <c r="H32" s="77">
        <f>IF(RES_hh_tes!H32=0,0,1000*11630*RES_hh_tes!H32/RES_hh_num!H32)</f>
        <v>699.73947851624632</v>
      </c>
      <c r="I32" s="77">
        <f>IF(RES_hh_tes!I32=0,0,1000*11630*RES_hh_tes!I32/RES_hh_num!I32)</f>
        <v>661.77561573636103</v>
      </c>
      <c r="J32" s="77">
        <f>IF(RES_hh_tes!J32=0,0,1000*11630*RES_hh_tes!J32/RES_hh_num!J32)</f>
        <v>631.87987291212823</v>
      </c>
      <c r="K32" s="77">
        <f>IF(RES_hh_tes!K32=0,0,1000*11630*RES_hh_tes!K32/RES_hh_num!K32)</f>
        <v>629.38878746684111</v>
      </c>
      <c r="L32" s="77">
        <f>IF(RES_hh_tes!L32=0,0,1000*11630*RES_hh_tes!L32/RES_hh_num!L32)</f>
        <v>645.56210050037089</v>
      </c>
      <c r="M32" s="77">
        <f>IF(RES_hh_tes!M32=0,0,1000*11630*RES_hh_tes!M32/RES_hh_num!M32)</f>
        <v>592.96375327320857</v>
      </c>
      <c r="N32" s="77">
        <f>IF(RES_hh_tes!N32=0,0,1000*11630*RES_hh_tes!N32/RES_hh_num!N32)</f>
        <v>601.36939489279439</v>
      </c>
      <c r="O32" s="77">
        <f>IF(RES_hh_tes!O32=0,0,1000*11630*RES_hh_tes!O32/RES_hh_num!O32)</f>
        <v>599.06247534486727</v>
      </c>
      <c r="P32" s="77">
        <f>IF(RES_hh_tes!P32=0,0,1000*11630*RES_hh_tes!P32/RES_hh_num!P32)</f>
        <v>572.86533614065274</v>
      </c>
      <c r="Q32" s="77">
        <f>IF(RES_hh_tes!Q32=0,0,1000*11630*RES_hh_tes!Q32/RES_hh_num!Q32)</f>
        <v>549.59855527813693</v>
      </c>
      <c r="R32" s="77">
        <f>IF(RES_hh_tes!R32=0,0,1000*11630*RES_hh_tes!R32/RES_hh_num!R32)</f>
        <v>530.69342796231365</v>
      </c>
      <c r="S32" s="77">
        <f>IF(RES_hh_tes!S32=0,0,1000*11630*RES_hh_tes!S32/RES_hh_num!S32)</f>
        <v>570.06229328811355</v>
      </c>
      <c r="T32" s="77">
        <f>IF(RES_hh_tes!T32=0,0,1000*11630*RES_hh_tes!T32/RES_hh_num!T32)</f>
        <v>544.33404760864619</v>
      </c>
      <c r="U32" s="77">
        <f>IF(RES_hh_tes!U32=0,0,1000*11630*RES_hh_tes!U32/RES_hh_num!U32)</f>
        <v>545.82825159364063</v>
      </c>
      <c r="V32" s="77">
        <f>IF(RES_hh_tes!V32=0,0,1000*11630*RES_hh_tes!V32/RES_hh_num!V32)</f>
        <v>536.52956926050479</v>
      </c>
      <c r="W32" s="77">
        <f>IF(RES_hh_tes!W32=0,0,1000*11630*RES_hh_tes!W32/RES_hh_num!W32)</f>
        <v>565.63626848940476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3133.8631527701446</v>
      </c>
      <c r="C3" s="65">
        <f>IF(RES_hh_emi!C3=0,0,1000000*RES_hh_emi!C3/RES_hh_num!C3)</f>
        <v>3418.6531367305706</v>
      </c>
      <c r="D3" s="65">
        <f>IF(RES_hh_emi!D3=0,0,1000000*RES_hh_emi!D3/RES_hh_num!D3)</f>
        <v>3173.0459288737125</v>
      </c>
      <c r="E3" s="65">
        <f>IF(RES_hh_emi!E3=0,0,1000000*RES_hh_emi!E3/RES_hh_num!E3)</f>
        <v>3111.1851355768531</v>
      </c>
      <c r="F3" s="65">
        <f>IF(RES_hh_emi!F3=0,0,1000000*RES_hh_emi!F3/RES_hh_num!F3)</f>
        <v>2914.8622465305975</v>
      </c>
      <c r="G3" s="65">
        <f>IF(RES_hh_emi!G3=0,0,1000000*RES_hh_emi!G3/RES_hh_num!G3)</f>
        <v>2839.2966382975283</v>
      </c>
      <c r="H3" s="65">
        <f>IF(RES_hh_emi!H3=0,0,1000000*RES_hh_emi!H3/RES_hh_num!H3)</f>
        <v>2873.984400512938</v>
      </c>
      <c r="I3" s="65">
        <f>IF(RES_hh_emi!I3=0,0,1000000*RES_hh_emi!I3/RES_hh_num!I3)</f>
        <v>2198.8381376248312</v>
      </c>
      <c r="J3" s="65">
        <f>IF(RES_hh_emi!J3=0,0,1000000*RES_hh_emi!J3/RES_hh_num!J3)</f>
        <v>2611.1381810504122</v>
      </c>
      <c r="K3" s="65">
        <f>IF(RES_hh_emi!K3=0,0,1000000*RES_hh_emi!K3/RES_hh_num!K3)</f>
        <v>2427.9353301388869</v>
      </c>
      <c r="L3" s="65">
        <f>IF(RES_hh_emi!L3=0,0,1000000*RES_hh_emi!L3/RES_hh_num!L3)</f>
        <v>2588.7122339808748</v>
      </c>
      <c r="M3" s="65">
        <f>IF(RES_hh_emi!M3=0,0,1000000*RES_hh_emi!M3/RES_hh_num!M3)</f>
        <v>2213.8625161554601</v>
      </c>
      <c r="N3" s="65">
        <f>IF(RES_hh_emi!N3=0,0,1000000*RES_hh_emi!N3/RES_hh_num!N3)</f>
        <v>2348.6605153878704</v>
      </c>
      <c r="O3" s="65">
        <f>IF(RES_hh_emi!O3=0,0,1000000*RES_hh_emi!O3/RES_hh_num!O3)</f>
        <v>2495.8475884461182</v>
      </c>
      <c r="P3" s="65">
        <f>IF(RES_hh_emi!P3=0,0,1000000*RES_hh_emi!P3/RES_hh_num!P3)</f>
        <v>2081.5807352522711</v>
      </c>
      <c r="Q3" s="65">
        <f>IF(RES_hh_emi!Q3=0,0,1000000*RES_hh_emi!Q3/RES_hh_num!Q3)</f>
        <v>2093.7923400464651</v>
      </c>
      <c r="R3" s="65">
        <f>IF(RES_hh_emi!R3=0,0,1000000*RES_hh_emi!R3/RES_hh_num!R3)</f>
        <v>2190.8810076198183</v>
      </c>
      <c r="S3" s="65">
        <f>IF(RES_hh_emi!S3=0,0,1000000*RES_hh_emi!S3/RES_hh_num!S3)</f>
        <v>2130.3255684209748</v>
      </c>
      <c r="T3" s="65">
        <f>IF(RES_hh_emi!T3=0,0,1000000*RES_hh_emi!T3/RES_hh_num!T3)</f>
        <v>2069.9376462205005</v>
      </c>
      <c r="U3" s="65">
        <f>IF(RES_hh_emi!U3=0,0,1000000*RES_hh_emi!U3/RES_hh_num!U3)</f>
        <v>2176.3456937847072</v>
      </c>
      <c r="V3" s="65">
        <f>IF(RES_hh_emi!V3=0,0,1000000*RES_hh_emi!V3/RES_hh_num!V3)</f>
        <v>2228.0671375966449</v>
      </c>
      <c r="W3" s="65">
        <f>IF(RES_hh_emi!W3=0,0,1000000*RES_hh_emi!W3/RES_hh_num!W3)</f>
        <v>2039.7277873084818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2732.8098016239669</v>
      </c>
      <c r="C4" s="69">
        <f>IF(RES_hh_emi!C4=0,0,1000000*RES_hh_emi!C4/RES_hh_num!C4)</f>
        <v>2992.5794280513751</v>
      </c>
      <c r="D4" s="69">
        <f>IF(RES_hh_emi!D4=0,0,1000000*RES_hh_emi!D4/RES_hh_num!D4)</f>
        <v>2747.8241239775707</v>
      </c>
      <c r="E4" s="69">
        <f>IF(RES_hh_emi!E4=0,0,1000000*RES_hh_emi!E4/RES_hh_num!E4)</f>
        <v>2676.4833848869089</v>
      </c>
      <c r="F4" s="69">
        <f>IF(RES_hh_emi!F4=0,0,1000000*RES_hh_emi!F4/RES_hh_num!F4)</f>
        <v>2486.0705476047001</v>
      </c>
      <c r="G4" s="69">
        <f>IF(RES_hh_emi!G4=0,0,1000000*RES_hh_emi!G4/RES_hh_num!G4)</f>
        <v>2407.4741810103546</v>
      </c>
      <c r="H4" s="69">
        <f>IF(RES_hh_emi!H4=0,0,1000000*RES_hh_emi!H4/RES_hh_num!H4)</f>
        <v>2448.2859986739759</v>
      </c>
      <c r="I4" s="69">
        <f>IF(RES_hh_emi!I4=0,0,1000000*RES_hh_emi!I4/RES_hh_num!I4)</f>
        <v>1819.3645387050162</v>
      </c>
      <c r="J4" s="69">
        <f>IF(RES_hh_emi!J4=0,0,1000000*RES_hh_emi!J4/RES_hh_num!J4)</f>
        <v>2209.1057118888521</v>
      </c>
      <c r="K4" s="69">
        <f>IF(RES_hh_emi!K4=0,0,1000000*RES_hh_emi!K4/RES_hh_num!K4)</f>
        <v>2039.4169422563218</v>
      </c>
      <c r="L4" s="69">
        <f>IF(RES_hh_emi!L4=0,0,1000000*RES_hh_emi!L4/RES_hh_num!L4)</f>
        <v>2203.6355208110813</v>
      </c>
      <c r="M4" s="69">
        <f>IF(RES_hh_emi!M4=0,0,1000000*RES_hh_emi!M4/RES_hh_num!M4)</f>
        <v>1847.1086548151145</v>
      </c>
      <c r="N4" s="69">
        <f>IF(RES_hh_emi!N4=0,0,1000000*RES_hh_emi!N4/RES_hh_num!N4)</f>
        <v>1985.1759559352176</v>
      </c>
      <c r="O4" s="69">
        <f>IF(RES_hh_emi!O4=0,0,1000000*RES_hh_emi!O4/RES_hh_num!O4)</f>
        <v>2178.0170218232947</v>
      </c>
      <c r="P4" s="69">
        <f>IF(RES_hh_emi!P4=0,0,1000000*RES_hh_emi!P4/RES_hh_num!P4)</f>
        <v>1760.3217505204002</v>
      </c>
      <c r="Q4" s="69">
        <f>IF(RES_hh_emi!Q4=0,0,1000000*RES_hh_emi!Q4/RES_hh_num!Q4)</f>
        <v>1785.7199769368931</v>
      </c>
      <c r="R4" s="69">
        <f>IF(RES_hh_emi!R4=0,0,1000000*RES_hh_emi!R4/RES_hh_num!R4)</f>
        <v>1877.4373066645551</v>
      </c>
      <c r="S4" s="69">
        <f>IF(RES_hh_emi!S4=0,0,1000000*RES_hh_emi!S4/RES_hh_num!S4)</f>
        <v>1802.6755640525946</v>
      </c>
      <c r="T4" s="69">
        <f>IF(RES_hh_emi!T4=0,0,1000000*RES_hh_emi!T4/RES_hh_num!T4)</f>
        <v>1729.6437568421043</v>
      </c>
      <c r="U4" s="69">
        <f>IF(RES_hh_emi!U4=0,0,1000000*RES_hh_emi!U4/RES_hh_num!U4)</f>
        <v>1826.8536768286567</v>
      </c>
      <c r="V4" s="69">
        <f>IF(RES_hh_emi!V4=0,0,1000000*RES_hh_emi!V4/RES_hh_num!V4)</f>
        <v>1871.7834384875314</v>
      </c>
      <c r="W4" s="69">
        <f>IF(RES_hh_emi!W4=0,0,1000000*RES_hh_emi!W4/RES_hh_num!W4)</f>
        <v>1714.3489915140849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4932.3295051635669</v>
      </c>
      <c r="C5" s="72">
        <f>IF(RES_hh_emi!C5=0,0,1000000*RES_hh_emi!C5/RES_hh_num!C5)</f>
        <v>5000.0033492433759</v>
      </c>
      <c r="D5" s="72">
        <f>IF(RES_hh_emi!D5=0,0,1000000*RES_hh_emi!D5/RES_hh_num!D5)</f>
        <v>4344.9270648447118</v>
      </c>
      <c r="E5" s="72">
        <f>IF(RES_hh_emi!E5=0,0,1000000*RES_hh_emi!E5/RES_hh_num!E5)</f>
        <v>4532.3168727621251</v>
      </c>
      <c r="F5" s="72">
        <f>IF(RES_hh_emi!F5=0,0,1000000*RES_hh_emi!F5/RES_hh_num!F5)</f>
        <v>3735.8118513441705</v>
      </c>
      <c r="G5" s="72">
        <f>IF(RES_hh_emi!G5=0,0,1000000*RES_hh_emi!G5/RES_hh_num!G5)</f>
        <v>3820.6742248552082</v>
      </c>
      <c r="H5" s="72">
        <f>IF(RES_hh_emi!H5=0,0,1000000*RES_hh_emi!H5/RES_hh_num!H5)</f>
        <v>4173.4277941051132</v>
      </c>
      <c r="I5" s="72">
        <f>IF(RES_hh_emi!I5=0,0,1000000*RES_hh_emi!I5/RES_hh_num!I5)</f>
        <v>4246.1838202969948</v>
      </c>
      <c r="J5" s="72">
        <f>IF(RES_hh_emi!J5=0,0,1000000*RES_hh_emi!J5/RES_hh_num!J5)</f>
        <v>3711.0587207817612</v>
      </c>
      <c r="K5" s="72">
        <f>IF(RES_hh_emi!K5=0,0,1000000*RES_hh_emi!K5/RES_hh_num!K5)</f>
        <v>3365.0479500419033</v>
      </c>
      <c r="L5" s="72">
        <f>IF(RES_hh_emi!L5=0,0,1000000*RES_hh_emi!L5/RES_hh_num!L5)</f>
        <v>5033.2135026952819</v>
      </c>
      <c r="M5" s="72">
        <f>IF(RES_hh_emi!M5=0,0,1000000*RES_hh_emi!M5/RES_hh_num!M5)</f>
        <v>4356.4641805462479</v>
      </c>
      <c r="N5" s="72">
        <f>IF(RES_hh_emi!N5=0,0,1000000*RES_hh_emi!N5/RES_hh_num!N5)</f>
        <v>3863.3141663002521</v>
      </c>
      <c r="O5" s="72">
        <f>IF(RES_hh_emi!O5=0,0,1000000*RES_hh_emi!O5/RES_hh_num!O5)</f>
        <v>4057.14605280674</v>
      </c>
      <c r="P5" s="72">
        <f>IF(RES_hh_emi!P5=0,0,1000000*RES_hh_emi!P5/RES_hh_num!P5)</f>
        <v>3643.6147392223716</v>
      </c>
      <c r="Q5" s="72">
        <f>IF(RES_hh_emi!Q5=0,0,1000000*RES_hh_emi!Q5/RES_hh_num!Q5)</f>
        <v>4004.6748884973913</v>
      </c>
      <c r="R5" s="72">
        <f>IF(RES_hh_emi!R5=0,0,1000000*RES_hh_emi!R5/RES_hh_num!R5)</f>
        <v>3763.1756294805018</v>
      </c>
      <c r="S5" s="72">
        <f>IF(RES_hh_emi!S5=0,0,1000000*RES_hh_emi!S5/RES_hh_num!S5)</f>
        <v>3932.8133082356167</v>
      </c>
      <c r="T5" s="72">
        <f>IF(RES_hh_emi!T5=0,0,1000000*RES_hh_emi!T5/RES_hh_num!T5)</f>
        <v>4288.3784901605759</v>
      </c>
      <c r="U5" s="72">
        <f>IF(RES_hh_emi!U5=0,0,1000000*RES_hh_emi!U5/RES_hh_num!U5)</f>
        <v>3587.9289982837977</v>
      </c>
      <c r="V5" s="72">
        <f>IF(RES_hh_emi!V5=0,0,1000000*RES_hh_emi!V5/RES_hh_num!V5)</f>
        <v>3914.660411236483</v>
      </c>
      <c r="W5" s="72">
        <f>IF(RES_hh_emi!W5=0,0,1000000*RES_hh_emi!W5/RES_hh_num!W5)</f>
        <v>4250.1290747081448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3853.9730423115293</v>
      </c>
      <c r="C6" s="72">
        <f>IF(RES_hh_emi!C6=0,0,1000000*RES_hh_emi!C6/RES_hh_num!C6)</f>
        <v>3932.675682061561</v>
      </c>
      <c r="D6" s="72">
        <f>IF(RES_hh_emi!D6=0,0,1000000*RES_hh_emi!D6/RES_hh_num!D6)</f>
        <v>3502.7293597892617</v>
      </c>
      <c r="E6" s="72">
        <f>IF(RES_hh_emi!E6=0,0,1000000*RES_hh_emi!E6/RES_hh_num!E6)</f>
        <v>3028.2234366712833</v>
      </c>
      <c r="F6" s="72">
        <f>IF(RES_hh_emi!F6=0,0,1000000*RES_hh_emi!F6/RES_hh_num!F6)</f>
        <v>3946.1824444960698</v>
      </c>
      <c r="G6" s="72">
        <f>IF(RES_hh_emi!G6=0,0,1000000*RES_hh_emi!G6/RES_hh_num!G6)</f>
        <v>3421.0152113937702</v>
      </c>
      <c r="H6" s="72">
        <f>IF(RES_hh_emi!H6=0,0,1000000*RES_hh_emi!H6/RES_hh_num!H6)</f>
        <v>3651.695038593246</v>
      </c>
      <c r="I6" s="72">
        <f>IF(RES_hh_emi!I6=0,0,1000000*RES_hh_emi!I6/RES_hh_num!I6)</f>
        <v>2268.8731921001513</v>
      </c>
      <c r="J6" s="72">
        <f>IF(RES_hh_emi!J6=0,0,1000000*RES_hh_emi!J6/RES_hh_num!J6)</f>
        <v>3116.1234353464984</v>
      </c>
      <c r="K6" s="72">
        <f>IF(RES_hh_emi!K6=0,0,1000000*RES_hh_emi!K6/RES_hh_num!K6)</f>
        <v>2954.9782265005551</v>
      </c>
      <c r="L6" s="72">
        <f>IF(RES_hh_emi!L6=0,0,1000000*RES_hh_emi!L6/RES_hh_num!L6)</f>
        <v>3232.1823014575434</v>
      </c>
      <c r="M6" s="72">
        <f>IF(RES_hh_emi!M6=0,0,1000000*RES_hh_emi!M6/RES_hh_num!M6)</f>
        <v>2968.7060245796433</v>
      </c>
      <c r="N6" s="72">
        <f>IF(RES_hh_emi!N6=0,0,1000000*RES_hh_emi!N6/RES_hh_num!N6)</f>
        <v>2752.4232877925224</v>
      </c>
      <c r="O6" s="72">
        <f>IF(RES_hh_emi!O6=0,0,1000000*RES_hh_emi!O6/RES_hh_num!O6)</f>
        <v>3428.4015144734126</v>
      </c>
      <c r="P6" s="72">
        <f>IF(RES_hh_emi!P6=0,0,1000000*RES_hh_emi!P6/RES_hh_num!P6)</f>
        <v>2787.1501510519329</v>
      </c>
      <c r="Q6" s="72">
        <f>IF(RES_hh_emi!Q6=0,0,1000000*RES_hh_emi!Q6/RES_hh_num!Q6)</f>
        <v>2322.0357966087013</v>
      </c>
      <c r="R6" s="72">
        <f>IF(RES_hh_emi!R6=0,0,1000000*RES_hh_emi!R6/RES_hh_num!R6)</f>
        <v>2947.5581948925023</v>
      </c>
      <c r="S6" s="72">
        <f>IF(RES_hh_emi!S6=0,0,1000000*RES_hh_emi!S6/RES_hh_num!S6)</f>
        <v>2154.2054633009661</v>
      </c>
      <c r="T6" s="72">
        <f>IF(RES_hh_emi!T6=0,0,1000000*RES_hh_emi!T6/RES_hh_num!T6)</f>
        <v>3121.3018337143244</v>
      </c>
      <c r="U6" s="72">
        <f>IF(RES_hh_emi!U6=0,0,1000000*RES_hh_emi!U6/RES_hh_num!U6)</f>
        <v>2704.9162075048021</v>
      </c>
      <c r="V6" s="72">
        <f>IF(RES_hh_emi!V6=0,0,1000000*RES_hh_emi!V6/RES_hh_num!V6)</f>
        <v>2954.2442785368107</v>
      </c>
      <c r="W6" s="72">
        <f>IF(RES_hh_emi!W6=0,0,1000000*RES_hh_emi!W6/RES_hh_num!W6)</f>
        <v>2684.7938196617324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4283.0270248033985</v>
      </c>
      <c r="C7" s="72">
        <f>IF(RES_hh_emi!C7=0,0,1000000*RES_hh_emi!C7/RES_hh_num!C7)</f>
        <v>4968.7279804308992</v>
      </c>
      <c r="D7" s="72">
        <f>IF(RES_hh_emi!D7=0,0,1000000*RES_hh_emi!D7/RES_hh_num!D7)</f>
        <v>4467.5294681401419</v>
      </c>
      <c r="E7" s="72">
        <f>IF(RES_hh_emi!E7=0,0,1000000*RES_hh_emi!E7/RES_hh_num!E7)</f>
        <v>4419.7109594336862</v>
      </c>
      <c r="F7" s="72">
        <f>IF(RES_hh_emi!F7=0,0,1000000*RES_hh_emi!F7/RES_hh_num!F7)</f>
        <v>4082.7306571080817</v>
      </c>
      <c r="G7" s="72">
        <f>IF(RES_hh_emi!G7=0,0,1000000*RES_hh_emi!G7/RES_hh_num!G7)</f>
        <v>4135.0095771389424</v>
      </c>
      <c r="H7" s="72">
        <f>IF(RES_hh_emi!H7=0,0,1000000*RES_hh_emi!H7/RES_hh_num!H7)</f>
        <v>4513.8435300232941</v>
      </c>
      <c r="I7" s="72">
        <f>IF(RES_hh_emi!I7=0,0,1000000*RES_hh_emi!I7/RES_hh_num!I7)</f>
        <v>2793.7074776839286</v>
      </c>
      <c r="J7" s="72">
        <f>IF(RES_hh_emi!J7=0,0,1000000*RES_hh_emi!J7/RES_hh_num!J7)</f>
        <v>4204.8862292220683</v>
      </c>
      <c r="K7" s="72">
        <f>IF(RES_hh_emi!K7=0,0,1000000*RES_hh_emi!K7/RES_hh_num!K7)</f>
        <v>3753.5255212146167</v>
      </c>
      <c r="L7" s="72">
        <f>IF(RES_hh_emi!L7=0,0,1000000*RES_hh_emi!L7/RES_hh_num!L7)</f>
        <v>3929.7415890866537</v>
      </c>
      <c r="M7" s="72">
        <f>IF(RES_hh_emi!M7=0,0,1000000*RES_hh_emi!M7/RES_hh_num!M7)</f>
        <v>3359.9357296012117</v>
      </c>
      <c r="N7" s="72">
        <f>IF(RES_hh_emi!N7=0,0,1000000*RES_hh_emi!N7/RES_hh_num!N7)</f>
        <v>3587.0154113908093</v>
      </c>
      <c r="O7" s="72">
        <f>IF(RES_hh_emi!O7=0,0,1000000*RES_hh_emi!O7/RES_hh_num!O7)</f>
        <v>4026.0406903384687</v>
      </c>
      <c r="P7" s="72">
        <f>IF(RES_hh_emi!P7=0,0,1000000*RES_hh_emi!P7/RES_hh_num!P7)</f>
        <v>3364.4491461964935</v>
      </c>
      <c r="Q7" s="72">
        <f>IF(RES_hh_emi!Q7=0,0,1000000*RES_hh_emi!Q7/RES_hh_num!Q7)</f>
        <v>3343.3489753473777</v>
      </c>
      <c r="R7" s="72">
        <f>IF(RES_hh_emi!R7=0,0,1000000*RES_hh_emi!R7/RES_hh_num!R7)</f>
        <v>3408.7639586444002</v>
      </c>
      <c r="S7" s="72">
        <f>IF(RES_hh_emi!S7=0,0,1000000*RES_hh_emi!S7/RES_hh_num!S7)</f>
        <v>3461.7628953721864</v>
      </c>
      <c r="T7" s="72">
        <f>IF(RES_hh_emi!T7=0,0,1000000*RES_hh_emi!T7/RES_hh_num!T7)</f>
        <v>3042.1450500182755</v>
      </c>
      <c r="U7" s="72">
        <f>IF(RES_hh_emi!U7=0,0,1000000*RES_hh_emi!U7/RES_hh_num!U7)</f>
        <v>3573.9494303627675</v>
      </c>
      <c r="V7" s="72">
        <f>IF(RES_hh_emi!V7=0,0,1000000*RES_hh_emi!V7/RES_hh_num!V7)</f>
        <v>4035.9838740219639</v>
      </c>
      <c r="W7" s="72">
        <f>IF(RES_hh_emi!W7=0,0,1000000*RES_hh_emi!W7/RES_hh_num!W7)</f>
        <v>2712.5265823894415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3007.8881324268687</v>
      </c>
      <c r="C8" s="72">
        <f>IF(RES_hh_emi!C8=0,0,1000000*RES_hh_emi!C8/RES_hh_num!C8)</f>
        <v>3115.3407991692416</v>
      </c>
      <c r="D8" s="72">
        <f>IF(RES_hh_emi!D8=0,0,1000000*RES_hh_emi!D8/RES_hh_num!D8)</f>
        <v>3004.5874855359657</v>
      </c>
      <c r="E8" s="72">
        <f>IF(RES_hh_emi!E8=0,0,1000000*RES_hh_emi!E8/RES_hh_num!E8)</f>
        <v>2926.0871709848057</v>
      </c>
      <c r="F8" s="72">
        <f>IF(RES_hh_emi!F8=0,0,1000000*RES_hh_emi!F8/RES_hh_num!F8)</f>
        <v>2793.6602519640278</v>
      </c>
      <c r="G8" s="72">
        <f>IF(RES_hh_emi!G8=0,0,1000000*RES_hh_emi!G8/RES_hh_num!G8)</f>
        <v>2673.9315928377855</v>
      </c>
      <c r="H8" s="72">
        <f>IF(RES_hh_emi!H8=0,0,1000000*RES_hh_emi!H8/RES_hh_num!H8)</f>
        <v>2596.2829962653864</v>
      </c>
      <c r="I8" s="72">
        <f>IF(RES_hh_emi!I8=0,0,1000000*RES_hh_emi!I8/RES_hh_num!I8)</f>
        <v>2324.1692091891568</v>
      </c>
      <c r="J8" s="72">
        <f>IF(RES_hh_emi!J8=0,0,1000000*RES_hh_emi!J8/RES_hh_num!J8)</f>
        <v>2443.168531039139</v>
      </c>
      <c r="K8" s="72">
        <f>IF(RES_hh_emi!K8=0,0,1000000*RES_hh_emi!K8/RES_hh_num!K8)</f>
        <v>2366.1367933828196</v>
      </c>
      <c r="L8" s="72">
        <f>IF(RES_hh_emi!L8=0,0,1000000*RES_hh_emi!L8/RES_hh_num!L8)</f>
        <v>2583.8879867498049</v>
      </c>
      <c r="M8" s="72">
        <f>IF(RES_hh_emi!M8=0,0,1000000*RES_hh_emi!M8/RES_hh_num!M8)</f>
        <v>2152.8597660046453</v>
      </c>
      <c r="N8" s="72">
        <f>IF(RES_hh_emi!N8=0,0,1000000*RES_hh_emi!N8/RES_hh_num!N8)</f>
        <v>2395.224553135829</v>
      </c>
      <c r="O8" s="72">
        <f>IF(RES_hh_emi!O8=0,0,1000000*RES_hh_emi!O8/RES_hh_num!O8)</f>
        <v>2582.258133147232</v>
      </c>
      <c r="P8" s="72">
        <f>IF(RES_hh_emi!P8=0,0,1000000*RES_hh_emi!P8/RES_hh_num!P8)</f>
        <v>2020.8348537059014</v>
      </c>
      <c r="Q8" s="72">
        <f>IF(RES_hh_emi!Q8=0,0,1000000*RES_hh_emi!Q8/RES_hh_num!Q8)</f>
        <v>2114.1222688248849</v>
      </c>
      <c r="R8" s="72">
        <f>IF(RES_hh_emi!R8=0,0,1000000*RES_hh_emi!R8/RES_hh_num!R8)</f>
        <v>2293.0566773231358</v>
      </c>
      <c r="S8" s="72">
        <f>IF(RES_hh_emi!S8=0,0,1000000*RES_hh_emi!S8/RES_hh_num!S8)</f>
        <v>2156.107805660497</v>
      </c>
      <c r="T8" s="72">
        <f>IF(RES_hh_emi!T8=0,0,1000000*RES_hh_emi!T8/RES_hh_num!T8)</f>
        <v>2145.187162742438</v>
      </c>
      <c r="U8" s="72">
        <f>IF(RES_hh_emi!U8=0,0,1000000*RES_hh_emi!U8/RES_hh_num!U8)</f>
        <v>2174.4843069166068</v>
      </c>
      <c r="V8" s="72">
        <f>IF(RES_hh_emi!V8=0,0,1000000*RES_hh_emi!V8/RES_hh_num!V8)</f>
        <v>2095.4301680766548</v>
      </c>
      <c r="W8" s="72">
        <f>IF(RES_hh_emi!W8=0,0,1000000*RES_hh_emi!W8/RES_hh_num!W8)</f>
        <v>2349.4948711809679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396.42839729146692</v>
      </c>
      <c r="C17" s="69">
        <f>IF(RES_hh_emi!C17=0,0,1000000*RES_hh_emi!C17/RES_hh_num!C17)</f>
        <v>421.34497144890241</v>
      </c>
      <c r="D17" s="69">
        <f>IF(RES_hh_emi!D17=0,0,1000000*RES_hh_emi!D17/RES_hh_num!D17)</f>
        <v>420.13045281009687</v>
      </c>
      <c r="E17" s="69">
        <f>IF(RES_hh_emi!E17=0,0,1000000*RES_hh_emi!E17/RES_hh_num!E17)</f>
        <v>429.28656215293154</v>
      </c>
      <c r="F17" s="69">
        <f>IF(RES_hh_emi!F17=0,0,1000000*RES_hh_emi!F17/RES_hh_num!F17)</f>
        <v>423.21874912516279</v>
      </c>
      <c r="G17" s="69">
        <f>IF(RES_hh_emi!G17=0,0,1000000*RES_hh_emi!G17/RES_hh_num!G17)</f>
        <v>426.16718113312146</v>
      </c>
      <c r="H17" s="69">
        <f>IF(RES_hh_emi!H17=0,0,1000000*RES_hh_emi!H17/RES_hh_num!H17)</f>
        <v>420.33866002760846</v>
      </c>
      <c r="I17" s="69">
        <f>IF(RES_hh_emi!I17=0,0,1000000*RES_hh_emi!I17/RES_hh_num!I17)</f>
        <v>373.95309490285621</v>
      </c>
      <c r="J17" s="69">
        <f>IF(RES_hh_emi!J17=0,0,1000000*RES_hh_emi!J17/RES_hh_num!J17)</f>
        <v>397.17144746455097</v>
      </c>
      <c r="K17" s="69">
        <f>IF(RES_hh_emi!K17=0,0,1000000*RES_hh_emi!K17/RES_hh_num!K17)</f>
        <v>383.43294654860051</v>
      </c>
      <c r="L17" s="69">
        <f>IF(RES_hh_emi!L17=0,0,1000000*RES_hh_emi!L17/RES_hh_num!L17)</f>
        <v>379.83214488221853</v>
      </c>
      <c r="M17" s="69">
        <f>IF(RES_hh_emi!M17=0,0,1000000*RES_hh_emi!M17/RES_hh_num!M17)</f>
        <v>362.12093976868113</v>
      </c>
      <c r="N17" s="69">
        <f>IF(RES_hh_emi!N17=0,0,1000000*RES_hh_emi!N17/RES_hh_num!N17)</f>
        <v>358.45108262760419</v>
      </c>
      <c r="O17" s="69">
        <f>IF(RES_hh_emi!O17=0,0,1000000*RES_hh_emi!O17/RES_hh_num!O17)</f>
        <v>312.1516191185022</v>
      </c>
      <c r="P17" s="69">
        <f>IF(RES_hh_emi!P17=0,0,1000000*RES_hh_emi!P17/RES_hh_num!P17)</f>
        <v>316.22331170343136</v>
      </c>
      <c r="Q17" s="69">
        <f>IF(RES_hh_emi!Q17=0,0,1000000*RES_hh_emi!Q17/RES_hh_num!Q17)</f>
        <v>303.10223106437218</v>
      </c>
      <c r="R17" s="69">
        <f>IF(RES_hh_emi!R17=0,0,1000000*RES_hh_emi!R17/RES_hh_num!R17)</f>
        <v>308.80520354111792</v>
      </c>
      <c r="S17" s="69">
        <f>IF(RES_hh_emi!S17=0,0,1000000*RES_hh_emi!S17/RES_hh_num!S17)</f>
        <v>322.79287143260711</v>
      </c>
      <c r="T17" s="69">
        <f>IF(RES_hh_emi!T17=0,0,1000000*RES_hh_emi!T17/RES_hh_num!T17)</f>
        <v>335.09346454762999</v>
      </c>
      <c r="U17" s="69">
        <f>IF(RES_hh_emi!U17=0,0,1000000*RES_hh_emi!U17/RES_hh_num!U17)</f>
        <v>343.6677628595516</v>
      </c>
      <c r="V17" s="69">
        <f>IF(RES_hh_emi!V17=0,0,1000000*RES_hh_emi!V17/RES_hh_num!V17)</f>
        <v>350.61583600037551</v>
      </c>
      <c r="W17" s="69">
        <f>IF(RES_hh_emi!W17=0,0,1000000*RES_hh_emi!W17/RES_hh_num!W17)</f>
        <v>318.82336708969518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572.14026401648619</v>
      </c>
      <c r="C19" s="72">
        <f>IF(RES_hh_emi!C19=0,0,1000000*RES_hh_emi!C19/RES_hh_num!C19)</f>
        <v>544.97201922097975</v>
      </c>
      <c r="D19" s="72">
        <f>IF(RES_hh_emi!D19=0,0,1000000*RES_hh_emi!D19/RES_hh_num!D19)</f>
        <v>548.61146510253911</v>
      </c>
      <c r="E19" s="72">
        <f>IF(RES_hh_emi!E19=0,0,1000000*RES_hh_emi!E19/RES_hh_num!E19)</f>
        <v>471.08330909608929</v>
      </c>
      <c r="F19" s="72">
        <f>IF(RES_hh_emi!F19=0,0,1000000*RES_hh_emi!F19/RES_hh_num!F19)</f>
        <v>656.41023126905304</v>
      </c>
      <c r="G19" s="72">
        <f>IF(RES_hh_emi!G19=0,0,1000000*RES_hh_emi!G19/RES_hh_num!G19)</f>
        <v>572.0518171569654</v>
      </c>
      <c r="H19" s="72">
        <f>IF(RES_hh_emi!H19=0,0,1000000*RES_hh_emi!H19/RES_hh_num!H19)</f>
        <v>605.94439754267137</v>
      </c>
      <c r="I19" s="72">
        <f>IF(RES_hh_emi!I19=0,0,1000000*RES_hh_emi!I19/RES_hh_num!I19)</f>
        <v>506.36685222257307</v>
      </c>
      <c r="J19" s="72">
        <f>IF(RES_hh_emi!J19=0,0,1000000*RES_hh_emi!J19/RES_hh_num!J19)</f>
        <v>581.63055511172092</v>
      </c>
      <c r="K19" s="72">
        <f>IF(RES_hh_emi!K19=0,0,1000000*RES_hh_emi!K19/RES_hh_num!K19)</f>
        <v>566.73649712624353</v>
      </c>
      <c r="L19" s="72">
        <f>IF(RES_hh_emi!L19=0,0,1000000*RES_hh_emi!L19/RES_hh_num!L19)</f>
        <v>589.25531841059149</v>
      </c>
      <c r="M19" s="72">
        <f>IF(RES_hh_emi!M19=0,0,1000000*RES_hh_emi!M19/RES_hh_num!M19)</f>
        <v>638.04520663244614</v>
      </c>
      <c r="N19" s="72">
        <f>IF(RES_hh_emi!N19=0,0,1000000*RES_hh_emi!N19/RES_hh_num!N19)</f>
        <v>579.16932438046331</v>
      </c>
      <c r="O19" s="72">
        <f>IF(RES_hh_emi!O19=0,0,1000000*RES_hh_emi!O19/RES_hh_num!O19)</f>
        <v>513.61253357845783</v>
      </c>
      <c r="P19" s="72">
        <f>IF(RES_hh_emi!P19=0,0,1000000*RES_hh_emi!P19/RES_hh_num!P19)</f>
        <v>533.96655397708298</v>
      </c>
      <c r="Q19" s="72">
        <f>IF(RES_hh_emi!Q19=0,0,1000000*RES_hh_emi!Q19/RES_hh_num!Q19)</f>
        <v>415.11045968439686</v>
      </c>
      <c r="R19" s="72">
        <f>IF(RES_hh_emi!R19=0,0,1000000*RES_hh_emi!R19/RES_hh_num!R19)</f>
        <v>539.91681536749877</v>
      </c>
      <c r="S19" s="72">
        <f>IF(RES_hh_emi!S19=0,0,1000000*RES_hh_emi!S19/RES_hh_num!S19)</f>
        <v>431.13956184148873</v>
      </c>
      <c r="T19" s="72">
        <f>IF(RES_hh_emi!T19=0,0,1000000*RES_hh_emi!T19/RES_hh_num!T19)</f>
        <v>592.67916120120367</v>
      </c>
      <c r="U19" s="72">
        <f>IF(RES_hh_emi!U19=0,0,1000000*RES_hh_emi!U19/RES_hh_num!U19)</f>
        <v>524.00963692417361</v>
      </c>
      <c r="V19" s="72">
        <f>IF(RES_hh_emi!V19=0,0,1000000*RES_hh_emi!V19/RES_hh_num!V19)</f>
        <v>562.57296694182037</v>
      </c>
      <c r="W19" s="72">
        <f>IF(RES_hh_emi!W19=0,0,1000000*RES_hh_emi!W19/RES_hh_num!W19)</f>
        <v>500.94684629118063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667.77847194011531</v>
      </c>
      <c r="C20" s="72">
        <f>IF(RES_hh_emi!C20=0,0,1000000*RES_hh_emi!C20/RES_hh_num!C20)</f>
        <v>753.94137846924264</v>
      </c>
      <c r="D20" s="72">
        <f>IF(RES_hh_emi!D20=0,0,1000000*RES_hh_emi!D20/RES_hh_num!D20)</f>
        <v>729.13431282353974</v>
      </c>
      <c r="E20" s="72">
        <f>IF(RES_hh_emi!E20=0,0,1000000*RES_hh_emi!E20/RES_hh_num!E20)</f>
        <v>757.03090694452521</v>
      </c>
      <c r="F20" s="72">
        <f>IF(RES_hh_emi!F20=0,0,1000000*RES_hh_emi!F20/RES_hh_num!F20)</f>
        <v>738.40597970929196</v>
      </c>
      <c r="G20" s="72">
        <f>IF(RES_hh_emi!G20=0,0,1000000*RES_hh_emi!G20/RES_hh_num!G20)</f>
        <v>780.32751277897444</v>
      </c>
      <c r="H20" s="72">
        <f>IF(RES_hh_emi!H20=0,0,1000000*RES_hh_emi!H20/RES_hh_num!H20)</f>
        <v>832.1557800248213</v>
      </c>
      <c r="I20" s="72">
        <f>IF(RES_hh_emi!I20=0,0,1000000*RES_hh_emi!I20/RES_hh_num!I20)</f>
        <v>612.60802911534654</v>
      </c>
      <c r="J20" s="72">
        <f>IF(RES_hh_emi!J20=0,0,1000000*RES_hh_emi!J20/RES_hh_num!J20)</f>
        <v>811.5107846183455</v>
      </c>
      <c r="K20" s="72">
        <f>IF(RES_hh_emi!K20=0,0,1000000*RES_hh_emi!K20/RES_hh_num!K20)</f>
        <v>771.52689293693015</v>
      </c>
      <c r="L20" s="72">
        <f>IF(RES_hh_emi!L20=0,0,1000000*RES_hh_emi!L20/RES_hh_num!L20)</f>
        <v>751.62724193517056</v>
      </c>
      <c r="M20" s="72">
        <f>IF(RES_hh_emi!M20=0,0,1000000*RES_hh_emi!M20/RES_hh_num!M20)</f>
        <v>774.28877718530453</v>
      </c>
      <c r="N20" s="72">
        <f>IF(RES_hh_emi!N20=0,0,1000000*RES_hh_emi!N20/RES_hh_num!N20)</f>
        <v>799.80500354633637</v>
      </c>
      <c r="O20" s="72">
        <f>IF(RES_hh_emi!O20=0,0,1000000*RES_hh_emi!O20/RES_hh_num!O20)</f>
        <v>645.08344423623089</v>
      </c>
      <c r="P20" s="72">
        <f>IF(RES_hh_emi!P20=0,0,1000000*RES_hh_emi!P20/RES_hh_num!P20)</f>
        <v>730.91468570844052</v>
      </c>
      <c r="Q20" s="72">
        <f>IF(RES_hh_emi!Q20=0,0,1000000*RES_hh_emi!Q20/RES_hh_num!Q20)</f>
        <v>682.59758774608258</v>
      </c>
      <c r="R20" s="72">
        <f>IF(RES_hh_emi!R20=0,0,1000000*RES_hh_emi!R20/RES_hh_num!R20)</f>
        <v>662.59838550325685</v>
      </c>
      <c r="S20" s="72">
        <f>IF(RES_hh_emi!S20=0,0,1000000*RES_hh_emi!S20/RES_hh_num!S20)</f>
        <v>723.22969345302886</v>
      </c>
      <c r="T20" s="72">
        <f>IF(RES_hh_emi!T20=0,0,1000000*RES_hh_emi!T20/RES_hh_num!T20)</f>
        <v>649.18748304126609</v>
      </c>
      <c r="U20" s="72">
        <f>IF(RES_hh_emi!U20=0,0,1000000*RES_hh_emi!U20/RES_hh_num!U20)</f>
        <v>753.56543218403681</v>
      </c>
      <c r="V20" s="72">
        <f>IF(RES_hh_emi!V20=0,0,1000000*RES_hh_emi!V20/RES_hh_num!V20)</f>
        <v>842.58805872809455</v>
      </c>
      <c r="W20" s="72">
        <f>IF(RES_hh_emi!W20=0,0,1000000*RES_hh_emi!W20/RES_hh_num!W20)</f>
        <v>537.32062538708055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508.79047099035307</v>
      </c>
      <c r="C21" s="72">
        <f>IF(RES_hh_emi!C21=0,0,1000000*RES_hh_emi!C21/RES_hh_num!C21)</f>
        <v>515.90143786930537</v>
      </c>
      <c r="D21" s="72">
        <f>IF(RES_hh_emi!D21=0,0,1000000*RES_hh_emi!D21/RES_hh_num!D21)</f>
        <v>532.16062933843023</v>
      </c>
      <c r="E21" s="72">
        <f>IF(RES_hh_emi!E21=0,0,1000000*RES_hh_emi!E21/RES_hh_num!E21)</f>
        <v>543.21853142051305</v>
      </c>
      <c r="F21" s="72">
        <f>IF(RES_hh_emi!F21=0,0,1000000*RES_hh_emi!F21/RES_hh_num!F21)</f>
        <v>547.41503496236328</v>
      </c>
      <c r="G21" s="72">
        <f>IF(RES_hh_emi!G21=0,0,1000000*RES_hh_emi!G21/RES_hh_num!G21)</f>
        <v>546.37921665430076</v>
      </c>
      <c r="H21" s="72">
        <f>IF(RES_hh_emi!H21=0,0,1000000*RES_hh_emi!H21/RES_hh_num!H21)</f>
        <v>516.88549518206685</v>
      </c>
      <c r="I21" s="72">
        <f>IF(RES_hh_emi!I21=0,0,1000000*RES_hh_emi!I21/RES_hh_num!I21)</f>
        <v>544.73618742957342</v>
      </c>
      <c r="J21" s="72">
        <f>IF(RES_hh_emi!J21=0,0,1000000*RES_hh_emi!J21/RES_hh_num!J21)</f>
        <v>510.43195080694647</v>
      </c>
      <c r="K21" s="72">
        <f>IF(RES_hh_emi!K21=0,0,1000000*RES_hh_emi!K21/RES_hh_num!K21)</f>
        <v>517.10749146767432</v>
      </c>
      <c r="L21" s="72">
        <f>IF(RES_hh_emi!L21=0,0,1000000*RES_hh_emi!L21/RES_hh_num!L21)</f>
        <v>531.80464912769901</v>
      </c>
      <c r="M21" s="72">
        <f>IF(RES_hh_emi!M21=0,0,1000000*RES_hh_emi!M21/RES_hh_num!M21)</f>
        <v>495.41284776666015</v>
      </c>
      <c r="N21" s="72">
        <f>IF(RES_hh_emi!N21=0,0,1000000*RES_hh_emi!N21/RES_hh_num!N21)</f>
        <v>497.69255808096807</v>
      </c>
      <c r="O21" s="72">
        <f>IF(RES_hh_emi!O21=0,0,1000000*RES_hh_emi!O21/RES_hh_num!O21)</f>
        <v>477.90998361582541</v>
      </c>
      <c r="P21" s="72">
        <f>IF(RES_hh_emi!P21=0,0,1000000*RES_hh_emi!P21/RES_hh_num!P21)</f>
        <v>453.1342951854362</v>
      </c>
      <c r="Q21" s="72">
        <f>IF(RES_hh_emi!Q21=0,0,1000000*RES_hh_emi!Q21/RES_hh_num!Q21)</f>
        <v>443.22654284261625</v>
      </c>
      <c r="R21" s="72">
        <f>IF(RES_hh_emi!R21=0,0,1000000*RES_hh_emi!R21/RES_hh_num!R21)</f>
        <v>451.82840597492321</v>
      </c>
      <c r="S21" s="72">
        <f>IF(RES_hh_emi!S21=0,0,1000000*RES_hh_emi!S21/RES_hh_num!S21)</f>
        <v>453.8018097787587</v>
      </c>
      <c r="T21" s="72">
        <f>IF(RES_hh_emi!T21=0,0,1000000*RES_hh_emi!T21/RES_hh_num!T21)</f>
        <v>487.24171461310414</v>
      </c>
      <c r="U21" s="72">
        <f>IF(RES_hh_emi!U21=0,0,1000000*RES_hh_emi!U21/RES_hh_num!U21)</f>
        <v>455.90350316730024</v>
      </c>
      <c r="V21" s="72">
        <f>IF(RES_hh_emi!V21=0,0,1000000*RES_hh_emi!V21/RES_hh_num!V21)</f>
        <v>441.81088960655768</v>
      </c>
      <c r="W21" s="72">
        <f>IF(RES_hh_emi!W21=0,0,1000000*RES_hh_emi!W21/RES_hh_num!W21)</f>
        <v>477.40652211837443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4.6249538547109035</v>
      </c>
      <c r="C27" s="69">
        <f>IF(RES_hh_emi!C27=0,0,1000000*RES_hh_emi!C27/RES_hh_num!C27)</f>
        <v>4.7287372302927233</v>
      </c>
      <c r="D27" s="69">
        <f>IF(RES_hh_emi!D27=0,0,1000000*RES_hh_emi!D27/RES_hh_num!D27)</f>
        <v>5.0913520860449744</v>
      </c>
      <c r="E27" s="69">
        <f>IF(RES_hh_emi!E27=0,0,1000000*RES_hh_emi!E27/RES_hh_num!E27)</f>
        <v>5.4151885370125692</v>
      </c>
      <c r="F27" s="69">
        <f>IF(RES_hh_emi!F27=0,0,1000000*RES_hh_emi!F27/RES_hh_num!F27)</f>
        <v>5.5729498007348379</v>
      </c>
      <c r="G27" s="69">
        <f>IF(RES_hh_emi!G27=0,0,1000000*RES_hh_emi!G27/RES_hh_num!G27)</f>
        <v>5.6552761540516219</v>
      </c>
      <c r="H27" s="69">
        <f>IF(RES_hh_emi!H27=0,0,1000000*RES_hh_emi!H27/RES_hh_num!H27)</f>
        <v>5.3597418113539339</v>
      </c>
      <c r="I27" s="69">
        <f>IF(RES_hh_emi!I27=0,0,1000000*RES_hh_emi!I27/RES_hh_num!I27)</f>
        <v>5.5205040169589221</v>
      </c>
      <c r="J27" s="69">
        <f>IF(RES_hh_emi!J27=0,0,1000000*RES_hh_emi!J27/RES_hh_num!J27)</f>
        <v>4.8610216970090052</v>
      </c>
      <c r="K27" s="69">
        <f>IF(RES_hh_emi!K27=0,0,1000000*RES_hh_emi!K27/RES_hh_num!K27)</f>
        <v>5.0854413339647566</v>
      </c>
      <c r="L27" s="69">
        <f>IF(RES_hh_emi!L27=0,0,1000000*RES_hh_emi!L27/RES_hh_num!L27)</f>
        <v>5.2445682875750448</v>
      </c>
      <c r="M27" s="69">
        <f>IF(RES_hh_emi!M27=0,0,1000000*RES_hh_emi!M27/RES_hh_num!M27)</f>
        <v>4.632921571664391</v>
      </c>
      <c r="N27" s="69">
        <f>IF(RES_hh_emi!N27=0,0,1000000*RES_hh_emi!N27/RES_hh_num!N27)</f>
        <v>5.0334768250489805</v>
      </c>
      <c r="O27" s="69">
        <f>IF(RES_hh_emi!O27=0,0,1000000*RES_hh_emi!O27/RES_hh_num!O27)</f>
        <v>5.6789475043215925</v>
      </c>
      <c r="P27" s="69">
        <f>IF(RES_hh_emi!P27=0,0,1000000*RES_hh_emi!P27/RES_hh_num!P27)</f>
        <v>5.0356730284393363</v>
      </c>
      <c r="Q27" s="69">
        <f>IF(RES_hh_emi!Q27=0,0,1000000*RES_hh_emi!Q27/RES_hh_num!Q27)</f>
        <v>4.9701320451995468</v>
      </c>
      <c r="R27" s="69">
        <f>IF(RES_hh_emi!R27=0,0,1000000*RES_hh_emi!R27/RES_hh_num!R27)</f>
        <v>4.6384974141456388</v>
      </c>
      <c r="S27" s="69">
        <f>IF(RES_hh_emi!S27=0,0,1000000*RES_hh_emi!S27/RES_hh_num!S27)</f>
        <v>4.8571329357727455</v>
      </c>
      <c r="T27" s="69">
        <f>IF(RES_hh_emi!T27=0,0,1000000*RES_hh_emi!T27/RES_hh_num!T27)</f>
        <v>5.2004248307658552</v>
      </c>
      <c r="U27" s="69">
        <f>IF(RES_hh_emi!U27=0,0,1000000*RES_hh_emi!U27/RES_hh_num!U27)</f>
        <v>5.824254096498712</v>
      </c>
      <c r="V27" s="69">
        <f>IF(RES_hh_emi!V27=0,0,1000000*RES_hh_emi!V27/RES_hh_num!V27)</f>
        <v>5.667863108737583</v>
      </c>
      <c r="W27" s="69">
        <f>IF(RES_hh_emi!W27=0,0,1000000*RES_hh_emi!W27/RES_hh_num!W27)</f>
        <v>6.5554287047020594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203.76635436650452</v>
      </c>
      <c r="C30" s="72">
        <f>IF(RES_hh_emi!C30=0,0,1000000*RES_hh_emi!C30/RES_hh_num!C30)</f>
        <v>207.26953387547849</v>
      </c>
      <c r="D30" s="72">
        <f>IF(RES_hh_emi!D30=0,0,1000000*RES_hh_emi!D30/RES_hh_num!D30)</f>
        <v>216.29392852958665</v>
      </c>
      <c r="E30" s="72">
        <f>IF(RES_hh_emi!E30=0,0,1000000*RES_hh_emi!E30/RES_hh_num!E30)</f>
        <v>224.80528190249268</v>
      </c>
      <c r="F30" s="72">
        <f>IF(RES_hh_emi!F30=0,0,1000000*RES_hh_emi!F30/RES_hh_num!F30)</f>
        <v>229.34048988690199</v>
      </c>
      <c r="G30" s="72">
        <f>IF(RES_hh_emi!G30=0,0,1000000*RES_hh_emi!G30/RES_hh_num!G30)</f>
        <v>231.39830957187689</v>
      </c>
      <c r="H30" s="72">
        <f>IF(RES_hh_emi!H30=0,0,1000000*RES_hh_emi!H30/RES_hh_num!H30)</f>
        <v>220.65204260492516</v>
      </c>
      <c r="I30" s="72">
        <f>IF(RES_hh_emi!I30=0,0,1000000*RES_hh_emi!I30/RES_hh_num!I30)</f>
        <v>223.35708386002304</v>
      </c>
      <c r="J30" s="72">
        <f>IF(RES_hh_emi!J30=0,0,1000000*RES_hh_emi!J30/RES_hh_num!J30)</f>
        <v>198.69946417855925</v>
      </c>
      <c r="K30" s="72">
        <f>IF(RES_hh_emi!K30=0,0,1000000*RES_hh_emi!K30/RES_hh_num!K30)</f>
        <v>205.43965196292831</v>
      </c>
      <c r="L30" s="72">
        <f>IF(RES_hh_emi!L30=0,0,1000000*RES_hh_emi!L30/RES_hh_num!L30)</f>
        <v>211.73186560785678</v>
      </c>
      <c r="M30" s="72">
        <f>IF(RES_hh_emi!M30=0,0,1000000*RES_hh_emi!M30/RES_hh_num!M30)</f>
        <v>181.44070905092619</v>
      </c>
      <c r="N30" s="72">
        <f>IF(RES_hh_emi!N30=0,0,1000000*RES_hh_emi!N30/RES_hh_num!N30)</f>
        <v>190.70105623402071</v>
      </c>
      <c r="O30" s="72">
        <f>IF(RES_hh_emi!O30=0,0,1000000*RES_hh_emi!O30/RES_hh_num!O30)</f>
        <v>209.73215812728637</v>
      </c>
      <c r="P30" s="72">
        <f>IF(RES_hh_emi!P30=0,0,1000000*RES_hh_emi!P30/RES_hh_num!P30)</f>
        <v>180.04911614190425</v>
      </c>
      <c r="Q30" s="72">
        <f>IF(RES_hh_emi!Q30=0,0,1000000*RES_hh_emi!Q30/RES_hh_num!Q30)</f>
        <v>178.60118762010521</v>
      </c>
      <c r="R30" s="72">
        <f>IF(RES_hh_emi!R30=0,0,1000000*RES_hh_emi!R30/RES_hh_num!R30)</f>
        <v>167.72653740948076</v>
      </c>
      <c r="S30" s="72">
        <f>IF(RES_hh_emi!S30=0,0,1000000*RES_hh_emi!S30/RES_hh_num!S30)</f>
        <v>171.90624229722232</v>
      </c>
      <c r="T30" s="72">
        <f>IF(RES_hh_emi!T30=0,0,1000000*RES_hh_emi!T30/RES_hh_num!T30)</f>
        <v>173.64717451638418</v>
      </c>
      <c r="U30" s="72">
        <f>IF(RES_hh_emi!U30=0,0,1000000*RES_hh_emi!U30/RES_hh_num!U30)</f>
        <v>181.03743155735319</v>
      </c>
      <c r="V30" s="72">
        <f>IF(RES_hh_emi!V30=0,0,1000000*RES_hh_emi!V30/RES_hh_num!V30)</f>
        <v>166.80397624538176</v>
      </c>
      <c r="W30" s="72">
        <f>IF(RES_hh_emi!W30=0,0,1000000*RES_hh_emi!W30/RES_hh_num!W30)</f>
        <v>186.27866578101131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215.12374443718892</v>
      </c>
      <c r="C3" s="65">
        <f>IF(RES_hh_fech!C3=0,0,RES_hh_fech!C3/RES_summary!C$19)</f>
        <v>228.8155235793383</v>
      </c>
      <c r="D3" s="65">
        <f>IF(RES_hh_fech!D3=0,0,RES_hh_fech!D3/RES_summary!D$19)</f>
        <v>217.07664268498417</v>
      </c>
      <c r="E3" s="65">
        <f>IF(RES_hh_fech!E3=0,0,RES_hh_fech!E3/RES_summary!E$19)</f>
        <v>212.38233425081845</v>
      </c>
      <c r="F3" s="65">
        <f>IF(RES_hh_fech!F3=0,0,RES_hh_fech!F3/RES_summary!F$19)</f>
        <v>203.33002274659682</v>
      </c>
      <c r="G3" s="65">
        <f>IF(RES_hh_fech!G3=0,0,RES_hh_fech!G3/RES_summary!G$19)</f>
        <v>197.72247227286471</v>
      </c>
      <c r="H3" s="65">
        <f>IF(RES_hh_fech!H3=0,0,RES_hh_fech!H3/RES_summary!H$19)</f>
        <v>199.33064781112108</v>
      </c>
      <c r="I3" s="65">
        <f>IF(RES_hh_fech!I3=0,0,RES_hh_fech!I3/RES_summary!I$19)</f>
        <v>166.61920878613145</v>
      </c>
      <c r="J3" s="65">
        <f>IF(RES_hh_fech!J3=0,0,RES_hh_fech!J3/RES_summary!J$19)</f>
        <v>189.53051727148048</v>
      </c>
      <c r="K3" s="65">
        <f>IF(RES_hh_fech!K3=0,0,RES_hh_fech!K3/RES_summary!K$19)</f>
        <v>177.5403333272333</v>
      </c>
      <c r="L3" s="65">
        <f>IF(RES_hh_fech!L3=0,0,RES_hh_fech!L3/RES_summary!L$19)</f>
        <v>190.04988785212271</v>
      </c>
      <c r="M3" s="65">
        <f>IF(RES_hh_fech!M3=0,0,RES_hh_fech!M3/RES_summary!M$19)</f>
        <v>164.95884436842036</v>
      </c>
      <c r="N3" s="65">
        <f>IF(RES_hh_fech!N3=0,0,RES_hh_fech!N3/RES_summary!N$19)</f>
        <v>172.84370096872388</v>
      </c>
      <c r="O3" s="65">
        <f>IF(RES_hh_fech!O3=0,0,RES_hh_fech!O3/RES_summary!O$19)</f>
        <v>182.87766565376191</v>
      </c>
      <c r="P3" s="65">
        <f>IF(RES_hh_fech!P3=0,0,RES_hh_fech!P3/RES_summary!P$19)</f>
        <v>150.81883504523228</v>
      </c>
      <c r="Q3" s="65">
        <f>IF(RES_hh_fech!Q3=0,0,RES_hh_fech!Q3/RES_summary!Q$19)</f>
        <v>150.74869557067581</v>
      </c>
      <c r="R3" s="65">
        <f>IF(RES_hh_fech!R3=0,0,RES_hh_fech!R3/RES_summary!R$19)</f>
        <v>155.60531015508101</v>
      </c>
      <c r="S3" s="65">
        <f>IF(RES_hh_fech!S3=0,0,RES_hh_fech!S3/RES_summary!S$19)</f>
        <v>153.72580896263474</v>
      </c>
      <c r="T3" s="65">
        <f>IF(RES_hh_fech!T3=0,0,RES_hh_fech!T3/RES_summary!T$19)</f>
        <v>149.62923577474572</v>
      </c>
      <c r="U3" s="65">
        <f>IF(RES_hh_fech!U3=0,0,RES_hh_fech!U3/RES_summary!U$19)</f>
        <v>154.25199073679329</v>
      </c>
      <c r="V3" s="65">
        <f>IF(RES_hh_fech!V3=0,0,RES_hh_fech!V3/RES_summary!V$19)</f>
        <v>152.97442790161867</v>
      </c>
      <c r="W3" s="65">
        <f>IF(RES_hh_fech!W3=0,0,RES_hh_fech!W3/RES_summary!W$19)</f>
        <v>150.00416574863254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176.72557735155198</v>
      </c>
      <c r="C4" s="69">
        <f>IF(RES_hh_fech!C4=0,0,RES_hh_fech!C4/RES_summary!C$19)</f>
        <v>189.11413625041556</v>
      </c>
      <c r="D4" s="69">
        <f>IF(RES_hh_fech!D4=0,0,RES_hh_fech!D4/RES_summary!D$19)</f>
        <v>176.82713280318279</v>
      </c>
      <c r="E4" s="69">
        <f>IF(RES_hh_fech!E4=0,0,RES_hh_fech!E4/RES_summary!E$19)</f>
        <v>171.41699066303252</v>
      </c>
      <c r="F4" s="69">
        <f>IF(RES_hh_fech!F4=0,0,RES_hh_fech!F4/RES_summary!F$19)</f>
        <v>162.21191421484366</v>
      </c>
      <c r="G4" s="69">
        <f>IF(RES_hh_fech!G4=0,0,RES_hh_fech!G4/RES_summary!G$19)</f>
        <v>156.33308686454518</v>
      </c>
      <c r="H4" s="69">
        <f>IF(RES_hh_fech!H4=0,0,RES_hh_fech!H4/RES_summary!H$19)</f>
        <v>158.56517889902625</v>
      </c>
      <c r="I4" s="69">
        <f>IF(RES_hh_fech!I4=0,0,RES_hh_fech!I4/RES_summary!I$19)</f>
        <v>127.40227941512765</v>
      </c>
      <c r="J4" s="69">
        <f>IF(RES_hh_fech!J4=0,0,RES_hh_fech!J4/RES_summary!J$19)</f>
        <v>150.08441351219619</v>
      </c>
      <c r="K4" s="69">
        <f>IF(RES_hh_fech!K4=0,0,RES_hh_fech!K4/RES_summary!K$19)</f>
        <v>138.6293805338511</v>
      </c>
      <c r="L4" s="69">
        <f>IF(RES_hh_fech!L4=0,0,RES_hh_fech!L4/RES_summary!L$19)</f>
        <v>150.67005806074988</v>
      </c>
      <c r="M4" s="69">
        <f>IF(RES_hh_fech!M4=0,0,RES_hh_fech!M4/RES_summary!M$19)</f>
        <v>126.87553981466914</v>
      </c>
      <c r="N4" s="69">
        <f>IF(RES_hh_fech!N4=0,0,RES_hh_fech!N4/RES_summary!N$19)</f>
        <v>135.6911601694037</v>
      </c>
      <c r="O4" s="69">
        <f>IF(RES_hh_fech!O4=0,0,RES_hh_fech!O4/RES_summary!O$19)</f>
        <v>148.08678221053026</v>
      </c>
      <c r="P4" s="69">
        <f>IF(RES_hh_fech!P4=0,0,RES_hh_fech!P4/RES_summary!P$19)</f>
        <v>116.92928804986821</v>
      </c>
      <c r="Q4" s="69">
        <f>IF(RES_hh_fech!Q4=0,0,RES_hh_fech!Q4/RES_summary!Q$19)</f>
        <v>118.34398153574767</v>
      </c>
      <c r="R4" s="69">
        <f>IF(RES_hh_fech!R4=0,0,RES_hh_fech!R4/RES_summary!R$19)</f>
        <v>123.79312099205012</v>
      </c>
      <c r="S4" s="69">
        <f>IF(RES_hh_fech!S4=0,0,RES_hh_fech!S4/RES_summary!S$19)</f>
        <v>120.3032868835385</v>
      </c>
      <c r="T4" s="69">
        <f>IF(RES_hh_fech!T4=0,0,RES_hh_fech!T4/RES_summary!T$19)</f>
        <v>115.66725867795394</v>
      </c>
      <c r="U4" s="69">
        <f>IF(RES_hh_fech!U4=0,0,RES_hh_fech!U4/RES_summary!U$19)</f>
        <v>121.09060337022272</v>
      </c>
      <c r="V4" s="69">
        <f>IF(RES_hh_fech!V4=0,0,RES_hh_fech!V4/RES_summary!V$19)</f>
        <v>120.23441145495775</v>
      </c>
      <c r="W4" s="69">
        <f>IF(RES_hh_fech!W4=0,0,RES_hh_fech!W4/RES_summary!W$19)</f>
        <v>117.70386863383595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165.07003143037241</v>
      </c>
      <c r="C5" s="72">
        <f>IF(RES_hh_fech!C5=0,0,RES_hh_fech!C5/RES_summary!C$19)</f>
        <v>166.62262745640788</v>
      </c>
      <c r="D5" s="72">
        <f>IF(RES_hh_fech!D5=0,0,RES_hh_fech!D5/RES_summary!D$19)</f>
        <v>144.86369298938945</v>
      </c>
      <c r="E5" s="72">
        <f>IF(RES_hh_fech!E5=0,0,RES_hh_fech!E5/RES_summary!E$19)</f>
        <v>150.83942313660569</v>
      </c>
      <c r="F5" s="72">
        <f>IF(RES_hh_fech!F5=0,0,RES_hh_fech!F5/RES_summary!F$19)</f>
        <v>123.09119320926467</v>
      </c>
      <c r="G5" s="72">
        <f>IF(RES_hh_fech!G5=0,0,RES_hh_fech!G5/RES_summary!G$19)</f>
        <v>125.47404769990597</v>
      </c>
      <c r="H5" s="72">
        <f>IF(RES_hh_fech!H5=0,0,RES_hh_fech!H5/RES_summary!H$19)</f>
        <v>137.68558511095748</v>
      </c>
      <c r="I5" s="72">
        <f>IF(RES_hh_fech!I5=0,0,RES_hh_fech!I5/RES_summary!I$19)</f>
        <v>140.29670847094789</v>
      </c>
      <c r="J5" s="72">
        <f>IF(RES_hh_fech!J5=0,0,RES_hh_fech!J5/RES_summary!J$19)</f>
        <v>122.26856948984958</v>
      </c>
      <c r="K5" s="72">
        <f>IF(RES_hh_fech!K5=0,0,RES_hh_fech!K5/RES_summary!K$19)</f>
        <v>111.20755751217395</v>
      </c>
      <c r="L5" s="72">
        <f>IF(RES_hh_fech!L5=0,0,RES_hh_fech!L5/RES_summary!L$19)</f>
        <v>166.00103211448393</v>
      </c>
      <c r="M5" s="72">
        <f>IF(RES_hh_fech!M5=0,0,RES_hh_fech!M5/RES_summary!M$19)</f>
        <v>141.96321743318708</v>
      </c>
      <c r="N5" s="72">
        <f>IF(RES_hh_fech!N5=0,0,RES_hh_fech!N5/RES_summary!N$19)</f>
        <v>124.70879267819416</v>
      </c>
      <c r="O5" s="72">
        <f>IF(RES_hh_fech!O5=0,0,RES_hh_fech!O5/RES_summary!O$19)</f>
        <v>129.41321419668631</v>
      </c>
      <c r="P5" s="72">
        <f>IF(RES_hh_fech!P5=0,0,RES_hh_fech!P5/RES_summary!P$19)</f>
        <v>114.26453346332663</v>
      </c>
      <c r="Q5" s="72">
        <f>IF(RES_hh_fech!Q5=0,0,RES_hh_fech!Q5/RES_summary!Q$19)</f>
        <v>124.54533749900556</v>
      </c>
      <c r="R5" s="72">
        <f>IF(RES_hh_fech!R5=0,0,RES_hh_fech!R5/RES_summary!R$19)</f>
        <v>116.67421897264592</v>
      </c>
      <c r="S5" s="72">
        <f>IF(RES_hh_fech!S5=0,0,RES_hh_fech!S5/RES_summary!S$19)</f>
        <v>122.31041888485106</v>
      </c>
      <c r="T5" s="72">
        <f>IF(RES_hh_fech!T5=0,0,RES_hh_fech!T5/RES_summary!T$19)</f>
        <v>133.57163665509358</v>
      </c>
      <c r="U5" s="72">
        <f>IF(RES_hh_fech!U5=0,0,RES_hh_fech!U5/RES_summary!U$19)</f>
        <v>111.03153936425562</v>
      </c>
      <c r="V5" s="72">
        <f>IF(RES_hh_fech!V5=0,0,RES_hh_fech!V5/RES_summary!V$19)</f>
        <v>119.76389203266559</v>
      </c>
      <c r="W5" s="72">
        <f>IF(RES_hh_fech!W5=0,0,RES_hh_fech!W5/RES_summary!W$19)</f>
        <v>129.086016637028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203.48136627754803</v>
      </c>
      <c r="C6" s="72">
        <f>IF(RES_hh_fech!C6=0,0,RES_hh_fech!C6/RES_summary!C$19)</f>
        <v>206.40202967003523</v>
      </c>
      <c r="D6" s="72">
        <f>IF(RES_hh_fech!D6=0,0,RES_hh_fech!D6/RES_summary!D$19)</f>
        <v>183.22776239029395</v>
      </c>
      <c r="E6" s="72">
        <f>IF(RES_hh_fech!E6=0,0,RES_hh_fech!E6/RES_summary!E$19)</f>
        <v>157.77277534949735</v>
      </c>
      <c r="F6" s="72">
        <f>IF(RES_hh_fech!F6=0,0,RES_hh_fech!F6/RES_summary!F$19)</f>
        <v>204.49928404073705</v>
      </c>
      <c r="G6" s="72">
        <f>IF(RES_hh_fech!G6=0,0,RES_hh_fech!G6/RES_summary!G$19)</f>
        <v>176.49516371885653</v>
      </c>
      <c r="H6" s="72">
        <f>IF(RES_hh_fech!H6=0,0,RES_hh_fech!H6/RES_summary!H$19)</f>
        <v>188.56021769306201</v>
      </c>
      <c r="I6" s="72">
        <f>IF(RES_hh_fech!I6=0,0,RES_hh_fech!I6/RES_summary!I$19)</f>
        <v>117.16734148667683</v>
      </c>
      <c r="J6" s="72">
        <f>IF(RES_hh_fech!J6=0,0,RES_hh_fech!J6/RES_summary!J$19)</f>
        <v>161.73423550680488</v>
      </c>
      <c r="K6" s="72">
        <f>IF(RES_hh_fech!K6=0,0,RES_hh_fech!K6/RES_summary!K$19)</f>
        <v>152.90151933421242</v>
      </c>
      <c r="L6" s="72">
        <f>IF(RES_hh_fech!L6=0,0,RES_hh_fech!L6/RES_summary!L$19)</f>
        <v>166.13650719025301</v>
      </c>
      <c r="M6" s="72">
        <f>IF(RES_hh_fech!M6=0,0,RES_hh_fech!M6/RES_summary!M$19)</f>
        <v>151.23721020449668</v>
      </c>
      <c r="N6" s="72">
        <f>IF(RES_hh_fech!N6=0,0,RES_hh_fech!N6/RES_summary!N$19)</f>
        <v>138.82798616777649</v>
      </c>
      <c r="O6" s="72">
        <f>IF(RES_hh_fech!O6=0,0,RES_hh_fech!O6/RES_summary!O$19)</f>
        <v>171.16605954212503</v>
      </c>
      <c r="P6" s="72">
        <f>IF(RES_hh_fech!P6=0,0,RES_hh_fech!P6/RES_summary!P$19)</f>
        <v>137.45362609390142</v>
      </c>
      <c r="Q6" s="72">
        <f>IF(RES_hh_fech!Q6=0,0,RES_hh_fech!Q6/RES_summary!Q$19)</f>
        <v>112.93975086971356</v>
      </c>
      <c r="R6" s="72">
        <f>IF(RES_hh_fech!R6=0,0,RES_hh_fech!R6/RES_summary!R$19)</f>
        <v>143.23931554453964</v>
      </c>
      <c r="S6" s="72">
        <f>IF(RES_hh_fech!S6=0,0,RES_hh_fech!S6/RES_summary!S$19)</f>
        <v>104.80790535322686</v>
      </c>
      <c r="T6" s="72">
        <f>IF(RES_hh_fech!T6=0,0,RES_hh_fech!T6/RES_summary!T$19)</f>
        <v>151.68315093218609</v>
      </c>
      <c r="U6" s="72">
        <f>IF(RES_hh_fech!U6=0,0,RES_hh_fech!U6/RES_summary!U$19)</f>
        <v>130.79703740146161</v>
      </c>
      <c r="V6" s="72">
        <f>IF(RES_hh_fech!V6=0,0,RES_hh_fech!V6/RES_summary!V$19)</f>
        <v>141.43660325901413</v>
      </c>
      <c r="W6" s="72">
        <f>IF(RES_hh_fech!W6=0,0,RES_hh_fech!W6/RES_summary!W$19)</f>
        <v>127.60256513485611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192.64284926738185</v>
      </c>
      <c r="C7" s="72">
        <f>IF(RES_hh_fech!C7=0,0,RES_hh_fech!C7/RES_summary!C$19)</f>
        <v>222.14409350247914</v>
      </c>
      <c r="D7" s="72">
        <f>IF(RES_hh_fech!D7=0,0,RES_hh_fech!D7/RES_summary!D$19)</f>
        <v>199.08379280657562</v>
      </c>
      <c r="E7" s="72">
        <f>IF(RES_hh_fech!E7=0,0,RES_hh_fech!E7/RES_summary!E$19)</f>
        <v>196.16606805258007</v>
      </c>
      <c r="F7" s="72">
        <f>IF(RES_hh_fech!F7=0,0,RES_hh_fech!F7/RES_summary!F$19)</f>
        <v>180.24907266204738</v>
      </c>
      <c r="G7" s="72">
        <f>IF(RES_hh_fech!G7=0,0,RES_hh_fech!G7/RES_summary!G$19)</f>
        <v>181.74522977935197</v>
      </c>
      <c r="H7" s="72">
        <f>IF(RES_hh_fech!H7=0,0,RES_hh_fech!H7/RES_summary!H$19)</f>
        <v>198.58274047139659</v>
      </c>
      <c r="I7" s="72">
        <f>IF(RES_hh_fech!I7=0,0,RES_hh_fech!I7/RES_summary!I$19)</f>
        <v>122.96984568449409</v>
      </c>
      <c r="J7" s="72">
        <f>IF(RES_hh_fech!J7=0,0,RES_hh_fech!J7/RES_summary!J$19)</f>
        <v>185.97270909720328</v>
      </c>
      <c r="K7" s="72">
        <f>IF(RES_hh_fech!K7=0,0,RES_hh_fech!K7/RES_summary!K$19)</f>
        <v>165.53200004091067</v>
      </c>
      <c r="L7" s="72">
        <f>IF(RES_hh_fech!L7=0,0,RES_hh_fech!L7/RES_summary!L$19)</f>
        <v>172.14570776972397</v>
      </c>
      <c r="M7" s="72">
        <f>IF(RES_hh_fech!M7=0,0,RES_hh_fech!M7/RES_summary!M$19)</f>
        <v>145.86327133648854</v>
      </c>
      <c r="N7" s="72">
        <f>IF(RES_hh_fech!N7=0,0,RES_hh_fech!N7/RES_summary!N$19)</f>
        <v>154.15762184504709</v>
      </c>
      <c r="O7" s="72">
        <f>IF(RES_hh_fech!O7=0,0,RES_hh_fech!O7/RES_summary!O$19)</f>
        <v>171.26678022848097</v>
      </c>
      <c r="P7" s="72">
        <f>IF(RES_hh_fech!P7=0,0,RES_hh_fech!P7/RES_summary!P$19)</f>
        <v>141.39008231373984</v>
      </c>
      <c r="Q7" s="72">
        <f>IF(RES_hh_fech!Q7=0,0,RES_hh_fech!Q7/RES_summary!Q$19)</f>
        <v>138.5724606650202</v>
      </c>
      <c r="R7" s="72">
        <f>IF(RES_hh_fech!R7=0,0,RES_hh_fech!R7/RES_summary!R$19)</f>
        <v>141.16339588595446</v>
      </c>
      <c r="S7" s="72">
        <f>IF(RES_hh_fech!S7=0,0,RES_hh_fech!S7/RES_summary!S$19)</f>
        <v>143.53090884707504</v>
      </c>
      <c r="T7" s="72">
        <f>IF(RES_hh_fech!T7=0,0,RES_hh_fech!T7/RES_summary!T$19)</f>
        <v>126.00764820560735</v>
      </c>
      <c r="U7" s="72">
        <f>IF(RES_hh_fech!U7=0,0,RES_hh_fech!U7/RES_summary!U$19)</f>
        <v>147.31501006257884</v>
      </c>
      <c r="V7" s="72">
        <f>IF(RES_hh_fech!V7=0,0,RES_hh_fech!V7/RES_summary!V$19)</f>
        <v>164.78545354716636</v>
      </c>
      <c r="W7" s="72">
        <f>IF(RES_hh_fech!W7=0,0,RES_hh_fech!W7/RES_summary!W$19)</f>
        <v>109.94305899211338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178.64208216585428</v>
      </c>
      <c r="C8" s="72">
        <f>IF(RES_hh_fech!C8=0,0,RES_hh_fech!C8/RES_summary!C$19)</f>
        <v>183.91988119459404</v>
      </c>
      <c r="D8" s="72">
        <f>IF(RES_hh_fech!D8=0,0,RES_hh_fech!D8/RES_summary!D$19)</f>
        <v>176.79240592679471</v>
      </c>
      <c r="E8" s="72">
        <f>IF(RES_hh_fech!E8=0,0,RES_hh_fech!E8/RES_summary!E$19)</f>
        <v>171.49714924828103</v>
      </c>
      <c r="F8" s="72">
        <f>IF(RES_hh_fech!F8=0,0,RES_hh_fech!F8/RES_summary!F$19)</f>
        <v>162.87364214475616</v>
      </c>
      <c r="G8" s="72">
        <f>IF(RES_hh_fech!G8=0,0,RES_hh_fech!G8/RES_summary!G$19)</f>
        <v>155.24597076781498</v>
      </c>
      <c r="H8" s="72">
        <f>IF(RES_hh_fech!H8=0,0,RES_hh_fech!H8/RES_summary!H$19)</f>
        <v>150.96991642043668</v>
      </c>
      <c r="I8" s="72">
        <f>IF(RES_hh_fech!I8=0,0,RES_hh_fech!I8/RES_summary!I$19)</f>
        <v>135.45960501159922</v>
      </c>
      <c r="J8" s="72">
        <f>IF(RES_hh_fech!J8=0,0,RES_hh_fech!J8/RES_summary!J$19)</f>
        <v>143.09371406026432</v>
      </c>
      <c r="K8" s="72">
        <f>IF(RES_hh_fech!K8=0,0,RES_hh_fech!K8/RES_summary!K$19)</f>
        <v>138.3978898344931</v>
      </c>
      <c r="L8" s="72">
        <f>IF(RES_hh_fech!L8=0,0,RES_hh_fech!L8/RES_summary!L$19)</f>
        <v>150.25041308504598</v>
      </c>
      <c r="M8" s="72">
        <f>IF(RES_hh_fech!M8=0,0,RES_hh_fech!M8/RES_summary!M$19)</f>
        <v>124.39667909196383</v>
      </c>
      <c r="N8" s="72">
        <f>IF(RES_hh_fech!N8=0,0,RES_hh_fech!N8/RES_summary!N$19)</f>
        <v>137.13741322307908</v>
      </c>
      <c r="O8" s="72">
        <f>IF(RES_hh_fech!O8=0,0,RES_hh_fech!O8/RES_summary!O$19)</f>
        <v>146.47409733461748</v>
      </c>
      <c r="P8" s="72">
        <f>IF(RES_hh_fech!P8=0,0,RES_hh_fech!P8/RES_summary!P$19)</f>
        <v>113.70441116227573</v>
      </c>
      <c r="Q8" s="72">
        <f>IF(RES_hh_fech!Q8=0,0,RES_hh_fech!Q8/RES_summary!Q$19)</f>
        <v>117.30685177315719</v>
      </c>
      <c r="R8" s="72">
        <f>IF(RES_hh_fech!R8=0,0,RES_hh_fech!R8/RES_summary!R$19)</f>
        <v>127.0509985417236</v>
      </c>
      <c r="S8" s="72">
        <f>IF(RES_hh_fech!S8=0,0,RES_hh_fech!S8/RES_summary!S$19)</f>
        <v>119.70621770269439</v>
      </c>
      <c r="T8" s="72">
        <f>IF(RES_hh_fech!T8=0,0,RES_hh_fech!T8/RES_summary!T$19)</f>
        <v>118.77878215230196</v>
      </c>
      <c r="U8" s="72">
        <f>IF(RES_hh_fech!U8=0,0,RES_hh_fech!U8/RES_summary!U$19)</f>
        <v>119.80350728409167</v>
      </c>
      <c r="V8" s="72">
        <f>IF(RES_hh_fech!V8=0,0,RES_hh_fech!V8/RES_summary!V$19)</f>
        <v>114.36135895109767</v>
      </c>
      <c r="W8" s="72">
        <f>IF(RES_hh_fech!W8=0,0,RES_hh_fech!W8/RES_summary!W$19)</f>
        <v>126.95042451823262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204.55603862119537</v>
      </c>
      <c r="C9" s="72">
        <f>IF(RES_hh_fech!C9=0,0,RES_hh_fech!C9/RES_summary!C$19)</f>
        <v>206.45808112568974</v>
      </c>
      <c r="D9" s="72">
        <f>IF(RES_hh_fech!D9=0,0,RES_hh_fech!D9/RES_summary!D$19)</f>
        <v>188.57882992764894</v>
      </c>
      <c r="E9" s="72">
        <f>IF(RES_hh_fech!E9=0,0,RES_hh_fech!E9/RES_summary!E$19)</f>
        <v>192.89699460405245</v>
      </c>
      <c r="F9" s="72">
        <f>IF(RES_hh_fech!F9=0,0,RES_hh_fech!F9/RES_summary!F$19)</f>
        <v>172.22716409272743</v>
      </c>
      <c r="G9" s="72">
        <f>IF(RES_hh_fech!G9=0,0,RES_hh_fech!G9/RES_summary!G$19)</f>
        <v>151.5787165378303</v>
      </c>
      <c r="H9" s="72">
        <f>IF(RES_hh_fech!H9=0,0,RES_hh_fech!H9/RES_summary!H$19)</f>
        <v>156.31311854484602</v>
      </c>
      <c r="I9" s="72">
        <f>IF(RES_hh_fech!I9=0,0,RES_hh_fech!I9/RES_summary!I$19)</f>
        <v>139.97809613132162</v>
      </c>
      <c r="J9" s="72">
        <f>IF(RES_hh_fech!J9=0,0,RES_hh_fech!J9/RES_summary!J$19)</f>
        <v>156.49186885202278</v>
      </c>
      <c r="K9" s="72">
        <f>IF(RES_hh_fech!K9=0,0,RES_hh_fech!K9/RES_summary!K$19)</f>
        <v>133.16754356879838</v>
      </c>
      <c r="L9" s="72">
        <f>IF(RES_hh_fech!L9=0,0,RES_hh_fech!L9/RES_summary!L$19)</f>
        <v>150.52844645152308</v>
      </c>
      <c r="M9" s="72">
        <f>IF(RES_hh_fech!M9=0,0,RES_hh_fech!M9/RES_summary!M$19)</f>
        <v>128.21337495882258</v>
      </c>
      <c r="N9" s="72">
        <f>IF(RES_hh_fech!N9=0,0,RES_hh_fech!N9/RES_summary!N$19)</f>
        <v>150.75531420114027</v>
      </c>
      <c r="O9" s="72">
        <f>IF(RES_hh_fech!O9=0,0,RES_hh_fech!O9/RES_summary!O$19)</f>
        <v>152.38554547674724</v>
      </c>
      <c r="P9" s="72">
        <f>IF(RES_hh_fech!P9=0,0,RES_hh_fech!P9/RES_summary!P$19)</f>
        <v>117.39119418853251</v>
      </c>
      <c r="Q9" s="72">
        <f>IF(RES_hh_fech!Q9=0,0,RES_hh_fech!Q9/RES_summary!Q$19)</f>
        <v>122.93269105941401</v>
      </c>
      <c r="R9" s="72">
        <f>IF(RES_hh_fech!R9=0,0,RES_hh_fech!R9/RES_summary!R$19)</f>
        <v>119.83367805558382</v>
      </c>
      <c r="S9" s="72">
        <f>IF(RES_hh_fech!S9=0,0,RES_hh_fech!S9/RES_summary!S$19)</f>
        <v>121.13512421646762</v>
      </c>
      <c r="T9" s="72">
        <f>IF(RES_hh_fech!T9=0,0,RES_hh_fech!T9/RES_summary!T$19)</f>
        <v>123.11320665691021</v>
      </c>
      <c r="U9" s="72">
        <f>IF(RES_hh_fech!U9=0,0,RES_hh_fech!U9/RES_summary!U$19)</f>
        <v>124.18880376963651</v>
      </c>
      <c r="V9" s="72">
        <f>IF(RES_hh_fech!V9=0,0,RES_hh_fech!V9/RES_summary!V$19)</f>
        <v>113.55787522825227</v>
      </c>
      <c r="W9" s="72">
        <f>IF(RES_hh_fech!W9=0,0,RES_hh_fech!W9/RES_summary!W$19)</f>
        <v>126.07767551749124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106.04386562113234</v>
      </c>
      <c r="F10" s="72">
        <f>IF(RES_hh_fech!F10=0,0,RES_hh_fech!F10/RES_summary!F$19)</f>
        <v>148.59387073806772</v>
      </c>
      <c r="G10" s="72">
        <f>IF(RES_hh_fech!G10=0,0,RES_hh_fech!G10/RES_summary!G$19)</f>
        <v>124.31694905518241</v>
      </c>
      <c r="H10" s="72">
        <f>IF(RES_hh_fech!H10=0,0,RES_hh_fech!H10/RES_summary!H$19)</f>
        <v>115.1872639536337</v>
      </c>
      <c r="I10" s="72">
        <f>IF(RES_hh_fech!I10=0,0,RES_hh_fech!I10/RES_summary!I$19)</f>
        <v>91.437757942012041</v>
      </c>
      <c r="J10" s="72">
        <f>IF(RES_hh_fech!J10=0,0,RES_hh_fech!J10/RES_summary!J$19)</f>
        <v>100.22846259955325</v>
      </c>
      <c r="K10" s="72">
        <f>IF(RES_hh_fech!K10=0,0,RES_hh_fech!K10/RES_summary!K$19)</f>
        <v>100.30527057641039</v>
      </c>
      <c r="L10" s="72">
        <f>IF(RES_hh_fech!L10=0,0,RES_hh_fech!L10/RES_summary!L$19)</f>
        <v>124.05165539384275</v>
      </c>
      <c r="M10" s="72">
        <f>IF(RES_hh_fech!M10=0,0,RES_hh_fech!M10/RES_summary!M$19)</f>
        <v>108.81437343269656</v>
      </c>
      <c r="N10" s="72">
        <f>IF(RES_hh_fech!N10=0,0,RES_hh_fech!N10/RES_summary!N$19)</f>
        <v>123.50207820373517</v>
      </c>
      <c r="O10" s="72">
        <f>IF(RES_hh_fech!O10=0,0,RES_hh_fech!O10/RES_summary!O$19)</f>
        <v>119.32030631384117</v>
      </c>
      <c r="P10" s="72">
        <f>IF(RES_hh_fech!P10=0,0,RES_hh_fech!P10/RES_summary!P$19)</f>
        <v>98.441172356557018</v>
      </c>
      <c r="Q10" s="72">
        <f>IF(RES_hh_fech!Q10=0,0,RES_hh_fech!Q10/RES_summary!Q$19)</f>
        <v>100.57193567929473</v>
      </c>
      <c r="R10" s="72">
        <f>IF(RES_hh_fech!R10=0,0,RES_hh_fech!R10/RES_summary!R$19)</f>
        <v>124.10833984881242</v>
      </c>
      <c r="S10" s="72">
        <f>IF(RES_hh_fech!S10=0,0,RES_hh_fech!S10/RES_summary!S$19)</f>
        <v>116.41702707515222</v>
      </c>
      <c r="T10" s="72">
        <f>IF(RES_hh_fech!T10=0,0,RES_hh_fech!T10/RES_summary!T$19)</f>
        <v>94.551018011596483</v>
      </c>
      <c r="U10" s="72">
        <f>IF(RES_hh_fech!U10=0,0,RES_hh_fech!U10/RES_summary!U$19)</f>
        <v>102.08480609998757</v>
      </c>
      <c r="V10" s="72">
        <f>IF(RES_hh_fech!V10=0,0,RES_hh_fech!V10/RES_summary!V$19)</f>
        <v>92.331454569288411</v>
      </c>
      <c r="W10" s="72">
        <f>IF(RES_hh_fech!W10=0,0,RES_hh_fech!W10/RES_summary!W$19)</f>
        <v>129.00115790375685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121.61206779884735</v>
      </c>
      <c r="C11" s="72">
        <f>IF(RES_hh_fech!C11=0,0,RES_hh_fech!C11/RES_summary!C$19)</f>
        <v>125.56090168457472</v>
      </c>
      <c r="D11" s="72">
        <f>IF(RES_hh_fech!D11=0,0,RES_hh_fech!D11/RES_summary!D$19)</f>
        <v>126.11803366113099</v>
      </c>
      <c r="E11" s="72">
        <f>IF(RES_hh_fech!E11=0,0,RES_hh_fech!E11/RES_summary!E$19)</f>
        <v>110.48128576038255</v>
      </c>
      <c r="F11" s="72">
        <f>IF(RES_hh_fech!F11=0,0,RES_hh_fech!F11/RES_summary!F$19)</f>
        <v>118.20556885297381</v>
      </c>
      <c r="G11" s="72">
        <f>IF(RES_hh_fech!G11=0,0,RES_hh_fech!G11/RES_summary!G$19)</f>
        <v>115.91480752878678</v>
      </c>
      <c r="H11" s="72">
        <f>IF(RES_hh_fech!H11=0,0,RES_hh_fech!H11/RES_summary!H$19)</f>
        <v>108.80728253777882</v>
      </c>
      <c r="I11" s="72">
        <f>IF(RES_hh_fech!I11=0,0,RES_hh_fech!I11/RES_summary!I$19)</f>
        <v>99.746982689127606</v>
      </c>
      <c r="J11" s="72">
        <f>IF(RES_hh_fech!J11=0,0,RES_hh_fech!J11/RES_summary!J$19)</f>
        <v>108.16948174508775</v>
      </c>
      <c r="K11" s="72">
        <f>IF(RES_hh_fech!K11=0,0,RES_hh_fech!K11/RES_summary!K$19)</f>
        <v>105.21393125972389</v>
      </c>
      <c r="L11" s="72">
        <f>IF(RES_hh_fech!L11=0,0,RES_hh_fech!L11/RES_summary!L$19)</f>
        <v>118.60778276424799</v>
      </c>
      <c r="M11" s="72">
        <f>IF(RES_hh_fech!M11=0,0,RES_hh_fech!M11/RES_summary!M$19)</f>
        <v>104.4752270599445</v>
      </c>
      <c r="N11" s="72">
        <f>IF(RES_hh_fech!N11=0,0,RES_hh_fech!N11/RES_summary!N$19)</f>
        <v>90.919539741351485</v>
      </c>
      <c r="O11" s="72">
        <f>IF(RES_hh_fech!O11=0,0,RES_hh_fech!O11/RES_summary!O$19)</f>
        <v>123.08853621917284</v>
      </c>
      <c r="P11" s="72">
        <f>IF(RES_hh_fech!P11=0,0,RES_hh_fech!P11/RES_summary!P$19)</f>
        <v>95.8797631149057</v>
      </c>
      <c r="Q11" s="72">
        <f>IF(RES_hh_fech!Q11=0,0,RES_hh_fech!Q11/RES_summary!Q$19)</f>
        <v>100.10138552250554</v>
      </c>
      <c r="R11" s="72">
        <f>IF(RES_hh_fech!R11=0,0,RES_hh_fech!R11/RES_summary!R$19)</f>
        <v>107.48605350515</v>
      </c>
      <c r="S11" s="72">
        <f>IF(RES_hh_fech!S11=0,0,RES_hh_fech!S11/RES_summary!S$19)</f>
        <v>108.6468073207793</v>
      </c>
      <c r="T11" s="72">
        <f>IF(RES_hh_fech!T11=0,0,RES_hh_fech!T11/RES_summary!T$19)</f>
        <v>94.98425378689258</v>
      </c>
      <c r="U11" s="72">
        <f>IF(RES_hh_fech!U11=0,0,RES_hh_fech!U11/RES_summary!U$19)</f>
        <v>106.38124195256061</v>
      </c>
      <c r="V11" s="72">
        <f>IF(RES_hh_fech!V11=0,0,RES_hh_fech!V11/RES_summary!V$19)</f>
        <v>106.07345422377765</v>
      </c>
      <c r="W11" s="72">
        <f>IF(RES_hh_fech!W11=0,0,RES_hh_fech!W11/RES_summary!W$19)</f>
        <v>105.73516370894453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63.158665203067976</v>
      </c>
      <c r="C12" s="72">
        <f>IF(RES_hh_fech!C12=0,0,RES_hh_fech!C12/RES_summary!C$19)</f>
        <v>67.753057403578936</v>
      </c>
      <c r="D12" s="72">
        <f>IF(RES_hh_fech!D12=0,0,RES_hh_fech!D12/RES_summary!D$19)</f>
        <v>63.219223828385068</v>
      </c>
      <c r="E12" s="72">
        <f>IF(RES_hh_fech!E12=0,0,RES_hh_fech!E12/RES_summary!E$19)</f>
        <v>62.107796762319012</v>
      </c>
      <c r="F12" s="72">
        <f>IF(RES_hh_fech!F12=0,0,RES_hh_fech!F12/RES_summary!F$19)</f>
        <v>53.713600809221141</v>
      </c>
      <c r="G12" s="72">
        <f>IF(RES_hh_fech!G12=0,0,RES_hh_fech!G12/RES_summary!G$19)</f>
        <v>47.43425595542152</v>
      </c>
      <c r="H12" s="72">
        <f>IF(RES_hh_fech!H12=0,0,RES_hh_fech!H12/RES_summary!H$19)</f>
        <v>45.686419950847977</v>
      </c>
      <c r="I12" s="72">
        <f>IF(RES_hh_fech!I12=0,0,RES_hh_fech!I12/RES_summary!I$19)</f>
        <v>42.795675797452077</v>
      </c>
      <c r="J12" s="72">
        <f>IF(RES_hh_fech!J12=0,0,RES_hh_fech!J12/RES_summary!J$19)</f>
        <v>43.983210623293381</v>
      </c>
      <c r="K12" s="72">
        <f>IF(RES_hh_fech!K12=0,0,RES_hh_fech!K12/RES_summary!K$19)</f>
        <v>42.361726740892927</v>
      </c>
      <c r="L12" s="72">
        <f>IF(RES_hh_fech!L12=0,0,RES_hh_fech!L12/RES_summary!L$19)</f>
        <v>41.668525821512226</v>
      </c>
      <c r="M12" s="72">
        <f>IF(RES_hh_fech!M12=0,0,RES_hh_fech!M12/RES_summary!M$19)</f>
        <v>39.488538592312167</v>
      </c>
      <c r="N12" s="72">
        <f>IF(RES_hh_fech!N12=0,0,RES_hh_fech!N12/RES_summary!N$19)</f>
        <v>38.89833890202874</v>
      </c>
      <c r="O12" s="72">
        <f>IF(RES_hh_fech!O12=0,0,RES_hh_fech!O12/RES_summary!O$19)</f>
        <v>37.836105572943332</v>
      </c>
      <c r="P12" s="72">
        <f>IF(RES_hh_fech!P12=0,0,RES_hh_fech!P12/RES_summary!P$19)</f>
        <v>34.745353676327113</v>
      </c>
      <c r="Q12" s="72">
        <f>IF(RES_hh_fech!Q12=0,0,RES_hh_fech!Q12/RES_summary!Q$19)</f>
        <v>33.294979716633655</v>
      </c>
      <c r="R12" s="72">
        <f>IF(RES_hh_fech!R12=0,0,RES_hh_fech!R12/RES_summary!R$19)</f>
        <v>32.691960240075638</v>
      </c>
      <c r="S12" s="72">
        <f>IF(RES_hh_fech!S12=0,0,RES_hh_fech!S12/RES_summary!S$19)</f>
        <v>32.301157929104541</v>
      </c>
      <c r="T12" s="72">
        <f>IF(RES_hh_fech!T12=0,0,RES_hh_fech!T12/RES_summary!T$19)</f>
        <v>31.538343358305859</v>
      </c>
      <c r="U12" s="72">
        <f>IF(RES_hh_fech!U12=0,0,RES_hh_fech!U12/RES_summary!U$19)</f>
        <v>31.437330369753294</v>
      </c>
      <c r="V12" s="72">
        <f>IF(RES_hh_fech!V12=0,0,RES_hh_fech!V12/RES_summary!V$19)</f>
        <v>31.501220965972294</v>
      </c>
      <c r="W12" s="72">
        <f>IF(RES_hh_fech!W12=0,0,RES_hh_fech!W12/RES_summary!W$19)</f>
        <v>31.610327313790695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132.37237868672275</v>
      </c>
      <c r="C13" s="74">
        <f>IF(RES_hh_fech!C13=0,0,RES_hh_fech!C13/RES_summary!C$19)</f>
        <v>141.68445000576736</v>
      </c>
      <c r="D13" s="74">
        <f>IF(RES_hh_fech!D13=0,0,RES_hh_fech!D13/RES_summary!D$19)</f>
        <v>134.52847291111937</v>
      </c>
      <c r="E13" s="74">
        <f>IF(RES_hh_fech!E13=0,0,RES_hh_fech!E13/RES_summary!E$19)</f>
        <v>132.62460321805418</v>
      </c>
      <c r="F13" s="74">
        <f>IF(RES_hh_fech!F13=0,0,RES_hh_fech!F13/RES_summary!F$19)</f>
        <v>128.35655785812352</v>
      </c>
      <c r="G13" s="74">
        <f>IF(RES_hh_fech!G13=0,0,RES_hh_fech!G13/RES_summary!G$19)</f>
        <v>125.74041156909365</v>
      </c>
      <c r="H13" s="74">
        <f>IF(RES_hh_fech!H13=0,0,RES_hh_fech!H13/RES_summary!H$19)</f>
        <v>124.61099519818403</v>
      </c>
      <c r="I13" s="74">
        <f>IF(RES_hh_fech!I13=0,0,RES_hh_fech!I13/RES_summary!I$19)</f>
        <v>106.80072063226</v>
      </c>
      <c r="J13" s="74">
        <f>IF(RES_hh_fech!J13=0,0,RES_hh_fech!J13/RES_summary!J$19)</f>
        <v>120.12542243741626</v>
      </c>
      <c r="K13" s="74">
        <f>IF(RES_hh_fech!K13=0,0,RES_hh_fech!K13/RES_summary!K$19)</f>
        <v>114.74881008540684</v>
      </c>
      <c r="L13" s="74">
        <f>IF(RES_hh_fech!L13=0,0,RES_hh_fech!L13/RES_summary!L$19)</f>
        <v>127.81520442233696</v>
      </c>
      <c r="M13" s="74">
        <f>IF(RES_hh_fech!M13=0,0,RES_hh_fech!M13/RES_summary!M$19)</f>
        <v>108.81055110416638</v>
      </c>
      <c r="N13" s="74">
        <f>IF(RES_hh_fech!N13=0,0,RES_hh_fech!N13/RES_summary!N$19)</f>
        <v>117.54312650813459</v>
      </c>
      <c r="O13" s="74">
        <f>IF(RES_hh_fech!O13=0,0,RES_hh_fech!O13/RES_summary!O$19)</f>
        <v>131.64477741256812</v>
      </c>
      <c r="P13" s="74">
        <f>IF(RES_hh_fech!P13=0,0,RES_hh_fech!P13/RES_summary!P$19)</f>
        <v>104.1937901764308</v>
      </c>
      <c r="Q13" s="74">
        <f>IF(RES_hh_fech!Q13=0,0,RES_hh_fech!Q13/RES_summary!Q$19)</f>
        <v>106.37556389432383</v>
      </c>
      <c r="R13" s="74">
        <f>IF(RES_hh_fech!R13=0,0,RES_hh_fech!R13/RES_summary!R$19)</f>
        <v>107.91033971157714</v>
      </c>
      <c r="S13" s="74">
        <f>IF(RES_hh_fech!S13=0,0,RES_hh_fech!S13/RES_summary!S$19)</f>
        <v>115.28757493525163</v>
      </c>
      <c r="T13" s="74">
        <f>IF(RES_hh_fech!T13=0,0,RES_hh_fech!T13/RES_summary!T$19)</f>
        <v>112.0288266057496</v>
      </c>
      <c r="U13" s="74">
        <f>IF(RES_hh_fech!U13=0,0,RES_hh_fech!U13/RES_summary!U$19)</f>
        <v>109.19672425573521</v>
      </c>
      <c r="V13" s="74">
        <f>IF(RES_hh_fech!V13=0,0,RES_hh_fech!V13/RES_summary!V$19)</f>
        <v>112.53093190739625</v>
      </c>
      <c r="W13" s="74">
        <f>IF(RES_hh_fech!W13=0,0,RES_hh_fech!W13/RES_summary!W$19)</f>
        <v>108.80987431737324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2.0321107276294486</v>
      </c>
      <c r="C14" s="76">
        <f>IF(RES_hh_fech!C14=0,0,RES_hh_fech!C14/RES_summary!C$19)</f>
        <v>2.1917209190901898</v>
      </c>
      <c r="D14" s="76">
        <f>IF(RES_hh_fech!D14=0,0,RES_hh_fech!D14/RES_summary!D$19)</f>
        <v>2.0404473051881822</v>
      </c>
      <c r="E14" s="76">
        <f>IF(RES_hh_fech!E14=0,0,RES_hh_fech!E14/RES_summary!E$19)</f>
        <v>1.9647993033229187</v>
      </c>
      <c r="F14" s="76">
        <f>IF(RES_hh_fech!F14=0,0,RES_hh_fech!F14/RES_summary!F$19)</f>
        <v>1.855302933777877</v>
      </c>
      <c r="G14" s="76">
        <f>IF(RES_hh_fech!G14=0,0,RES_hh_fech!G14/RES_summary!G$19)</f>
        <v>1.7905219966421935</v>
      </c>
      <c r="H14" s="76">
        <f>IF(RES_hh_fech!H14=0,0,RES_hh_fech!H14/RES_summary!H$19)</f>
        <v>1.7971473783127094</v>
      </c>
      <c r="I14" s="76">
        <f>IF(RES_hh_fech!I14=0,0,RES_hh_fech!I14/RES_summary!I$19)</f>
        <v>1.4155591565206294</v>
      </c>
      <c r="J14" s="76">
        <f>IF(RES_hh_fech!J14=0,0,RES_hh_fech!J14/RES_summary!J$19)</f>
        <v>1.6924827843517543</v>
      </c>
      <c r="K14" s="76">
        <f>IF(RES_hh_fech!K14=0,0,RES_hh_fech!K14/RES_summary!K$19)</f>
        <v>1.5857950833907279</v>
      </c>
      <c r="L14" s="76">
        <f>IF(RES_hh_fech!L14=0,0,RES_hh_fech!L14/RES_summary!L$19)</f>
        <v>1.7251383493147994</v>
      </c>
      <c r="M14" s="76">
        <f>IF(RES_hh_fech!M14=0,0,RES_hh_fech!M14/RES_summary!M$19)</f>
        <v>1.4467643530371959</v>
      </c>
      <c r="N14" s="76">
        <f>IF(RES_hh_fech!N14=0,0,RES_hh_fech!N14/RES_summary!N$19)</f>
        <v>1.5924987502083405</v>
      </c>
      <c r="O14" s="76">
        <f>IF(RES_hh_fech!O14=0,0,RES_hh_fech!O14/RES_summary!O$19)</f>
        <v>1.7619823366270859</v>
      </c>
      <c r="P14" s="76">
        <f>IF(RES_hh_fech!P14=0,0,RES_hh_fech!P14/RES_summary!P$19)</f>
        <v>1.4054171253872503</v>
      </c>
      <c r="Q14" s="76">
        <f>IF(RES_hh_fech!Q14=0,0,RES_hh_fech!Q14/RES_summary!Q$19)</f>
        <v>1.4365698364102584</v>
      </c>
      <c r="R14" s="76">
        <f>IF(RES_hh_fech!R14=0,0,RES_hh_fech!R14/RES_summary!R$19)</f>
        <v>1.5238695507841049</v>
      </c>
      <c r="S14" s="76">
        <f>IF(RES_hh_fech!S14=0,0,RES_hh_fech!S14/RES_summary!S$19)</f>
        <v>1.4780244374332598</v>
      </c>
      <c r="T14" s="76">
        <f>IF(RES_hh_fech!T14=0,0,RES_hh_fech!T14/RES_summary!T$19)</f>
        <v>1.4526547886643952</v>
      </c>
      <c r="U14" s="76">
        <f>IF(RES_hh_fech!U14=0,0,RES_hh_fech!U14/RES_summary!U$19)</f>
        <v>1.5199521775520786</v>
      </c>
      <c r="V14" s="76">
        <f>IF(RES_hh_fech!V14=0,0,RES_hh_fech!V14/RES_summary!V$19)</f>
        <v>1.5368029511120884</v>
      </c>
      <c r="W14" s="76">
        <f>IF(RES_hh_fech!W14=0,0,RES_hh_fech!W14/RES_summary!W$19)</f>
        <v>1.5077911861402149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0.18159263136445336</v>
      </c>
      <c r="C15" s="69">
        <f>IF(RES_hh_fech!C15=0,0,RES_hh_fech!C15/RES_summary!C$19)</f>
        <v>0.17923006200478075</v>
      </c>
      <c r="D15" s="69">
        <f>IF(RES_hh_fech!D15=0,0,RES_hh_fech!D15/RES_summary!D$19)</f>
        <v>0.17755833497301274</v>
      </c>
      <c r="E15" s="69">
        <f>IF(RES_hh_fech!E15=0,0,RES_hh_fech!E15/RES_summary!E$19)</f>
        <v>0.33144510503347019</v>
      </c>
      <c r="F15" s="69">
        <f>IF(RES_hh_fech!F15=0,0,RES_hh_fech!F15/RES_summary!F$19)</f>
        <v>0.18008045083195376</v>
      </c>
      <c r="G15" s="69">
        <f>IF(RES_hh_fech!G15=0,0,RES_hh_fech!G15/RES_summary!G$19)</f>
        <v>0.19443198799771619</v>
      </c>
      <c r="H15" s="69">
        <f>IF(RES_hh_fech!H15=0,0,RES_hh_fech!H15/RES_summary!H$19)</f>
        <v>0.30635055479994783</v>
      </c>
      <c r="I15" s="69">
        <f>IF(RES_hh_fech!I15=0,0,RES_hh_fech!I15/RES_summary!I$19)</f>
        <v>0.24132114606517038</v>
      </c>
      <c r="J15" s="69">
        <f>IF(RES_hh_fech!J15=0,0,RES_hh_fech!J15/RES_summary!J$19)</f>
        <v>0.2685281142422648</v>
      </c>
      <c r="K15" s="69">
        <f>IF(RES_hh_fech!K15=0,0,RES_hh_fech!K15/RES_summary!K$19)</f>
        <v>0.27803172357996131</v>
      </c>
      <c r="L15" s="69">
        <f>IF(RES_hh_fech!L15=0,0,RES_hh_fech!L15/RES_summary!L$19)</f>
        <v>0.32438811754037161</v>
      </c>
      <c r="M15" s="69">
        <f>IF(RES_hh_fech!M15=0,0,RES_hh_fech!M15/RES_summary!M$19)</f>
        <v>0.34866546261623321</v>
      </c>
      <c r="N15" s="69">
        <f>IF(RES_hh_fech!N15=0,0,RES_hh_fech!N15/RES_summary!N$19)</f>
        <v>0.34404907327514916</v>
      </c>
      <c r="O15" s="69">
        <f>IF(RES_hh_fech!O15=0,0,RES_hh_fech!O15/RES_summary!O$19)</f>
        <v>0.33942703876504166</v>
      </c>
      <c r="P15" s="69">
        <f>IF(RES_hh_fech!P15=0,0,RES_hh_fech!P15/RES_summary!P$19)</f>
        <v>0.32476303425157171</v>
      </c>
      <c r="Q15" s="69">
        <f>IF(RES_hh_fech!Q15=0,0,RES_hh_fech!Q15/RES_summary!Q$19)</f>
        <v>0.31396750331362538</v>
      </c>
      <c r="R15" s="69">
        <f>IF(RES_hh_fech!R15=0,0,RES_hh_fech!R15/RES_summary!R$19)</f>
        <v>0.334213717222894</v>
      </c>
      <c r="S15" s="69">
        <f>IF(RES_hh_fech!S15=0,0,RES_hh_fech!S15/RES_summary!S$19)</f>
        <v>0.35138873754596905</v>
      </c>
      <c r="T15" s="69">
        <f>IF(RES_hh_fech!T15=0,0,RES_hh_fech!T15/RES_summary!T$19)</f>
        <v>0.3288377129205487</v>
      </c>
      <c r="U15" s="69">
        <f>IF(RES_hh_fech!U15=0,0,RES_hh_fech!U15/RES_summary!U$19)</f>
        <v>0.33370040940863865</v>
      </c>
      <c r="V15" s="69">
        <f>IF(RES_hh_fech!V15=0,0,RES_hh_fech!V15/RES_summary!V$19)</f>
        <v>0.33338081813382692</v>
      </c>
      <c r="W15" s="69">
        <f>IF(RES_hh_fech!W15=0,0,RES_hh_fech!W15/RES_summary!W$19)</f>
        <v>0.36315075529296981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0.18159263136445336</v>
      </c>
      <c r="C16" s="72">
        <f>IF(RES_hh_fech!C16=0,0,RES_hh_fech!C16/RES_summary!C$19)</f>
        <v>0.17923006200478075</v>
      </c>
      <c r="D16" s="72">
        <f>IF(RES_hh_fech!D16=0,0,RES_hh_fech!D16/RES_summary!D$19)</f>
        <v>0.17755833497301274</v>
      </c>
      <c r="E16" s="72">
        <f>IF(RES_hh_fech!E16=0,0,RES_hh_fech!E16/RES_summary!E$19)</f>
        <v>0.33144510503347019</v>
      </c>
      <c r="F16" s="72">
        <f>IF(RES_hh_fech!F16=0,0,RES_hh_fech!F16/RES_summary!F$19)</f>
        <v>0.18008045083195376</v>
      </c>
      <c r="G16" s="72">
        <f>IF(RES_hh_fech!G16=0,0,RES_hh_fech!G16/RES_summary!G$19)</f>
        <v>0.19443198799771619</v>
      </c>
      <c r="H16" s="72">
        <f>IF(RES_hh_fech!H16=0,0,RES_hh_fech!H16/RES_summary!H$19)</f>
        <v>0.30635055479994783</v>
      </c>
      <c r="I16" s="72">
        <f>IF(RES_hh_fech!I16=0,0,RES_hh_fech!I16/RES_summary!I$19)</f>
        <v>0.24132114606517038</v>
      </c>
      <c r="J16" s="72">
        <f>IF(RES_hh_fech!J16=0,0,RES_hh_fech!J16/RES_summary!J$19)</f>
        <v>0.2685281142422648</v>
      </c>
      <c r="K16" s="72">
        <f>IF(RES_hh_fech!K16=0,0,RES_hh_fech!K16/RES_summary!K$19)</f>
        <v>0.27803172357996131</v>
      </c>
      <c r="L16" s="72">
        <f>IF(RES_hh_fech!L16=0,0,RES_hh_fech!L16/RES_summary!L$19)</f>
        <v>0.32438811754037161</v>
      </c>
      <c r="M16" s="72">
        <f>IF(RES_hh_fech!M16=0,0,RES_hh_fech!M16/RES_summary!M$19)</f>
        <v>0.34866546261623321</v>
      </c>
      <c r="N16" s="72">
        <f>IF(RES_hh_fech!N16=0,0,RES_hh_fech!N16/RES_summary!N$19)</f>
        <v>0.34404907327514916</v>
      </c>
      <c r="O16" s="72">
        <f>IF(RES_hh_fech!O16=0,0,RES_hh_fech!O16/RES_summary!O$19)</f>
        <v>0.33942703876504166</v>
      </c>
      <c r="P16" s="72">
        <f>IF(RES_hh_fech!P16=0,0,RES_hh_fech!P16/RES_summary!P$19)</f>
        <v>0.32476303425157171</v>
      </c>
      <c r="Q16" s="72">
        <f>IF(RES_hh_fech!Q16=0,0,RES_hh_fech!Q16/RES_summary!Q$19)</f>
        <v>0.31396750331362538</v>
      </c>
      <c r="R16" s="72">
        <f>IF(RES_hh_fech!R16=0,0,RES_hh_fech!R16/RES_summary!R$19)</f>
        <v>0.334213717222894</v>
      </c>
      <c r="S16" s="72">
        <f>IF(RES_hh_fech!S16=0,0,RES_hh_fech!S16/RES_summary!S$19)</f>
        <v>0.35138873754596905</v>
      </c>
      <c r="T16" s="72">
        <f>IF(RES_hh_fech!T16=0,0,RES_hh_fech!T16/RES_summary!T$19)</f>
        <v>0.3288377129205487</v>
      </c>
      <c r="U16" s="72">
        <f>IF(RES_hh_fech!U16=0,0,RES_hh_fech!U16/RES_summary!U$19)</f>
        <v>0.33370040940863865</v>
      </c>
      <c r="V16" s="72">
        <f>IF(RES_hh_fech!V16=0,0,RES_hh_fech!V16/RES_summary!V$19)</f>
        <v>0.33338081813382692</v>
      </c>
      <c r="W16" s="72">
        <f>IF(RES_hh_fech!W16=0,0,RES_hh_fech!W16/RES_summary!W$19)</f>
        <v>0.36315075529296981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28.420852140551556</v>
      </c>
      <c r="C17" s="69">
        <f>IF(RES_hh_fech!C17=0,0,RES_hh_fech!C17/RES_summary!C$19)</f>
        <v>29.438449152763638</v>
      </c>
      <c r="D17" s="69">
        <f>IF(RES_hh_fech!D17=0,0,RES_hh_fech!D17/RES_summary!D$19)</f>
        <v>29.773634944503769</v>
      </c>
      <c r="E17" s="69">
        <f>IF(RES_hh_fech!E17=0,0,RES_hh_fech!E17/RES_summary!E$19)</f>
        <v>30.162976152165523</v>
      </c>
      <c r="F17" s="69">
        <f>IF(RES_hh_fech!F17=0,0,RES_hh_fech!F17/RES_summary!F$19)</f>
        <v>30.2341421067472</v>
      </c>
      <c r="G17" s="69">
        <f>IF(RES_hh_fech!G17=0,0,RES_hh_fech!G17/RES_summary!G$19)</f>
        <v>30.344200829170195</v>
      </c>
      <c r="H17" s="69">
        <f>IF(RES_hh_fech!H17=0,0,RES_hh_fech!H17/RES_summary!H$19)</f>
        <v>29.856964056425035</v>
      </c>
      <c r="I17" s="69">
        <f>IF(RES_hh_fech!I17=0,0,RES_hh_fech!I17/RES_summary!I$19)</f>
        <v>28.948681898799538</v>
      </c>
      <c r="J17" s="69">
        <f>IF(RES_hh_fech!J17=0,0,RES_hh_fech!J17/RES_summary!J$19)</f>
        <v>29.589292195078059</v>
      </c>
      <c r="K17" s="69">
        <f>IF(RES_hh_fech!K17=0,0,RES_hh_fech!K17/RES_summary!K$19)</f>
        <v>29.117095030828636</v>
      </c>
      <c r="L17" s="69">
        <f>IF(RES_hh_fech!L17=0,0,RES_hh_fech!L17/RES_summary!L$19)</f>
        <v>29.377393103772484</v>
      </c>
      <c r="M17" s="69">
        <f>IF(RES_hh_fech!M17=0,0,RES_hh_fech!M17/RES_summary!M$19)</f>
        <v>28.95962073611949</v>
      </c>
      <c r="N17" s="69">
        <f>IF(RES_hh_fech!N17=0,0,RES_hh_fech!N17/RES_summary!N$19)</f>
        <v>28.010510297588702</v>
      </c>
      <c r="O17" s="69">
        <f>IF(RES_hh_fech!O17=0,0,RES_hh_fech!O17/RES_summary!O$19)</f>
        <v>25.772720218809027</v>
      </c>
      <c r="P17" s="69">
        <f>IF(RES_hh_fech!P17=0,0,RES_hh_fech!P17/RES_summary!P$19)</f>
        <v>25.42022979492322</v>
      </c>
      <c r="Q17" s="69">
        <f>IF(RES_hh_fech!Q17=0,0,RES_hh_fech!Q17/RES_summary!Q$19)</f>
        <v>24.410874126742453</v>
      </c>
      <c r="R17" s="69">
        <f>IF(RES_hh_fech!R17=0,0,RES_hh_fech!R17/RES_summary!R$19)</f>
        <v>24.123101930027307</v>
      </c>
      <c r="S17" s="69">
        <f>IF(RES_hh_fech!S17=0,0,RES_hh_fech!S17/RES_summary!S$19)</f>
        <v>25.241223766345371</v>
      </c>
      <c r="T17" s="69">
        <f>IF(RES_hh_fech!T17=0,0,RES_hh_fech!T17/RES_summary!T$19)</f>
        <v>26.22489477159117</v>
      </c>
      <c r="U17" s="69">
        <f>IF(RES_hh_fech!U17=0,0,RES_hh_fech!U17/RES_summary!U$19)</f>
        <v>25.503389418232704</v>
      </c>
      <c r="V17" s="69">
        <f>IF(RES_hh_fech!V17=0,0,RES_hh_fech!V17/RES_summary!V$19)</f>
        <v>25.381776329438427</v>
      </c>
      <c r="W17" s="69">
        <f>IF(RES_hh_fech!W17=0,0,RES_hh_fech!W17/RES_summary!W$19)</f>
        <v>24.650338037382269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30.207757383441781</v>
      </c>
      <c r="C19" s="72">
        <f>IF(RES_hh_fech!C19=0,0,RES_hh_fech!C19/RES_summary!C$19)</f>
        <v>28.602239282956191</v>
      </c>
      <c r="D19" s="72">
        <f>IF(RES_hh_fech!D19=0,0,RES_hh_fech!D19/RES_summary!D$19)</f>
        <v>28.697864107447582</v>
      </c>
      <c r="E19" s="72">
        <f>IF(RES_hh_fech!E19=0,0,RES_hh_fech!E19/RES_summary!E$19)</f>
        <v>24.543803537368611</v>
      </c>
      <c r="F19" s="72">
        <f>IF(RES_hh_fech!F19=0,0,RES_hh_fech!F19/RES_summary!F$19)</f>
        <v>34.016527167607414</v>
      </c>
      <c r="G19" s="72">
        <f>IF(RES_hh_fech!G19=0,0,RES_hh_fech!G19/RES_summary!G$19)</f>
        <v>29.512987486440817</v>
      </c>
      <c r="H19" s="72">
        <f>IF(RES_hh_fech!H19=0,0,RES_hh_fech!H19/RES_summary!H$19)</f>
        <v>31.288759412547538</v>
      </c>
      <c r="I19" s="72">
        <f>IF(RES_hh_fech!I19=0,0,RES_hh_fech!I19/RES_summary!I$19)</f>
        <v>26.149393495622483</v>
      </c>
      <c r="J19" s="72">
        <f>IF(RES_hh_fech!J19=0,0,RES_hh_fech!J19/RES_summary!J$19)</f>
        <v>30.188012487359142</v>
      </c>
      <c r="K19" s="72">
        <f>IF(RES_hh_fech!K19=0,0,RES_hh_fech!K19/RES_summary!K$19)</f>
        <v>29.32504567905854</v>
      </c>
      <c r="L19" s="72">
        <f>IF(RES_hh_fech!L19=0,0,RES_hh_fech!L19/RES_summary!L$19)</f>
        <v>30.288149402918773</v>
      </c>
      <c r="M19" s="72">
        <f>IF(RES_hh_fech!M19=0,0,RES_hh_fech!M19/RES_summary!M$19)</f>
        <v>32.504456903612144</v>
      </c>
      <c r="N19" s="72">
        <f>IF(RES_hh_fech!N19=0,0,RES_hh_fech!N19/RES_summary!N$19)</f>
        <v>29.212407593883189</v>
      </c>
      <c r="O19" s="72">
        <f>IF(RES_hh_fech!O19=0,0,RES_hh_fech!O19/RES_summary!O$19)</f>
        <v>25.642572240426539</v>
      </c>
      <c r="P19" s="72">
        <f>IF(RES_hh_fech!P19=0,0,RES_hh_fech!P19/RES_summary!P$19)</f>
        <v>26.333579132546493</v>
      </c>
      <c r="Q19" s="72">
        <f>IF(RES_hh_fech!Q19=0,0,RES_hh_fech!Q19/RES_summary!Q$19)</f>
        <v>20.190245115359218</v>
      </c>
      <c r="R19" s="72">
        <f>IF(RES_hh_fech!R19=0,0,RES_hh_fech!R19/RES_summary!R$19)</f>
        <v>26.237756804339821</v>
      </c>
      <c r="S19" s="72">
        <f>IF(RES_hh_fech!S19=0,0,RES_hh_fech!S19/RES_summary!S$19)</f>
        <v>20.976102401241278</v>
      </c>
      <c r="T19" s="72">
        <f>IF(RES_hh_fech!T19=0,0,RES_hh_fech!T19/RES_summary!T$19)</f>
        <v>28.801906208430982</v>
      </c>
      <c r="U19" s="72">
        <f>IF(RES_hh_fech!U19=0,0,RES_hh_fech!U19/RES_summary!U$19)</f>
        <v>25.338643721878004</v>
      </c>
      <c r="V19" s="72">
        <f>IF(RES_hh_fech!V19=0,0,RES_hh_fech!V19/RES_summary!V$19)</f>
        <v>26.933591818279073</v>
      </c>
      <c r="W19" s="72">
        <f>IF(RES_hh_fech!W19=0,0,RES_hh_fech!W19/RES_summary!W$19)</f>
        <v>23.808942837563958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30.035474156240522</v>
      </c>
      <c r="C20" s="72">
        <f>IF(RES_hh_fech!C20=0,0,RES_hh_fech!C20/RES_summary!C$19)</f>
        <v>33.707545418804536</v>
      </c>
      <c r="D20" s="72">
        <f>IF(RES_hh_fech!D20=0,0,RES_hh_fech!D20/RES_summary!D$19)</f>
        <v>32.49196798756806</v>
      </c>
      <c r="E20" s="72">
        <f>IF(RES_hh_fech!E20=0,0,RES_hh_fech!E20/RES_summary!E$19)</f>
        <v>33.60033671265564</v>
      </c>
      <c r="F20" s="72">
        <f>IF(RES_hh_fech!F20=0,0,RES_hh_fech!F20/RES_summary!F$19)</f>
        <v>32.599993550636746</v>
      </c>
      <c r="G20" s="72">
        <f>IF(RES_hh_fech!G20=0,0,RES_hh_fech!G20/RES_summary!G$19)</f>
        <v>34.297575487429036</v>
      </c>
      <c r="H20" s="72">
        <f>IF(RES_hh_fech!H20=0,0,RES_hh_fech!H20/RES_summary!H$19)</f>
        <v>36.609991949718527</v>
      </c>
      <c r="I20" s="72">
        <f>IF(RES_hh_fech!I20=0,0,RES_hh_fech!I20/RES_summary!I$19)</f>
        <v>26.964997376120827</v>
      </c>
      <c r="J20" s="72">
        <f>IF(RES_hh_fech!J20=0,0,RES_hh_fech!J20/RES_summary!J$19)</f>
        <v>35.891306173340077</v>
      </c>
      <c r="K20" s="72">
        <f>IF(RES_hh_fech!K20=0,0,RES_hh_fech!K20/RES_summary!K$19)</f>
        <v>34.024649346695455</v>
      </c>
      <c r="L20" s="72">
        <f>IF(RES_hh_fech!L20=0,0,RES_hh_fech!L20/RES_summary!L$19)</f>
        <v>32.925677327299233</v>
      </c>
      <c r="M20" s="72">
        <f>IF(RES_hh_fech!M20=0,0,RES_hh_fech!M20/RES_summary!M$19)</f>
        <v>33.613825706357417</v>
      </c>
      <c r="N20" s="72">
        <f>IF(RES_hh_fech!N20=0,0,RES_hh_fech!N20/RES_summary!N$19)</f>
        <v>34.372876373750181</v>
      </c>
      <c r="O20" s="72">
        <f>IF(RES_hh_fech!O20=0,0,RES_hh_fech!O20/RES_summary!O$19)</f>
        <v>27.441690974005038</v>
      </c>
      <c r="P20" s="72">
        <f>IF(RES_hh_fech!P20=0,0,RES_hh_fech!P20/RES_summary!P$19)</f>
        <v>30.716495653818452</v>
      </c>
      <c r="Q20" s="72">
        <f>IF(RES_hh_fech!Q20=0,0,RES_hh_fech!Q20/RES_summary!Q$19)</f>
        <v>28.291760170849042</v>
      </c>
      <c r="R20" s="72">
        <f>IF(RES_hh_fech!R20=0,0,RES_hh_fech!R20/RES_summary!R$19)</f>
        <v>27.439458801185982</v>
      </c>
      <c r="S20" s="72">
        <f>IF(RES_hh_fech!S20=0,0,RES_hh_fech!S20/RES_summary!S$19)</f>
        <v>29.986402403606533</v>
      </c>
      <c r="T20" s="72">
        <f>IF(RES_hh_fech!T20=0,0,RES_hh_fech!T20/RES_summary!T$19)</f>
        <v>26.889772393349894</v>
      </c>
      <c r="U20" s="72">
        <f>IF(RES_hh_fech!U20=0,0,RES_hh_fech!U20/RES_summary!U$19)</f>
        <v>31.061295462631929</v>
      </c>
      <c r="V20" s="72">
        <f>IF(RES_hh_fech!V20=0,0,RES_hh_fech!V20/RES_summary!V$19)</f>
        <v>34.402083790432101</v>
      </c>
      <c r="W20" s="72">
        <f>IF(RES_hh_fech!W20=0,0,RES_hh_fech!W20/RES_summary!W$19)</f>
        <v>21.778467941343777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30.217676031231925</v>
      </c>
      <c r="C21" s="72">
        <f>IF(RES_hh_fech!C21=0,0,RES_hh_fech!C21/RES_summary!C$19)</f>
        <v>30.457191452808456</v>
      </c>
      <c r="D21" s="72">
        <f>IF(RES_hh_fech!D21=0,0,RES_hh_fech!D21/RES_summary!D$19)</f>
        <v>31.312770373027018</v>
      </c>
      <c r="E21" s="72">
        <f>IF(RES_hh_fech!E21=0,0,RES_hh_fech!E21/RES_summary!E$19)</f>
        <v>31.837885925353895</v>
      </c>
      <c r="F21" s="72">
        <f>IF(RES_hh_fech!F21=0,0,RES_hh_fech!F21/RES_summary!F$19)</f>
        <v>31.914933265932152</v>
      </c>
      <c r="G21" s="72">
        <f>IF(RES_hh_fech!G21=0,0,RES_hh_fech!G21/RES_summary!G$19)</f>
        <v>31.722266988451352</v>
      </c>
      <c r="H21" s="72">
        <f>IF(RES_hh_fech!H21=0,0,RES_hh_fech!H21/RES_summary!H$19)</f>
        <v>30.056107180465549</v>
      </c>
      <c r="I21" s="72">
        <f>IF(RES_hh_fech!I21=0,0,RES_hh_fech!I21/RES_summary!I$19)</f>
        <v>31.74887116350617</v>
      </c>
      <c r="J21" s="72">
        <f>IF(RES_hh_fech!J21=0,0,RES_hh_fech!J21/RES_summary!J$19)</f>
        <v>29.895442204687537</v>
      </c>
      <c r="K21" s="72">
        <f>IF(RES_hh_fech!K21=0,0,RES_hh_fech!K21/RES_summary!K$19)</f>
        <v>30.246174201288252</v>
      </c>
      <c r="L21" s="72">
        <f>IF(RES_hh_fech!L21=0,0,RES_hh_fech!L21/RES_summary!L$19)</f>
        <v>30.923890130583164</v>
      </c>
      <c r="M21" s="72">
        <f>IF(RES_hh_fech!M21=0,0,RES_hh_fech!M21/RES_summary!M$19)</f>
        <v>28.625976487096541</v>
      </c>
      <c r="N21" s="72">
        <f>IF(RES_hh_fech!N21=0,0,RES_hh_fech!N21/RES_summary!N$19)</f>
        <v>28.495144601889194</v>
      </c>
      <c r="O21" s="72">
        <f>IF(RES_hh_fech!O21=0,0,RES_hh_fech!O21/RES_summary!O$19)</f>
        <v>27.108611861360536</v>
      </c>
      <c r="P21" s="72">
        <f>IF(RES_hh_fech!P21=0,0,RES_hh_fech!P21/RES_summary!P$19)</f>
        <v>25.496080551563523</v>
      </c>
      <c r="Q21" s="72">
        <f>IF(RES_hh_fech!Q21=0,0,RES_hh_fech!Q21/RES_summary!Q$19)</f>
        <v>24.593426373616463</v>
      </c>
      <c r="R21" s="72">
        <f>IF(RES_hh_fech!R21=0,0,RES_hh_fech!R21/RES_summary!R$19)</f>
        <v>25.0343790959597</v>
      </c>
      <c r="S21" s="72">
        <f>IF(RES_hh_fech!S21=0,0,RES_hh_fech!S21/RES_summary!S$19)</f>
        <v>25.19488964913403</v>
      </c>
      <c r="T21" s="72">
        <f>IF(RES_hh_fech!T21=0,0,RES_hh_fech!T21/RES_summary!T$19)</f>
        <v>26.978521259449117</v>
      </c>
      <c r="U21" s="72">
        <f>IF(RES_hh_fech!U21=0,0,RES_hh_fech!U21/RES_summary!U$19)</f>
        <v>25.118065229909856</v>
      </c>
      <c r="V21" s="72">
        <f>IF(RES_hh_fech!V21=0,0,RES_hh_fech!V21/RES_summary!V$19)</f>
        <v>24.112516133704485</v>
      </c>
      <c r="W21" s="72">
        <f>IF(RES_hh_fech!W21=0,0,RES_hh_fech!W21/RES_summary!W$19)</f>
        <v>25.795740775648834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33.244515369277153</v>
      </c>
      <c r="C22" s="72">
        <f>IF(RES_hh_fech!C22=0,0,RES_hh_fech!C22/RES_summary!C$19)</f>
        <v>32.675499089484894</v>
      </c>
      <c r="D22" s="72">
        <f>IF(RES_hh_fech!D22=0,0,RES_hh_fech!D22/RES_summary!D$19)</f>
        <v>31.598339839519532</v>
      </c>
      <c r="E22" s="72">
        <f>IF(RES_hh_fech!E22=0,0,RES_hh_fech!E22/RES_summary!E$19)</f>
        <v>33.625249659104945</v>
      </c>
      <c r="F22" s="72">
        <f>IF(RES_hh_fech!F22=0,0,RES_hh_fech!F22/RES_summary!F$19)</f>
        <v>31.456208245694121</v>
      </c>
      <c r="G22" s="72">
        <f>IF(RES_hh_fech!G22=0,0,RES_hh_fech!G22/RES_summary!G$19)</f>
        <v>28.613541199433794</v>
      </c>
      <c r="H22" s="72">
        <f>IF(RES_hh_fech!H22=0,0,RES_hh_fech!H22/RES_summary!H$19)</f>
        <v>28.637169279653289</v>
      </c>
      <c r="I22" s="72">
        <f>IF(RES_hh_fech!I22=0,0,RES_hh_fech!I22/RES_summary!I$19)</f>
        <v>30.667968589501704</v>
      </c>
      <c r="J22" s="72">
        <f>IF(RES_hh_fech!J22=0,0,RES_hh_fech!J22/RES_summary!J$19)</f>
        <v>29.735040553673954</v>
      </c>
      <c r="K22" s="72">
        <f>IF(RES_hh_fech!K22=0,0,RES_hh_fech!K22/RES_summary!K$19)</f>
        <v>26.69265300400729</v>
      </c>
      <c r="L22" s="72">
        <f>IF(RES_hh_fech!L22=0,0,RES_hh_fech!L22/RES_summary!L$19)</f>
        <v>28.481850054547618</v>
      </c>
      <c r="M22" s="72">
        <f>IF(RES_hh_fech!M22=0,0,RES_hh_fech!M22/RES_summary!M$19)</f>
        <v>28.214452707790105</v>
      </c>
      <c r="N22" s="72">
        <f>IF(RES_hh_fech!N22=0,0,RES_hh_fech!N22/RES_summary!N$19)</f>
        <v>23.77713463742737</v>
      </c>
      <c r="O22" s="72">
        <f>IF(RES_hh_fech!O22=0,0,RES_hh_fech!O22/RES_summary!O$19)</f>
        <v>23.690231064702996</v>
      </c>
      <c r="P22" s="72">
        <f>IF(RES_hh_fech!P22=0,0,RES_hh_fech!P22/RES_summary!P$19)</f>
        <v>28.271065586155803</v>
      </c>
      <c r="Q22" s="72">
        <f>IF(RES_hh_fech!Q22=0,0,RES_hh_fech!Q22/RES_summary!Q$19)</f>
        <v>26.34068288219439</v>
      </c>
      <c r="R22" s="72">
        <f>IF(RES_hh_fech!R22=0,0,RES_hh_fech!R22/RES_summary!R$19)</f>
        <v>21.405954220839622</v>
      </c>
      <c r="S22" s="72">
        <f>IF(RES_hh_fech!S22=0,0,RES_hh_fech!S22/RES_summary!S$19)</f>
        <v>23.506545753893189</v>
      </c>
      <c r="T22" s="72">
        <f>IF(RES_hh_fech!T22=0,0,RES_hh_fech!T22/RES_summary!T$19)</f>
        <v>27.829187548459263</v>
      </c>
      <c r="U22" s="72">
        <f>IF(RES_hh_fech!U22=0,0,RES_hh_fech!U22/RES_summary!U$19)</f>
        <v>24.022793695540244</v>
      </c>
      <c r="V22" s="72">
        <f>IF(RES_hh_fech!V22=0,0,RES_hh_fech!V22/RES_summary!V$19)</f>
        <v>23.293103589081806</v>
      </c>
      <c r="W22" s="72">
        <f>IF(RES_hh_fech!W22=0,0,RES_hh_fech!W22/RES_summary!W$19)</f>
        <v>25.028026125771127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20.616444488044191</v>
      </c>
      <c r="F23" s="72">
        <f>IF(RES_hh_fech!F23=0,0,RES_hh_fech!F23/RES_summary!F$19)</f>
        <v>30.302417911381806</v>
      </c>
      <c r="G23" s="72">
        <f>IF(RES_hh_fech!G23=0,0,RES_hh_fech!G23/RES_summary!G$19)</f>
        <v>26.269173469482897</v>
      </c>
      <c r="H23" s="72">
        <f>IF(RES_hh_fech!H23=0,0,RES_hh_fech!H23/RES_summary!H$19)</f>
        <v>23.554107991075629</v>
      </c>
      <c r="I23" s="72">
        <f>IF(RES_hh_fech!I23=0,0,RES_hh_fech!I23/RES_summary!I$19)</f>
        <v>22.217929240064425</v>
      </c>
      <c r="J23" s="72">
        <f>IF(RES_hh_fech!J23=0,0,RES_hh_fech!J23/RES_summary!J$19)</f>
        <v>21.09755054234725</v>
      </c>
      <c r="K23" s="72">
        <f>IF(RES_hh_fech!K23=0,0,RES_hh_fech!K23/RES_summary!K$19)</f>
        <v>22.262150621495064</v>
      </c>
      <c r="L23" s="72">
        <f>IF(RES_hh_fech!L23=0,0,RES_hh_fech!L23/RES_summary!L$19)</f>
        <v>25.042475026823563</v>
      </c>
      <c r="M23" s="72">
        <f>IF(RES_hh_fech!M23=0,0,RES_hh_fech!M23/RES_summary!M$19)</f>
        <v>24.724611491033041</v>
      </c>
      <c r="N23" s="72">
        <f>IF(RES_hh_fech!N23=0,0,RES_hh_fech!N23/RES_summary!N$19)</f>
        <v>25.882588865528461</v>
      </c>
      <c r="O23" s="72">
        <f>IF(RES_hh_fech!O23=0,0,RES_hh_fech!O23/RES_summary!O$19)</f>
        <v>22.369658773087547</v>
      </c>
      <c r="P23" s="72">
        <f>IF(RES_hh_fech!P23=0,0,RES_hh_fech!P23/RES_summary!P$19)</f>
        <v>21.633202065760496</v>
      </c>
      <c r="Q23" s="72">
        <f>IF(RES_hh_fech!Q23=0,0,RES_hh_fech!Q23/RES_summary!Q$19)</f>
        <v>20.89945668970195</v>
      </c>
      <c r="R23" s="72">
        <f>IF(RES_hh_fech!R23=0,0,RES_hh_fech!R23/RES_summary!R$19)</f>
        <v>26.425406902118198</v>
      </c>
      <c r="S23" s="72">
        <f>IF(RES_hh_fech!S23=0,0,RES_hh_fech!S23/RES_summary!S$19)</f>
        <v>24.01315736559603</v>
      </c>
      <c r="T23" s="72">
        <f>IF(RES_hh_fech!T23=0,0,RES_hh_fech!T23/RES_summary!T$19)</f>
        <v>19.310449476785788</v>
      </c>
      <c r="U23" s="72">
        <f>IF(RES_hh_fech!U23=0,0,RES_hh_fech!U23/RES_summary!U$19)</f>
        <v>20.77687415902388</v>
      </c>
      <c r="V23" s="72">
        <f>IF(RES_hh_fech!V23=0,0,RES_hh_fech!V23/RES_summary!V$19)</f>
        <v>19.31827737413029</v>
      </c>
      <c r="W23" s="72">
        <f>IF(RES_hh_fech!W23=0,0,RES_hh_fech!W23/RES_summary!W$19)</f>
        <v>28.540974314908315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21.888462451681455</v>
      </c>
      <c r="C24" s="72">
        <f>IF(RES_hh_fech!C24=0,0,RES_hh_fech!C24/RES_summary!C$19)</f>
        <v>21.779159444450254</v>
      </c>
      <c r="D24" s="72">
        <f>IF(RES_hh_fech!D24=0,0,RES_hh_fech!D24/RES_summary!D$19)</f>
        <v>23.434865582968037</v>
      </c>
      <c r="E24" s="72">
        <f>IF(RES_hh_fech!E24=0,0,RES_hh_fech!E24/RES_summary!E$19)</f>
        <v>21.407180532066743</v>
      </c>
      <c r="F24" s="72">
        <f>IF(RES_hh_fech!F24=0,0,RES_hh_fech!F24/RES_summary!F$19)</f>
        <v>24.011133997852667</v>
      </c>
      <c r="G24" s="72">
        <f>IF(RES_hh_fech!G24=0,0,RES_hh_fech!G24/RES_summary!G$19)</f>
        <v>24.368573013113075</v>
      </c>
      <c r="H24" s="72">
        <f>IF(RES_hh_fech!H24=0,0,RES_hh_fech!H24/RES_summary!H$19)</f>
        <v>22.136720965487719</v>
      </c>
      <c r="I24" s="72">
        <f>IF(RES_hh_fech!I24=0,0,RES_hh_fech!I24/RES_summary!I$19)</f>
        <v>24.066534074958295</v>
      </c>
      <c r="J24" s="72">
        <f>IF(RES_hh_fech!J24=0,0,RES_hh_fech!J24/RES_summary!J$19)</f>
        <v>22.569824458702172</v>
      </c>
      <c r="K24" s="72">
        <f>IF(RES_hh_fech!K24=0,0,RES_hh_fech!K24/RES_summary!K$19)</f>
        <v>23.105055883878851</v>
      </c>
      <c r="L24" s="72">
        <f>IF(RES_hh_fech!L24=0,0,RES_hh_fech!L24/RES_summary!L$19)</f>
        <v>23.880921591607834</v>
      </c>
      <c r="M24" s="72">
        <f>IF(RES_hh_fech!M24=0,0,RES_hh_fech!M24/RES_summary!M$19)</f>
        <v>24.722721925316783</v>
      </c>
      <c r="N24" s="72">
        <f>IF(RES_hh_fech!N24=0,0,RES_hh_fech!N24/RES_summary!N$19)</f>
        <v>21.504171070210969</v>
      </c>
      <c r="O24" s="72">
        <f>IF(RES_hh_fech!O24=0,0,RES_hh_fech!O24/RES_summary!O$19)</f>
        <v>20.564322381773767</v>
      </c>
      <c r="P24" s="72">
        <f>IF(RES_hh_fech!P24=0,0,RES_hh_fech!P24/RES_summary!P$19)</f>
        <v>20.660907342980291</v>
      </c>
      <c r="Q24" s="72">
        <f>IF(RES_hh_fech!Q24=0,0,RES_hh_fech!Q24/RES_summary!Q$19)</f>
        <v>20.39205131663099</v>
      </c>
      <c r="R24" s="72">
        <f>IF(RES_hh_fech!R24=0,0,RES_hh_fech!R24/RES_summary!R$19)</f>
        <v>21.201124656440111</v>
      </c>
      <c r="S24" s="72">
        <f>IF(RES_hh_fech!S24=0,0,RES_hh_fech!S24/RES_summary!S$19)</f>
        <v>22.986360054333549</v>
      </c>
      <c r="T24" s="72">
        <f>IF(RES_hh_fech!T24=0,0,RES_hh_fech!T24/RES_summary!T$19)</f>
        <v>20.916134793366808</v>
      </c>
      <c r="U24" s="72">
        <f>IF(RES_hh_fech!U24=0,0,RES_hh_fech!U24/RES_summary!U$19)</f>
        <v>22.354550237448429</v>
      </c>
      <c r="V24" s="72">
        <f>IF(RES_hh_fech!V24=0,0,RES_hh_fech!V24/RES_summary!V$19)</f>
        <v>21.219847402115189</v>
      </c>
      <c r="W24" s="72">
        <f>IF(RES_hh_fech!W24=0,0,RES_hh_fech!W24/RES_summary!W$19)</f>
        <v>23.515055109209044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23.175120350297448</v>
      </c>
      <c r="C25" s="74">
        <f>IF(RES_hh_fech!C25=0,0,RES_hh_fech!C25/RES_summary!C$19)</f>
        <v>22.422712411263905</v>
      </c>
      <c r="D25" s="74">
        <f>IF(RES_hh_fech!D25=0,0,RES_hh_fech!D25/RES_summary!D$19)</f>
        <v>22.903145671719841</v>
      </c>
      <c r="E25" s="74">
        <f>IF(RES_hh_fech!E25=0,0,RES_hh_fech!E25/RES_summary!E$19)</f>
        <v>22.15894385618796</v>
      </c>
      <c r="F25" s="74">
        <f>IF(RES_hh_fech!F25=0,0,RES_hh_fech!F25/RES_summary!F$19)</f>
        <v>22.418770269856918</v>
      </c>
      <c r="G25" s="74">
        <f>IF(RES_hh_fech!G25=0,0,RES_hh_fech!G25/RES_summary!G$19)</f>
        <v>21.537554605210534</v>
      </c>
      <c r="H25" s="74">
        <f>IF(RES_hh_fech!H25=0,0,RES_hh_fech!H25/RES_summary!H$19)</f>
        <v>20.221988270424706</v>
      </c>
      <c r="I25" s="74">
        <f>IF(RES_hh_fech!I25=0,0,RES_hh_fech!I25/RES_summary!I$19)</f>
        <v>21.866613722646051</v>
      </c>
      <c r="J25" s="74">
        <f>IF(RES_hh_fech!J25=0,0,RES_hh_fech!J25/RES_summary!J$19)</f>
        <v>19.451719097874737</v>
      </c>
      <c r="K25" s="74">
        <f>IF(RES_hh_fech!K25=0,0,RES_hh_fech!K25/RES_summary!K$19)</f>
        <v>18.806475528585594</v>
      </c>
      <c r="L25" s="74">
        <f>IF(RES_hh_fech!L25=0,0,RES_hh_fech!L25/RES_summary!L$19)</f>
        <v>18.982158127473085</v>
      </c>
      <c r="M25" s="74">
        <f>IF(RES_hh_fech!M25=0,0,RES_hh_fech!M25/RES_summary!M$19)</f>
        <v>19.773283172068428</v>
      </c>
      <c r="N25" s="74">
        <f>IF(RES_hh_fech!N25=0,0,RES_hh_fech!N25/RES_summary!N$19)</f>
        <v>18.334239000787679</v>
      </c>
      <c r="O25" s="74">
        <f>IF(RES_hh_fech!O25=0,0,RES_hh_fech!O25/RES_summary!O$19)</f>
        <v>17.486803594846879</v>
      </c>
      <c r="P25" s="74">
        <f>IF(RES_hh_fech!P25=0,0,RES_hh_fech!P25/RES_summary!P$19)</f>
        <v>14.134600735916134</v>
      </c>
      <c r="Q25" s="74">
        <f>IF(RES_hh_fech!Q25=0,0,RES_hh_fech!Q25/RES_summary!Q$19)</f>
        <v>13.820405460206066</v>
      </c>
      <c r="R25" s="74">
        <f>IF(RES_hh_fech!R25=0,0,RES_hh_fech!R25/RES_summary!R$19)</f>
        <v>13.59524676758806</v>
      </c>
      <c r="S25" s="74">
        <f>IF(RES_hh_fech!S25=0,0,RES_hh_fech!S25/RES_summary!S$19)</f>
        <v>14.910330792096747</v>
      </c>
      <c r="T25" s="74">
        <f>IF(RES_hh_fech!T25=0,0,RES_hh_fech!T25/RES_summary!T$19)</f>
        <v>14.478615149179491</v>
      </c>
      <c r="U25" s="74">
        <f>IF(RES_hh_fech!U25=0,0,RES_hh_fech!U25/RES_summary!U$19)</f>
        <v>13.521959168410877</v>
      </c>
      <c r="V25" s="74">
        <f>IF(RES_hh_fech!V25=0,0,RES_hh_fech!V25/RES_summary!V$19)</f>
        <v>12.816086785644314</v>
      </c>
      <c r="W25" s="74">
        <f>IF(RES_hh_fech!W25=0,0,RES_hh_fech!W25/RES_summary!W$19)</f>
        <v>14.029996200331691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10.768219131309854</v>
      </c>
      <c r="C26" s="77">
        <f>IF(RES_hh_fech!C26=0,0,RES_hh_fech!C26/RES_summary!C$19)</f>
        <v>11.190005112152825</v>
      </c>
      <c r="D26" s="77">
        <f>IF(RES_hh_fech!D26=0,0,RES_hh_fech!D26/RES_summary!D$19)</f>
        <v>11.427331849256683</v>
      </c>
      <c r="E26" s="77">
        <f>IF(RES_hh_fech!E26=0,0,RES_hh_fech!E26/RES_summary!E$19)</f>
        <v>11.637829931344053</v>
      </c>
      <c r="F26" s="77">
        <f>IF(RES_hh_fech!F26=0,0,RES_hh_fech!F26/RES_summary!F$19)</f>
        <v>11.208995429220822</v>
      </c>
      <c r="G26" s="77">
        <f>IF(RES_hh_fech!G26=0,0,RES_hh_fech!G26/RES_summary!G$19)</f>
        <v>11.343332953047444</v>
      </c>
      <c r="H26" s="77">
        <f>IF(RES_hh_fech!H26=0,0,RES_hh_fech!H26/RES_summary!H$19)</f>
        <v>11.236940438806718</v>
      </c>
      <c r="I26" s="77">
        <f>IF(RES_hh_fech!I26=0,0,RES_hh_fech!I26/RES_summary!I$19)</f>
        <v>11.095674262937241</v>
      </c>
      <c r="J26" s="77">
        <f>IF(RES_hh_fech!J26=0,0,RES_hh_fech!J26/RES_summary!J$19)</f>
        <v>11.394405434860763</v>
      </c>
      <c r="K26" s="77">
        <f>IF(RES_hh_fech!K26=0,0,RES_hh_fech!K26/RES_summary!K$19)</f>
        <v>11.372217506652055</v>
      </c>
      <c r="L26" s="77">
        <f>IF(RES_hh_fech!L26=0,0,RES_hh_fech!L26/RES_summary!L$19)</f>
        <v>11.621746626656995</v>
      </c>
      <c r="M26" s="77">
        <f>IF(RES_hh_fech!M26=0,0,RES_hh_fech!M26/RES_summary!M$19)</f>
        <v>11.889215544665561</v>
      </c>
      <c r="N26" s="77">
        <f>IF(RES_hh_fech!N26=0,0,RES_hh_fech!N26/RES_summary!N$19)</f>
        <v>11.212798464629246</v>
      </c>
      <c r="O26" s="77">
        <f>IF(RES_hh_fech!O26=0,0,RES_hh_fech!O26/RES_summary!O$19)</f>
        <v>10.420236334360613</v>
      </c>
      <c r="P26" s="77">
        <f>IF(RES_hh_fech!P26=0,0,RES_hh_fech!P26/RES_summary!P$19)</f>
        <v>10.444256426702273</v>
      </c>
      <c r="Q26" s="77">
        <f>IF(RES_hh_fech!Q26=0,0,RES_hh_fech!Q26/RES_summary!Q$19)</f>
        <v>10.648833754578453</v>
      </c>
      <c r="R26" s="77">
        <f>IF(RES_hh_fech!R26=0,0,RES_hh_fech!R26/RES_summary!R$19)</f>
        <v>10.61435593495067</v>
      </c>
      <c r="S26" s="77">
        <f>IF(RES_hh_fech!S26=0,0,RES_hh_fech!S26/RES_summary!S$19)</f>
        <v>10.858797982862821</v>
      </c>
      <c r="T26" s="77">
        <f>IF(RES_hh_fech!T26=0,0,RES_hh_fech!T26/RES_summary!T$19)</f>
        <v>12.262736350714102</v>
      </c>
      <c r="U26" s="77">
        <f>IF(RES_hh_fech!U26=0,0,RES_hh_fech!U26/RES_summary!U$19)</f>
        <v>11.665420181470067</v>
      </c>
      <c r="V26" s="77">
        <f>IF(RES_hh_fech!V26=0,0,RES_hh_fech!V26/RES_summary!V$19)</f>
        <v>12.118870608233793</v>
      </c>
      <c r="W26" s="77">
        <f>IF(RES_hh_fech!W26=0,0,RES_hh_fech!W26/RES_summary!W$19)</f>
        <v>11.825417002264171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9.7957223137209279</v>
      </c>
      <c r="C27" s="69">
        <f>IF(RES_hh_fech!C27=0,0,RES_hh_fech!C27/RES_summary!C$19)</f>
        <v>10.083708114154327</v>
      </c>
      <c r="D27" s="69">
        <f>IF(RES_hh_fech!D27=0,0,RES_hh_fech!D27/RES_summary!D$19)</f>
        <v>10.298316602324615</v>
      </c>
      <c r="E27" s="69">
        <f>IF(RES_hh_fech!E27=0,0,RES_hh_fech!E27/RES_summary!E$19)</f>
        <v>10.470922330586918</v>
      </c>
      <c r="F27" s="69">
        <f>IF(RES_hh_fech!F27=0,0,RES_hh_fech!F27/RES_summary!F$19)</f>
        <v>10.703885974173978</v>
      </c>
      <c r="G27" s="69">
        <f>IF(RES_hh_fech!G27=0,0,RES_hh_fech!G27/RES_summary!G$19)</f>
        <v>10.850752591151631</v>
      </c>
      <c r="H27" s="69">
        <f>IF(RES_hh_fech!H27=0,0,RES_hh_fech!H27/RES_summary!H$19)</f>
        <v>10.602154300869906</v>
      </c>
      <c r="I27" s="69">
        <f>IF(RES_hh_fech!I27=0,0,RES_hh_fech!I27/RES_summary!I$19)</f>
        <v>10.026926326139083</v>
      </c>
      <c r="J27" s="69">
        <f>IF(RES_hh_fech!J27=0,0,RES_hh_fech!J27/RES_summary!J$19)</f>
        <v>9.5882834499639671</v>
      </c>
      <c r="K27" s="69">
        <f>IF(RES_hh_fech!K27=0,0,RES_hh_fech!K27/RES_summary!K$19)</f>
        <v>9.515826038973584</v>
      </c>
      <c r="L27" s="69">
        <f>IF(RES_hh_fech!L27=0,0,RES_hh_fech!L27/RES_summary!L$19)</f>
        <v>9.6780485700599534</v>
      </c>
      <c r="M27" s="69">
        <f>IF(RES_hh_fech!M27=0,0,RES_hh_fech!M27/RES_summary!M$19)</f>
        <v>8.7750183550155061</v>
      </c>
      <c r="N27" s="69">
        <f>IF(RES_hh_fech!N27=0,0,RES_hh_fech!N27/RES_summary!N$19)</f>
        <v>8.7979814284563513</v>
      </c>
      <c r="O27" s="69">
        <f>IF(RES_hh_fech!O27=0,0,RES_hh_fech!O27/RES_summary!O$19)</f>
        <v>8.6787361856575433</v>
      </c>
      <c r="P27" s="69">
        <f>IF(RES_hh_fech!P27=0,0,RES_hh_fech!P27/RES_summary!P$19)</f>
        <v>8.1445541661892928</v>
      </c>
      <c r="Q27" s="69">
        <f>IF(RES_hh_fech!Q27=0,0,RES_hh_fech!Q27/RES_summary!Q$19)</f>
        <v>7.6798724048720244</v>
      </c>
      <c r="R27" s="69">
        <f>IF(RES_hh_fech!R27=0,0,RES_hh_fech!R27/RES_summary!R$19)</f>
        <v>7.3548735157806879</v>
      </c>
      <c r="S27" s="69">
        <f>IF(RES_hh_fech!S27=0,0,RES_hh_fech!S27/RES_summary!S$19)</f>
        <v>7.8299095752048853</v>
      </c>
      <c r="T27" s="69">
        <f>IF(RES_hh_fech!T27=0,0,RES_hh_fech!T27/RES_summary!T$19)</f>
        <v>7.4082446122800878</v>
      </c>
      <c r="U27" s="69">
        <f>IF(RES_hh_fech!U27=0,0,RES_hh_fech!U27/RES_summary!U$19)</f>
        <v>7.3242975389292333</v>
      </c>
      <c r="V27" s="69">
        <f>IF(RES_hh_fech!V27=0,0,RES_hh_fech!V27/RES_summary!V$19)</f>
        <v>7.0248592990886847</v>
      </c>
      <c r="W27" s="69">
        <f>IF(RES_hh_fech!W27=0,0,RES_hh_fech!W27/RES_summary!W$19)</f>
        <v>7.2868083221213809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12.101928069381987</v>
      </c>
      <c r="C30" s="72">
        <f>IF(RES_hh_fech!C30=0,0,RES_hh_fech!C30/RES_summary!C$19)</f>
        <v>12.236538633526866</v>
      </c>
      <c r="D30" s="72">
        <f>IF(RES_hh_fech!D30=0,0,RES_hh_fech!D30/RES_summary!D$19)</f>
        <v>12.726913160687221</v>
      </c>
      <c r="E30" s="72">
        <f>IF(RES_hh_fech!E30=0,0,RES_hh_fech!E30/RES_summary!E$19)</f>
        <v>13.175774585436603</v>
      </c>
      <c r="F30" s="72">
        <f>IF(RES_hh_fech!F30=0,0,RES_hh_fech!F30/RES_summary!F$19)</f>
        <v>13.370817318563242</v>
      </c>
      <c r="G30" s="72">
        <f>IF(RES_hh_fech!G30=0,0,RES_hh_fech!G30/RES_summary!G$19)</f>
        <v>13.434769722509021</v>
      </c>
      <c r="H30" s="72">
        <f>IF(RES_hh_fech!H30=0,0,RES_hh_fech!H30/RES_summary!H$19)</f>
        <v>12.830581442000524</v>
      </c>
      <c r="I30" s="72">
        <f>IF(RES_hh_fech!I30=0,0,RES_hh_fech!I30/RES_summary!I$19)</f>
        <v>13.01792581908304</v>
      </c>
      <c r="J30" s="72">
        <f>IF(RES_hh_fech!J30=0,0,RES_hh_fech!J30/RES_summary!J$19)</f>
        <v>11.637610729621425</v>
      </c>
      <c r="K30" s="72">
        <f>IF(RES_hh_fech!K30=0,0,RES_hh_fech!K30/RES_summary!K$19)</f>
        <v>12.01638654177413</v>
      </c>
      <c r="L30" s="72">
        <f>IF(RES_hh_fech!L30=0,0,RES_hh_fech!L30/RES_summary!L$19)</f>
        <v>12.311988922888341</v>
      </c>
      <c r="M30" s="72">
        <f>IF(RES_hh_fech!M30=0,0,RES_hh_fech!M30/RES_summary!M$19)</f>
        <v>10.484018520125783</v>
      </c>
      <c r="N30" s="72">
        <f>IF(RES_hh_fech!N30=0,0,RES_hh_fech!N30/RES_summary!N$19)</f>
        <v>10.918495936676981</v>
      </c>
      <c r="O30" s="72">
        <f>IF(RES_hh_fech!O30=0,0,RES_hh_fech!O30/RES_summary!O$19)</f>
        <v>11.89669156208401</v>
      </c>
      <c r="P30" s="72">
        <f>IF(RES_hh_fech!P30=0,0,RES_hh_fech!P30/RES_summary!P$19)</f>
        <v>10.130654018392518</v>
      </c>
      <c r="Q30" s="72">
        <f>IF(RES_hh_fech!Q30=0,0,RES_hh_fech!Q30/RES_summary!Q$19)</f>
        <v>9.9100905144464466</v>
      </c>
      <c r="R30" s="72">
        <f>IF(RES_hh_fech!R30=0,0,RES_hh_fech!R30/RES_summary!R$19)</f>
        <v>9.2931955282923102</v>
      </c>
      <c r="S30" s="72">
        <f>IF(RES_hh_fech!S30=0,0,RES_hh_fech!S30/RES_summary!S$19)</f>
        <v>9.5441637987018044</v>
      </c>
      <c r="T30" s="72">
        <f>IF(RES_hh_fech!T30=0,0,RES_hh_fech!T30/RES_summary!T$19)</f>
        <v>9.6148253501928913</v>
      </c>
      <c r="U30" s="72">
        <f>IF(RES_hh_fech!U30=0,0,RES_hh_fech!U30/RES_summary!U$19)</f>
        <v>9.9742818015684946</v>
      </c>
      <c r="V30" s="72">
        <f>IF(RES_hh_fech!V30=0,0,RES_hh_fech!V30/RES_summary!V$19)</f>
        <v>9.1035863148700447</v>
      </c>
      <c r="W30" s="72">
        <f>IF(RES_hh_fech!W30=0,0,RES_hh_fech!W30/RES_summary!W$19)</f>
        <v>10.065208479345449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9.7421619030178341</v>
      </c>
      <c r="C32" s="77">
        <f>IF(RES_hh_fech!C32=0,0,RES_hh_fech!C32/RES_summary!C$19)</f>
        <v>10.033445796655393</v>
      </c>
      <c r="D32" s="77">
        <f>IF(RES_hh_fech!D32=0,0,RES_hh_fech!D32/RES_summary!D$19)</f>
        <v>10.239771671851731</v>
      </c>
      <c r="E32" s="77">
        <f>IF(RES_hh_fech!E32=0,0,RES_hh_fech!E32/RES_summary!E$19)</f>
        <v>10.404158673668402</v>
      </c>
      <c r="F32" s="77">
        <f>IF(RES_hh_fech!F32=0,0,RES_hh_fech!F32/RES_summary!F$19)</f>
        <v>10.637465820032924</v>
      </c>
      <c r="G32" s="77">
        <f>IF(RES_hh_fech!G32=0,0,RES_hh_fech!G32/RES_summary!G$19)</f>
        <v>10.786018232605208</v>
      </c>
      <c r="H32" s="77">
        <f>IF(RES_hh_fech!H32=0,0,RES_hh_fech!H32/RES_summary!H$19)</f>
        <v>10.546677193338198</v>
      </c>
      <c r="I32" s="77">
        <f>IF(RES_hh_fech!I32=0,0,RES_hh_fech!I32/RES_summary!I$19)</f>
        <v>9.9511271893393083</v>
      </c>
      <c r="J32" s="77">
        <f>IF(RES_hh_fech!J32=0,0,RES_hh_fech!J32/RES_summary!J$19)</f>
        <v>9.5368910417132913</v>
      </c>
      <c r="K32" s="77">
        <f>IF(RES_hh_fech!K32=0,0,RES_hh_fech!K32/RES_summary!K$19)</f>
        <v>9.452356178773984</v>
      </c>
      <c r="L32" s="77">
        <f>IF(RES_hh_fech!L32=0,0,RES_hh_fech!L32/RES_summary!L$19)</f>
        <v>9.6111491519113326</v>
      </c>
      <c r="M32" s="77">
        <f>IF(RES_hh_fech!M32=0,0,RES_hh_fech!M32/RES_summary!M$19)</f>
        <v>8.730237161586194</v>
      </c>
      <c r="N32" s="77">
        <f>IF(RES_hh_fech!N32=0,0,RES_hh_fech!N32/RES_summary!N$19)</f>
        <v>8.740493951815111</v>
      </c>
      <c r="O32" s="77">
        <f>IF(RES_hh_fech!O32=0,0,RES_hh_fech!O32/RES_summary!O$19)</f>
        <v>8.5891781747927105</v>
      </c>
      <c r="P32" s="77">
        <f>IF(RES_hh_fech!P32=0,0,RES_hh_fech!P32/RES_summary!P$19)</f>
        <v>8.0874079877037737</v>
      </c>
      <c r="Q32" s="77">
        <f>IF(RES_hh_fech!Q32=0,0,RES_hh_fech!Q32/RES_summary!Q$19)</f>
        <v>7.6160331426071117</v>
      </c>
      <c r="R32" s="77">
        <f>IF(RES_hh_fech!R32=0,0,RES_hh_fech!R32/RES_summary!R$19)</f>
        <v>7.2997443864890865</v>
      </c>
      <c r="S32" s="77">
        <f>IF(RES_hh_fech!S32=0,0,RES_hh_fech!S32/RES_summary!S$19)</f>
        <v>7.7800657856686097</v>
      </c>
      <c r="T32" s="77">
        <f>IF(RES_hh_fech!T32=0,0,RES_hh_fech!T32/RES_summary!T$19)</f>
        <v>7.3401212600518724</v>
      </c>
      <c r="U32" s="77">
        <f>IF(RES_hh_fech!U32=0,0,RES_hh_fech!U32/RES_summary!U$19)</f>
        <v>7.2362095199742535</v>
      </c>
      <c r="V32" s="77">
        <f>IF(RES_hh_fech!V32=0,0,RES_hh_fech!V32/RES_summary!V$19)</f>
        <v>6.9517413621064748</v>
      </c>
      <c r="W32" s="77">
        <f>IF(RES_hh_fech!W32=0,0,RES_hh_fech!W32/RES_summary!W$19)</f>
        <v>7.1854658110465222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132.19386938086799</v>
      </c>
      <c r="C3" s="65">
        <f>IF(RES_hh_tesh!C3=0,0,RES_hh_tesh!C3/RES_summary!C$19)</f>
        <v>141.36576436880253</v>
      </c>
      <c r="D3" s="65">
        <f>IF(RES_hh_tesh!D3=0,0,RES_hh_tesh!D3/RES_summary!D$19)</f>
        <v>136.50662604524962</v>
      </c>
      <c r="E3" s="65">
        <f>IF(RES_hh_tesh!E3=0,0,RES_hh_tesh!E3/RES_summary!E$19)</f>
        <v>134.87116088252753</v>
      </c>
      <c r="F3" s="65">
        <f>IF(RES_hh_tesh!F3=0,0,RES_hh_tesh!F3/RES_summary!F$19)</f>
        <v>131.39900106519087</v>
      </c>
      <c r="G3" s="65">
        <f>IF(RES_hh_tesh!G3=0,0,RES_hh_tesh!G3/RES_summary!G$19)</f>
        <v>129.47553272485865</v>
      </c>
      <c r="H3" s="65">
        <f>IF(RES_hh_tesh!H3=0,0,RES_hh_tesh!H3/RES_summary!H$19)</f>
        <v>131.69898652199939</v>
      </c>
      <c r="I3" s="65">
        <f>IF(RES_hh_tesh!I3=0,0,RES_hh_tesh!I3/RES_summary!I$19)</f>
        <v>113.91357886979614</v>
      </c>
      <c r="J3" s="65">
        <f>IF(RES_hh_tesh!J3=0,0,RES_hh_tesh!J3/RES_summary!J$19)</f>
        <v>129.46647598877655</v>
      </c>
      <c r="K3" s="65">
        <f>IF(RES_hh_tesh!K3=0,0,RES_hh_tesh!K3/RES_summary!K$19)</f>
        <v>124.00378206765275</v>
      </c>
      <c r="L3" s="65">
        <f>IF(RES_hh_tesh!L3=0,0,RES_hh_tesh!L3/RES_summary!L$19)</f>
        <v>135.25670574524031</v>
      </c>
      <c r="M3" s="65">
        <f>IF(RES_hh_tesh!M3=0,0,RES_hh_tesh!M3/RES_summary!M$19)</f>
        <v>120.27099464208887</v>
      </c>
      <c r="N3" s="65">
        <f>IF(RES_hh_tesh!N3=0,0,RES_hh_tesh!N3/RES_summary!N$19)</f>
        <v>127.98559384893865</v>
      </c>
      <c r="O3" s="65">
        <f>IF(RES_hh_tesh!O3=0,0,RES_hh_tesh!O3/RES_summary!O$19)</f>
        <v>138.25724458187511</v>
      </c>
      <c r="P3" s="65">
        <f>IF(RES_hh_tesh!P3=0,0,RES_hh_tesh!P3/RES_summary!P$19)</f>
        <v>115.52862062960881</v>
      </c>
      <c r="Q3" s="65">
        <f>IF(RES_hh_tesh!Q3=0,0,RES_hh_tesh!Q3/RES_summary!Q$19)</f>
        <v>116.97864633310749</v>
      </c>
      <c r="R3" s="65">
        <f>IF(RES_hh_tesh!R3=0,0,RES_hh_tesh!R3/RES_summary!R$19)</f>
        <v>122.31302991079237</v>
      </c>
      <c r="S3" s="65">
        <f>IF(RES_hh_tesh!S3=0,0,RES_hh_tesh!S3/RES_summary!S$19)</f>
        <v>122.78527399771643</v>
      </c>
      <c r="T3" s="65">
        <f>IF(RES_hh_tesh!T3=0,0,RES_hh_tesh!T3/RES_summary!T$19)</f>
        <v>121.45827953420529</v>
      </c>
      <c r="U3" s="65">
        <f>IF(RES_hh_tesh!U3=0,0,RES_hh_tesh!U3/RES_summary!U$19)</f>
        <v>126.50001848925837</v>
      </c>
      <c r="V3" s="65">
        <f>IF(RES_hh_tesh!V3=0,0,RES_hh_tesh!V3/RES_summary!V$19)</f>
        <v>126.9011568891393</v>
      </c>
      <c r="W3" s="65">
        <f>IF(RES_hh_tesh!W3=0,0,RES_hh_tesh!W3/RES_summary!W$19)</f>
        <v>128.12968365169684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105.68341869333599</v>
      </c>
      <c r="C4" s="69">
        <f>IF(RES_hh_tesh!C4=0,0,RES_hh_tesh!C4/RES_summary!C$19)</f>
        <v>113.87231605041265</v>
      </c>
      <c r="D4" s="69">
        <f>IF(RES_hh_tesh!D4=0,0,RES_hh_tesh!D4/RES_summary!D$19)</f>
        <v>108.40273712003108</v>
      </c>
      <c r="E4" s="69">
        <f>IF(RES_hh_tesh!E4=0,0,RES_hh_tesh!E4/RES_summary!E$19)</f>
        <v>105.88569989117718</v>
      </c>
      <c r="F4" s="69">
        <f>IF(RES_hh_tesh!F4=0,0,RES_hh_tesh!F4/RES_summary!F$19)</f>
        <v>102.22986499689742</v>
      </c>
      <c r="G4" s="69">
        <f>IF(RES_hh_tesh!G4=0,0,RES_hh_tesh!G4/RES_summary!G$19)</f>
        <v>99.850350159497395</v>
      </c>
      <c r="H4" s="69">
        <f>IF(RES_hh_tesh!H4=0,0,RES_hh_tesh!H4/RES_summary!H$19)</f>
        <v>102.09122711737588</v>
      </c>
      <c r="I4" s="69">
        <f>IF(RES_hh_tesh!I4=0,0,RES_hh_tesh!I4/RES_summary!I$19)</f>
        <v>85.078411935780053</v>
      </c>
      <c r="J4" s="69">
        <f>IF(RES_hh_tesh!J4=0,0,RES_hh_tesh!J4/RES_summary!J$19)</f>
        <v>100.38840564283575</v>
      </c>
      <c r="K4" s="69">
        <f>IF(RES_hh_tesh!K4=0,0,RES_hh_tesh!K4/RES_summary!K$19)</f>
        <v>94.966090434766997</v>
      </c>
      <c r="L4" s="69">
        <f>IF(RES_hh_tesh!L4=0,0,RES_hh_tesh!L4/RES_summary!L$19)</f>
        <v>105.46107714086608</v>
      </c>
      <c r="M4" s="69">
        <f>IF(RES_hh_tesh!M4=0,0,RES_hh_tesh!M4/RES_summary!M$19)</f>
        <v>91.03030582640028</v>
      </c>
      <c r="N4" s="69">
        <f>IF(RES_hh_tesh!N4=0,0,RES_hh_tesh!N4/RES_summary!N$19)</f>
        <v>99.152953759007104</v>
      </c>
      <c r="O4" s="69">
        <f>IF(RES_hh_tesh!O4=0,0,RES_hh_tesh!O4/RES_summary!O$19)</f>
        <v>110.72137385881109</v>
      </c>
      <c r="P4" s="69">
        <f>IF(RES_hh_tesh!P4=0,0,RES_hh_tesh!P4/RES_summary!P$19)</f>
        <v>88.559805157268883</v>
      </c>
      <c r="Q4" s="69">
        <f>IF(RES_hh_tesh!Q4=0,0,RES_hh_tesh!Q4/RES_summary!Q$19)</f>
        <v>90.855770431207446</v>
      </c>
      <c r="R4" s="69">
        <f>IF(RES_hh_tesh!R4=0,0,RES_hh_tesh!R4/RES_summary!R$19)</f>
        <v>96.293151298770198</v>
      </c>
      <c r="S4" s="69">
        <f>IF(RES_hh_tesh!S4=0,0,RES_hh_tesh!S4/RES_summary!S$19)</f>
        <v>95.067732433507885</v>
      </c>
      <c r="T4" s="69">
        <f>IF(RES_hh_tesh!T4=0,0,RES_hh_tesh!T4/RES_summary!T$19)</f>
        <v>92.885181746541377</v>
      </c>
      <c r="U4" s="69">
        <f>IF(RES_hh_tesh!U4=0,0,RES_hh_tesh!U4/RES_summary!U$19)</f>
        <v>98.25184562042655</v>
      </c>
      <c r="V4" s="69">
        <f>IF(RES_hh_tesh!V4=0,0,RES_hh_tesh!V4/RES_summary!V$19)</f>
        <v>98.637341258378513</v>
      </c>
      <c r="W4" s="69">
        <f>IF(RES_hh_tesh!W4=0,0,RES_hh_tesh!W4/RES_summary!W$19)</f>
        <v>99.490647806291577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115.32430201472241</v>
      </c>
      <c r="C5" s="72">
        <f>IF(RES_hh_tesh!C5=0,0,RES_hh_tesh!C5/RES_summary!C$19)</f>
        <v>116.6531572023693</v>
      </c>
      <c r="D5" s="72">
        <f>IF(RES_hh_tesh!D5=0,0,RES_hh_tesh!D5/RES_summary!D$19)</f>
        <v>101.56664469545861</v>
      </c>
      <c r="E5" s="72">
        <f>IF(RES_hh_tesh!E5=0,0,RES_hh_tesh!E5/RES_summary!E$19)</f>
        <v>106.18592625893938</v>
      </c>
      <c r="F5" s="72">
        <f>IF(RES_hh_tesh!F5=0,0,RES_hh_tesh!F5/RES_summary!F$19)</f>
        <v>87.146606985033742</v>
      </c>
      <c r="G5" s="72">
        <f>IF(RES_hh_tesh!G5=0,0,RES_hh_tesh!G5/RES_summary!G$19)</f>
        <v>89.387836763866048</v>
      </c>
      <c r="H5" s="72">
        <f>IF(RES_hh_tesh!H5=0,0,RES_hh_tesh!H5/RES_summary!H$19)</f>
        <v>98.971221924094067</v>
      </c>
      <c r="I5" s="72">
        <f>IF(RES_hh_tesh!I5=0,0,RES_hh_tesh!I5/RES_summary!I$19)</f>
        <v>101.85001047459991</v>
      </c>
      <c r="J5" s="72">
        <f>IF(RES_hh_tesh!J5=0,0,RES_hh_tesh!J5/RES_summary!J$19)</f>
        <v>89.691487518361967</v>
      </c>
      <c r="K5" s="72">
        <f>IF(RES_hh_tesh!K5=0,0,RES_hh_tesh!K5/RES_summary!K$19)</f>
        <v>82.560354845000774</v>
      </c>
      <c r="L5" s="72">
        <f>IF(RES_hh_tesh!L5=0,0,RES_hh_tesh!L5/RES_summary!L$19)</f>
        <v>124.58995321182621</v>
      </c>
      <c r="M5" s="72">
        <f>IF(RES_hh_tesh!M5=0,0,RES_hh_tesh!M5/RES_summary!M$19)</f>
        <v>107.64288725526805</v>
      </c>
      <c r="N5" s="72">
        <f>IF(RES_hh_tesh!N5=0,0,RES_hh_tesh!N5/RES_summary!N$19)</f>
        <v>95.446932692572972</v>
      </c>
      <c r="O5" s="72">
        <f>IF(RES_hh_tesh!O5=0,0,RES_hh_tesh!O5/RES_summary!O$19)</f>
        <v>99.723262031936272</v>
      </c>
      <c r="P5" s="72">
        <f>IF(RES_hh_tesh!P5=0,0,RES_hh_tesh!P5/RES_summary!P$19)</f>
        <v>88.092798428665702</v>
      </c>
      <c r="Q5" s="72">
        <f>IF(RES_hh_tesh!Q5=0,0,RES_hh_tesh!Q5/RES_summary!Q$19)</f>
        <v>96.067255652935472</v>
      </c>
      <c r="R5" s="72">
        <f>IF(RES_hh_tesh!R5=0,0,RES_hh_tesh!R5/RES_summary!R$19)</f>
        <v>90.081338752993119</v>
      </c>
      <c r="S5" s="72">
        <f>IF(RES_hh_tesh!S5=0,0,RES_hh_tesh!S5/RES_summary!S$19)</f>
        <v>94.557019716808611</v>
      </c>
      <c r="T5" s="72">
        <f>IF(RES_hh_tesh!T5=0,0,RES_hh_tesh!T5/RES_summary!T$19)</f>
        <v>103.41410546031598</v>
      </c>
      <c r="U5" s="72">
        <f>IF(RES_hh_tesh!U5=0,0,RES_hh_tesh!U5/RES_summary!U$19)</f>
        <v>86.12403665723194</v>
      </c>
      <c r="V5" s="72">
        <f>IF(RES_hh_tesh!V5=0,0,RES_hh_tesh!V5/RES_summary!V$19)</f>
        <v>93.06674039528643</v>
      </c>
      <c r="W5" s="72">
        <f>IF(RES_hh_tesh!W5=0,0,RES_hh_tesh!W5/RES_summary!W$19)</f>
        <v>102.00063099692365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110.85880958732932</v>
      </c>
      <c r="C6" s="72">
        <f>IF(RES_hh_tesh!C6=0,0,RES_hh_tesh!C6/RES_summary!C$19)</f>
        <v>113.62097891473942</v>
      </c>
      <c r="D6" s="72">
        <f>IF(RES_hh_tesh!D6=0,0,RES_hh_tesh!D6/RES_summary!D$19)</f>
        <v>101.91323880149876</v>
      </c>
      <c r="E6" s="72">
        <f>IF(RES_hh_tesh!E6=0,0,RES_hh_tesh!E6/RES_summary!E$19)</f>
        <v>88.748841516028023</v>
      </c>
      <c r="F6" s="72">
        <f>IF(RES_hh_tesh!F6=0,0,RES_hh_tesh!F6/RES_summary!F$19)</f>
        <v>116.5500627961228</v>
      </c>
      <c r="G6" s="72">
        <f>IF(RES_hh_tesh!G6=0,0,RES_hh_tesh!G6/RES_summary!G$19)</f>
        <v>102.00354040326629</v>
      </c>
      <c r="H6" s="72">
        <f>IF(RES_hh_tesh!H6=0,0,RES_hh_tesh!H6/RES_summary!H$19)</f>
        <v>110.42639582085457</v>
      </c>
      <c r="I6" s="72">
        <f>IF(RES_hh_tesh!I6=0,0,RES_hh_tesh!I6/RES_summary!I$19)</f>
        <v>69.485825433963512</v>
      </c>
      <c r="J6" s="72">
        <f>IF(RES_hh_tesh!J6=0,0,RES_hh_tesh!J6/RES_summary!J$19)</f>
        <v>97.318107658980622</v>
      </c>
      <c r="K6" s="72">
        <f>IF(RES_hh_tesh!K6=0,0,RES_hh_tesh!K6/RES_summary!K$19)</f>
        <v>93.541833119033583</v>
      </c>
      <c r="L6" s="72">
        <f>IF(RES_hh_tesh!L6=0,0,RES_hh_tesh!L6/RES_summary!L$19)</f>
        <v>103.61993236251031</v>
      </c>
      <c r="M6" s="72">
        <f>IF(RES_hh_tesh!M6=0,0,RES_hh_tesh!M6/RES_summary!M$19)</f>
        <v>96.10357740611893</v>
      </c>
      <c r="N6" s="72">
        <f>IF(RES_hh_tesh!N6=0,0,RES_hh_tesh!N6/RES_summary!N$19)</f>
        <v>90.073116842469275</v>
      </c>
      <c r="O6" s="72">
        <f>IF(RES_hh_tesh!O6=0,0,RES_hh_tesh!O6/RES_summary!O$19)</f>
        <v>113.42862626502718</v>
      </c>
      <c r="P6" s="72">
        <f>IF(RES_hh_tesh!P6=0,0,RES_hh_tesh!P6/RES_summary!P$19)</f>
        <v>91.560800542690302</v>
      </c>
      <c r="Q6" s="72">
        <f>IF(RES_hh_tesh!Q6=0,0,RES_hh_tesh!Q6/RES_summary!Q$19)</f>
        <v>75.879453004150619</v>
      </c>
      <c r="R6" s="72">
        <f>IF(RES_hh_tesh!R6=0,0,RES_hh_tesh!R6/RES_summary!R$19)</f>
        <v>97.503833836494252</v>
      </c>
      <c r="S6" s="72">
        <f>IF(RES_hh_tesh!S6=0,0,RES_hh_tesh!S6/RES_summary!S$19)</f>
        <v>72.454811019029407</v>
      </c>
      <c r="T6" s="72">
        <f>IF(RES_hh_tesh!T6=0,0,RES_hh_tesh!T6/RES_summary!T$19)</f>
        <v>106.86213662490704</v>
      </c>
      <c r="U6" s="72">
        <f>IF(RES_hh_tesh!U6=0,0,RES_hh_tesh!U6/RES_summary!U$19)</f>
        <v>93.870629833578889</v>
      </c>
      <c r="V6" s="72">
        <f>IF(RES_hh_tesh!V6=0,0,RES_hh_tesh!V6/RES_summary!V$19)</f>
        <v>103.10184850450833</v>
      </c>
      <c r="W6" s="72">
        <f>IF(RES_hh_tesh!W6=0,0,RES_hh_tesh!W6/RES_summary!W$19)</f>
        <v>94.310591907070048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99.95297213764087</v>
      </c>
      <c r="C7" s="72">
        <f>IF(RES_hh_tesh!C7=0,0,RES_hh_tesh!C7/RES_summary!C$19)</f>
        <v>116.30676249213292</v>
      </c>
      <c r="D7" s="72">
        <f>IF(RES_hh_tesh!D7=0,0,RES_hh_tesh!D7/RES_summary!D$19)</f>
        <v>105.01076503315284</v>
      </c>
      <c r="E7" s="72">
        <f>IF(RES_hh_tesh!E7=0,0,RES_hh_tesh!E7/RES_summary!E$19)</f>
        <v>104.36805404911546</v>
      </c>
      <c r="F7" s="72">
        <f>IF(RES_hh_tesh!F7=0,0,RES_hh_tesh!F7/RES_summary!F$19)</f>
        <v>96.785403993119218</v>
      </c>
      <c r="G7" s="72">
        <f>IF(RES_hh_tesh!G7=0,0,RES_hh_tesh!G7/RES_summary!G$19)</f>
        <v>98.620399680842354</v>
      </c>
      <c r="H7" s="72">
        <f>IF(RES_hh_tesh!H7=0,0,RES_hh_tesh!H7/RES_summary!H$19)</f>
        <v>109.07559522395189</v>
      </c>
      <c r="I7" s="72">
        <f>IF(RES_hh_tesh!I7=0,0,RES_hh_tesh!I7/RES_summary!I$19)</f>
        <v>68.273437827061954</v>
      </c>
      <c r="J7" s="72">
        <f>IF(RES_hh_tesh!J7=0,0,RES_hh_tesh!J7/RES_summary!J$19)</f>
        <v>104.81444073220774</v>
      </c>
      <c r="K7" s="72">
        <f>IF(RES_hh_tesh!K7=0,0,RES_hh_tesh!K7/RES_summary!K$19)</f>
        <v>94.834638229637051</v>
      </c>
      <c r="L7" s="72">
        <f>IF(RES_hh_tesh!L7=0,0,RES_hh_tesh!L7/RES_summary!L$19)</f>
        <v>100.6643839689376</v>
      </c>
      <c r="M7" s="72">
        <f>IF(RES_hh_tesh!M7=0,0,RES_hh_tesh!M7/RES_summary!M$19)</f>
        <v>87.382018225775241</v>
      </c>
      <c r="N7" s="72">
        <f>IF(RES_hh_tesh!N7=0,0,RES_hh_tesh!N7/RES_summary!N$19)</f>
        <v>95.313735092278975</v>
      </c>
      <c r="O7" s="72">
        <f>IF(RES_hh_tesh!O7=0,0,RES_hh_tesh!O7/RES_summary!O$19)</f>
        <v>109.35973845338988</v>
      </c>
      <c r="P7" s="72">
        <f>IF(RES_hh_tesh!P7=0,0,RES_hh_tesh!P7/RES_summary!P$19)</f>
        <v>91.017097446141037</v>
      </c>
      <c r="Q7" s="72">
        <f>IF(RES_hh_tesh!Q7=0,0,RES_hh_tesh!Q7/RES_summary!Q$19)</f>
        <v>89.773928129844322</v>
      </c>
      <c r="R7" s="72">
        <f>IF(RES_hh_tesh!R7=0,0,RES_hh_tesh!R7/RES_summary!R$19)</f>
        <v>92.03632304785674</v>
      </c>
      <c r="S7" s="72">
        <f>IF(RES_hh_tesh!S7=0,0,RES_hh_tesh!S7/RES_summary!S$19)</f>
        <v>94.776938046315919</v>
      </c>
      <c r="T7" s="72">
        <f>IF(RES_hh_tesh!T7=0,0,RES_hh_tesh!T7/RES_summary!T$19)</f>
        <v>84.364811321950029</v>
      </c>
      <c r="U7" s="72">
        <f>IF(RES_hh_tesh!U7=0,0,RES_hh_tesh!U7/RES_summary!U$19)</f>
        <v>100.22168571040883</v>
      </c>
      <c r="V7" s="72">
        <f>IF(RES_hh_tesh!V7=0,0,RES_hh_tesh!V7/RES_summary!V$19)</f>
        <v>113.64347739919654</v>
      </c>
      <c r="W7" s="72">
        <f>IF(RES_hh_tesh!W7=0,0,RES_hh_tesh!W7/RES_summary!W$19)</f>
        <v>76.414757354983919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103.95074696510322</v>
      </c>
      <c r="C8" s="72">
        <f>IF(RES_hh_tesh!C8=0,0,RES_hh_tesh!C8/RES_summary!C$19)</f>
        <v>108.77115537856005</v>
      </c>
      <c r="D8" s="72">
        <f>IF(RES_hh_tesh!D8=0,0,RES_hh_tesh!D8/RES_summary!D$19)</f>
        <v>106.30121687321227</v>
      </c>
      <c r="E8" s="72">
        <f>IF(RES_hh_tesh!E8=0,0,RES_hh_tesh!E8/RES_summary!E$19)</f>
        <v>104.82993865780841</v>
      </c>
      <c r="F8" s="72">
        <f>IF(RES_hh_tesh!F8=0,0,RES_hh_tesh!F8/RES_summary!F$19)</f>
        <v>101.0939618826341</v>
      </c>
      <c r="G8" s="72">
        <f>IF(RES_hh_tesh!G8=0,0,RES_hh_tesh!G8/RES_summary!G$19)</f>
        <v>97.845816771541536</v>
      </c>
      <c r="H8" s="72">
        <f>IF(RES_hh_tesh!H8=0,0,RES_hh_tesh!H8/RES_summary!H$19)</f>
        <v>96.673197964399534</v>
      </c>
      <c r="I8" s="72">
        <f>IF(RES_hh_tesh!I8=0,0,RES_hh_tesh!I8/RES_summary!I$19)</f>
        <v>88.211985965472195</v>
      </c>
      <c r="J8" s="72">
        <f>IF(RES_hh_tesh!J8=0,0,RES_hh_tesh!J8/RES_summary!J$19)</f>
        <v>94.984616588900963</v>
      </c>
      <c r="K8" s="72">
        <f>IF(RES_hh_tesh!K8=0,0,RES_hh_tesh!K8/RES_summary!K$19)</f>
        <v>93.673632585417778</v>
      </c>
      <c r="L8" s="72">
        <f>IF(RES_hh_tesh!L8=0,0,RES_hh_tesh!L8/RES_summary!L$19)</f>
        <v>103.83650363042717</v>
      </c>
      <c r="M8" s="72">
        <f>IF(RES_hh_tesh!M8=0,0,RES_hh_tesh!M8/RES_summary!M$19)</f>
        <v>87.629119350639314</v>
      </c>
      <c r="N8" s="72">
        <f>IF(RES_hh_tesh!N8=0,0,RES_hh_tesh!N8/RES_summary!N$19)</f>
        <v>98.96755771221342</v>
      </c>
      <c r="O8" s="72">
        <f>IF(RES_hh_tesh!O8=0,0,RES_hh_tesh!O8/RES_summary!O$19)</f>
        <v>107.98252511960804</v>
      </c>
      <c r="P8" s="72">
        <f>IF(RES_hh_tesh!P8=0,0,RES_hh_tesh!P8/RES_summary!P$19)</f>
        <v>84.39460721062602</v>
      </c>
      <c r="Q8" s="72">
        <f>IF(RES_hh_tesh!Q8=0,0,RES_hh_tesh!Q8/RES_summary!Q$19)</f>
        <v>88.153114915549054</v>
      </c>
      <c r="R8" s="72">
        <f>IF(RES_hh_tesh!R8=0,0,RES_hh_tesh!R8/RES_summary!R$19)</f>
        <v>96.792254566670039</v>
      </c>
      <c r="S8" s="72">
        <f>IF(RES_hh_tesh!S8=0,0,RES_hh_tesh!S8/RES_summary!S$19)</f>
        <v>92.551161456238248</v>
      </c>
      <c r="T8" s="72">
        <f>IF(RES_hh_tesh!T8=0,0,RES_hh_tesh!T8/RES_summary!T$19)</f>
        <v>93.094010225702192</v>
      </c>
      <c r="U8" s="72">
        <f>IF(RES_hh_tesh!U8=0,0,RES_hh_tesh!U8/RES_summary!U$19)</f>
        <v>95.003801793634608</v>
      </c>
      <c r="V8" s="72">
        <f>IF(RES_hh_tesh!V8=0,0,RES_hh_tesh!V8/RES_summary!V$19)</f>
        <v>91.727802291995218</v>
      </c>
      <c r="W8" s="72">
        <f>IF(RES_hh_tesh!W8=0,0,RES_hh_tesh!W8/RES_summary!W$19)</f>
        <v>103.04375214854491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106.24197446681129</v>
      </c>
      <c r="C9" s="72">
        <f>IF(RES_hh_tesh!C9=0,0,RES_hh_tesh!C9/RES_summary!C$19)</f>
        <v>109.14661272232632</v>
      </c>
      <c r="D9" s="72">
        <f>IF(RES_hh_tesh!D9=0,0,RES_hh_tesh!D9/RES_summary!D$19)</f>
        <v>103.27749688921018</v>
      </c>
      <c r="E9" s="72">
        <f>IF(RES_hh_tesh!E9=0,0,RES_hh_tesh!E9/RES_summary!E$19)</f>
        <v>109.31727648259469</v>
      </c>
      <c r="F9" s="72">
        <f>IF(RES_hh_tesh!F9=0,0,RES_hh_tesh!F9/RES_summary!F$19)</f>
        <v>100.72367147476797</v>
      </c>
      <c r="G9" s="72">
        <f>IF(RES_hh_tesh!G9=0,0,RES_hh_tesh!G9/RES_summary!G$19)</f>
        <v>91.687450930952835</v>
      </c>
      <c r="H9" s="72">
        <f>IF(RES_hh_tesh!H9=0,0,RES_hh_tesh!H9/RES_summary!H$19)</f>
        <v>97.955685236110725</v>
      </c>
      <c r="I9" s="72">
        <f>IF(RES_hh_tesh!I9=0,0,RES_hh_tesh!I9/RES_summary!I$19)</f>
        <v>90.606939942720871</v>
      </c>
      <c r="J9" s="72">
        <f>IF(RES_hh_tesh!J9=0,0,RES_hh_tesh!J9/RES_summary!J$19)</f>
        <v>103.69555845503129</v>
      </c>
      <c r="K9" s="72">
        <f>IF(RES_hh_tesh!K9=0,0,RES_hh_tesh!K9/RES_summary!K$19)</f>
        <v>89.976350526990956</v>
      </c>
      <c r="L9" s="72">
        <f>IF(RES_hh_tesh!L9=0,0,RES_hh_tesh!L9/RES_summary!L$19)</f>
        <v>104.0688943755498</v>
      </c>
      <c r="M9" s="72">
        <f>IF(RES_hh_tesh!M9=0,0,RES_hh_tesh!M9/RES_summary!M$19)</f>
        <v>90.567371663644892</v>
      </c>
      <c r="N9" s="72">
        <f>IF(RES_hh_tesh!N9=0,0,RES_hh_tesh!N9/RES_summary!N$19)</f>
        <v>108.94248507815946</v>
      </c>
      <c r="O9" s="72">
        <f>IF(RES_hh_tesh!O9=0,0,RES_hh_tesh!O9/RES_summary!O$19)</f>
        <v>112.22230569253705</v>
      </c>
      <c r="P9" s="72">
        <f>IF(RES_hh_tesh!P9=0,0,RES_hh_tesh!P9/RES_summary!P$19)</f>
        <v>86.67676810474839</v>
      </c>
      <c r="Q9" s="72">
        <f>IF(RES_hh_tesh!Q9=0,0,RES_hh_tesh!Q9/RES_summary!Q$19)</f>
        <v>91.099344644004148</v>
      </c>
      <c r="R9" s="72">
        <f>IF(RES_hh_tesh!R9=0,0,RES_hh_tesh!R9/RES_summary!R$19)</f>
        <v>89.491470848022644</v>
      </c>
      <c r="S9" s="72">
        <f>IF(RES_hh_tesh!S9=0,0,RES_hh_tesh!S9/RES_summary!S$19)</f>
        <v>92.024335833824381</v>
      </c>
      <c r="T9" s="72">
        <f>IF(RES_hh_tesh!T9=0,0,RES_hh_tesh!T9/RES_summary!T$19)</f>
        <v>95.53544287733483</v>
      </c>
      <c r="U9" s="72">
        <f>IF(RES_hh_tesh!U9=0,0,RES_hh_tesh!U9/RES_summary!U$19)</f>
        <v>98.500104454195551</v>
      </c>
      <c r="V9" s="72">
        <f>IF(RES_hh_tesh!V9=0,0,RES_hh_tesh!V9/RES_summary!V$19)</f>
        <v>91.890611489678733</v>
      </c>
      <c r="W9" s="72">
        <f>IF(RES_hh_tesh!W9=0,0,RES_hh_tesh!W9/RES_summary!W$19)</f>
        <v>104.44406616384917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89.280215320923318</v>
      </c>
      <c r="F10" s="72">
        <f>IF(RES_hh_tesh!F10=0,0,RES_hh_tesh!F10/RES_summary!F$19)</f>
        <v>125.41271351451799</v>
      </c>
      <c r="G10" s="72">
        <f>IF(RES_hh_tesh!G10=0,0,RES_hh_tesh!G10/RES_summary!G$19)</f>
        <v>105.12690752476317</v>
      </c>
      <c r="H10" s="72">
        <f>IF(RES_hh_tesh!H10=0,0,RES_hh_tesh!H10/RES_summary!H$19)</f>
        <v>97.565438227367181</v>
      </c>
      <c r="I10" s="72">
        <f>IF(RES_hh_tesh!I10=0,0,RES_hh_tesh!I10/RES_summary!I$19)</f>
        <v>77.646543347161028</v>
      </c>
      <c r="J10" s="72">
        <f>IF(RES_hh_tesh!J10=0,0,RES_hh_tesh!J10/RES_summary!J$19)</f>
        <v>85.503364470772169</v>
      </c>
      <c r="K10" s="72">
        <f>IF(RES_hh_tesh!K10=0,0,RES_hh_tesh!K10/RES_summary!K$19)</f>
        <v>86.113118193755454</v>
      </c>
      <c r="L10" s="72">
        <f>IF(RES_hh_tesh!L10=0,0,RES_hh_tesh!L10/RES_summary!L$19)</f>
        <v>107.1503635814186</v>
      </c>
      <c r="M10" s="72">
        <f>IF(RES_hh_tesh!M10=0,0,RES_hh_tesh!M10/RES_summary!M$19)</f>
        <v>94.409038176990819</v>
      </c>
      <c r="N10" s="72">
        <f>IF(RES_hh_tesh!N10=0,0,RES_hh_tesh!N10/RES_summary!N$19)</f>
        <v>107.5203054296903</v>
      </c>
      <c r="O10" s="72">
        <f>IF(RES_hh_tesh!O10=0,0,RES_hh_tesh!O10/RES_summary!O$19)</f>
        <v>104.10034986883838</v>
      </c>
      <c r="P10" s="72">
        <f>IF(RES_hh_tesh!P10=0,0,RES_hh_tesh!P10/RES_summary!P$19)</f>
        <v>86.183308488518946</v>
      </c>
      <c r="Q10" s="72">
        <f>IF(RES_hh_tesh!Q10=0,0,RES_hh_tesh!Q10/RES_summary!Q$19)</f>
        <v>88.37000570807291</v>
      </c>
      <c r="R10" s="72">
        <f>IF(RES_hh_tesh!R10=0,0,RES_hh_tesh!R10/RES_summary!R$19)</f>
        <v>109.35157060617247</v>
      </c>
      <c r="S10" s="72">
        <f>IF(RES_hh_tesh!S10=0,0,RES_hh_tesh!S10/RES_summary!S$19)</f>
        <v>102.77834481991914</v>
      </c>
      <c r="T10" s="72">
        <f>IF(RES_hh_tesh!T10=0,0,RES_hh_tesh!T10/RES_summary!T$19)</f>
        <v>83.73496799475015</v>
      </c>
      <c r="U10" s="72">
        <f>IF(RES_hh_tesh!U10=0,0,RES_hh_tesh!U10/RES_summary!U$19)</f>
        <v>90.757338405186914</v>
      </c>
      <c r="V10" s="72">
        <f>IF(RES_hh_tesh!V10=0,0,RES_hh_tesh!V10/RES_summary!V$19)</f>
        <v>82.448562899816935</v>
      </c>
      <c r="W10" s="72">
        <f>IF(RES_hh_tesh!W10=0,0,RES_hh_tesh!W10/RES_summary!W$19)</f>
        <v>115.86019191667374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107.2472963581799</v>
      </c>
      <c r="C11" s="72">
        <f>IF(RES_hh_tesh!C11=0,0,RES_hh_tesh!C11/RES_summary!C$19)</f>
        <v>110.88944032758866</v>
      </c>
      <c r="D11" s="72">
        <f>IF(RES_hh_tesh!D11=0,0,RES_hh_tesh!D11/RES_summary!D$19)</f>
        <v>111.5284291349365</v>
      </c>
      <c r="E11" s="72">
        <f>IF(RES_hh_tesh!E11=0,0,RES_hh_tesh!E11/RES_summary!E$19)</f>
        <v>97.827287879989782</v>
      </c>
      <c r="F11" s="72">
        <f>IF(RES_hh_tesh!F11=0,0,RES_hh_tesh!F11/RES_summary!F$19)</f>
        <v>104.91601900153678</v>
      </c>
      <c r="G11" s="72">
        <f>IF(RES_hh_tesh!G11=0,0,RES_hh_tesh!G11/RES_summary!G$19)</f>
        <v>103.10537625508026</v>
      </c>
      <c r="H11" s="72">
        <f>IF(RES_hh_tesh!H11=0,0,RES_hh_tesh!H11/RES_summary!H$19)</f>
        <v>96.957774629328114</v>
      </c>
      <c r="I11" s="72">
        <f>IF(RES_hh_tesh!I11=0,0,RES_hh_tesh!I11/RES_summary!I$19)</f>
        <v>89.092574109654876</v>
      </c>
      <c r="J11" s="72">
        <f>IF(RES_hh_tesh!J11=0,0,RES_hh_tesh!J11/RES_summary!J$19)</f>
        <v>96.808280641597847</v>
      </c>
      <c r="K11" s="72">
        <f>IF(RES_hh_tesh!K11=0,0,RES_hh_tesh!K11/RES_summary!K$19)</f>
        <v>94.440470440063365</v>
      </c>
      <c r="L11" s="72">
        <f>IF(RES_hh_tesh!L11=0,0,RES_hh_tesh!L11/RES_summary!L$19)</f>
        <v>106.7800615964391</v>
      </c>
      <c r="M11" s="72">
        <f>IF(RES_hh_tesh!M11=0,0,RES_hh_tesh!M11/RES_summary!M$19)</f>
        <v>94.411912514705875</v>
      </c>
      <c r="N11" s="72">
        <f>IF(RES_hh_tesh!N11=0,0,RES_hh_tesh!N11/RES_summary!N$19)</f>
        <v>82.555110523295909</v>
      </c>
      <c r="O11" s="72">
        <f>IF(RES_hh_tesh!O11=0,0,RES_hh_tesh!O11/RES_summary!O$19)</f>
        <v>112.27717199414818</v>
      </c>
      <c r="P11" s="72">
        <f>IF(RES_hh_tesh!P11=0,0,RES_hh_tesh!P11/RES_summary!P$19)</f>
        <v>87.600253719903634</v>
      </c>
      <c r="Q11" s="72">
        <f>IF(RES_hh_tesh!Q11=0,0,RES_hh_tesh!Q11/RES_summary!Q$19)</f>
        <v>91.680465859694479</v>
      </c>
      <c r="R11" s="72">
        <f>IF(RES_hh_tesh!R11=0,0,RES_hh_tesh!R11/RES_summary!R$19)</f>
        <v>98.641441242192215</v>
      </c>
      <c r="S11" s="72">
        <f>IF(RES_hh_tesh!S11=0,0,RES_hh_tesh!S11/RES_summary!S$19)</f>
        <v>99.918378687214442</v>
      </c>
      <c r="T11" s="72">
        <f>IF(RES_hh_tesh!T11=0,0,RES_hh_tesh!T11/RES_summary!T$19)</f>
        <v>87.465781304114529</v>
      </c>
      <c r="U11" s="72">
        <f>IF(RES_hh_tesh!U11=0,0,RES_hh_tesh!U11/RES_summary!U$19)</f>
        <v>98.168352079832445</v>
      </c>
      <c r="V11" s="72">
        <f>IF(RES_hh_tesh!V11=0,0,RES_hh_tesh!V11/RES_summary!V$19)</f>
        <v>98.139530184827791</v>
      </c>
      <c r="W11" s="72">
        <f>IF(RES_hh_tesh!W11=0,0,RES_hh_tesh!W11/RES_summary!W$19)</f>
        <v>98.090790554335598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96.319485821359947</v>
      </c>
      <c r="C12" s="72">
        <f>IF(RES_hh_tesh!C12=0,0,RES_hh_tesh!C12/RES_summary!C$19)</f>
        <v>110.41198034646969</v>
      </c>
      <c r="D12" s="72">
        <f>IF(RES_hh_tesh!D12=0,0,RES_hh_tesh!D12/RES_summary!D$19)</f>
        <v>110.44978967192272</v>
      </c>
      <c r="E12" s="72">
        <f>IF(RES_hh_tesh!E12=0,0,RES_hh_tesh!E12/RES_summary!E$19)</f>
        <v>113.8243864758234</v>
      </c>
      <c r="F12" s="72">
        <f>IF(RES_hh_tesh!F12=0,0,RES_hh_tesh!F12/RES_summary!F$19)</f>
        <v>101.82128528980468</v>
      </c>
      <c r="G12" s="72">
        <f>IF(RES_hh_tesh!G12=0,0,RES_hh_tesh!G12/RES_summary!G$19)</f>
        <v>93.324077321305637</v>
      </c>
      <c r="H12" s="72">
        <f>IF(RES_hh_tesh!H12=0,0,RES_hh_tesh!H12/RES_summary!H$19)</f>
        <v>93.531749963934914</v>
      </c>
      <c r="I12" s="72">
        <f>IF(RES_hh_tesh!I12=0,0,RES_hh_tesh!I12/RES_summary!I$19)</f>
        <v>91.857139650637663</v>
      </c>
      <c r="J12" s="72">
        <f>IF(RES_hh_tesh!J12=0,0,RES_hh_tesh!J12/RES_summary!J$19)</f>
        <v>97.632815373375351</v>
      </c>
      <c r="K12" s="72">
        <f>IF(RES_hh_tesh!K12=0,0,RES_hh_tesh!K12/RES_summary!K$19)</f>
        <v>97.745880539459094</v>
      </c>
      <c r="L12" s="72">
        <f>IF(RES_hh_tesh!L12=0,0,RES_hh_tesh!L12/RES_summary!L$19)</f>
        <v>99.28021967073272</v>
      </c>
      <c r="M12" s="72">
        <f>IF(RES_hh_tesh!M12=0,0,RES_hh_tesh!M12/RES_summary!M$19)</f>
        <v>97.585863325438865</v>
      </c>
      <c r="N12" s="72">
        <f>IF(RES_hh_tesh!N12=0,0,RES_hh_tesh!N12/RES_summary!N$19)</f>
        <v>99.218056389541928</v>
      </c>
      <c r="O12" s="72">
        <f>IF(RES_hh_tesh!O12=0,0,RES_hh_tesh!O12/RES_summary!O$19)</f>
        <v>99.652079191408916</v>
      </c>
      <c r="P12" s="72">
        <f>IF(RES_hh_tesh!P12=0,0,RES_hh_tesh!P12/RES_summary!P$19)</f>
        <v>94.513108900479679</v>
      </c>
      <c r="Q12" s="72">
        <f>IF(RES_hh_tesh!Q12=0,0,RES_hh_tesh!Q12/RES_summary!Q$19)</f>
        <v>92.949377397244888</v>
      </c>
      <c r="R12" s="72">
        <f>IF(RES_hh_tesh!R12=0,0,RES_hh_tesh!R12/RES_summary!R$19)</f>
        <v>93.525008573937015</v>
      </c>
      <c r="S12" s="72">
        <f>IF(RES_hh_tesh!S12=0,0,RES_hh_tesh!S12/RES_summary!S$19)</f>
        <v>94.870809572437821</v>
      </c>
      <c r="T12" s="72">
        <f>IF(RES_hh_tesh!T12=0,0,RES_hh_tesh!T12/RES_summary!T$19)</f>
        <v>95.023866403158678</v>
      </c>
      <c r="U12" s="72">
        <f>IF(RES_hh_tesh!U12=0,0,RES_hh_tesh!U12/RES_summary!U$19)</f>
        <v>96.797508294853174</v>
      </c>
      <c r="V12" s="72">
        <f>IF(RES_hh_tesh!V12=0,0,RES_hh_tesh!V12/RES_summary!V$19)</f>
        <v>99.011109811513464</v>
      </c>
      <c r="W12" s="72">
        <f>IF(RES_hh_tesh!W12=0,0,RES_hh_tesh!W12/RES_summary!W$19)</f>
        <v>101.279681069042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104.64946776929571</v>
      </c>
      <c r="C13" s="74">
        <f>IF(RES_hh_tesh!C13=0,0,RES_hh_tesh!C13/RES_summary!C$19)</f>
        <v>112.62501468345529</v>
      </c>
      <c r="D13" s="74">
        <f>IF(RES_hh_tesh!D13=0,0,RES_hh_tesh!D13/RES_summary!D$19)</f>
        <v>107.66890814340127</v>
      </c>
      <c r="E13" s="74">
        <f>IF(RES_hh_tesh!E13=0,0,RES_hh_tesh!E13/RES_summary!E$19)</f>
        <v>106.82362270492895</v>
      </c>
      <c r="F13" s="74">
        <f>IF(RES_hh_tesh!F13=0,0,RES_hh_tesh!F13/RES_summary!F$19)</f>
        <v>103.9672865664876</v>
      </c>
      <c r="G13" s="74">
        <f>IF(RES_hh_tesh!G13=0,0,RES_hh_tesh!G13/RES_summary!G$19)</f>
        <v>102.33668497962398</v>
      </c>
      <c r="H13" s="74">
        <f>IF(RES_hh_tesh!H13=0,0,RES_hh_tesh!H13/RES_summary!H$19)</f>
        <v>101.79242784431348</v>
      </c>
      <c r="I13" s="74">
        <f>IF(RES_hh_tesh!I13=0,0,RES_hh_tesh!I13/RES_summary!I$19)</f>
        <v>87.569230346518623</v>
      </c>
      <c r="J13" s="74">
        <f>IF(RES_hh_tesh!J13=0,0,RES_hh_tesh!J13/RES_summary!J$19)</f>
        <v>98.820687644268389</v>
      </c>
      <c r="K13" s="74">
        <f>IF(RES_hh_tesh!K13=0,0,RES_hh_tesh!K13/RES_summary!K$19)</f>
        <v>94.797767532161558</v>
      </c>
      <c r="L13" s="74">
        <f>IF(RES_hh_tesh!L13=0,0,RES_hh_tesh!L13/RES_summary!L$19)</f>
        <v>106.1071760467828</v>
      </c>
      <c r="M13" s="74">
        <f>IF(RES_hh_tesh!M13=0,0,RES_hh_tesh!M13/RES_summary!M$19)</f>
        <v>90.86291636327509</v>
      </c>
      <c r="N13" s="74">
        <f>IF(RES_hh_tesh!N13=0,0,RES_hh_tesh!N13/RES_summary!N$19)</f>
        <v>98.845572020953369</v>
      </c>
      <c r="O13" s="74">
        <f>IF(RES_hh_tesh!O13=0,0,RES_hh_tesh!O13/RES_summary!O$19)</f>
        <v>111.49854924426882</v>
      </c>
      <c r="P13" s="74">
        <f>IF(RES_hh_tesh!P13=0,0,RES_hh_tesh!P13/RES_summary!P$19)</f>
        <v>88.390154914536524</v>
      </c>
      <c r="Q13" s="74">
        <f>IF(RES_hh_tesh!Q13=0,0,RES_hh_tesh!Q13/RES_summary!Q$19)</f>
        <v>90.536266262659709</v>
      </c>
      <c r="R13" s="74">
        <f>IF(RES_hh_tesh!R13=0,0,RES_hh_tesh!R13/RES_summary!R$19)</f>
        <v>92.309401625432983</v>
      </c>
      <c r="S13" s="74">
        <f>IF(RES_hh_tesh!S13=0,0,RES_hh_tesh!S13/RES_summary!S$19)</f>
        <v>99.470170571439439</v>
      </c>
      <c r="T13" s="74">
        <f>IF(RES_hh_tesh!T13=0,0,RES_hh_tesh!T13/RES_summary!T$19)</f>
        <v>97.411075441132169</v>
      </c>
      <c r="U13" s="74">
        <f>IF(RES_hh_tesh!U13=0,0,RES_hh_tesh!U13/RES_summary!U$19)</f>
        <v>95.466371293301179</v>
      </c>
      <c r="V13" s="74">
        <f>IF(RES_hh_tesh!V13=0,0,RES_hh_tesh!V13/RES_summary!V$19)</f>
        <v>98.784107537654478</v>
      </c>
      <c r="W13" s="74">
        <f>IF(RES_hh_tesh!W13=0,0,RES_hh_tesh!W13/RES_summary!W$19)</f>
        <v>96.075773918636401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2.0321107276294486</v>
      </c>
      <c r="C14" s="76">
        <f>IF(RES_hh_tesh!C14=0,0,RES_hh_tesh!C14/RES_summary!C$19)</f>
        <v>2.1917209190901898</v>
      </c>
      <c r="D14" s="76">
        <f>IF(RES_hh_tesh!D14=0,0,RES_hh_tesh!D14/RES_summary!D$19)</f>
        <v>2.0404473051881822</v>
      </c>
      <c r="E14" s="76">
        <f>IF(RES_hh_tesh!E14=0,0,RES_hh_tesh!E14/RES_summary!E$19)</f>
        <v>1.9647993033229187</v>
      </c>
      <c r="F14" s="76">
        <f>IF(RES_hh_tesh!F14=0,0,RES_hh_tesh!F14/RES_summary!F$19)</f>
        <v>1.855302933777877</v>
      </c>
      <c r="G14" s="76">
        <f>IF(RES_hh_tesh!G14=0,0,RES_hh_tesh!G14/RES_summary!G$19)</f>
        <v>1.7905219966421935</v>
      </c>
      <c r="H14" s="76">
        <f>IF(RES_hh_tesh!H14=0,0,RES_hh_tesh!H14/RES_summary!H$19)</f>
        <v>1.7971473783127094</v>
      </c>
      <c r="I14" s="76">
        <f>IF(RES_hh_tesh!I14=0,0,RES_hh_tesh!I14/RES_summary!I$19)</f>
        <v>1.4155591565206294</v>
      </c>
      <c r="J14" s="76">
        <f>IF(RES_hh_tesh!J14=0,0,RES_hh_tesh!J14/RES_summary!J$19)</f>
        <v>1.6924827843517543</v>
      </c>
      <c r="K14" s="76">
        <f>IF(RES_hh_tesh!K14=0,0,RES_hh_tesh!K14/RES_summary!K$19)</f>
        <v>1.5857950833907279</v>
      </c>
      <c r="L14" s="76">
        <f>IF(RES_hh_tesh!L14=0,0,RES_hh_tesh!L14/RES_summary!L$19)</f>
        <v>1.7251383493147994</v>
      </c>
      <c r="M14" s="76">
        <f>IF(RES_hh_tesh!M14=0,0,RES_hh_tesh!M14/RES_summary!M$19)</f>
        <v>1.4467643530371959</v>
      </c>
      <c r="N14" s="76">
        <f>IF(RES_hh_tesh!N14=0,0,RES_hh_tesh!N14/RES_summary!N$19)</f>
        <v>1.5924987502083405</v>
      </c>
      <c r="O14" s="76">
        <f>IF(RES_hh_tesh!O14=0,0,RES_hh_tesh!O14/RES_summary!O$19)</f>
        <v>1.7619823366270859</v>
      </c>
      <c r="P14" s="76">
        <f>IF(RES_hh_tesh!P14=0,0,RES_hh_tesh!P14/RES_summary!P$19)</f>
        <v>1.4054171253872503</v>
      </c>
      <c r="Q14" s="76">
        <f>IF(RES_hh_tesh!Q14=0,0,RES_hh_tesh!Q14/RES_summary!Q$19)</f>
        <v>1.4365698364102584</v>
      </c>
      <c r="R14" s="76">
        <f>IF(RES_hh_tesh!R14=0,0,RES_hh_tesh!R14/RES_summary!R$19)</f>
        <v>1.5238695507841049</v>
      </c>
      <c r="S14" s="76">
        <f>IF(RES_hh_tesh!S14=0,0,RES_hh_tesh!S14/RES_summary!S$19)</f>
        <v>1.4780244374332598</v>
      </c>
      <c r="T14" s="76">
        <f>IF(RES_hh_tesh!T14=0,0,RES_hh_tesh!T14/RES_summary!T$19)</f>
        <v>1.4526547886643952</v>
      </c>
      <c r="U14" s="76">
        <f>IF(RES_hh_tesh!U14=0,0,RES_hh_tesh!U14/RES_summary!U$19)</f>
        <v>1.5199521775520786</v>
      </c>
      <c r="V14" s="76">
        <f>IF(RES_hh_tesh!V14=0,0,RES_hh_tesh!V14/RES_summary!V$19)</f>
        <v>1.5368029511120884</v>
      </c>
      <c r="W14" s="76">
        <f>IF(RES_hh_tesh!W14=0,0,RES_hh_tesh!W14/RES_summary!W$19)</f>
        <v>1.5077911861402149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0.34949401632723021</v>
      </c>
      <c r="C15" s="69">
        <f>IF(RES_hh_tesh!C15=0,0,RES_hh_tesh!C15/RES_summary!C$19)</f>
        <v>0.35679834608266503</v>
      </c>
      <c r="D15" s="69">
        <f>IF(RES_hh_tesh!D15=0,0,RES_hh_tesh!D15/RES_summary!D$19)</f>
        <v>0.36758850986687625</v>
      </c>
      <c r="E15" s="69">
        <f>IF(RES_hh_tesh!E15=0,0,RES_hh_tesh!E15/RES_summary!E$19)</f>
        <v>0.72486652035549726</v>
      </c>
      <c r="F15" s="69">
        <f>IF(RES_hh_tesh!F15=0,0,RES_hh_tesh!F15/RES_summary!F$19)</f>
        <v>0.41925973591397891</v>
      </c>
      <c r="G15" s="69">
        <f>IF(RES_hh_tesh!G15=0,0,RES_hh_tesh!G15/RES_summary!G$19)</f>
        <v>0.48189201029986556</v>
      </c>
      <c r="H15" s="69">
        <f>IF(RES_hh_tesh!H15=0,0,RES_hh_tesh!H15/RES_summary!H$19)</f>
        <v>0.8120566065546041</v>
      </c>
      <c r="I15" s="69">
        <f>IF(RES_hh_tesh!I15=0,0,RES_hh_tesh!I15/RES_summary!I$19)</f>
        <v>0.66239770903943729</v>
      </c>
      <c r="J15" s="69">
        <f>IF(RES_hh_tesh!J15=0,0,RES_hh_tesh!J15/RES_summary!J$19)</f>
        <v>0.75144997637831901</v>
      </c>
      <c r="K15" s="69">
        <f>IF(RES_hh_tesh!K15=0,0,RES_hh_tesh!K15/RES_summary!K$19)</f>
        <v>0.79695309055474473</v>
      </c>
      <c r="L15" s="69">
        <f>IF(RES_hh_tesh!L15=0,0,RES_hh_tesh!L15/RES_summary!L$19)</f>
        <v>0.95527044645642212</v>
      </c>
      <c r="M15" s="69">
        <f>IF(RES_hh_tesh!M15=0,0,RES_hh_tesh!M15/RES_summary!M$19)</f>
        <v>1.0591661631438791</v>
      </c>
      <c r="N15" s="69">
        <f>IF(RES_hh_tesh!N15=0,0,RES_hh_tesh!N15/RES_summary!N$19)</f>
        <v>1.0829250355706554</v>
      </c>
      <c r="O15" s="69">
        <f>IF(RES_hh_tesh!O15=0,0,RES_hh_tesh!O15/RES_summary!O$19)</f>
        <v>1.1131530460758579</v>
      </c>
      <c r="P15" s="69">
        <f>IF(RES_hh_tesh!P15=0,0,RES_hh_tesh!P15/RES_summary!P$19)</f>
        <v>1.1066601872116442</v>
      </c>
      <c r="Q15" s="69">
        <f>IF(RES_hh_tesh!Q15=0,0,RES_hh_tesh!Q15/RES_summary!Q$19)</f>
        <v>1.107143693642521</v>
      </c>
      <c r="R15" s="69">
        <f>IF(RES_hh_tesh!R15=0,0,RES_hh_tesh!R15/RES_summary!R$19)</f>
        <v>1.2150834506354078</v>
      </c>
      <c r="S15" s="69">
        <f>IF(RES_hh_tesh!S15=0,0,RES_hh_tesh!S15/RES_summary!S$19)</f>
        <v>1.3163256647801083</v>
      </c>
      <c r="T15" s="69">
        <f>IF(RES_hh_tesh!T15=0,0,RES_hh_tesh!T15/RES_summary!T$19)</f>
        <v>1.2672768193061756</v>
      </c>
      <c r="U15" s="69">
        <f>IF(RES_hh_tesh!U15=0,0,RES_hh_tesh!U15/RES_summary!U$19)</f>
        <v>1.3216429771578637</v>
      </c>
      <c r="V15" s="69">
        <f>IF(RES_hh_tesh!V15=0,0,RES_hh_tesh!V15/RES_summary!V$19)</f>
        <v>1.3555982774753725</v>
      </c>
      <c r="W15" s="69">
        <f>IF(RES_hh_tesh!W15=0,0,RES_hh_tesh!W15/RES_summary!W$19)</f>
        <v>1.5104374280107216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0.34949401632723021</v>
      </c>
      <c r="C16" s="72">
        <f>IF(RES_hh_tesh!C16=0,0,RES_hh_tesh!C16/RES_summary!C$19)</f>
        <v>0.35679834608266503</v>
      </c>
      <c r="D16" s="72">
        <f>IF(RES_hh_tesh!D16=0,0,RES_hh_tesh!D16/RES_summary!D$19)</f>
        <v>0.36758850986687625</v>
      </c>
      <c r="E16" s="72">
        <f>IF(RES_hh_tesh!E16=0,0,RES_hh_tesh!E16/RES_summary!E$19)</f>
        <v>0.72486652035549726</v>
      </c>
      <c r="F16" s="72">
        <f>IF(RES_hh_tesh!F16=0,0,RES_hh_tesh!F16/RES_summary!F$19)</f>
        <v>0.41925973591397891</v>
      </c>
      <c r="G16" s="72">
        <f>IF(RES_hh_tesh!G16=0,0,RES_hh_tesh!G16/RES_summary!G$19)</f>
        <v>0.48189201029986556</v>
      </c>
      <c r="H16" s="72">
        <f>IF(RES_hh_tesh!H16=0,0,RES_hh_tesh!H16/RES_summary!H$19)</f>
        <v>0.8120566065546041</v>
      </c>
      <c r="I16" s="72">
        <f>IF(RES_hh_tesh!I16=0,0,RES_hh_tesh!I16/RES_summary!I$19)</f>
        <v>0.66239770903943729</v>
      </c>
      <c r="J16" s="72">
        <f>IF(RES_hh_tesh!J16=0,0,RES_hh_tesh!J16/RES_summary!J$19)</f>
        <v>0.75144997637831901</v>
      </c>
      <c r="K16" s="72">
        <f>IF(RES_hh_tesh!K16=0,0,RES_hh_tesh!K16/RES_summary!K$19)</f>
        <v>0.79695309055474473</v>
      </c>
      <c r="L16" s="72">
        <f>IF(RES_hh_tesh!L16=0,0,RES_hh_tesh!L16/RES_summary!L$19)</f>
        <v>0.95527044645642212</v>
      </c>
      <c r="M16" s="72">
        <f>IF(RES_hh_tesh!M16=0,0,RES_hh_tesh!M16/RES_summary!M$19)</f>
        <v>1.0591661631438791</v>
      </c>
      <c r="N16" s="72">
        <f>IF(RES_hh_tesh!N16=0,0,RES_hh_tesh!N16/RES_summary!N$19)</f>
        <v>1.0829250355706554</v>
      </c>
      <c r="O16" s="72">
        <f>IF(RES_hh_tesh!O16=0,0,RES_hh_tesh!O16/RES_summary!O$19)</f>
        <v>1.1131530460758579</v>
      </c>
      <c r="P16" s="72">
        <f>IF(RES_hh_tesh!P16=0,0,RES_hh_tesh!P16/RES_summary!P$19)</f>
        <v>1.1066601872116442</v>
      </c>
      <c r="Q16" s="72">
        <f>IF(RES_hh_tesh!Q16=0,0,RES_hh_tesh!Q16/RES_summary!Q$19)</f>
        <v>1.107143693642521</v>
      </c>
      <c r="R16" s="72">
        <f>IF(RES_hh_tesh!R16=0,0,RES_hh_tesh!R16/RES_summary!R$19)</f>
        <v>1.2150834506354078</v>
      </c>
      <c r="S16" s="72">
        <f>IF(RES_hh_tesh!S16=0,0,RES_hh_tesh!S16/RES_summary!S$19)</f>
        <v>1.3163256647801083</v>
      </c>
      <c r="T16" s="72">
        <f>IF(RES_hh_tesh!T16=0,0,RES_hh_tesh!T16/RES_summary!T$19)</f>
        <v>1.2672768193061756</v>
      </c>
      <c r="U16" s="72">
        <f>IF(RES_hh_tesh!U16=0,0,RES_hh_tesh!U16/RES_summary!U$19)</f>
        <v>1.3216429771578637</v>
      </c>
      <c r="V16" s="72">
        <f>IF(RES_hh_tesh!V16=0,0,RES_hh_tesh!V16/RES_summary!V$19)</f>
        <v>1.3555982774753725</v>
      </c>
      <c r="W16" s="72">
        <f>IF(RES_hh_tesh!W16=0,0,RES_hh_tesh!W16/RES_summary!W$19)</f>
        <v>1.5104374280107216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18.745656816565528</v>
      </c>
      <c r="C17" s="69">
        <f>IF(RES_hh_tesh!C17=0,0,RES_hh_tesh!C17/RES_summary!C$19)</f>
        <v>19.480119461574411</v>
      </c>
      <c r="D17" s="69">
        <f>IF(RES_hh_tesh!D17=0,0,RES_hh_tesh!D17/RES_summary!D$19)</f>
        <v>19.893745211333759</v>
      </c>
      <c r="E17" s="69">
        <f>IF(RES_hh_tesh!E17=0,0,RES_hh_tesh!E17/RES_summary!E$19)</f>
        <v>20.260881502486985</v>
      </c>
      <c r="F17" s="69">
        <f>IF(RES_hh_tesh!F17=0,0,RES_hh_tesh!F17/RES_summary!F$19)</f>
        <v>20.541724229107523</v>
      </c>
      <c r="G17" s="69">
        <f>IF(RES_hh_tesh!G17=0,0,RES_hh_tesh!G17/RES_summary!G$19)</f>
        <v>20.788464637688701</v>
      </c>
      <c r="H17" s="69">
        <f>IF(RES_hh_tesh!H17=0,0,RES_hh_tesh!H17/RES_summary!H$19)</f>
        <v>20.593768717075722</v>
      </c>
      <c r="I17" s="69">
        <f>IF(RES_hh_tesh!I17=0,0,RES_hh_tesh!I17/RES_summary!I$19)</f>
        <v>20.401494518365418</v>
      </c>
      <c r="J17" s="69">
        <f>IF(RES_hh_tesh!J17=0,0,RES_hh_tesh!J17/RES_summary!J$19)</f>
        <v>20.881933578399416</v>
      </c>
      <c r="K17" s="69">
        <f>IF(RES_hh_tesh!K17=0,0,RES_hh_tesh!K17/RES_summary!K$19)</f>
        <v>20.841006831539282</v>
      </c>
      <c r="L17" s="69">
        <f>IF(RES_hh_tesh!L17=0,0,RES_hh_tesh!L17/RES_summary!L$19)</f>
        <v>21.299680326898788</v>
      </c>
      <c r="M17" s="69">
        <f>IF(RES_hh_tesh!M17=0,0,RES_hh_tesh!M17/RES_summary!M$19)</f>
        <v>21.328183554091623</v>
      </c>
      <c r="N17" s="69">
        <f>IF(RES_hh_tesh!N17=0,0,RES_hh_tesh!N17/RES_summary!N$19)</f>
        <v>20.862003907646073</v>
      </c>
      <c r="O17" s="69">
        <f>IF(RES_hh_tesh!O17=0,0,RES_hh_tesh!O17/RES_summary!O$19)</f>
        <v>19.612136641920241</v>
      </c>
      <c r="P17" s="69">
        <f>IF(RES_hh_tesh!P17=0,0,RES_hh_tesh!P17/RES_summary!P$19)</f>
        <v>19.447589393421175</v>
      </c>
      <c r="Q17" s="69">
        <f>IF(RES_hh_tesh!Q17=0,0,RES_hh_tesh!Q17/RES_summary!Q$19)</f>
        <v>18.940733365570587</v>
      </c>
      <c r="R17" s="69">
        <f>IF(RES_hh_tesh!R17=0,0,RES_hh_tesh!R17/RES_summary!R$19)</f>
        <v>18.948468790676699</v>
      </c>
      <c r="S17" s="69">
        <f>IF(RES_hh_tesh!S17=0,0,RES_hh_tesh!S17/RES_summary!S$19)</f>
        <v>20.110990288640767</v>
      </c>
      <c r="T17" s="69">
        <f>IF(RES_hh_tesh!T17=0,0,RES_hh_tesh!T17/RES_summary!T$19)</f>
        <v>21.29736932131982</v>
      </c>
      <c r="U17" s="69">
        <f>IF(RES_hh_tesh!U17=0,0,RES_hh_tesh!U17/RES_summary!U$19)</f>
        <v>20.92364838338527</v>
      </c>
      <c r="V17" s="69">
        <f>IF(RES_hh_tesh!V17=0,0,RES_hh_tesh!V17/RES_summary!V$19)</f>
        <v>21.078315510437609</v>
      </c>
      <c r="W17" s="69">
        <f>IF(RES_hh_tesh!W17=0,0,RES_hh_tesh!W17/RES_summary!W$19)</f>
        <v>21.015237706204328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20.217183356908915</v>
      </c>
      <c r="C19" s="72">
        <f>IF(RES_hh_tesh!C19=0,0,RES_hh_tesh!C19/RES_summary!C$19)</f>
        <v>19.213260808286098</v>
      </c>
      <c r="D19" s="72">
        <f>IF(RES_hh_tesh!D19=0,0,RES_hh_tesh!D19/RES_summary!D$19)</f>
        <v>19.341776693497184</v>
      </c>
      <c r="E19" s="72">
        <f>IF(RES_hh_tesh!E19=0,0,RES_hh_tesh!E19/RES_summary!E$19)</f>
        <v>16.643359052137651</v>
      </c>
      <c r="F19" s="72">
        <f>IF(RES_hh_tesh!F19=0,0,RES_hh_tesh!F19/RES_summary!F$19)</f>
        <v>23.233313084207531</v>
      </c>
      <c r="G19" s="72">
        <f>IF(RES_hh_tesh!G19=0,0,RES_hh_tesh!G19/RES_summary!G$19)</f>
        <v>20.319974407410783</v>
      </c>
      <c r="H19" s="72">
        <f>IF(RES_hh_tesh!H19=0,0,RES_hh_tesh!H19/RES_summary!H$19)</f>
        <v>21.733115567464161</v>
      </c>
      <c r="I19" s="72">
        <f>IF(RES_hh_tesh!I19=0,0,RES_hh_tesh!I19/RES_summary!I$19)</f>
        <v>18.245760123019647</v>
      </c>
      <c r="J19" s="72">
        <f>IF(RES_hh_tesh!J19=0,0,RES_hh_tesh!J19/RES_summary!J$19)</f>
        <v>21.102390577395543</v>
      </c>
      <c r="K19" s="72">
        <f>IF(RES_hh_tesh!K19=0,0,RES_hh_tesh!K19/RES_summary!K$19)</f>
        <v>20.566446340912488</v>
      </c>
      <c r="L19" s="72">
        <f>IF(RES_hh_tesh!L19=0,0,RES_hh_tesh!L19/RES_summary!L$19)</f>
        <v>21.326065690845596</v>
      </c>
      <c r="M19" s="72">
        <f>IF(RES_hh_tesh!M19=0,0,RES_hh_tesh!M19/RES_summary!M$19)</f>
        <v>23.016011679588296</v>
      </c>
      <c r="N19" s="72">
        <f>IF(RES_hh_tesh!N19=0,0,RES_hh_tesh!N19/RES_summary!N$19)</f>
        <v>20.825702689310194</v>
      </c>
      <c r="O19" s="72">
        <f>IF(RES_hh_tesh!O19=0,0,RES_hh_tesh!O19/RES_summary!O$19)</f>
        <v>18.439322765398174</v>
      </c>
      <c r="P19" s="72">
        <f>IF(RES_hh_tesh!P19=0,0,RES_hh_tesh!P19/RES_summary!P$19)</f>
        <v>19.244584416881004</v>
      </c>
      <c r="Q19" s="72">
        <f>IF(RES_hh_tesh!Q19=0,0,RES_hh_tesh!Q19/RES_summary!Q$19)</f>
        <v>15.040203350928175</v>
      </c>
      <c r="R19" s="72">
        <f>IF(RES_hh_tesh!R19=0,0,RES_hh_tesh!R19/RES_summary!R$19)</f>
        <v>19.919310627432356</v>
      </c>
      <c r="S19" s="72">
        <f>IF(RES_hh_tesh!S19=0,0,RES_hh_tesh!S19/RES_summary!S$19)</f>
        <v>16.404917089534852</v>
      </c>
      <c r="T19" s="72">
        <f>IF(RES_hh_tesh!T19=0,0,RES_hh_tesh!T19/RES_summary!T$19)</f>
        <v>23.313045082277473</v>
      </c>
      <c r="U19" s="72">
        <f>IF(RES_hh_tesh!U19=0,0,RES_hh_tesh!U19/RES_summary!U$19)</f>
        <v>20.953041247043515</v>
      </c>
      <c r="V19" s="72">
        <f>IF(RES_hh_tesh!V19=0,0,RES_hh_tesh!V19/RES_summary!V$19)</f>
        <v>22.58787081892277</v>
      </c>
      <c r="W19" s="72">
        <f>IF(RES_hh_tesh!W19=0,0,RES_hh_tesh!W19/RES_summary!W$19)</f>
        <v>20.18538006570563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18.115677697580772</v>
      </c>
      <c r="C20" s="72">
        <f>IF(RES_hh_tesh!C20=0,0,RES_hh_tesh!C20/RES_summary!C$19)</f>
        <v>20.377047996110878</v>
      </c>
      <c r="D20" s="72">
        <f>IF(RES_hh_tesh!D20=0,0,RES_hh_tesh!D20/RES_summary!D$19)</f>
        <v>19.682573119897654</v>
      </c>
      <c r="E20" s="72">
        <f>IF(RES_hh_tesh!E20=0,0,RES_hh_tesh!E20/RES_summary!E$19)</f>
        <v>20.402675426466153</v>
      </c>
      <c r="F20" s="72">
        <f>IF(RES_hh_tesh!F20=0,0,RES_hh_tesh!F20/RES_summary!F$19)</f>
        <v>19.846483946638564</v>
      </c>
      <c r="G20" s="72">
        <f>IF(RES_hh_tesh!G20=0,0,RES_hh_tesh!G20/RES_summary!G$19)</f>
        <v>20.943462211194156</v>
      </c>
      <c r="H20" s="72">
        <f>IF(RES_hh_tesh!H20=0,0,RES_hh_tesh!H20/RES_summary!H$19)</f>
        <v>22.439339859205823</v>
      </c>
      <c r="I20" s="72">
        <f>IF(RES_hh_tesh!I20=0,0,RES_hh_tesh!I20/RES_summary!I$19)</f>
        <v>16.585945188655597</v>
      </c>
      <c r="J20" s="72">
        <f>IF(RES_hh_tesh!J20=0,0,RES_hh_tesh!J20/RES_summary!J$19)</f>
        <v>22.197048347075448</v>
      </c>
      <c r="K20" s="72">
        <f>IF(RES_hh_tesh!K20=0,0,RES_hh_tesh!K20/RES_summary!K$19)</f>
        <v>21.170282022197298</v>
      </c>
      <c r="L20" s="72">
        <f>IF(RES_hh_tesh!L20=0,0,RES_hh_tesh!L20/RES_summary!L$19)</f>
        <v>20.648726339494889</v>
      </c>
      <c r="M20" s="72">
        <f>IF(RES_hh_tesh!M20=0,0,RES_hh_tesh!M20/RES_summary!M$19)</f>
        <v>21.272775733048821</v>
      </c>
      <c r="N20" s="72">
        <f>IF(RES_hh_tesh!N20=0,0,RES_hh_tesh!N20/RES_summary!N$19)</f>
        <v>22.047287554448488</v>
      </c>
      <c r="O20" s="72">
        <f>IF(RES_hh_tesh!O20=0,0,RES_hh_tesh!O20/RES_summary!O$19)</f>
        <v>17.807892279448478</v>
      </c>
      <c r="P20" s="72">
        <f>IF(RES_hh_tesh!P20=0,0,RES_hh_tesh!P20/RES_summary!P$19)</f>
        <v>20.008078587300773</v>
      </c>
      <c r="Q20" s="72">
        <f>IF(RES_hh_tesh!Q20=0,0,RES_hh_tesh!Q20/RES_summary!Q$19)</f>
        <v>18.541770248683612</v>
      </c>
      <c r="R20" s="72">
        <f>IF(RES_hh_tesh!R20=0,0,RES_hh_tesh!R20/RES_summary!R$19)</f>
        <v>18.216505542759446</v>
      </c>
      <c r="S20" s="72">
        <f>IF(RES_hh_tesh!S20=0,0,RES_hh_tesh!S20/RES_summary!S$19)</f>
        <v>20.416474073055198</v>
      </c>
      <c r="T20" s="72">
        <f>IF(RES_hh_tesh!T20=0,0,RES_hh_tesh!T20/RES_summary!T$19)</f>
        <v>18.822249497426537</v>
      </c>
      <c r="U20" s="72">
        <f>IF(RES_hh_tesh!U20=0,0,RES_hh_tesh!U20/RES_summary!U$19)</f>
        <v>22.412927940930146</v>
      </c>
      <c r="V20" s="72">
        <f>IF(RES_hh_tesh!V20=0,0,RES_hh_tesh!V20/RES_summary!V$19)</f>
        <v>25.325527401594261</v>
      </c>
      <c r="W20" s="72">
        <f>IF(RES_hh_tesh!W20=0,0,RES_hh_tesh!W20/RES_summary!W$19)</f>
        <v>16.325988421452475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18.857628689418593</v>
      </c>
      <c r="C21" s="72">
        <f>IF(RES_hh_tesh!C21=0,0,RES_hh_tesh!C21/RES_summary!C$19)</f>
        <v>19.168890949479149</v>
      </c>
      <c r="D21" s="72">
        <f>IF(RES_hh_tesh!D21=0,0,RES_hh_tesh!D21/RES_summary!D$19)</f>
        <v>19.922277053609292</v>
      </c>
      <c r="E21" s="72">
        <f>IF(RES_hh_tesh!E21=0,0,RES_hh_tesh!E21/RES_summary!E$19)</f>
        <v>20.464582202420544</v>
      </c>
      <c r="F21" s="72">
        <f>IF(RES_hh_tesh!F21=0,0,RES_hh_tesh!F21/RES_summary!F$19)</f>
        <v>20.708323886756457</v>
      </c>
      <c r="G21" s="72">
        <f>IF(RES_hh_tesh!G21=0,0,RES_hh_tesh!G21/RES_summary!G$19)</f>
        <v>20.782144135922</v>
      </c>
      <c r="H21" s="72">
        <f>IF(RES_hh_tesh!H21=0,0,RES_hh_tesh!H21/RES_summary!H$19)</f>
        <v>19.899711873518758</v>
      </c>
      <c r="I21" s="72">
        <f>IF(RES_hh_tesh!I21=0,0,RES_hh_tesh!I21/RES_summary!I$19)</f>
        <v>21.285722343322647</v>
      </c>
      <c r="J21" s="72">
        <f>IF(RES_hh_tesh!J21=0,0,RES_hh_tesh!J21/RES_summary!J$19)</f>
        <v>20.290616308674515</v>
      </c>
      <c r="K21" s="72">
        <f>IF(RES_hh_tesh!K21=0,0,RES_hh_tesh!K21/RES_summary!K$19)</f>
        <v>20.791530964922082</v>
      </c>
      <c r="L21" s="72">
        <f>IF(RES_hh_tesh!L21=0,0,RES_hh_tesh!L21/RES_summary!L$19)</f>
        <v>21.565405615058847</v>
      </c>
      <c r="M21" s="72">
        <f>IF(RES_hh_tesh!M21=0,0,RES_hh_tesh!M21/RES_summary!M$19)</f>
        <v>20.255121790626401</v>
      </c>
      <c r="N21" s="72">
        <f>IF(RES_hh_tesh!N21=0,0,RES_hh_tesh!N21/RES_summary!N$19)</f>
        <v>20.56391891774571</v>
      </c>
      <c r="O21" s="72">
        <f>IF(RES_hh_tesh!O21=0,0,RES_hh_tesh!O21/RES_summary!O$19)</f>
        <v>19.937815022468659</v>
      </c>
      <c r="P21" s="72">
        <f>IF(RES_hh_tesh!P21=0,0,RES_hh_tesh!P21/RES_summary!P$19)</f>
        <v>18.939823070977333</v>
      </c>
      <c r="Q21" s="72">
        <f>IF(RES_hh_tesh!Q21=0,0,RES_hh_tesh!Q21/RES_summary!Q$19)</f>
        <v>18.57878452158252</v>
      </c>
      <c r="R21" s="72">
        <f>IF(RES_hh_tesh!R21=0,0,RES_hh_tesh!R21/RES_summary!R$19)</f>
        <v>19.270610791300083</v>
      </c>
      <c r="S21" s="72">
        <f>IF(RES_hh_tesh!S21=0,0,RES_hh_tesh!S21/RES_summary!S$19)</f>
        <v>19.800005148643613</v>
      </c>
      <c r="T21" s="72">
        <f>IF(RES_hh_tesh!T21=0,0,RES_hh_tesh!T21/RES_summary!T$19)</f>
        <v>21.621449955972796</v>
      </c>
      <c r="U21" s="72">
        <f>IF(RES_hh_tesh!U21=0,0,RES_hh_tesh!U21/RES_summary!U$19)</f>
        <v>20.482197361772236</v>
      </c>
      <c r="V21" s="72">
        <f>IF(RES_hh_tesh!V21=0,0,RES_hh_tesh!V21/RES_summary!V$19)</f>
        <v>19.976587942284098</v>
      </c>
      <c r="W21" s="72">
        <f>IF(RES_hh_tesh!W21=0,0,RES_hh_tesh!W21/RES_summary!W$19)</f>
        <v>21.80646260944906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18.691551895578531</v>
      </c>
      <c r="C22" s="72">
        <f>IF(RES_hh_tesh!C22=0,0,RES_hh_tesh!C22/RES_summary!C$19)</f>
        <v>18.803453607607249</v>
      </c>
      <c r="D22" s="72">
        <f>IF(RES_hh_tesh!D22=0,0,RES_hh_tesh!D22/RES_summary!D$19)</f>
        <v>18.969617206047172</v>
      </c>
      <c r="E22" s="72">
        <f>IF(RES_hh_tesh!E22=0,0,RES_hh_tesh!E22/RES_summary!E$19)</f>
        <v>20.956741616512659</v>
      </c>
      <c r="F22" s="72">
        <f>IF(RES_hh_tesh!F22=0,0,RES_hh_tesh!F22/RES_summary!F$19)</f>
        <v>20.258612506134309</v>
      </c>
      <c r="G22" s="72">
        <f>IF(RES_hh_tesh!G22=0,0,RES_hh_tesh!G22/RES_summary!G$19)</f>
        <v>19.047777987331294</v>
      </c>
      <c r="H22" s="72">
        <f>IF(RES_hh_tesh!H22=0,0,RES_hh_tesh!H22/RES_summary!H$19)</f>
        <v>19.702787280051524</v>
      </c>
      <c r="I22" s="72">
        <f>IF(RES_hh_tesh!I22=0,0,RES_hh_tesh!I22/RES_summary!I$19)</f>
        <v>21.712383228273794</v>
      </c>
      <c r="J22" s="72">
        <f>IF(RES_hh_tesh!J22=0,0,RES_hh_tesh!J22/RES_summary!J$19)</f>
        <v>21.625071534145285</v>
      </c>
      <c r="K22" s="72">
        <f>IF(RES_hh_tesh!K22=0,0,RES_hh_tesh!K22/RES_summary!K$19)</f>
        <v>19.795928036910777</v>
      </c>
      <c r="L22" s="72">
        <f>IF(RES_hh_tesh!L22=0,0,RES_hh_tesh!L22/RES_summary!L$19)</f>
        <v>21.537697585779643</v>
      </c>
      <c r="M22" s="72">
        <f>IF(RES_hh_tesh!M22=0,0,RES_hh_tesh!M22/RES_summary!M$19)</f>
        <v>21.74065005165204</v>
      </c>
      <c r="N22" s="72">
        <f>IF(RES_hh_tesh!N22=0,0,RES_hh_tesh!N22/RES_summary!N$19)</f>
        <v>18.67469087161885</v>
      </c>
      <c r="O22" s="72">
        <f>IF(RES_hh_tesh!O22=0,0,RES_hh_tesh!O22/RES_summary!O$19)</f>
        <v>18.91788884110872</v>
      </c>
      <c r="P22" s="72">
        <f>IF(RES_hh_tesh!P22=0,0,RES_hh_tesh!P22/RES_summary!P$19)</f>
        <v>22.703594463355795</v>
      </c>
      <c r="Q22" s="72">
        <f>IF(RES_hh_tesh!Q22=0,0,RES_hh_tesh!Q22/RES_summary!Q$19)</f>
        <v>21.259102839243411</v>
      </c>
      <c r="R22" s="72">
        <f>IF(RES_hh_tesh!R22=0,0,RES_hh_tesh!R22/RES_summary!R$19)</f>
        <v>17.378292966747068</v>
      </c>
      <c r="S22" s="72">
        <f>IF(RES_hh_tesh!S22=0,0,RES_hh_tesh!S22/RES_summary!S$19)</f>
        <v>19.215777973058547</v>
      </c>
      <c r="T22" s="72">
        <f>IF(RES_hh_tesh!T22=0,0,RES_hh_tesh!T22/RES_summary!T$19)</f>
        <v>22.972205230861039</v>
      </c>
      <c r="U22" s="72">
        <f>IF(RES_hh_tesh!U22=0,0,RES_hh_tesh!U22/RES_summary!U$19)</f>
        <v>20.039910734924341</v>
      </c>
      <c r="V22" s="72">
        <f>IF(RES_hh_tesh!V22=0,0,RES_hh_tesh!V22/RES_summary!V$19)</f>
        <v>19.679302284550083</v>
      </c>
      <c r="W22" s="72">
        <f>IF(RES_hh_tesh!W22=0,0,RES_hh_tesh!W22/RES_summary!W$19)</f>
        <v>21.46477917862023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17.13534912274088</v>
      </c>
      <c r="F23" s="72">
        <f>IF(RES_hh_tesh!F23=0,0,RES_hh_tesh!F23/RES_summary!F$19)</f>
        <v>25.247601424531751</v>
      </c>
      <c r="G23" s="72">
        <f>IF(RES_hh_tesh!G23=0,0,RES_hh_tesh!G23/RES_summary!G$19)</f>
        <v>21.929890353490613</v>
      </c>
      <c r="H23" s="72">
        <f>IF(RES_hh_tesh!H23=0,0,RES_hh_tesh!H23/RES_summary!H$19)</f>
        <v>19.697165498467715</v>
      </c>
      <c r="I23" s="72">
        <f>IF(RES_hh_tesh!I23=0,0,RES_hh_tesh!I23/RES_summary!I$19)</f>
        <v>18.628667168705618</v>
      </c>
      <c r="J23" s="72">
        <f>IF(RES_hh_tesh!J23=0,0,RES_hh_tesh!J23/RES_summary!J$19)</f>
        <v>17.775779947018179</v>
      </c>
      <c r="K23" s="72">
        <f>IF(RES_hh_tesh!K23=0,0,RES_hh_tesh!K23/RES_summary!K$19)</f>
        <v>18.873453662202994</v>
      </c>
      <c r="L23" s="72">
        <f>IF(RES_hh_tesh!L23=0,0,RES_hh_tesh!L23/RES_summary!L$19)</f>
        <v>21.359886367527455</v>
      </c>
      <c r="M23" s="72">
        <f>IF(RES_hh_tesh!M23=0,0,RES_hh_tesh!M23/RES_summary!M$19)</f>
        <v>21.188475735644609</v>
      </c>
      <c r="N23" s="72">
        <f>IF(RES_hh_tesh!N23=0,0,RES_hh_tesh!N23/RES_summary!N$19)</f>
        <v>22.275202635616512</v>
      </c>
      <c r="O23" s="72">
        <f>IF(RES_hh_tesh!O23=0,0,RES_hh_tesh!O23/RES_summary!O$19)</f>
        <v>19.312513167909572</v>
      </c>
      <c r="P23" s="72">
        <f>IF(RES_hh_tesh!P23=0,0,RES_hh_tesh!P23/RES_summary!P$19)</f>
        <v>18.747737471118192</v>
      </c>
      <c r="Q23" s="72">
        <f>IF(RES_hh_tesh!Q23=0,0,RES_hh_tesh!Q23/RES_summary!Q$19)</f>
        <v>18.182049762300679</v>
      </c>
      <c r="R23" s="72">
        <f>IF(RES_hh_tesh!R23=0,0,RES_hh_tesh!R23/RES_summary!R$19)</f>
        <v>23.044064043875679</v>
      </c>
      <c r="S23" s="72">
        <f>IF(RES_hh_tesh!S23=0,0,RES_hh_tesh!S23/RES_summary!S$19)</f>
        <v>21.007047224424525</v>
      </c>
      <c r="T23" s="72">
        <f>IF(RES_hh_tesh!T23=0,0,RES_hh_tesh!T23/RES_summary!T$19)</f>
        <v>16.95775040582506</v>
      </c>
      <c r="U23" s="72">
        <f>IF(RES_hh_tesh!U23=0,0,RES_hh_tesh!U23/RES_summary!U$19)</f>
        <v>18.32741961865845</v>
      </c>
      <c r="V23" s="72">
        <f>IF(RES_hh_tesh!V23=0,0,RES_hh_tesh!V23/RES_summary!V$19)</f>
        <v>17.108278847945396</v>
      </c>
      <c r="W23" s="72">
        <f>IF(RES_hh_tesh!W23=0,0,RES_hh_tesh!W23/RES_summary!W$19)</f>
        <v>25.390676629998975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19.098232143832231</v>
      </c>
      <c r="C24" s="72">
        <f>IF(RES_hh_tesh!C24=0,0,RES_hh_tesh!C24/RES_summary!C$19)</f>
        <v>19.038792366214757</v>
      </c>
      <c r="D24" s="72">
        <f>IF(RES_hh_tesh!D24=0,0,RES_hh_tesh!D24/RES_summary!D$19)</f>
        <v>20.522550127209829</v>
      </c>
      <c r="E24" s="72">
        <f>IF(RES_hh_tesh!E24=0,0,RES_hh_tesh!E24/RES_summary!E$19)</f>
        <v>18.779358249294585</v>
      </c>
      <c r="F24" s="72">
        <f>IF(RES_hh_tesh!F24=0,0,RES_hh_tesh!F24/RES_summary!F$19)</f>
        <v>21.129674830341052</v>
      </c>
      <c r="G24" s="72">
        <f>IF(RES_hh_tesh!G24=0,0,RES_hh_tesh!G24/RES_summary!G$19)</f>
        <v>21.505605371370184</v>
      </c>
      <c r="H24" s="72">
        <f>IF(RES_hh_tesh!H24=0,0,RES_hh_tesh!H24/RES_summary!H$19)</f>
        <v>19.583972308988766</v>
      </c>
      <c r="I24" s="72">
        <f>IF(RES_hh_tesh!I24=0,0,RES_hh_tesh!I24/RES_summary!I$19)</f>
        <v>21.361266437753962</v>
      </c>
      <c r="J24" s="72">
        <f>IF(RES_hh_tesh!J24=0,0,RES_hh_tesh!J24/RES_summary!J$19)</f>
        <v>20.11762565686232</v>
      </c>
      <c r="K24" s="72">
        <f>IF(RES_hh_tesh!K24=0,0,RES_hh_tesh!K24/RES_summary!K$19)</f>
        <v>20.695299622274238</v>
      </c>
      <c r="L24" s="72">
        <f>IF(RES_hh_tesh!L24=0,0,RES_hh_tesh!L24/RES_summary!L$19)</f>
        <v>21.490946396387539</v>
      </c>
      <c r="M24" s="72">
        <f>IF(RES_hh_tesh!M24=0,0,RES_hh_tesh!M24/RES_summary!M$19)</f>
        <v>22.367498852410563</v>
      </c>
      <c r="N24" s="72">
        <f>IF(RES_hh_tesh!N24=0,0,RES_hh_tesh!N24/RES_summary!N$19)</f>
        <v>19.577187324987968</v>
      </c>
      <c r="O24" s="72">
        <f>IF(RES_hh_tesh!O24=0,0,RES_hh_tesh!O24/RES_summary!O$19)</f>
        <v>18.817119909339834</v>
      </c>
      <c r="P24" s="72">
        <f>IF(RES_hh_tesh!P24=0,0,RES_hh_tesh!P24/RES_summary!P$19)</f>
        <v>18.919124445316118</v>
      </c>
      <c r="Q24" s="72">
        <f>IF(RES_hh_tesh!Q24=0,0,RES_hh_tesh!Q24/RES_summary!Q$19)</f>
        <v>18.70410685501086</v>
      </c>
      <c r="R24" s="72">
        <f>IF(RES_hh_tesh!R24=0,0,RES_hh_tesh!R24/RES_summary!R$19)</f>
        <v>19.489151270122598</v>
      </c>
      <c r="S24" s="72">
        <f>IF(RES_hh_tesh!S24=0,0,RES_hh_tesh!S24/RES_summary!S$19)</f>
        <v>21.188299561775668</v>
      </c>
      <c r="T24" s="72">
        <f>IF(RES_hh_tesh!T24=0,0,RES_hh_tesh!T24/RES_summary!T$19)</f>
        <v>19.33951151447523</v>
      </c>
      <c r="U24" s="72">
        <f>IF(RES_hh_tesh!U24=0,0,RES_hh_tesh!U24/RES_summary!U$19)</f>
        <v>20.736238986697344</v>
      </c>
      <c r="V24" s="72">
        <f>IF(RES_hh_tesh!V24=0,0,RES_hh_tesh!V24/RES_summary!V$19)</f>
        <v>19.767159208165648</v>
      </c>
      <c r="W24" s="72">
        <f>IF(RES_hh_tesh!W24=0,0,RES_hh_tesh!W24/RES_summary!W$19)</f>
        <v>22.015660741499786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17.37680211960835</v>
      </c>
      <c r="C25" s="74">
        <f>IF(RES_hh_tesh!C25=0,0,RES_hh_tesh!C25/RES_summary!C$19)</f>
        <v>16.901345311660219</v>
      </c>
      <c r="D25" s="74">
        <f>IF(RES_hh_tesh!D25=0,0,RES_hh_tesh!D25/RES_summary!D$19)</f>
        <v>17.349726127648541</v>
      </c>
      <c r="E25" s="74">
        <f>IF(RES_hh_tesh!E25=0,0,RES_hh_tesh!E25/RES_summary!E$19)</f>
        <v>16.872401210411635</v>
      </c>
      <c r="F25" s="74">
        <f>IF(RES_hh_tesh!F25=0,0,RES_hh_tesh!F25/RES_summary!F$19)</f>
        <v>17.186332603861356</v>
      </c>
      <c r="G25" s="74">
        <f>IF(RES_hh_tesh!G25=0,0,RES_hh_tesh!G25/RES_summary!G$19)</f>
        <v>16.621391979293854</v>
      </c>
      <c r="H25" s="74">
        <f>IF(RES_hh_tesh!H25=0,0,RES_hh_tesh!H25/RES_summary!H$19)</f>
        <v>15.719365417975906</v>
      </c>
      <c r="I25" s="74">
        <f>IF(RES_hh_tesh!I25=0,0,RES_hh_tesh!I25/RES_summary!I$19)</f>
        <v>17.057099008170432</v>
      </c>
      <c r="J25" s="74">
        <f>IF(RES_hh_tesh!J25=0,0,RES_hh_tesh!J25/RES_summary!J$19)</f>
        <v>15.190267747863576</v>
      </c>
      <c r="K25" s="74">
        <f>IF(RES_hh_tesh!K25=0,0,RES_hh_tesh!K25/RES_summary!K$19)</f>
        <v>14.709733724228363</v>
      </c>
      <c r="L25" s="74">
        <f>IF(RES_hh_tesh!L25=0,0,RES_hh_tesh!L25/RES_summary!L$19)</f>
        <v>14.877576863975204</v>
      </c>
      <c r="M25" s="74">
        <f>IF(RES_hh_tesh!M25=0,0,RES_hh_tesh!M25/RES_summary!M$19)</f>
        <v>15.531553560491803</v>
      </c>
      <c r="N25" s="74">
        <f>IF(RES_hh_tesh!N25=0,0,RES_hh_tesh!N25/RES_summary!N$19)</f>
        <v>14.45746711127336</v>
      </c>
      <c r="O25" s="74">
        <f>IF(RES_hh_tesh!O25=0,0,RES_hh_tesh!O25/RES_summary!O$19)</f>
        <v>13.854491465914895</v>
      </c>
      <c r="P25" s="74">
        <f>IF(RES_hh_tesh!P25=0,0,RES_hh_tesh!P25/RES_summary!P$19)</f>
        <v>11.250451212820082</v>
      </c>
      <c r="Q25" s="74">
        <f>IF(RES_hh_tesh!Q25=0,0,RES_hh_tesh!Q25/RES_summary!Q$19)</f>
        <v>11.055518596663065</v>
      </c>
      <c r="R25" s="74">
        <f>IF(RES_hh_tesh!R25=0,0,RES_hh_tesh!R25/RES_summary!R$19)</f>
        <v>10.954436423668348</v>
      </c>
      <c r="S25" s="74">
        <f>IF(RES_hh_tesh!S25=0,0,RES_hh_tesh!S25/RES_summary!S$19)</f>
        <v>12.151525293697711</v>
      </c>
      <c r="T25" s="74">
        <f>IF(RES_hh_tesh!T25=0,0,RES_hh_tesh!T25/RES_summary!T$19)</f>
        <v>11.936659498130938</v>
      </c>
      <c r="U25" s="74">
        <f>IF(RES_hh_tesh!U25=0,0,RES_hh_tesh!U25/RES_summary!U$19)</f>
        <v>11.271062640855138</v>
      </c>
      <c r="V25" s="74">
        <f>IF(RES_hh_tesh!V25=0,0,RES_hh_tesh!V25/RES_summary!V$19)</f>
        <v>10.823192776068293</v>
      </c>
      <c r="W25" s="74">
        <f>IF(RES_hh_tesh!W25=0,0,RES_hh_tesh!W25/RES_summary!W$19)</f>
        <v>11.947724581168615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10.76821913130985</v>
      </c>
      <c r="C26" s="77">
        <f>IF(RES_hh_tesh!C26=0,0,RES_hh_tesh!C26/RES_summary!C$19)</f>
        <v>11.190005112152821</v>
      </c>
      <c r="D26" s="77">
        <f>IF(RES_hh_tesh!D26=0,0,RES_hh_tesh!D26/RES_summary!D$19)</f>
        <v>11.427331849256683</v>
      </c>
      <c r="E26" s="77">
        <f>IF(RES_hh_tesh!E26=0,0,RES_hh_tesh!E26/RES_summary!E$19)</f>
        <v>11.637829931344074</v>
      </c>
      <c r="F26" s="77">
        <f>IF(RES_hh_tesh!F26=0,0,RES_hh_tesh!F26/RES_summary!F$19)</f>
        <v>11.208995429220826</v>
      </c>
      <c r="G26" s="77">
        <f>IF(RES_hh_tesh!G26=0,0,RES_hh_tesh!G26/RES_summary!G$19)</f>
        <v>11.343332953047444</v>
      </c>
      <c r="H26" s="77">
        <f>IF(RES_hh_tesh!H26=0,0,RES_hh_tesh!H26/RES_summary!H$19)</f>
        <v>11.236940438806718</v>
      </c>
      <c r="I26" s="77">
        <f>IF(RES_hh_tesh!I26=0,0,RES_hh_tesh!I26/RES_summary!I$19)</f>
        <v>11.095674262937276</v>
      </c>
      <c r="J26" s="77">
        <f>IF(RES_hh_tesh!J26=0,0,RES_hh_tesh!J26/RES_summary!J$19)</f>
        <v>11.394405434860765</v>
      </c>
      <c r="K26" s="77">
        <f>IF(RES_hh_tesh!K26=0,0,RES_hh_tesh!K26/RES_summary!K$19)</f>
        <v>11.372217506652147</v>
      </c>
      <c r="L26" s="77">
        <f>IF(RES_hh_tesh!L26=0,0,RES_hh_tesh!L26/RES_summary!L$19)</f>
        <v>11.621746626657</v>
      </c>
      <c r="M26" s="77">
        <f>IF(RES_hh_tesh!M26=0,0,RES_hh_tesh!M26/RES_summary!M$19)</f>
        <v>11.889215544665566</v>
      </c>
      <c r="N26" s="77">
        <f>IF(RES_hh_tesh!N26=0,0,RES_hh_tesh!N26/RES_summary!N$19)</f>
        <v>11.212798464629275</v>
      </c>
      <c r="O26" s="77">
        <f>IF(RES_hh_tesh!O26=0,0,RES_hh_tesh!O26/RES_summary!O$19)</f>
        <v>10.420236334360665</v>
      </c>
      <c r="P26" s="77">
        <f>IF(RES_hh_tesh!P26=0,0,RES_hh_tesh!P26/RES_summary!P$19)</f>
        <v>10.444256426702195</v>
      </c>
      <c r="Q26" s="77">
        <f>IF(RES_hh_tesh!Q26=0,0,RES_hh_tesh!Q26/RES_summary!Q$19)</f>
        <v>10.648833754578456</v>
      </c>
      <c r="R26" s="77">
        <f>IF(RES_hh_tesh!R26=0,0,RES_hh_tesh!R26/RES_summary!R$19)</f>
        <v>10.614355934950652</v>
      </c>
      <c r="S26" s="77">
        <f>IF(RES_hh_tesh!S26=0,0,RES_hh_tesh!S26/RES_summary!S$19)</f>
        <v>10.858797982862821</v>
      </c>
      <c r="T26" s="77">
        <f>IF(RES_hh_tesh!T26=0,0,RES_hh_tesh!T26/RES_summary!T$19)</f>
        <v>12.26273635071402</v>
      </c>
      <c r="U26" s="77">
        <f>IF(RES_hh_tesh!U26=0,0,RES_hh_tesh!U26/RES_summary!U$19)</f>
        <v>11.665420181470065</v>
      </c>
      <c r="V26" s="77">
        <f>IF(RES_hh_tesh!V26=0,0,RES_hh_tesh!V26/RES_summary!V$19)</f>
        <v>12.1188706082339</v>
      </c>
      <c r="W26" s="77">
        <f>IF(RES_hh_tesh!W26=0,0,RES_hh_tesh!W26/RES_summary!W$19)</f>
        <v>11.825417002264118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7.4152998546392723</v>
      </c>
      <c r="C27" s="69">
        <f>IF(RES_hh_tesh!C27=0,0,RES_hh_tesh!C27/RES_summary!C$19)</f>
        <v>7.6565305107328347</v>
      </c>
      <c r="D27" s="69">
        <f>IF(RES_hh_tesh!D27=0,0,RES_hh_tesh!D27/RES_summary!D$19)</f>
        <v>7.8425552040178896</v>
      </c>
      <c r="E27" s="69">
        <f>IF(RES_hh_tesh!E27=0,0,RES_hh_tesh!E27/RES_summary!E$19)</f>
        <v>7.9997129685078594</v>
      </c>
      <c r="F27" s="69">
        <f>IF(RES_hh_tesh!F27=0,0,RES_hh_tesh!F27/RES_summary!F$19)</f>
        <v>8.2081521032719778</v>
      </c>
      <c r="G27" s="69">
        <f>IF(RES_hh_tesh!G27=0,0,RES_hh_tesh!G27/RES_summary!G$19)</f>
        <v>8.3548259173727111</v>
      </c>
      <c r="H27" s="69">
        <f>IF(RES_hh_tesh!H27=0,0,RES_hh_tesh!H27/RES_summary!H$19)</f>
        <v>8.201934080993178</v>
      </c>
      <c r="I27" s="69">
        <f>IF(RES_hh_tesh!I27=0,0,RES_hh_tesh!I27/RES_summary!I$19)</f>
        <v>7.7712747066112415</v>
      </c>
      <c r="J27" s="69">
        <f>IF(RES_hh_tesh!J27=0,0,RES_hh_tesh!J27/RES_summary!J$19)</f>
        <v>7.4446867911630674</v>
      </c>
      <c r="K27" s="69">
        <f>IF(RES_hh_tesh!K27=0,0,RES_hh_tesh!K27/RES_summary!K$19)</f>
        <v>7.3997317107917171</v>
      </c>
      <c r="L27" s="69">
        <f>IF(RES_hh_tesh!L27=0,0,RES_hh_tesh!L27/RES_summary!L$19)</f>
        <v>7.5406778310190505</v>
      </c>
      <c r="M27" s="69">
        <f>IF(RES_hh_tesh!M27=0,0,RES_hh_tesh!M27/RES_summary!M$19)</f>
        <v>6.8533390984531088</v>
      </c>
      <c r="N27" s="69">
        <f>IF(RES_hh_tesh!N27=0,0,RES_hh_tesh!N27/RES_summary!N$19)</f>
        <v>6.8877111467148113</v>
      </c>
      <c r="O27" s="69">
        <f>IF(RES_hh_tesh!O27=0,0,RES_hh_tesh!O27/RES_summary!O$19)</f>
        <v>6.8105810350679343</v>
      </c>
      <c r="P27" s="69">
        <f>IF(RES_hh_tesh!P27=0,0,RES_hh_tesh!P27/RES_summary!P$19)</f>
        <v>6.4145658917071078</v>
      </c>
      <c r="Q27" s="69">
        <f>IF(RES_hh_tesh!Q27=0,0,RES_hh_tesh!Q27/RES_summary!Q$19)</f>
        <v>6.0749988426869441</v>
      </c>
      <c r="R27" s="69">
        <f>IF(RES_hh_tesh!R27=0,0,RES_hh_tesh!R27/RES_summary!R$19)</f>
        <v>5.8563263707100566</v>
      </c>
      <c r="S27" s="69">
        <f>IF(RES_hh_tesh!S27=0,0,RES_hh_tesh!S27/RES_summary!S$19)</f>
        <v>6.2902256107876324</v>
      </c>
      <c r="T27" s="69">
        <f>IF(RES_hh_tesh!T27=0,0,RES_hh_tesh!T27/RES_summary!T$19)</f>
        <v>6.0084516470379237</v>
      </c>
      <c r="U27" s="69">
        <f>IF(RES_hh_tesh!U27=0,0,RES_hh_tesh!U27/RES_summary!U$19)</f>
        <v>6.0028815082886888</v>
      </c>
      <c r="V27" s="69">
        <f>IF(RES_hh_tesh!V27=0,0,RES_hh_tesh!V27/RES_summary!V$19)</f>
        <v>5.8299018428478178</v>
      </c>
      <c r="W27" s="69">
        <f>IF(RES_hh_tesh!W27=0,0,RES_hh_tesh!W27/RES_summary!W$19)</f>
        <v>6.1133607111901771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7.438433107124852</v>
      </c>
      <c r="C30" s="72">
        <f>IF(RES_hh_tesh!C30=0,0,RES_hh_tesh!C30/RES_summary!C$19)</f>
        <v>7.5338871907155873</v>
      </c>
      <c r="D30" s="72">
        <f>IF(RES_hh_tesh!D30=0,0,RES_hh_tesh!D30/RES_summary!D$19)</f>
        <v>7.8506559740147619</v>
      </c>
      <c r="E30" s="72">
        <f>IF(RES_hh_tesh!E30=0,0,RES_hh_tesh!E30/RES_summary!E$19)</f>
        <v>8.141916503030135</v>
      </c>
      <c r="F30" s="72">
        <f>IF(RES_hh_tesh!F30=0,0,RES_hh_tesh!F30/RES_summary!F$19)</f>
        <v>8.2761980217986686</v>
      </c>
      <c r="G30" s="72">
        <f>IF(RES_hh_tesh!G30=0,0,RES_hh_tesh!G30/RES_summary!G$19)</f>
        <v>8.3296642482856882</v>
      </c>
      <c r="H30" s="72">
        <f>IF(RES_hh_tesh!H30=0,0,RES_hh_tesh!H30/RES_summary!H$19)</f>
        <v>7.968555711401704</v>
      </c>
      <c r="I30" s="72">
        <f>IF(RES_hh_tesh!I30=0,0,RES_hh_tesh!I30/RES_summary!I$19)</f>
        <v>8.0911698971867736</v>
      </c>
      <c r="J30" s="72">
        <f>IF(RES_hh_tesh!J30=0,0,RES_hh_tesh!J30/RES_summary!J$19)</f>
        <v>7.2345838660197996</v>
      </c>
      <c r="K30" s="72">
        <f>IF(RES_hh_tesh!K30=0,0,RES_hh_tesh!K30/RES_summary!K$19)</f>
        <v>7.4719497976284233</v>
      </c>
      <c r="L30" s="72">
        <f>IF(RES_hh_tesh!L30=0,0,RES_hh_tesh!L30/RES_summary!L$19)</f>
        <v>7.6577386334935973</v>
      </c>
      <c r="M30" s="72">
        <f>IF(RES_hh_tesh!M30=0,0,RES_hh_tesh!M30/RES_summary!M$19)</f>
        <v>6.5223538775354308</v>
      </c>
      <c r="N30" s="72">
        <f>IF(RES_hh_tesh!N30=0,0,RES_hh_tesh!N30/RES_summary!N$19)</f>
        <v>6.7940601715391171</v>
      </c>
      <c r="O30" s="72">
        <f>IF(RES_hh_tesh!O30=0,0,RES_hh_tesh!O30/RES_summary!O$19)</f>
        <v>7.4038846730602481</v>
      </c>
      <c r="P30" s="72">
        <f>IF(RES_hh_tesh!P30=0,0,RES_hh_tesh!P30/RES_summary!P$19)</f>
        <v>6.305215798082374</v>
      </c>
      <c r="Q30" s="72">
        <f>IF(RES_hh_tesh!Q30=0,0,RES_hh_tesh!Q30/RES_summary!Q$19)</f>
        <v>6.1682384574153231</v>
      </c>
      <c r="R30" s="72">
        <f>IF(RES_hh_tesh!R30=0,0,RES_hh_tesh!R30/RES_summary!R$19)</f>
        <v>5.7851270444951632</v>
      </c>
      <c r="S30" s="72">
        <f>IF(RES_hh_tesh!S30=0,0,RES_hh_tesh!S30/RES_summary!S$19)</f>
        <v>5.9438094829250385</v>
      </c>
      <c r="T30" s="72">
        <f>IF(RES_hh_tesh!T30=0,0,RES_hh_tesh!T30/RES_summary!T$19)</f>
        <v>5.9921554166338353</v>
      </c>
      <c r="U30" s="72">
        <f>IF(RES_hh_tesh!U30=0,0,RES_hh_tesh!U30/RES_summary!U$19)</f>
        <v>6.2222200580973857</v>
      </c>
      <c r="V30" s="72">
        <f>IF(RES_hh_tesh!V30=0,0,RES_hh_tesh!V30/RES_summary!V$19)</f>
        <v>5.6849332640055135</v>
      </c>
      <c r="W30" s="72">
        <f>IF(RES_hh_tesh!W30=0,0,RES_hh_tesh!W30/RES_summary!W$19)</f>
        <v>6.2917341040725576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7.4147625970676145</v>
      </c>
      <c r="C32" s="77">
        <f>IF(RES_hh_tesh!C32=0,0,RES_hh_tesh!C32/RES_summary!C$19)</f>
        <v>7.6593938747711823</v>
      </c>
      <c r="D32" s="77">
        <f>IF(RES_hh_tesh!D32=0,0,RES_hh_tesh!D32/RES_summary!D$19)</f>
        <v>7.8423599229142367</v>
      </c>
      <c r="E32" s="77">
        <f>IF(RES_hh_tesh!E32=0,0,RES_hh_tesh!E32/RES_summary!E$19)</f>
        <v>7.9962029697733916</v>
      </c>
      <c r="F32" s="77">
        <f>IF(RES_hh_tesh!F32=0,0,RES_hh_tesh!F32/RES_summary!F$19)</f>
        <v>8.2064574138279767</v>
      </c>
      <c r="G32" s="77">
        <f>IF(RES_hh_tesh!G32=0,0,RES_hh_tesh!G32/RES_summary!G$19)</f>
        <v>8.3554562632355687</v>
      </c>
      <c r="H32" s="77">
        <f>IF(RES_hh_tesh!H32=0,0,RES_hh_tesh!H32/RES_summary!H$19)</f>
        <v>8.2077440788461153</v>
      </c>
      <c r="I32" s="77">
        <f>IF(RES_hh_tesh!I32=0,0,RES_hh_tesh!I32/RES_summary!I$19)</f>
        <v>7.7631677913913544</v>
      </c>
      <c r="J32" s="77">
        <f>IF(RES_hh_tesh!J32=0,0,RES_hh_tesh!J32/RES_summary!J$19)</f>
        <v>7.4499556886255691</v>
      </c>
      <c r="K32" s="77">
        <f>IF(RES_hh_tesh!K32=0,0,RES_hh_tesh!K32/RES_summary!K$19)</f>
        <v>7.3978986530151598</v>
      </c>
      <c r="L32" s="77">
        <f>IF(RES_hh_tesh!L32=0,0,RES_hh_tesh!L32/RES_summary!L$19)</f>
        <v>7.537704605157975</v>
      </c>
      <c r="M32" s="77">
        <f>IF(RES_hh_tesh!M32=0,0,RES_hh_tesh!M32/RES_summary!M$19)</f>
        <v>6.8620119549587724</v>
      </c>
      <c r="N32" s="77">
        <f>IF(RES_hh_tesh!N32=0,0,RES_hh_tesh!N32/RES_summary!N$19)</f>
        <v>6.8902500391519874</v>
      </c>
      <c r="O32" s="77">
        <f>IF(RES_hh_tesh!O32=0,0,RES_hh_tesh!O32/RES_summary!O$19)</f>
        <v>6.7940689684163242</v>
      </c>
      <c r="P32" s="77">
        <f>IF(RES_hh_tesh!P32=0,0,RES_hh_tesh!P32/RES_summary!P$19)</f>
        <v>6.4177122289674209</v>
      </c>
      <c r="Q32" s="77">
        <f>IF(RES_hh_tesh!Q32=0,0,RES_hh_tesh!Q32/RES_summary!Q$19)</f>
        <v>6.0723298892816375</v>
      </c>
      <c r="R32" s="77">
        <f>IF(RES_hh_tesh!R32=0,0,RES_hh_tesh!R32/RES_summary!R$19)</f>
        <v>5.8583513989742144</v>
      </c>
      <c r="S32" s="77">
        <f>IF(RES_hh_tesh!S32=0,0,RES_hh_tesh!S32/RES_summary!S$19)</f>
        <v>6.3002980331462783</v>
      </c>
      <c r="T32" s="77">
        <f>IF(RES_hh_tesh!T32=0,0,RES_hh_tesh!T32/RES_summary!T$19)</f>
        <v>6.0089547574950837</v>
      </c>
      <c r="U32" s="77">
        <f>IF(RES_hh_tesh!U32=0,0,RES_hh_tesh!U32/RES_summary!U$19)</f>
        <v>5.9955904844869616</v>
      </c>
      <c r="V32" s="77">
        <f>IF(RES_hh_tesh!V32=0,0,RES_hh_tesh!V32/RES_summary!V$19)</f>
        <v>5.8350010229381892</v>
      </c>
      <c r="W32" s="77">
        <f>IF(RES_hh_tesh!W32=0,0,RES_hh_tesh!W32/RES_summary!W$19)</f>
        <v>6.1068545182299436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37.586151556994807</v>
      </c>
      <c r="C3" s="65">
        <f>IF(RES_hh_emih!C3=0,0,RES_hh_emih!C3/RES_summary!C$19)</f>
        <v>40.757987296185689</v>
      </c>
      <c r="D3" s="65">
        <f>IF(RES_hh_emih!D3=0,0,RES_hh_emih!D3/RES_summary!D$19)</f>
        <v>37.704476367368301</v>
      </c>
      <c r="E3" s="65">
        <f>IF(RES_hh_emih!E3=0,0,RES_hh_emih!E3/RES_summary!E$19)</f>
        <v>36.821532868631117</v>
      </c>
      <c r="F3" s="65">
        <f>IF(RES_hh_emih!F3=0,0,RES_hh_emih!F3/RES_summary!F$19)</f>
        <v>34.313461151179638</v>
      </c>
      <c r="G3" s="65">
        <f>IF(RES_hh_emih!G3=0,0,RES_hh_emih!G3/RES_summary!G$19)</f>
        <v>33.275181455210017</v>
      </c>
      <c r="H3" s="65">
        <f>IF(RES_hh_emih!H3=0,0,RES_hh_emih!H3/RES_summary!H$19)</f>
        <v>33.711015556854122</v>
      </c>
      <c r="I3" s="65">
        <f>IF(RES_hh_emih!I3=0,0,RES_hh_emih!I3/RES_summary!I$19)</f>
        <v>25.794164974631503</v>
      </c>
      <c r="J3" s="65">
        <f>IF(RES_hh_emih!J3=0,0,RES_hh_emih!J3/RES_summary!J$19)</f>
        <v>30.785699275484177</v>
      </c>
      <c r="K3" s="65">
        <f>IF(RES_hh_emih!K3=0,0,RES_hh_emih!K3/RES_summary!K$19)</f>
        <v>28.53819430233921</v>
      </c>
      <c r="L3" s="65">
        <f>IF(RES_hh_emih!L3=0,0,RES_hh_emih!L3/RES_summary!L$19)</f>
        <v>30.22629133956605</v>
      </c>
      <c r="M3" s="65">
        <f>IF(RES_hh_emih!M3=0,0,RES_hh_emih!M3/RES_summary!M$19)</f>
        <v>25.619695923461205</v>
      </c>
      <c r="N3" s="65">
        <f>IF(RES_hh_emih!N3=0,0,RES_hh_emih!N3/RES_summary!N$19)</f>
        <v>26.910012956330952</v>
      </c>
      <c r="O3" s="65">
        <f>IF(RES_hh_emih!O3=0,0,RES_hh_emih!O3/RES_summary!O$19)</f>
        <v>28.305830106946249</v>
      </c>
      <c r="P3" s="65">
        <f>IF(RES_hh_emih!P3=0,0,RES_hh_emih!P3/RES_summary!P$19)</f>
        <v>23.31959240230854</v>
      </c>
      <c r="Q3" s="65">
        <f>IF(RES_hh_emih!Q3=0,0,RES_hh_emih!Q3/RES_summary!Q$19)</f>
        <v>23.133608497167138</v>
      </c>
      <c r="R3" s="65">
        <f>IF(RES_hh_emih!R3=0,0,RES_hh_emih!R3/RES_summary!R$19)</f>
        <v>24.185245453778361</v>
      </c>
      <c r="S3" s="65">
        <f>IF(RES_hh_emih!S3=0,0,RES_hh_emih!S3/RES_summary!S$19)</f>
        <v>23.54424445663253</v>
      </c>
      <c r="T3" s="65">
        <f>IF(RES_hh_emih!T3=0,0,RES_hh_emih!T3/RES_summary!T$19)</f>
        <v>22.850236397333312</v>
      </c>
      <c r="U3" s="65">
        <f>IF(RES_hh_emih!U3=0,0,RES_hh_emih!U3/RES_summary!U$19)</f>
        <v>23.905830257984015</v>
      </c>
      <c r="V3" s="65">
        <f>IF(RES_hh_emih!V3=0,0,RES_hh_emih!V3/RES_summary!V$19)</f>
        <v>24.231234906531373</v>
      </c>
      <c r="W3" s="65">
        <f>IF(RES_hh_emih!W3=0,0,RES_hh_emih!W3/RES_summary!W$19)</f>
        <v>22.021785991817627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32.776097223481123</v>
      </c>
      <c r="C4" s="69">
        <f>IF(RES_hh_emih!C4=0,0,RES_hh_emih!C4/RES_summary!C$19)</f>
        <v>35.678236262363853</v>
      </c>
      <c r="D4" s="69">
        <f>IF(RES_hh_emih!D4=0,0,RES_hh_emih!D4/RES_summary!D$19)</f>
        <v>32.651676674901452</v>
      </c>
      <c r="E4" s="69">
        <f>IF(RES_hh_emih!E4=0,0,RES_hh_emih!E4/RES_summary!E$19)</f>
        <v>31.676745881175453</v>
      </c>
      <c r="F4" s="69">
        <f>IF(RES_hh_emih!F4=0,0,RES_hh_emih!F4/RES_summary!F$19)</f>
        <v>29.265768993323956</v>
      </c>
      <c r="G4" s="69">
        <f>IF(RES_hh_emih!G4=0,0,RES_hh_emih!G4/RES_summary!G$19)</f>
        <v>28.214431398716744</v>
      </c>
      <c r="H4" s="69">
        <f>IF(RES_hh_emih!H4=0,0,RES_hh_emih!H4/RES_summary!H$19)</f>
        <v>28.717694979205916</v>
      </c>
      <c r="I4" s="69">
        <f>IF(RES_hh_emih!I4=0,0,RES_hh_emih!I4/RES_summary!I$19)</f>
        <v>21.342630117851186</v>
      </c>
      <c r="J4" s="69">
        <f>IF(RES_hh_emih!J4=0,0,RES_hh_emih!J4/RES_summary!J$19)</f>
        <v>26.045677937506124</v>
      </c>
      <c r="K4" s="69">
        <f>IF(RES_hh_emih!K4=0,0,RES_hh_emih!K4/RES_summary!K$19)</f>
        <v>23.971510377199415</v>
      </c>
      <c r="L4" s="69">
        <f>IF(RES_hh_emih!L4=0,0,RES_hh_emih!L4/RES_summary!L$19)</f>
        <v>25.730063150288416</v>
      </c>
      <c r="M4" s="69">
        <f>IF(RES_hh_emih!M4=0,0,RES_hh_emih!M4/RES_summary!M$19)</f>
        <v>21.375474641548909</v>
      </c>
      <c r="N4" s="69">
        <f>IF(RES_hh_emih!N4=0,0,RES_hh_emih!N4/RES_summary!N$19)</f>
        <v>22.745352231542554</v>
      </c>
      <c r="O4" s="69">
        <f>IF(RES_hh_emih!O4=0,0,RES_hh_emih!O4/RES_summary!O$19)</f>
        <v>24.701259834599941</v>
      </c>
      <c r="P4" s="69">
        <f>IF(RES_hh_emih!P4=0,0,RES_hh_emih!P4/RES_summary!P$19)</f>
        <v>19.720583028012634</v>
      </c>
      <c r="Q4" s="69">
        <f>IF(RES_hh_emih!Q4=0,0,RES_hh_emih!Q4/RES_summary!Q$19)</f>
        <v>19.729820403828427</v>
      </c>
      <c r="R4" s="69">
        <f>IF(RES_hh_emih!R4=0,0,RES_hh_emih!R4/RES_summary!R$19)</f>
        <v>20.725124699991071</v>
      </c>
      <c r="S4" s="69">
        <f>IF(RES_hh_emih!S4=0,0,RES_hh_emih!S4/RES_summary!S$19)</f>
        <v>19.92307409966039</v>
      </c>
      <c r="T4" s="69">
        <f>IF(RES_hh_emih!T4=0,0,RES_hh_emih!T4/RES_summary!T$19)</f>
        <v>19.093700140764341</v>
      </c>
      <c r="U4" s="69">
        <f>IF(RES_hh_emih!U4=0,0,RES_hh_emih!U4/RES_summary!U$19)</f>
        <v>20.066873580406526</v>
      </c>
      <c r="V4" s="69">
        <f>IF(RES_hh_emih!V4=0,0,RES_hh_emih!V4/RES_summary!V$19)</f>
        <v>20.356489006462464</v>
      </c>
      <c r="W4" s="69">
        <f>IF(RES_hh_emih!W4=0,0,RES_hh_emih!W4/RES_summary!W$19)</f>
        <v>18.508855368504083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59.156151775882087</v>
      </c>
      <c r="C5" s="72">
        <f>IF(RES_hh_emih!C5=0,0,RES_hh_emih!C5/RES_summary!C$19)</f>
        <v>59.61121670981867</v>
      </c>
      <c r="D5" s="72">
        <f>IF(RES_hh_emih!D5=0,0,RES_hh_emih!D5/RES_summary!D$19)</f>
        <v>51.629633956331091</v>
      </c>
      <c r="E5" s="72">
        <f>IF(RES_hh_emih!E5=0,0,RES_hh_emih!E5/RES_summary!E$19)</f>
        <v>53.640926987303516</v>
      </c>
      <c r="F5" s="72">
        <f>IF(RES_hh_emih!F5=0,0,RES_hh_emih!F5/RES_summary!F$19)</f>
        <v>43.977596190622961</v>
      </c>
      <c r="G5" s="72">
        <f>IF(RES_hh_emih!G5=0,0,RES_hh_emih!G5/RES_summary!G$19)</f>
        <v>44.776451462828334</v>
      </c>
      <c r="H5" s="72">
        <f>IF(RES_hh_emih!H5=0,0,RES_hh_emih!H5/RES_summary!H$19)</f>
        <v>48.953115148215467</v>
      </c>
      <c r="I5" s="72">
        <f>IF(RES_hh_emih!I5=0,0,RES_hh_emih!I5/RES_summary!I$19)</f>
        <v>49.811199878341995</v>
      </c>
      <c r="J5" s="72">
        <f>IF(RES_hh_emih!J5=0,0,RES_hh_emih!J5/RES_summary!J$19)</f>
        <v>43.753922561727713</v>
      </c>
      <c r="K5" s="72">
        <f>IF(RES_hh_emih!K5=0,0,RES_hh_emih!K5/RES_summary!K$19)</f>
        <v>39.55310960835628</v>
      </c>
      <c r="L5" s="72">
        <f>IF(RES_hh_emih!L5=0,0,RES_hh_emih!L5/RES_summary!L$19)</f>
        <v>58.768748302608465</v>
      </c>
      <c r="M5" s="72">
        <f>IF(RES_hh_emih!M5=0,0,RES_hh_emih!M5/RES_summary!M$19)</f>
        <v>50.414732980287731</v>
      </c>
      <c r="N5" s="72">
        <f>IF(RES_hh_emih!N5=0,0,RES_hh_emih!N5/RES_summary!N$19)</f>
        <v>44.264308778720142</v>
      </c>
      <c r="O5" s="72">
        <f>IF(RES_hh_emih!O5=0,0,RES_hh_emih!O5/RES_summary!O$19)</f>
        <v>46.012780356237052</v>
      </c>
      <c r="P5" s="72">
        <f>IF(RES_hh_emih!P5=0,0,RES_hh_emih!P5/RES_summary!P$19)</f>
        <v>40.818791772403692</v>
      </c>
      <c r="Q5" s="72">
        <f>IF(RES_hh_emih!Q5=0,0,RES_hh_emih!Q5/RES_summary!Q$19)</f>
        <v>44.246308125704196</v>
      </c>
      <c r="R5" s="72">
        <f>IF(RES_hh_emih!R5=0,0,RES_hh_emih!R5/RES_summary!R$19)</f>
        <v>41.541884734096108</v>
      </c>
      <c r="S5" s="72">
        <f>IF(RES_hh_emih!S5=0,0,RES_hh_emih!S5/RES_summary!S$19)</f>
        <v>43.465242732841901</v>
      </c>
      <c r="T5" s="72">
        <f>IF(RES_hh_emih!T5=0,0,RES_hh_emih!T5/RES_summary!T$19)</f>
        <v>47.339813564108695</v>
      </c>
      <c r="U5" s="72">
        <f>IF(RES_hh_emih!U5=0,0,RES_hh_emih!U5/RES_summary!U$19)</f>
        <v>39.411212040266996</v>
      </c>
      <c r="V5" s="72">
        <f>IF(RES_hh_emih!V5=0,0,RES_hh_emih!V5/RES_summary!V$19)</f>
        <v>42.573697355587605</v>
      </c>
      <c r="W5" s="72">
        <f>IF(RES_hh_emih!W5=0,0,RES_hh_emih!W5/RES_summary!W$19)</f>
        <v>45.886237125949179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46.222827163607825</v>
      </c>
      <c r="C6" s="72">
        <f>IF(RES_hh_emih!C6=0,0,RES_hh_emih!C6/RES_summary!C$19)</f>
        <v>46.8862850598452</v>
      </c>
      <c r="D6" s="72">
        <f>IF(RES_hh_emih!D6=0,0,RES_hh_emih!D6/RES_summary!D$19)</f>
        <v>41.622018504579188</v>
      </c>
      <c r="E6" s="72">
        <f>IF(RES_hh_emih!E6=0,0,RES_hh_emih!E6/RES_summary!E$19)</f>
        <v>35.83966364839182</v>
      </c>
      <c r="F6" s="72">
        <f>IF(RES_hh_emih!F6=0,0,RES_hh_emih!F6/RES_summary!F$19)</f>
        <v>46.454057362693838</v>
      </c>
      <c r="G6" s="72">
        <f>IF(RES_hh_emih!G6=0,0,RES_hh_emih!G6/RES_summary!G$19)</f>
        <v>40.092641390375455</v>
      </c>
      <c r="H6" s="72">
        <f>IF(RES_hh_emih!H6=0,0,RES_hh_emih!H6/RES_summary!H$19)</f>
        <v>42.833339051155974</v>
      </c>
      <c r="I6" s="72">
        <f>IF(RES_hh_emih!I6=0,0,RES_hh_emih!I6/RES_summary!I$19)</f>
        <v>26.615733292113514</v>
      </c>
      <c r="J6" s="72">
        <f>IF(RES_hh_emih!J6=0,0,RES_hh_emih!J6/RES_summary!J$19)</f>
        <v>36.7395489377258</v>
      </c>
      <c r="K6" s="72">
        <f>IF(RES_hh_emih!K6=0,0,RES_hh_emih!K6/RES_summary!K$19)</f>
        <v>34.733109131959701</v>
      </c>
      <c r="L6" s="72">
        <f>IF(RES_hh_emih!L6=0,0,RES_hh_emih!L6/RES_summary!L$19)</f>
        <v>37.739568973337875</v>
      </c>
      <c r="M6" s="72">
        <f>IF(RES_hh_emih!M6=0,0,RES_hh_emih!M6/RES_summary!M$19)</f>
        <v>34.355044670053474</v>
      </c>
      <c r="N6" s="72">
        <f>IF(RES_hh_emih!N6=0,0,RES_hh_emih!N6/RES_summary!N$19)</f>
        <v>31.536165337872113</v>
      </c>
      <c r="O6" s="72">
        <f>IF(RES_hh_emih!O6=0,0,RES_hh_emih!O6/RES_summary!O$19)</f>
        <v>38.882082085589126</v>
      </c>
      <c r="P6" s="72">
        <f>IF(RES_hh_emih!P6=0,0,RES_hh_emih!P6/RES_summary!P$19)</f>
        <v>31.223965703490649</v>
      </c>
      <c r="Q6" s="72">
        <f>IF(RES_hh_emih!Q6=0,0,RES_hh_emih!Q6/RES_summary!Q$19)</f>
        <v>25.655393807564142</v>
      </c>
      <c r="R6" s="72">
        <f>IF(RES_hh_emih!R6=0,0,RES_hh_emih!R6/RES_summary!R$19)</f>
        <v>32.538242919097634</v>
      </c>
      <c r="S6" s="72">
        <f>IF(RES_hh_emih!S6=0,0,RES_hh_emih!S6/RES_summary!S$19)</f>
        <v>23.808163780039017</v>
      </c>
      <c r="T6" s="72">
        <f>IF(RES_hh_emih!T6=0,0,RES_hh_emih!T6/RES_summary!T$19)</f>
        <v>34.456344565755401</v>
      </c>
      <c r="U6" s="72">
        <f>IF(RES_hh_emih!U6=0,0,RES_hh_emih!U6/RES_summary!U$19)</f>
        <v>29.711855016116022</v>
      </c>
      <c r="V6" s="72">
        <f>IF(RES_hh_emih!V6=0,0,RES_hh_emih!V6/RES_summary!V$19)</f>
        <v>32.128738796317663</v>
      </c>
      <c r="W6" s="72">
        <f>IF(RES_hh_emih!W6=0,0,RES_hh_emih!W6/RES_summary!W$19)</f>
        <v>28.986198696033924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51.368708533002263</v>
      </c>
      <c r="C7" s="72">
        <f>IF(RES_hh_emih!C7=0,0,RES_hh_emih!C7/RES_summary!C$19)</f>
        <v>59.238344401994681</v>
      </c>
      <c r="D7" s="72">
        <f>IF(RES_hh_emih!D7=0,0,RES_hh_emih!D7/RES_summary!D$19)</f>
        <v>53.086486306172723</v>
      </c>
      <c r="E7" s="72">
        <f>IF(RES_hh_emih!E7=0,0,RES_hh_emih!E7/RES_summary!E$19)</f>
        <v>52.308212231305383</v>
      </c>
      <c r="F7" s="72">
        <f>IF(RES_hh_emih!F7=0,0,RES_hh_emih!F7/RES_summary!F$19)</f>
        <v>48.06148899837477</v>
      </c>
      <c r="G7" s="72">
        <f>IF(RES_hh_emih!G7=0,0,RES_hh_emih!G7/RES_summary!G$19)</f>
        <v>48.460309550759682</v>
      </c>
      <c r="H7" s="72">
        <f>IF(RES_hh_emih!H7=0,0,RES_hh_emih!H7/RES_summary!H$19)</f>
        <v>52.946094430666541</v>
      </c>
      <c r="I7" s="72">
        <f>IF(RES_hh_emih!I7=0,0,RES_hh_emih!I7/RES_summary!I$19)</f>
        <v>32.772467576026791</v>
      </c>
      <c r="J7" s="72">
        <f>IF(RES_hh_emih!J7=0,0,RES_hh_emih!J7/RES_summary!J$19)</f>
        <v>49.576220776021799</v>
      </c>
      <c r="K7" s="72">
        <f>IF(RES_hh_emih!K7=0,0,RES_hh_emih!K7/RES_summary!K$19)</f>
        <v>44.119313769812891</v>
      </c>
      <c r="L7" s="72">
        <f>IF(RES_hh_emih!L7=0,0,RES_hh_emih!L7/RES_summary!L$19)</f>
        <v>45.884402523289495</v>
      </c>
      <c r="M7" s="72">
        <f>IF(RES_hh_emih!M7=0,0,RES_hh_emih!M7/RES_summary!M$19)</f>
        <v>38.88251013176788</v>
      </c>
      <c r="N7" s="72">
        <f>IF(RES_hh_emih!N7=0,0,RES_hh_emih!N7/RES_summary!N$19)</f>
        <v>41.098588136797858</v>
      </c>
      <c r="O7" s="72">
        <f>IF(RES_hh_emih!O7=0,0,RES_hh_emih!O7/RES_summary!O$19)</f>
        <v>45.660009173606447</v>
      </c>
      <c r="P7" s="72">
        <f>IF(RES_hh_emih!P7=0,0,RES_hh_emih!P7/RES_summary!P$19)</f>
        <v>37.691347454793181</v>
      </c>
      <c r="Q7" s="72">
        <f>IF(RES_hh_emih!Q7=0,0,RES_hh_emih!Q7/RES_summary!Q$19)</f>
        <v>36.939540175877589</v>
      </c>
      <c r="R7" s="72">
        <f>IF(RES_hh_emih!R7=0,0,RES_hh_emih!R7/RES_summary!R$19)</f>
        <v>37.629516503670409</v>
      </c>
      <c r="S7" s="72">
        <f>IF(RES_hh_emih!S7=0,0,RES_hh_emih!S7/RES_summary!S$19)</f>
        <v>38.259218716487098</v>
      </c>
      <c r="T7" s="72">
        <f>IF(RES_hh_emih!T7=0,0,RES_hh_emih!T7/RES_summary!T$19)</f>
        <v>33.582525384192181</v>
      </c>
      <c r="U7" s="72">
        <f>IF(RES_hh_emih!U7=0,0,RES_hh_emih!U7/RES_summary!U$19)</f>
        <v>39.257655011733107</v>
      </c>
      <c r="V7" s="72">
        <f>IF(RES_hh_emih!V7=0,0,RES_hh_emih!V7/RES_summary!V$19)</f>
        <v>43.893144726280354</v>
      </c>
      <c r="W7" s="72">
        <f>IF(RES_hh_emih!W7=0,0,RES_hh_emih!W7/RES_summary!W$19)</f>
        <v>29.285613632454115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36.075263564699263</v>
      </c>
      <c r="C8" s="72">
        <f>IF(RES_hh_emih!C8=0,0,RES_hh_emih!C8/RES_summary!C$19)</f>
        <v>37.141826221440382</v>
      </c>
      <c r="D8" s="72">
        <f>IF(RES_hh_emih!D8=0,0,RES_hh_emih!D8/RES_summary!D$19)</f>
        <v>35.7027286656052</v>
      </c>
      <c r="E8" s="72">
        <f>IF(RES_hh_emih!E8=0,0,RES_hh_emih!E8/RES_summary!E$19)</f>
        <v>34.630859382439141</v>
      </c>
      <c r="F8" s="72">
        <f>IF(RES_hh_emih!F8=0,0,RES_hh_emih!F8/RES_summary!F$19)</f>
        <v>32.886683629547001</v>
      </c>
      <c r="G8" s="72">
        <f>IF(RES_hh_emih!G8=0,0,RES_hh_emih!G8/RES_summary!G$19)</f>
        <v>31.337183213039246</v>
      </c>
      <c r="H8" s="72">
        <f>IF(RES_hh_emih!H8=0,0,RES_hh_emih!H8/RES_summary!H$19)</f>
        <v>30.45365745947592</v>
      </c>
      <c r="I8" s="72">
        <f>IF(RES_hh_emih!I8=0,0,RES_hh_emih!I8/RES_summary!I$19)</f>
        <v>27.264400678233415</v>
      </c>
      <c r="J8" s="72">
        <f>IF(RES_hh_emih!J8=0,0,RES_hh_emih!J8/RES_summary!J$19)</f>
        <v>28.805312649382618</v>
      </c>
      <c r="K8" s="72">
        <f>IF(RES_hh_emih!K8=0,0,RES_hh_emih!K8/RES_summary!K$19)</f>
        <v>27.811808130659749</v>
      </c>
      <c r="L8" s="72">
        <f>IF(RES_hh_emih!L8=0,0,RES_hh_emih!L8/RES_summary!L$19)</f>
        <v>30.169962520786459</v>
      </c>
      <c r="M8" s="72">
        <f>IF(RES_hh_emih!M8=0,0,RES_hh_emih!M8/RES_summary!M$19)</f>
        <v>24.913747881090082</v>
      </c>
      <c r="N8" s="72">
        <f>IF(RES_hh_emih!N8=0,0,RES_hh_emih!N8/RES_summary!N$19)</f>
        <v>27.443525079895441</v>
      </c>
      <c r="O8" s="72">
        <f>IF(RES_hh_emih!O8=0,0,RES_hh_emih!O8/RES_summary!O$19)</f>
        <v>29.285826725762707</v>
      </c>
      <c r="P8" s="72">
        <f>IF(RES_hh_emih!P8=0,0,RES_hh_emih!P8/RES_summary!P$19)</f>
        <v>22.639066697112398</v>
      </c>
      <c r="Q8" s="72">
        <f>IF(RES_hh_emih!Q8=0,0,RES_hh_emih!Q8/RES_summary!Q$19)</f>
        <v>23.358227053716458</v>
      </c>
      <c r="R8" s="72">
        <f>IF(RES_hh_emih!R8=0,0,RES_hh_emih!R8/RES_summary!R$19)</f>
        <v>25.313167802178093</v>
      </c>
      <c r="S8" s="72">
        <f>IF(RES_hh_emih!S8=0,0,RES_hh_emih!S8/RES_summary!S$19)</f>
        <v>23.829188366241681</v>
      </c>
      <c r="T8" s="72">
        <f>IF(RES_hh_emih!T8=0,0,RES_hh_emih!T8/RES_summary!T$19)</f>
        <v>23.680922889001742</v>
      </c>
      <c r="U8" s="72">
        <f>IF(RES_hh_emih!U8=0,0,RES_hh_emih!U8/RES_summary!U$19)</f>
        <v>23.88538405835666</v>
      </c>
      <c r="V8" s="72">
        <f>IF(RES_hh_emih!V8=0,0,RES_hh_emih!V8/RES_summary!V$19)</f>
        <v>22.788748048080542</v>
      </c>
      <c r="W8" s="72">
        <f>IF(RES_hh_emih!W8=0,0,RES_hh_emih!W8/RES_summary!W$19)</f>
        <v>25.366165801120889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4.7545847076707028</v>
      </c>
      <c r="C17" s="69">
        <f>IF(RES_hh_emih!C17=0,0,RES_hh_emih!C17/RES_summary!C$19)</f>
        <v>5.0233739156262143</v>
      </c>
      <c r="D17" s="69">
        <f>IF(RES_hh_emih!D17=0,0,RES_hh_emih!D17/RES_summary!D$19)</f>
        <v>4.9923004848570871</v>
      </c>
      <c r="E17" s="69">
        <f>IF(RES_hh_emih!E17=0,0,RES_hh_emih!E17/RES_summary!E$19)</f>
        <v>5.0806970879426645</v>
      </c>
      <c r="F17" s="69">
        <f>IF(RES_hh_emih!F17=0,0,RES_hh_emih!F17/RES_summary!F$19)</f>
        <v>4.9820879610492685</v>
      </c>
      <c r="G17" s="69">
        <f>IF(RES_hh_emih!G17=0,0,RES_hh_emih!G17/RES_summary!G$19)</f>
        <v>4.9944729589659644</v>
      </c>
      <c r="H17" s="69">
        <f>IF(RES_hh_emih!H17=0,0,RES_hh_emih!H17/RES_summary!H$19)</f>
        <v>4.9304523381577532</v>
      </c>
      <c r="I17" s="69">
        <f>IF(RES_hh_emih!I17=0,0,RES_hh_emih!I17/RES_summary!I$19)</f>
        <v>4.3867748415159085</v>
      </c>
      <c r="J17" s="69">
        <f>IF(RES_hh_emih!J17=0,0,RES_hh_emih!J17/RES_summary!J$19)</f>
        <v>4.6827091845187807</v>
      </c>
      <c r="K17" s="69">
        <f>IF(RES_hh_emih!K17=0,0,RES_hh_emih!K17/RES_summary!K$19)</f>
        <v>4.5069091399137289</v>
      </c>
      <c r="L17" s="69">
        <f>IF(RES_hh_emih!L17=0,0,RES_hh_emih!L17/RES_summary!L$19)</f>
        <v>4.4349916227216388</v>
      </c>
      <c r="M17" s="69">
        <f>IF(RES_hh_emih!M17=0,0,RES_hh_emih!M17/RES_summary!M$19)</f>
        <v>4.1906072742505156</v>
      </c>
      <c r="N17" s="69">
        <f>IF(RES_hh_emih!N17=0,0,RES_hh_emih!N17/RES_summary!N$19)</f>
        <v>4.1069891602136064</v>
      </c>
      <c r="O17" s="69">
        <f>IF(RES_hh_emih!O17=0,0,RES_hh_emih!O17/RES_summary!O$19)</f>
        <v>3.5401643671188729</v>
      </c>
      <c r="P17" s="69">
        <f>IF(RES_hh_emih!P17=0,0,RES_hh_emih!P17/RES_summary!P$19)</f>
        <v>3.5425955919689511</v>
      </c>
      <c r="Q17" s="69">
        <f>IF(RES_hh_emih!Q17=0,0,RES_hh_emih!Q17/RES_summary!Q$19)</f>
        <v>3.3488747732764521</v>
      </c>
      <c r="R17" s="69">
        <f>IF(RES_hh_emih!R17=0,0,RES_hh_emih!R17/RES_summary!R$19)</f>
        <v>3.4089161479197645</v>
      </c>
      <c r="S17" s="69">
        <f>IF(RES_hh_emih!S17=0,0,RES_hh_emih!S17/RES_summary!S$19)</f>
        <v>3.5674895830597446</v>
      </c>
      <c r="T17" s="69">
        <f>IF(RES_hh_emih!T17=0,0,RES_hh_emih!T17/RES_summary!T$19)</f>
        <v>3.6991282776539807</v>
      </c>
      <c r="U17" s="69">
        <f>IF(RES_hh_emih!U17=0,0,RES_hh_emih!U17/RES_summary!U$19)</f>
        <v>3.7749807980984613</v>
      </c>
      <c r="V17" s="69">
        <f>IF(RES_hh_emih!V17=0,0,RES_hh_emih!V17/RES_summary!V$19)</f>
        <v>3.8131053327411064</v>
      </c>
      <c r="W17" s="69">
        <f>IF(RES_hh_emih!W17=0,0,RES_hh_emih!W17/RES_summary!W$19)</f>
        <v>3.4421553713814927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6.8619941672226359</v>
      </c>
      <c r="C19" s="72">
        <f>IF(RES_hh_emih!C19=0,0,RES_hh_emih!C19/RES_summary!C$19)</f>
        <v>6.497284675516326</v>
      </c>
      <c r="D19" s="72">
        <f>IF(RES_hh_emih!D19=0,0,RES_hh_emih!D19/RES_summary!D$19)</f>
        <v>6.5190068106477934</v>
      </c>
      <c r="E19" s="72">
        <f>IF(RES_hh_emih!E19=0,0,RES_hh_emih!E19/RES_summary!E$19)</f>
        <v>5.5753704115486507</v>
      </c>
      <c r="F19" s="72">
        <f>IF(RES_hh_emih!F19=0,0,RES_hh_emih!F19/RES_summary!F$19)</f>
        <v>7.7271943113937001</v>
      </c>
      <c r="G19" s="72">
        <f>IF(RES_hh_emih!G19=0,0,RES_hh_emih!G19/RES_summary!G$19)</f>
        <v>6.7041702374198939</v>
      </c>
      <c r="H19" s="72">
        <f>IF(RES_hh_emih!H19=0,0,RES_hh_emih!H19/RES_summary!H$19)</f>
        <v>7.107554588154291</v>
      </c>
      <c r="I19" s="72">
        <f>IF(RES_hh_emih!I19=0,0,RES_hh_emih!I19/RES_summary!I$19)</f>
        <v>5.940096226465597</v>
      </c>
      <c r="J19" s="72">
        <f>IF(RES_hh_emih!J19=0,0,RES_hh_emih!J19/RES_summary!J$19)</f>
        <v>6.8575089166285164</v>
      </c>
      <c r="K19" s="72">
        <f>IF(RES_hh_emih!K19=0,0,RES_hh_emih!K19/RES_summary!K$19)</f>
        <v>6.661477376454938</v>
      </c>
      <c r="L19" s="72">
        <f>IF(RES_hh_emih!L19=0,0,RES_hh_emih!L19/RES_summary!L$19)</f>
        <v>6.8802560183670387</v>
      </c>
      <c r="M19" s="72">
        <f>IF(RES_hh_emih!M19=0,0,RES_hh_emih!M19/RES_summary!M$19)</f>
        <v>7.3837124302245378</v>
      </c>
      <c r="N19" s="72">
        <f>IF(RES_hh_emih!N19=0,0,RES_hh_emih!N19/RES_summary!N$19)</f>
        <v>6.635890509026523</v>
      </c>
      <c r="O19" s="72">
        <f>IF(RES_hh_emih!O19=0,0,RES_hh_emih!O19/RES_summary!O$19)</f>
        <v>5.8249667101352784</v>
      </c>
      <c r="P19" s="72">
        <f>IF(RES_hh_emih!P19=0,0,RES_hh_emih!P19/RES_summary!P$19)</f>
        <v>5.9819358357492627</v>
      </c>
      <c r="Q19" s="72">
        <f>IF(RES_hh_emih!Q19=0,0,RES_hh_emih!Q19/RES_summary!Q$19)</f>
        <v>4.5864160804049998</v>
      </c>
      <c r="R19" s="72">
        <f>IF(RES_hh_emih!R19=0,0,RES_hh_emih!R19/RES_summary!R$19)</f>
        <v>5.9601688356738158</v>
      </c>
      <c r="S19" s="72">
        <f>IF(RES_hh_emih!S19=0,0,RES_hh_emih!S19/RES_summary!S$19)</f>
        <v>4.7649314214659668</v>
      </c>
      <c r="T19" s="72">
        <f>IF(RES_hh_emih!T19=0,0,RES_hh_emih!T19/RES_summary!T$19)</f>
        <v>6.5426410143071845</v>
      </c>
      <c r="U19" s="72">
        <f>IF(RES_hh_emih!U19=0,0,RES_hh_emih!U19/RES_summary!U$19)</f>
        <v>5.7559263078617953</v>
      </c>
      <c r="V19" s="72">
        <f>IF(RES_hh_emih!V19=0,0,RES_hh_emih!V19/RES_summary!V$19)</f>
        <v>6.1182347174402691</v>
      </c>
      <c r="W19" s="72">
        <f>IF(RES_hh_emih!W19=0,0,RES_hh_emih!W19/RES_summary!W$19)</f>
        <v>5.4084394549810257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8.0090360137944732</v>
      </c>
      <c r="C20" s="72">
        <f>IF(RES_hh_emih!C20=0,0,RES_hh_emih!C20/RES_summary!C$19)</f>
        <v>8.9886665586395029</v>
      </c>
      <c r="D20" s="72">
        <f>IF(RES_hh_emih!D20=0,0,RES_hh_emih!D20/RES_summary!D$19)</f>
        <v>8.6641126799733286</v>
      </c>
      <c r="E20" s="72">
        <f>IF(RES_hh_emih!E20=0,0,RES_hh_emih!E20/RES_summary!E$19)</f>
        <v>8.9596205972676941</v>
      </c>
      <c r="F20" s="72">
        <f>IF(RES_hh_emih!F20=0,0,RES_hh_emih!F20/RES_summary!F$19)</f>
        <v>8.6924399013061784</v>
      </c>
      <c r="G20" s="72">
        <f>IF(RES_hh_emih!G20=0,0,RES_hh_emih!G20/RES_summary!G$19)</f>
        <v>9.145060516742026</v>
      </c>
      <c r="H20" s="72">
        <f>IF(RES_hh_emih!H20=0,0,RES_hh_emih!H20/RES_summary!H$19)</f>
        <v>9.7609494474416998</v>
      </c>
      <c r="I20" s="72">
        <f>IF(RES_hh_emih!I20=0,0,RES_hh_emih!I20/RES_summary!I$19)</f>
        <v>7.1863918936998257</v>
      </c>
      <c r="J20" s="72">
        <f>IF(RES_hh_emih!J20=0,0,RES_hh_emih!J20/RES_summary!J$19)</f>
        <v>9.5678302877186034</v>
      </c>
      <c r="K20" s="72">
        <f>IF(RES_hh_emih!K20=0,0,RES_hh_emih!K20/RES_summary!K$19)</f>
        <v>9.068604137349352</v>
      </c>
      <c r="L20" s="72">
        <f>IF(RES_hh_emih!L20=0,0,RES_hh_emih!L20/RES_summary!L$19)</f>
        <v>8.7761411621060113</v>
      </c>
      <c r="M20" s="72">
        <f>IF(RES_hh_emih!M20=0,0,RES_hh_emih!M20/RES_summary!M$19)</f>
        <v>8.9603771163191439</v>
      </c>
      <c r="N20" s="72">
        <f>IF(RES_hh_emih!N20=0,0,RES_hh_emih!N20/RES_summary!N$19)</f>
        <v>9.1638458887345191</v>
      </c>
      <c r="O20" s="72">
        <f>IF(RES_hh_emih!O20=0,0,RES_hh_emih!O20/RES_summary!O$19)</f>
        <v>7.3160005690582599</v>
      </c>
      <c r="P20" s="72">
        <f>IF(RES_hh_emih!P20=0,0,RES_hh_emih!P20/RES_summary!P$19)</f>
        <v>8.1883120183261173</v>
      </c>
      <c r="Q20" s="72">
        <f>IF(RES_hh_emih!Q20=0,0,RES_hh_emih!Q20/RES_summary!Q$19)</f>
        <v>7.5417915396892408</v>
      </c>
      <c r="R20" s="72">
        <f>IF(RES_hh_emih!R20=0,0,RES_hh_emih!R20/RES_summary!R$19)</f>
        <v>7.3144568486096198</v>
      </c>
      <c r="S20" s="72">
        <f>IF(RES_hh_emih!S20=0,0,RES_hh_emih!S20/RES_summary!S$19)</f>
        <v>7.9930959630620304</v>
      </c>
      <c r="T20" s="72">
        <f>IF(RES_hh_emih!T20=0,0,RES_hh_emih!T20/RES_summary!T$19)</f>
        <v>7.1664416948830825</v>
      </c>
      <c r="U20" s="72">
        <f>IF(RES_hh_emih!U20=0,0,RES_hh_emih!U20/RES_summary!U$19)</f>
        <v>8.2774567301154249</v>
      </c>
      <c r="V20" s="72">
        <f>IF(RES_hh_emih!V20=0,0,RES_hh_emih!V20/RES_summary!V$19)</f>
        <v>9.1635251182340571</v>
      </c>
      <c r="W20" s="72">
        <f>IF(RES_hh_emih!W20=0,0,RES_hh_emih!W20/RES_summary!W$19)</f>
        <v>5.8011465524415824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6.1022051127198038</v>
      </c>
      <c r="C21" s="72">
        <f>IF(RES_hh_emih!C21=0,0,RES_hh_emih!C21/RES_summary!C$19)</f>
        <v>6.1506983627096936</v>
      </c>
      <c r="D21" s="72">
        <f>IF(RES_hh_emih!D21=0,0,RES_hh_emih!D21/RES_summary!D$19)</f>
        <v>6.3235258241776515</v>
      </c>
      <c r="E21" s="72">
        <f>IF(RES_hh_emih!E21=0,0,RES_hh_emih!E21/RES_summary!E$19)</f>
        <v>6.4291059959185928</v>
      </c>
      <c r="F21" s="72">
        <f>IF(RES_hh_emih!F21=0,0,RES_hh_emih!F21/RES_summary!F$19)</f>
        <v>6.4441139742057869</v>
      </c>
      <c r="G21" s="72">
        <f>IF(RES_hh_emih!G21=0,0,RES_hh_emih!G21/RES_summary!G$19)</f>
        <v>6.4032997934406755</v>
      </c>
      <c r="H21" s="72">
        <f>IF(RES_hh_emih!H21=0,0,RES_hh_emih!H21/RES_summary!H$19)</f>
        <v>6.0629191188668248</v>
      </c>
      <c r="I21" s="72">
        <f>IF(RES_hh_emih!I21=0,0,RES_hh_emih!I21/RES_summary!I$19)</f>
        <v>6.3901998267994422</v>
      </c>
      <c r="J21" s="72">
        <f>IF(RES_hh_emih!J21=0,0,RES_hh_emih!J21/RES_summary!J$19)</f>
        <v>6.0180670070168159</v>
      </c>
      <c r="K21" s="72">
        <f>IF(RES_hh_emih!K21=0,0,RES_hh_emih!K21/RES_summary!K$19)</f>
        <v>6.0781330884358988</v>
      </c>
      <c r="L21" s="72">
        <f>IF(RES_hh_emih!L21=0,0,RES_hh_emih!L21/RES_summary!L$19)</f>
        <v>6.2094511893855744</v>
      </c>
      <c r="M21" s="72">
        <f>IF(RES_hh_emih!M21=0,0,RES_hh_emih!M21/RES_summary!M$19)</f>
        <v>5.7331141494725673</v>
      </c>
      <c r="N21" s="72">
        <f>IF(RES_hh_emih!N21=0,0,RES_hh_emih!N21/RES_summary!N$19)</f>
        <v>5.7023623033133708</v>
      </c>
      <c r="O21" s="72">
        <f>IF(RES_hh_emih!O21=0,0,RES_hh_emih!O21/RES_summary!O$19)</f>
        <v>5.4200580457179077</v>
      </c>
      <c r="P21" s="72">
        <f>IF(RES_hh_emih!P21=0,0,RES_hh_emih!P21/RES_summary!P$19)</f>
        <v>5.0763858870701499</v>
      </c>
      <c r="Q21" s="72">
        <f>IF(RES_hh_emih!Q21=0,0,RES_hh_emih!Q21/RES_summary!Q$19)</f>
        <v>4.8970612422082027</v>
      </c>
      <c r="R21" s="72">
        <f>IF(RES_hh_emih!R21=0,0,RES_hh_emih!R21/RES_summary!R$19)</f>
        <v>4.9877564612076775</v>
      </c>
      <c r="S21" s="72">
        <f>IF(RES_hh_emih!S21=0,0,RES_hh_emih!S21/RES_summary!S$19)</f>
        <v>5.015393375864508</v>
      </c>
      <c r="T21" s="72">
        <f>IF(RES_hh_emih!T21=0,0,RES_hh_emih!T21/RES_summary!T$19)</f>
        <v>5.3787071228354462</v>
      </c>
      <c r="U21" s="72">
        <f>IF(RES_hh_emih!U21=0,0,RES_hh_emih!U21/RES_summary!U$19)</f>
        <v>5.0078219613101158</v>
      </c>
      <c r="V21" s="72">
        <f>IF(RES_hh_emih!V21=0,0,RES_hh_emih!V21/RES_summary!V$19)</f>
        <v>4.8048926666850642</v>
      </c>
      <c r="W21" s="72">
        <f>IF(RES_hh_emih!W21=0,0,RES_hh_emih!W21/RES_summary!W$19)</f>
        <v>5.1542879038097773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5.5469625842983115E-2</v>
      </c>
      <c r="C27" s="69">
        <f>IF(RES_hh_emih!C27=0,0,RES_hh_emih!C27/RES_summary!C$19)</f>
        <v>5.6377118195615521E-2</v>
      </c>
      <c r="D27" s="69">
        <f>IF(RES_hh_emih!D27=0,0,RES_hh_emih!D27/RES_summary!D$19)</f>
        <v>6.0499207609759853E-2</v>
      </c>
      <c r="E27" s="69">
        <f>IF(RES_hh_emih!E27=0,0,RES_hh_emih!E27/RES_summary!E$19)</f>
        <v>6.4089899512994528E-2</v>
      </c>
      <c r="F27" s="69">
        <f>IF(RES_hh_emih!F27=0,0,RES_hh_emih!F27/RES_summary!F$19)</f>
        <v>6.5604196806417367E-2</v>
      </c>
      <c r="G27" s="69">
        <f>IF(RES_hh_emih!G27=0,0,RES_hh_emih!G27/RES_summary!G$19)</f>
        <v>6.6277097527303402E-2</v>
      </c>
      <c r="H27" s="69">
        <f>IF(RES_hh_emih!H27=0,0,RES_hh_emih!H27/RES_summary!H$19)</f>
        <v>6.2868239490453198E-2</v>
      </c>
      <c r="I27" s="69">
        <f>IF(RES_hh_emih!I27=0,0,RES_hh_emih!I27/RES_summary!I$19)</f>
        <v>6.4760015264411552E-2</v>
      </c>
      <c r="J27" s="69">
        <f>IF(RES_hh_emih!J27=0,0,RES_hh_emih!J27/RES_summary!J$19)</f>
        <v>5.7312153459271008E-2</v>
      </c>
      <c r="K27" s="69">
        <f>IF(RES_hh_emih!K27=0,0,RES_hh_emih!K27/RES_summary!K$19)</f>
        <v>5.977478522606753E-2</v>
      </c>
      <c r="L27" s="69">
        <f>IF(RES_hh_emih!L27=0,0,RES_hh_emih!L27/RES_summary!L$19)</f>
        <v>6.123656655599654E-2</v>
      </c>
      <c r="M27" s="69">
        <f>IF(RES_hh_emih!M27=0,0,RES_hh_emih!M27/RES_summary!M$19)</f>
        <v>5.3614007661779678E-2</v>
      </c>
      <c r="N27" s="69">
        <f>IF(RES_hh_emih!N27=0,0,RES_hh_emih!N27/RES_summary!N$19)</f>
        <v>5.7671564574793624E-2</v>
      </c>
      <c r="O27" s="69">
        <f>IF(RES_hh_emih!O27=0,0,RES_hh_emih!O27/RES_summary!O$19)</f>
        <v>6.4405905227439206E-2</v>
      </c>
      <c r="P27" s="69">
        <f>IF(RES_hh_emih!P27=0,0,RES_hh_emih!P27/RES_summary!P$19)</f>
        <v>5.6413782326954723E-2</v>
      </c>
      <c r="Q27" s="69">
        <f>IF(RES_hh_emih!Q27=0,0,RES_hh_emih!Q27/RES_summary!Q$19)</f>
        <v>5.491332006225573E-2</v>
      </c>
      <c r="R27" s="69">
        <f>IF(RES_hh_emih!R27=0,0,RES_hh_emih!R27/RES_summary!R$19)</f>
        <v>5.120460586752941E-2</v>
      </c>
      <c r="S27" s="69">
        <f>IF(RES_hh_emih!S27=0,0,RES_hh_emih!S27/RES_summary!S$19)</f>
        <v>5.3680773912392205E-2</v>
      </c>
      <c r="T27" s="69">
        <f>IF(RES_hh_emih!T27=0,0,RES_hh_emih!T27/RES_summary!T$19)</f>
        <v>5.7407978914985822E-2</v>
      </c>
      <c r="U27" s="69">
        <f>IF(RES_hh_emih!U27=0,0,RES_hh_emih!U27/RES_summary!U$19)</f>
        <v>6.397587947902536E-2</v>
      </c>
      <c r="V27" s="69">
        <f>IF(RES_hh_emih!V27=0,0,RES_hh_emih!V27/RES_summary!V$19)</f>
        <v>6.1640567327799524E-2</v>
      </c>
      <c r="W27" s="69">
        <f>IF(RES_hh_emih!W27=0,0,RES_hh_emih!W27/RES_summary!W$19)</f>
        <v>7.0775251932053071E-2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2.443882423731822</v>
      </c>
      <c r="C30" s="72">
        <f>IF(RES_hh_emih!C30=0,0,RES_hh_emih!C30/RES_summary!C$19)</f>
        <v>2.4711161649649607</v>
      </c>
      <c r="D30" s="72">
        <f>IF(RES_hh_emih!D30=0,0,RES_hh_emih!D30/RES_summary!D$19)</f>
        <v>2.5701642836111711</v>
      </c>
      <c r="E30" s="72">
        <f>IF(RES_hh_emih!E30=0,0,RES_hh_emih!E30/RES_summary!E$19)</f>
        <v>2.6606179690041918</v>
      </c>
      <c r="F30" s="72">
        <f>IF(RES_hh_emih!F30=0,0,RES_hh_emih!F30/RES_summary!F$19)</f>
        <v>2.6997728621629777</v>
      </c>
      <c r="G30" s="72">
        <f>IF(RES_hh_emih!G30=0,0,RES_hh_emih!G30/RES_summary!G$19)</f>
        <v>2.7118761159277662</v>
      </c>
      <c r="H30" s="72">
        <f>IF(RES_hh_emih!H30=0,0,RES_hh_emih!H30/RES_summary!H$19)</f>
        <v>2.5881853915347248</v>
      </c>
      <c r="I30" s="72">
        <f>IF(RES_hh_emih!I30=0,0,RES_hh_emih!I30/RES_summary!I$19)</f>
        <v>2.6201607888979779</v>
      </c>
      <c r="J30" s="72">
        <f>IF(RES_hh_emih!J30=0,0,RES_hh_emih!J30/RES_summary!J$19)</f>
        <v>2.3426956086790356</v>
      </c>
      <c r="K30" s="72">
        <f>IF(RES_hh_emih!K30=0,0,RES_hh_emih!K30/RES_summary!K$19)</f>
        <v>2.4147581825367701</v>
      </c>
      <c r="L30" s="72">
        <f>IF(RES_hh_emih!L30=0,0,RES_hh_emih!L30/RES_summary!L$19)</f>
        <v>2.4722211189504524</v>
      </c>
      <c r="M30" s="72">
        <f>IF(RES_hh_emih!M30=0,0,RES_hh_emih!M30/RES_summary!M$19)</f>
        <v>2.0997039157130315</v>
      </c>
      <c r="N30" s="72">
        <f>IF(RES_hh_emih!N30=0,0,RES_hh_emih!N30/RES_summary!N$19)</f>
        <v>2.1849764410059946</v>
      </c>
      <c r="O30" s="72">
        <f>IF(RES_hh_emih!O30=0,0,RES_hh_emih!O30/RES_summary!O$19)</f>
        <v>2.3786079179659483</v>
      </c>
      <c r="P30" s="72">
        <f>IF(RES_hh_emih!P30=0,0,RES_hh_emih!P30/RES_summary!P$19)</f>
        <v>2.0170594057291145</v>
      </c>
      <c r="Q30" s="72">
        <f>IF(RES_hh_emih!Q30=0,0,RES_hh_emih!Q30/RES_summary!Q$19)</f>
        <v>1.9733045500782176</v>
      </c>
      <c r="R30" s="72">
        <f>IF(RES_hh_emih!R30=0,0,RES_hh_emih!R30/RES_summary!R$19)</f>
        <v>1.8515416685124475</v>
      </c>
      <c r="S30" s="72">
        <f>IF(RES_hh_emih!S30=0,0,RES_hh_emih!S30/RES_summary!S$19)</f>
        <v>1.8998986128054094</v>
      </c>
      <c r="T30" s="72">
        <f>IF(RES_hh_emih!T30=0,0,RES_hh_emih!T30/RES_summary!T$19)</f>
        <v>1.9169074946162377</v>
      </c>
      <c r="U30" s="72">
        <f>IF(RES_hh_emih!U30=0,0,RES_hh_emih!U30/RES_summary!U$19)</f>
        <v>1.988585784653204</v>
      </c>
      <c r="V30" s="72">
        <f>IF(RES_hh_emih!V30=0,0,RES_hh_emih!V30/RES_summary!V$19)</f>
        <v>1.8140684647883525</v>
      </c>
      <c r="W30" s="72">
        <f>IF(RES_hh_emih!W30=0,0,RES_hh_emih!W30/RES_summary!W$19)</f>
        <v>2.0111452803630168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1028909</v>
      </c>
      <c r="D3" s="67">
        <f t="shared" si="0"/>
        <v>1073845</v>
      </c>
      <c r="E3" s="67">
        <f t="shared" si="0"/>
        <v>1040794</v>
      </c>
      <c r="F3" s="67">
        <f t="shared" si="0"/>
        <v>998488</v>
      </c>
      <c r="G3" s="67">
        <f t="shared" si="0"/>
        <v>990358</v>
      </c>
      <c r="H3" s="67">
        <f t="shared" si="0"/>
        <v>1208469</v>
      </c>
      <c r="I3" s="67">
        <f t="shared" si="0"/>
        <v>1136430</v>
      </c>
      <c r="J3" s="67">
        <f t="shared" si="0"/>
        <v>1295027</v>
      </c>
      <c r="K3" s="67">
        <f t="shared" si="0"/>
        <v>959755</v>
      </c>
      <c r="L3" s="67">
        <f t="shared" si="0"/>
        <v>1107977</v>
      </c>
      <c r="M3" s="67">
        <f t="shared" si="0"/>
        <v>895482</v>
      </c>
      <c r="N3" s="67">
        <f t="shared" si="0"/>
        <v>1133426</v>
      </c>
      <c r="O3" s="67">
        <f t="shared" si="0"/>
        <v>888534</v>
      </c>
      <c r="P3" s="67">
        <f t="shared" si="0"/>
        <v>1084683</v>
      </c>
      <c r="Q3" s="67">
        <f t="shared" si="0"/>
        <v>1424102</v>
      </c>
      <c r="R3" s="67">
        <f t="shared" si="0"/>
        <v>1165580</v>
      </c>
      <c r="S3" s="67">
        <f t="shared" si="0"/>
        <v>1263141</v>
      </c>
      <c r="T3" s="67">
        <f t="shared" si="0"/>
        <v>1174220</v>
      </c>
      <c r="U3" s="67">
        <f t="shared" si="0"/>
        <v>1034381</v>
      </c>
      <c r="V3" s="67">
        <f t="shared" si="0"/>
        <v>923359</v>
      </c>
      <c r="W3" s="67">
        <f t="shared" si="0"/>
        <v>928143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1028909</v>
      </c>
      <c r="D4" s="71">
        <f t="shared" si="1"/>
        <v>1073845</v>
      </c>
      <c r="E4" s="71">
        <f t="shared" si="1"/>
        <v>1040794</v>
      </c>
      <c r="F4" s="71">
        <f t="shared" si="1"/>
        <v>998488</v>
      </c>
      <c r="G4" s="71">
        <f t="shared" si="1"/>
        <v>990358</v>
      </c>
      <c r="H4" s="71">
        <f t="shared" si="1"/>
        <v>1208469</v>
      </c>
      <c r="I4" s="71">
        <f t="shared" si="1"/>
        <v>1136430</v>
      </c>
      <c r="J4" s="71">
        <f t="shared" si="1"/>
        <v>1295027</v>
      </c>
      <c r="K4" s="71">
        <f t="shared" si="1"/>
        <v>959755</v>
      </c>
      <c r="L4" s="71">
        <f t="shared" si="1"/>
        <v>1107977</v>
      </c>
      <c r="M4" s="71">
        <f t="shared" si="1"/>
        <v>895482</v>
      </c>
      <c r="N4" s="71">
        <f t="shared" si="1"/>
        <v>1133426</v>
      </c>
      <c r="O4" s="71">
        <f t="shared" si="1"/>
        <v>888534</v>
      </c>
      <c r="P4" s="71">
        <f t="shared" si="1"/>
        <v>1084683</v>
      </c>
      <c r="Q4" s="71">
        <f t="shared" si="1"/>
        <v>1424102</v>
      </c>
      <c r="R4" s="71">
        <f t="shared" ref="R4:V4" si="2">SUM(R5:R13)</f>
        <v>1165580</v>
      </c>
      <c r="S4" s="71">
        <f t="shared" si="2"/>
        <v>1263141</v>
      </c>
      <c r="T4" s="71">
        <f t="shared" si="2"/>
        <v>1174220</v>
      </c>
      <c r="U4" s="71">
        <f t="shared" si="2"/>
        <v>1034381</v>
      </c>
      <c r="V4" s="71">
        <f t="shared" si="2"/>
        <v>923359</v>
      </c>
      <c r="W4" s="71">
        <f t="shared" ref="W4" si="3">SUM(W5:W13)</f>
        <v>928143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8828</v>
      </c>
      <c r="D5" s="82">
        <v>5015</v>
      </c>
      <c r="E5" s="82">
        <v>13110</v>
      </c>
      <c r="F5" s="82">
        <v>16197</v>
      </c>
      <c r="G5" s="82">
        <v>15877</v>
      </c>
      <c r="H5" s="82">
        <v>27915</v>
      </c>
      <c r="I5" s="82">
        <v>28864</v>
      </c>
      <c r="J5" s="82">
        <v>34095</v>
      </c>
      <c r="K5" s="82">
        <v>31819</v>
      </c>
      <c r="L5" s="82">
        <v>28952</v>
      </c>
      <c r="M5" s="82">
        <v>22221</v>
      </c>
      <c r="N5" s="82">
        <v>12501</v>
      </c>
      <c r="O5" s="82">
        <v>0</v>
      </c>
      <c r="P5" s="82">
        <v>0</v>
      </c>
      <c r="Q5" s="82">
        <v>1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10580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13703</v>
      </c>
      <c r="D6" s="82">
        <v>13626</v>
      </c>
      <c r="E6" s="82">
        <v>13725</v>
      </c>
      <c r="F6" s="82">
        <v>15134</v>
      </c>
      <c r="G6" s="82">
        <v>15911</v>
      </c>
      <c r="H6" s="82">
        <v>16744</v>
      </c>
      <c r="I6" s="82">
        <v>13274</v>
      </c>
      <c r="J6" s="82">
        <v>17436</v>
      </c>
      <c r="K6" s="82">
        <v>15248</v>
      </c>
      <c r="L6" s="82">
        <v>20644</v>
      </c>
      <c r="M6" s="82">
        <v>16004</v>
      </c>
      <c r="N6" s="82">
        <v>15241</v>
      </c>
      <c r="O6" s="82">
        <v>13950</v>
      </c>
      <c r="P6" s="82">
        <v>9508</v>
      </c>
      <c r="Q6" s="82">
        <v>14444</v>
      </c>
      <c r="R6" s="82">
        <v>18355</v>
      </c>
      <c r="S6" s="82">
        <v>18126</v>
      </c>
      <c r="T6" s="82">
        <v>24177</v>
      </c>
      <c r="U6" s="82">
        <v>22479</v>
      </c>
      <c r="V6" s="82">
        <v>16316</v>
      </c>
      <c r="W6" s="82">
        <v>12564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272166</v>
      </c>
      <c r="D7" s="82">
        <v>208872</v>
      </c>
      <c r="E7" s="82">
        <v>213363</v>
      </c>
      <c r="F7" s="82">
        <v>193754</v>
      </c>
      <c r="G7" s="82">
        <v>201640</v>
      </c>
      <c r="H7" s="82">
        <v>258109</v>
      </c>
      <c r="I7" s="82">
        <v>158139</v>
      </c>
      <c r="J7" s="82">
        <v>268548</v>
      </c>
      <c r="K7" s="82">
        <v>186102</v>
      </c>
      <c r="L7" s="82">
        <v>245775</v>
      </c>
      <c r="M7" s="82">
        <v>249170</v>
      </c>
      <c r="N7" s="82">
        <v>325835</v>
      </c>
      <c r="O7" s="82">
        <v>306995</v>
      </c>
      <c r="P7" s="82">
        <v>251329</v>
      </c>
      <c r="Q7" s="82">
        <v>113338</v>
      </c>
      <c r="R7" s="82">
        <v>53170</v>
      </c>
      <c r="S7" s="82">
        <v>154488</v>
      </c>
      <c r="T7" s="82">
        <v>174658</v>
      </c>
      <c r="U7" s="82">
        <v>196393</v>
      </c>
      <c r="V7" s="82">
        <v>131214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517349</v>
      </c>
      <c r="D8" s="82">
        <v>549889</v>
      </c>
      <c r="E8" s="82">
        <v>522273</v>
      </c>
      <c r="F8" s="82">
        <v>439708</v>
      </c>
      <c r="G8" s="82">
        <v>415548</v>
      </c>
      <c r="H8" s="82">
        <v>491952</v>
      </c>
      <c r="I8" s="82">
        <v>476519</v>
      </c>
      <c r="J8" s="82">
        <v>637706</v>
      </c>
      <c r="K8" s="82">
        <v>460237</v>
      </c>
      <c r="L8" s="82">
        <v>520611</v>
      </c>
      <c r="M8" s="82">
        <v>316874</v>
      </c>
      <c r="N8" s="82">
        <v>460421</v>
      </c>
      <c r="O8" s="82">
        <v>310465</v>
      </c>
      <c r="P8" s="82">
        <v>491755</v>
      </c>
      <c r="Q8" s="82">
        <v>918168</v>
      </c>
      <c r="R8" s="82">
        <v>804309</v>
      </c>
      <c r="S8" s="82">
        <v>718627</v>
      </c>
      <c r="T8" s="82">
        <v>646308</v>
      </c>
      <c r="U8" s="82">
        <v>474125</v>
      </c>
      <c r="V8" s="82">
        <v>468662</v>
      </c>
      <c r="W8" s="82">
        <v>548800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68648</v>
      </c>
      <c r="D9" s="82">
        <v>151223</v>
      </c>
      <c r="E9" s="82">
        <v>155770</v>
      </c>
      <c r="F9" s="82">
        <v>147810</v>
      </c>
      <c r="G9" s="82">
        <v>180190</v>
      </c>
      <c r="H9" s="82">
        <v>270727</v>
      </c>
      <c r="I9" s="82">
        <v>274079</v>
      </c>
      <c r="J9" s="82">
        <v>207911</v>
      </c>
      <c r="K9" s="82">
        <v>105979</v>
      </c>
      <c r="L9" s="82">
        <v>154755</v>
      </c>
      <c r="M9" s="82">
        <v>123277</v>
      </c>
      <c r="N9" s="82">
        <v>130043</v>
      </c>
      <c r="O9" s="82">
        <v>92095</v>
      </c>
      <c r="P9" s="82">
        <v>3683</v>
      </c>
      <c r="Q9" s="82">
        <v>11280</v>
      </c>
      <c r="R9" s="82">
        <v>71049</v>
      </c>
      <c r="S9" s="82">
        <v>193105</v>
      </c>
      <c r="T9" s="82">
        <v>229504</v>
      </c>
      <c r="U9" s="82">
        <v>214812</v>
      </c>
      <c r="V9" s="82">
        <v>172054</v>
      </c>
      <c r="W9" s="82">
        <v>228429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605</v>
      </c>
      <c r="F10" s="82">
        <v>431</v>
      </c>
      <c r="G10" s="82">
        <v>274</v>
      </c>
      <c r="H10" s="82">
        <v>221</v>
      </c>
      <c r="I10" s="82">
        <v>289</v>
      </c>
      <c r="J10" s="82">
        <v>632</v>
      </c>
      <c r="K10" s="82">
        <v>854</v>
      </c>
      <c r="L10" s="82">
        <v>1228</v>
      </c>
      <c r="M10" s="82">
        <v>1060</v>
      </c>
      <c r="N10" s="82">
        <v>829</v>
      </c>
      <c r="O10" s="82">
        <v>412</v>
      </c>
      <c r="P10" s="82">
        <v>1524</v>
      </c>
      <c r="Q10" s="82">
        <v>1571</v>
      </c>
      <c r="R10" s="82">
        <v>858</v>
      </c>
      <c r="S10" s="82">
        <v>366</v>
      </c>
      <c r="T10" s="82">
        <v>624</v>
      </c>
      <c r="U10" s="82">
        <v>663</v>
      </c>
      <c r="V10" s="82">
        <v>873</v>
      </c>
      <c r="W10" s="82">
        <v>1369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120158</v>
      </c>
      <c r="D11" s="82">
        <v>103622</v>
      </c>
      <c r="E11" s="82">
        <v>86185</v>
      </c>
      <c r="F11" s="82">
        <v>159021</v>
      </c>
      <c r="G11" s="82">
        <v>130685</v>
      </c>
      <c r="H11" s="82">
        <v>101680</v>
      </c>
      <c r="I11" s="82">
        <v>128065</v>
      </c>
      <c r="J11" s="82">
        <v>80946</v>
      </c>
      <c r="K11" s="82">
        <v>110445</v>
      </c>
      <c r="L11" s="82">
        <v>91302</v>
      </c>
      <c r="M11" s="82">
        <v>112043</v>
      </c>
      <c r="N11" s="82">
        <v>143352</v>
      </c>
      <c r="O11" s="82">
        <v>119006</v>
      </c>
      <c r="P11" s="82">
        <v>191887</v>
      </c>
      <c r="Q11" s="82">
        <v>260750</v>
      </c>
      <c r="R11" s="82">
        <v>139546</v>
      </c>
      <c r="S11" s="82">
        <v>101960</v>
      </c>
      <c r="T11" s="82">
        <v>21007</v>
      </c>
      <c r="U11" s="82">
        <v>61647</v>
      </c>
      <c r="V11" s="82">
        <v>69105</v>
      </c>
      <c r="W11" s="82">
        <v>67872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22826</v>
      </c>
      <c r="D12" s="82">
        <v>34246</v>
      </c>
      <c r="E12" s="82">
        <v>28594</v>
      </c>
      <c r="F12" s="82">
        <v>20194</v>
      </c>
      <c r="G12" s="82">
        <v>25139</v>
      </c>
      <c r="H12" s="82">
        <v>37456</v>
      </c>
      <c r="I12" s="82">
        <v>54130</v>
      </c>
      <c r="J12" s="82">
        <v>45824</v>
      </c>
      <c r="K12" s="82">
        <v>46849</v>
      </c>
      <c r="L12" s="82">
        <v>42131</v>
      </c>
      <c r="M12" s="82">
        <v>51897</v>
      </c>
      <c r="N12" s="82">
        <v>42096</v>
      </c>
      <c r="O12" s="82">
        <v>42841</v>
      </c>
      <c r="P12" s="82">
        <v>133402</v>
      </c>
      <c r="Q12" s="82">
        <v>101215</v>
      </c>
      <c r="R12" s="82">
        <v>74698</v>
      </c>
      <c r="S12" s="82">
        <v>71648</v>
      </c>
      <c r="T12" s="82">
        <v>75091</v>
      </c>
      <c r="U12" s="82">
        <v>63560</v>
      </c>
      <c r="V12" s="82">
        <v>65135</v>
      </c>
      <c r="W12" s="82">
        <v>57712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5231</v>
      </c>
      <c r="D13" s="83">
        <v>7352</v>
      </c>
      <c r="E13" s="83">
        <v>7169</v>
      </c>
      <c r="F13" s="83">
        <v>6239</v>
      </c>
      <c r="G13" s="83">
        <v>5094</v>
      </c>
      <c r="H13" s="83">
        <v>3665</v>
      </c>
      <c r="I13" s="83">
        <v>3071</v>
      </c>
      <c r="J13" s="83">
        <v>1929</v>
      </c>
      <c r="K13" s="83">
        <v>2222</v>
      </c>
      <c r="L13" s="83">
        <v>2579</v>
      </c>
      <c r="M13" s="83">
        <v>2936</v>
      </c>
      <c r="N13" s="83">
        <v>3108</v>
      </c>
      <c r="O13" s="83">
        <v>2770</v>
      </c>
      <c r="P13" s="83">
        <v>1595</v>
      </c>
      <c r="Q13" s="83">
        <v>3335</v>
      </c>
      <c r="R13" s="83">
        <v>3595</v>
      </c>
      <c r="S13" s="83">
        <v>4821</v>
      </c>
      <c r="T13" s="83">
        <v>2851</v>
      </c>
      <c r="U13" s="83">
        <v>702</v>
      </c>
      <c r="V13" s="83">
        <v>0</v>
      </c>
      <c r="W13" s="83">
        <v>817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1000852</v>
      </c>
      <c r="D14" s="85">
        <f t="shared" si="4"/>
        <v>1032247</v>
      </c>
      <c r="E14" s="85">
        <f t="shared" si="4"/>
        <v>1005031</v>
      </c>
      <c r="F14" s="85">
        <f t="shared" si="4"/>
        <v>972055</v>
      </c>
      <c r="G14" s="85">
        <f t="shared" si="4"/>
        <v>960125</v>
      </c>
      <c r="H14" s="85">
        <f t="shared" si="4"/>
        <v>1167348</v>
      </c>
      <c r="I14" s="85">
        <f t="shared" si="4"/>
        <v>1079229</v>
      </c>
      <c r="J14" s="85">
        <f t="shared" si="4"/>
        <v>1247274</v>
      </c>
      <c r="K14" s="85">
        <f t="shared" si="4"/>
        <v>910684</v>
      </c>
      <c r="L14" s="85">
        <f t="shared" si="4"/>
        <v>1063267</v>
      </c>
      <c r="M14" s="85">
        <f t="shared" si="4"/>
        <v>840649</v>
      </c>
      <c r="N14" s="85">
        <f t="shared" si="4"/>
        <v>1088222</v>
      </c>
      <c r="O14" s="85">
        <f t="shared" si="4"/>
        <v>842923</v>
      </c>
      <c r="P14" s="85">
        <f t="shared" si="4"/>
        <v>949686</v>
      </c>
      <c r="Q14" s="85">
        <f t="shared" si="4"/>
        <v>1319552</v>
      </c>
      <c r="R14" s="85">
        <f t="shared" ref="R14:V14" si="5">SUM(R5:R11)</f>
        <v>1087287</v>
      </c>
      <c r="S14" s="85">
        <f t="shared" si="5"/>
        <v>1186672</v>
      </c>
      <c r="T14" s="85">
        <f t="shared" si="5"/>
        <v>1096278</v>
      </c>
      <c r="U14" s="85">
        <f t="shared" si="5"/>
        <v>970119</v>
      </c>
      <c r="V14" s="85">
        <f t="shared" si="5"/>
        <v>858224</v>
      </c>
      <c r="W14" s="85">
        <f t="shared" ref="W14" si="6">SUM(W5:W11)</f>
        <v>869614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2055</v>
      </c>
      <c r="D15" s="71">
        <f t="shared" si="7"/>
        <v>1644</v>
      </c>
      <c r="E15" s="71">
        <f t="shared" si="7"/>
        <v>24617</v>
      </c>
      <c r="F15" s="71">
        <f t="shared" si="7"/>
        <v>46942</v>
      </c>
      <c r="G15" s="71">
        <f t="shared" si="7"/>
        <v>49271</v>
      </c>
      <c r="H15" s="71">
        <f t="shared" si="7"/>
        <v>95141</v>
      </c>
      <c r="I15" s="71">
        <f t="shared" si="7"/>
        <v>81762</v>
      </c>
      <c r="J15" s="71">
        <f t="shared" si="7"/>
        <v>87063</v>
      </c>
      <c r="K15" s="71">
        <f t="shared" si="7"/>
        <v>52315</v>
      </c>
      <c r="L15" s="71">
        <f t="shared" si="7"/>
        <v>63503</v>
      </c>
      <c r="M15" s="71">
        <f t="shared" si="7"/>
        <v>47111</v>
      </c>
      <c r="N15" s="71">
        <f t="shared" si="7"/>
        <v>51869</v>
      </c>
      <c r="O15" s="71">
        <f t="shared" si="7"/>
        <v>40655</v>
      </c>
      <c r="P15" s="71">
        <f t="shared" si="7"/>
        <v>31587</v>
      </c>
      <c r="Q15" s="71">
        <f t="shared" si="7"/>
        <v>30515</v>
      </c>
      <c r="R15" s="71">
        <f t="shared" si="7"/>
        <v>14393</v>
      </c>
      <c r="S15" s="71">
        <f t="shared" si="7"/>
        <v>28280</v>
      </c>
      <c r="T15" s="71">
        <f t="shared" si="7"/>
        <v>28104</v>
      </c>
      <c r="U15" s="71">
        <f t="shared" si="7"/>
        <v>27900</v>
      </c>
      <c r="V15" s="71">
        <f t="shared" si="7"/>
        <v>39524</v>
      </c>
      <c r="W15" s="71">
        <f t="shared" si="7"/>
        <v>24141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2055</v>
      </c>
      <c r="D16" s="82">
        <v>1644</v>
      </c>
      <c r="E16" s="82">
        <v>24617</v>
      </c>
      <c r="F16" s="82">
        <v>46942</v>
      </c>
      <c r="G16" s="82">
        <v>49271</v>
      </c>
      <c r="H16" s="82">
        <v>95141</v>
      </c>
      <c r="I16" s="82">
        <v>81762</v>
      </c>
      <c r="J16" s="82">
        <v>87063</v>
      </c>
      <c r="K16" s="82">
        <v>52315</v>
      </c>
      <c r="L16" s="82">
        <v>63503</v>
      </c>
      <c r="M16" s="82">
        <v>47111</v>
      </c>
      <c r="N16" s="82">
        <v>51869</v>
      </c>
      <c r="O16" s="82">
        <v>40655</v>
      </c>
      <c r="P16" s="82">
        <v>31587</v>
      </c>
      <c r="Q16" s="82">
        <v>30515</v>
      </c>
      <c r="R16" s="82">
        <v>14393</v>
      </c>
      <c r="S16" s="82">
        <v>28280</v>
      </c>
      <c r="T16" s="82">
        <v>28104</v>
      </c>
      <c r="U16" s="82">
        <v>27900</v>
      </c>
      <c r="V16" s="82">
        <v>39524</v>
      </c>
      <c r="W16" s="82">
        <v>24141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1028909</v>
      </c>
      <c r="D17" s="71">
        <f t="shared" si="8"/>
        <v>1073845</v>
      </c>
      <c r="E17" s="71">
        <f t="shared" si="8"/>
        <v>1040794</v>
      </c>
      <c r="F17" s="71">
        <f t="shared" si="8"/>
        <v>998488</v>
      </c>
      <c r="G17" s="71">
        <f t="shared" si="8"/>
        <v>990358</v>
      </c>
      <c r="H17" s="71">
        <f t="shared" si="8"/>
        <v>1208469</v>
      </c>
      <c r="I17" s="71">
        <f t="shared" si="8"/>
        <v>1136430</v>
      </c>
      <c r="J17" s="71">
        <f t="shared" si="8"/>
        <v>1295027</v>
      </c>
      <c r="K17" s="71">
        <f t="shared" si="8"/>
        <v>959755</v>
      </c>
      <c r="L17" s="71">
        <f t="shared" si="8"/>
        <v>1107977</v>
      </c>
      <c r="M17" s="71">
        <f t="shared" si="8"/>
        <v>895482</v>
      </c>
      <c r="N17" s="71">
        <f t="shared" si="8"/>
        <v>1133426</v>
      </c>
      <c r="O17" s="71">
        <f t="shared" si="8"/>
        <v>888534</v>
      </c>
      <c r="P17" s="71">
        <f t="shared" si="8"/>
        <v>1084683</v>
      </c>
      <c r="Q17" s="71">
        <f t="shared" si="8"/>
        <v>1424102</v>
      </c>
      <c r="R17" s="71">
        <f t="shared" ref="R17:V17" si="9">SUM(R18:R25)</f>
        <v>1165580</v>
      </c>
      <c r="S17" s="71">
        <f t="shared" si="9"/>
        <v>1263141</v>
      </c>
      <c r="T17" s="71">
        <f t="shared" si="9"/>
        <v>1174220</v>
      </c>
      <c r="U17" s="71">
        <f t="shared" si="9"/>
        <v>1034381</v>
      </c>
      <c r="V17" s="71">
        <f t="shared" si="9"/>
        <v>923359</v>
      </c>
      <c r="W17" s="71">
        <f t="shared" ref="W17" si="10">SUM(W18:W25)</f>
        <v>928143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13926</v>
      </c>
      <c r="D19" s="82">
        <v>12487</v>
      </c>
      <c r="E19" s="82">
        <v>21915</v>
      </c>
      <c r="F19" s="82">
        <v>22776</v>
      </c>
      <c r="G19" s="82">
        <v>24462</v>
      </c>
      <c r="H19" s="82">
        <v>28661</v>
      </c>
      <c r="I19" s="82">
        <v>19730</v>
      </c>
      <c r="J19" s="82">
        <v>17509</v>
      </c>
      <c r="K19" s="82">
        <v>17382</v>
      </c>
      <c r="L19" s="82">
        <v>19976</v>
      </c>
      <c r="M19" s="82">
        <v>17709</v>
      </c>
      <c r="N19" s="82">
        <v>11148</v>
      </c>
      <c r="O19" s="82">
        <v>6464</v>
      </c>
      <c r="P19" s="82">
        <v>22519</v>
      </c>
      <c r="Q19" s="82">
        <v>17450</v>
      </c>
      <c r="R19" s="82">
        <v>11547</v>
      </c>
      <c r="S19" s="82">
        <v>22982</v>
      </c>
      <c r="T19" s="82">
        <v>39066</v>
      </c>
      <c r="U19" s="82">
        <v>23853</v>
      </c>
      <c r="V19" s="82">
        <v>16756</v>
      </c>
      <c r="W19" s="82">
        <v>15662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211374</v>
      </c>
      <c r="D20" s="82">
        <v>162798</v>
      </c>
      <c r="E20" s="82">
        <v>164289</v>
      </c>
      <c r="F20" s="82">
        <v>143669</v>
      </c>
      <c r="G20" s="82">
        <v>147218</v>
      </c>
      <c r="H20" s="82">
        <v>186969</v>
      </c>
      <c r="I20" s="82">
        <v>134486</v>
      </c>
      <c r="J20" s="82">
        <v>228234</v>
      </c>
      <c r="K20" s="82">
        <v>150305</v>
      </c>
      <c r="L20" s="82">
        <v>210706</v>
      </c>
      <c r="M20" s="82">
        <v>158579</v>
      </c>
      <c r="N20" s="82">
        <v>189169</v>
      </c>
      <c r="O20" s="82">
        <v>82162</v>
      </c>
      <c r="P20" s="82">
        <v>39505</v>
      </c>
      <c r="Q20" s="82">
        <v>32878</v>
      </c>
      <c r="R20" s="82">
        <v>53170</v>
      </c>
      <c r="S20" s="82">
        <v>154487</v>
      </c>
      <c r="T20" s="82">
        <v>174658</v>
      </c>
      <c r="U20" s="82">
        <v>196393</v>
      </c>
      <c r="V20" s="82">
        <v>64902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421840</v>
      </c>
      <c r="D21" s="82">
        <v>547701</v>
      </c>
      <c r="E21" s="82">
        <v>484074</v>
      </c>
      <c r="F21" s="82">
        <v>390671</v>
      </c>
      <c r="G21" s="82">
        <v>361762</v>
      </c>
      <c r="H21" s="82">
        <v>427401</v>
      </c>
      <c r="I21" s="82">
        <v>476519</v>
      </c>
      <c r="J21" s="82">
        <v>483763</v>
      </c>
      <c r="K21" s="82">
        <v>338865</v>
      </c>
      <c r="L21" s="82">
        <v>401381</v>
      </c>
      <c r="M21" s="82">
        <v>272586</v>
      </c>
      <c r="N21" s="82">
        <v>403400</v>
      </c>
      <c r="O21" s="82">
        <v>310465</v>
      </c>
      <c r="P21" s="82">
        <v>491755</v>
      </c>
      <c r="Q21" s="82">
        <v>917281</v>
      </c>
      <c r="R21" s="82">
        <v>701300</v>
      </c>
      <c r="S21" s="82">
        <v>611413</v>
      </c>
      <c r="T21" s="82">
        <v>552768</v>
      </c>
      <c r="U21" s="82">
        <v>439291</v>
      </c>
      <c r="V21" s="82">
        <v>368534</v>
      </c>
      <c r="W21" s="82">
        <v>548800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2402</v>
      </c>
      <c r="D22" s="82">
        <v>15855</v>
      </c>
      <c r="E22" s="82">
        <v>22959</v>
      </c>
      <c r="F22" s="82">
        <v>26798</v>
      </c>
      <c r="G22" s="82">
        <v>37894</v>
      </c>
      <c r="H22" s="82">
        <v>64097</v>
      </c>
      <c r="I22" s="82">
        <v>104621</v>
      </c>
      <c r="J22" s="82">
        <v>97420</v>
      </c>
      <c r="K22" s="82">
        <v>42327</v>
      </c>
      <c r="L22" s="82">
        <v>48388</v>
      </c>
      <c r="M22" s="82">
        <v>48261</v>
      </c>
      <c r="N22" s="82">
        <v>63590</v>
      </c>
      <c r="O22" s="82">
        <v>86283</v>
      </c>
      <c r="P22" s="82">
        <v>3683</v>
      </c>
      <c r="Q22" s="82">
        <v>10118</v>
      </c>
      <c r="R22" s="82">
        <v>43304</v>
      </c>
      <c r="S22" s="82">
        <v>50162</v>
      </c>
      <c r="T22" s="82">
        <v>84048</v>
      </c>
      <c r="U22" s="82">
        <v>74429</v>
      </c>
      <c r="V22" s="82">
        <v>99742</v>
      </c>
      <c r="W22" s="82">
        <v>116498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238</v>
      </c>
      <c r="F23" s="82">
        <v>169</v>
      </c>
      <c r="G23" s="82">
        <v>103</v>
      </c>
      <c r="H23" s="82">
        <v>71</v>
      </c>
      <c r="I23" s="82">
        <v>79</v>
      </c>
      <c r="J23" s="82">
        <v>180</v>
      </c>
      <c r="K23" s="82">
        <v>247</v>
      </c>
      <c r="L23" s="82">
        <v>366</v>
      </c>
      <c r="M23" s="82">
        <v>324</v>
      </c>
      <c r="N23" s="82">
        <v>316</v>
      </c>
      <c r="O23" s="82">
        <v>165</v>
      </c>
      <c r="P23" s="82">
        <v>450</v>
      </c>
      <c r="Q23" s="82">
        <v>363</v>
      </c>
      <c r="R23" s="82">
        <v>81</v>
      </c>
      <c r="S23" s="82">
        <v>59</v>
      </c>
      <c r="T23" s="82">
        <v>98</v>
      </c>
      <c r="U23" s="82">
        <v>136</v>
      </c>
      <c r="V23" s="82">
        <v>160</v>
      </c>
      <c r="W23" s="82">
        <v>268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4060</v>
      </c>
      <c r="D24" s="82">
        <v>5885</v>
      </c>
      <c r="E24" s="82">
        <v>5345</v>
      </c>
      <c r="F24" s="82">
        <v>17281</v>
      </c>
      <c r="G24" s="82">
        <v>13584</v>
      </c>
      <c r="H24" s="82">
        <v>7624</v>
      </c>
      <c r="I24" s="82">
        <v>48519</v>
      </c>
      <c r="J24" s="82">
        <v>45620</v>
      </c>
      <c r="K24" s="82">
        <v>45070</v>
      </c>
      <c r="L24" s="82">
        <v>37844</v>
      </c>
      <c r="M24" s="82">
        <v>41915</v>
      </c>
      <c r="N24" s="82">
        <v>37549</v>
      </c>
      <c r="O24" s="82">
        <v>36636</v>
      </c>
      <c r="P24" s="82">
        <v>14876</v>
      </c>
      <c r="Q24" s="82">
        <v>41186</v>
      </c>
      <c r="R24" s="82">
        <v>32785</v>
      </c>
      <c r="S24" s="82">
        <v>23157</v>
      </c>
      <c r="T24" s="82">
        <v>5592</v>
      </c>
      <c r="U24" s="82">
        <v>15552</v>
      </c>
      <c r="V24" s="82">
        <v>21459</v>
      </c>
      <c r="W24" s="82">
        <v>35370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375307</v>
      </c>
      <c r="D25" s="83">
        <v>329119</v>
      </c>
      <c r="E25" s="83">
        <v>341974</v>
      </c>
      <c r="F25" s="83">
        <v>397124</v>
      </c>
      <c r="G25" s="83">
        <v>405335</v>
      </c>
      <c r="H25" s="83">
        <v>493646</v>
      </c>
      <c r="I25" s="83">
        <v>352476</v>
      </c>
      <c r="J25" s="83">
        <v>422301</v>
      </c>
      <c r="K25" s="83">
        <v>365559</v>
      </c>
      <c r="L25" s="83">
        <v>389316</v>
      </c>
      <c r="M25" s="83">
        <v>356108</v>
      </c>
      <c r="N25" s="83">
        <v>428254</v>
      </c>
      <c r="O25" s="83">
        <v>366359</v>
      </c>
      <c r="P25" s="83">
        <v>511895</v>
      </c>
      <c r="Q25" s="83">
        <v>404826</v>
      </c>
      <c r="R25" s="83">
        <v>323393</v>
      </c>
      <c r="S25" s="83">
        <v>400881</v>
      </c>
      <c r="T25" s="83">
        <v>317990</v>
      </c>
      <c r="U25" s="83">
        <v>284727</v>
      </c>
      <c r="V25" s="83">
        <v>351806</v>
      </c>
      <c r="W25" s="83">
        <v>211545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137382</v>
      </c>
      <c r="D26" s="85">
        <v>123790</v>
      </c>
      <c r="E26" s="85">
        <v>207152</v>
      </c>
      <c r="F26" s="85">
        <v>96854</v>
      </c>
      <c r="G26" s="85">
        <v>176551</v>
      </c>
      <c r="H26" s="85">
        <v>241976</v>
      </c>
      <c r="I26" s="85">
        <v>225106</v>
      </c>
      <c r="J26" s="85">
        <v>249121</v>
      </c>
      <c r="K26" s="85">
        <v>287175</v>
      </c>
      <c r="L26" s="85">
        <v>177128</v>
      </c>
      <c r="M26" s="85">
        <v>269740</v>
      </c>
      <c r="N26" s="85">
        <v>253106</v>
      </c>
      <c r="O26" s="85">
        <v>286092</v>
      </c>
      <c r="P26" s="85">
        <v>493510</v>
      </c>
      <c r="Q26" s="85">
        <v>398268</v>
      </c>
      <c r="R26" s="85">
        <v>279806</v>
      </c>
      <c r="S26" s="85">
        <v>296672</v>
      </c>
      <c r="T26" s="85">
        <v>249504</v>
      </c>
      <c r="U26" s="85">
        <v>250373</v>
      </c>
      <c r="V26" s="85">
        <v>248694</v>
      </c>
      <c r="W26" s="85">
        <v>224746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1028909</v>
      </c>
      <c r="D27" s="71">
        <f t="shared" si="11"/>
        <v>1073845</v>
      </c>
      <c r="E27" s="71">
        <f t="shared" si="11"/>
        <v>1040794</v>
      </c>
      <c r="F27" s="71">
        <f t="shared" si="11"/>
        <v>998488</v>
      </c>
      <c r="G27" s="71">
        <f t="shared" si="11"/>
        <v>990358</v>
      </c>
      <c r="H27" s="71">
        <f t="shared" si="11"/>
        <v>1208469</v>
      </c>
      <c r="I27" s="71">
        <f t="shared" si="11"/>
        <v>1136430</v>
      </c>
      <c r="J27" s="71">
        <f t="shared" si="11"/>
        <v>1295027</v>
      </c>
      <c r="K27" s="71">
        <f t="shared" si="11"/>
        <v>959755</v>
      </c>
      <c r="L27" s="71">
        <f t="shared" si="11"/>
        <v>1107977</v>
      </c>
      <c r="M27" s="71">
        <f t="shared" si="11"/>
        <v>895482</v>
      </c>
      <c r="N27" s="71">
        <f t="shared" si="11"/>
        <v>1133426</v>
      </c>
      <c r="O27" s="71">
        <f t="shared" si="11"/>
        <v>888534</v>
      </c>
      <c r="P27" s="71">
        <f t="shared" si="11"/>
        <v>1084683</v>
      </c>
      <c r="Q27" s="71">
        <f t="shared" si="11"/>
        <v>1424102</v>
      </c>
      <c r="R27" s="71">
        <f t="shared" ref="R27:V27" si="12">SUM(R28:R32)</f>
        <v>1165580</v>
      </c>
      <c r="S27" s="71">
        <f t="shared" si="12"/>
        <v>1263141</v>
      </c>
      <c r="T27" s="71">
        <f t="shared" si="12"/>
        <v>1174220</v>
      </c>
      <c r="U27" s="71">
        <f t="shared" si="12"/>
        <v>1034381</v>
      </c>
      <c r="V27" s="71">
        <f t="shared" si="12"/>
        <v>923359</v>
      </c>
      <c r="W27" s="71">
        <f t="shared" ref="W27" si="13">SUM(W28:W32)</f>
        <v>928143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4627</v>
      </c>
      <c r="D30" s="82">
        <v>8324</v>
      </c>
      <c r="E30" s="82">
        <v>7549</v>
      </c>
      <c r="F30" s="82">
        <v>5969</v>
      </c>
      <c r="G30" s="82">
        <v>5600</v>
      </c>
      <c r="H30" s="82">
        <v>6795</v>
      </c>
      <c r="I30" s="82">
        <v>5933</v>
      </c>
      <c r="J30" s="82">
        <v>18112</v>
      </c>
      <c r="K30" s="82">
        <v>13237</v>
      </c>
      <c r="L30" s="82">
        <v>14620</v>
      </c>
      <c r="M30" s="82">
        <v>11870</v>
      </c>
      <c r="N30" s="82">
        <v>16228</v>
      </c>
      <c r="O30" s="82">
        <v>10583</v>
      </c>
      <c r="P30" s="82">
        <v>12699</v>
      </c>
      <c r="Q30" s="82">
        <v>15962</v>
      </c>
      <c r="R30" s="82">
        <v>16510</v>
      </c>
      <c r="S30" s="82">
        <v>22498</v>
      </c>
      <c r="T30" s="82">
        <v>25701</v>
      </c>
      <c r="U30" s="82">
        <v>23245</v>
      </c>
      <c r="V30" s="82">
        <v>17529</v>
      </c>
      <c r="W30" s="82">
        <v>15871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1024282</v>
      </c>
      <c r="D32" s="86">
        <v>1065521</v>
      </c>
      <c r="E32" s="86">
        <v>1033245</v>
      </c>
      <c r="F32" s="86">
        <v>992519</v>
      </c>
      <c r="G32" s="86">
        <v>984758</v>
      </c>
      <c r="H32" s="86">
        <v>1201674</v>
      </c>
      <c r="I32" s="86">
        <v>1130497</v>
      </c>
      <c r="J32" s="86">
        <v>1276915</v>
      </c>
      <c r="K32" s="86">
        <v>946518</v>
      </c>
      <c r="L32" s="86">
        <v>1093357</v>
      </c>
      <c r="M32" s="86">
        <v>883612</v>
      </c>
      <c r="N32" s="86">
        <v>1117198</v>
      </c>
      <c r="O32" s="86">
        <v>877951</v>
      </c>
      <c r="P32" s="86">
        <v>1071984</v>
      </c>
      <c r="Q32" s="86">
        <v>1408140</v>
      </c>
      <c r="R32" s="86">
        <v>1149070</v>
      </c>
      <c r="S32" s="86">
        <v>1240643</v>
      </c>
      <c r="T32" s="86">
        <v>1148519</v>
      </c>
      <c r="U32" s="86">
        <v>1011136</v>
      </c>
      <c r="V32" s="86">
        <v>905830</v>
      </c>
      <c r="W32" s="86">
        <v>912272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1698.0119172678844</v>
      </c>
      <c r="D3" s="65">
        <f t="shared" si="0"/>
        <v>1565.9128878078279</v>
      </c>
      <c r="E3" s="65">
        <f t="shared" si="0"/>
        <v>1520.1070384331654</v>
      </c>
      <c r="F3" s="65">
        <f t="shared" si="0"/>
        <v>1422.6208722478214</v>
      </c>
      <c r="G3" s="65">
        <f t="shared" si="0"/>
        <v>1329.6741818329349</v>
      </c>
      <c r="H3" s="65">
        <f t="shared" si="0"/>
        <v>1446.437371428281</v>
      </c>
      <c r="I3" s="65">
        <f t="shared" si="0"/>
        <v>1166.148732782056</v>
      </c>
      <c r="J3" s="65">
        <f t="shared" si="0"/>
        <v>1330.6330117712246</v>
      </c>
      <c r="K3" s="65">
        <f t="shared" si="0"/>
        <v>1077.0392665620166</v>
      </c>
      <c r="L3" s="65">
        <f t="shared" si="0"/>
        <v>1437.8075037031306</v>
      </c>
      <c r="M3" s="65">
        <f t="shared" si="0"/>
        <v>1058.3421459616077</v>
      </c>
      <c r="N3" s="65">
        <f t="shared" si="0"/>
        <v>1380.5484766145532</v>
      </c>
      <c r="O3" s="65">
        <f t="shared" si="0"/>
        <v>1181.4884516535453</v>
      </c>
      <c r="P3" s="65">
        <f t="shared" si="0"/>
        <v>1071.5333371661627</v>
      </c>
      <c r="Q3" s="65">
        <f t="shared" si="0"/>
        <v>1366.1507954509409</v>
      </c>
      <c r="R3" s="65">
        <f t="shared" ref="R3:V3" si="1">SUM(R4,R15,R17,R27)</f>
        <v>938.92256527030975</v>
      </c>
      <c r="S3" s="65">
        <f t="shared" si="1"/>
        <v>937.08267430308922</v>
      </c>
      <c r="T3" s="65">
        <f t="shared" si="1"/>
        <v>873.52899550188761</v>
      </c>
      <c r="U3" s="65">
        <f t="shared" si="1"/>
        <v>813.78011651091163</v>
      </c>
      <c r="V3" s="65">
        <f t="shared" si="1"/>
        <v>748.03978369158028</v>
      </c>
      <c r="W3" s="65">
        <f t="shared" ref="W3" si="2">SUM(W4,W15,W17,W27)</f>
        <v>670.44430700071564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1423.3165265978118</v>
      </c>
      <c r="D4" s="69">
        <f t="shared" si="3"/>
        <v>1272.6434267103475</v>
      </c>
      <c r="E4" s="69">
        <f t="shared" si="3"/>
        <v>1230.2396181524609</v>
      </c>
      <c r="F4" s="69">
        <f t="shared" si="3"/>
        <v>1139.9043469058749</v>
      </c>
      <c r="G4" s="69">
        <f t="shared" si="3"/>
        <v>1049.5181791243017</v>
      </c>
      <c r="H4" s="69">
        <f t="shared" si="3"/>
        <v>1107.8342188942679</v>
      </c>
      <c r="I4" s="69">
        <f t="shared" si="3"/>
        <v>854.23834550632625</v>
      </c>
      <c r="J4" s="69">
        <f t="shared" si="3"/>
        <v>981.44048425509345</v>
      </c>
      <c r="K4" s="69">
        <f t="shared" si="3"/>
        <v>823.96345947552004</v>
      </c>
      <c r="L4" s="69">
        <f t="shared" si="3"/>
        <v>1134.4727663708863</v>
      </c>
      <c r="M4" s="69">
        <f t="shared" si="3"/>
        <v>821.25539661684581</v>
      </c>
      <c r="N4" s="69">
        <f t="shared" si="3"/>
        <v>1086.214555607691</v>
      </c>
      <c r="O4" s="69">
        <f t="shared" si="3"/>
        <v>966.72026630010987</v>
      </c>
      <c r="P4" s="69">
        <f t="shared" si="3"/>
        <v>829.90777309091743</v>
      </c>
      <c r="Q4" s="69">
        <f t="shared" si="3"/>
        <v>1055.8223386390669</v>
      </c>
      <c r="R4" s="69">
        <f t="shared" ref="R4:V4" si="4">SUM(R5:R14)</f>
        <v>686.50892537596735</v>
      </c>
      <c r="S4" s="69">
        <f t="shared" si="4"/>
        <v>651.09095173590424</v>
      </c>
      <c r="T4" s="69">
        <f t="shared" si="4"/>
        <v>602.10769351324359</v>
      </c>
      <c r="U4" s="69">
        <f t="shared" si="4"/>
        <v>580.89979909449698</v>
      </c>
      <c r="V4" s="69">
        <f t="shared" si="4"/>
        <v>545.63554047289233</v>
      </c>
      <c r="W4" s="69">
        <f t="shared" ref="W4" si="5">SUM(W5:W14)</f>
        <v>460.36315863383328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11.725742370901351</v>
      </c>
      <c r="D5" s="72">
        <v>5.3205640097030802</v>
      </c>
      <c r="E5" s="72">
        <v>14.631573522706336</v>
      </c>
      <c r="F5" s="72">
        <v>15.211100908616382</v>
      </c>
      <c r="G5" s="72">
        <v>14.658938553667596</v>
      </c>
      <c r="H5" s="72">
        <v>23.894854887028785</v>
      </c>
      <c r="I5" s="72">
        <v>25.352211670798017</v>
      </c>
      <c r="J5" s="72">
        <v>22.484429680393134</v>
      </c>
      <c r="K5" s="72">
        <v>23.78027849112814</v>
      </c>
      <c r="L5" s="72">
        <v>34.479408780060929</v>
      </c>
      <c r="M5" s="72">
        <v>24.206117349113146</v>
      </c>
      <c r="N5" s="72">
        <v>11.575791968398633</v>
      </c>
      <c r="O5" s="72">
        <v>0</v>
      </c>
      <c r="P5" s="72">
        <v>0</v>
      </c>
      <c r="Q5" s="72">
        <v>8.6960306346514616E-4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5.0315705868467528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21.07718552671016</v>
      </c>
      <c r="D6" s="72">
        <v>17.178827979617797</v>
      </c>
      <c r="E6" s="72">
        <v>15.115349344816808</v>
      </c>
      <c r="F6" s="72">
        <v>22.383195975738047</v>
      </c>
      <c r="G6" s="72">
        <v>19.693996031232643</v>
      </c>
      <c r="H6" s="72">
        <v>18.725103108659027</v>
      </c>
      <c r="I6" s="72">
        <v>9.2770541100283186</v>
      </c>
      <c r="J6" s="72">
        <v>14.468397310824185</v>
      </c>
      <c r="K6" s="72">
        <v>14.933620671708754</v>
      </c>
      <c r="L6" s="72">
        <v>23.581966355571627</v>
      </c>
      <c r="M6" s="72">
        <v>17.790555105011482</v>
      </c>
      <c r="N6" s="72">
        <v>14.964988743365714</v>
      </c>
      <c r="O6" s="72">
        <v>17.20852376827807</v>
      </c>
      <c r="P6" s="72">
        <v>8.9645883654754126</v>
      </c>
      <c r="Q6" s="72">
        <v>10.37690870834145</v>
      </c>
      <c r="R6" s="72">
        <v>12.240732234291514</v>
      </c>
      <c r="S6" s="72">
        <v>7.990211359047791</v>
      </c>
      <c r="T6" s="72">
        <v>15.752122927917721</v>
      </c>
      <c r="U6" s="72">
        <v>13.487519579827154</v>
      </c>
      <c r="V6" s="72">
        <v>11.590955783236064</v>
      </c>
      <c r="W6" s="72">
        <v>6.4475858229125498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450.18179130545298</v>
      </c>
      <c r="D7" s="72">
        <v>284.98172825039211</v>
      </c>
      <c r="E7" s="72">
        <v>290.14619753182029</v>
      </c>
      <c r="F7" s="72">
        <v>249.91528100878352</v>
      </c>
      <c r="G7" s="72">
        <v>253.31047398323685</v>
      </c>
      <c r="H7" s="72">
        <v>298.79528623368049</v>
      </c>
      <c r="I7" s="72">
        <v>113.58144367526366</v>
      </c>
      <c r="J7" s="72">
        <v>250.5277527695001</v>
      </c>
      <c r="K7" s="72">
        <v>192.65232984649597</v>
      </c>
      <c r="L7" s="72">
        <v>284.15540743134915</v>
      </c>
      <c r="M7" s="72">
        <v>261.9894751166525</v>
      </c>
      <c r="N7" s="72">
        <v>351.30673357804289</v>
      </c>
      <c r="O7" s="72">
        <v>377.60884129013334</v>
      </c>
      <c r="P7" s="72">
        <v>242.82905383480843</v>
      </c>
      <c r="Q7" s="72">
        <v>99.026925811020519</v>
      </c>
      <c r="R7" s="72">
        <v>34.120820896575644</v>
      </c>
      <c r="S7" s="72">
        <v>90.370653651151486</v>
      </c>
      <c r="T7" s="72">
        <v>90.53440294491952</v>
      </c>
      <c r="U7" s="72">
        <v>126.37701252319951</v>
      </c>
      <c r="V7" s="72">
        <v>102.97446387181316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685.01898159146515</v>
      </c>
      <c r="D8" s="72">
        <v>648.34596747151386</v>
      </c>
      <c r="E8" s="72">
        <v>607.66465989801054</v>
      </c>
      <c r="F8" s="72">
        <v>503.63759106815996</v>
      </c>
      <c r="G8" s="72">
        <v>439.83344735915301</v>
      </c>
      <c r="H8" s="72">
        <v>428.59681112307788</v>
      </c>
      <c r="I8" s="72">
        <v>375.90294583355728</v>
      </c>
      <c r="J8" s="72">
        <v>459.28221124994371</v>
      </c>
      <c r="K8" s="72">
        <v>401.21525346063152</v>
      </c>
      <c r="L8" s="72">
        <v>529.85719932900213</v>
      </c>
      <c r="M8" s="72">
        <v>286.78831819292157</v>
      </c>
      <c r="N8" s="72">
        <v>446.7264526343638</v>
      </c>
      <c r="O8" s="72">
        <v>331.64825612462073</v>
      </c>
      <c r="P8" s="72">
        <v>393.53607650352671</v>
      </c>
      <c r="Q8" s="72">
        <v>713.14646598595129</v>
      </c>
      <c r="R8" s="72">
        <v>498.60155118535505</v>
      </c>
      <c r="S8" s="72">
        <v>380.26298458790814</v>
      </c>
      <c r="T8" s="72">
        <v>344.07677147627589</v>
      </c>
      <c r="U8" s="72">
        <v>269.1664161238744</v>
      </c>
      <c r="V8" s="72">
        <v>276.67465156919184</v>
      </c>
      <c r="W8" s="72">
        <v>287.88642434713711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95.876859128565144</v>
      </c>
      <c r="D9" s="72">
        <v>180.33080338003936</v>
      </c>
      <c r="E9" s="72">
        <v>194.8859405555483</v>
      </c>
      <c r="F9" s="72">
        <v>172.25052012786949</v>
      </c>
      <c r="G9" s="72">
        <v>180.91849944804818</v>
      </c>
      <c r="H9" s="72">
        <v>241.21821764977182</v>
      </c>
      <c r="I9" s="72">
        <v>223.14454806158543</v>
      </c>
      <c r="J9" s="72">
        <v>163.105318731106</v>
      </c>
      <c r="K9" s="72">
        <v>87.857563390995949</v>
      </c>
      <c r="L9" s="72">
        <v>155.16782413699795</v>
      </c>
      <c r="M9" s="72">
        <v>112.99843677534011</v>
      </c>
      <c r="N9" s="72">
        <v>136.5089277430078</v>
      </c>
      <c r="O9" s="72">
        <v>101.4168742640847</v>
      </c>
      <c r="P9" s="72">
        <v>3.0428631058315476</v>
      </c>
      <c r="Q9" s="72">
        <v>9.1474309791440902</v>
      </c>
      <c r="R9" s="72">
        <v>40.556817339123683</v>
      </c>
      <c r="S9" s="72">
        <v>100.16121085766562</v>
      </c>
      <c r="T9" s="72">
        <v>122.68925945915309</v>
      </c>
      <c r="U9" s="72">
        <v>122.98505003962917</v>
      </c>
      <c r="V9" s="72">
        <v>98.380083858813393</v>
      </c>
      <c r="W9" s="72">
        <v>117.17994703717677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0.49219999659580699</v>
      </c>
      <c r="F10" s="72">
        <v>0.50462835769783854</v>
      </c>
      <c r="G10" s="72">
        <v>0.25879277893947933</v>
      </c>
      <c r="H10" s="72">
        <v>0.16298433154795583</v>
      </c>
      <c r="I10" s="72">
        <v>0.1699555857013357</v>
      </c>
      <c r="J10" s="72">
        <v>0.35354958289220084</v>
      </c>
      <c r="K10" s="72">
        <v>0.59271026148365646</v>
      </c>
      <c r="L10" s="72">
        <v>1.1174731064595314</v>
      </c>
      <c r="M10" s="72">
        <v>0.89758895377394743</v>
      </c>
      <c r="N10" s="72">
        <v>0.76639536604047254</v>
      </c>
      <c r="O10" s="72">
        <v>0.3773688781767004</v>
      </c>
      <c r="P10" s="72">
        <v>1.1242817747233362</v>
      </c>
      <c r="Q10" s="72">
        <v>1.1186815021979755</v>
      </c>
      <c r="R10" s="72">
        <v>0.55044536806444488</v>
      </c>
      <c r="S10" s="72">
        <v>0.19592240363478422</v>
      </c>
      <c r="T10" s="72">
        <v>0.27176954310100715</v>
      </c>
      <c r="U10" s="72">
        <v>0.32747341077145442</v>
      </c>
      <c r="V10" s="72">
        <v>0.42309163014624801</v>
      </c>
      <c r="W10" s="72">
        <v>0.74252932508549885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124.07956967544834</v>
      </c>
      <c r="D11" s="72">
        <v>99.069595247829554</v>
      </c>
      <c r="E11" s="72">
        <v>73.063066783831459</v>
      </c>
      <c r="F11" s="72">
        <v>148.86226003978823</v>
      </c>
      <c r="G11" s="72">
        <v>115.7865504925071</v>
      </c>
      <c r="H11" s="72">
        <v>71.085335981844352</v>
      </c>
      <c r="I11" s="72">
        <v>82.280952423359025</v>
      </c>
      <c r="J11" s="72">
        <v>48.077701690006492</v>
      </c>
      <c r="K11" s="72">
        <v>79.194306817823929</v>
      </c>
      <c r="L11" s="72">
        <v>78.633227290203749</v>
      </c>
      <c r="M11" s="72">
        <v>90.797240986150811</v>
      </c>
      <c r="N11" s="72">
        <v>97.683079750029037</v>
      </c>
      <c r="O11" s="72">
        <v>113.01842429394229</v>
      </c>
      <c r="P11" s="72">
        <v>138.62163346625908</v>
      </c>
      <c r="Q11" s="72">
        <v>185.82481285100354</v>
      </c>
      <c r="R11" s="72">
        <v>78.017079370283597</v>
      </c>
      <c r="S11" s="72">
        <v>51.517477946820478</v>
      </c>
      <c r="T11" s="72">
        <v>9.2372097543232279</v>
      </c>
      <c r="U11" s="72">
        <v>31.784822691803701</v>
      </c>
      <c r="V11" s="72">
        <v>38.408473103448792</v>
      </c>
      <c r="W11" s="72">
        <v>29.763461132676071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10.23365888592107</v>
      </c>
      <c r="D12" s="72">
        <v>13.632470826323242</v>
      </c>
      <c r="E12" s="72">
        <v>11.44940386281106</v>
      </c>
      <c r="F12" s="72">
        <v>7.2056675007063822</v>
      </c>
      <c r="G12" s="72">
        <v>7.6686342897252384</v>
      </c>
      <c r="H12" s="72">
        <v>9.3692041091836984</v>
      </c>
      <c r="I12" s="72">
        <v>12.96967530466876</v>
      </c>
      <c r="J12" s="72">
        <v>9.7049956319905331</v>
      </c>
      <c r="K12" s="72">
        <v>11.909209516628211</v>
      </c>
      <c r="L12" s="72">
        <v>11.186155655491149</v>
      </c>
      <c r="M12" s="72">
        <v>13.916164682964562</v>
      </c>
      <c r="N12" s="72">
        <v>10.658922418770558</v>
      </c>
      <c r="O12" s="72">
        <v>10.772296687466282</v>
      </c>
      <c r="P12" s="72">
        <v>29.944615637899851</v>
      </c>
      <c r="Q12" s="72">
        <v>20.512739012235308</v>
      </c>
      <c r="R12" s="72">
        <v>10.977971452335025</v>
      </c>
      <c r="S12" s="72">
        <v>9.49359523247319</v>
      </c>
      <c r="T12" s="72">
        <v>9.9627288315552445</v>
      </c>
      <c r="U12" s="72">
        <v>8.97740461812751</v>
      </c>
      <c r="V12" s="72">
        <v>10.117827102574291</v>
      </c>
      <c r="W12" s="72">
        <v>7.215720400734714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5.9385415888819475</v>
      </c>
      <c r="D13" s="74">
        <v>7.3216401132045821</v>
      </c>
      <c r="E13" s="74">
        <v>7.1378218457231331</v>
      </c>
      <c r="F13" s="74">
        <v>6.2132602810765842</v>
      </c>
      <c r="G13" s="74">
        <v>4.8019866325236631</v>
      </c>
      <c r="H13" s="74">
        <v>2.8798771484582928</v>
      </c>
      <c r="I13" s="74">
        <v>2.0713340530788336</v>
      </c>
      <c r="J13" s="74">
        <v>1.2454400872943292</v>
      </c>
      <c r="K13" s="74">
        <v>1.6991355808756763</v>
      </c>
      <c r="L13" s="74">
        <v>2.340464494613661</v>
      </c>
      <c r="M13" s="74">
        <v>2.4235238072907603</v>
      </c>
      <c r="N13" s="74">
        <v>2.6767519032880926</v>
      </c>
      <c r="O13" s="74">
        <v>2.7486944821133861</v>
      </c>
      <c r="P13" s="74">
        <v>1.2186531612699101</v>
      </c>
      <c r="Q13" s="74">
        <v>2.4440523812604904</v>
      </c>
      <c r="R13" s="74">
        <v>1.9455112677381661</v>
      </c>
      <c r="S13" s="74">
        <v>2.5044588999673185</v>
      </c>
      <c r="T13" s="74">
        <v>1.4415864971091863</v>
      </c>
      <c r="U13" s="74">
        <v>0.36085508805441008</v>
      </c>
      <c r="V13" s="74">
        <v>0</v>
      </c>
      <c r="W13" s="74">
        <v>0.35625342807243215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19.184196524465463</v>
      </c>
      <c r="D14" s="76">
        <v>16.461829431723743</v>
      </c>
      <c r="E14" s="76">
        <v>15.65340481059676</v>
      </c>
      <c r="F14" s="76">
        <v>13.72084163743844</v>
      </c>
      <c r="G14" s="76">
        <v>12.5868595552679</v>
      </c>
      <c r="H14" s="76">
        <v>13.106544321015626</v>
      </c>
      <c r="I14" s="76">
        <v>9.4882247882854447</v>
      </c>
      <c r="J14" s="76">
        <v>12.190687521142642</v>
      </c>
      <c r="K14" s="76">
        <v>10.129051437748197</v>
      </c>
      <c r="L14" s="76">
        <v>13.953639791136659</v>
      </c>
      <c r="M14" s="76">
        <v>9.4479756476270378</v>
      </c>
      <c r="N14" s="76">
        <v>13.346511502384121</v>
      </c>
      <c r="O14" s="76">
        <v>11.920986511294414</v>
      </c>
      <c r="P14" s="76">
        <v>10.626007241122982</v>
      </c>
      <c r="Q14" s="76">
        <v>14.223451804848722</v>
      </c>
      <c r="R14" s="76">
        <v>9.4979962622002478</v>
      </c>
      <c r="S14" s="76">
        <v>8.5944367972353497</v>
      </c>
      <c r="T14" s="76">
        <v>8.14184207888872</v>
      </c>
      <c r="U14" s="76">
        <v>7.4332450192097186</v>
      </c>
      <c r="V14" s="76">
        <v>7.0659935536684912</v>
      </c>
      <c r="W14" s="76">
        <v>5.7396665531913893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0.12696345565406955</v>
      </c>
      <c r="D15" s="69">
        <f t="shared" si="6"/>
        <v>9.3772587196131851E-2</v>
      </c>
      <c r="E15" s="69">
        <f t="shared" si="6"/>
        <v>2.5649976205956335</v>
      </c>
      <c r="F15" s="69">
        <f t="shared" si="6"/>
        <v>2.5765138946429436</v>
      </c>
      <c r="G15" s="69">
        <f t="shared" si="6"/>
        <v>2.6489553572460065</v>
      </c>
      <c r="H15" s="69">
        <f t="shared" si="6"/>
        <v>6.0872836873916638</v>
      </c>
      <c r="I15" s="69">
        <f t="shared" si="6"/>
        <v>3.7543073837459371</v>
      </c>
      <c r="J15" s="69">
        <f t="shared" si="6"/>
        <v>3.5041654490760301</v>
      </c>
      <c r="K15" s="69">
        <f t="shared" si="6"/>
        <v>2.605426127411175</v>
      </c>
      <c r="L15" s="69">
        <f t="shared" si="6"/>
        <v>3.781356660812571</v>
      </c>
      <c r="M15" s="69">
        <f t="shared" si="6"/>
        <v>3.0513338789698707</v>
      </c>
      <c r="N15" s="69">
        <f t="shared" si="6"/>
        <v>3.0681096227170257</v>
      </c>
      <c r="O15" s="69">
        <f t="shared" si="6"/>
        <v>2.3327596709556992</v>
      </c>
      <c r="P15" s="69">
        <f t="shared" si="6"/>
        <v>1.6479566815332047</v>
      </c>
      <c r="Q15" s="69">
        <f t="shared" si="6"/>
        <v>1.4305163820081253</v>
      </c>
      <c r="R15" s="69">
        <f t="shared" si="6"/>
        <v>0.52512137427515237</v>
      </c>
      <c r="S15" s="69">
        <f t="shared" si="6"/>
        <v>0.99567450477495312</v>
      </c>
      <c r="T15" s="69">
        <f t="shared" si="6"/>
        <v>0.9830821778213249</v>
      </c>
      <c r="U15" s="69">
        <f t="shared" si="6"/>
        <v>1.1156413015201241</v>
      </c>
      <c r="V15" s="69">
        <f t="shared" si="6"/>
        <v>1.8194084051895421</v>
      </c>
      <c r="W15" s="69">
        <f t="shared" si="6"/>
        <v>1.0518242949423477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0.12696345565406955</v>
      </c>
      <c r="D16" s="72">
        <v>9.3772587196131851E-2</v>
      </c>
      <c r="E16" s="72">
        <v>2.5649976205956335</v>
      </c>
      <c r="F16" s="72">
        <v>2.5765138946429436</v>
      </c>
      <c r="G16" s="72">
        <v>2.6489553572460065</v>
      </c>
      <c r="H16" s="72">
        <v>6.0872836873916638</v>
      </c>
      <c r="I16" s="72">
        <v>3.7543073837459371</v>
      </c>
      <c r="J16" s="72">
        <v>3.5041654490760301</v>
      </c>
      <c r="K16" s="72">
        <v>2.605426127411175</v>
      </c>
      <c r="L16" s="72">
        <v>3.781356660812571</v>
      </c>
      <c r="M16" s="72">
        <v>3.0513338789698707</v>
      </c>
      <c r="N16" s="72">
        <v>3.0681096227170257</v>
      </c>
      <c r="O16" s="72">
        <v>2.3327596709556992</v>
      </c>
      <c r="P16" s="72">
        <v>1.6479566815332047</v>
      </c>
      <c r="Q16" s="72">
        <v>1.4305163820081253</v>
      </c>
      <c r="R16" s="72">
        <v>0.52512137427515237</v>
      </c>
      <c r="S16" s="72">
        <v>0.99567450477495312</v>
      </c>
      <c r="T16" s="72">
        <v>0.9830821778213249</v>
      </c>
      <c r="U16" s="72">
        <v>1.1156413015201241</v>
      </c>
      <c r="V16" s="72">
        <v>1.8194084051895421</v>
      </c>
      <c r="W16" s="72">
        <v>1.0518242949423477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201.21156585834393</v>
      </c>
      <c r="D17" s="69">
        <f t="shared" si="7"/>
        <v>214.58532256881185</v>
      </c>
      <c r="E17" s="69">
        <f t="shared" si="7"/>
        <v>209.45717280918475</v>
      </c>
      <c r="F17" s="69">
        <f t="shared" si="7"/>
        <v>203.24938480328646</v>
      </c>
      <c r="G17" s="69">
        <f t="shared" si="7"/>
        <v>199.66338902210728</v>
      </c>
      <c r="H17" s="69">
        <f t="shared" si="7"/>
        <v>239.47785810335824</v>
      </c>
      <c r="I17" s="69">
        <f t="shared" si="7"/>
        <v>225.53660506355962</v>
      </c>
      <c r="J17" s="69">
        <f t="shared" si="7"/>
        <v>255.8364226917823</v>
      </c>
      <c r="K17" s="69">
        <f t="shared" si="7"/>
        <v>184.24230454074367</v>
      </c>
      <c r="L17" s="69">
        <f t="shared" si="7"/>
        <v>221.31701692414973</v>
      </c>
      <c r="M17" s="69">
        <f t="shared" si="7"/>
        <v>176.19811084692134</v>
      </c>
      <c r="N17" s="69">
        <f t="shared" si="7"/>
        <v>217.26141394727074</v>
      </c>
      <c r="O17" s="69">
        <f t="shared" si="7"/>
        <v>154.90723888842325</v>
      </c>
      <c r="P17" s="69">
        <f t="shared" si="7"/>
        <v>173.41406318179114</v>
      </c>
      <c r="Q17" s="69">
        <f t="shared" si="7"/>
        <v>225.79249164034317</v>
      </c>
      <c r="R17" s="69">
        <f t="shared" ref="R17:V17" si="8">SUM(R18:R26)</f>
        <v>186.98536195256122</v>
      </c>
      <c r="S17" s="69">
        <f t="shared" si="8"/>
        <v>210.57102298624352</v>
      </c>
      <c r="T17" s="69">
        <f t="shared" si="8"/>
        <v>205.24525794645902</v>
      </c>
      <c r="U17" s="69">
        <f t="shared" si="8"/>
        <v>174.94893155792411</v>
      </c>
      <c r="V17" s="69">
        <f t="shared" si="8"/>
        <v>151.49608286492276</v>
      </c>
      <c r="W17" s="69">
        <f t="shared" ref="W17" si="9">SUM(W18:W26)</f>
        <v>157.44820715752559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2.7802122713542579</v>
      </c>
      <c r="D19" s="72">
        <v>2.5075300235910647</v>
      </c>
      <c r="E19" s="72">
        <v>3.7869844507836423</v>
      </c>
      <c r="F19" s="72">
        <v>5.4874326662269723</v>
      </c>
      <c r="G19" s="72">
        <v>5.166723379002935</v>
      </c>
      <c r="H19" s="72">
        <v>6.4170807896582485</v>
      </c>
      <c r="I19" s="72">
        <v>3.6998385167233918</v>
      </c>
      <c r="J19" s="72">
        <v>3.718106964371763</v>
      </c>
      <c r="K19" s="72">
        <v>3.592059781866086</v>
      </c>
      <c r="L19" s="72">
        <v>4.2769966975371041</v>
      </c>
      <c r="M19" s="72">
        <v>4.0541687143758036</v>
      </c>
      <c r="N19" s="72">
        <v>2.2825626292826273</v>
      </c>
      <c r="O19" s="72">
        <v>1.1465385675936088</v>
      </c>
      <c r="P19" s="72">
        <v>4.0169657344465</v>
      </c>
      <c r="Q19" s="72">
        <v>2.4188673123573836</v>
      </c>
      <c r="R19" s="72">
        <v>2.0292602279958558</v>
      </c>
      <c r="S19" s="72">
        <v>3.3079737929820232</v>
      </c>
      <c r="T19" s="72">
        <v>7.7470201150656495</v>
      </c>
      <c r="U19" s="72">
        <v>4.214940451808709</v>
      </c>
      <c r="V19" s="72">
        <v>3.143845813829357</v>
      </c>
      <c r="W19" s="72">
        <v>2.6262700794385441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49.439379841350558</v>
      </c>
      <c r="D20" s="72">
        <v>36.847681046292003</v>
      </c>
      <c r="E20" s="72">
        <v>38.213833458323187</v>
      </c>
      <c r="F20" s="72">
        <v>32.815509277641119</v>
      </c>
      <c r="G20" s="72">
        <v>35.128442747959518</v>
      </c>
      <c r="H20" s="72">
        <v>47.309784283938662</v>
      </c>
      <c r="I20" s="72">
        <v>25.218398458253272</v>
      </c>
      <c r="J20" s="72">
        <v>56.088381003574327</v>
      </c>
      <c r="K20" s="72">
        <v>35.054395286592296</v>
      </c>
      <c r="L20" s="72">
        <v>47.948692596746774</v>
      </c>
      <c r="M20" s="72">
        <v>36.613987528432759</v>
      </c>
      <c r="N20" s="72">
        <v>44.182244698004219</v>
      </c>
      <c r="O20" s="72">
        <v>15.104151691270644</v>
      </c>
      <c r="P20" s="72">
        <v>7.1484266791003934</v>
      </c>
      <c r="Q20" s="72">
        <v>5.8707013301485942</v>
      </c>
      <c r="R20" s="72">
        <v>8.9782004479874118</v>
      </c>
      <c r="S20" s="72">
        <v>28.376907180764373</v>
      </c>
      <c r="T20" s="72">
        <v>28.900912367608679</v>
      </c>
      <c r="U20" s="72">
        <v>37.389418620450229</v>
      </c>
      <c r="V20" s="72">
        <v>13.742554447045583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84.278711980855917</v>
      </c>
      <c r="D21" s="72">
        <v>113.05303925111005</v>
      </c>
      <c r="E21" s="72">
        <v>101.61763638139524</v>
      </c>
      <c r="F21" s="72">
        <v>82.92995346836976</v>
      </c>
      <c r="G21" s="72">
        <v>76.238792230138259</v>
      </c>
      <c r="H21" s="72">
        <v>85.15912315695455</v>
      </c>
      <c r="I21" s="72">
        <v>100.49960629214812</v>
      </c>
      <c r="J21" s="72">
        <v>95.39226275361267</v>
      </c>
      <c r="K21" s="72">
        <v>67.491051462979115</v>
      </c>
      <c r="L21" s="72">
        <v>82.82012542540302</v>
      </c>
      <c r="M21" s="72">
        <v>52.329517208987411</v>
      </c>
      <c r="N21" s="72">
        <v>76.770293981111109</v>
      </c>
      <c r="O21" s="72">
        <v>55.902984458130398</v>
      </c>
      <c r="P21" s="72">
        <v>80.664996641601732</v>
      </c>
      <c r="Q21" s="72">
        <v>146.89427162750036</v>
      </c>
      <c r="R21" s="72">
        <v>113.6281519963145</v>
      </c>
      <c r="S21" s="72">
        <v>100.2052406497514</v>
      </c>
      <c r="T21" s="72">
        <v>95.733599821496156</v>
      </c>
      <c r="U21" s="72">
        <v>71.542384200586284</v>
      </c>
      <c r="V21" s="72">
        <v>58.238520453246544</v>
      </c>
      <c r="W21" s="72">
        <v>93.206573815067429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0.45899167501135885</v>
      </c>
      <c r="D22" s="72">
        <v>3.0186383668327195</v>
      </c>
      <c r="E22" s="72">
        <v>4.7553603504212107</v>
      </c>
      <c r="F22" s="72">
        <v>5.318598393638263</v>
      </c>
      <c r="G22" s="72">
        <v>6.9719032552772005</v>
      </c>
      <c r="H22" s="72">
        <v>11.962159561371873</v>
      </c>
      <c r="I22" s="72">
        <v>21.16370857409823</v>
      </c>
      <c r="J22" s="72">
        <v>19.175837596103058</v>
      </c>
      <c r="K22" s="72">
        <v>7.5220966689002395</v>
      </c>
      <c r="L22" s="72">
        <v>9.2496106766012112</v>
      </c>
      <c r="M22" s="72">
        <v>9.2417745484723675</v>
      </c>
      <c r="N22" s="72">
        <v>10.423497843179327</v>
      </c>
      <c r="O22" s="72">
        <v>14.226181071748758</v>
      </c>
      <c r="P22" s="72">
        <v>0.7107220688011463</v>
      </c>
      <c r="Q22" s="72">
        <v>1.8728814477234712</v>
      </c>
      <c r="R22" s="72">
        <v>6.4678061340184252</v>
      </c>
      <c r="S22" s="72">
        <v>8.0909333502140424</v>
      </c>
      <c r="T22" s="72">
        <v>15.560099220417577</v>
      </c>
      <c r="U22" s="72">
        <v>12.082788749850716</v>
      </c>
      <c r="V22" s="72">
        <v>15.642535062229001</v>
      </c>
      <c r="W22" s="72">
        <v>19.608556800696846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3.5455112557959606E-2</v>
      </c>
      <c r="F23" s="72">
        <v>3.6994347136888553E-2</v>
      </c>
      <c r="G23" s="72">
        <v>1.9562247215202156E-2</v>
      </c>
      <c r="H23" s="72">
        <v>1.1903747999973853E-2</v>
      </c>
      <c r="I23" s="72">
        <v>1.2501988156050647E-2</v>
      </c>
      <c r="J23" s="72">
        <v>2.6659211395271783E-2</v>
      </c>
      <c r="K23" s="72">
        <v>3.8685888481816658E-2</v>
      </c>
      <c r="L23" s="72">
        <v>6.4613827393745951E-2</v>
      </c>
      <c r="M23" s="72">
        <v>5.672807871399594E-2</v>
      </c>
      <c r="N23" s="72">
        <v>5.7964836123931711E-2</v>
      </c>
      <c r="O23" s="72">
        <v>2.6338377084261871E-2</v>
      </c>
      <c r="P23" s="72">
        <v>6.9175089583010468E-2</v>
      </c>
      <c r="Q23" s="72">
        <v>5.4774555974041066E-2</v>
      </c>
      <c r="R23" s="72">
        <v>1.4812364767118905E-2</v>
      </c>
      <c r="S23" s="72">
        <v>1.011733223455002E-2</v>
      </c>
      <c r="T23" s="72">
        <v>1.3426986828537853E-2</v>
      </c>
      <c r="U23" s="72">
        <v>1.9990201424604021E-2</v>
      </c>
      <c r="V23" s="72">
        <v>2.1900998764326978E-2</v>
      </c>
      <c r="W23" s="72">
        <v>5.2464927025075214E-2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0.61538851365640534</v>
      </c>
      <c r="D24" s="72">
        <v>0.96035287301935846</v>
      </c>
      <c r="E24" s="72">
        <v>0.7968958537262173</v>
      </c>
      <c r="F24" s="72">
        <v>2.913939518548013</v>
      </c>
      <c r="G24" s="72">
        <v>2.3261446480230639</v>
      </c>
      <c r="H24" s="72">
        <v>1.1835767226584955</v>
      </c>
      <c r="I24" s="72">
        <v>8.1775154635008054</v>
      </c>
      <c r="J24" s="72">
        <v>7.1721887693895141</v>
      </c>
      <c r="K24" s="72">
        <v>7.2554278270264785</v>
      </c>
      <c r="L24" s="72">
        <v>6.3586850856838018</v>
      </c>
      <c r="M24" s="72">
        <v>7.330978410710606</v>
      </c>
      <c r="N24" s="72">
        <v>5.780492464438737</v>
      </c>
      <c r="O24" s="72">
        <v>5.398926495353602</v>
      </c>
      <c r="P24" s="72">
        <v>2.1273856471595152</v>
      </c>
      <c r="Q24" s="72">
        <v>6.0379940667863812</v>
      </c>
      <c r="R24" s="72">
        <v>4.9529782728626923</v>
      </c>
      <c r="S24" s="72">
        <v>3.7881189761446765</v>
      </c>
      <c r="T24" s="72">
        <v>0.8306675541767623</v>
      </c>
      <c r="U24" s="72">
        <v>2.4195522929233233</v>
      </c>
      <c r="V24" s="72">
        <v>3.2180768416884016</v>
      </c>
      <c r="W24" s="72">
        <v>5.8193845217960742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52.570751056565705</v>
      </c>
      <c r="D25" s="74">
        <v>48.001268606935923</v>
      </c>
      <c r="E25" s="74">
        <v>42.833225524766476</v>
      </c>
      <c r="F25" s="74">
        <v>65.880275721390916</v>
      </c>
      <c r="G25" s="74">
        <v>59.281467196251604</v>
      </c>
      <c r="H25" s="74">
        <v>67.767532640376373</v>
      </c>
      <c r="I25" s="74">
        <v>48.694561456195807</v>
      </c>
      <c r="J25" s="74">
        <v>53.965693399603772</v>
      </c>
      <c r="K25" s="74">
        <v>39.952881249862415</v>
      </c>
      <c r="L25" s="74">
        <v>55.854669787016732</v>
      </c>
      <c r="M25" s="74">
        <v>43.438443947286956</v>
      </c>
      <c r="N25" s="74">
        <v>57.221893884843908</v>
      </c>
      <c r="O25" s="74">
        <v>41.389774738379487</v>
      </c>
      <c r="P25" s="74">
        <v>40.902272832578348</v>
      </c>
      <c r="Q25" s="74">
        <v>31.263824881999081</v>
      </c>
      <c r="R25" s="74">
        <v>29.00235792416181</v>
      </c>
      <c r="S25" s="74">
        <v>43.204040329122684</v>
      </c>
      <c r="T25" s="74">
        <v>34.16306849985088</v>
      </c>
      <c r="U25" s="74">
        <v>26.063675649805703</v>
      </c>
      <c r="V25" s="74">
        <v>35.601671397381999</v>
      </c>
      <c r="W25" s="74">
        <v>16.892588157345827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11.068130519549722</v>
      </c>
      <c r="D26" s="77">
        <v>10.196812401030721</v>
      </c>
      <c r="E26" s="77">
        <v>17.417781677210794</v>
      </c>
      <c r="F26" s="77">
        <v>7.8666814103345235</v>
      </c>
      <c r="G26" s="77">
        <v>14.5303533182395</v>
      </c>
      <c r="H26" s="77">
        <v>19.666697200400066</v>
      </c>
      <c r="I26" s="77">
        <v>18.070474314483931</v>
      </c>
      <c r="J26" s="77">
        <v>20.297292993731919</v>
      </c>
      <c r="K26" s="77">
        <v>23.335706375035244</v>
      </c>
      <c r="L26" s="77">
        <v>14.743622827767325</v>
      </c>
      <c r="M26" s="77">
        <v>23.132512409941466</v>
      </c>
      <c r="N26" s="77">
        <v>20.542463610286845</v>
      </c>
      <c r="O26" s="77">
        <v>21.712343488862462</v>
      </c>
      <c r="P26" s="77">
        <v>37.774118488520479</v>
      </c>
      <c r="Q26" s="77">
        <v>31.379176417853866</v>
      </c>
      <c r="R26" s="77">
        <v>21.911794584453414</v>
      </c>
      <c r="S26" s="77">
        <v>23.587691375029756</v>
      </c>
      <c r="T26" s="77">
        <v>22.296463381014767</v>
      </c>
      <c r="U26" s="77">
        <v>21.216181391074542</v>
      </c>
      <c r="V26" s="77">
        <v>21.886977850737537</v>
      </c>
      <c r="W26" s="77">
        <v>19.242368856155807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73.356861356074702</v>
      </c>
      <c r="D27" s="69">
        <f t="shared" si="10"/>
        <v>78.590365941472527</v>
      </c>
      <c r="E27" s="69">
        <f t="shared" si="10"/>
        <v>77.845249850923807</v>
      </c>
      <c r="F27" s="69">
        <f t="shared" si="10"/>
        <v>76.890626644017203</v>
      </c>
      <c r="G27" s="69">
        <f t="shared" si="10"/>
        <v>77.843658329279791</v>
      </c>
      <c r="H27" s="69">
        <f t="shared" si="10"/>
        <v>93.038010743263456</v>
      </c>
      <c r="I27" s="69">
        <f t="shared" si="10"/>
        <v>82.619474828423947</v>
      </c>
      <c r="J27" s="69">
        <f t="shared" si="10"/>
        <v>89.851939375272764</v>
      </c>
      <c r="K27" s="69">
        <f t="shared" si="10"/>
        <v>66.228076418341587</v>
      </c>
      <c r="L27" s="69">
        <f t="shared" si="10"/>
        <v>78.236363747281786</v>
      </c>
      <c r="M27" s="69">
        <f t="shared" si="10"/>
        <v>57.837304618870661</v>
      </c>
      <c r="N27" s="69">
        <f t="shared" si="10"/>
        <v>74.004397436874626</v>
      </c>
      <c r="O27" s="69">
        <f t="shared" si="10"/>
        <v>57.528186794056317</v>
      </c>
      <c r="P27" s="69">
        <f t="shared" si="10"/>
        <v>66.563544211921055</v>
      </c>
      <c r="Q27" s="69">
        <f t="shared" si="10"/>
        <v>83.105448789522796</v>
      </c>
      <c r="R27" s="69">
        <f t="shared" ref="R27:V27" si="11">SUM(R28:R32)</f>
        <v>64.903156567506045</v>
      </c>
      <c r="S27" s="69">
        <f t="shared" si="11"/>
        <v>74.425025076166591</v>
      </c>
      <c r="T27" s="69">
        <f t="shared" si="11"/>
        <v>65.19296186436371</v>
      </c>
      <c r="U27" s="69">
        <f t="shared" si="11"/>
        <v>56.815744556970415</v>
      </c>
      <c r="V27" s="69">
        <f t="shared" si="11"/>
        <v>49.088751948575641</v>
      </c>
      <c r="W27" s="69">
        <f t="shared" ref="W27" si="12">SUM(W28:W32)</f>
        <v>51.581116914414437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0.40483384363325725</v>
      </c>
      <c r="D30" s="72">
        <v>0.76124541029653681</v>
      </c>
      <c r="E30" s="72">
        <v>0.71867450269060262</v>
      </c>
      <c r="F30" s="72">
        <v>0.58058703518781918</v>
      </c>
      <c r="G30" s="72">
        <v>0.5505261072299108</v>
      </c>
      <c r="H30" s="72">
        <v>0.63833069508140916</v>
      </c>
      <c r="I30" s="72">
        <v>0.56573781211352303</v>
      </c>
      <c r="J30" s="72">
        <v>1.536084515627492</v>
      </c>
      <c r="K30" s="72">
        <v>1.1627570452623555</v>
      </c>
      <c r="L30" s="72">
        <v>1.3246661514978262</v>
      </c>
      <c r="M30" s="72">
        <v>0.92414503138601811</v>
      </c>
      <c r="N30" s="72">
        <v>1.3292574626452698</v>
      </c>
      <c r="O30" s="72">
        <v>0.95437485055835392</v>
      </c>
      <c r="P30" s="72">
        <v>0.987302330968303</v>
      </c>
      <c r="Q30" s="72">
        <v>1.2309688575372437</v>
      </c>
      <c r="R30" s="72">
        <v>1.1942990672144211</v>
      </c>
      <c r="S30" s="72">
        <v>1.6681161273698748</v>
      </c>
      <c r="T30" s="72">
        <v>1.9206139554300734</v>
      </c>
      <c r="U30" s="72">
        <v>1.8100995976604695</v>
      </c>
      <c r="V30" s="72">
        <v>1.2579013666155794</v>
      </c>
      <c r="W30" s="72">
        <v>1.2681134435922832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72.952027512441447</v>
      </c>
      <c r="D32" s="77">
        <v>77.829120531175988</v>
      </c>
      <c r="E32" s="77">
        <v>77.126575348233203</v>
      </c>
      <c r="F32" s="77">
        <v>76.310039608829385</v>
      </c>
      <c r="G32" s="77">
        <v>77.293132222049877</v>
      </c>
      <c r="H32" s="77">
        <v>92.399680048182049</v>
      </c>
      <c r="I32" s="77">
        <v>82.053737016310421</v>
      </c>
      <c r="J32" s="77">
        <v>88.31585485964527</v>
      </c>
      <c r="K32" s="77">
        <v>65.065319373079234</v>
      </c>
      <c r="L32" s="77">
        <v>76.911697595783963</v>
      </c>
      <c r="M32" s="77">
        <v>56.913159587484643</v>
      </c>
      <c r="N32" s="77">
        <v>72.675139974229353</v>
      </c>
      <c r="O32" s="77">
        <v>56.573811943497965</v>
      </c>
      <c r="P32" s="77">
        <v>65.57624188095275</v>
      </c>
      <c r="Q32" s="77">
        <v>81.874479931985547</v>
      </c>
      <c r="R32" s="77">
        <v>63.708857500291629</v>
      </c>
      <c r="S32" s="77">
        <v>72.75690894879672</v>
      </c>
      <c r="T32" s="77">
        <v>63.272347908933639</v>
      </c>
      <c r="U32" s="77">
        <v>55.005644959309947</v>
      </c>
      <c r="V32" s="77">
        <v>47.830850581960064</v>
      </c>
      <c r="W32" s="77">
        <v>50.313003470822153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1179.9603363971084</v>
      </c>
      <c r="D3" s="65">
        <f t="shared" si="0"/>
        <v>1112.3704179983697</v>
      </c>
      <c r="E3" s="65">
        <f t="shared" si="0"/>
        <v>1088.3885281491721</v>
      </c>
      <c r="F3" s="65">
        <f t="shared" si="0"/>
        <v>1041.1272902019155</v>
      </c>
      <c r="G3" s="65">
        <f t="shared" si="0"/>
        <v>978.91917008924554</v>
      </c>
      <c r="H3" s="65">
        <f t="shared" si="0"/>
        <v>1071.3945217763551</v>
      </c>
      <c r="I3" s="65">
        <f t="shared" si="0"/>
        <v>901.73045851423853</v>
      </c>
      <c r="J3" s="65">
        <f t="shared" si="0"/>
        <v>1002.758449981389</v>
      </c>
      <c r="K3" s="65">
        <f t="shared" si="0"/>
        <v>836.89694989724671</v>
      </c>
      <c r="L3" s="65">
        <f t="shared" si="0"/>
        <v>1108.0288292457101</v>
      </c>
      <c r="M3" s="65">
        <f t="shared" si="0"/>
        <v>841.47231633644208</v>
      </c>
      <c r="N3" s="65">
        <f t="shared" si="0"/>
        <v>1091.1257340115123</v>
      </c>
      <c r="O3" s="65">
        <f t="shared" si="0"/>
        <v>955.31265558879772</v>
      </c>
      <c r="P3" s="65">
        <f t="shared" si="0"/>
        <v>951.31373303822284</v>
      </c>
      <c r="Q3" s="65">
        <f t="shared" si="0"/>
        <v>1207.4945554004526</v>
      </c>
      <c r="R3" s="65">
        <f t="shared" ref="R3:V3" si="1">SUM(R4,R15,R17,R27)</f>
        <v>827.05102495607548</v>
      </c>
      <c r="S3" s="65">
        <f t="shared" si="1"/>
        <v>823.52638551594748</v>
      </c>
      <c r="T3" s="65">
        <f t="shared" si="1"/>
        <v>773.91608593198066</v>
      </c>
      <c r="U3" s="65">
        <f t="shared" si="1"/>
        <v>725.07264459549117</v>
      </c>
      <c r="V3" s="65">
        <f t="shared" si="1"/>
        <v>680.9440992449762</v>
      </c>
      <c r="W3" s="65">
        <f t="shared" ref="W3" si="2">SUM(W4,W15,W17,W27)</f>
        <v>618.05623695114616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979.25057427624597</v>
      </c>
      <c r="D4" s="69">
        <f t="shared" si="3"/>
        <v>897.3560119215058</v>
      </c>
      <c r="E4" s="69">
        <f t="shared" si="3"/>
        <v>868.49035512861246</v>
      </c>
      <c r="F4" s="69">
        <f t="shared" si="3"/>
        <v>825.46967077329032</v>
      </c>
      <c r="G4" s="69">
        <f t="shared" si="3"/>
        <v>762.56291202428213</v>
      </c>
      <c r="H4" s="69">
        <f t="shared" si="3"/>
        <v>802.70542219306344</v>
      </c>
      <c r="I4" s="69">
        <f t="shared" si="3"/>
        <v>654.39809507652001</v>
      </c>
      <c r="J4" s="69">
        <f t="shared" si="3"/>
        <v>729.08782624665878</v>
      </c>
      <c r="K4" s="69">
        <f t="shared" si="3"/>
        <v>634.28239489373175</v>
      </c>
      <c r="L4" s="69">
        <f t="shared" si="3"/>
        <v>866.00815286703926</v>
      </c>
      <c r="M4" s="69">
        <f t="shared" si="3"/>
        <v>646.88883313790188</v>
      </c>
      <c r="N4" s="69">
        <f t="shared" si="3"/>
        <v>850.29556512407726</v>
      </c>
      <c r="O4" s="69">
        <f t="shared" si="3"/>
        <v>772.74677061423097</v>
      </c>
      <c r="P4" s="69">
        <f t="shared" si="3"/>
        <v>742.42901924212902</v>
      </c>
      <c r="Q4" s="69">
        <f t="shared" si="3"/>
        <v>937.99697453851434</v>
      </c>
      <c r="R4" s="69">
        <f t="shared" ref="R4:V4" si="4">SUM(R5:R14)</f>
        <v>607.71275283840589</v>
      </c>
      <c r="S4" s="69">
        <f t="shared" si="4"/>
        <v>572.54791150905544</v>
      </c>
      <c r="T4" s="69">
        <f t="shared" si="4"/>
        <v>532.56291287824513</v>
      </c>
      <c r="U4" s="69">
        <f t="shared" si="4"/>
        <v>515.06943608429754</v>
      </c>
      <c r="V4" s="69">
        <f t="shared" si="4"/>
        <v>492.87590749356411</v>
      </c>
      <c r="W4" s="69">
        <f t="shared" ref="W4" si="5">SUM(W5:W14)</f>
        <v>422.74663205265171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8.6635873341654079</v>
      </c>
      <c r="D5" s="72">
        <v>3.9529164870211613</v>
      </c>
      <c r="E5" s="72">
        <v>10.933444567294355</v>
      </c>
      <c r="F5" s="72">
        <v>11.434132838125462</v>
      </c>
      <c r="G5" s="72">
        <v>11.086850835582144</v>
      </c>
      <c r="H5" s="72">
        <v>18.186475611938462</v>
      </c>
      <c r="I5" s="72">
        <v>19.420892455625573</v>
      </c>
      <c r="J5" s="72">
        <v>17.338743960239078</v>
      </c>
      <c r="K5" s="72">
        <v>18.462965846424265</v>
      </c>
      <c r="L5" s="72">
        <v>26.955139565813596</v>
      </c>
      <c r="M5" s="72">
        <v>19.05677291680901</v>
      </c>
      <c r="N5" s="72">
        <v>9.1752216304303982</v>
      </c>
      <c r="O5" s="72">
        <v>0</v>
      </c>
      <c r="P5" s="72">
        <v>0</v>
      </c>
      <c r="Q5" s="72">
        <v>7.0517515717740916E-4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4.5200501362999876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13.066391162068603</v>
      </c>
      <c r="D6" s="72">
        <v>10.736841370225102</v>
      </c>
      <c r="E6" s="72">
        <v>9.5265038518123148</v>
      </c>
      <c r="F6" s="72">
        <v>14.224000228840028</v>
      </c>
      <c r="G6" s="72">
        <v>12.620885217739655</v>
      </c>
      <c r="H6" s="72">
        <v>12.102874313455697</v>
      </c>
      <c r="I6" s="72">
        <v>6.0486508357813147</v>
      </c>
      <c r="J6" s="72">
        <v>9.5200097292783088</v>
      </c>
      <c r="K6" s="72">
        <v>9.9224481620527136</v>
      </c>
      <c r="L6" s="72">
        <v>15.832402873519678</v>
      </c>
      <c r="M6" s="72">
        <v>12.141464623527844</v>
      </c>
      <c r="N6" s="72">
        <v>10.457137126700266</v>
      </c>
      <c r="O6" s="72">
        <v>12.405643409842714</v>
      </c>
      <c r="P6" s="72">
        <v>6.6898925100207016</v>
      </c>
      <c r="Q6" s="72">
        <v>7.9615772374275107</v>
      </c>
      <c r="R6" s="72">
        <v>9.5170111384234168</v>
      </c>
      <c r="S6" s="72">
        <v>6.2706492782186523</v>
      </c>
      <c r="T6" s="72">
        <v>12.446200359249048</v>
      </c>
      <c r="U6" s="72">
        <v>10.713057982002052</v>
      </c>
      <c r="V6" s="72">
        <v>9.2489497808260701</v>
      </c>
      <c r="W6" s="72">
        <v>5.1604200862682941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265.80655608352777</v>
      </c>
      <c r="D7" s="72">
        <v>169.7673109767847</v>
      </c>
      <c r="E7" s="72">
        <v>174.42727934178021</v>
      </c>
      <c r="F7" s="72">
        <v>151.59901984052766</v>
      </c>
      <c r="G7" s="72">
        <v>155.07475885772087</v>
      </c>
      <c r="H7" s="72">
        <v>184.62992080901171</v>
      </c>
      <c r="I7" s="72">
        <v>70.852975926687279</v>
      </c>
      <c r="J7" s="72">
        <v>157.84481098288168</v>
      </c>
      <c r="K7" s="72">
        <v>122.67765123688164</v>
      </c>
      <c r="L7" s="72">
        <v>183.0057691595255</v>
      </c>
      <c r="M7" s="72">
        <v>171.77557470424796</v>
      </c>
      <c r="N7" s="72">
        <v>236.35185268571047</v>
      </c>
      <c r="O7" s="72">
        <v>262.82812154333624</v>
      </c>
      <c r="P7" s="72">
        <v>175.49007731123243</v>
      </c>
      <c r="Q7" s="72">
        <v>73.750426712309476</v>
      </c>
      <c r="R7" s="72">
        <v>25.779718135739703</v>
      </c>
      <c r="S7" s="72">
        <v>68.976566659482913</v>
      </c>
      <c r="T7" s="72">
        <v>69.6136260292256</v>
      </c>
      <c r="U7" s="72">
        <v>97.730494035935067</v>
      </c>
      <c r="V7" s="72">
        <v>80.026346330082475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471.79725160408822</v>
      </c>
      <c r="D8" s="72">
        <v>451.33020406340898</v>
      </c>
      <c r="E8" s="72">
        <v>427.5032484591016</v>
      </c>
      <c r="F8" s="72">
        <v>357.99572603785492</v>
      </c>
      <c r="G8" s="72">
        <v>315.85221787363298</v>
      </c>
      <c r="H8" s="72">
        <v>310.90482820374524</v>
      </c>
      <c r="I8" s="72">
        <v>275.42184424704487</v>
      </c>
      <c r="J8" s="72">
        <v>339.90760881586993</v>
      </c>
      <c r="K8" s="72">
        <v>299.96858978076381</v>
      </c>
      <c r="L8" s="72">
        <v>400.26126574457811</v>
      </c>
      <c r="M8" s="72">
        <v>219.49295485904227</v>
      </c>
      <c r="N8" s="72">
        <v>347.60139917957929</v>
      </c>
      <c r="O8" s="72">
        <v>263.35303579272943</v>
      </c>
      <c r="P8" s="72">
        <v>319.48024265663133</v>
      </c>
      <c r="Q8" s="72">
        <v>589.69642736920503</v>
      </c>
      <c r="R8" s="72">
        <v>416.58636337640689</v>
      </c>
      <c r="S8" s="72">
        <v>320.25898083581433</v>
      </c>
      <c r="T8" s="72">
        <v>291.63496615263585</v>
      </c>
      <c r="U8" s="72">
        <v>229.36160450473542</v>
      </c>
      <c r="V8" s="72">
        <v>236.8606086002018</v>
      </c>
      <c r="W8" s="72">
        <v>247.27679986013817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62.883212321242006</v>
      </c>
      <c r="D9" s="72">
        <v>120.56426308514637</v>
      </c>
      <c r="E9" s="72">
        <v>132.79361776778839</v>
      </c>
      <c r="F9" s="72">
        <v>119.59673521273098</v>
      </c>
      <c r="G9" s="72">
        <v>127.97121967934393</v>
      </c>
      <c r="H9" s="72">
        <v>173.78484566785937</v>
      </c>
      <c r="I9" s="72">
        <v>163.70190861895966</v>
      </c>
      <c r="J9" s="72">
        <v>121.80735784091333</v>
      </c>
      <c r="K9" s="72">
        <v>66.76790391845087</v>
      </c>
      <c r="L9" s="72">
        <v>119.94911580021336</v>
      </c>
      <c r="M9" s="72">
        <v>88.711355267533563</v>
      </c>
      <c r="N9" s="72">
        <v>108.6013521150664</v>
      </c>
      <c r="O9" s="72">
        <v>81.563266689518386</v>
      </c>
      <c r="P9" s="72">
        <v>2.4703071929735589</v>
      </c>
      <c r="Q9" s="72">
        <v>7.5089707599544857</v>
      </c>
      <c r="R9" s="72">
        <v>33.833384987775283</v>
      </c>
      <c r="S9" s="72">
        <v>85.054067812320596</v>
      </c>
      <c r="T9" s="72">
        <v>106.02732960909158</v>
      </c>
      <c r="U9" s="72">
        <v>107.98476753570209</v>
      </c>
      <c r="V9" s="72">
        <v>87.521942864542794</v>
      </c>
      <c r="W9" s="72">
        <v>105.34014639342617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0.41439192563982019</v>
      </c>
      <c r="F10" s="72">
        <v>0.42732688838796723</v>
      </c>
      <c r="G10" s="72">
        <v>0.22041717774628297</v>
      </c>
      <c r="H10" s="72">
        <v>0.13961426772954758</v>
      </c>
      <c r="I10" s="72">
        <v>0.14641859456842887</v>
      </c>
      <c r="J10" s="72">
        <v>0.30631946542067384</v>
      </c>
      <c r="K10" s="72">
        <v>0.51643684009640423</v>
      </c>
      <c r="L10" s="72">
        <v>0.97915080807103205</v>
      </c>
      <c r="M10" s="72">
        <v>0.7909334963314345</v>
      </c>
      <c r="N10" s="72">
        <v>0.67918249855440416</v>
      </c>
      <c r="O10" s="72">
        <v>0.33634148270497893</v>
      </c>
      <c r="P10" s="72">
        <v>1.0076928917429002</v>
      </c>
      <c r="Q10" s="72">
        <v>1.0078930213770942</v>
      </c>
      <c r="R10" s="72">
        <v>0.49817277401842741</v>
      </c>
      <c r="S10" s="72">
        <v>0.17805122922946881</v>
      </c>
      <c r="T10" s="72">
        <v>0.24792901920722812</v>
      </c>
      <c r="U10" s="72">
        <v>0.29982756393592652</v>
      </c>
      <c r="V10" s="72">
        <v>0.38871760736852762</v>
      </c>
      <c r="W10" s="72">
        <v>0.68440810451028666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111.94462633016899</v>
      </c>
      <c r="D11" s="72">
        <v>89.501592496764431</v>
      </c>
      <c r="E11" s="72">
        <v>66.09836330468346</v>
      </c>
      <c r="F11" s="72">
        <v>134.85938388136222</v>
      </c>
      <c r="G11" s="72">
        <v>105.04421236446733</v>
      </c>
      <c r="H11" s="72">
        <v>64.583801861639913</v>
      </c>
      <c r="I11" s="72">
        <v>74.866508718706001</v>
      </c>
      <c r="J11" s="72">
        <v>43.813115677920337</v>
      </c>
      <c r="K11" s="72">
        <v>72.287713561783235</v>
      </c>
      <c r="L11" s="72">
        <v>71.899730927170793</v>
      </c>
      <c r="M11" s="72">
        <v>83.220636193558491</v>
      </c>
      <c r="N11" s="72">
        <v>89.820827572038127</v>
      </c>
      <c r="O11" s="72">
        <v>104.35965465199676</v>
      </c>
      <c r="P11" s="72">
        <v>128.62720837844893</v>
      </c>
      <c r="Q11" s="72">
        <v>173.21871496282728</v>
      </c>
      <c r="R11" s="72">
        <v>72.979178459361748</v>
      </c>
      <c r="S11" s="72">
        <v>48.354370034149596</v>
      </c>
      <c r="T11" s="72">
        <v>8.6983752911859256</v>
      </c>
      <c r="U11" s="72">
        <v>30.023992785164143</v>
      </c>
      <c r="V11" s="72">
        <v>36.387565130775123</v>
      </c>
      <c r="W11" s="72">
        <v>28.273704210159362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20.967161976180158</v>
      </c>
      <c r="D12" s="72">
        <v>28.935430645679844</v>
      </c>
      <c r="E12" s="72">
        <v>25.169710840548657</v>
      </c>
      <c r="F12" s="72">
        <v>16.399688178874396</v>
      </c>
      <c r="G12" s="72">
        <v>18.064240535411074</v>
      </c>
      <c r="H12" s="72">
        <v>22.835246447740072</v>
      </c>
      <c r="I12" s="72">
        <v>32.696375225477091</v>
      </c>
      <c r="J12" s="72">
        <v>25.300838219573578</v>
      </c>
      <c r="K12" s="72">
        <v>32.100694601162211</v>
      </c>
      <c r="L12" s="72">
        <v>31.168728578470432</v>
      </c>
      <c r="M12" s="72">
        <v>40.166709631747189</v>
      </c>
      <c r="N12" s="72">
        <v>31.945136240311481</v>
      </c>
      <c r="O12" s="72">
        <v>33.580921596248899</v>
      </c>
      <c r="P12" s="72">
        <v>96.963678523129943</v>
      </c>
      <c r="Q12" s="72">
        <v>68.452893795046577</v>
      </c>
      <c r="R12" s="72">
        <v>37.26991572889488</v>
      </c>
      <c r="S12" s="72">
        <v>32.578310328470259</v>
      </c>
      <c r="T12" s="72">
        <v>34.422291550186571</v>
      </c>
      <c r="U12" s="72">
        <v>31.185774852981218</v>
      </c>
      <c r="V12" s="72">
        <v>35.375783626098865</v>
      </c>
      <c r="W12" s="72">
        <v>25.415126019267603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4.9375909403394251</v>
      </c>
      <c r="D13" s="74">
        <v>6.1056233647515699</v>
      </c>
      <c r="E13" s="74">
        <v>5.9703902593669271</v>
      </c>
      <c r="F13" s="74">
        <v>5.2128160291483097</v>
      </c>
      <c r="G13" s="74">
        <v>4.0412499273699662</v>
      </c>
      <c r="H13" s="74">
        <v>2.4312706889278637</v>
      </c>
      <c r="I13" s="74">
        <v>1.7542956653842212</v>
      </c>
      <c r="J13" s="74">
        <v>1.0583340334191542</v>
      </c>
      <c r="K13" s="74">
        <v>1.4489395083684393</v>
      </c>
      <c r="L13" s="74">
        <v>2.003209618540077</v>
      </c>
      <c r="M13" s="74">
        <v>2.0844557974771423</v>
      </c>
      <c r="N13" s="74">
        <v>2.3169445733021909</v>
      </c>
      <c r="O13" s="74">
        <v>2.3987989365592988</v>
      </c>
      <c r="P13" s="74">
        <v>1.0739125368262004</v>
      </c>
      <c r="Q13" s="74">
        <v>2.1759137003610438</v>
      </c>
      <c r="R13" s="74">
        <v>1.751011975585355</v>
      </c>
      <c r="S13" s="74">
        <v>2.2824785341341558</v>
      </c>
      <c r="T13" s="74">
        <v>1.3303527885746325</v>
      </c>
      <c r="U13" s="74">
        <v>0.33667180463189472</v>
      </c>
      <c r="V13" s="74">
        <v>0</v>
      </c>
      <c r="W13" s="74">
        <v>0.33631068939054348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19.184196524465463</v>
      </c>
      <c r="D14" s="76">
        <v>16.461829431723743</v>
      </c>
      <c r="E14" s="76">
        <v>15.65340481059676</v>
      </c>
      <c r="F14" s="76">
        <v>13.72084163743844</v>
      </c>
      <c r="G14" s="76">
        <v>12.5868595552679</v>
      </c>
      <c r="H14" s="76">
        <v>13.106544321015626</v>
      </c>
      <c r="I14" s="76">
        <v>9.4882247882854447</v>
      </c>
      <c r="J14" s="76">
        <v>12.190687521142642</v>
      </c>
      <c r="K14" s="76">
        <v>10.129051437748197</v>
      </c>
      <c r="L14" s="76">
        <v>13.953639791136659</v>
      </c>
      <c r="M14" s="76">
        <v>9.4479756476270378</v>
      </c>
      <c r="N14" s="76">
        <v>13.346511502384121</v>
      </c>
      <c r="O14" s="76">
        <v>11.920986511294414</v>
      </c>
      <c r="P14" s="76">
        <v>10.626007241122982</v>
      </c>
      <c r="Q14" s="76">
        <v>14.223451804848722</v>
      </c>
      <c r="R14" s="76">
        <v>9.4979962622002478</v>
      </c>
      <c r="S14" s="76">
        <v>8.5944367972353497</v>
      </c>
      <c r="T14" s="76">
        <v>8.14184207888872</v>
      </c>
      <c r="U14" s="76">
        <v>7.4332450192097186</v>
      </c>
      <c r="V14" s="76">
        <v>7.0659935536684912</v>
      </c>
      <c r="W14" s="76">
        <v>5.7396665531913893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0.30855434746022931</v>
      </c>
      <c r="D15" s="69">
        <f t="shared" si="6"/>
        <v>0.23575546963011459</v>
      </c>
      <c r="E15" s="69">
        <f t="shared" si="6"/>
        <v>6.6660771322511785</v>
      </c>
      <c r="F15" s="69">
        <f t="shared" si="6"/>
        <v>6.9145839293509823</v>
      </c>
      <c r="G15" s="69">
        <f t="shared" si="6"/>
        <v>7.335853451983299</v>
      </c>
      <c r="H15" s="69">
        <f t="shared" si="6"/>
        <v>17.383413421211504</v>
      </c>
      <c r="I15" s="69">
        <f t="shared" si="6"/>
        <v>11.048675375291149</v>
      </c>
      <c r="J15" s="69">
        <f t="shared" si="6"/>
        <v>10.623828396509497</v>
      </c>
      <c r="K15" s="69">
        <f t="shared" si="6"/>
        <v>8.1362434390878153</v>
      </c>
      <c r="L15" s="69">
        <f t="shared" si="6"/>
        <v>12.161556934725063</v>
      </c>
      <c r="M15" s="69">
        <f t="shared" si="6"/>
        <v>10.153997994702044</v>
      </c>
      <c r="N15" s="69">
        <f t="shared" si="6"/>
        <v>10.623597010342619</v>
      </c>
      <c r="O15" s="69">
        <f t="shared" si="6"/>
        <v>8.4530751822757715</v>
      </c>
      <c r="P15" s="69">
        <f t="shared" si="6"/>
        <v>6.2594221671575729</v>
      </c>
      <c r="Q15" s="69">
        <f t="shared" si="6"/>
        <v>5.6482351142642262</v>
      </c>
      <c r="R15" s="69">
        <f t="shared" si="6"/>
        <v>2.1228309778647279</v>
      </c>
      <c r="S15" s="69">
        <f t="shared" si="6"/>
        <v>4.0996926686355639</v>
      </c>
      <c r="T15" s="69">
        <f t="shared" si="6"/>
        <v>4.1094077878263171</v>
      </c>
      <c r="U15" s="69">
        <f t="shared" si="6"/>
        <v>4.7271251491702708</v>
      </c>
      <c r="V15" s="69">
        <f t="shared" si="6"/>
        <v>7.8148425567159574</v>
      </c>
      <c r="W15" s="69">
        <f t="shared" si="6"/>
        <v>4.5777228268391879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0.30855434746022931</v>
      </c>
      <c r="D16" s="72">
        <v>0.23575546963011459</v>
      </c>
      <c r="E16" s="72">
        <v>6.6660771322511785</v>
      </c>
      <c r="F16" s="72">
        <v>6.9145839293509823</v>
      </c>
      <c r="G16" s="72">
        <v>7.335853451983299</v>
      </c>
      <c r="H16" s="72">
        <v>17.383413421211504</v>
      </c>
      <c r="I16" s="72">
        <v>11.048675375291149</v>
      </c>
      <c r="J16" s="72">
        <v>10.623828396509497</v>
      </c>
      <c r="K16" s="72">
        <v>8.1362434390878153</v>
      </c>
      <c r="L16" s="72">
        <v>12.161556934725063</v>
      </c>
      <c r="M16" s="72">
        <v>10.153997994702044</v>
      </c>
      <c r="N16" s="72">
        <v>10.623597010342619</v>
      </c>
      <c r="O16" s="72">
        <v>8.4530751822757715</v>
      </c>
      <c r="P16" s="72">
        <v>6.2594221671575729</v>
      </c>
      <c r="Q16" s="72">
        <v>5.6482351142642262</v>
      </c>
      <c r="R16" s="72">
        <v>2.1228309778647279</v>
      </c>
      <c r="S16" s="72">
        <v>4.0996926686355639</v>
      </c>
      <c r="T16" s="72">
        <v>4.1094077878263171</v>
      </c>
      <c r="U16" s="72">
        <v>4.7271251491702708</v>
      </c>
      <c r="V16" s="72">
        <v>7.8148425567159574</v>
      </c>
      <c r="W16" s="72">
        <v>4.5777228268391879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143.5680273418802</v>
      </c>
      <c r="D17" s="69">
        <f t="shared" si="7"/>
        <v>153.83960325272156</v>
      </c>
      <c r="E17" s="69">
        <f t="shared" si="7"/>
        <v>152.76066241590846</v>
      </c>
      <c r="F17" s="69">
        <f t="shared" si="7"/>
        <v>148.88886362544412</v>
      </c>
      <c r="G17" s="69">
        <f t="shared" si="7"/>
        <v>148.30967881578493</v>
      </c>
      <c r="H17" s="69">
        <f t="shared" si="7"/>
        <v>178.60792979755951</v>
      </c>
      <c r="I17" s="69">
        <f t="shared" si="7"/>
        <v>171.60376080795848</v>
      </c>
      <c r="J17" s="69">
        <f t="shared" si="7"/>
        <v>192.71398000037948</v>
      </c>
      <c r="K17" s="69">
        <f t="shared" si="7"/>
        <v>142.53141309747954</v>
      </c>
      <c r="L17" s="69">
        <f t="shared" si="7"/>
        <v>168.34422206229314</v>
      </c>
      <c r="M17" s="69">
        <f t="shared" si="7"/>
        <v>138.80266020200108</v>
      </c>
      <c r="N17" s="69">
        <f t="shared" si="7"/>
        <v>171.61057282112722</v>
      </c>
      <c r="O17" s="69">
        <f t="shared" si="7"/>
        <v>128.29540426010544</v>
      </c>
      <c r="P17" s="69">
        <f t="shared" si="7"/>
        <v>149.20742656142539</v>
      </c>
      <c r="Q17" s="69">
        <f t="shared" si="7"/>
        <v>196.53868703468623</v>
      </c>
      <c r="R17" s="69">
        <f t="shared" ref="R17:V17" si="8">SUM(R18:R26)</f>
        <v>164.03778581366899</v>
      </c>
      <c r="S17" s="69">
        <f t="shared" si="8"/>
        <v>185.02638530160289</v>
      </c>
      <c r="T17" s="69">
        <f t="shared" si="8"/>
        <v>182.28857923920023</v>
      </c>
      <c r="U17" s="69">
        <f t="shared" si="8"/>
        <v>156.68846833361926</v>
      </c>
      <c r="V17" s="69">
        <f t="shared" si="8"/>
        <v>137.67660559670045</v>
      </c>
      <c r="W17" s="69">
        <f t="shared" ref="W17" si="9">SUM(W18:W26)</f>
        <v>145.56738333686724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1.9229479000673624</v>
      </c>
      <c r="D19" s="72">
        <v>1.737991142563398</v>
      </c>
      <c r="E19" s="72">
        <v>2.6312089386196957</v>
      </c>
      <c r="F19" s="72">
        <v>3.8221637953955563</v>
      </c>
      <c r="G19" s="72">
        <v>3.6088491809829528</v>
      </c>
      <c r="H19" s="72">
        <v>4.4959777728979233</v>
      </c>
      <c r="I19" s="72">
        <v>2.6010570053595519</v>
      </c>
      <c r="J19" s="72">
        <v>2.6244150984363523</v>
      </c>
      <c r="K19" s="72">
        <v>2.5477505655010217</v>
      </c>
      <c r="L19" s="72">
        <v>3.050951439266806</v>
      </c>
      <c r="M19" s="72">
        <v>2.9266764770074967</v>
      </c>
      <c r="N19" s="72">
        <v>1.6803170922652599</v>
      </c>
      <c r="O19" s="72">
        <v>0.8680908618598272</v>
      </c>
      <c r="P19" s="72">
        <v>3.1441273960511857</v>
      </c>
      <c r="Q19" s="72">
        <v>1.9494369719910296</v>
      </c>
      <c r="R19" s="72">
        <v>1.6672376948373255</v>
      </c>
      <c r="S19" s="72">
        <v>2.7677752473385171</v>
      </c>
      <c r="T19" s="72">
        <v>6.5878558823793272</v>
      </c>
      <c r="U19" s="72">
        <v>3.6323032614732464</v>
      </c>
      <c r="V19" s="72">
        <v>2.7352416225715634</v>
      </c>
      <c r="W19" s="72">
        <v>2.2951414127806364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30.841835699602481</v>
      </c>
      <c r="D20" s="72">
        <v>23.054044763369735</v>
      </c>
      <c r="E20" s="72">
        <v>23.990145118965337</v>
      </c>
      <c r="F20" s="72">
        <v>20.672364216204844</v>
      </c>
      <c r="G20" s="72">
        <v>22.215431560156915</v>
      </c>
      <c r="H20" s="72">
        <v>30.046630404786566</v>
      </c>
      <c r="I20" s="72">
        <v>16.092111202406567</v>
      </c>
      <c r="J20" s="72">
        <v>35.98985838275987</v>
      </c>
      <c r="K20" s="72">
        <v>22.64400803022302</v>
      </c>
      <c r="L20" s="72">
        <v>31.218318167479328</v>
      </c>
      <c r="M20" s="72">
        <v>24.232043578530558</v>
      </c>
      <c r="N20" s="72">
        <v>30.032569184944563</v>
      </c>
      <c r="O20" s="72">
        <v>10.665228218813654</v>
      </c>
      <c r="P20" s="72">
        <v>5.2772709669604696</v>
      </c>
      <c r="Q20" s="72">
        <v>4.5052627604121307</v>
      </c>
      <c r="R20" s="72">
        <v>7.0667646841160385</v>
      </c>
      <c r="S20" s="72">
        <v>22.873900782849422</v>
      </c>
      <c r="T20" s="72">
        <v>23.792866533735836</v>
      </c>
      <c r="U20" s="72">
        <v>31.316442699672212</v>
      </c>
      <c r="V20" s="72">
        <v>11.653079662589237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58.048022902343256</v>
      </c>
      <c r="D21" s="72">
        <v>78.507781945782838</v>
      </c>
      <c r="E21" s="72">
        <v>71.167806709635585</v>
      </c>
      <c r="F21" s="72">
        <v>58.574468425494146</v>
      </c>
      <c r="G21" s="72">
        <v>54.320136499858407</v>
      </c>
      <c r="H21" s="72">
        <v>61.2198139226699</v>
      </c>
      <c r="I21" s="72">
        <v>72.914042213691616</v>
      </c>
      <c r="J21" s="72">
        <v>69.88041917988464</v>
      </c>
      <c r="K21" s="72">
        <v>49.954214724844356</v>
      </c>
      <c r="L21" s="72">
        <v>61.978889894872296</v>
      </c>
      <c r="M21" s="72">
        <v>39.809583437219153</v>
      </c>
      <c r="N21" s="72">
        <v>59.761713154194446</v>
      </c>
      <c r="O21" s="72">
        <v>44.849597159372514</v>
      </c>
      <c r="P21" s="72">
        <v>66.952126053555133</v>
      </c>
      <c r="Q21" s="72">
        <v>125.54184470691685</v>
      </c>
      <c r="R21" s="72">
        <v>98.95209545898183</v>
      </c>
      <c r="S21" s="72">
        <v>88.744096143057817</v>
      </c>
      <c r="T21" s="72">
        <v>86.026491312961241</v>
      </c>
      <c r="U21" s="72">
        <v>65.057255894151922</v>
      </c>
      <c r="V21" s="72">
        <v>53.428212142404902</v>
      </c>
      <c r="W21" s="72">
        <v>85.895300921102503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0.32446407721981624</v>
      </c>
      <c r="D22" s="72">
        <v>2.1659390668042429</v>
      </c>
      <c r="E22" s="72">
        <v>3.4630361818214332</v>
      </c>
      <c r="F22" s="72">
        <v>3.9306867918880628</v>
      </c>
      <c r="G22" s="72">
        <v>5.2284614294485126</v>
      </c>
      <c r="H22" s="72">
        <v>9.1018742102309886</v>
      </c>
      <c r="I22" s="72">
        <v>16.336197557183315</v>
      </c>
      <c r="J22" s="72">
        <v>15.013187579424434</v>
      </c>
      <c r="K22" s="72">
        <v>5.9719377272394016</v>
      </c>
      <c r="L22" s="72">
        <v>7.4445273167962043</v>
      </c>
      <c r="M22" s="72">
        <v>7.5312348843622026</v>
      </c>
      <c r="N22" s="72">
        <v>8.5856919560901961</v>
      </c>
      <c r="O22" s="72">
        <v>11.821087858598023</v>
      </c>
      <c r="P22" s="72">
        <v>0.59508163785938251</v>
      </c>
      <c r="Q22" s="72">
        <v>1.5823125790199879</v>
      </c>
      <c r="R22" s="72">
        <v>5.536481244127029</v>
      </c>
      <c r="S22" s="72">
        <v>7.0270100092452825</v>
      </c>
      <c r="T22" s="72">
        <v>13.709428717858229</v>
      </c>
      <c r="U22" s="72">
        <v>10.785476901057585</v>
      </c>
      <c r="V22" s="72">
        <v>14.11470246859478</v>
      </c>
      <c r="W22" s="72">
        <v>17.846299365305445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2.9468501817519123E-2</v>
      </c>
      <c r="F23" s="72">
        <v>3.0926690337696228E-2</v>
      </c>
      <c r="G23" s="72">
        <v>1.6448319609498763E-2</v>
      </c>
      <c r="H23" s="72">
        <v>1.0066469490682258E-2</v>
      </c>
      <c r="I23" s="72">
        <v>1.0632842589343118E-2</v>
      </c>
      <c r="J23" s="72">
        <v>2.2802427034970266E-2</v>
      </c>
      <c r="K23" s="72">
        <v>3.3276439729954838E-2</v>
      </c>
      <c r="L23" s="72">
        <v>5.5891721183092158E-2</v>
      </c>
      <c r="M23" s="72">
        <v>4.9348056607240405E-2</v>
      </c>
      <c r="N23" s="72">
        <v>5.0711649677920564E-2</v>
      </c>
      <c r="O23" s="72">
        <v>2.3174633507643989E-2</v>
      </c>
      <c r="P23" s="72">
        <v>6.1208574441301324E-2</v>
      </c>
      <c r="Q23" s="72">
        <v>4.8718774692981748E-2</v>
      </c>
      <c r="R23" s="72">
        <v>1.3234260405648745E-2</v>
      </c>
      <c r="S23" s="72">
        <v>9.0768759013369303E-3</v>
      </c>
      <c r="T23" s="72">
        <v>1.2092459766080742E-2</v>
      </c>
      <c r="U23" s="72">
        <v>1.8068503876559654E-2</v>
      </c>
      <c r="V23" s="72">
        <v>1.9864297447634998E-2</v>
      </c>
      <c r="W23" s="72">
        <v>4.7739747397227986E-2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0.55425092730700198</v>
      </c>
      <c r="D24" s="72">
        <v>0.86626499751494679</v>
      </c>
      <c r="E24" s="72">
        <v>0.7199481538896868</v>
      </c>
      <c r="F24" s="72">
        <v>2.6367034407240886</v>
      </c>
      <c r="G24" s="72">
        <v>2.1082101107847966</v>
      </c>
      <c r="H24" s="72">
        <v>1.0744434314137505</v>
      </c>
      <c r="I24" s="72">
        <v>7.4359315533397998</v>
      </c>
      <c r="J24" s="72">
        <v>6.53316208235504</v>
      </c>
      <c r="K24" s="72">
        <v>6.6211746091422023</v>
      </c>
      <c r="L24" s="72">
        <v>5.8141354770604519</v>
      </c>
      <c r="M24" s="72">
        <v>6.7212212996203036</v>
      </c>
      <c r="N24" s="72">
        <v>5.3189619324499224</v>
      </c>
      <c r="O24" s="72">
        <v>4.9914232382229313</v>
      </c>
      <c r="P24" s="72">
        <v>1.9776358465198474</v>
      </c>
      <c r="Q24" s="72">
        <v>5.6419505350880321</v>
      </c>
      <c r="R24" s="72">
        <v>4.6463187889435051</v>
      </c>
      <c r="S24" s="72">
        <v>3.5671340287081796</v>
      </c>
      <c r="T24" s="72">
        <v>0.78507859611925257</v>
      </c>
      <c r="U24" s="72">
        <v>2.294761397969733</v>
      </c>
      <c r="V24" s="72">
        <v>3.0621887894314233</v>
      </c>
      <c r="W24" s="72">
        <v>5.5542897500701311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40.808375315790542</v>
      </c>
      <c r="D25" s="74">
        <v>37.310768935655695</v>
      </c>
      <c r="E25" s="74">
        <v>33.341267133948392</v>
      </c>
      <c r="F25" s="74">
        <v>51.354868855065206</v>
      </c>
      <c r="G25" s="74">
        <v>46.281788396704364</v>
      </c>
      <c r="H25" s="74">
        <v>52.992426385669646</v>
      </c>
      <c r="I25" s="74">
        <v>38.143314118904357</v>
      </c>
      <c r="J25" s="74">
        <v>42.352842256752247</v>
      </c>
      <c r="K25" s="74">
        <v>31.423344625764333</v>
      </c>
      <c r="L25" s="74">
        <v>44.037885217867625</v>
      </c>
      <c r="M25" s="74">
        <v>34.400040058712676</v>
      </c>
      <c r="N25" s="74">
        <v>45.638144241218043</v>
      </c>
      <c r="O25" s="74">
        <v>33.364458800868356</v>
      </c>
      <c r="P25" s="74">
        <v>33.425857597517584</v>
      </c>
      <c r="Q25" s="74">
        <v>25.889984288711325</v>
      </c>
      <c r="R25" s="74">
        <v>24.243859097804194</v>
      </c>
      <c r="S25" s="74">
        <v>36.449700839472563</v>
      </c>
      <c r="T25" s="74">
        <v>29.078302355365491</v>
      </c>
      <c r="U25" s="74">
        <v>22.367978284343447</v>
      </c>
      <c r="V25" s="74">
        <v>30.776338762923373</v>
      </c>
      <c r="W25" s="74">
        <v>14.686243284055486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11.068130519549722</v>
      </c>
      <c r="D26" s="77">
        <v>10.196812401030721</v>
      </c>
      <c r="E26" s="77">
        <v>17.417781677210794</v>
      </c>
      <c r="F26" s="77">
        <v>7.8666814103345235</v>
      </c>
      <c r="G26" s="77">
        <v>14.5303533182395</v>
      </c>
      <c r="H26" s="77">
        <v>19.666697200400066</v>
      </c>
      <c r="I26" s="77">
        <v>18.070474314483931</v>
      </c>
      <c r="J26" s="77">
        <v>20.297292993731919</v>
      </c>
      <c r="K26" s="77">
        <v>23.335706375035244</v>
      </c>
      <c r="L26" s="77">
        <v>14.743622827767325</v>
      </c>
      <c r="M26" s="77">
        <v>23.132512409941466</v>
      </c>
      <c r="N26" s="77">
        <v>20.542463610286845</v>
      </c>
      <c r="O26" s="77">
        <v>21.712343488862462</v>
      </c>
      <c r="P26" s="77">
        <v>37.774118488520479</v>
      </c>
      <c r="Q26" s="77">
        <v>31.379176417853866</v>
      </c>
      <c r="R26" s="77">
        <v>21.911794584453414</v>
      </c>
      <c r="S26" s="77">
        <v>23.587691375029756</v>
      </c>
      <c r="T26" s="77">
        <v>22.296463381014767</v>
      </c>
      <c r="U26" s="77">
        <v>21.216181391074542</v>
      </c>
      <c r="V26" s="77">
        <v>21.886977850737537</v>
      </c>
      <c r="W26" s="77">
        <v>19.242368856155807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56.833180431522059</v>
      </c>
      <c r="D27" s="69">
        <f t="shared" si="10"/>
        <v>60.939047354512191</v>
      </c>
      <c r="E27" s="69">
        <f t="shared" si="10"/>
        <v>60.47143347239988</v>
      </c>
      <c r="F27" s="69">
        <f t="shared" si="10"/>
        <v>59.854171873829955</v>
      </c>
      <c r="G27" s="69">
        <f t="shared" si="10"/>
        <v>60.710725797195082</v>
      </c>
      <c r="H27" s="69">
        <f t="shared" si="10"/>
        <v>72.697756364520643</v>
      </c>
      <c r="I27" s="69">
        <f t="shared" si="10"/>
        <v>64.679927254468964</v>
      </c>
      <c r="J27" s="69">
        <f t="shared" si="10"/>
        <v>70.332815337841396</v>
      </c>
      <c r="K27" s="69">
        <f t="shared" si="10"/>
        <v>51.946898466947559</v>
      </c>
      <c r="L27" s="69">
        <f t="shared" si="10"/>
        <v>61.514897381652638</v>
      </c>
      <c r="M27" s="69">
        <f t="shared" si="10"/>
        <v>45.626825001837041</v>
      </c>
      <c r="N27" s="69">
        <f t="shared" si="10"/>
        <v>58.595999055965173</v>
      </c>
      <c r="O27" s="69">
        <f t="shared" si="10"/>
        <v>45.817405532185468</v>
      </c>
      <c r="P27" s="69">
        <f t="shared" si="10"/>
        <v>53.417865067510775</v>
      </c>
      <c r="Q27" s="69">
        <f t="shared" si="10"/>
        <v>67.310658712987689</v>
      </c>
      <c r="R27" s="69">
        <f t="shared" ref="R27:V27" si="11">SUM(R28:R32)</f>
        <v>53.17765532613592</v>
      </c>
      <c r="S27" s="69">
        <f t="shared" si="11"/>
        <v>61.852396036653502</v>
      </c>
      <c r="T27" s="69">
        <f t="shared" si="11"/>
        <v>54.955186026709022</v>
      </c>
      <c r="U27" s="69">
        <f t="shared" si="11"/>
        <v>48.587615028403981</v>
      </c>
      <c r="V27" s="69">
        <f t="shared" si="11"/>
        <v>42.576743597995666</v>
      </c>
      <c r="W27" s="69">
        <f t="shared" ref="W27" si="12">SUM(W28:W32)</f>
        <v>45.164498734788019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0.25140922355974182</v>
      </c>
      <c r="D30" s="72">
        <v>0.47286998441295325</v>
      </c>
      <c r="E30" s="72">
        <v>0.44653997738558238</v>
      </c>
      <c r="F30" s="72">
        <v>0.36083299725817747</v>
      </c>
      <c r="G30" s="72">
        <v>0.34223635699760036</v>
      </c>
      <c r="H30" s="72">
        <v>0.39691903807768286</v>
      </c>
      <c r="I30" s="72">
        <v>0.35186635480352091</v>
      </c>
      <c r="J30" s="72">
        <v>0.95561087356020602</v>
      </c>
      <c r="K30" s="72">
        <v>0.72352646905075735</v>
      </c>
      <c r="L30" s="72">
        <v>0.82445529078551227</v>
      </c>
      <c r="M30" s="72">
        <v>0.57524392210819209</v>
      </c>
      <c r="N30" s="72">
        <v>0.82741047166248649</v>
      </c>
      <c r="O30" s="72">
        <v>0.59406079516894461</v>
      </c>
      <c r="P30" s="72">
        <v>0.61455685621225487</v>
      </c>
      <c r="Q30" s="72">
        <v>0.76622968208870434</v>
      </c>
      <c r="R30" s="72">
        <v>0.7439582265094955</v>
      </c>
      <c r="S30" s="72">
        <v>1.0403759393323857</v>
      </c>
      <c r="T30" s="72">
        <v>1.199554382217648</v>
      </c>
      <c r="U30" s="72">
        <v>1.1321898346475689</v>
      </c>
      <c r="V30" s="72">
        <v>0.78787173873142524</v>
      </c>
      <c r="W30" s="72">
        <v>0.79527002220289111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56.581771207962319</v>
      </c>
      <c r="D32" s="77">
        <v>60.466177370099238</v>
      </c>
      <c r="E32" s="77">
        <v>60.024893495014297</v>
      </c>
      <c r="F32" s="77">
        <v>59.493338876571777</v>
      </c>
      <c r="G32" s="77">
        <v>60.368489440197479</v>
      </c>
      <c r="H32" s="77">
        <v>72.300837326442959</v>
      </c>
      <c r="I32" s="77">
        <v>64.328060899665445</v>
      </c>
      <c r="J32" s="77">
        <v>69.377204464281192</v>
      </c>
      <c r="K32" s="77">
        <v>51.223371997896798</v>
      </c>
      <c r="L32" s="77">
        <v>60.690442090867123</v>
      </c>
      <c r="M32" s="77">
        <v>45.051581079728848</v>
      </c>
      <c r="N32" s="77">
        <v>57.768588584302684</v>
      </c>
      <c r="O32" s="77">
        <v>45.223344737016525</v>
      </c>
      <c r="P32" s="77">
        <v>52.803308211298521</v>
      </c>
      <c r="Q32" s="77">
        <v>66.544429030898982</v>
      </c>
      <c r="R32" s="77">
        <v>52.433697099626421</v>
      </c>
      <c r="S32" s="77">
        <v>60.812020097321117</v>
      </c>
      <c r="T32" s="77">
        <v>53.755631644491373</v>
      </c>
      <c r="U32" s="77">
        <v>47.455425193756412</v>
      </c>
      <c r="V32" s="77">
        <v>41.788871859264241</v>
      </c>
      <c r="W32" s="77">
        <v>44.369228712585127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0.69490698174584942</v>
      </c>
      <c r="D3" s="66">
        <f>IF(RES_hh_tes_in!D3=0,"",RES_hh_tes_in!D3/RES_hh_fec_in!D3)</f>
        <v>0.71036545305889465</v>
      </c>
      <c r="E3" s="66">
        <f>IF(RES_hh_tes_in!E3=0,"",RES_hh_tes_in!E3/RES_hh_fec_in!E3)</f>
        <v>0.71599466394880806</v>
      </c>
      <c r="F3" s="66">
        <f>IF(RES_hh_tes_in!F3=0,"",RES_hh_tes_in!F3/RES_hh_fec_in!F3)</f>
        <v>0.73183749128949271</v>
      </c>
      <c r="G3" s="66">
        <f>IF(RES_hh_tes_in!G3=0,"",RES_hh_tes_in!G3/RES_hh_fec_in!G3)</f>
        <v>0.73620980497629951</v>
      </c>
      <c r="H3" s="66">
        <f>IF(RES_hh_tes_in!H3=0,"",RES_hh_tes_in!H3/RES_hh_fec_in!H3)</f>
        <v>0.74071269378114113</v>
      </c>
      <c r="I3" s="66">
        <f>IF(RES_hh_tes_in!I3=0,"",RES_hh_tes_in!I3/RES_hh_fec_in!I3)</f>
        <v>0.77325510302875311</v>
      </c>
      <c r="J3" s="66">
        <f>IF(RES_hh_tes_in!J3=0,"",RES_hh_tes_in!J3/RES_hh_fec_in!J3)</f>
        <v>0.75359504920639464</v>
      </c>
      <c r="K3" s="66">
        <f>IF(RES_hh_tes_in!K3=0,"",RES_hh_tes_in!K3/RES_hh_fec_in!K3)</f>
        <v>0.77703476175820341</v>
      </c>
      <c r="L3" s="66">
        <f>IF(RES_hh_tes_in!L3=0,"",RES_hh_tes_in!L3/RES_hh_fec_in!L3)</f>
        <v>0.77063781235800877</v>
      </c>
      <c r="M3" s="66">
        <f>IF(RES_hh_tes_in!M3=0,"",RES_hh_tes_in!M3/RES_hh_fec_in!M3)</f>
        <v>0.79508533185351127</v>
      </c>
      <c r="N3" s="66">
        <f>IF(RES_hh_tes_in!N3=0,"",RES_hh_tes_in!N3/RES_hh_fec_in!N3)</f>
        <v>0.79035669698989697</v>
      </c>
      <c r="O3" s="66">
        <f>IF(RES_hh_tes_in!O3=0,"",RES_hh_tes_in!O3/RES_hh_fec_in!O3)</f>
        <v>0.80856706999699868</v>
      </c>
      <c r="P3" s="66">
        <f>IF(RES_hh_tes_in!P3=0,"",RES_hh_tes_in!P3/RES_hh_fec_in!P3)</f>
        <v>0.8878060066279605</v>
      </c>
      <c r="Q3" s="66">
        <f>IF(RES_hh_tes_in!Q3=0,"",RES_hh_tes_in!Q3/RES_hh_fec_in!Q3)</f>
        <v>0.88386623162041278</v>
      </c>
      <c r="R3" s="66">
        <f>IF(RES_hh_tes_in!R3=0,"",RES_hh_tes_in!R3/RES_hh_fec_in!R3)</f>
        <v>0.88085115380944412</v>
      </c>
      <c r="S3" s="66">
        <f>IF(RES_hh_tes_in!S3=0,"",RES_hh_tes_in!S3/RES_hh_fec_in!S3)</f>
        <v>0.87881934870731249</v>
      </c>
      <c r="T3" s="66">
        <f>IF(RES_hh_tes_in!T3=0,"",RES_hh_tes_in!T3/RES_hh_fec_in!T3)</f>
        <v>0.88596496500648592</v>
      </c>
      <c r="U3" s="66">
        <f>IF(RES_hh_tes_in!U3=0,"",RES_hh_tes_in!U3/RES_hh_fec_in!U3)</f>
        <v>0.89099331611129251</v>
      </c>
      <c r="V3" s="66">
        <f>IF(RES_hh_tes_in!V3=0,"",RES_hh_tes_in!V3/RES_hh_fec_in!V3)</f>
        <v>0.91030465770752655</v>
      </c>
      <c r="W3" s="66">
        <f>IF(RES_hh_tes_in!W3=0,"",RES_hh_tes_in!W3/RES_hh_fec_in!W3)</f>
        <v>0.92186066836195302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0.68800618553693915</v>
      </c>
      <c r="D4" s="70">
        <f>IF(RES_hh_tes_in!D4=0,"",RES_hh_tes_in!D4/RES_hh_fec_in!D4)</f>
        <v>0.70511189001390506</v>
      </c>
      <c r="E4" s="70">
        <f>IF(RES_hh_tes_in!E4=0,"",RES_hh_tes_in!E4/RES_hh_fec_in!E4)</f>
        <v>0.70595219200702275</v>
      </c>
      <c r="F4" s="70">
        <f>IF(RES_hh_tes_in!F4=0,"",RES_hh_tes_in!F4/RES_hh_fec_in!F4)</f>
        <v>0.72415696370833438</v>
      </c>
      <c r="G4" s="70">
        <f>IF(RES_hh_tes_in!G4=0,"",RES_hh_tes_in!G4/RES_hh_fec_in!G4)</f>
        <v>0.72658380501855657</v>
      </c>
      <c r="H4" s="70">
        <f>IF(RES_hh_tes_in!H4=0,"",RES_hh_tes_in!H4/RES_hh_fec_in!H4)</f>
        <v>0.72457178926486465</v>
      </c>
      <c r="I4" s="70">
        <f>IF(RES_hh_tes_in!I4=0,"",RES_hh_tes_in!I4/RES_hh_fec_in!I4)</f>
        <v>0.76606031386783924</v>
      </c>
      <c r="J4" s="70">
        <f>IF(RES_hh_tes_in!J4=0,"",RES_hh_tes_in!J4/RES_hh_fec_in!J4)</f>
        <v>0.74287523078898809</v>
      </c>
      <c r="K4" s="70">
        <f>IF(RES_hh_tes_in!K4=0,"",RES_hh_tes_in!K4/RES_hh_fec_in!K4)</f>
        <v>0.76979432473555742</v>
      </c>
      <c r="L4" s="70">
        <f>IF(RES_hh_tes_in!L4=0,"",RES_hh_tes_in!L4/RES_hh_fec_in!L4)</f>
        <v>0.76335737493051503</v>
      </c>
      <c r="M4" s="70">
        <f>IF(RES_hh_tes_in!M4=0,"",RES_hh_tes_in!M4/RES_hh_fec_in!M4)</f>
        <v>0.78768290084029224</v>
      </c>
      <c r="N4" s="70">
        <f>IF(RES_hh_tes_in!N4=0,"",RES_hh_tes_in!N4/RES_hh_fec_in!N4)</f>
        <v>0.78280627039505368</v>
      </c>
      <c r="O4" s="70">
        <f>IF(RES_hh_tes_in!O4=0,"",RES_hh_tes_in!O4/RES_hh_fec_in!O4)</f>
        <v>0.79934888876565502</v>
      </c>
      <c r="P4" s="70">
        <f>IF(RES_hh_tes_in!P4=0,"",RES_hh_tes_in!P4/RES_hh_fec_in!P4)</f>
        <v>0.89459219845238758</v>
      </c>
      <c r="Q4" s="70">
        <f>IF(RES_hh_tes_in!Q4=0,"",RES_hh_tes_in!Q4/RES_hh_fec_in!Q4)</f>
        <v>0.88840417578924602</v>
      </c>
      <c r="R4" s="70">
        <f>IF(RES_hh_tes_in!R4=0,"",RES_hh_tes_in!R4/RES_hh_fec_in!R4)</f>
        <v>0.88522192556432</v>
      </c>
      <c r="S4" s="70">
        <f>IF(RES_hh_tes_in!S4=0,"",RES_hh_tes_in!S4/RES_hh_fec_in!S4)</f>
        <v>0.87936702235311137</v>
      </c>
      <c r="T4" s="70">
        <f>IF(RES_hh_tes_in!T4=0,"",RES_hh_tes_in!T4/RES_hh_fec_in!T4)</f>
        <v>0.88449777110601091</v>
      </c>
      <c r="U4" s="70">
        <f>IF(RES_hh_tes_in!U4=0,"",RES_hh_tes_in!U4/RES_hh_fec_in!U4)</f>
        <v>0.88667518371874909</v>
      </c>
      <c r="V4" s="70">
        <f>IF(RES_hh_tes_in!V4=0,"",RES_hh_tes_in!V4/RES_hh_fec_in!V4)</f>
        <v>0.90330609158339936</v>
      </c>
      <c r="W4" s="70">
        <f>IF(RES_hh_tes_in!W4=0,"",RES_hh_tes_in!W4/RES_hh_fec_in!W4)</f>
        <v>0.91828945067452439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0.73885192596973659</v>
      </c>
      <c r="D5" s="78">
        <f>IF(RES_hh_tes_in!D5=0,"",RES_hh_tes_in!D5/RES_hh_fec_in!D5)</f>
        <v>0.74295064955750023</v>
      </c>
      <c r="E5" s="78">
        <f>IF(RES_hh_tes_in!E5=0,"",RES_hh_tes_in!E5/RES_hh_fec_in!E5)</f>
        <v>0.7472500855992722</v>
      </c>
      <c r="F5" s="78">
        <f>IF(RES_hh_tes_in!F5=0,"",RES_hh_tes_in!F5/RES_hh_fec_in!F5)</f>
        <v>0.7516966001881269</v>
      </c>
      <c r="G5" s="78">
        <f>IF(RES_hh_tes_in!G5=0,"",RES_hh_tes_in!G5/RES_hh_fec_in!G5)</f>
        <v>0.75632016567858984</v>
      </c>
      <c r="H5" s="78">
        <f>IF(RES_hh_tes_in!H5=0,"",RES_hh_tes_in!H5/RES_hh_fec_in!H5)</f>
        <v>0.7611042501794355</v>
      </c>
      <c r="I5" s="78">
        <f>IF(RES_hh_tes_in!I5=0,"",RES_hh_tes_in!I5/RES_hh_fec_in!I5)</f>
        <v>0.76604332228716587</v>
      </c>
      <c r="J5" s="78">
        <f>IF(RES_hh_tes_in!J5=0,"",RES_hh_tes_in!J5/RES_hh_fec_in!J5)</f>
        <v>0.7711444856152524</v>
      </c>
      <c r="K5" s="78">
        <f>IF(RES_hh_tes_in!K5=0,"",RES_hh_tes_in!K5/RES_hh_fec_in!K5)</f>
        <v>0.77639821809960552</v>
      </c>
      <c r="L5" s="78">
        <f>IF(RES_hh_tes_in!L5=0,"",RES_hh_tes_in!L5/RES_hh_fec_in!L5)</f>
        <v>0.7817749932360053</v>
      </c>
      <c r="M5" s="78">
        <f>IF(RES_hh_tes_in!M5=0,"",RES_hh_tes_in!M5/RES_hh_fec_in!M5)</f>
        <v>0.78727094651167606</v>
      </c>
      <c r="N5" s="78">
        <f>IF(RES_hh_tes_in!N5=0,"",RES_hh_tes_in!N5/RES_hh_fec_in!N5)</f>
        <v>0.79262150317475655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>
        <f>IF(RES_hh_tes_in!Q5=0,"",RES_hh_tes_in!Q5/RES_hh_fec_in!Q5)</f>
        <v>0.81091613726320855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0.89833781684709879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0.61993054744003462</v>
      </c>
      <c r="D6" s="78">
        <f>IF(RES_hh_tes_in!D6=0,"",RES_hh_tes_in!D6/RES_hh_fec_in!D6)</f>
        <v>0.62500430081517011</v>
      </c>
      <c r="E6" s="78">
        <f>IF(RES_hh_tes_in!E6=0,"",RES_hh_tes_in!E6/RES_hh_fec_in!E6)</f>
        <v>0.63025363387178612</v>
      </c>
      <c r="F6" s="78">
        <f>IF(RES_hh_tes_in!F6=0,"",RES_hh_tes_in!F6/RES_hh_fec_in!F6)</f>
        <v>0.63547673193130838</v>
      </c>
      <c r="G6" s="78">
        <f>IF(RES_hh_tes_in!G6=0,"",RES_hh_tes_in!G6/RES_hh_fec_in!G6)</f>
        <v>0.64084938362555954</v>
      </c>
      <c r="H6" s="78">
        <f>IF(RES_hh_tes_in!H6=0,"",RES_hh_tes_in!H6/RES_hh_fec_in!H6)</f>
        <v>0.64634486887599452</v>
      </c>
      <c r="I6" s="78">
        <f>IF(RES_hh_tes_in!I6=0,"",RES_hh_tes_in!I6/RES_hh_fec_in!I6)</f>
        <v>0.65200124565866646</v>
      </c>
      <c r="J6" s="78">
        <f>IF(RES_hh_tes_in!J6=0,"",RES_hh_tes_in!J6/RES_hh_fec_in!J6)</f>
        <v>0.65798647388236575</v>
      </c>
      <c r="K6" s="78">
        <f>IF(RES_hh_tes_in!K6=0,"",RES_hh_tes_in!K6/RES_hh_fec_in!K6)</f>
        <v>0.66443686900729038</v>
      </c>
      <c r="L6" s="78">
        <f>IF(RES_hh_tes_in!L6=0,"",RES_hh_tes_in!L6/RES_hh_fec_in!L6)</f>
        <v>0.67137755328783311</v>
      </c>
      <c r="M6" s="78">
        <f>IF(RES_hh_tes_in!M6=0,"",RES_hh_tes_in!M6/RES_hh_fec_in!M6)</f>
        <v>0.68246687929977368</v>
      </c>
      <c r="N6" s="78">
        <f>IF(RES_hh_tes_in!N6=0,"",RES_hh_tes_in!N6/RES_hh_fec_in!N6)</f>
        <v>0.69877347093469278</v>
      </c>
      <c r="O6" s="78">
        <f>IF(RES_hh_tes_in!O6=0,"",RES_hh_tes_in!O6/RES_hh_fec_in!O6)</f>
        <v>0.72090108232939121</v>
      </c>
      <c r="P6" s="78">
        <f>IF(RES_hh_tes_in!P6=0,"",RES_hh_tes_in!P6/RES_hh_fec_in!P6)</f>
        <v>0.74625763473813689</v>
      </c>
      <c r="Q6" s="78">
        <f>IF(RES_hh_tes_in!Q6=0,"",RES_hh_tes_in!Q6/RES_hh_fec_in!Q6)</f>
        <v>0.76723978799462877</v>
      </c>
      <c r="R6" s="78">
        <f>IF(RES_hh_tes_in!R6=0,"",RES_hh_tes_in!R6/RES_hh_fec_in!R6)</f>
        <v>0.77748707808199646</v>
      </c>
      <c r="S6" s="78">
        <f>IF(RES_hh_tes_in!S6=0,"",RES_hh_tes_in!S6/RES_hh_fec_in!S6)</f>
        <v>0.78479141495024707</v>
      </c>
      <c r="T6" s="78">
        <f>IF(RES_hh_tes_in!T6=0,"",RES_hh_tes_in!T6/RES_hh_fec_in!T6)</f>
        <v>0.79012844276313143</v>
      </c>
      <c r="U6" s="78">
        <f>IF(RES_hh_tes_in!U6=0,"",RES_hh_tes_in!U6/RES_hh_fec_in!U6)</f>
        <v>0.79429415606003828</v>
      </c>
      <c r="V6" s="78">
        <f>IF(RES_hh_tes_in!V6=0,"",RES_hh_tes_in!V6/RES_hh_fec_in!V6)</f>
        <v>0.79794539413244725</v>
      </c>
      <c r="W6" s="78">
        <f>IF(RES_hh_tes_in!W6=0,"",RES_hh_tes_in!W6/RES_hh_fec_in!W6)</f>
        <v>0.80036469897459883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0.59044270829509249</v>
      </c>
      <c r="D7" s="78">
        <f>IF(RES_hh_tes_in!D7=0,"",RES_hh_tes_in!D7/RES_hh_fec_in!D7)</f>
        <v>0.59571296735074497</v>
      </c>
      <c r="E7" s="78">
        <f>IF(RES_hh_tes_in!E7=0,"",RES_hh_tes_in!E7/RES_hh_fec_in!E7)</f>
        <v>0.60117030940117966</v>
      </c>
      <c r="F7" s="78">
        <f>IF(RES_hh_tes_in!F7=0,"",RES_hh_tes_in!F7/RES_hh_fec_in!F7)</f>
        <v>0.60660164207885936</v>
      </c>
      <c r="G7" s="78">
        <f>IF(RES_hh_tes_in!G7=0,"",RES_hh_tes_in!G7/RES_hh_fec_in!G7)</f>
        <v>0.61219244675995177</v>
      </c>
      <c r="H7" s="78">
        <f>IF(RES_hh_tes_in!H7=0,"",RES_hh_tes_in!H7/RES_hh_fec_in!H7)</f>
        <v>0.61791443612205166</v>
      </c>
      <c r="I7" s="78">
        <f>IF(RES_hh_tes_in!I7=0,"",RES_hh_tes_in!I7/RES_hh_fec_in!I7)</f>
        <v>0.62380767169380502</v>
      </c>
      <c r="J7" s="78">
        <f>IF(RES_hh_tes_in!J7=0,"",RES_hh_tes_in!J7/RES_hh_fec_in!J7)</f>
        <v>0.63004920308413082</v>
      </c>
      <c r="K7" s="78">
        <f>IF(RES_hh_tes_in!K7=0,"",RES_hh_tes_in!K7/RES_hh_fec_in!K7)</f>
        <v>0.63678259865650388</v>
      </c>
      <c r="L7" s="78">
        <f>IF(RES_hh_tes_in!L7=0,"",RES_hh_tes_in!L7/RES_hh_fec_in!L7)</f>
        <v>0.64403408970402576</v>
      </c>
      <c r="M7" s="78">
        <f>IF(RES_hh_tes_in!M7=0,"",RES_hh_tes_in!M7/RES_hh_fec_in!M7)</f>
        <v>0.65565830317330032</v>
      </c>
      <c r="N7" s="78">
        <f>IF(RES_hh_tes_in!N7=0,"",RES_hh_tes_in!N7/RES_hh_fec_in!N7)</f>
        <v>0.67277917015275435</v>
      </c>
      <c r="O7" s="78">
        <f>IF(RES_hh_tes_in!O7=0,"",RES_hh_tes_in!O7/RES_hh_fec_in!O7)</f>
        <v>0.69603275348469373</v>
      </c>
      <c r="P7" s="78">
        <f>IF(RES_hh_tes_in!P7=0,"",RES_hh_tes_in!P7/RES_hh_fec_in!P7)</f>
        <v>0.72268978748570456</v>
      </c>
      <c r="Q7" s="78">
        <f>IF(RES_hh_tes_in!Q7=0,"",RES_hh_tes_in!Q7/RES_hh_fec_in!Q7)</f>
        <v>0.7447512493021563</v>
      </c>
      <c r="R7" s="78">
        <f>IF(RES_hh_tes_in!R7=0,"",RES_hh_tes_in!R7/RES_hh_fec_in!R7)</f>
        <v>0.75554214284237653</v>
      </c>
      <c r="S7" s="78">
        <f>IF(RES_hh_tes_in!S7=0,"",RES_hh_tes_in!S7/RES_hh_fec_in!S7)</f>
        <v>0.76326289423274551</v>
      </c>
      <c r="T7" s="78">
        <f>IF(RES_hh_tes_in!T7=0,"",RES_hh_tes_in!T7/RES_hh_fec_in!T7)</f>
        <v>0.76891903812054774</v>
      </c>
      <c r="U7" s="78">
        <f>IF(RES_hh_tes_in!U7=0,"",RES_hh_tes_in!U7/RES_hh_fec_in!U7)</f>
        <v>0.77332492741110104</v>
      </c>
      <c r="V7" s="78">
        <f>IF(RES_hh_tes_in!V7=0,"",RES_hh_tes_in!V7/RES_hh_fec_in!V7)</f>
        <v>0.77714749192287669</v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0.6887360267127034</v>
      </c>
      <c r="D8" s="78">
        <f>IF(RES_hh_tes_in!D8=0,"",RES_hh_tes_in!D8/RES_hh_fec_in!D8)</f>
        <v>0.69612556676114268</v>
      </c>
      <c r="E8" s="78">
        <f>IF(RES_hh_tes_in!E8=0,"",RES_hh_tes_in!E8/RES_hh_fec_in!E8)</f>
        <v>0.70351836575596327</v>
      </c>
      <c r="F8" s="78">
        <f>IF(RES_hh_tes_in!F8=0,"",RES_hh_tes_in!F8/RES_hh_fec_in!F8)</f>
        <v>0.71082010633595749</v>
      </c>
      <c r="G8" s="78">
        <f>IF(RES_hh_tes_in!G8=0,"",RES_hh_tes_in!G8/RES_hh_fec_in!G8)</f>
        <v>0.7181177779226936</v>
      </c>
      <c r="H8" s="78">
        <f>IF(RES_hh_tes_in!H8=0,"",RES_hh_tes_in!H8/RES_hh_fec_in!H8)</f>
        <v>0.72540163653822509</v>
      </c>
      <c r="I8" s="78">
        <f>IF(RES_hh_tes_in!I8=0,"",RES_hh_tes_in!I8/RES_hh_fec_in!I8)</f>
        <v>0.73269402993451527</v>
      </c>
      <c r="J8" s="78">
        <f>IF(RES_hh_tes_in!J8=0,"",RES_hh_tes_in!J8/RES_hh_fec_in!J8)</f>
        <v>0.7400844197531754</v>
      </c>
      <c r="K8" s="78">
        <f>IF(RES_hh_tes_in!K8=0,"",RES_hh_tes_in!K8/RES_hh_fec_in!K8)</f>
        <v>0.74765001378542473</v>
      </c>
      <c r="L8" s="78">
        <f>IF(RES_hh_tes_in!L8=0,"",RES_hh_tes_in!L8/RES_hh_fec_in!L8)</f>
        <v>0.75541347036797635</v>
      </c>
      <c r="M8" s="78">
        <f>IF(RES_hh_tes_in!M8=0,"",RES_hh_tes_in!M8/RES_hh_fec_in!M8)</f>
        <v>0.76534831070556397</v>
      </c>
      <c r="N8" s="78">
        <f>IF(RES_hh_tes_in!N8=0,"",RES_hh_tes_in!N8/RES_hh_fec_in!N8)</f>
        <v>0.77810793860484395</v>
      </c>
      <c r="O8" s="78">
        <f>IF(RES_hh_tes_in!O8=0,"",RES_hh_tes_in!O8/RES_hh_fec_in!O8)</f>
        <v>0.79407333199958519</v>
      </c>
      <c r="P8" s="78">
        <f>IF(RES_hh_tes_in!P8=0,"",RES_hh_tes_in!P8/RES_hh_fec_in!P8)</f>
        <v>0.81181945374649345</v>
      </c>
      <c r="Q8" s="78">
        <f>IF(RES_hh_tes_in!Q8=0,"",RES_hh_tes_in!Q8/RES_hh_fec_in!Q8)</f>
        <v>0.82689385069577248</v>
      </c>
      <c r="R8" s="78">
        <f>IF(RES_hh_tes_in!R8=0,"",RES_hh_tes_in!R8/RES_hh_fec_in!R8)</f>
        <v>0.83550956146452293</v>
      </c>
      <c r="S8" s="78">
        <f>IF(RES_hh_tes_in!S8=0,"",RES_hh_tes_in!S8/RES_hh_fec_in!S8)</f>
        <v>0.84220393205738842</v>
      </c>
      <c r="T8" s="78">
        <f>IF(RES_hh_tes_in!T8=0,"",RES_hh_tes_in!T8/RES_hh_fec_in!T8)</f>
        <v>0.84758690597265174</v>
      </c>
      <c r="U8" s="78">
        <f>IF(RES_hh_tes_in!U8=0,"",RES_hh_tes_in!U8/RES_hh_fec_in!U8)</f>
        <v>0.85211820927607773</v>
      </c>
      <c r="V8" s="78">
        <f>IF(RES_hh_tes_in!V8=0,"",RES_hh_tes_in!V8/RES_hh_fec_in!V8)</f>
        <v>0.85609797376384089</v>
      </c>
      <c r="W8" s="78">
        <f>IF(RES_hh_tes_in!W8=0,"",RES_hh_tes_in!W8/RES_hh_fec_in!W8)</f>
        <v>0.85893873051119862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0.65587476365823971</v>
      </c>
      <c r="D9" s="78">
        <f>IF(RES_hh_tes_in!D9=0,"",RES_hh_tes_in!D9/RES_hh_fec_in!D9)</f>
        <v>0.66857276086694073</v>
      </c>
      <c r="E9" s="78">
        <f>IF(RES_hh_tes_in!E9=0,"",RES_hh_tes_in!E9/RES_hh_fec_in!E9)</f>
        <v>0.68139147128439592</v>
      </c>
      <c r="F9" s="78">
        <f>IF(RES_hh_tes_in!F9=0,"",RES_hh_tes_in!F9/RES_hh_fec_in!F9)</f>
        <v>0.69431857229777194</v>
      </c>
      <c r="G9" s="78">
        <f>IF(RES_hh_tes_in!G9=0,"",RES_hh_tes_in!G9/RES_hh_fec_in!G9)</f>
        <v>0.70734181451737954</v>
      </c>
      <c r="H9" s="78">
        <f>IF(RES_hh_tes_in!H9=0,"",RES_hh_tes_in!H9/RES_hh_fec_in!H9)</f>
        <v>0.72044660374773217</v>
      </c>
      <c r="I9" s="78">
        <f>IF(RES_hh_tes_in!I9=0,"",RES_hh_tes_in!I9/RES_hh_fec_in!I9)</f>
        <v>0.73361374965692527</v>
      </c>
      <c r="J9" s="78">
        <f>IF(RES_hh_tes_in!J9=0,"",RES_hh_tes_in!J9/RES_hh_fec_in!J9)</f>
        <v>0.74680187493900108</v>
      </c>
      <c r="K9" s="78">
        <f>IF(RES_hh_tes_in!K9=0,"",RES_hh_tes_in!K9/RES_hh_fec_in!K9)</f>
        <v>0.75995624441928866</v>
      </c>
      <c r="L9" s="78">
        <f>IF(RES_hh_tes_in!L9=0,"",RES_hh_tes_in!L9/RES_hh_fec_in!L9)</f>
        <v>0.77302827739796154</v>
      </c>
      <c r="M9" s="78">
        <f>IF(RES_hh_tes_in!M9=0,"",RES_hh_tes_in!M9/RES_hh_fec_in!M9)</f>
        <v>0.78506710180342276</v>
      </c>
      <c r="N9" s="78">
        <f>IF(RES_hh_tes_in!N9=0,"",RES_hh_tes_in!N9/RES_hh_fec_in!N9)</f>
        <v>0.79556226768933169</v>
      </c>
      <c r="O9" s="78">
        <f>IF(RES_hh_tes_in!O9=0,"",RES_hh_tes_in!O9/RES_hh_fec_in!O9)</f>
        <v>0.80423763088114442</v>
      </c>
      <c r="P9" s="78">
        <f>IF(RES_hh_tes_in!P9=0,"",RES_hh_tes_in!P9/RES_hh_fec_in!P9)</f>
        <v>0.81183645371337798</v>
      </c>
      <c r="Q9" s="78">
        <f>IF(RES_hh_tes_in!Q9=0,"",RES_hh_tes_in!Q9/RES_hh_fec_in!Q9)</f>
        <v>0.82088301918590567</v>
      </c>
      <c r="R9" s="78">
        <f>IF(RES_hh_tes_in!R9=0,"",RES_hh_tes_in!R9/RES_hh_fec_in!R9)</f>
        <v>0.83422189430868998</v>
      </c>
      <c r="S9" s="78">
        <f>IF(RES_hh_tes_in!S9=0,"",RES_hh_tes_in!S9/RES_hh_fec_in!S9)</f>
        <v>0.84917172110855299</v>
      </c>
      <c r="T9" s="78">
        <f>IF(RES_hh_tes_in!T9=0,"",RES_hh_tes_in!T9/RES_hh_fec_in!T9)</f>
        <v>0.86419406292358647</v>
      </c>
      <c r="U9" s="78">
        <f>IF(RES_hh_tes_in!U9=0,"",RES_hh_tes_in!U9/RES_hh_fec_in!U9)</f>
        <v>0.87803165913992332</v>
      </c>
      <c r="V9" s="78">
        <f>IF(RES_hh_tes_in!V9=0,"",RES_hh_tes_in!V9/RES_hh_fec_in!V9)</f>
        <v>0.88963069995088373</v>
      </c>
      <c r="W9" s="78">
        <f>IF(RES_hh_tes_in!W9=0,"",RES_hh_tes_in!W9/RES_hh_fec_in!W9)</f>
        <v>0.89896052231535584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>
        <f>IF(RES_hh_tes_in!E10=0,"",RES_hh_tes_in!E10/RES_hh_fec_in!E10)</f>
        <v>0.84191777429067616</v>
      </c>
      <c r="F10" s="78">
        <f>IF(RES_hh_tes_in!F10=0,"",RES_hh_tes_in!F10/RES_hh_fec_in!F10)</f>
        <v>0.84681505085737196</v>
      </c>
      <c r="G10" s="78">
        <f>IF(RES_hh_tes_in!G10=0,"",RES_hh_tes_in!G10/RES_hh_fec_in!G10)</f>
        <v>0.85171301397798749</v>
      </c>
      <c r="H10" s="78">
        <f>IF(RES_hh_tes_in!H10=0,"",RES_hh_tes_in!H10/RES_hh_fec_in!H10)</f>
        <v>0.85661159206870174</v>
      </c>
      <c r="I10" s="78">
        <f>IF(RES_hh_tes_in!I10=0,"",RES_hh_tes_in!I10/RES_hh_fec_in!I10)</f>
        <v>0.86151092924790029</v>
      </c>
      <c r="J10" s="78">
        <f>IF(RES_hh_tes_in!J10=0,"",RES_hh_tes_in!J10/RES_hh_fec_in!J10)</f>
        <v>0.86641161591773763</v>
      </c>
      <c r="K10" s="78">
        <f>IF(RES_hh_tes_in!K10=0,"",RES_hh_tes_in!K10/RES_hh_fec_in!K10)</f>
        <v>0.87131415407533752</v>
      </c>
      <c r="L10" s="78">
        <f>IF(RES_hh_tes_in!L10=0,"",RES_hh_tes_in!L10/RES_hh_fec_in!L10)</f>
        <v>0.87621867802551134</v>
      </c>
      <c r="M10" s="78">
        <f>IF(RES_hh_tes_in!M10=0,"",RES_hh_tes_in!M10/RES_hh_fec_in!M10)</f>
        <v>0.88117561274113732</v>
      </c>
      <c r="N10" s="78">
        <f>IF(RES_hh_tes_in!N10=0,"",RES_hh_tes_in!N10/RES_hh_fec_in!N10)</f>
        <v>0.88620381678891469</v>
      </c>
      <c r="O10" s="78">
        <f>IF(RES_hh_tes_in!O10=0,"",RES_hh_tes_in!O10/RES_hh_fec_in!O10)</f>
        <v>0.89128039474280474</v>
      </c>
      <c r="P10" s="78">
        <f>IF(RES_hh_tes_in!P10=0,"",RES_hh_tes_in!P10/RES_hh_fec_in!P10)</f>
        <v>0.89629923245075616</v>
      </c>
      <c r="Q10" s="78">
        <f>IF(RES_hh_tes_in!Q10=0,"",RES_hh_tes_in!Q10/RES_hh_fec_in!Q10)</f>
        <v>0.9009651267110389</v>
      </c>
      <c r="R10" s="78">
        <f>IF(RES_hh_tes_in!R10=0,"",RES_hh_tes_in!R10/RES_hh_fec_in!R10)</f>
        <v>0.90503581812337552</v>
      </c>
      <c r="S10" s="78">
        <f>IF(RES_hh_tes_in!S10=0,"",RES_hh_tes_in!S10/RES_hh_fec_in!S10)</f>
        <v>0.90878442651903768</v>
      </c>
      <c r="T10" s="78">
        <f>IF(RES_hh_tes_in!T10=0,"",RES_hh_tes_in!T10/RES_hh_fec_in!T10)</f>
        <v>0.9122766899419692</v>
      </c>
      <c r="U10" s="78">
        <f>IF(RES_hh_tes_in!U10=0,"",RES_hh_tes_in!U10/RES_hh_fec_in!U10)</f>
        <v>0.91557834643612612</v>
      </c>
      <c r="V10" s="78">
        <f>IF(RES_hh_tes_in!V10=0,"",RES_hh_tes_in!V10/RES_hh_fec_in!V10)</f>
        <v>0.9187551340454585</v>
      </c>
      <c r="W10" s="78">
        <f>IF(RES_hh_tes_in!W10=0,"",RES_hh_tes_in!W10/RES_hh_fec_in!W10)</f>
        <v>0.92172535331379701</v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0.90220031084069352</v>
      </c>
      <c r="D11" s="78">
        <f>IF(RES_hh_tes_in!D11=0,"",RES_hh_tes_in!D11/RES_hh_fec_in!D11)</f>
        <v>0.90342140061105436</v>
      </c>
      <c r="E11" s="78">
        <f>IF(RES_hh_tes_in!E11=0,"",RES_hh_tes_in!E11/RES_hh_fec_in!E11)</f>
        <v>0.904675456619496</v>
      </c>
      <c r="F11" s="78">
        <f>IF(RES_hh_tes_in!F11=0,"",RES_hh_tes_in!F11/RES_hh_fec_in!F11)</f>
        <v>0.90593400802403989</v>
      </c>
      <c r="G11" s="78">
        <f>IF(RES_hh_tes_in!G11=0,"",RES_hh_tes_in!G11/RES_hh_fec_in!G11)</f>
        <v>0.90722291939481392</v>
      </c>
      <c r="H11" s="78">
        <f>IF(RES_hh_tes_in!H11=0,"",RES_hh_tes_in!H11/RES_hh_fec_in!H11)</f>
        <v>0.90853902523770902</v>
      </c>
      <c r="I11" s="78">
        <f>IF(RES_hh_tes_in!I11=0,"",RES_hh_tes_in!I11/RES_hh_fec_in!I11)</f>
        <v>0.90988869858356047</v>
      </c>
      <c r="J11" s="78">
        <f>IF(RES_hh_tes_in!J11=0,"",RES_hh_tes_in!J11/RES_hh_fec_in!J11)</f>
        <v>0.91129804749022358</v>
      </c>
      <c r="K11" s="78">
        <f>IF(RES_hh_tes_in!K11=0,"",RES_hh_tes_in!K11/RES_hh_fec_in!K11)</f>
        <v>0.91278927067411042</v>
      </c>
      <c r="L11" s="78">
        <f>IF(RES_hh_tes_in!L11=0,"",RES_hh_tes_in!L11/RES_hh_fec_in!L11)</f>
        <v>0.91436830720196294</v>
      </c>
      <c r="M11" s="78">
        <f>IF(RES_hh_tes_in!M11=0,"",RES_hh_tes_in!M11/RES_hh_fec_in!M11)</f>
        <v>0.91655468040325183</v>
      </c>
      <c r="N11" s="78">
        <f>IF(RES_hh_tes_in!N11=0,"",RES_hh_tes_in!N11/RES_hh_fec_in!N11)</f>
        <v>0.91951265052135522</v>
      </c>
      <c r="O11" s="78">
        <f>IF(RES_hh_tes_in!O11=0,"",RES_hh_tes_in!O11/RES_hh_fec_in!O11)</f>
        <v>0.92338621161957191</v>
      </c>
      <c r="P11" s="78">
        <f>IF(RES_hh_tes_in!P11=0,"",RES_hh_tes_in!P11/RES_hh_fec_in!P11)</f>
        <v>0.92790140443524038</v>
      </c>
      <c r="Q11" s="78">
        <f>IF(RES_hh_tes_in!Q11=0,"",RES_hh_tes_in!Q11/RES_hh_fec_in!Q11)</f>
        <v>0.93216138525976089</v>
      </c>
      <c r="R11" s="78">
        <f>IF(RES_hh_tes_in!R11=0,"",RES_hh_tes_in!R11/RES_hh_fec_in!R11)</f>
        <v>0.93542566638503566</v>
      </c>
      <c r="S11" s="78">
        <f>IF(RES_hh_tes_in!S11=0,"",RES_hh_tes_in!S11/RES_hh_fec_in!S11)</f>
        <v>0.93860126623558637</v>
      </c>
      <c r="T11" s="78">
        <f>IF(RES_hh_tes_in!T11=0,"",RES_hh_tes_in!T11/RES_hh_fec_in!T11)</f>
        <v>0.9416669668148312</v>
      </c>
      <c r="U11" s="78">
        <f>IF(RES_hh_tes_in!U11=0,"",RES_hh_tes_in!U11/RES_hh_fec_in!U11)</f>
        <v>0.9446015501261984</v>
      </c>
      <c r="V11" s="78">
        <f>IF(RES_hh_tes_in!V11=0,"",RES_hh_tes_in!V11/RES_hh_fec_in!V11)</f>
        <v>0.9473837981731118</v>
      </c>
      <c r="W11" s="78">
        <f>IF(RES_hh_tes_in!W11=0,"",RES_hh_tes_in!W11/RES_hh_fec_in!W11)</f>
        <v>0.94994678488916851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2.0488431566764138</v>
      </c>
      <c r="D12" s="78">
        <f>IF(RES_hh_tes_in!D12=0,"",RES_hh_tes_in!D12/RES_hh_fec_in!D12)</f>
        <v>2.1225375072732797</v>
      </c>
      <c r="E12" s="78">
        <f>IF(RES_hh_tes_in!E12=0,"",RES_hh_tes_in!E12/RES_hh_fec_in!E12)</f>
        <v>2.1983424763539596</v>
      </c>
      <c r="F12" s="78">
        <f>IF(RES_hh_tes_in!F12=0,"",RES_hh_tes_in!F12/RES_hh_fec_in!F12)</f>
        <v>2.2759429542463221</v>
      </c>
      <c r="G12" s="78">
        <f>IF(RES_hh_tes_in!G12=0,"",RES_hh_tes_in!G12/RES_hh_fec_in!G12)</f>
        <v>2.3556007305778435</v>
      </c>
      <c r="H12" s="78">
        <f>IF(RES_hh_tes_in!H12=0,"",RES_hh_tes_in!H12/RES_hh_fec_in!H12)</f>
        <v>2.4372664082914954</v>
      </c>
      <c r="I12" s="78">
        <f>IF(RES_hh_tes_in!I12=0,"",RES_hh_tes_in!I12/RES_hh_fec_in!I12)</f>
        <v>2.5209864131068271</v>
      </c>
      <c r="J12" s="78">
        <f>IF(RES_hh_tes_in!J12=0,"",RES_hh_tes_in!J12/RES_hh_fec_in!J12)</f>
        <v>2.6069912011268239</v>
      </c>
      <c r="K12" s="78">
        <f>IF(RES_hh_tes_in!K12=0,"",RES_hh_tes_in!K12/RES_hh_fec_in!K12)</f>
        <v>2.6954513275076466</v>
      </c>
      <c r="L12" s="78">
        <f>IF(RES_hh_tes_in!L12=0,"",RES_hh_tes_in!L12/RES_hh_fec_in!L12)</f>
        <v>2.7863664281454978</v>
      </c>
      <c r="M12" s="78">
        <f>IF(RES_hh_tes_in!M12=0,"",RES_hh_tes_in!M12/RES_hh_fec_in!M12)</f>
        <v>2.8863347442932437</v>
      </c>
      <c r="N12" s="78">
        <f>IF(RES_hh_tes_in!N12=0,"",RES_hh_tes_in!N12/RES_hh_fec_in!N12)</f>
        <v>2.9970324377308075</v>
      </c>
      <c r="O12" s="78">
        <f>IF(RES_hh_tes_in!O12=0,"",RES_hh_tes_in!O12/RES_hh_fec_in!O12)</f>
        <v>3.117340950636903</v>
      </c>
      <c r="P12" s="78">
        <f>IF(RES_hh_tes_in!P12=0,"",RES_hh_tes_in!P12/RES_hh_fec_in!P12)</f>
        <v>3.2381006220165474</v>
      </c>
      <c r="Q12" s="78">
        <f>IF(RES_hh_tes_in!Q12=0,"",RES_hh_tes_in!Q12/RES_hh_fec_in!Q12)</f>
        <v>3.3370918312867057</v>
      </c>
      <c r="R12" s="78">
        <f>IF(RES_hh_tes_in!R12=0,"",RES_hh_tes_in!R12/RES_hh_fec_in!R12)</f>
        <v>3.3949729137770288</v>
      </c>
      <c r="S12" s="78">
        <f>IF(RES_hh_tes_in!S12=0,"",RES_hh_tes_in!S12/RES_hh_fec_in!S12)</f>
        <v>3.4316093672326535</v>
      </c>
      <c r="T12" s="78">
        <f>IF(RES_hh_tes_in!T12=0,"",RES_hh_tes_in!T12/RES_hh_fec_in!T12)</f>
        <v>3.455106741554566</v>
      </c>
      <c r="U12" s="78">
        <f>IF(RES_hh_tes_in!U12=0,"",RES_hh_tes_in!U12/RES_hh_fec_in!U12)</f>
        <v>3.4738074287093776</v>
      </c>
      <c r="V12" s="78">
        <f>IF(RES_hh_tes_in!V12=0,"",RES_hh_tes_in!V12/RES_hh_fec_in!V12)</f>
        <v>3.4963815123010122</v>
      </c>
      <c r="W12" s="78">
        <f>IF(RES_hh_tes_in!W12=0,"",RES_hh_tes_in!W12/RES_hh_fec_in!W12)</f>
        <v>3.5221883066145137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0.83144840638710216</v>
      </c>
      <c r="D13" s="79">
        <f>IF(RES_hh_tes_in!D13=0,"",RES_hh_tes_in!D13/RES_hh_fec_in!D13)</f>
        <v>0.83391470631560749</v>
      </c>
      <c r="E13" s="79">
        <f>IF(RES_hh_tes_in!E13=0,"",RES_hh_tes_in!E13/RES_hh_fec_in!E13)</f>
        <v>0.83644428067986709</v>
      </c>
      <c r="F13" s="79">
        <f>IF(RES_hh_tes_in!F13=0,"",RES_hh_tes_in!F13/RES_hh_fec_in!F13)</f>
        <v>0.83898240107930488</v>
      </c>
      <c r="G13" s="79">
        <f>IF(RES_hh_tes_in!G13=0,"",RES_hh_tes_in!G13/RES_hh_fec_in!G13)</f>
        <v>0.84157875409288785</v>
      </c>
      <c r="H13" s="79">
        <f>IF(RES_hh_tes_in!H13=0,"",RES_hh_tes_in!H13/RES_hh_fec_in!H13)</f>
        <v>0.84422722345271395</v>
      </c>
      <c r="I13" s="79">
        <f>IF(RES_hh_tes_in!I13=0,"",RES_hh_tes_in!I13/RES_hh_fec_in!I13)</f>
        <v>0.84694000119229151</v>
      </c>
      <c r="J13" s="79">
        <f>IF(RES_hh_tes_in!J13=0,"",RES_hh_tes_in!J13/RES_hh_fec_in!J13)</f>
        <v>0.84976711783731351</v>
      </c>
      <c r="K13" s="79">
        <f>IF(RES_hh_tes_in!K13=0,"",RES_hh_tes_in!K13/RES_hh_fec_in!K13)</f>
        <v>0.85275096624232039</v>
      </c>
      <c r="L13" s="79">
        <f>IF(RES_hh_tes_in!L13=0,"",RES_hh_tes_in!L13/RES_hh_fec_in!L13)</f>
        <v>0.85590258820428955</v>
      </c>
      <c r="M13" s="79">
        <f>IF(RES_hh_tes_in!M13=0,"",RES_hh_tes_in!M13/RES_hh_fec_in!M13)</f>
        <v>0.86009297338297674</v>
      </c>
      <c r="N13" s="79">
        <f>IF(RES_hh_tes_in!N13=0,"",RES_hh_tes_in!N13/RES_hh_fec_in!N13)</f>
        <v>0.86558062047367246</v>
      </c>
      <c r="O13" s="79">
        <f>IF(RES_hh_tes_in!O13=0,"",RES_hh_tes_in!O13/RES_hh_fec_in!O13)</f>
        <v>0.87270482484286016</v>
      </c>
      <c r="P13" s="79">
        <f>IF(RES_hh_tes_in!P13=0,"",RES_hh_tes_in!P13/RES_hh_fec_in!P13)</f>
        <v>0.88122902475969356</v>
      </c>
      <c r="Q13" s="79">
        <f>IF(RES_hh_tes_in!Q13=0,"",RES_hh_tes_in!Q13/RES_hh_fec_in!Q13)</f>
        <v>0.8902893068269031</v>
      </c>
      <c r="R13" s="79">
        <f>IF(RES_hh_tes_in!R13=0,"",RES_hh_tes_in!R13/RES_hh_fec_in!R13)</f>
        <v>0.90002664318725112</v>
      </c>
      <c r="S13" s="79">
        <f>IF(RES_hh_tes_in!S13=0,"",RES_hh_tes_in!S13/RES_hh_fec_in!S13)</f>
        <v>0.91136593783349396</v>
      </c>
      <c r="T13" s="79">
        <f>IF(RES_hh_tes_in!T13=0,"",RES_hh_tes_in!T13/RES_hh_fec_in!T13)</f>
        <v>0.92283937956022011</v>
      </c>
      <c r="U13" s="79">
        <f>IF(RES_hh_tes_in!U13=0,"",RES_hh_tes_in!U13/RES_hh_fec_in!U13)</f>
        <v>0.93298339354752569</v>
      </c>
      <c r="V13" s="79" t="str">
        <f>IF(RES_hh_tes_in!V13=0,"",RES_hh_tes_in!V13/RES_hh_fec_in!V13)</f>
        <v/>
      </c>
      <c r="W13" s="79">
        <f>IF(RES_hh_tes_in!W13=0,"",RES_hh_tes_in!W13/RES_hh_fec_in!W13)</f>
        <v>0.94402092131494109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2.4302611004928112</v>
      </c>
      <c r="D15" s="70">
        <f>IF(RES_hh_tes_in!D15=0,"",RES_hh_tes_in!D15/RES_hh_fec_in!D15)</f>
        <v>2.5141192823976981</v>
      </c>
      <c r="E15" s="70">
        <f>IF(RES_hh_tes_in!E15=0,"",RES_hh_tes_in!E15/RES_hh_fec_in!E15)</f>
        <v>2.5988628912268577</v>
      </c>
      <c r="F15" s="70">
        <f>IF(RES_hh_tes_in!F15=0,"",RES_hh_tes_in!F15/RES_hh_fec_in!F15)</f>
        <v>2.6836975122578228</v>
      </c>
      <c r="G15" s="70">
        <f>IF(RES_hh_tes_in!G15=0,"",RES_hh_tes_in!G15/RES_hh_fec_in!G15)</f>
        <v>2.7693382721292963</v>
      </c>
      <c r="H15" s="70">
        <f>IF(RES_hh_tes_in!H15=0,"",RES_hh_tes_in!H15/RES_hh_fec_in!H15)</f>
        <v>2.855693001004215</v>
      </c>
      <c r="I15" s="70">
        <f>IF(RES_hh_tes_in!I15=0,"",RES_hh_tes_in!I15/RES_hh_fec_in!I15)</f>
        <v>2.9429330755190075</v>
      </c>
      <c r="J15" s="70">
        <f>IF(RES_hh_tes_in!J15=0,"",RES_hh_tes_in!J15/RES_hh_fec_in!J15)</f>
        <v>3.0317713449605419</v>
      </c>
      <c r="K15" s="70">
        <f>IF(RES_hh_tes_in!K15=0,"",RES_hh_tes_in!K15/RES_hh_fec_in!K15)</f>
        <v>3.1228071882322821</v>
      </c>
      <c r="L15" s="70">
        <f>IF(RES_hh_tes_in!L15=0,"",RES_hh_tes_in!L15/RES_hh_fec_in!L15)</f>
        <v>3.216188798258369</v>
      </c>
      <c r="M15" s="70">
        <f>IF(RES_hh_tes_in!M15=0,"",RES_hh_tes_in!M15/RES_hh_fec_in!M15)</f>
        <v>3.3277243321959999</v>
      </c>
      <c r="N15" s="70">
        <f>IF(RES_hh_tes_in!N15=0,"",RES_hh_tes_in!N15/RES_hh_fec_in!N15)</f>
        <v>3.4625871682298892</v>
      </c>
      <c r="O15" s="70">
        <f>IF(RES_hh_tes_in!O15=0,"",RES_hh_tes_in!O15/RES_hh_fec_in!O15)</f>
        <v>3.6236373971660201</v>
      </c>
      <c r="P15" s="70">
        <f>IF(RES_hh_tes_in!P15=0,"",RES_hh_tes_in!P15/RES_hh_fec_in!P15)</f>
        <v>3.798292902537955</v>
      </c>
      <c r="Q15" s="70">
        <f>IF(RES_hh_tes_in!Q15=0,"",RES_hh_tes_in!Q15/RES_hh_fec_in!Q15)</f>
        <v>3.948388977087677</v>
      </c>
      <c r="R15" s="70">
        <f>IF(RES_hh_tes_in!R15=0,"",RES_hh_tes_in!R15/RES_hh_fec_in!R15)</f>
        <v>4.0425529827174964</v>
      </c>
      <c r="S15" s="70">
        <f>IF(RES_hh_tes_in!S15=0,"",RES_hh_tes_in!S15/RES_hh_fec_in!S15)</f>
        <v>4.1175029078023799</v>
      </c>
      <c r="T15" s="70">
        <f>IF(RES_hh_tes_in!T15=0,"",RES_hh_tes_in!T15/RES_hh_fec_in!T15)</f>
        <v>4.1801264233407771</v>
      </c>
      <c r="U15" s="70">
        <f>IF(RES_hh_tes_in!U15=0,"",RES_hh_tes_in!U15/RES_hh_fec_in!U15)</f>
        <v>4.2371371001856035</v>
      </c>
      <c r="V15" s="70">
        <f>IF(RES_hh_tes_in!V15=0,"",RES_hh_tes_in!V15/RES_hh_fec_in!V15)</f>
        <v>4.2952657217728003</v>
      </c>
      <c r="W15" s="70">
        <f>IF(RES_hh_tes_in!W15=0,"",RES_hh_tes_in!W15/RES_hh_fec_in!W15)</f>
        <v>4.3521744542800285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2.4302611004928112</v>
      </c>
      <c r="D16" s="78">
        <f>IF(RES_hh_tes_in!D16=0,"",RES_hh_tes_in!D16/RES_hh_fec_in!D16)</f>
        <v>2.5141192823976981</v>
      </c>
      <c r="E16" s="78">
        <f>IF(RES_hh_tes_in!E16=0,"",RES_hh_tes_in!E16/RES_hh_fec_in!E16)</f>
        <v>2.5988628912268577</v>
      </c>
      <c r="F16" s="78">
        <f>IF(RES_hh_tes_in!F16=0,"",RES_hh_tes_in!F16/RES_hh_fec_in!F16)</f>
        <v>2.6836975122578228</v>
      </c>
      <c r="G16" s="78">
        <f>IF(RES_hh_tes_in!G16=0,"",RES_hh_tes_in!G16/RES_hh_fec_in!G16)</f>
        <v>2.7693382721292963</v>
      </c>
      <c r="H16" s="78">
        <f>IF(RES_hh_tes_in!H16=0,"",RES_hh_tes_in!H16/RES_hh_fec_in!H16)</f>
        <v>2.855693001004215</v>
      </c>
      <c r="I16" s="78">
        <f>IF(RES_hh_tes_in!I16=0,"",RES_hh_tes_in!I16/RES_hh_fec_in!I16)</f>
        <v>2.9429330755190075</v>
      </c>
      <c r="J16" s="78">
        <f>IF(RES_hh_tes_in!J16=0,"",RES_hh_tes_in!J16/RES_hh_fec_in!J16)</f>
        <v>3.0317713449605419</v>
      </c>
      <c r="K16" s="78">
        <f>IF(RES_hh_tes_in!K16=0,"",RES_hh_tes_in!K16/RES_hh_fec_in!K16)</f>
        <v>3.1228071882322821</v>
      </c>
      <c r="L16" s="78">
        <f>IF(RES_hh_tes_in!L16=0,"",RES_hh_tes_in!L16/RES_hh_fec_in!L16)</f>
        <v>3.216188798258369</v>
      </c>
      <c r="M16" s="78">
        <f>IF(RES_hh_tes_in!M16=0,"",RES_hh_tes_in!M16/RES_hh_fec_in!M16)</f>
        <v>3.3277243321959999</v>
      </c>
      <c r="N16" s="78">
        <f>IF(RES_hh_tes_in!N16=0,"",RES_hh_tes_in!N16/RES_hh_fec_in!N16)</f>
        <v>3.4625871682298892</v>
      </c>
      <c r="O16" s="78">
        <f>IF(RES_hh_tes_in!O16=0,"",RES_hh_tes_in!O16/RES_hh_fec_in!O16)</f>
        <v>3.6236373971660201</v>
      </c>
      <c r="P16" s="78">
        <f>IF(RES_hh_tes_in!P16=0,"",RES_hh_tes_in!P16/RES_hh_fec_in!P16)</f>
        <v>3.798292902537955</v>
      </c>
      <c r="Q16" s="78">
        <f>IF(RES_hh_tes_in!Q16=0,"",RES_hh_tes_in!Q16/RES_hh_fec_in!Q16)</f>
        <v>3.948388977087677</v>
      </c>
      <c r="R16" s="78">
        <f>IF(RES_hh_tes_in!R16=0,"",RES_hh_tes_in!R16/RES_hh_fec_in!R16)</f>
        <v>4.0425529827174964</v>
      </c>
      <c r="S16" s="78">
        <f>IF(RES_hh_tes_in!S16=0,"",RES_hh_tes_in!S16/RES_hh_fec_in!S16)</f>
        <v>4.1175029078023799</v>
      </c>
      <c r="T16" s="78">
        <f>IF(RES_hh_tes_in!T16=0,"",RES_hh_tes_in!T16/RES_hh_fec_in!T16)</f>
        <v>4.1801264233407771</v>
      </c>
      <c r="U16" s="78">
        <f>IF(RES_hh_tes_in!U16=0,"",RES_hh_tes_in!U16/RES_hh_fec_in!U16)</f>
        <v>4.2371371001856035</v>
      </c>
      <c r="V16" s="78">
        <f>IF(RES_hh_tes_in!V16=0,"",RES_hh_tes_in!V16/RES_hh_fec_in!V16)</f>
        <v>4.2952657217728003</v>
      </c>
      <c r="W16" s="78">
        <f>IF(RES_hh_tes_in!W16=0,"",RES_hh_tes_in!W16/RES_hh_fec_in!W16)</f>
        <v>4.3521744542800285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0.71351776787500532</v>
      </c>
      <c r="D17" s="70">
        <f>IF(RES_hh_tes_in!D17=0,"",RES_hh_tes_in!D17/RES_hh_fec_in!D17)</f>
        <v>0.71691577695575737</v>
      </c>
      <c r="E17" s="70">
        <f>IF(RES_hh_tes_in!E17=0,"",RES_hh_tes_in!E17/RES_hh_fec_in!E17)</f>
        <v>0.72931693084138616</v>
      </c>
      <c r="F17" s="70">
        <f>IF(RES_hh_tes_in!F17=0,"",RES_hh_tes_in!F17/RES_hh_fec_in!F17)</f>
        <v>0.73254275170153749</v>
      </c>
      <c r="G17" s="70">
        <f>IF(RES_hh_tes_in!G17=0,"",RES_hh_tes_in!G17/RES_hh_fec_in!G17)</f>
        <v>0.74279856483535733</v>
      </c>
      <c r="H17" s="70">
        <f>IF(RES_hh_tes_in!H17=0,"",RES_hh_tes_in!H17/RES_hh_fec_in!H17)</f>
        <v>0.74582231197538362</v>
      </c>
      <c r="I17" s="70">
        <f>IF(RES_hh_tes_in!I17=0,"",RES_hh_tes_in!I17/RES_hh_fec_in!I17)</f>
        <v>0.76086877675399056</v>
      </c>
      <c r="J17" s="70">
        <f>IF(RES_hh_tes_in!J17=0,"",RES_hh_tes_in!J17/RES_hh_fec_in!J17)</f>
        <v>0.75327030441068477</v>
      </c>
      <c r="K17" s="70">
        <f>IF(RES_hh_tes_in!K17=0,"",RES_hh_tes_in!K17/RES_hh_fec_in!K17)</f>
        <v>0.77360850133070225</v>
      </c>
      <c r="L17" s="70">
        <f>IF(RES_hh_tes_in!L17=0,"",RES_hh_tes_in!L17/RES_hh_fec_in!L17)</f>
        <v>0.76064743869193063</v>
      </c>
      <c r="M17" s="70">
        <f>IF(RES_hh_tes_in!M17=0,"",RES_hh_tes_in!M17/RES_hh_fec_in!M17)</f>
        <v>0.78776474693642462</v>
      </c>
      <c r="N17" s="70">
        <f>IF(RES_hh_tes_in!N17=0,"",RES_hh_tes_in!N17/RES_hh_fec_in!N17)</f>
        <v>0.78988058534304229</v>
      </c>
      <c r="O17" s="70">
        <f>IF(RES_hh_tes_in!O17=0,"",RES_hh_tes_in!O17/RES_hh_fec_in!O17)</f>
        <v>0.82820793386236902</v>
      </c>
      <c r="P17" s="70">
        <f>IF(RES_hh_tes_in!P17=0,"",RES_hh_tes_in!P17/RES_hh_fec_in!P17)</f>
        <v>0.86041134048632628</v>
      </c>
      <c r="Q17" s="70">
        <f>IF(RES_hh_tes_in!Q17=0,"",RES_hh_tes_in!Q17/RES_hh_fec_in!Q17)</f>
        <v>0.87043942695732202</v>
      </c>
      <c r="R17" s="70">
        <f>IF(RES_hh_tes_in!R17=0,"",RES_hh_tes_in!R17/RES_hh_fec_in!R17)</f>
        <v>0.87727608247369593</v>
      </c>
      <c r="S17" s="70">
        <f>IF(RES_hh_tes_in!S17=0,"",RES_hh_tes_in!S17/RES_hh_fec_in!S17)</f>
        <v>0.87868873255980029</v>
      </c>
      <c r="T17" s="70">
        <f>IF(RES_hh_tes_in!T17=0,"",RES_hh_tes_in!T17/RES_hh_fec_in!T17)</f>
        <v>0.88815001653657033</v>
      </c>
      <c r="U17" s="70">
        <f>IF(RES_hh_tes_in!U17=0,"",RES_hh_tes_in!U17/RES_hh_fec_in!U17)</f>
        <v>0.89562403690211179</v>
      </c>
      <c r="V17" s="70">
        <f>IF(RES_hh_tes_in!V17=0,"",RES_hh_tes_in!V17/RES_hh_fec_in!V17)</f>
        <v>0.90877996970691277</v>
      </c>
      <c r="W17" s="70">
        <f>IF(RES_hh_tes_in!W17=0,"",RES_hh_tes_in!W17/RES_hh_fec_in!W17)</f>
        <v>0.92454138389285256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0.69165506529135745</v>
      </c>
      <c r="D19" s="78">
        <f>IF(RES_hh_tes_in!D19=0,"",RES_hh_tes_in!D19/RES_hh_fec_in!D19)</f>
        <v>0.69310880675893138</v>
      </c>
      <c r="E19" s="78">
        <f>IF(RES_hh_tes_in!E19=0,"",RES_hh_tes_in!E19/RES_hh_fec_in!E19)</f>
        <v>0.69480320630184222</v>
      </c>
      <c r="F19" s="78">
        <f>IF(RES_hh_tes_in!F19=0,"",RES_hh_tes_in!F19/RES_hh_fec_in!F19)</f>
        <v>0.69653042285502609</v>
      </c>
      <c r="G19" s="78">
        <f>IF(RES_hh_tes_in!G19=0,"",RES_hh_tes_in!G19/RES_hh_fec_in!G19)</f>
        <v>0.6984792713403174</v>
      </c>
      <c r="H19" s="78">
        <f>IF(RES_hh_tes_in!H19=0,"",RES_hh_tes_in!H19/RES_hh_fec_in!H19)</f>
        <v>0.70062664321503165</v>
      </c>
      <c r="I19" s="78">
        <f>IF(RES_hh_tes_in!I19=0,"",RES_hh_tes_in!I19/RES_hh_fec_in!I19)</f>
        <v>0.70301906248142687</v>
      </c>
      <c r="J19" s="78">
        <f>IF(RES_hh_tes_in!J19=0,"",RES_hh_tes_in!J19/RES_hh_fec_in!J19)</f>
        <v>0.70584712155525398</v>
      </c>
      <c r="K19" s="78">
        <f>IF(RES_hh_tes_in!K19=0,"",RES_hh_tes_in!K19/RES_hh_fec_in!K19)</f>
        <v>0.70927287412167106</v>
      </c>
      <c r="L19" s="78">
        <f>IF(RES_hh_tes_in!L19=0,"",RES_hh_tes_in!L19/RES_hh_fec_in!L19)</f>
        <v>0.71333967618532124</v>
      </c>
      <c r="M19" s="78">
        <f>IF(RES_hh_tes_in!M19=0,"",RES_hh_tes_in!M19/RES_hh_fec_in!M19)</f>
        <v>0.72189311377933119</v>
      </c>
      <c r="N19" s="78">
        <f>IF(RES_hh_tes_in!N19=0,"",RES_hh_tes_in!N19/RES_hh_fec_in!N19)</f>
        <v>0.73615377326726694</v>
      </c>
      <c r="O19" s="78">
        <f>IF(RES_hh_tes_in!O19=0,"",RES_hh_tes_in!O19/RES_hh_fec_in!O19)</f>
        <v>0.75714056761457538</v>
      </c>
      <c r="P19" s="78">
        <f>IF(RES_hh_tes_in!P19=0,"",RES_hh_tes_in!P19/RES_hh_fec_in!P19)</f>
        <v>0.78271202790939831</v>
      </c>
      <c r="Q19" s="78">
        <f>IF(RES_hh_tes_in!Q19=0,"",RES_hh_tes_in!Q19/RES_hh_fec_in!Q19)</f>
        <v>0.80592968536630649</v>
      </c>
      <c r="R19" s="78">
        <f>IF(RES_hh_tes_in!R19=0,"",RES_hh_tes_in!R19/RES_hh_fec_in!R19)</f>
        <v>0.82159876384308184</v>
      </c>
      <c r="S19" s="78">
        <f>IF(RES_hh_tes_in!S19=0,"",RES_hh_tes_in!S19/RES_hh_fec_in!S19)</f>
        <v>0.83669805764799121</v>
      </c>
      <c r="T19" s="78">
        <f>IF(RES_hh_tes_in!T19=0,"",RES_hh_tes_in!T19/RES_hh_fec_in!T19)</f>
        <v>0.85037288977317971</v>
      </c>
      <c r="U19" s="78">
        <f>IF(RES_hh_tes_in!U19=0,"",RES_hh_tes_in!U19/RES_hh_fec_in!U19)</f>
        <v>0.86176858321083938</v>
      </c>
      <c r="V19" s="78">
        <f>IF(RES_hh_tes_in!V19=0,"",RES_hh_tes_in!V19/RES_hh_fec_in!V19)</f>
        <v>0.87003046095314263</v>
      </c>
      <c r="W19" s="78">
        <f>IF(RES_hh_tes_in!W19=0,"",RES_hh_tes_in!W19/RES_hh_fec_in!W19)</f>
        <v>0.87391675012773329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0.62383136274308004</v>
      </c>
      <c r="D20" s="78">
        <f>IF(RES_hh_tes_in!D20=0,"",RES_hh_tes_in!D20/RES_hh_fec_in!D20)</f>
        <v>0.62565795482236108</v>
      </c>
      <c r="E20" s="78">
        <f>IF(RES_hh_tes_in!E20=0,"",RES_hh_tes_in!E20/RES_hh_fec_in!E20)</f>
        <v>0.62778692813243919</v>
      </c>
      <c r="F20" s="78">
        <f>IF(RES_hh_tes_in!F20=0,"",RES_hh_tes_in!F20/RES_hh_fec_in!F20)</f>
        <v>0.62995713524671637</v>
      </c>
      <c r="G20" s="78">
        <f>IF(RES_hh_tes_in!G20=0,"",RES_hh_tes_in!G20/RES_hh_fec_in!G20)</f>
        <v>0.63240581768878235</v>
      </c>
      <c r="H20" s="78">
        <f>IF(RES_hh_tes_in!H20=0,"",RES_hh_tes_in!H20/RES_hh_fec_in!H20)</f>
        <v>0.63510394011640392</v>
      </c>
      <c r="I20" s="78">
        <f>IF(RES_hh_tes_in!I20=0,"",RES_hh_tes_in!I20/RES_hh_fec_in!I20)</f>
        <v>0.63810995884792487</v>
      </c>
      <c r="J20" s="78">
        <f>IF(RES_hh_tes_in!J20=0,"",RES_hh_tes_in!J20/RES_hh_fec_in!J20)</f>
        <v>0.64166334878637976</v>
      </c>
      <c r="K20" s="78">
        <f>IF(RES_hh_tes_in!K20=0,"",RES_hh_tes_in!K20/RES_hh_fec_in!K20)</f>
        <v>0.64596772658873858</v>
      </c>
      <c r="L20" s="78">
        <f>IF(RES_hh_tes_in!L20=0,"",RES_hh_tes_in!L20/RES_hh_fec_in!L20)</f>
        <v>0.65107756805860084</v>
      </c>
      <c r="M20" s="78">
        <f>IF(RES_hh_tes_in!M20=0,"",RES_hh_tes_in!M20/RES_hh_fec_in!M20)</f>
        <v>0.66182476190862993</v>
      </c>
      <c r="N20" s="78">
        <f>IF(RES_hh_tes_in!N20=0,"",RES_hh_tes_in!N20/RES_hh_fec_in!N20)</f>
        <v>0.67974294629492149</v>
      </c>
      <c r="O20" s="78">
        <f>IF(RES_hh_tes_in!O20=0,"",RES_hh_tes_in!O20/RES_hh_fec_in!O20)</f>
        <v>0.70611236147592193</v>
      </c>
      <c r="P20" s="78">
        <f>IF(RES_hh_tes_in!P20=0,"",RES_hh_tes_in!P20/RES_hh_fec_in!P20)</f>
        <v>0.73824230195847751</v>
      </c>
      <c r="Q20" s="78">
        <f>IF(RES_hh_tes_in!Q20=0,"",RES_hh_tes_in!Q20/RES_hh_fec_in!Q20)</f>
        <v>0.76741474434675372</v>
      </c>
      <c r="R20" s="78">
        <f>IF(RES_hh_tes_in!R20=0,"",RES_hh_tes_in!R20/RES_hh_fec_in!R20)</f>
        <v>0.78710257418012441</v>
      </c>
      <c r="S20" s="78">
        <f>IF(RES_hh_tes_in!S20=0,"",RES_hh_tes_in!S20/RES_hh_fec_in!S20)</f>
        <v>0.80607448292866701</v>
      </c>
      <c r="T20" s="78">
        <f>IF(RES_hh_tes_in!T20=0,"",RES_hh_tes_in!T20/RES_hh_fec_in!T20)</f>
        <v>0.82325658896506682</v>
      </c>
      <c r="U20" s="78">
        <f>IF(RES_hh_tes_in!U20=0,"",RES_hh_tes_in!U20/RES_hh_fec_in!U20)</f>
        <v>0.8375750106620703</v>
      </c>
      <c r="V20" s="78">
        <f>IF(RES_hh_tes_in!V20=0,"",RES_hh_tes_in!V20/RES_hh_fec_in!V20)</f>
        <v>0.84795586639239784</v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0.68876257761899573</v>
      </c>
      <c r="D21" s="78">
        <f>IF(RES_hh_tes_in!D21=0,"",RES_hh_tes_in!D21/RES_hh_fec_in!D21)</f>
        <v>0.69443318344943994</v>
      </c>
      <c r="E21" s="78">
        <f>IF(RES_hh_tes_in!E21=0,"",RES_hh_tes_in!E21/RES_hh_fec_in!E21)</f>
        <v>0.7003489674029203</v>
      </c>
      <c r="F21" s="78">
        <f>IF(RES_hh_tes_in!F21=0,"",RES_hh_tes_in!F21/RES_hh_fec_in!F21)</f>
        <v>0.70631256832713629</v>
      </c>
      <c r="G21" s="78">
        <f>IF(RES_hh_tes_in!G21=0,"",RES_hh_tes_in!G21/RES_hh_fec_in!G21)</f>
        <v>0.71249996112064451</v>
      </c>
      <c r="H21" s="78">
        <f>IF(RES_hh_tes_in!H21=0,"",RES_hh_tes_in!H21/RES_hh_fec_in!H21)</f>
        <v>0.71888732120735044</v>
      </c>
      <c r="I21" s="78">
        <f>IF(RES_hh_tes_in!I21=0,"",RES_hh_tes_in!I21/RES_hh_fec_in!I21)</f>
        <v>0.72551570004894916</v>
      </c>
      <c r="J21" s="78">
        <f>IF(RES_hh_tes_in!J21=0,"",RES_hh_tes_in!J21/RES_hh_fec_in!J21)</f>
        <v>0.73255856568134659</v>
      </c>
      <c r="K21" s="78">
        <f>IF(RES_hh_tes_in!K21=0,"",RES_hh_tes_in!K21/RES_hh_fec_in!K21)</f>
        <v>0.740160564134132</v>
      </c>
      <c r="L21" s="78">
        <f>IF(RES_hh_tes_in!L21=0,"",RES_hh_tes_in!L21/RES_hh_fec_in!L21)</f>
        <v>0.74835542178328807</v>
      </c>
      <c r="M21" s="78">
        <f>IF(RES_hh_tes_in!M21=0,"",RES_hh_tes_in!M21/RES_hh_fec_in!M21)</f>
        <v>0.76074815057498746</v>
      </c>
      <c r="N21" s="78">
        <f>IF(RES_hh_tes_in!N21=0,"",RES_hh_tes_in!N21/RES_hh_fec_in!N21)</f>
        <v>0.77844840829837736</v>
      </c>
      <c r="O21" s="78">
        <f>IF(RES_hh_tes_in!O21=0,"",RES_hh_tes_in!O21/RES_hh_fec_in!O21)</f>
        <v>0.80227554206812468</v>
      </c>
      <c r="P21" s="78">
        <f>IF(RES_hh_tes_in!P21=0,"",RES_hh_tes_in!P21/RES_hh_fec_in!P21)</f>
        <v>0.83000221708340849</v>
      </c>
      <c r="Q21" s="78">
        <f>IF(RES_hh_tes_in!Q21=0,"",RES_hh_tes_in!Q21/RES_hh_fec_in!Q21)</f>
        <v>0.85464084688932085</v>
      </c>
      <c r="R21" s="78">
        <f>IF(RES_hh_tes_in!R21=0,"",RES_hh_tes_in!R21/RES_hh_fec_in!R21)</f>
        <v>0.87084136915463795</v>
      </c>
      <c r="S21" s="78">
        <f>IF(RES_hh_tes_in!S21=0,"",RES_hh_tes_in!S21/RES_hh_fec_in!S21)</f>
        <v>0.88562330241036136</v>
      </c>
      <c r="T21" s="78">
        <f>IF(RES_hh_tes_in!T21=0,"",RES_hh_tes_in!T21/RES_hh_fec_in!T21)</f>
        <v>0.89860290925406872</v>
      </c>
      <c r="U21" s="78">
        <f>IF(RES_hh_tes_in!U21=0,"",RES_hh_tes_in!U21/RES_hh_fec_in!U21)</f>
        <v>0.90935263929348864</v>
      </c>
      <c r="V21" s="78">
        <f>IF(RES_hh_tes_in!V21=0,"",RES_hh_tes_in!V21/RES_hh_fec_in!V21)</f>
        <v>0.91740332217568399</v>
      </c>
      <c r="W21" s="78">
        <f>IF(RES_hh_tes_in!W21=0,"",RES_hh_tes_in!W21/RES_hh_fec_in!W21)</f>
        <v>0.92155839878342349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0.70690623574335332</v>
      </c>
      <c r="D22" s="78">
        <f>IF(RES_hh_tes_in!D22=0,"",RES_hh_tes_in!D22/RES_hh_fec_in!D22)</f>
        <v>0.71752187695038006</v>
      </c>
      <c r="E22" s="78">
        <f>IF(RES_hh_tes_in!E22=0,"",RES_hh_tes_in!E22/RES_hh_fec_in!E22)</f>
        <v>0.72823843549830902</v>
      </c>
      <c r="F22" s="78">
        <f>IF(RES_hh_tes_in!F22=0,"",RES_hh_tes_in!F22/RES_hh_fec_in!F22)</f>
        <v>0.73904560957068621</v>
      </c>
      <c r="G22" s="78">
        <f>IF(RES_hh_tes_in!G22=0,"",RES_hh_tes_in!G22/RES_hh_fec_in!G22)</f>
        <v>0.74993315856627307</v>
      </c>
      <c r="H22" s="78">
        <f>IF(RES_hh_tes_in!H22=0,"",RES_hh_tes_in!H22/RES_hh_fec_in!H22)</f>
        <v>0.76088888160484847</v>
      </c>
      <c r="I22" s="78">
        <f>IF(RES_hh_tes_in!I22=0,"",RES_hh_tes_in!I22/RES_hh_fec_in!I22)</f>
        <v>0.77189673539432524</v>
      </c>
      <c r="J22" s="78">
        <f>IF(RES_hh_tes_in!J22=0,"",RES_hh_tes_in!J22/RES_hh_fec_in!J22)</f>
        <v>0.78292212813042572</v>
      </c>
      <c r="K22" s="78">
        <f>IF(RES_hh_tes_in!K22=0,"",RES_hh_tes_in!K22/RES_hh_fec_in!K22)</f>
        <v>0.79391930070908312</v>
      </c>
      <c r="L22" s="78">
        <f>IF(RES_hh_tes_in!L22=0,"",RES_hh_tes_in!L22/RES_hh_fec_in!L22)</f>
        <v>0.80484763922320146</v>
      </c>
      <c r="M22" s="78">
        <f>IF(RES_hh_tes_in!M22=0,"",RES_hh_tes_in!M22/RES_hh_fec_in!M22)</f>
        <v>0.81491220596882974</v>
      </c>
      <c r="N22" s="78">
        <f>IF(RES_hh_tes_in!N22=0,"",RES_hh_tes_in!N22/RES_hh_fec_in!N22)</f>
        <v>0.82368626014618418</v>
      </c>
      <c r="O22" s="78">
        <f>IF(RES_hh_tes_in!O22=0,"",RES_hh_tes_in!O22/RES_hh_fec_in!O22)</f>
        <v>0.83093894271267787</v>
      </c>
      <c r="P22" s="78">
        <f>IF(RES_hh_tes_in!P22=0,"",RES_hh_tes_in!P22/RES_hh_fec_in!P22)</f>
        <v>0.83729162774299759</v>
      </c>
      <c r="Q22" s="78">
        <f>IF(RES_hh_tes_in!Q22=0,"",RES_hh_tes_in!Q22/RES_hh_fec_in!Q22)</f>
        <v>0.84485463879378153</v>
      </c>
      <c r="R22" s="78">
        <f>IF(RES_hh_tes_in!R22=0,"",RES_hh_tes_in!R22/RES_hh_fec_in!R22)</f>
        <v>0.85600605976840449</v>
      </c>
      <c r="S22" s="78">
        <f>IF(RES_hh_tes_in!S22=0,"",RES_hh_tes_in!S22/RES_hh_fec_in!S22)</f>
        <v>0.86850425100330186</v>
      </c>
      <c r="T22" s="78">
        <f>IF(RES_hh_tes_in!T22=0,"",RES_hh_tes_in!T22/RES_hh_fec_in!T22)</f>
        <v>0.88106306545070456</v>
      </c>
      <c r="U22" s="78">
        <f>IF(RES_hh_tes_in!U22=0,"",RES_hh_tes_in!U22/RES_hh_fec_in!U22)</f>
        <v>0.89263142179745891</v>
      </c>
      <c r="V22" s="78">
        <f>IF(RES_hh_tes_in!V22=0,"",RES_hh_tes_in!V22/RES_hh_fec_in!V22)</f>
        <v>0.90232832545644226</v>
      </c>
      <c r="W22" s="78">
        <f>IF(RES_hh_tes_in!W22=0,"",RES_hh_tes_in!W22/RES_hh_fec_in!W22)</f>
        <v>0.91012814184627933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>
        <f>IF(RES_hh_tes_in!E23=0,"",RES_hh_tes_in!E23/RES_hh_fec_in!E23)</f>
        <v>0.83114957735209616</v>
      </c>
      <c r="F23" s="78">
        <f>IF(RES_hh_tes_in!F23=0,"",RES_hh_tes_in!F23/RES_hh_fec_in!F23)</f>
        <v>0.83598421735243922</v>
      </c>
      <c r="G23" s="78">
        <f>IF(RES_hh_tes_in!G23=0,"",RES_hh_tes_in!G23/RES_hh_fec_in!G23)</f>
        <v>0.84081953512562169</v>
      </c>
      <c r="H23" s="78">
        <f>IF(RES_hh_tes_in!H23=0,"",RES_hh_tes_in!H23/RES_hh_fec_in!H23)</f>
        <v>0.84565546000338465</v>
      </c>
      <c r="I23" s="78">
        <f>IF(RES_hh_tes_in!I23=0,"",RES_hh_tes_in!I23/RES_hh_fec_in!I23)</f>
        <v>0.85049213426082881</v>
      </c>
      <c r="J23" s="78">
        <f>IF(RES_hh_tes_in!J23=0,"",RES_hh_tes_in!J23/RES_hh_fec_in!J23)</f>
        <v>0.85533014074881653</v>
      </c>
      <c r="K23" s="78">
        <f>IF(RES_hh_tes_in!K23=0,"",RES_hh_tes_in!K23/RES_hh_fec_in!K23)</f>
        <v>0.86016997504388715</v>
      </c>
      <c r="L23" s="78">
        <f>IF(RES_hh_tes_in!L23=0,"",RES_hh_tes_in!L23/RES_hh_fec_in!L23)</f>
        <v>0.86501176973308325</v>
      </c>
      <c r="M23" s="78">
        <f>IF(RES_hh_tes_in!M23=0,"",RES_hh_tes_in!M23/RES_hh_fec_in!M23)</f>
        <v>0.86990530484977036</v>
      </c>
      <c r="N23" s="78">
        <f>IF(RES_hh_tes_in!N23=0,"",RES_hh_tes_in!N23/RES_hh_fec_in!N23)</f>
        <v>0.87486919775804295</v>
      </c>
      <c r="O23" s="78">
        <f>IF(RES_hh_tes_in!O23=0,"",RES_hh_tes_in!O23/RES_hh_fec_in!O23)</f>
        <v>0.87988084586622717</v>
      </c>
      <c r="P23" s="78">
        <f>IF(RES_hh_tes_in!P23=0,"",RES_hh_tes_in!P23/RES_hh_fec_in!P23)</f>
        <v>0.88483549223092384</v>
      </c>
      <c r="Q23" s="78">
        <f>IF(RES_hh_tes_in!Q23=0,"",RES_hh_tes_in!Q23/RES_hh_fec_in!Q23)</f>
        <v>0.88944170932340749</v>
      </c>
      <c r="R23" s="78">
        <f>IF(RES_hh_tes_in!R23=0,"",RES_hh_tes_in!R23/RES_hh_fec_in!R23)</f>
        <v>0.89346033626087173</v>
      </c>
      <c r="S23" s="78">
        <f>IF(RES_hh_tes_in!S23=0,"",RES_hh_tes_in!S23/RES_hh_fec_in!S23)</f>
        <v>0.89716099964969032</v>
      </c>
      <c r="T23" s="78">
        <f>IF(RES_hh_tes_in!T23=0,"",RES_hh_tes_in!T23/RES_hh_fec_in!T23)</f>
        <v>0.90060859673886817</v>
      </c>
      <c r="U23" s="78">
        <f>IF(RES_hh_tes_in!U23=0,"",RES_hh_tes_in!U23/RES_hh_fec_in!U23)</f>
        <v>0.90386802477742256</v>
      </c>
      <c r="V23" s="78">
        <f>IF(RES_hh_tes_in!V23=0,"",RES_hh_tes_in!V23/RES_hh_fec_in!V23)</f>
        <v>0.90700418101436442</v>
      </c>
      <c r="W23" s="78">
        <f>IF(RES_hh_tes_in!W23=0,"",RES_hh_tes_in!W23/RES_hh_fec_in!W23)</f>
        <v>0.90993641093622668</v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0.90065205152084005</v>
      </c>
      <c r="D24" s="78">
        <f>IF(RES_hh_tes_in!D24=0,"",RES_hh_tes_in!D24/RES_hh_fec_in!D24)</f>
        <v>0.90202780858186171</v>
      </c>
      <c r="E24" s="78">
        <f>IF(RES_hh_tes_in!E24=0,"",RES_hh_tes_in!E24/RES_hh_fec_in!E24)</f>
        <v>0.9034407074942985</v>
      </c>
      <c r="F24" s="78">
        <f>IF(RES_hh_tes_in!F24=0,"",RES_hh_tes_in!F24/RES_hh_fec_in!F24)</f>
        <v>0.90485867120465546</v>
      </c>
      <c r="G24" s="78">
        <f>IF(RES_hh_tes_in!G24=0,"",RES_hh_tes_in!G24/RES_hh_fec_in!G24)</f>
        <v>0.90631084037551801</v>
      </c>
      <c r="H24" s="78">
        <f>IF(RES_hh_tes_in!H24=0,"",RES_hh_tes_in!H24/RES_hh_fec_in!H24)</f>
        <v>0.90779364856076694</v>
      </c>
      <c r="I24" s="78">
        <f>IF(RES_hh_tes_in!I24=0,"",RES_hh_tes_in!I24/RES_hh_fec_in!I24)</f>
        <v>0.90931427602051484</v>
      </c>
      <c r="J24" s="78">
        <f>IF(RES_hh_tes_in!J24=0,"",RES_hh_tes_in!J24/RES_hh_fec_in!J24)</f>
        <v>0.9109021377460389</v>
      </c>
      <c r="K24" s="78">
        <f>IF(RES_hh_tes_in!K24=0,"",RES_hh_tes_in!K24/RES_hh_fec_in!K24)</f>
        <v>0.91258224421698719</v>
      </c>
      <c r="L24" s="78">
        <f>IF(RES_hh_tes_in!L24=0,"",RES_hh_tes_in!L24/RES_hh_fec_in!L24)</f>
        <v>0.91436128676204287</v>
      </c>
      <c r="M24" s="78">
        <f>IF(RES_hh_tes_in!M24=0,"",RES_hh_tes_in!M24/RES_hh_fec_in!M24)</f>
        <v>0.91682459326309795</v>
      </c>
      <c r="N24" s="78">
        <f>IF(RES_hh_tes_in!N24=0,"",RES_hh_tes_in!N24/RES_hh_fec_in!N24)</f>
        <v>0.92015722971215264</v>
      </c>
      <c r="O24" s="78">
        <f>IF(RES_hh_tes_in!O24=0,"",RES_hh_tes_in!O24/RES_hh_fec_in!O24)</f>
        <v>0.92452142893936895</v>
      </c>
      <c r="P24" s="78">
        <f>IF(RES_hh_tes_in!P24=0,"",RES_hh_tes_in!P24/RES_hh_fec_in!P24)</f>
        <v>0.92960853109091257</v>
      </c>
      <c r="Q24" s="78">
        <f>IF(RES_hh_tes_in!Q24=0,"",RES_hh_tes_in!Q24/RES_hh_fec_in!Q24)</f>
        <v>0.93440809525188284</v>
      </c>
      <c r="R24" s="78">
        <f>IF(RES_hh_tes_in!R24=0,"",RES_hh_tes_in!R24/RES_hh_fec_in!R24)</f>
        <v>0.93808584107881698</v>
      </c>
      <c r="S24" s="78">
        <f>IF(RES_hh_tes_in!S24=0,"",RES_hh_tes_in!S24/RES_hh_fec_in!S24)</f>
        <v>0.94166367296588915</v>
      </c>
      <c r="T24" s="78">
        <f>IF(RES_hh_tes_in!T24=0,"",RES_hh_tes_in!T24/RES_hh_fec_in!T24)</f>
        <v>0.94511768537451679</v>
      </c>
      <c r="U24" s="78">
        <f>IF(RES_hh_tes_in!U24=0,"",RES_hh_tes_in!U24/RES_hh_fec_in!U24)</f>
        <v>0.94842397276612822</v>
      </c>
      <c r="V24" s="78">
        <f>IF(RES_hh_tes_in!V24=0,"",RES_hh_tes_in!V24/RES_hh_fec_in!V24)</f>
        <v>0.95155862960214777</v>
      </c>
      <c r="W24" s="78">
        <f>IF(RES_hh_tes_in!W24=0,"",RES_hh_tes_in!W24/RES_hh_fec_in!W24)</f>
        <v>0.95444625273806016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0.77625627360508997</v>
      </c>
      <c r="D25" s="79">
        <f>IF(RES_hh_tes_in!D25=0,"",RES_hh_tes_in!D25/RES_hh_fec_in!D25)</f>
        <v>0.77728714299572677</v>
      </c>
      <c r="E25" s="79">
        <f>IF(RES_hh_tes_in!E25=0,"",RES_hh_tes_in!E25/RES_hh_fec_in!E25)</f>
        <v>0.77839730082130365</v>
      </c>
      <c r="F25" s="79">
        <f>IF(RES_hh_tes_in!F25=0,"",RES_hh_tes_in!F25/RES_hh_fec_in!F25)</f>
        <v>0.77951812272683918</v>
      </c>
      <c r="G25" s="79">
        <f>IF(RES_hh_tes_in!G25=0,"",RES_hh_tes_in!G25/RES_hh_fec_in!G25)</f>
        <v>0.78071260017044219</v>
      </c>
      <c r="H25" s="79">
        <f>IF(RES_hh_tes_in!H25=0,"",RES_hh_tes_in!H25/RES_hh_fec_in!H25)</f>
        <v>0.78197367265657813</v>
      </c>
      <c r="I25" s="79">
        <f>IF(RES_hh_tes_in!I25=0,"",RES_hh_tes_in!I25/RES_hh_fec_in!I25)</f>
        <v>0.78331774592973713</v>
      </c>
      <c r="J25" s="79">
        <f>IF(RES_hh_tes_in!J25=0,"",RES_hh_tes_in!J25/RES_hh_fec_in!J25)</f>
        <v>0.78481048956675148</v>
      </c>
      <c r="K25" s="79">
        <f>IF(RES_hh_tes_in!K25=0,"",RES_hh_tes_in!K25/RES_hh_fec_in!K25)</f>
        <v>0.78651009996613308</v>
      </c>
      <c r="L25" s="79">
        <f>IF(RES_hh_tes_in!L25=0,"",RES_hh_tes_in!L25/RES_hh_fec_in!L25)</f>
        <v>0.7884369451254748</v>
      </c>
      <c r="M25" s="79">
        <f>IF(RES_hh_tes_in!M25=0,"",RES_hh_tes_in!M25/RES_hh_fec_in!M25)</f>
        <v>0.79192615878362294</v>
      </c>
      <c r="N25" s="79">
        <f>IF(RES_hh_tes_in!N25=0,"",RES_hh_tes_in!N25/RES_hh_fec_in!N25)</f>
        <v>0.79756437864609031</v>
      </c>
      <c r="O25" s="79">
        <f>IF(RES_hh_tes_in!O25=0,"",RES_hh_tes_in!O25/RES_hh_fec_in!O25)</f>
        <v>0.80610389913358238</v>
      </c>
      <c r="P25" s="79">
        <f>IF(RES_hh_tes_in!P25=0,"",RES_hh_tes_in!P25/RES_hh_fec_in!P25)</f>
        <v>0.81721271906665649</v>
      </c>
      <c r="Q25" s="79">
        <f>IF(RES_hh_tes_in!Q25=0,"",RES_hh_tes_in!Q25/RES_hh_fec_in!Q25)</f>
        <v>0.82811314311122952</v>
      </c>
      <c r="R25" s="79">
        <f>IF(RES_hh_tes_in!R25=0,"",RES_hh_tes_in!R25/RES_hh_fec_in!R25)</f>
        <v>0.83592717396286875</v>
      </c>
      <c r="S25" s="79">
        <f>IF(RES_hh_tes_in!S25=0,"",RES_hh_tes_in!S25/RES_hh_fec_in!S25)</f>
        <v>0.8436641703369302</v>
      </c>
      <c r="T25" s="79">
        <f>IF(RES_hh_tes_in!T25=0,"",RES_hh_tes_in!T25/RES_hh_fec_in!T25)</f>
        <v>0.85116190179147455</v>
      </c>
      <c r="U25" s="79">
        <f>IF(RES_hh_tes_in!U25=0,"",RES_hh_tes_in!U25/RES_hh_fec_in!U25)</f>
        <v>0.85820505844539985</v>
      </c>
      <c r="V25" s="79">
        <f>IF(RES_hh_tes_in!V25=0,"",RES_hh_tes_in!V25/RES_hh_fec_in!V25)</f>
        <v>0.86446331183166136</v>
      </c>
      <c r="W25" s="79">
        <f>IF(RES_hh_tes_in!W25=0,"",RES_hh_tes_in!W25/RES_hh_fec_in!W25)</f>
        <v>0.86938976711328275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0.77474934697183151</v>
      </c>
      <c r="D27" s="70">
        <f>IF(RES_hh_tes_in!D27=0,"",RES_hh_tes_in!D27/RES_hh_fec_in!D27)</f>
        <v>0.77540098744284325</v>
      </c>
      <c r="E27" s="70">
        <f>IF(RES_hh_tes_in!E27=0,"",RES_hh_tes_in!E27/RES_hh_fec_in!E27)</f>
        <v>0.77681597256357515</v>
      </c>
      <c r="F27" s="70">
        <f>IF(RES_hh_tes_in!F27=0,"",RES_hh_tes_in!F27/RES_hh_fec_in!F27)</f>
        <v>0.77843261898408733</v>
      </c>
      <c r="G27" s="70">
        <f>IF(RES_hh_tes_in!G27=0,"",RES_hh_tes_in!G27/RES_hh_fec_in!G27)</f>
        <v>0.7799058664533447</v>
      </c>
      <c r="H27" s="70">
        <f>IF(RES_hh_tes_in!H27=0,"",RES_hh_tes_in!H27/RES_hh_fec_in!H27)</f>
        <v>0.78137694243193423</v>
      </c>
      <c r="I27" s="70">
        <f>IF(RES_hh_tes_in!I27=0,"",RES_hh_tes_in!I27/RES_hh_fec_in!I27)</f>
        <v>0.78286538844249398</v>
      </c>
      <c r="J27" s="70">
        <f>IF(RES_hh_tes_in!J27=0,"",RES_hh_tes_in!J27/RES_hh_fec_in!J27)</f>
        <v>0.78276346428196264</v>
      </c>
      <c r="K27" s="70">
        <f>IF(RES_hh_tes_in!K27=0,"",RES_hh_tes_in!K27/RES_hh_fec_in!K27)</f>
        <v>0.78436369099436931</v>
      </c>
      <c r="L27" s="70">
        <f>IF(RES_hh_tes_in!L27=0,"",RES_hh_tes_in!L27/RES_hh_fec_in!L27)</f>
        <v>0.78626989337537923</v>
      </c>
      <c r="M27" s="70">
        <f>IF(RES_hh_tes_in!M27=0,"",RES_hh_tes_in!M27/RES_hh_fec_in!M27)</f>
        <v>0.78888228458264475</v>
      </c>
      <c r="N27" s="70">
        <f>IF(RES_hh_tes_in!N27=0,"",RES_hh_tes_in!N27/RES_hh_fec_in!N27)</f>
        <v>0.79179077305436152</v>
      </c>
      <c r="O27" s="70">
        <f>IF(RES_hh_tes_in!O27=0,"",RES_hh_tes_in!O27/RES_hh_fec_in!O27)</f>
        <v>0.79643402800449847</v>
      </c>
      <c r="P27" s="70">
        <f>IF(RES_hh_tes_in!P27=0,"",RES_hh_tes_in!P27/RES_hh_fec_in!P27)</f>
        <v>0.80250932698899191</v>
      </c>
      <c r="Q27" s="70">
        <f>IF(RES_hh_tes_in!Q27=0,"",RES_hh_tes_in!Q27/RES_hh_fec_in!Q27)</f>
        <v>0.80994278586308077</v>
      </c>
      <c r="R27" s="70">
        <f>IF(RES_hh_tes_in!R27=0,"",RES_hh_tes_in!R27/RES_hh_fec_in!R27)</f>
        <v>0.81933850583716394</v>
      </c>
      <c r="S27" s="70">
        <f>IF(RES_hh_tes_in!S27=0,"",RES_hh_tes_in!S27/RES_hh_fec_in!S27)</f>
        <v>0.83106987163731205</v>
      </c>
      <c r="T27" s="70">
        <f>IF(RES_hh_tes_in!T27=0,"",RES_hh_tes_in!T27/RES_hh_fec_in!T27)</f>
        <v>0.84296194642981936</v>
      </c>
      <c r="U27" s="70">
        <f>IF(RES_hh_tes_in!U27=0,"",RES_hh_tes_in!U27/RES_hh_fec_in!U27)</f>
        <v>0.85517870807244456</v>
      </c>
      <c r="V27" s="70">
        <f>IF(RES_hh_tes_in!V27=0,"",RES_hh_tes_in!V27/RES_hh_fec_in!V27)</f>
        <v>0.86734214882053184</v>
      </c>
      <c r="W27" s="70">
        <f>IF(RES_hh_tes_in!W27=0,"",RES_hh_tes_in!W27/RES_hh_fec_in!W27)</f>
        <v>0.87560141068148756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0.62101829556398402</v>
      </c>
      <c r="D30" s="78">
        <f>IF(RES_hh_tes_in!D30=0,"",RES_hh_tes_in!D30/RES_hh_fec_in!D30)</f>
        <v>0.62117942258430259</v>
      </c>
      <c r="E30" s="78">
        <f>IF(RES_hh_tes_in!E30=0,"",RES_hh_tes_in!E30/RES_hh_fec_in!E30)</f>
        <v>0.62133827722259238</v>
      </c>
      <c r="F30" s="78">
        <f>IF(RES_hh_tes_in!F30=0,"",RES_hh_tes_in!F30/RES_hh_fec_in!F30)</f>
        <v>0.62149682199060552</v>
      </c>
      <c r="G30" s="78">
        <f>IF(RES_hh_tes_in!G30=0,"",RES_hh_tes_in!G30/RES_hh_fec_in!G30)</f>
        <v>0.62165327402842963</v>
      </c>
      <c r="H30" s="78">
        <f>IF(RES_hh_tes_in!H30=0,"",RES_hh_tes_in!H30/RES_hh_fec_in!H30)</f>
        <v>0.62180785153542084</v>
      </c>
      <c r="I30" s="78">
        <f>IF(RES_hh_tes_in!I30=0,"",RES_hh_tes_in!I30/RES_hh_fec_in!I30)</f>
        <v>0.62196011521484462</v>
      </c>
      <c r="J30" s="78">
        <f>IF(RES_hh_tes_in!J30=0,"",RES_hh_tes_in!J30/RES_hh_fec_in!J30)</f>
        <v>0.62210826542303765</v>
      </c>
      <c r="K30" s="78">
        <f>IF(RES_hh_tes_in!K30=0,"",RES_hh_tes_in!K30/RES_hh_fec_in!K30)</f>
        <v>0.62225077198952294</v>
      </c>
      <c r="L30" s="78">
        <f>IF(RES_hh_tes_in!L30=0,"",RES_hh_tes_in!L30/RES_hh_fec_in!L30)</f>
        <v>0.62238722553096448</v>
      </c>
      <c r="M30" s="78">
        <f>IF(RES_hh_tes_in!M30=0,"",RES_hh_tes_in!M30/RES_hh_fec_in!M30)</f>
        <v>0.62246065560234665</v>
      </c>
      <c r="N30" s="78">
        <f>IF(RES_hh_tes_in!N30=0,"",RES_hh_tes_in!N30/RES_hh_fec_in!N30)</f>
        <v>0.62246065560234665</v>
      </c>
      <c r="O30" s="78">
        <f>IF(RES_hh_tes_in!O30=0,"",RES_hh_tes_in!O30/RES_hh_fec_in!O30)</f>
        <v>0.62246065560234665</v>
      </c>
      <c r="P30" s="78">
        <f>IF(RES_hh_tes_in!P30=0,"",RES_hh_tes_in!P30/RES_hh_fec_in!P30)</f>
        <v>0.62246065560234665</v>
      </c>
      <c r="Q30" s="78">
        <f>IF(RES_hh_tes_in!Q30=0,"",RES_hh_tes_in!Q30/RES_hh_fec_in!Q30)</f>
        <v>0.62246065560234665</v>
      </c>
      <c r="R30" s="78">
        <f>IF(RES_hh_tes_in!R30=0,"",RES_hh_tes_in!R30/RES_hh_fec_in!R30)</f>
        <v>0.62292456465255475</v>
      </c>
      <c r="S30" s="78">
        <f>IF(RES_hh_tes_in!S30=0,"",RES_hh_tes_in!S30/RES_hh_fec_in!S30)</f>
        <v>0.62368316105950639</v>
      </c>
      <c r="T30" s="78">
        <f>IF(RES_hh_tes_in!T30=0,"",RES_hh_tes_in!T30/RES_hh_fec_in!T30)</f>
        <v>0.62456819020094945</v>
      </c>
      <c r="U30" s="78">
        <f>IF(RES_hh_tes_in!U30=0,"",RES_hh_tes_in!U30/RES_hh_fec_in!U30)</f>
        <v>0.62548482752601564</v>
      </c>
      <c r="V30" s="78">
        <f>IF(RES_hh_tes_in!V30=0,"",RES_hh_tes_in!V30/RES_hh_fec_in!V30)</f>
        <v>0.62633824848383568</v>
      </c>
      <c r="W30" s="78">
        <f>IF(RES_hh_tes_in!W30=0,"",RES_hh_tes_in!W30/RES_hh_fec_in!W30)</f>
        <v>0.62712845307440956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0.77560244913429854</v>
      </c>
      <c r="D32" s="81">
        <f>IF(RES_hh_tes_in!D32=0,"",RES_hh_tes_in!D32/RES_hh_fec_in!D32)</f>
        <v>0.77690942615596326</v>
      </c>
      <c r="E32" s="81">
        <f>IF(RES_hh_tes_in!E32=0,"",RES_hh_tes_in!E32/RES_hh_fec_in!E32)</f>
        <v>0.77826473202001611</v>
      </c>
      <c r="F32" s="81">
        <f>IF(RES_hh_tes_in!F32=0,"",RES_hh_tes_in!F32/RES_hh_fec_in!F32)</f>
        <v>0.77962662818075845</v>
      </c>
      <c r="G32" s="81">
        <f>IF(RES_hh_tes_in!G32=0,"",RES_hh_tes_in!G32/RES_hh_fec_in!G32)</f>
        <v>0.78103303236268384</v>
      </c>
      <c r="H32" s="81">
        <f>IF(RES_hh_tes_in!H32=0,"",RES_hh_tes_in!H32/RES_hh_fec_in!H32)</f>
        <v>0.7824793039190342</v>
      </c>
      <c r="I32" s="81">
        <f>IF(RES_hh_tes_in!I32=0,"",RES_hh_tes_in!I32/RES_hh_fec_in!I32)</f>
        <v>0.78397478577823321</v>
      </c>
      <c r="J32" s="81">
        <f>IF(RES_hh_tes_in!J32=0,"",RES_hh_tes_in!J32/RES_hh_fec_in!J32)</f>
        <v>0.78555775262027339</v>
      </c>
      <c r="K32" s="81">
        <f>IF(RES_hh_tes_in!K32=0,"",RES_hh_tes_in!K32/RES_hh_fec_in!K32)</f>
        <v>0.7872607479905871</v>
      </c>
      <c r="L32" s="81">
        <f>IF(RES_hh_tes_in!L32=0,"",RES_hh_tes_in!L32/RES_hh_fec_in!L32)</f>
        <v>0.7890924786217951</v>
      </c>
      <c r="M32" s="81">
        <f>IF(RES_hh_tes_in!M32=0,"",RES_hh_tes_in!M32/RES_hh_fec_in!M32)</f>
        <v>0.79158460725550395</v>
      </c>
      <c r="N32" s="81">
        <f>IF(RES_hh_tes_in!N32=0,"",RES_hh_tes_in!N32/RES_hh_fec_in!N32)</f>
        <v>0.79488788882673578</v>
      </c>
      <c r="O32" s="81">
        <f>IF(RES_hh_tes_in!O32=0,"",RES_hh_tes_in!O32/RES_hh_fec_in!O32)</f>
        <v>0.79936888082037838</v>
      </c>
      <c r="P32" s="81">
        <f>IF(RES_hh_tes_in!P32=0,"",RES_hh_tes_in!P32/RES_hh_fec_in!P32)</f>
        <v>0.80522010253588117</v>
      </c>
      <c r="Q32" s="81">
        <f>IF(RES_hh_tes_in!Q32=0,"",RES_hh_tes_in!Q32/RES_hh_fec_in!Q32)</f>
        <v>0.8127615477518576</v>
      </c>
      <c r="R32" s="81">
        <f>IF(RES_hh_tes_in!R32=0,"",RES_hh_tes_in!R32/RES_hh_fec_in!R32)</f>
        <v>0.82302052111649315</v>
      </c>
      <c r="S32" s="81">
        <f>IF(RES_hh_tes_in!S32=0,"",RES_hh_tes_in!S32/RES_hh_fec_in!S32)</f>
        <v>0.83582467941454308</v>
      </c>
      <c r="T32" s="81">
        <f>IF(RES_hh_tes_in!T32=0,"",RES_hh_tes_in!T32/RES_hh_fec_in!T32)</f>
        <v>0.84959122619980143</v>
      </c>
      <c r="U32" s="81">
        <f>IF(RES_hh_tes_in!U32=0,"",RES_hh_tes_in!U32/RES_hh_fec_in!U32)</f>
        <v>0.8627373650261031</v>
      </c>
      <c r="V32" s="81">
        <f>IF(RES_hh_tes_in!V32=0,"",RES_hh_tes_in!V32/RES_hh_fec_in!V32)</f>
        <v>0.87368029944726466</v>
      </c>
      <c r="W32" s="81">
        <f>IF(RES_hh_tes_in!W32=0,"",RES_hh_tes_in!W32/RES_hh_fec_in!W32)</f>
        <v>0.88186404411964836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3469.0511096601449</v>
      </c>
      <c r="D3" s="65">
        <f t="shared" si="0"/>
        <v>2862.1595268297897</v>
      </c>
      <c r="E3" s="65">
        <f t="shared" si="0"/>
        <v>2796.1716474639379</v>
      </c>
      <c r="F3" s="65">
        <f t="shared" si="0"/>
        <v>2392.3725087066196</v>
      </c>
      <c r="G3" s="65">
        <f t="shared" si="0"/>
        <v>2233.7789025864413</v>
      </c>
      <c r="H3" s="65">
        <f t="shared" si="0"/>
        <v>2445.1963849745089</v>
      </c>
      <c r="I3" s="65">
        <f t="shared" si="0"/>
        <v>1685.6661025122928</v>
      </c>
      <c r="J3" s="65">
        <f t="shared" si="0"/>
        <v>2394.4045429894895</v>
      </c>
      <c r="K3" s="65">
        <f t="shared" si="0"/>
        <v>1951.2781288673104</v>
      </c>
      <c r="L3" s="65">
        <f t="shared" si="0"/>
        <v>2678.9205246485117</v>
      </c>
      <c r="M3" s="65">
        <f t="shared" si="0"/>
        <v>1875.4433744119442</v>
      </c>
      <c r="N3" s="65">
        <f t="shared" si="0"/>
        <v>2541.051078508237</v>
      </c>
      <c r="O3" s="65">
        <f t="shared" si="0"/>
        <v>2169.5153909327814</v>
      </c>
      <c r="P3" s="65">
        <f t="shared" si="0"/>
        <v>1909.6380332702013</v>
      </c>
      <c r="Q3" s="65">
        <f t="shared" si="0"/>
        <v>2353.5262130979286</v>
      </c>
      <c r="R3" s="65">
        <f t="shared" ref="R3:V3" si="1">SUM(R4,R15,R17,R27)</f>
        <v>1592.6897281405199</v>
      </c>
      <c r="S3" s="65">
        <f t="shared" si="1"/>
        <v>1514.173416596273</v>
      </c>
      <c r="T3" s="65">
        <f t="shared" si="1"/>
        <v>1456.5049393818929</v>
      </c>
      <c r="U3" s="65">
        <f t="shared" si="1"/>
        <v>1348.5159007384066</v>
      </c>
      <c r="V3" s="65">
        <f t="shared" si="1"/>
        <v>1179.5753807970082</v>
      </c>
      <c r="W3" s="65">
        <f t="shared" ref="W3" si="2">SUM(W4,W15,W17,W27)</f>
        <v>933.30716556849234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3109.4881870531426</v>
      </c>
      <c r="D4" s="69">
        <f t="shared" si="3"/>
        <v>2473.9540134584486</v>
      </c>
      <c r="E4" s="69">
        <f t="shared" si="3"/>
        <v>2427.3249507614528</v>
      </c>
      <c r="F4" s="69">
        <f t="shared" si="3"/>
        <v>2080.0082978105038</v>
      </c>
      <c r="G4" s="69">
        <f t="shared" si="3"/>
        <v>1930.9268820741072</v>
      </c>
      <c r="H4" s="69">
        <f t="shared" si="3"/>
        <v>2080.2644767742286</v>
      </c>
      <c r="I4" s="69">
        <f t="shared" si="3"/>
        <v>1361.1528298017579</v>
      </c>
      <c r="J4" s="69">
        <f t="shared" si="3"/>
        <v>1983.7657868633491</v>
      </c>
      <c r="K4" s="69">
        <f t="shared" si="3"/>
        <v>1672.6769315584236</v>
      </c>
      <c r="L4" s="69">
        <f t="shared" si="3"/>
        <v>2322.4832059506625</v>
      </c>
      <c r="M4" s="69">
        <f t="shared" si="3"/>
        <v>1627.1831848578511</v>
      </c>
      <c r="N4" s="69">
        <f t="shared" si="3"/>
        <v>2216.2648668704096</v>
      </c>
      <c r="O4" s="69">
        <f t="shared" si="3"/>
        <v>1987.4451725143126</v>
      </c>
      <c r="P4" s="69">
        <f t="shared" si="3"/>
        <v>1687.7906047824126</v>
      </c>
      <c r="Q4" s="69">
        <f t="shared" si="3"/>
        <v>1985.9107288062255</v>
      </c>
      <c r="R4" s="69">
        <f t="shared" ref="R4:V4" si="4">SUM(R5:R14)</f>
        <v>1293.4375338720704</v>
      </c>
      <c r="S4" s="69">
        <f t="shared" si="4"/>
        <v>1181.6156395274131</v>
      </c>
      <c r="T4" s="69">
        <f t="shared" si="4"/>
        <v>1120.0308322439457</v>
      </c>
      <c r="U4" s="69">
        <f t="shared" si="4"/>
        <v>1051.4197325718142</v>
      </c>
      <c r="V4" s="69">
        <f t="shared" si="4"/>
        <v>990.814336171783</v>
      </c>
      <c r="W4" s="69">
        <f t="shared" ref="W4" si="5">SUM(W5:W14)</f>
        <v>706.82779371656341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48.788118540832372</v>
      </c>
      <c r="D5" s="72">
        <v>22.053467335278942</v>
      </c>
      <c r="E5" s="72">
        <v>60.51348435891753</v>
      </c>
      <c r="F5" s="72">
        <v>63.204044139150199</v>
      </c>
      <c r="G5" s="72">
        <v>60.838430774602941</v>
      </c>
      <c r="H5" s="72">
        <v>98.8043285449275</v>
      </c>
      <c r="I5" s="72">
        <v>104.6827416273776</v>
      </c>
      <c r="J5" s="72">
        <v>93.575844148045235</v>
      </c>
      <c r="K5" s="72">
        <v>98.365540247604315</v>
      </c>
      <c r="L5" s="72">
        <v>141.96300304184007</v>
      </c>
      <c r="M5" s="72">
        <v>99.973866044853992</v>
      </c>
      <c r="N5" s="72">
        <v>47.784499340226084</v>
      </c>
      <c r="O5" s="72">
        <v>0</v>
      </c>
      <c r="P5" s="72">
        <v>0</v>
      </c>
      <c r="Q5" s="72">
        <v>3.5929431146849225E-3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20.801110929966622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55.683200989198198</v>
      </c>
      <c r="D6" s="72">
        <v>45.38424401757527</v>
      </c>
      <c r="E6" s="72">
        <v>39.932800065870666</v>
      </c>
      <c r="F6" s="72">
        <v>59.133511858979865</v>
      </c>
      <c r="G6" s="72">
        <v>52.02899305022941</v>
      </c>
      <c r="H6" s="72">
        <v>49.469303129755517</v>
      </c>
      <c r="I6" s="72">
        <v>24.508778363303804</v>
      </c>
      <c r="J6" s="72">
        <v>38.223636378264942</v>
      </c>
      <c r="K6" s="72">
        <v>39.45269639086375</v>
      </c>
      <c r="L6" s="72">
        <v>62.300508321367104</v>
      </c>
      <c r="M6" s="72">
        <v>47.000348047720784</v>
      </c>
      <c r="N6" s="72">
        <v>39.535566783426582</v>
      </c>
      <c r="O6" s="72">
        <v>45.462696454519808</v>
      </c>
      <c r="P6" s="72">
        <v>23.683284236769225</v>
      </c>
      <c r="Q6" s="72">
        <v>27.414452110832997</v>
      </c>
      <c r="R6" s="72">
        <v>32.338433060393513</v>
      </c>
      <c r="S6" s="72">
        <v>21.10910607529668</v>
      </c>
      <c r="T6" s="72">
        <v>41.615073601276336</v>
      </c>
      <c r="U6" s="72">
        <v>35.632284142373635</v>
      </c>
      <c r="V6" s="72">
        <v>30.621807627822491</v>
      </c>
      <c r="W6" s="72">
        <v>17.03368871604664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1396.1618974128276</v>
      </c>
      <c r="D7" s="72">
        <v>883.78129532096102</v>
      </c>
      <c r="E7" s="72">
        <v>899.79295405367986</v>
      </c>
      <c r="F7" s="72">
        <v>774.99108919707487</v>
      </c>
      <c r="G7" s="72">
        <v>785.51779037188567</v>
      </c>
      <c r="H7" s="72">
        <v>926.50098782357838</v>
      </c>
      <c r="I7" s="72">
        <v>352.04454045970795</v>
      </c>
      <c r="J7" s="72">
        <v>776.71153894458428</v>
      </c>
      <c r="K7" s="72">
        <v>597.17382902062457</v>
      </c>
      <c r="L7" s="72">
        <v>880.85519926610539</v>
      </c>
      <c r="M7" s="72">
        <v>812.2166796790068</v>
      </c>
      <c r="N7" s="72">
        <v>1089.2513068621602</v>
      </c>
      <c r="O7" s="72">
        <v>1170.8054361294423</v>
      </c>
      <c r="P7" s="72">
        <v>752.84068070209355</v>
      </c>
      <c r="Q7" s="72">
        <v>307.00649812416793</v>
      </c>
      <c r="R7" s="72">
        <v>105.78052706520536</v>
      </c>
      <c r="S7" s="72">
        <v>280.15462761828917</v>
      </c>
      <c r="T7" s="72">
        <v>280.61430227889014</v>
      </c>
      <c r="U7" s="72">
        <v>391.67437028468549</v>
      </c>
      <c r="V7" s="72">
        <v>318.99735317373739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1608.8549701102843</v>
      </c>
      <c r="D8" s="72">
        <v>1522.7350067846335</v>
      </c>
      <c r="E8" s="72">
        <v>1427.0857122829846</v>
      </c>
      <c r="F8" s="72">
        <v>1182.6796526152989</v>
      </c>
      <c r="G8" s="72">
        <v>1032.541667877389</v>
      </c>
      <c r="H8" s="72">
        <v>1005.4898572759673</v>
      </c>
      <c r="I8" s="72">
        <v>879.91676935136843</v>
      </c>
      <c r="J8" s="72">
        <v>1075.2547673924548</v>
      </c>
      <c r="K8" s="72">
        <v>937.68486589933093</v>
      </c>
      <c r="L8" s="72">
        <v>1237.3644953213502</v>
      </c>
      <c r="M8" s="72">
        <v>667.99229108626946</v>
      </c>
      <c r="N8" s="72">
        <v>1039.6934938845966</v>
      </c>
      <c r="O8" s="72">
        <v>771.17703993035059</v>
      </c>
      <c r="P8" s="72">
        <v>911.26663984354991</v>
      </c>
      <c r="Q8" s="72">
        <v>1651.48618562811</v>
      </c>
      <c r="R8" s="72">
        <v>1155.3185737464714</v>
      </c>
      <c r="S8" s="72">
        <v>880.35190583382723</v>
      </c>
      <c r="T8" s="72">
        <v>797.80145636377927</v>
      </c>
      <c r="U8" s="72">
        <v>624.11307814475504</v>
      </c>
      <c r="V8" s="72">
        <v>641.19517537022318</v>
      </c>
      <c r="W8" s="72">
        <v>668.99299407055014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358.61211838273812</v>
      </c>
      <c r="D17" s="69">
        <f t="shared" si="7"/>
        <v>386.41761756698651</v>
      </c>
      <c r="E17" s="69">
        <f t="shared" si="7"/>
        <v>367.15890706741925</v>
      </c>
      <c r="F17" s="69">
        <f t="shared" si="7"/>
        <v>311.00083277409669</v>
      </c>
      <c r="G17" s="69">
        <f t="shared" si="7"/>
        <v>301.5596196083506</v>
      </c>
      <c r="H17" s="69">
        <f t="shared" si="7"/>
        <v>363.4343818005608</v>
      </c>
      <c r="I17" s="69">
        <f t="shared" si="7"/>
        <v>323.18898889352209</v>
      </c>
      <c r="J17" s="69">
        <f t="shared" si="7"/>
        <v>407.04253106431821</v>
      </c>
      <c r="K17" s="69">
        <f t="shared" si="7"/>
        <v>275.88370420597994</v>
      </c>
      <c r="L17" s="69">
        <f t="shared" si="7"/>
        <v>353.34385339041739</v>
      </c>
      <c r="M17" s="69">
        <f t="shared" si="7"/>
        <v>246.1076550272291</v>
      </c>
      <c r="N17" s="69">
        <f t="shared" si="7"/>
        <v>321.69255034362834</v>
      </c>
      <c r="O17" s="69">
        <f t="shared" si="7"/>
        <v>179.85102395974391</v>
      </c>
      <c r="P17" s="69">
        <f t="shared" si="7"/>
        <v>219.56124500584528</v>
      </c>
      <c r="Q17" s="69">
        <f t="shared" si="7"/>
        <v>364.76483837235412</v>
      </c>
      <c r="R17" s="69">
        <f t="shared" ref="R17:V17" si="8">SUM(R18:R26)</f>
        <v>296.48486253496287</v>
      </c>
      <c r="S17" s="69">
        <f t="shared" si="8"/>
        <v>328.69589918065662</v>
      </c>
      <c r="T17" s="69">
        <f t="shared" si="8"/>
        <v>332.02083177099797</v>
      </c>
      <c r="U17" s="69">
        <f t="shared" si="8"/>
        <v>292.89911101543385</v>
      </c>
      <c r="V17" s="69">
        <f t="shared" si="8"/>
        <v>185.84585061380767</v>
      </c>
      <c r="W17" s="69">
        <f t="shared" ref="W17" si="9">SUM(W18:W26)</f>
        <v>223.53251872617352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7.3449616174924941</v>
      </c>
      <c r="D19" s="72">
        <v>6.6245703494485477</v>
      </c>
      <c r="E19" s="72">
        <v>10.004723640579343</v>
      </c>
      <c r="F19" s="72">
        <v>14.497088127871187</v>
      </c>
      <c r="G19" s="72">
        <v>13.649815626665188</v>
      </c>
      <c r="H19" s="72">
        <v>16.953098359439075</v>
      </c>
      <c r="I19" s="72">
        <v>9.7744953420468423</v>
      </c>
      <c r="J19" s="72">
        <v>9.8227582204504014</v>
      </c>
      <c r="K19" s="72">
        <v>9.4897578495663844</v>
      </c>
      <c r="L19" s="72">
        <v>11.299272686919705</v>
      </c>
      <c r="M19" s="72">
        <v>10.710589944782978</v>
      </c>
      <c r="N19" s="72">
        <v>6.0302355594729988</v>
      </c>
      <c r="O19" s="72">
        <v>3.0290067627993817</v>
      </c>
      <c r="P19" s="72">
        <v>10.612304478434766</v>
      </c>
      <c r="Q19" s="72">
        <v>6.3903349215914513</v>
      </c>
      <c r="R19" s="72">
        <v>5.3610433419435948</v>
      </c>
      <c r="S19" s="72">
        <v>8.7392393708444533</v>
      </c>
      <c r="T19" s="72">
        <v>20.466626229004586</v>
      </c>
      <c r="U19" s="72">
        <v>11.135328103372238</v>
      </c>
      <c r="V19" s="72">
        <v>8.3056344552580157</v>
      </c>
      <c r="W19" s="72">
        <v>6.9382662357823728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153.32778823872746</v>
      </c>
      <c r="D20" s="72">
        <v>114.27150605267187</v>
      </c>
      <c r="E20" s="72">
        <v>118.50762955254316</v>
      </c>
      <c r="F20" s="72">
        <v>101.76139360098587</v>
      </c>
      <c r="G20" s="72">
        <v>108.93357977928902</v>
      </c>
      <c r="H20" s="72">
        <v>146.69763511098097</v>
      </c>
      <c r="I20" s="72">
        <v>78.164171972917757</v>
      </c>
      <c r="J20" s="72">
        <v>173.89088531951285</v>
      </c>
      <c r="K20" s="72">
        <v>108.6598198629447</v>
      </c>
      <c r="L20" s="72">
        <v>148.63646465028344</v>
      </c>
      <c r="M20" s="72">
        <v>113.51025214623972</v>
      </c>
      <c r="N20" s="72">
        <v>136.99016607865201</v>
      </c>
      <c r="O20" s="72">
        <v>46.831591251529979</v>
      </c>
      <c r="P20" s="72">
        <v>22.162201441940944</v>
      </c>
      <c r="Q20" s="72">
        <v>18.200539319390192</v>
      </c>
      <c r="R20" s="72">
        <v>27.833995505673332</v>
      </c>
      <c r="S20" s="72">
        <v>87.97017110083172</v>
      </c>
      <c r="T20" s="72">
        <v>89.579310134667011</v>
      </c>
      <c r="U20" s="72">
        <v>115.87927820961106</v>
      </c>
      <c r="V20" s="72">
        <v>42.572093406678931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197.93936852651819</v>
      </c>
      <c r="D21" s="72">
        <v>265.52154116486611</v>
      </c>
      <c r="E21" s="72">
        <v>238.6465538742967</v>
      </c>
      <c r="F21" s="72">
        <v>194.74235104523964</v>
      </c>
      <c r="G21" s="72">
        <v>178.97622420239639</v>
      </c>
      <c r="H21" s="72">
        <v>199.78364833014078</v>
      </c>
      <c r="I21" s="72">
        <v>235.2503215785575</v>
      </c>
      <c r="J21" s="72">
        <v>223.32888752435497</v>
      </c>
      <c r="K21" s="72">
        <v>157.73412649346886</v>
      </c>
      <c r="L21" s="72">
        <v>193.40811605321426</v>
      </c>
      <c r="M21" s="72">
        <v>121.88681293620638</v>
      </c>
      <c r="N21" s="72">
        <v>178.6721487055033</v>
      </c>
      <c r="O21" s="72">
        <v>129.99042594541456</v>
      </c>
      <c r="P21" s="72">
        <v>186.78673908546958</v>
      </c>
      <c r="Q21" s="72">
        <v>340.17396413137249</v>
      </c>
      <c r="R21" s="72">
        <v>263.28982368734597</v>
      </c>
      <c r="S21" s="72">
        <v>231.98648870898043</v>
      </c>
      <c r="T21" s="72">
        <v>221.97489540732639</v>
      </c>
      <c r="U21" s="72">
        <v>165.88450470245053</v>
      </c>
      <c r="V21" s="72">
        <v>134.96812275187074</v>
      </c>
      <c r="W21" s="72">
        <v>216.59425249039114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0.95080422426403988</v>
      </c>
      <c r="D27" s="69">
        <f t="shared" si="10"/>
        <v>1.7878958043547919</v>
      </c>
      <c r="E27" s="69">
        <f t="shared" si="10"/>
        <v>1.6877896350661152</v>
      </c>
      <c r="F27" s="69">
        <f t="shared" si="10"/>
        <v>1.3633781220193879</v>
      </c>
      <c r="G27" s="69">
        <f t="shared" si="10"/>
        <v>1.292400903983659</v>
      </c>
      <c r="H27" s="69">
        <f t="shared" si="10"/>
        <v>1.4975263997192054</v>
      </c>
      <c r="I27" s="69">
        <f t="shared" si="10"/>
        <v>1.3242838170128628</v>
      </c>
      <c r="J27" s="69">
        <f t="shared" si="10"/>
        <v>3.5962250618222544</v>
      </c>
      <c r="K27" s="69">
        <f t="shared" si="10"/>
        <v>2.71749310290696</v>
      </c>
      <c r="L27" s="69">
        <f t="shared" si="10"/>
        <v>3.0934653074320617</v>
      </c>
      <c r="M27" s="69">
        <f t="shared" si="10"/>
        <v>2.1525345268640557</v>
      </c>
      <c r="N27" s="69">
        <f t="shared" si="10"/>
        <v>3.0936612941991788</v>
      </c>
      <c r="O27" s="69">
        <f t="shared" si="10"/>
        <v>2.2191944587249828</v>
      </c>
      <c r="P27" s="69">
        <f t="shared" si="10"/>
        <v>2.286183481943433</v>
      </c>
      <c r="Q27" s="69">
        <f t="shared" si="10"/>
        <v>2.850645919349228</v>
      </c>
      <c r="R27" s="69">
        <f t="shared" ref="R27:V27" si="11">SUM(R28:R32)</f>
        <v>2.7673317334866598</v>
      </c>
      <c r="S27" s="69">
        <f t="shared" si="11"/>
        <v>3.8618778882032418</v>
      </c>
      <c r="T27" s="69">
        <f t="shared" si="11"/>
        <v>4.4532753669492076</v>
      </c>
      <c r="U27" s="69">
        <f t="shared" si="11"/>
        <v>4.1970571511586732</v>
      </c>
      <c r="V27" s="69">
        <f t="shared" si="11"/>
        <v>2.9151940114174582</v>
      </c>
      <c r="W27" s="69">
        <f t="shared" ref="W27" si="12">SUM(W28:W32)</f>
        <v>2.9468531257554376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0.95080422426403988</v>
      </c>
      <c r="D30" s="72">
        <v>1.7878958043547919</v>
      </c>
      <c r="E30" s="72">
        <v>1.6877896350661152</v>
      </c>
      <c r="F30" s="72">
        <v>1.3633781220193879</v>
      </c>
      <c r="G30" s="72">
        <v>1.292400903983659</v>
      </c>
      <c r="H30" s="72">
        <v>1.4975263997192054</v>
      </c>
      <c r="I30" s="72">
        <v>1.3242838170128628</v>
      </c>
      <c r="J30" s="72">
        <v>3.5962250618222544</v>
      </c>
      <c r="K30" s="72">
        <v>2.71749310290696</v>
      </c>
      <c r="L30" s="72">
        <v>3.0934653074320617</v>
      </c>
      <c r="M30" s="72">
        <v>2.1525345268640557</v>
      </c>
      <c r="N30" s="72">
        <v>3.0936612941991788</v>
      </c>
      <c r="O30" s="72">
        <v>2.2191944587249828</v>
      </c>
      <c r="P30" s="72">
        <v>2.286183481943433</v>
      </c>
      <c r="Q30" s="72">
        <v>2.850645919349228</v>
      </c>
      <c r="R30" s="72">
        <v>2.7673317334866598</v>
      </c>
      <c r="S30" s="72">
        <v>3.8618778882032418</v>
      </c>
      <c r="T30" s="72">
        <v>4.4532753669492076</v>
      </c>
      <c r="U30" s="72">
        <v>4.1970571511586732</v>
      </c>
      <c r="V30" s="72">
        <v>2.9151940114174582</v>
      </c>
      <c r="W30" s="72">
        <v>2.9468531257554376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19193.027369597796</v>
      </c>
      <c r="D3" s="65">
        <f>IF(RES_hh_fec_in!D3=0,0,1000*11630*RES_hh_fec_in!D3/RES_hh_num_in!D3)</f>
        <v>16959.213746122616</v>
      </c>
      <c r="E3" s="65">
        <f>IF(RES_hh_fec_in!E3=0,0,1000*11630*RES_hh_fec_in!E3/RES_hh_num_in!E3)</f>
        <v>16985.921188033091</v>
      </c>
      <c r="F3" s="65">
        <f>IF(RES_hh_fec_in!F3=0,0,1000*11630*RES_hh_fec_in!F3/RES_hh_num_in!F3)</f>
        <v>16570.134788041683</v>
      </c>
      <c r="G3" s="65">
        <f>IF(RES_hh_fec_in!G3=0,0,1000*11630*RES_hh_fec_in!G3/RES_hh_num_in!G3)</f>
        <v>15614.66735737686</v>
      </c>
      <c r="H3" s="65">
        <f>IF(RES_hh_fec_in!H3=0,0,1000*11630*RES_hh_fec_in!H3/RES_hh_num_in!H3)</f>
        <v>13920.147417692062</v>
      </c>
      <c r="I3" s="65">
        <f>IF(RES_hh_fec_in!I3=0,0,1000*11630*RES_hh_fec_in!I3/RES_hh_num_in!I3)</f>
        <v>11934.135637263456</v>
      </c>
      <c r="J3" s="65">
        <f>IF(RES_hh_fec_in!J3=0,0,1000*11630*RES_hh_fec_in!J3/RES_hh_num_in!J3)</f>
        <v>11949.760064384249</v>
      </c>
      <c r="K3" s="65">
        <f>IF(RES_hh_fec_in!K3=0,0,1000*11630*RES_hh_fec_in!K3/RES_hh_num_in!K3)</f>
        <v>13051.212726285617</v>
      </c>
      <c r="L3" s="65">
        <f>IF(RES_hh_fec_in!L3=0,0,1000*11630*RES_hh_fec_in!L3/RES_hh_num_in!L3)</f>
        <v>15092.101431769261</v>
      </c>
      <c r="M3" s="65">
        <f>IF(RES_hh_fec_in!M3=0,0,1000*11630*RES_hh_fec_in!M3/RES_hh_num_in!M3)</f>
        <v>13745.132964742448</v>
      </c>
      <c r="N3" s="65">
        <f>IF(RES_hh_fec_in!N3=0,0,1000*11630*RES_hh_fec_in!N3/RES_hh_num_in!N3)</f>
        <v>14165.705377349077</v>
      </c>
      <c r="O3" s="65">
        <f>IF(RES_hh_fec_in!O3=0,0,1000*11630*RES_hh_fec_in!O3/RES_hh_num_in!O3)</f>
        <v>15464.473720454966</v>
      </c>
      <c r="P3" s="65">
        <f>IF(RES_hh_fec_in!P3=0,0,1000*11630*RES_hh_fec_in!P3/RES_hh_num_in!P3)</f>
        <v>11489.008965054742</v>
      </c>
      <c r="Q3" s="65">
        <f>IF(RES_hh_fec_in!Q3=0,0,1000*11630*RES_hh_fec_in!Q3/RES_hh_num_in!Q3)</f>
        <v>11156.738598144264</v>
      </c>
      <c r="R3" s="65">
        <f>IF(RES_hh_fec_in!R3=0,0,1000*11630*RES_hh_fec_in!R3/RES_hh_num_in!R3)</f>
        <v>9368.4426929886431</v>
      </c>
      <c r="S3" s="65">
        <f>IF(RES_hh_fec_in!S3=0,0,1000*11630*RES_hh_fec_in!S3/RES_hh_num_in!S3)</f>
        <v>8627.9136708767492</v>
      </c>
      <c r="T3" s="65">
        <f>IF(RES_hh_fec_in!T3=0,0,1000*11630*RES_hh_fec_in!T3/RES_hh_num_in!T3)</f>
        <v>8651.8218201759064</v>
      </c>
      <c r="U3" s="65">
        <f>IF(RES_hh_fec_in!U3=0,0,1000*11630*RES_hh_fec_in!U3/RES_hh_num_in!U3)</f>
        <v>9149.6873541005698</v>
      </c>
      <c r="V3" s="65">
        <f>IF(RES_hh_fec_in!V3=0,0,1000*11630*RES_hh_fec_in!V3/RES_hh_num_in!V3)</f>
        <v>9421.7987633554003</v>
      </c>
      <c r="W3" s="65">
        <f>IF(RES_hh_fec_in!W3=0,0,1000*11630*RES_hh_fec_in!W3/RES_hh_num_in!W3)</f>
        <v>8400.9331432961535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16088.080874336361</v>
      </c>
      <c r="D4" s="69">
        <f>IF(RES_hh_fec_in!D4=0,0,1000*11630*RES_hh_fec_in!D4/RES_hh_num_in!D4)</f>
        <v>13783.034844545853</v>
      </c>
      <c r="E4" s="69">
        <f>IF(RES_hh_fec_in!E4=0,0,1000*11630*RES_hh_fec_in!E4/RES_hh_num_in!E4)</f>
        <v>13746.895888247935</v>
      </c>
      <c r="F4" s="69">
        <f>IF(RES_hh_fec_in!F4=0,0,1000*11630*RES_hh_fec_in!F4/RES_hh_num_in!F4)</f>
        <v>13277.162624403423</v>
      </c>
      <c r="G4" s="69">
        <f>IF(RES_hh_fec_in!G4=0,0,1000*11630*RES_hh_fec_in!G4/RES_hh_num_in!G4)</f>
        <v>12324.731484186152</v>
      </c>
      <c r="H4" s="69">
        <f>IF(RES_hh_fec_in!H4=0,0,1000*11630*RES_hh_fec_in!H4/RES_hh_num_in!H4)</f>
        <v>10661.516320021727</v>
      </c>
      <c r="I4" s="69">
        <f>IF(RES_hh_fec_in!I4=0,0,1000*11630*RES_hh_fec_in!I4/RES_hh_num_in!I4)</f>
        <v>8742.1063842371059</v>
      </c>
      <c r="J4" s="69">
        <f>IF(RES_hh_fec_in!J4=0,0,1000*11630*RES_hh_fec_in!J4/RES_hh_num_in!J4)</f>
        <v>8813.8338674689694</v>
      </c>
      <c r="K4" s="69">
        <f>IF(RES_hh_fec_in!K4=0,0,1000*11630*RES_hh_fec_in!K4/RES_hh_num_in!K4)</f>
        <v>9984.522126688893</v>
      </c>
      <c r="L4" s="69">
        <f>IF(RES_hh_fec_in!L4=0,0,1000*11630*RES_hh_fec_in!L4/RES_hh_num_in!L4)</f>
        <v>11908.115667467291</v>
      </c>
      <c r="M4" s="69">
        <f>IF(RES_hh_fec_in!M4=0,0,1000*11630*RES_hh_fec_in!M4/RES_hh_num_in!M4)</f>
        <v>10665.987996022162</v>
      </c>
      <c r="N4" s="69">
        <f>IF(RES_hh_fec_in!N4=0,0,1000*11630*RES_hh_fec_in!N4/RES_hh_num_in!N4)</f>
        <v>11145.566875753198</v>
      </c>
      <c r="O4" s="69">
        <f>IF(RES_hh_fec_in!O4=0,0,1000*11630*RES_hh_fec_in!O4/RES_hh_num_in!O4)</f>
        <v>12653.378145428625</v>
      </c>
      <c r="P4" s="69">
        <f>IF(RES_hh_fec_in!P4=0,0,1000*11630*RES_hh_fec_in!P4/RES_hh_num_in!P4)</f>
        <v>8898.2932350256888</v>
      </c>
      <c r="Q4" s="69">
        <f>IF(RES_hh_fec_in!Q4=0,0,1000*11630*RES_hh_fec_in!Q4/RES_hh_num_in!Q4)</f>
        <v>8622.4257801564399</v>
      </c>
      <c r="R4" s="69">
        <f>IF(RES_hh_fec_in!R4=0,0,1000*11630*RES_hh_fec_in!R4/RES_hh_num_in!R4)</f>
        <v>6849.8934454284563</v>
      </c>
      <c r="S4" s="69">
        <f>IF(RES_hh_fec_in!S4=0,0,1000*11630*RES_hh_fec_in!S4/RES_hh_num_in!S4)</f>
        <v>5994.7288297098794</v>
      </c>
      <c r="T4" s="69">
        <f>IF(RES_hh_fec_in!T4=0,0,1000*11630*RES_hh_fec_in!T4/RES_hh_num_in!T4)</f>
        <v>5963.543863636306</v>
      </c>
      <c r="U4" s="69">
        <f>IF(RES_hh_fec_in!U4=0,0,1000*11630*RES_hh_fec_in!U4/RES_hh_num_in!U4)</f>
        <v>6531.3116380414949</v>
      </c>
      <c r="V4" s="69">
        <f>IF(RES_hh_fec_in!V4=0,0,1000*11630*RES_hh_fec_in!V4/RES_hh_num_in!V4)</f>
        <v>6872.4530065767894</v>
      </c>
      <c r="W4" s="69">
        <f>IF(RES_hh_fec_in!W4=0,0,1000*11630*RES_hh_fec_in!W4/RES_hh_num_in!W4)</f>
        <v>5768.5330115202951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15447.483436065098</v>
      </c>
      <c r="D5" s="72">
        <f>IF(RES_hh_fec_in!D5=0,0,1000*11630*RES_hh_fec_in!D5/RES_hh_num_in!D5)</f>
        <v>12338.616038454002</v>
      </c>
      <c r="E5" s="72">
        <f>IF(RES_hh_fec_in!E5=0,0,1000*11630*RES_hh_fec_in!E5/RES_hh_num_in!E5)</f>
        <v>12979.801683377169</v>
      </c>
      <c r="F5" s="72">
        <f>IF(RES_hh_fec_in!F5=0,0,1000*11630*RES_hh_fec_in!F5/RES_hh_num_in!F5)</f>
        <v>10922.090730827224</v>
      </c>
      <c r="G5" s="72">
        <f>IF(RES_hh_fec_in!G5=0,0,1000*11630*RES_hh_fec_in!G5/RES_hh_num_in!G5)</f>
        <v>10737.762510496577</v>
      </c>
      <c r="H5" s="72">
        <f>IF(RES_hh_fec_in!H5=0,0,1000*11630*RES_hh_fec_in!H5/RES_hh_num_in!H5)</f>
        <v>9955.1195535068873</v>
      </c>
      <c r="I5" s="72">
        <f>IF(RES_hh_fec_in!I5=0,0,1000*11630*RES_hh_fec_in!I5/RES_hh_num_in!I5)</f>
        <v>10215.015996791191</v>
      </c>
      <c r="J5" s="72">
        <f>IF(RES_hh_fec_in!J5=0,0,1000*11630*RES_hh_fec_in!J5/RES_hh_num_in!J5)</f>
        <v>7669.5678892204769</v>
      </c>
      <c r="K5" s="72">
        <f>IF(RES_hh_fec_in!K5=0,0,1000*11630*RES_hh_fec_in!K5/RES_hh_num_in!K5)</f>
        <v>8691.8080031371283</v>
      </c>
      <c r="L5" s="72">
        <f>IF(RES_hh_fec_in!L5=0,0,1000*11630*RES_hh_fec_in!L5/RES_hh_num_in!L5)</f>
        <v>13850.356594090516</v>
      </c>
      <c r="M5" s="72">
        <f>IF(RES_hh_fec_in!M5=0,0,1000*11630*RES_hh_fec_in!M5/RES_hh_num_in!M5)</f>
        <v>12668.9683079153</v>
      </c>
      <c r="N5" s="72">
        <f>IF(RES_hh_fec_in!N5=0,0,1000*11630*RES_hh_fec_in!N5/RES_hh_num_in!N5)</f>
        <v>10769.25530697353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10113.48362809965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5530.9230552956269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17888.613272687671</v>
      </c>
      <c r="D6" s="72">
        <f>IF(RES_hh_fec_in!D6=0,0,1000*11630*RES_hh_fec_in!D6/RES_hh_num_in!D6)</f>
        <v>14662.39317502972</v>
      </c>
      <c r="E6" s="72">
        <f>IF(RES_hh_fec_in!E6=0,0,1000*11630*RES_hh_fec_in!E6/RES_hh_num_in!E6)</f>
        <v>12808.124800015992</v>
      </c>
      <c r="F6" s="72">
        <f>IF(RES_hh_fec_in!F6=0,0,1000*11630*RES_hh_fec_in!F6/RES_hh_num_in!F6)</f>
        <v>17200.77766603895</v>
      </c>
      <c r="G6" s="72">
        <f>IF(RES_hh_fec_in!G6=0,0,1000*11630*RES_hh_fec_in!G6/RES_hh_num_in!G6)</f>
        <v>14395.14636686793</v>
      </c>
      <c r="H6" s="72">
        <f>IF(RES_hh_fec_in!H6=0,0,1000*11630*RES_hh_fec_in!H6/RES_hh_num_in!H6)</f>
        <v>13006.028974779294</v>
      </c>
      <c r="I6" s="72">
        <f>IF(RES_hh_fec_in!I6=0,0,1000*11630*RES_hh_fec_in!I6/RES_hh_num_in!I6)</f>
        <v>8128.0804052756775</v>
      </c>
      <c r="J6" s="72">
        <f>IF(RES_hh_fec_in!J6=0,0,1000*11630*RES_hh_fec_in!J6/RES_hh_num_in!J6)</f>
        <v>9650.5770087683686</v>
      </c>
      <c r="K6" s="72">
        <f>IF(RES_hh_fec_in!K6=0,0,1000*11630*RES_hh_fec_in!K6/RES_hh_num_in!K6)</f>
        <v>11390.215661855511</v>
      </c>
      <c r="L6" s="72">
        <f>IF(RES_hh_fec_in!L6=0,0,1000*11630*RES_hh_fec_in!L6/RES_hh_num_in!L6)</f>
        <v>13285.132179582348</v>
      </c>
      <c r="M6" s="72">
        <f>IF(RES_hh_fec_in!M6=0,0,1000*11630*RES_hh_fec_in!M6/RES_hh_num_in!M6)</f>
        <v>12928.277672537086</v>
      </c>
      <c r="N6" s="72">
        <f>IF(RES_hh_fec_in!N6=0,0,1000*11630*RES_hh_fec_in!N6/RES_hh_num_in!N6)</f>
        <v>11419.383182556476</v>
      </c>
      <c r="O6" s="72">
        <f>IF(RES_hh_fec_in!O6=0,0,1000*11630*RES_hh_fec_in!O6/RES_hh_num_in!O6)</f>
        <v>14346.604403231107</v>
      </c>
      <c r="P6" s="72">
        <f>IF(RES_hh_fec_in!P6=0,0,1000*11630*RES_hh_fec_in!P6/RES_hh_num_in!P6)</f>
        <v>10965.309496264099</v>
      </c>
      <c r="Q6" s="72">
        <f>IF(RES_hh_fec_in!Q6=0,0,1000*11630*RES_hh_fec_in!Q6/RES_hh_num_in!Q6)</f>
        <v>8355.2650427866974</v>
      </c>
      <c r="R6" s="72">
        <f>IF(RES_hh_fec_in!R6=0,0,1000*11630*RES_hh_fec_in!R6/RES_hh_num_in!R6)</f>
        <v>7755.9093372274747</v>
      </c>
      <c r="S6" s="72">
        <f>IF(RES_hh_fec_in!S6=0,0,1000*11630*RES_hh_fec_in!S6/RES_hh_num_in!S6)</f>
        <v>5126.6775960347459</v>
      </c>
      <c r="T6" s="72">
        <f>IF(RES_hh_fec_in!T6=0,0,1000*11630*RES_hh_fec_in!T6/RES_hh_num_in!T6)</f>
        <v>7577.3334016496292</v>
      </c>
      <c r="U6" s="72">
        <f>IF(RES_hh_fec_in!U6=0,0,1000*11630*RES_hh_fec_in!U6/RES_hh_num_in!U6)</f>
        <v>6978.0618672267365</v>
      </c>
      <c r="V6" s="72">
        <f>IF(RES_hh_fec_in!V6=0,0,1000*11630*RES_hh_fec_in!V6/RES_hh_num_in!V6)</f>
        <v>8262.0014561801545</v>
      </c>
      <c r="W6" s="72">
        <f>IF(RES_hh_fec_in!W6=0,0,1000*11630*RES_hh_fec_in!W6/RES_hh_num_in!W6)</f>
        <v>5968.2762751092769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19236.841607263279</v>
      </c>
      <c r="D7" s="72">
        <f>IF(RES_hh_fec_in!D7=0,0,1000*11630*RES_hh_fec_in!D7/RES_hh_num_in!D7)</f>
        <v>15867.792234249015</v>
      </c>
      <c r="E7" s="72">
        <f>IF(RES_hh_fec_in!E7=0,0,1000*11630*RES_hh_fec_in!E7/RES_hh_num_in!E7)</f>
        <v>15815.301984388438</v>
      </c>
      <c r="F7" s="72">
        <f>IF(RES_hh_fec_in!F7=0,0,1000*11630*RES_hh_fec_in!F7/RES_hh_num_in!F7)</f>
        <v>15001.056587900908</v>
      </c>
      <c r="G7" s="72">
        <f>IF(RES_hh_fec_in!G7=0,0,1000*11630*RES_hh_fec_in!G7/RES_hh_num_in!G7)</f>
        <v>14610.200418691949</v>
      </c>
      <c r="H7" s="72">
        <f>IF(RES_hh_fec_in!H7=0,0,1000*11630*RES_hh_fec_in!H7/RES_hh_num_in!H7)</f>
        <v>13463.262338383025</v>
      </c>
      <c r="I7" s="72">
        <f>IF(RES_hh_fec_in!I7=0,0,1000*11630*RES_hh_fec_in!I7/RES_hh_num_in!I7)</f>
        <v>8353.1082778019099</v>
      </c>
      <c r="J7" s="72">
        <f>IF(RES_hh_fec_in!J7=0,0,1000*11630*RES_hh_fec_in!J7/RES_hh_num_in!J7)</f>
        <v>10849.597705845086</v>
      </c>
      <c r="K7" s="72">
        <f>IF(RES_hh_fec_in!K7=0,0,1000*11630*RES_hh_fec_in!K7/RES_hh_num_in!K7)</f>
        <v>12039.347218808762</v>
      </c>
      <c r="L7" s="72">
        <f>IF(RES_hh_fec_in!L7=0,0,1000*11630*RES_hh_fec_in!L7/RES_hh_num_in!L7)</f>
        <v>13446.149479916958</v>
      </c>
      <c r="M7" s="72">
        <f>IF(RES_hh_fec_in!M7=0,0,1000*11630*RES_hh_fec_in!M7/RES_hh_num_in!M7)</f>
        <v>12228.34849944483</v>
      </c>
      <c r="N7" s="72">
        <f>IF(RES_hh_fec_in!N7=0,0,1000*11630*RES_hh_fec_in!N7/RES_hh_num_in!N7)</f>
        <v>12539.160346533181</v>
      </c>
      <c r="O7" s="72">
        <f>IF(RES_hh_fec_in!O7=0,0,1000*11630*RES_hh_fec_in!O7/RES_hh_num_in!O7)</f>
        <v>14305.089086806789</v>
      </c>
      <c r="P7" s="72">
        <f>IF(RES_hh_fec_in!P7=0,0,1000*11630*RES_hh_fec_in!P7/RES_hh_num_in!P7)</f>
        <v>11236.673428449651</v>
      </c>
      <c r="Q7" s="72">
        <f>IF(RES_hh_fec_in!Q7=0,0,1000*11630*RES_hh_fec_in!Q7/RES_hh_num_in!Q7)</f>
        <v>10161.491707831166</v>
      </c>
      <c r="R7" s="72">
        <f>IF(RES_hh_fec_in!R7=0,0,1000*11630*RES_hh_fec_in!R7/RES_hh_num_in!R7)</f>
        <v>7463.3279486021202</v>
      </c>
      <c r="S7" s="72">
        <f>IF(RES_hh_fec_in!S7=0,0,1000*11630*RES_hh_fec_in!S7/RES_hh_num_in!S7)</f>
        <v>6803.1866679799841</v>
      </c>
      <c r="T7" s="72">
        <f>IF(RES_hh_fec_in!T7=0,0,1000*11630*RES_hh_fec_in!T7/RES_hh_num_in!T7)</f>
        <v>6028.4390422964534</v>
      </c>
      <c r="U7" s="72">
        <f>IF(RES_hh_fec_in!U7=0,0,1000*11630*RES_hh_fec_in!U7/RES_hh_num_in!U7)</f>
        <v>7483.79349388629</v>
      </c>
      <c r="V7" s="72">
        <f>IF(RES_hh_fec_in!V7=0,0,1000*11630*RES_hh_fec_in!V7/RES_hh_num_in!V7)</f>
        <v>9127.0216198666822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15399.219397174325</v>
      </c>
      <c r="D8" s="72">
        <f>IF(RES_hh_fec_in!D8=0,0,1000*11630*RES_hh_fec_in!D8/RES_hh_num_in!D8)</f>
        <v>13712.337583937315</v>
      </c>
      <c r="E8" s="72">
        <f>IF(RES_hh_fec_in!E8=0,0,1000*11630*RES_hh_fec_in!E8/RES_hh_num_in!E8)</f>
        <v>13531.50554329606</v>
      </c>
      <c r="F8" s="72">
        <f>IF(RES_hh_fec_in!F8=0,0,1000*11630*RES_hh_fec_in!F8/RES_hh_num_in!F8)</f>
        <v>13320.897468598936</v>
      </c>
      <c r="G8" s="72">
        <f>IF(RES_hh_fec_in!G8=0,0,1000*11630*RES_hh_fec_in!G8/RES_hh_num_in!G8)</f>
        <v>12309.680212122184</v>
      </c>
      <c r="H8" s="72">
        <f>IF(RES_hh_fec_in!H8=0,0,1000*11630*RES_hh_fec_in!H8/RES_hh_num_in!H8)</f>
        <v>10132.250531274181</v>
      </c>
      <c r="I8" s="72">
        <f>IF(RES_hh_fec_in!I8=0,0,1000*11630*RES_hh_fec_in!I8/RES_hh_num_in!I8)</f>
        <v>9174.3482632261712</v>
      </c>
      <c r="J8" s="72">
        <f>IF(RES_hh_fec_in!J8=0,0,1000*11630*RES_hh_fec_in!J8/RES_hh_num_in!J8)</f>
        <v>8376.0418074110094</v>
      </c>
      <c r="K8" s="72">
        <f>IF(RES_hh_fec_in!K8=0,0,1000*11630*RES_hh_fec_in!K8/RES_hh_num_in!K8)</f>
        <v>10138.544701419365</v>
      </c>
      <c r="L8" s="72">
        <f>IF(RES_hh_fec_in!L8=0,0,1000*11630*RES_hh_fec_in!L8/RES_hh_num_in!L8)</f>
        <v>11836.552105499683</v>
      </c>
      <c r="M8" s="72">
        <f>IF(RES_hh_fec_in!M8=0,0,1000*11630*RES_hh_fec_in!M8/RES_hh_num_in!M8)</f>
        <v>10525.786718328665</v>
      </c>
      <c r="N8" s="72">
        <f>IF(RES_hh_fec_in!N8=0,0,1000*11630*RES_hh_fec_in!N8/RES_hh_num_in!N8)</f>
        <v>11284.082707212856</v>
      </c>
      <c r="O8" s="72">
        <f>IF(RES_hh_fec_in!O8=0,0,1000*11630*RES_hh_fec_in!O8/RES_hh_num_in!O8)</f>
        <v>12423.523484867341</v>
      </c>
      <c r="P8" s="72">
        <f>IF(RES_hh_fec_in!P8=0,0,1000*11630*RES_hh_fec_in!P8/RES_hh_num_in!P8)</f>
        <v>9307.1236077640606</v>
      </c>
      <c r="Q8" s="72">
        <f>IF(RES_hh_fec_in!Q8=0,0,1000*11630*RES_hh_fec_in!Q8/RES_hh_num_in!Q8)</f>
        <v>9033.0891508053137</v>
      </c>
      <c r="R8" s="72">
        <f>IF(RES_hh_fec_in!R8=0,0,1000*11630*RES_hh_fec_in!R8/RES_hh_num_in!R8)</f>
        <v>7209.5874101690752</v>
      </c>
      <c r="S8" s="72">
        <f>IF(RES_hh_fec_in!S8=0,0,1000*11630*RES_hh_fec_in!S8/RES_hh_num_in!S8)</f>
        <v>6154.0388974494026</v>
      </c>
      <c r="T8" s="72">
        <f>IF(RES_hh_fec_in!T8=0,0,1000*11630*RES_hh_fec_in!T8/RES_hh_num_in!T8)</f>
        <v>6191.4951575241039</v>
      </c>
      <c r="U8" s="72">
        <f>IF(RES_hh_fec_in!U8=0,0,1000*11630*RES_hh_fec_in!U8/RES_hh_num_in!U8)</f>
        <v>6602.4896799802991</v>
      </c>
      <c r="V8" s="72">
        <f>IF(RES_hh_fec_in!V8=0,0,1000*11630*RES_hh_fec_in!V8/RES_hh_num_in!V8)</f>
        <v>6865.7714893669663</v>
      </c>
      <c r="W8" s="72">
        <f>IF(RES_hh_fec_in!W8=0,0,1000*11630*RES_hh_fec_in!W8/RES_hh_num_in!W8)</f>
        <v>6100.800136948259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16242.976804352824</v>
      </c>
      <c r="D9" s="72">
        <f>IF(RES_hh_fec_in!D9=0,0,1000*11630*RES_hh_fec_in!D9/RES_hh_num_in!D9)</f>
        <v>13868.573188667449</v>
      </c>
      <c r="E9" s="72">
        <f>IF(RES_hh_fec_in!E9=0,0,1000*11630*RES_hh_fec_in!E9/RES_hh_num_in!E9)</f>
        <v>14550.449307703839</v>
      </c>
      <c r="F9" s="72">
        <f>IF(RES_hh_fec_in!F9=0,0,1000*11630*RES_hh_fec_in!F9/RES_hh_num_in!F9)</f>
        <v>13553.031250166579</v>
      </c>
      <c r="G9" s="72">
        <f>IF(RES_hh_fec_in!G9=0,0,1000*11630*RES_hh_fec_in!G9/RES_hh_num_in!G9)</f>
        <v>11677.019527059218</v>
      </c>
      <c r="H9" s="72">
        <f>IF(RES_hh_fec_in!H9=0,0,1000*11630*RES_hh_fec_in!H9/RES_hh_num_in!H9)</f>
        <v>10362.349788779273</v>
      </c>
      <c r="I9" s="72">
        <f>IF(RES_hh_fec_in!I9=0,0,1000*11630*RES_hh_fec_in!I9/RES_hh_num_in!I9)</f>
        <v>9468.6973243343637</v>
      </c>
      <c r="J9" s="72">
        <f>IF(RES_hh_fec_in!J9=0,0,1000*11630*RES_hh_fec_in!J9/RES_hh_num_in!J9)</f>
        <v>9123.6868508292628</v>
      </c>
      <c r="K9" s="72">
        <f>IF(RES_hh_fec_in!K9=0,0,1000*11630*RES_hh_fec_in!K9/RES_hh_num_in!K9)</f>
        <v>9641.3767089450066</v>
      </c>
      <c r="L9" s="72">
        <f>IF(RES_hh_fec_in!L9=0,0,1000*11630*RES_hh_fec_in!L9/RES_hh_num_in!L9)</f>
        <v>11661.024165379382</v>
      </c>
      <c r="M9" s="72">
        <f>IF(RES_hh_fec_in!M9=0,0,1000*11630*RES_hh_fec_in!M9/RES_hh_num_in!M9)</f>
        <v>10660.316358259899</v>
      </c>
      <c r="N9" s="72">
        <f>IF(RES_hh_fec_in!N9=0,0,1000*11630*RES_hh_fec_in!N9/RES_hh_num_in!N9)</f>
        <v>12208.260572665817</v>
      </c>
      <c r="O9" s="72">
        <f>IF(RES_hh_fec_in!O9=0,0,1000*11630*RES_hh_fec_in!O9/RES_hh_num_in!O9)</f>
        <v>12807.19091906515</v>
      </c>
      <c r="P9" s="72">
        <f>IF(RES_hh_fec_in!P9=0,0,1000*11630*RES_hh_fec_in!P9/RES_hh_num_in!P9)</f>
        <v>9608.6065492318485</v>
      </c>
      <c r="Q9" s="72">
        <f>IF(RES_hh_fec_in!Q9=0,0,1000*11630*RES_hh_fec_in!Q9/RES_hh_num_in!Q9)</f>
        <v>9431.2608410856174</v>
      </c>
      <c r="R9" s="72">
        <f>IF(RES_hh_fec_in!R9=0,0,1000*11630*RES_hh_fec_in!R9/RES_hh_num_in!R9)</f>
        <v>6638.7392595815345</v>
      </c>
      <c r="S9" s="72">
        <f>IF(RES_hh_fec_in!S9=0,0,1000*11630*RES_hh_fec_in!S9/RES_hh_num_in!S9)</f>
        <v>6032.3393090528534</v>
      </c>
      <c r="T9" s="72">
        <f>IF(RES_hh_fec_in!T9=0,0,1000*11630*RES_hh_fec_in!T9/RES_hh_num_in!T9)</f>
        <v>6217.2166389690392</v>
      </c>
      <c r="U9" s="72">
        <f>IF(RES_hh_fec_in!U9=0,0,1000*11630*RES_hh_fec_in!U9/RES_hh_num_in!U9)</f>
        <v>6658.4554492341549</v>
      </c>
      <c r="V9" s="72">
        <f>IF(RES_hh_fec_in!V9=0,0,1000*11630*RES_hh_fec_in!V9/RES_hh_num_in!V9)</f>
        <v>6650.0074120799263</v>
      </c>
      <c r="W9" s="72">
        <f>IF(RES_hh_fec_in!W9=0,0,1000*11630*RES_hh_fec_in!W9/RES_hh_num_in!W9)</f>
        <v>5965.9797313054196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9461.6296866268349</v>
      </c>
      <c r="F10" s="72">
        <f>IF(RES_hh_fec_in!F10=0,0,1000*11630*RES_hh_fec_in!F10/RES_hh_num_in!F10)</f>
        <v>13616.769837647013</v>
      </c>
      <c r="G10" s="72">
        <f>IF(RES_hh_fec_in!G10=0,0,1000*11630*RES_hh_fec_in!G10/RES_hh_num_in!G10)</f>
        <v>10984.525617029725</v>
      </c>
      <c r="H10" s="72">
        <f>IF(RES_hh_fec_in!H10=0,0,1000*11630*RES_hh_fec_in!H10/RES_hh_num_in!H10)</f>
        <v>8576.9582620032852</v>
      </c>
      <c r="I10" s="72">
        <f>IF(RES_hh_fec_in!I10=0,0,1000*11630*RES_hh_fec_in!I10/RES_hh_num_in!I10)</f>
        <v>6839.3891408530599</v>
      </c>
      <c r="J10" s="72">
        <f>IF(RES_hh_fec_in!J10=0,0,1000*11630*RES_hh_fec_in!J10/RES_hh_num_in!J10)</f>
        <v>6505.9836218928731</v>
      </c>
      <c r="K10" s="72">
        <f>IF(RES_hh_fec_in!K10=0,0,1000*11630*RES_hh_fec_in!K10/RES_hh_num_in!K10)</f>
        <v>8071.6865820315279</v>
      </c>
      <c r="L10" s="72">
        <f>IF(RES_hh_fec_in!L10=0,0,1000*11630*RES_hh_fec_in!L10/RES_hh_num_in!L10)</f>
        <v>10583.234713456312</v>
      </c>
      <c r="M10" s="72">
        <f>IF(RES_hh_fec_in!M10=0,0,1000*11630*RES_hh_fec_in!M10/RES_hh_num_in!M10)</f>
        <v>9848.0750305575548</v>
      </c>
      <c r="N10" s="72">
        <f>IF(RES_hh_fec_in!N10=0,0,1000*11630*RES_hh_fec_in!N10/RES_hh_num_in!N10)</f>
        <v>10751.722686430274</v>
      </c>
      <c r="O10" s="72">
        <f>IF(RES_hh_fec_in!O10=0,0,1000*11630*RES_hh_fec_in!O10/RES_hh_num_in!O10)</f>
        <v>10652.42731358016</v>
      </c>
      <c r="P10" s="72">
        <f>IF(RES_hh_fec_in!P10=0,0,1000*11630*RES_hh_fec_in!P10/RES_hh_num_in!P10)</f>
        <v>8579.65685041496</v>
      </c>
      <c r="Q10" s="72">
        <f>IF(RES_hh_fec_in!Q10=0,0,1000*11630*RES_hh_fec_in!Q10/RES_hh_num_in!Q10)</f>
        <v>8281.5186954566871</v>
      </c>
      <c r="R10" s="72">
        <f>IF(RES_hh_fec_in!R10=0,0,1000*11630*RES_hh_fec_in!R10/RES_hh_num_in!R10)</f>
        <v>7461.1650706171249</v>
      </c>
      <c r="S10" s="72">
        <f>IF(RES_hh_fec_in!S10=0,0,1000*11630*RES_hh_fec_in!S10/RES_hh_num_in!S10)</f>
        <v>6225.6217329850833</v>
      </c>
      <c r="T10" s="72">
        <f>IF(RES_hh_fec_in!T10=0,0,1000*11630*RES_hh_fec_in!T10/RES_hh_num_in!T10)</f>
        <v>5065.191965167809</v>
      </c>
      <c r="U10" s="72">
        <f>IF(RES_hh_fec_in!U10=0,0,1000*11630*RES_hh_fec_in!U10/RES_hh_num_in!U10)</f>
        <v>5744.3676731101286</v>
      </c>
      <c r="V10" s="72">
        <f>IF(RES_hh_fec_in!V10=0,0,1000*11630*RES_hh_fec_in!V10/RES_hh_num_in!V10)</f>
        <v>5636.375324857805</v>
      </c>
      <c r="W10" s="72">
        <f>IF(RES_hh_fec_in!W10=0,0,1000*11630*RES_hh_fec_in!W10/RES_hh_num_in!W10)</f>
        <v>6307.9737404998914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12009.565699541139</v>
      </c>
      <c r="D11" s="72">
        <f>IF(RES_hh_fec_in!D11=0,0,1000*11630*RES_hh_fec_in!D11/RES_hh_num_in!D11)</f>
        <v>11119.061519100747</v>
      </c>
      <c r="E11" s="72">
        <f>IF(RES_hh_fec_in!E11=0,0,1000*11630*RES_hh_fec_in!E11/RES_hh_num_in!E11)</f>
        <v>9859.2964749777802</v>
      </c>
      <c r="F11" s="72">
        <f>IF(RES_hh_fec_in!F11=0,0,1000*11630*RES_hh_fec_in!F11/RES_hh_num_in!F11)</f>
        <v>10887.040606352224</v>
      </c>
      <c r="G11" s="72">
        <f>IF(RES_hh_fec_in!G11=0,0,1000*11630*RES_hh_fec_in!G11/RES_hh_num_in!G11)</f>
        <v>10304.148006487796</v>
      </c>
      <c r="H11" s="72">
        <f>IF(RES_hh_fec_in!H11=0,0,1000*11630*RES_hh_fec_in!H11/RES_hh_num_in!H11)</f>
        <v>8130.6299908423462</v>
      </c>
      <c r="I11" s="72">
        <f>IF(RES_hh_fec_in!I11=0,0,1000*11630*RES_hh_fec_in!I11/RES_hh_num_in!I11)</f>
        <v>7472.2014343002811</v>
      </c>
      <c r="J11" s="72">
        <f>IF(RES_hh_fec_in!J11=0,0,1000*11630*RES_hh_fec_in!J11/RES_hh_num_in!J11)</f>
        <v>6907.6133552587589</v>
      </c>
      <c r="K11" s="72">
        <f>IF(RES_hh_fec_in!K11=0,0,1000*11630*RES_hh_fec_in!K11/RES_hh_num_in!K11)</f>
        <v>8339.2619701325748</v>
      </c>
      <c r="L11" s="72">
        <f>IF(RES_hh_fec_in!L11=0,0,1000*11630*RES_hh_fec_in!L11/RES_hh_num_in!L11)</f>
        <v>10016.258498007377</v>
      </c>
      <c r="M11" s="72">
        <f>IF(RES_hh_fec_in!M11=0,0,1000*11630*RES_hh_fec_in!M11/RES_hh_num_in!M11)</f>
        <v>9424.7022363640208</v>
      </c>
      <c r="N11" s="72">
        <f>IF(RES_hh_fec_in!N11=0,0,1000*11630*RES_hh_fec_in!N11/RES_hh_num_in!N11)</f>
        <v>7924.9275733358281</v>
      </c>
      <c r="O11" s="72">
        <f>IF(RES_hh_fec_in!O11=0,0,1000*11630*RES_hh_fec_in!O11/RES_hh_num_in!O11)</f>
        <v>11044.857188196802</v>
      </c>
      <c r="P11" s="72">
        <f>IF(RES_hh_fec_in!P11=0,0,1000*11630*RES_hh_fec_in!P11/RES_hh_num_in!P11)</f>
        <v>8401.6613799402421</v>
      </c>
      <c r="Q11" s="72">
        <f>IF(RES_hh_fec_in!Q11=0,0,1000*11630*RES_hh_fec_in!Q11/RES_hh_num_in!Q11)</f>
        <v>8288.1786134503218</v>
      </c>
      <c r="R11" s="72">
        <f>IF(RES_hh_fec_in!R11=0,0,1000*11630*RES_hh_fec_in!R11/RES_hh_num_in!R11)</f>
        <v>6502.0755383629648</v>
      </c>
      <c r="S11" s="72">
        <f>IF(RES_hh_fec_in!S11=0,0,1000*11630*RES_hh_fec_in!S11/RES_hh_num_in!S11)</f>
        <v>5876.30706670775</v>
      </c>
      <c r="T11" s="72">
        <f>IF(RES_hh_fec_in!T11=0,0,1000*11630*RES_hh_fec_in!T11/RES_hh_num_in!T11)</f>
        <v>5113.9500853419877</v>
      </c>
      <c r="U11" s="72">
        <f>IF(RES_hh_fec_in!U11=0,0,1000*11630*RES_hh_fec_in!U11/RES_hh_num_in!U11)</f>
        <v>5996.3581018650866</v>
      </c>
      <c r="V11" s="72">
        <f>IF(RES_hh_fec_in!V11=0,0,1000*11630*RES_hh_fec_in!V11/RES_hh_num_in!V11)</f>
        <v>6463.939544072201</v>
      </c>
      <c r="W11" s="72">
        <f>IF(RES_hh_fec_in!W11=0,0,1000*11630*RES_hh_fec_in!W11/RES_hh_num_in!W11)</f>
        <v>5100.0273009933799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5214.117797391661</v>
      </c>
      <c r="D12" s="72">
        <f>IF(RES_hh_fec_in!D12=0,0,1000*11630*RES_hh_fec_in!D12/RES_hh_num_in!D12)</f>
        <v>4629.6103401897826</v>
      </c>
      <c r="E12" s="72">
        <f>IF(RES_hh_fec_in!E12=0,0,1000*11630*RES_hh_fec_in!E12/RES_hh_num_in!E12)</f>
        <v>4656.8009695912651</v>
      </c>
      <c r="F12" s="72">
        <f>IF(RES_hh_fec_in!F12=0,0,1000*11630*RES_hh_fec_in!F12/RES_hh_num_in!F12)</f>
        <v>4149.8421824906027</v>
      </c>
      <c r="G12" s="72">
        <f>IF(RES_hh_fec_in!G12=0,0,1000*11630*RES_hh_fec_in!G12/RES_hh_num_in!G12)</f>
        <v>3547.7233298661254</v>
      </c>
      <c r="H12" s="72">
        <f>IF(RES_hh_fec_in!H12=0,0,1000*11630*RES_hh_fec_in!H12/RES_hh_num_in!H12)</f>
        <v>2909.1158636748828</v>
      </c>
      <c r="I12" s="72">
        <f>IF(RES_hh_fec_in!I12=0,0,1000*11630*RES_hh_fec_in!I12/RES_hh_num_in!I12)</f>
        <v>2786.5753518067186</v>
      </c>
      <c r="J12" s="72">
        <f>IF(RES_hh_fec_in!J12=0,0,1000*11630*RES_hh_fec_in!J12/RES_hh_num_in!J12)</f>
        <v>2463.100104749692</v>
      </c>
      <c r="K12" s="72">
        <f>IF(RES_hh_fec_in!K12=0,0,1000*11630*RES_hh_fec_in!K12/RES_hh_num_in!K12)</f>
        <v>2956.3940890603021</v>
      </c>
      <c r="L12" s="72">
        <f>IF(RES_hh_fec_in!L12=0,0,1000*11630*RES_hh_fec_in!L12/RES_hh_num_in!L12)</f>
        <v>3087.8685593354548</v>
      </c>
      <c r="M12" s="72">
        <f>IF(RES_hh_fec_in!M12=0,0,1000*11630*RES_hh_fec_in!M12/RES_hh_num_in!M12)</f>
        <v>3118.5809442333439</v>
      </c>
      <c r="N12" s="72">
        <f>IF(RES_hh_fec_in!N12=0,0,1000*11630*RES_hh_fec_in!N12/RES_hh_num_in!N12)</f>
        <v>2944.7754591956859</v>
      </c>
      <c r="O12" s="72">
        <f>IF(RES_hh_fec_in!O12=0,0,1000*11630*RES_hh_fec_in!O12/RES_hh_num_in!O12)</f>
        <v>2924.3437472335581</v>
      </c>
      <c r="P12" s="72">
        <f>IF(RES_hh_fec_in!P12=0,0,1000*11630*RES_hh_fec_in!P12/RES_hh_num_in!P12)</f>
        <v>2610.5746530694837</v>
      </c>
      <c r="Q12" s="72">
        <f>IF(RES_hh_fec_in!Q12=0,0,1000*11630*RES_hh_fec_in!Q12/RES_hh_num_in!Q12)</f>
        <v>2356.9940691824004</v>
      </c>
      <c r="R12" s="72">
        <f>IF(RES_hh_fec_in!R12=0,0,1000*11630*RES_hh_fec_in!R12/RES_hh_num_in!R12)</f>
        <v>1709.1998178084598</v>
      </c>
      <c r="S12" s="72">
        <f>IF(RES_hh_fec_in!S12=0,0,1000*11630*RES_hh_fec_in!S12/RES_hh_num_in!S12)</f>
        <v>1541.0131832523336</v>
      </c>
      <c r="T12" s="72">
        <f>IF(RES_hh_fec_in!T12=0,0,1000*11630*RES_hh_fec_in!T12/RES_hh_num_in!T12)</f>
        <v>1543.0149593291803</v>
      </c>
      <c r="U12" s="72">
        <f>IF(RES_hh_fec_in!U12=0,0,1000*11630*RES_hh_fec_in!U12/RES_hh_num_in!U12)</f>
        <v>1642.656005488089</v>
      </c>
      <c r="V12" s="72">
        <f>IF(RES_hh_fec_in!V12=0,0,1000*11630*RES_hh_fec_in!V12/RES_hh_num_in!V12)</f>
        <v>1806.5606694241039</v>
      </c>
      <c r="W12" s="72">
        <f>IF(RES_hh_fec_in!W12=0,0,1000*11630*RES_hh_fec_in!W12/RES_hh_num_in!W12)</f>
        <v>1454.0966915120723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13203.066082717845</v>
      </c>
      <c r="D13" s="74">
        <f>IF(RES_hh_fec_in!D13=0,0,1000*11630*RES_hh_fec_in!D13/RES_hh_num_in!D13)</f>
        <v>11581.974226954473</v>
      </c>
      <c r="E13" s="74">
        <f>IF(RES_hh_fec_in!E13=0,0,1000*11630*RES_hh_fec_in!E13/RES_hh_num_in!E13)</f>
        <v>11579.420848899432</v>
      </c>
      <c r="F13" s="74">
        <f>IF(RES_hh_fec_in!F13=0,0,1000*11630*RES_hh_fec_in!F13/RES_hh_num_in!F13)</f>
        <v>11582.019084616231</v>
      </c>
      <c r="G13" s="74">
        <f>IF(RES_hh_fec_in!G13=0,0,1000*11630*RES_hh_fec_in!G13/RES_hh_num_in!G13)</f>
        <v>10963.310666715784</v>
      </c>
      <c r="H13" s="74">
        <f>IF(RES_hh_fec_in!H13=0,0,1000*11630*RES_hh_fec_in!H13/RES_hh_num_in!H13)</f>
        <v>9138.6006102510073</v>
      </c>
      <c r="I13" s="74">
        <f>IF(RES_hh_fec_in!I13=0,0,1000*11630*RES_hh_fec_in!I13/RES_hh_num_in!I13)</f>
        <v>7844.2250202887772</v>
      </c>
      <c r="J13" s="74">
        <f>IF(RES_hh_fec_in!J13=0,0,1000*11630*RES_hh_fec_in!J13/RES_hh_num_in!J13)</f>
        <v>7508.7963790736385</v>
      </c>
      <c r="K13" s="74">
        <f>IF(RES_hh_fec_in!K13=0,0,1000*11630*RES_hh_fec_in!K13/RES_hh_num_in!K13)</f>
        <v>8893.315394052257</v>
      </c>
      <c r="L13" s="74">
        <f>IF(RES_hh_fec_in!L13=0,0,1000*11630*RES_hh_fec_in!L13/RES_hh_num_in!L13)</f>
        <v>10554.32418470604</v>
      </c>
      <c r="M13" s="74">
        <f>IF(RES_hh_fec_in!M13=0,0,1000*11630*RES_hh_fec_in!M13/RES_hh_num_in!M13)</f>
        <v>9599.9938279262733</v>
      </c>
      <c r="N13" s="74">
        <f>IF(RES_hh_fec_in!N13=0,0,1000*11630*RES_hh_fec_in!N13/RES_hh_num_in!N13)</f>
        <v>10016.288492677129</v>
      </c>
      <c r="O13" s="74">
        <f>IF(RES_hh_fec_in!O13=0,0,1000*11630*RES_hh_fec_in!O13/RES_hh_num_in!O13)</f>
        <v>11540.547590967033</v>
      </c>
      <c r="P13" s="74">
        <f>IF(RES_hh_fec_in!P13=0,0,1000*11630*RES_hh_fec_in!P13/RES_hh_num_in!P13)</f>
        <v>8885.8534580370233</v>
      </c>
      <c r="Q13" s="74">
        <f>IF(RES_hh_fec_in!Q13=0,0,1000*11630*RES_hh_fec_in!Q13/RES_hh_num_in!Q13)</f>
        <v>8523.0372395980521</v>
      </c>
      <c r="R13" s="74">
        <f>IF(RES_hh_fec_in!R13=0,0,1000*11630*RES_hh_fec_in!R13/RES_hh_num_in!R13)</f>
        <v>6293.8236561320919</v>
      </c>
      <c r="S13" s="74">
        <f>IF(RES_hh_fec_in!S13=0,0,1000*11630*RES_hh_fec_in!S13/RES_hh_num_in!S13)</f>
        <v>6041.6629343745935</v>
      </c>
      <c r="T13" s="74">
        <f>IF(RES_hh_fec_in!T13=0,0,1000*11630*RES_hh_fec_in!T13/RES_hh_num_in!T13)</f>
        <v>5880.6211720027486</v>
      </c>
      <c r="U13" s="74">
        <f>IF(RES_hh_fec_in!U13=0,0,1000*11630*RES_hh_fec_in!U13/RES_hh_num_in!U13)</f>
        <v>5978.2687664854548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5071.2697288646095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222.92227580055126</v>
      </c>
      <c r="D14" s="76">
        <f>IF(RES_hh_fec_in!D14=0,0,1000*11630*RES_hh_fec_in!D14/RES_hh_num_in!D14)</f>
        <v>185.47021816575599</v>
      </c>
      <c r="E14" s="76">
        <f>IF(RES_hh_fec_in!E14=0,0,1000*11630*RES_hh_fec_in!E14/RES_hh_num_in!E14)</f>
        <v>181.13779370709992</v>
      </c>
      <c r="F14" s="76">
        <f>IF(RES_hh_fec_in!F14=0,0,1000*11630*RES_hh_fec_in!F14/RES_hh_num_in!F14)</f>
        <v>164.16086357604155</v>
      </c>
      <c r="G14" s="76">
        <f>IF(RES_hh_fec_in!G14=0,0,1000*11630*RES_hh_fec_in!G14/RES_hh_num_in!G14)</f>
        <v>152.46470681188978</v>
      </c>
      <c r="H14" s="76">
        <f>IF(RES_hh_fec_in!H14=0,0,1000*11630*RES_hh_fec_in!H14/RES_hh_num_in!H14)</f>
        <v>130.57726612236601</v>
      </c>
      <c r="I14" s="76">
        <f>IF(RES_hh_fec_in!I14=0,0,1000*11630*RES_hh_fec_in!I14/RES_hh_num_in!I14)</f>
        <v>102.24711742156643</v>
      </c>
      <c r="J14" s="76">
        <f>IF(RES_hh_fec_in!J14=0,0,1000*11630*RES_hh_fec_in!J14/RES_hh_num_in!J14)</f>
        <v>113.67004833812692</v>
      </c>
      <c r="K14" s="76">
        <f>IF(RES_hh_fec_in!K14=0,0,1000*11630*RES_hh_fec_in!K14/RES_hh_num_in!K14)</f>
        <v>129.35427461228213</v>
      </c>
      <c r="L14" s="76">
        <f>IF(RES_hh_fec_in!L14=0,0,1000*11630*RES_hh_fec_in!L14/RES_hh_num_in!L14)</f>
        <v>152.62472245533752</v>
      </c>
      <c r="M14" s="76">
        <f>IF(RES_hh_fec_in!M14=0,0,1000*11630*RES_hh_fec_in!M14/RES_hh_num_in!M14)</f>
        <v>130.70848449460172</v>
      </c>
      <c r="N14" s="76">
        <f>IF(RES_hh_fec_in!N14=0,0,1000*11630*RES_hh_fec_in!N14/RES_hh_num_in!N14)</f>
        <v>142.63627161804055</v>
      </c>
      <c r="O14" s="76">
        <f>IF(RES_hh_fec_in!O14=0,0,1000*11630*RES_hh_fec_in!O14/RES_hh_num_in!O14)</f>
        <v>164.4765573206023</v>
      </c>
      <c r="P14" s="76">
        <f>IF(RES_hh_fec_in!P14=0,0,1000*11630*RES_hh_fec_in!P14/RES_hh_num_in!P14)</f>
        <v>130.12770980540967</v>
      </c>
      <c r="Q14" s="76">
        <f>IF(RES_hh_fec_in!Q14=0,0,1000*11630*RES_hh_fec_in!Q14/RES_hh_num_in!Q14)</f>
        <v>125.35977702310377</v>
      </c>
      <c r="R14" s="76">
        <f>IF(RES_hh_fec_in!R14=0,0,1000*11630*RES_hh_fec_in!R14/RES_hh_num_in!R14)</f>
        <v>101.59387220613223</v>
      </c>
      <c r="S14" s="76">
        <f>IF(RES_hh_fec_in!S14=0,0,1000*11630*RES_hh_fec_in!S14/RES_hh_num_in!S14)</f>
        <v>84.229930386700886</v>
      </c>
      <c r="T14" s="76">
        <f>IF(RES_hh_fec_in!T14=0,0,1000*11630*RES_hh_fec_in!T14/RES_hh_num_in!T14)</f>
        <v>86.373733101891872</v>
      </c>
      <c r="U14" s="76">
        <f>IF(RES_hh_fec_in!U14=0,0,1000*11630*RES_hh_fec_in!U14/RES_hh_num_in!U14)</f>
        <v>89.111376618135523</v>
      </c>
      <c r="V14" s="76">
        <f>IF(RES_hh_fec_in!V14=0,0,1000*11630*RES_hh_fec_in!V14/RES_hh_num_in!V14)</f>
        <v>95.75297944262168</v>
      </c>
      <c r="W14" s="76">
        <f>IF(RES_hh_fec_in!W14=0,0,1000*11630*RES_hh_fec_in!W14/RES_hh_num_in!W14)</f>
        <v>76.760864031186088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1.4350977484469751</v>
      </c>
      <c r="D15" s="69">
        <f t="shared" si="0"/>
        <v>1.0155797057219744</v>
      </c>
      <c r="E15" s="69">
        <f t="shared" si="0"/>
        <v>28.661697057753234</v>
      </c>
      <c r="F15" s="69">
        <f t="shared" si="0"/>
        <v>30.010232065580592</v>
      </c>
      <c r="G15" s="69">
        <f t="shared" si="0"/>
        <v>31.107287268615039</v>
      </c>
      <c r="H15" s="69">
        <f t="shared" si="0"/>
        <v>58.582478561191927</v>
      </c>
      <c r="I15" s="69">
        <f t="shared" si="0"/>
        <v>38.420839711170288</v>
      </c>
      <c r="J15" s="69">
        <f t="shared" si="0"/>
        <v>31.469184945761153</v>
      </c>
      <c r="K15" s="69">
        <f t="shared" si="0"/>
        <v>31.571709302678251</v>
      </c>
      <c r="L15" s="69">
        <f t="shared" si="0"/>
        <v>39.691417750774789</v>
      </c>
      <c r="M15" s="69">
        <f t="shared" si="0"/>
        <v>39.628951796261227</v>
      </c>
      <c r="N15" s="69">
        <f t="shared" si="0"/>
        <v>31.481644952735341</v>
      </c>
      <c r="O15" s="69">
        <f t="shared" si="0"/>
        <v>30.533434818718003</v>
      </c>
      <c r="P15" s="69">
        <f t="shared" si="0"/>
        <v>17.669435407608646</v>
      </c>
      <c r="Q15" s="69">
        <f t="shared" si="0"/>
        <v>11.682383370541222</v>
      </c>
      <c r="R15" s="69">
        <f t="shared" si="0"/>
        <v>5.2395902321762753</v>
      </c>
      <c r="S15" s="69">
        <f t="shared" si="0"/>
        <v>9.1673807520559514</v>
      </c>
      <c r="T15" s="69">
        <f t="shared" si="0"/>
        <v>9.736885530873268</v>
      </c>
      <c r="U15" s="69">
        <f t="shared" si="0"/>
        <v>12.543645268696006</v>
      </c>
      <c r="V15" s="69">
        <f t="shared" si="0"/>
        <v>22.916026975807213</v>
      </c>
      <c r="W15" s="69">
        <f t="shared" si="0"/>
        <v>13.179775692085707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1.4350977484469751</v>
      </c>
      <c r="D16" s="72">
        <f>IF(RES_hh_fec_in!D16=0,0,1000*11630*RES_hh_fec_in!D16/RES_hh_num_in!D$3)</f>
        <v>1.0155797057219744</v>
      </c>
      <c r="E16" s="72">
        <f>IF(RES_hh_fec_in!E16=0,0,1000*11630*RES_hh_fec_in!E16/RES_hh_num_in!E$3)</f>
        <v>28.661697057753234</v>
      </c>
      <c r="F16" s="72">
        <f>IF(RES_hh_fec_in!F16=0,0,1000*11630*RES_hh_fec_in!F16/RES_hh_num_in!F$3)</f>
        <v>30.010232065580592</v>
      </c>
      <c r="G16" s="72">
        <f>IF(RES_hh_fec_in!G16=0,0,1000*11630*RES_hh_fec_in!G16/RES_hh_num_in!G$3)</f>
        <v>31.107287268615039</v>
      </c>
      <c r="H16" s="72">
        <f>IF(RES_hh_fec_in!H16=0,0,1000*11630*RES_hh_fec_in!H16/RES_hh_num_in!H$3)</f>
        <v>58.582478561191927</v>
      </c>
      <c r="I16" s="72">
        <f>IF(RES_hh_fec_in!I16=0,0,1000*11630*RES_hh_fec_in!I16/RES_hh_num_in!I$3)</f>
        <v>38.420839711170288</v>
      </c>
      <c r="J16" s="72">
        <f>IF(RES_hh_fec_in!J16=0,0,1000*11630*RES_hh_fec_in!J16/RES_hh_num_in!J$3)</f>
        <v>31.469184945761153</v>
      </c>
      <c r="K16" s="72">
        <f>IF(RES_hh_fec_in!K16=0,0,1000*11630*RES_hh_fec_in!K16/RES_hh_num_in!K$3)</f>
        <v>31.571709302678251</v>
      </c>
      <c r="L16" s="72">
        <f>IF(RES_hh_fec_in!L16=0,0,1000*11630*RES_hh_fec_in!L16/RES_hh_num_in!L$3)</f>
        <v>39.691417750774789</v>
      </c>
      <c r="M16" s="72">
        <f>IF(RES_hh_fec_in!M16=0,0,1000*11630*RES_hh_fec_in!M16/RES_hh_num_in!M$3)</f>
        <v>39.628951796261227</v>
      </c>
      <c r="N16" s="72">
        <f>IF(RES_hh_fec_in!N16=0,0,1000*11630*RES_hh_fec_in!N16/RES_hh_num_in!N$3)</f>
        <v>31.481644952735341</v>
      </c>
      <c r="O16" s="72">
        <f>IF(RES_hh_fec_in!O16=0,0,1000*11630*RES_hh_fec_in!O16/RES_hh_num_in!O$3)</f>
        <v>30.533434818718003</v>
      </c>
      <c r="P16" s="72">
        <f>IF(RES_hh_fec_in!P16=0,0,1000*11630*RES_hh_fec_in!P16/RES_hh_num_in!P$3)</f>
        <v>17.669435407608646</v>
      </c>
      <c r="Q16" s="72">
        <f>IF(RES_hh_fec_in!Q16=0,0,1000*11630*RES_hh_fec_in!Q16/RES_hh_num_in!Q$3)</f>
        <v>11.682383370541222</v>
      </c>
      <c r="R16" s="72">
        <f>IF(RES_hh_fec_in!R16=0,0,1000*11630*RES_hh_fec_in!R16/RES_hh_num_in!R$3)</f>
        <v>5.2395902321762753</v>
      </c>
      <c r="S16" s="72">
        <f>IF(RES_hh_fec_in!S16=0,0,1000*11630*RES_hh_fec_in!S16/RES_hh_num_in!S$3)</f>
        <v>9.1673807520559514</v>
      </c>
      <c r="T16" s="72">
        <f>IF(RES_hh_fec_in!T16=0,0,1000*11630*RES_hh_fec_in!T16/RES_hh_num_in!T$3)</f>
        <v>9.736885530873268</v>
      </c>
      <c r="U16" s="72">
        <f>IF(RES_hh_fec_in!U16=0,0,1000*11630*RES_hh_fec_in!U16/RES_hh_num_in!U$3)</f>
        <v>12.543645268696006</v>
      </c>
      <c r="V16" s="72">
        <f>IF(RES_hh_fec_in!V16=0,0,1000*11630*RES_hh_fec_in!V16/RES_hh_num_in!V$3)</f>
        <v>22.916026975807213</v>
      </c>
      <c r="W16" s="72">
        <f>IF(RES_hh_fec_in!W16=0,0,1000*11630*RES_hh_fec_in!W16/RES_hh_num_in!W$3)</f>
        <v>13.179775692085707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2274.3415704717713</v>
      </c>
      <c r="D17" s="69">
        <f>IF(RES_hh_fec_in!D17=0,0,1000*11630*RES_hh_fec_in!D17/RES_hh_num_in!D17)</f>
        <v>2324.0107291790546</v>
      </c>
      <c r="E17" s="69">
        <f>IF(RES_hh_fec_in!E17=0,0,1000*11630*RES_hh_fec_in!E17/RES_hh_num_in!E17)</f>
        <v>2340.5082271523652</v>
      </c>
      <c r="F17" s="69">
        <f>IF(RES_hh_fec_in!F17=0,0,1000*11630*RES_hh_fec_in!F17/RES_hh_num_in!F17)</f>
        <v>2367.3698084125413</v>
      </c>
      <c r="G17" s="69">
        <f>IF(RES_hh_fec_in!G17=0,0,1000*11630*RES_hh_fec_in!G17/RES_hh_num_in!G17)</f>
        <v>2344.6927417429938</v>
      </c>
      <c r="H17" s="69">
        <f>IF(RES_hh_fec_in!H17=0,0,1000*11630*RES_hh_fec_in!H17/RES_hh_num_in!H17)</f>
        <v>2304.6743356611187</v>
      </c>
      <c r="I17" s="69">
        <f>IF(RES_hh_fec_in!I17=0,0,1000*11630*RES_hh_fec_in!I17/RES_hh_num_in!I17)</f>
        <v>2308.0970379954756</v>
      </c>
      <c r="J17" s="69">
        <f>IF(RES_hh_fec_in!J17=0,0,1000*11630*RES_hh_fec_in!J17/RES_hh_num_in!J17)</f>
        <v>2297.5409747483477</v>
      </c>
      <c r="K17" s="69">
        <f>IF(RES_hh_fec_in!K17=0,0,1000*11630*RES_hh_fec_in!K17/RES_hh_num_in!K17)</f>
        <v>2232.5885270812332</v>
      </c>
      <c r="L17" s="69">
        <f>IF(RES_hh_fec_in!L17=0,0,1000*11630*RES_hh_fec_in!L17/RES_hh_num_in!L17)</f>
        <v>2323.0779220397726</v>
      </c>
      <c r="M17" s="69">
        <f>IF(RES_hh_fec_in!M17=0,0,1000*11630*RES_hh_fec_in!M17/RES_hh_num_in!M17)</f>
        <v>2288.3587041947189</v>
      </c>
      <c r="N17" s="69">
        <f>IF(RES_hh_fec_in!N17=0,0,1000*11630*RES_hh_fec_in!N17/RES_hh_num_in!N17)</f>
        <v>2229.3032312711712</v>
      </c>
      <c r="O17" s="69">
        <f>IF(RES_hh_fec_in!O17=0,0,1000*11630*RES_hh_fec_in!O17/RES_hh_num_in!O17)</f>
        <v>2027.57709696237</v>
      </c>
      <c r="P17" s="69">
        <f>IF(RES_hh_fec_in!P17=0,0,1000*11630*RES_hh_fec_in!P17/RES_hh_num_in!P17)</f>
        <v>1859.3502016757254</v>
      </c>
      <c r="Q17" s="69">
        <f>IF(RES_hh_fec_in!Q17=0,0,1000*11630*RES_hh_fec_in!Q17/RES_hh_num_in!Q17)</f>
        <v>1843.9456427820417</v>
      </c>
      <c r="R17" s="69">
        <f>IF(RES_hh_fec_in!R17=0,0,1000*11630*RES_hh_fec_in!R17/RES_hh_num_in!R17)</f>
        <v>1865.7147167146716</v>
      </c>
      <c r="S17" s="69">
        <f>IF(RES_hh_fec_in!S17=0,0,1000*11630*RES_hh_fec_in!S17/RES_hh_num_in!S17)</f>
        <v>1938.7708872802104</v>
      </c>
      <c r="T17" s="69">
        <f>IF(RES_hh_fec_in!T17=0,0,1000*11630*RES_hh_fec_in!T17/RES_hh_num_in!T17)</f>
        <v>2032.8408219220576</v>
      </c>
      <c r="U17" s="69">
        <f>IF(RES_hh_fec_in!U17=0,0,1000*11630*RES_hh_fec_in!U17/RES_hh_num_in!U17)</f>
        <v>1967.0276948422847</v>
      </c>
      <c r="V17" s="69">
        <f>IF(RES_hh_fec_in!V17=0,0,1000*11630*RES_hh_fec_in!V17/RES_hh_num_in!V17)</f>
        <v>1908.1413011830193</v>
      </c>
      <c r="W17" s="69">
        <f>IF(RES_hh_fec_in!W17=0,0,1000*11630*RES_hh_fec_in!W17/RES_hh_num_in!W17)</f>
        <v>1972.8884980461228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2321.8346054753711</v>
      </c>
      <c r="D19" s="72">
        <f>IF(RES_hh_fec_in!D19=0,0,1000*11630*RES_hh_fec_in!D19/RES_hh_num_in!D19)</f>
        <v>2335.4347861266983</v>
      </c>
      <c r="E19" s="72">
        <f>IF(RES_hh_fec_in!E19=0,0,1000*11630*RES_hh_fec_in!E19/RES_hh_num_in!E19)</f>
        <v>2009.7024486704886</v>
      </c>
      <c r="F19" s="72">
        <f>IF(RES_hh_fec_in!F19=0,0,1000*11630*RES_hh_fec_in!F19/RES_hh_num_in!F19)</f>
        <v>2802.0215098445597</v>
      </c>
      <c r="G19" s="72">
        <f>IF(RES_hh_fec_in!G19=0,0,1000*11630*RES_hh_fec_in!G19/RES_hh_num_in!G19)</f>
        <v>2456.4219155344672</v>
      </c>
      <c r="H19" s="72">
        <f>IF(RES_hh_fec_in!H19=0,0,1000*11630*RES_hh_fec_in!H19/RES_hh_num_in!H19)</f>
        <v>2603.9094792130568</v>
      </c>
      <c r="I19" s="72">
        <f>IF(RES_hh_fec_in!I19=0,0,1000*11630*RES_hh_fec_in!I19/RES_hh_num_in!I19)</f>
        <v>2180.8982234917912</v>
      </c>
      <c r="J19" s="72">
        <f>IF(RES_hh_fec_in!J19=0,0,1000*11630*RES_hh_fec_in!J19/RES_hh_num_in!J19)</f>
        <v>2469.6775370177393</v>
      </c>
      <c r="K19" s="72">
        <f>IF(RES_hh_fec_in!K19=0,0,1000*11630*RES_hh_fec_in!K19/RES_hh_num_in!K19)</f>
        <v>2403.3859891325847</v>
      </c>
      <c r="L19" s="72">
        <f>IF(RES_hh_fec_in!L19=0,0,1000*11630*RES_hh_fec_in!L19/RES_hh_num_in!L19)</f>
        <v>2490.0616536021485</v>
      </c>
      <c r="M19" s="72">
        <f>IF(RES_hh_fec_in!M19=0,0,1000*11630*RES_hh_fec_in!M19/RES_hh_num_in!M19)</f>
        <v>2662.4869923875203</v>
      </c>
      <c r="N19" s="72">
        <f>IF(RES_hh_fec_in!N19=0,0,1000*11630*RES_hh_fec_in!N19/RES_hh_num_in!N19)</f>
        <v>2381.2525456186722</v>
      </c>
      <c r="O19" s="72">
        <f>IF(RES_hh_fec_in!O19=0,0,1000*11630*RES_hh_fec_in!O19/RES_hh_num_in!O19)</f>
        <v>2062.8470824742685</v>
      </c>
      <c r="P19" s="72">
        <f>IF(RES_hh_fec_in!P19=0,0,1000*11630*RES_hh_fec_in!P19/RES_hh_num_in!P19)</f>
        <v>2074.5730934594249</v>
      </c>
      <c r="Q19" s="72">
        <f>IF(RES_hh_fec_in!Q19=0,0,1000*11630*RES_hh_fec_in!Q19/RES_hh_num_in!Q19)</f>
        <v>1612.1161514450641</v>
      </c>
      <c r="R19" s="72">
        <f>IF(RES_hh_fec_in!R19=0,0,1000*11630*RES_hh_fec_in!R19/RES_hh_num_in!R19)</f>
        <v>2043.8465793359144</v>
      </c>
      <c r="S19" s="72">
        <f>IF(RES_hh_fec_in!S19=0,0,1000*11630*RES_hh_fec_in!S19/RES_hh_num_in!S19)</f>
        <v>1673.9942221034257</v>
      </c>
      <c r="T19" s="72">
        <f>IF(RES_hh_fec_in!T19=0,0,1000*11630*RES_hh_fec_in!T19/RES_hh_num_in!T19)</f>
        <v>2306.2981605030845</v>
      </c>
      <c r="U19" s="72">
        <f>IF(RES_hh_fec_in!U19=0,0,1000*11630*RES_hh_fec_in!U19/RES_hh_num_in!U19)</f>
        <v>2055.077242046505</v>
      </c>
      <c r="V19" s="72">
        <f>IF(RES_hh_fec_in!V19=0,0,1000*11630*RES_hh_fec_in!V19/RES_hh_num_in!V19)</f>
        <v>2182.079661902329</v>
      </c>
      <c r="W19" s="72">
        <f>IF(RES_hh_fec_in!W19=0,0,1000*11630*RES_hh_fec_in!W19/RES_hh_num_in!W19)</f>
        <v>1950.1673492446857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2720.2020473421849</v>
      </c>
      <c r="D20" s="72">
        <f>IF(RES_hh_fec_in!D20=0,0,1000*11630*RES_hh_fec_in!D20/RES_hh_num_in!D20)</f>
        <v>2632.3328945587537</v>
      </c>
      <c r="E20" s="72">
        <f>IF(RES_hh_fec_in!E20=0,0,1000*11630*RES_hh_fec_in!E20/RES_hh_num_in!E20)</f>
        <v>2705.1530115850646</v>
      </c>
      <c r="F20" s="72">
        <f>IF(RES_hh_fec_in!F20=0,0,1000*11630*RES_hh_fec_in!F20/RES_hh_num_in!F20)</f>
        <v>2656.4142083467291</v>
      </c>
      <c r="G20" s="72">
        <f>IF(RES_hh_fec_in!G20=0,0,1000*11630*RES_hh_fec_in!G20/RES_hh_num_in!G20)</f>
        <v>2775.0940045291281</v>
      </c>
      <c r="H20" s="72">
        <f>IF(RES_hh_fec_in!H20=0,0,1000*11630*RES_hh_fec_in!H20/RES_hh_num_in!H20)</f>
        <v>2942.8022357835075</v>
      </c>
      <c r="I20" s="72">
        <f>IF(RES_hh_fec_in!I20=0,0,1000*11630*RES_hh_fec_in!I20/RES_hh_num_in!I20)</f>
        <v>2180.8216027652361</v>
      </c>
      <c r="J20" s="72">
        <f>IF(RES_hh_fec_in!J20=0,0,1000*11630*RES_hh_fec_in!J20/RES_hh_num_in!J20)</f>
        <v>2858.0661561010606</v>
      </c>
      <c r="K20" s="72">
        <f>IF(RES_hh_fec_in!K20=0,0,1000*11630*RES_hh_fec_in!K20/RES_hh_num_in!K20)</f>
        <v>2712.3689643263256</v>
      </c>
      <c r="L20" s="72">
        <f>IF(RES_hh_fec_in!L20=0,0,1000*11630*RES_hh_fec_in!L20/RES_hh_num_in!L20)</f>
        <v>2646.5468230623001</v>
      </c>
      <c r="M20" s="72">
        <f>IF(RES_hh_fec_in!M20=0,0,1000*11630*RES_hh_fec_in!M20/RES_hh_num_in!M20)</f>
        <v>2685.2273942683014</v>
      </c>
      <c r="N20" s="72">
        <f>IF(RES_hh_fec_in!N20=0,0,1000*11630*RES_hh_fec_in!N20/RES_hh_num_in!N20)</f>
        <v>2716.2986844450679</v>
      </c>
      <c r="O20" s="72">
        <f>IF(RES_hh_fec_in!O20=0,0,1000*11630*RES_hh_fec_in!O20/RES_hh_num_in!O20)</f>
        <v>2137.9869546685522</v>
      </c>
      <c r="P20" s="72">
        <f>IF(RES_hh_fec_in!P20=0,0,1000*11630*RES_hh_fec_in!P20/RES_hh_num_in!P20)</f>
        <v>2104.4475959482997</v>
      </c>
      <c r="Q20" s="72">
        <f>IF(RES_hh_fec_in!Q20=0,0,1000*11630*RES_hh_fec_in!Q20/RES_hh_num_in!Q20)</f>
        <v>2076.6547986382429</v>
      </c>
      <c r="R20" s="72">
        <f>IF(RES_hh_fec_in!R20=0,0,1000*11630*RES_hh_fec_in!R20/RES_hh_num_in!R20)</f>
        <v>1963.8230432592366</v>
      </c>
      <c r="S20" s="72">
        <f>IF(RES_hh_fec_in!S20=0,0,1000*11630*RES_hh_fec_in!S20/RES_hh_num_in!S20)</f>
        <v>2136.2537334033909</v>
      </c>
      <c r="T20" s="72">
        <f>IF(RES_hh_fec_in!T20=0,0,1000*11630*RES_hh_fec_in!T20/RES_hh_num_in!T20)</f>
        <v>1924.4329537455424</v>
      </c>
      <c r="U20" s="72">
        <f>IF(RES_hh_fec_in!U20=0,0,1000*11630*RES_hh_fec_in!U20/RES_hh_num_in!U20)</f>
        <v>2214.1264635492921</v>
      </c>
      <c r="V20" s="72">
        <f>IF(RES_hh_fec_in!V20=0,0,1000*11630*RES_hh_fec_in!V20/RES_hh_num_in!V20)</f>
        <v>2462.5729287100576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2323.5383565744223</v>
      </c>
      <c r="D21" s="72">
        <f>IF(RES_hh_fec_in!D21=0,0,1000*11630*RES_hh_fec_in!D21/RES_hh_num_in!D21)</f>
        <v>2400.5923788534433</v>
      </c>
      <c r="E21" s="72">
        <f>IF(RES_hh_fec_in!E21=0,0,1000*11630*RES_hh_fec_in!E21/RES_hh_num_in!E21)</f>
        <v>2441.3893559985181</v>
      </c>
      <c r="F21" s="72">
        <f>IF(RES_hh_fec_in!F21=0,0,1000*11630*RES_hh_fec_in!F21/RES_hh_num_in!F21)</f>
        <v>2468.7661967157542</v>
      </c>
      <c r="G21" s="72">
        <f>IF(RES_hh_fec_in!G21=0,0,1000*11630*RES_hh_fec_in!G21/RES_hh_num_in!G21)</f>
        <v>2450.9405455423953</v>
      </c>
      <c r="H21" s="72">
        <f>IF(RES_hh_fec_in!H21=0,0,1000*11630*RES_hh_fec_in!H21/RES_hh_num_in!H21)</f>
        <v>2317.2631844927396</v>
      </c>
      <c r="I21" s="72">
        <f>IF(RES_hh_fec_in!I21=0,0,1000*11630*RES_hh_fec_in!I21/RES_hh_num_in!I21)</f>
        <v>2452.8096910672662</v>
      </c>
      <c r="J21" s="72">
        <f>IF(RES_hh_fec_in!J21=0,0,1000*11630*RES_hh_fec_in!J21/RES_hh_num_in!J21)</f>
        <v>2293.2965436060949</v>
      </c>
      <c r="K21" s="72">
        <f>IF(RES_hh_fec_in!K21=0,0,1000*11630*RES_hh_fec_in!K21/RES_hh_num_in!K21)</f>
        <v>2316.3233987412304</v>
      </c>
      <c r="L21" s="72">
        <f>IF(RES_hh_fec_in!L21=0,0,1000*11630*RES_hh_fec_in!L21/RES_hh_num_in!L21)</f>
        <v>2399.7101474594892</v>
      </c>
      <c r="M21" s="72">
        <f>IF(RES_hh_fec_in!M21=0,0,1000*11630*RES_hh_fec_in!M21/RES_hh_num_in!M21)</f>
        <v>2232.6615642055117</v>
      </c>
      <c r="N21" s="72">
        <f>IF(RES_hh_fec_in!N21=0,0,1000*11630*RES_hh_fec_in!N21/RES_hh_num_in!N21)</f>
        <v>2213.283388696882</v>
      </c>
      <c r="O21" s="72">
        <f>IF(RES_hh_fec_in!O21=0,0,1000*11630*RES_hh_fec_in!O21/RES_hh_num_in!O21)</f>
        <v>2094.1223946275959</v>
      </c>
      <c r="P21" s="72">
        <f>IF(RES_hh_fec_in!P21=0,0,1000*11630*RES_hh_fec_in!P21/RES_hh_num_in!P21)</f>
        <v>1907.7262273730375</v>
      </c>
      <c r="Q21" s="72">
        <f>IF(RES_hh_fec_in!Q21=0,0,1000*11630*RES_hh_fec_in!Q21/RES_hh_num_in!Q21)</f>
        <v>1862.4395131130254</v>
      </c>
      <c r="R21" s="72">
        <f>IF(RES_hh_fec_in!R21=0,0,1000*11630*RES_hh_fec_in!R21/RES_hh_num_in!R21)</f>
        <v>1884.3510733168937</v>
      </c>
      <c r="S21" s="72">
        <f>IF(RES_hh_fec_in!S21=0,0,1000*11630*RES_hh_fec_in!S21/RES_hh_num_in!S21)</f>
        <v>1906.0552339525145</v>
      </c>
      <c r="T21" s="72">
        <f>IF(RES_hh_fec_in!T21=0,0,1000*11630*RES_hh_fec_in!T21/RES_hh_num_in!T21)</f>
        <v>2014.1935964527618</v>
      </c>
      <c r="U21" s="72">
        <f>IF(RES_hh_fec_in!U21=0,0,1000*11630*RES_hh_fec_in!U21/RES_hh_num_in!U21)</f>
        <v>1894.0472904130029</v>
      </c>
      <c r="V21" s="72">
        <f>IF(RES_hh_fec_in!V21=0,0,1000*11630*RES_hh_fec_in!V21/RES_hh_num_in!V21)</f>
        <v>1837.860259491003</v>
      </c>
      <c r="W21" s="72">
        <f>IF(RES_hh_fec_in!W21=0,0,1000*11630*RES_hh_fec_in!W21/RES_hh_num_in!W21)</f>
        <v>1975.2049079249896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2222.3452041557466</v>
      </c>
      <c r="D22" s="72">
        <f>IF(RES_hh_fec_in!D22=0,0,1000*11630*RES_hh_fec_in!D22/RES_hh_num_in!D22)</f>
        <v>2214.2393066076647</v>
      </c>
      <c r="E22" s="72">
        <f>IF(RES_hh_fec_in!E22=0,0,1000*11630*RES_hh_fec_in!E22/RES_hh_num_in!E22)</f>
        <v>2408.8523400583076</v>
      </c>
      <c r="F22" s="72">
        <f>IF(RES_hh_fec_in!F22=0,0,1000*11630*RES_hh_fec_in!F22/RES_hh_num_in!F22)</f>
        <v>2308.2058108072615</v>
      </c>
      <c r="G22" s="72">
        <f>IF(RES_hh_fec_in!G22=0,0,1000*11630*RES_hh_fec_in!G22/RES_hh_num_in!G22)</f>
        <v>2139.738081460755</v>
      </c>
      <c r="H22" s="72">
        <f>IF(RES_hh_fec_in!H22=0,0,1000*11630*RES_hh_fec_in!H22/RES_hh_num_in!H22)</f>
        <v>2170.4590807487853</v>
      </c>
      <c r="I22" s="72">
        <f>IF(RES_hh_fec_in!I22=0,0,1000*11630*RES_hh_fec_in!I22/RES_hh_num_in!I22)</f>
        <v>2352.6245277407252</v>
      </c>
      <c r="J22" s="72">
        <f>IF(RES_hh_fec_in!J22=0,0,1000*11630*RES_hh_fec_in!J22/RES_hh_num_in!J22)</f>
        <v>2289.2115709574887</v>
      </c>
      <c r="K22" s="72">
        <f>IF(RES_hh_fec_in!K22=0,0,1000*11630*RES_hh_fec_in!K22/RES_hh_num_in!K22)</f>
        <v>2066.8127733907386</v>
      </c>
      <c r="L22" s="72">
        <f>IF(RES_hh_fec_in!L22=0,0,1000*11630*RES_hh_fec_in!L22/RES_hh_num_in!L22)</f>
        <v>2223.1332596691759</v>
      </c>
      <c r="M22" s="72">
        <f>IF(RES_hh_fec_in!M22=0,0,1000*11630*RES_hh_fec_in!M22/RES_hh_num_in!M22)</f>
        <v>2227.0951285454848</v>
      </c>
      <c r="N22" s="72">
        <f>IF(RES_hh_fec_in!N22=0,0,1000*11630*RES_hh_fec_in!N22/RES_hh_num_in!N22)</f>
        <v>1906.357602078559</v>
      </c>
      <c r="O22" s="72">
        <f>IF(RES_hh_fec_in!O22=0,0,1000*11630*RES_hh_fec_in!O22/RES_hh_num_in!O22)</f>
        <v>1917.5328380380615</v>
      </c>
      <c r="P22" s="72">
        <f>IF(RES_hh_fec_in!P22=0,0,1000*11630*RES_hh_fec_in!P22/RES_hh_num_in!P22)</f>
        <v>2244.2839153291693</v>
      </c>
      <c r="Q22" s="72">
        <f>IF(RES_hh_fec_in!Q22=0,0,1000*11630*RES_hh_fec_in!Q22/RES_hh_num_in!Q22)</f>
        <v>2152.75857254635</v>
      </c>
      <c r="R22" s="72">
        <f>IF(RES_hh_fec_in!R22=0,0,1000*11630*RES_hh_fec_in!R22/RES_hh_num_in!R22)</f>
        <v>1737.0355010769047</v>
      </c>
      <c r="S22" s="72">
        <f>IF(RES_hh_fec_in!S22=0,0,1000*11630*RES_hh_fec_in!S22/RES_hh_num_in!S22)</f>
        <v>1875.8732678718811</v>
      </c>
      <c r="T22" s="72">
        <f>IF(RES_hh_fec_in!T22=0,0,1000*11630*RES_hh_fec_in!T22/RES_hh_num_in!T22)</f>
        <v>2153.1024406702886</v>
      </c>
      <c r="U22" s="72">
        <f>IF(RES_hh_fec_in!U22=0,0,1000*11630*RES_hh_fec_in!U22/RES_hh_num_in!U22)</f>
        <v>1888.0118389440115</v>
      </c>
      <c r="V22" s="72">
        <f>IF(RES_hh_fec_in!V22=0,0,1000*11630*RES_hh_fec_in!V22/RES_hh_num_in!V22)</f>
        <v>1823.9325737775789</v>
      </c>
      <c r="W22" s="72">
        <f>IF(RES_hh_fec_in!W22=0,0,1000*11630*RES_hh_fec_in!W22/RES_hh_num_in!W22)</f>
        <v>1957.5230097693034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1732.5334413826479</v>
      </c>
      <c r="F23" s="72">
        <f>IF(RES_hh_fec_in!F23=0,0,1000*11630*RES_hh_fec_in!F23/RES_hh_num_in!F23)</f>
        <v>2545.8240071125078</v>
      </c>
      <c r="G23" s="72">
        <f>IF(RES_hh_fec_in!G23=0,0,1000*11630*RES_hh_fec_in!G23/RES_hh_num_in!G23)</f>
        <v>2208.8246127456418</v>
      </c>
      <c r="H23" s="72">
        <f>IF(RES_hh_fec_in!H23=0,0,1000*11630*RES_hh_fec_in!H23/RES_hh_num_in!H23)</f>
        <v>1949.8674540802242</v>
      </c>
      <c r="I23" s="72">
        <f>IF(RES_hh_fec_in!I23=0,0,1000*11630*RES_hh_fec_in!I23/RES_hh_num_in!I23)</f>
        <v>1840.4825601882155</v>
      </c>
      <c r="J23" s="72">
        <f>IF(RES_hh_fec_in!J23=0,0,1000*11630*RES_hh_fec_in!J23/RES_hh_num_in!J23)</f>
        <v>1722.4812695945047</v>
      </c>
      <c r="K23" s="72">
        <f>IF(RES_hh_fec_in!K23=0,0,1000*11630*RES_hh_fec_in!K23/RES_hh_num_in!K23)</f>
        <v>1821.5258422814888</v>
      </c>
      <c r="L23" s="72">
        <f>IF(RES_hh_fec_in!L23=0,0,1000*11630*RES_hh_fec_in!L23/RES_hh_num_in!L23)</f>
        <v>2053.1661546154792</v>
      </c>
      <c r="M23" s="72">
        <f>IF(RES_hh_fec_in!M23=0,0,1000*11630*RES_hh_fec_in!M23/RES_hh_num_in!M23)</f>
        <v>2036.2578871721382</v>
      </c>
      <c r="N23" s="72">
        <f>IF(RES_hh_fec_in!N23=0,0,1000*11630*RES_hh_fec_in!N23/RES_hh_num_in!N23)</f>
        <v>2133.3260889915373</v>
      </c>
      <c r="O23" s="72">
        <f>IF(RES_hh_fec_in!O23=0,0,1000*11630*RES_hh_fec_in!O23/RES_hh_num_in!O23)</f>
        <v>1856.4565181210035</v>
      </c>
      <c r="P23" s="72">
        <f>IF(RES_hh_fec_in!P23=0,0,1000*11630*RES_hh_fec_in!P23/RES_hh_num_in!P23)</f>
        <v>1787.7917596675818</v>
      </c>
      <c r="Q23" s="72">
        <f>IF(RES_hh_fec_in!Q23=0,0,1000*11630*RES_hh_fec_in!Q23/RES_hh_num_in!Q23)</f>
        <v>1754.8983084796077</v>
      </c>
      <c r="R23" s="72">
        <f>IF(RES_hh_fec_in!R23=0,0,1000*11630*RES_hh_fec_in!R23/RES_hh_num_in!R23)</f>
        <v>2126.7629906369489</v>
      </c>
      <c r="S23" s="72">
        <f>IF(RES_hh_fec_in!S23=0,0,1000*11630*RES_hh_fec_in!S23/RES_hh_num_in!S23)</f>
        <v>1994.3148116579107</v>
      </c>
      <c r="T23" s="72">
        <f>IF(RES_hh_fec_in!T23=0,0,1000*11630*RES_hh_fec_in!T23/RES_hh_num_in!T23)</f>
        <v>1593.4271103662779</v>
      </c>
      <c r="U23" s="72">
        <f>IF(RES_hh_fec_in!U23=0,0,1000*11630*RES_hh_fec_in!U23/RES_hh_num_in!U23)</f>
        <v>1709.4561953540056</v>
      </c>
      <c r="V23" s="72">
        <f>IF(RES_hh_fec_in!V23=0,0,1000*11630*RES_hh_fec_in!V23/RES_hh_num_in!V23)</f>
        <v>1591.9288476820172</v>
      </c>
      <c r="W23" s="72">
        <f>IF(RES_hh_fec_in!W23=0,0,1000*11630*RES_hh_fec_in!W23/RES_hh_num_in!W23)</f>
        <v>2276.74291530457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1762.8001019270921</v>
      </c>
      <c r="D24" s="72">
        <f>IF(RES_hh_fec_in!D24=0,0,1000*11630*RES_hh_fec_in!D24/RES_hh_num_in!D24)</f>
        <v>1897.8596284137873</v>
      </c>
      <c r="E24" s="72">
        <f>IF(RES_hh_fec_in!E24=0,0,1000*11630*RES_hh_fec_in!E24/RES_hh_num_in!E24)</f>
        <v>1733.9380315876347</v>
      </c>
      <c r="F24" s="72">
        <f>IF(RES_hh_fec_in!F24=0,0,1000*11630*RES_hh_fec_in!F24/RES_hh_num_in!F24)</f>
        <v>1961.0622418096982</v>
      </c>
      <c r="G24" s="72">
        <f>IF(RES_hh_fec_in!G24=0,0,1000*11630*RES_hh_fec_in!G24/RES_hh_num_in!G24)</f>
        <v>1991.5387409090276</v>
      </c>
      <c r="H24" s="72">
        <f>IF(RES_hh_fec_in!H24=0,0,1000*11630*RES_hh_fec_in!H24/RES_hh_num_in!H24)</f>
        <v>1805.482330078476</v>
      </c>
      <c r="I24" s="72">
        <f>IF(RES_hh_fec_in!I24=0,0,1000*11630*RES_hh_fec_in!I24/RES_hh_num_in!I24)</f>
        <v>1960.1497318682241</v>
      </c>
      <c r="J24" s="72">
        <f>IF(RES_hh_fec_in!J24=0,0,1000*11630*RES_hh_fec_in!J24/RES_hh_num_in!J24)</f>
        <v>1828.420766944324</v>
      </c>
      <c r="K24" s="72">
        <f>IF(RES_hh_fec_in!K24=0,0,1000*11630*RES_hh_fec_in!K24/RES_hh_num_in!K24)</f>
        <v>1872.2126831222088</v>
      </c>
      <c r="L24" s="72">
        <f>IF(RES_hh_fec_in!L24=0,0,1000*11630*RES_hh_fec_in!L24/RES_hh_num_in!L24)</f>
        <v>1954.1144579458467</v>
      </c>
      <c r="M24" s="72">
        <f>IF(RES_hh_fec_in!M24=0,0,1000*11630*RES_hh_fec_in!M24/RES_hh_num_in!M24)</f>
        <v>2034.0994612087402</v>
      </c>
      <c r="N24" s="72">
        <f>IF(RES_hh_fec_in!N24=0,0,1000*11630*RES_hh_fec_in!N24/RES_hh_num_in!N24)</f>
        <v>1790.3839612618847</v>
      </c>
      <c r="O24" s="72">
        <f>IF(RES_hh_fec_in!O24=0,0,1000*11630*RES_hh_fec_in!O24/RES_hh_num_in!O24)</f>
        <v>1713.8747445398621</v>
      </c>
      <c r="P24" s="72">
        <f>IF(RES_hh_fec_in!P24=0,0,1000*11630*RES_hh_fec_in!P24/RES_hh_num_in!P24)</f>
        <v>1663.1819761001047</v>
      </c>
      <c r="Q24" s="72">
        <f>IF(RES_hh_fec_in!Q24=0,0,1000*11630*RES_hh_fec_in!Q24/RES_hh_num_in!Q24)</f>
        <v>1704.9937113758467</v>
      </c>
      <c r="R24" s="72">
        <f>IF(RES_hh_fec_in!R24=0,0,1000*11630*RES_hh_fec_in!R24/RES_hh_num_in!R24)</f>
        <v>1756.9967153696236</v>
      </c>
      <c r="S24" s="72">
        <f>IF(RES_hh_fec_in!S24=0,0,1000*11630*RES_hh_fec_in!S24/RES_hh_num_in!S24)</f>
        <v>1902.4840736089557</v>
      </c>
      <c r="T24" s="72">
        <f>IF(RES_hh_fec_in!T24=0,0,1000*11630*RES_hh_fec_in!T24/RES_hh_num_in!T24)</f>
        <v>1727.5864905357198</v>
      </c>
      <c r="U24" s="72">
        <f>IF(RES_hh_fec_in!U24=0,0,1000*11630*RES_hh_fec_in!U24/RES_hh_num_in!U24)</f>
        <v>1809.3745606158855</v>
      </c>
      <c r="V24" s="72">
        <f>IF(RES_hh_fec_in!V24=0,0,1000*11630*RES_hh_fec_in!V24/RES_hh_num_in!V24)</f>
        <v>1744.0809762261106</v>
      </c>
      <c r="W24" s="72">
        <f>IF(RES_hh_fec_in!W24=0,0,1000*11630*RES_hh_fec_in!W24/RES_hh_num_in!W24)</f>
        <v>1913.4702286821698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1629.0605685155331</v>
      </c>
      <c r="D25" s="74">
        <f>IF(RES_hh_fec_in!D25=0,0,1000*11630*RES_hh_fec_in!D25/RES_hh_num_in!D25)</f>
        <v>1696.2094376157706</v>
      </c>
      <c r="E25" s="74">
        <f>IF(RES_hh_fec_in!E25=0,0,1000*11630*RES_hh_fec_in!E25/RES_hh_num_in!E25)</f>
        <v>1456.6908971238577</v>
      </c>
      <c r="F25" s="74">
        <f>IF(RES_hh_fec_in!F25=0,0,1000*11630*RES_hh_fec_in!F25/RES_hh_num_in!F25)</f>
        <v>1929.3409782329356</v>
      </c>
      <c r="G25" s="74">
        <f>IF(RES_hh_fec_in!G25=0,0,1000*11630*RES_hh_fec_in!G25/RES_hh_num_in!G25)</f>
        <v>1700.9226035067441</v>
      </c>
      <c r="H25" s="74">
        <f>IF(RES_hh_fec_in!H25=0,0,1000*11630*RES_hh_fec_in!H25/RES_hh_num_in!H25)</f>
        <v>1596.5619180699878</v>
      </c>
      <c r="I25" s="74">
        <f>IF(RES_hh_fec_in!I25=0,0,1000*11630*RES_hh_fec_in!I25/RES_hh_num_in!I25)</f>
        <v>1606.6845678444977</v>
      </c>
      <c r="J25" s="74">
        <f>IF(RES_hh_fec_in!J25=0,0,1000*11630*RES_hh_fec_in!J25/RES_hh_num_in!J25)</f>
        <v>1486.1935307692661</v>
      </c>
      <c r="K25" s="74">
        <f>IF(RES_hh_fec_in!K25=0,0,1000*11630*RES_hh_fec_in!K25/RES_hh_num_in!K25)</f>
        <v>1271.0725462535456</v>
      </c>
      <c r="L25" s="74">
        <f>IF(RES_hh_fec_in!L25=0,0,1000*11630*RES_hh_fec_in!L25/RES_hh_num_in!L25)</f>
        <v>1668.5412611426311</v>
      </c>
      <c r="M25" s="74">
        <f>IF(RES_hh_fec_in!M25=0,0,1000*11630*RES_hh_fec_in!M25/RES_hh_num_in!M25)</f>
        <v>1418.6401403701891</v>
      </c>
      <c r="N25" s="74">
        <f>IF(RES_hh_fec_in!N25=0,0,1000*11630*RES_hh_fec_in!N25/RES_hh_num_in!N25)</f>
        <v>1553.962428560468</v>
      </c>
      <c r="O25" s="74">
        <f>IF(RES_hh_fec_in!O25=0,0,1000*11630*RES_hh_fec_in!O25/RES_hh_num_in!O25)</f>
        <v>1313.9108912497124</v>
      </c>
      <c r="P25" s="74">
        <f>IF(RES_hh_fec_in!P25=0,0,1000*11630*RES_hh_fec_in!P25/RES_hh_num_in!P25)</f>
        <v>929.2793112706438</v>
      </c>
      <c r="Q25" s="74">
        <f>IF(RES_hh_fec_in!Q25=0,0,1000*11630*RES_hh_fec_in!Q25/RES_hh_num_in!Q25)</f>
        <v>898.15941510093057</v>
      </c>
      <c r="R25" s="74">
        <f>IF(RES_hh_fec_in!R25=0,0,1000*11630*RES_hh_fec_in!R25/RES_hh_num_in!R25)</f>
        <v>1042.9954348362576</v>
      </c>
      <c r="S25" s="74">
        <f>IF(RES_hh_fec_in!S25=0,0,1000*11630*RES_hh_fec_in!S25/RES_hh_num_in!S25)</f>
        <v>1253.3968659719387</v>
      </c>
      <c r="T25" s="74">
        <f>IF(RES_hh_fec_in!T25=0,0,1000*11630*RES_hh_fec_in!T25/RES_hh_num_in!T25)</f>
        <v>1249.4622052682969</v>
      </c>
      <c r="U25" s="74">
        <f>IF(RES_hh_fec_in!U25=0,0,1000*11630*RES_hh_fec_in!U25/RES_hh_num_in!U25)</f>
        <v>1064.6006448536327</v>
      </c>
      <c r="V25" s="74">
        <f>IF(RES_hh_fec_in!V25=0,0,1000*11630*RES_hh_fec_in!V25/RES_hh_num_in!V25)</f>
        <v>1176.9197749656137</v>
      </c>
      <c r="W25" s="74">
        <f>IF(RES_hh_fec_in!W25=0,0,1000*11630*RES_hh_fec_in!W25/RES_hh_num_in!W25)</f>
        <v>928.69507797363201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936.9666909956419</v>
      </c>
      <c r="D26" s="77">
        <f>IF(RES_hh_fec_in!D26=0,0,1000*11630*RES_hh_fec_in!D26/RES_hh_num_in!D26)</f>
        <v>957.98471786079074</v>
      </c>
      <c r="E26" s="77">
        <f>IF(RES_hh_fec_in!E26=0,0,1000*11630*RES_hh_fec_in!E26/RES_hh_num_in!E26)</f>
        <v>977.87518781359358</v>
      </c>
      <c r="F26" s="77">
        <f>IF(RES_hh_fec_in!F26=0,0,1000*11630*RES_hh_fec_in!F26/RES_hh_num_in!F26)</f>
        <v>944.6125591322043</v>
      </c>
      <c r="G26" s="77">
        <f>IF(RES_hh_fec_in!G26=0,0,1000*11630*RES_hh_fec_in!G26/RES_hh_num_in!G26)</f>
        <v>957.16257110481047</v>
      </c>
      <c r="H26" s="77">
        <f>IF(RES_hh_fec_in!H26=0,0,1000*11630*RES_hh_fec_in!H26/RES_hh_num_in!H26)</f>
        <v>945.23295054324706</v>
      </c>
      <c r="I26" s="77">
        <f>IF(RES_hh_fec_in!I26=0,0,1000*11630*RES_hh_fec_in!I26/RES_hh_num_in!I26)</f>
        <v>933.60290830741121</v>
      </c>
      <c r="J26" s="77">
        <f>IF(RES_hh_fec_in!J26=0,0,1000*11630*RES_hh_fec_in!J26/RES_hh_num_in!J26)</f>
        <v>947.56169699504346</v>
      </c>
      <c r="K26" s="77">
        <f>IF(RES_hh_fec_in!K26=0,0,1000*11630*RES_hh_fec_in!K26/RES_hh_num_in!K26)</f>
        <v>945.04836821331889</v>
      </c>
      <c r="L26" s="77">
        <f>IF(RES_hh_fec_in!L26=0,0,1000*11630*RES_hh_fec_in!L26/RES_hh_num_in!L26)</f>
        <v>968.04758980474014</v>
      </c>
      <c r="M26" s="77">
        <f>IF(RES_hh_fec_in!M26=0,0,1000*11630*RES_hh_fec_in!M26/RES_hh_num_in!M26)</f>
        <v>997.37198534744289</v>
      </c>
      <c r="N26" s="77">
        <f>IF(RES_hh_fec_in!N26=0,0,1000*11630*RES_hh_fec_in!N26/RES_hh_num_in!N26)</f>
        <v>943.90829054876622</v>
      </c>
      <c r="O26" s="77">
        <f>IF(RES_hh_fec_in!O26=0,0,1000*11630*RES_hh_fec_in!O26/RES_hh_num_in!O26)</f>
        <v>882.63409943469389</v>
      </c>
      <c r="P26" s="77">
        <f>IF(RES_hh_fec_in!P26=0,0,1000*11630*RES_hh_fec_in!P26/RES_hh_num_in!P26)</f>
        <v>890.18053944498229</v>
      </c>
      <c r="Q26" s="77">
        <f>IF(RES_hh_fec_in!Q26=0,0,1000*11630*RES_hh_fec_in!Q26/RES_hh_num_in!Q26)</f>
        <v>916.31720785913126</v>
      </c>
      <c r="R26" s="77">
        <f>IF(RES_hh_fec_in!R26=0,0,1000*11630*RES_hh_fec_in!R26/RES_hh_num_in!R26)</f>
        <v>910.75306111088821</v>
      </c>
      <c r="S26" s="77">
        <f>IF(RES_hh_fec_in!S26=0,0,1000*11630*RES_hh_fec_in!S26/RES_hh_num_in!S26)</f>
        <v>924.67388459846597</v>
      </c>
      <c r="T26" s="77">
        <f>IF(RES_hh_fec_in!T26=0,0,1000*11630*RES_hh_fec_in!T26/RES_hh_num_in!T26)</f>
        <v>1039.2934346591708</v>
      </c>
      <c r="U26" s="77">
        <f>IF(RES_hh_fec_in!U26=0,0,1000*11630*RES_hh_fec_in!U26/RES_hh_num_in!U26)</f>
        <v>985.50638278966551</v>
      </c>
      <c r="V26" s="77">
        <f>IF(RES_hh_fec_in!V26=0,0,1000*11630*RES_hh_fec_in!V26/RES_hh_num_in!V26)</f>
        <v>1023.5291257693292</v>
      </c>
      <c r="W26" s="77">
        <f>IF(RES_hh_fec_in!W26=0,0,1000*11630*RES_hh_fec_in!W26/RES_hh_num_in!W26)</f>
        <v>995.74074642971186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829.16982704121426</v>
      </c>
      <c r="D27" s="69">
        <f>IF(RES_hh_fec_in!D27=0,0,1000*11630*RES_hh_fec_in!D27/RES_hh_num_in!D27)</f>
        <v>851.15259269198577</v>
      </c>
      <c r="E27" s="69">
        <f>IF(RES_hh_fec_in!E27=0,0,1000*11630*RES_hh_fec_in!E27/RES_hh_num_in!E27)</f>
        <v>869.85537557503585</v>
      </c>
      <c r="F27" s="69">
        <f>IF(RES_hh_fec_in!F27=0,0,1000*11630*RES_hh_fec_in!F27/RES_hh_num_in!F27)</f>
        <v>895.59212316013816</v>
      </c>
      <c r="G27" s="69">
        <f>IF(RES_hh_fec_in!G27=0,0,1000*11630*RES_hh_fec_in!G27/RES_hh_num_in!G27)</f>
        <v>914.13584417909885</v>
      </c>
      <c r="H27" s="69">
        <f>IF(RES_hh_fec_in!H27=0,0,1000*11630*RES_hh_fec_in!H27/RES_hh_num_in!H27)</f>
        <v>895.3742834480272</v>
      </c>
      <c r="I27" s="69">
        <f>IF(RES_hh_fec_in!I27=0,0,1000*11630*RES_hh_fec_in!I27/RES_hh_num_in!I27)</f>
        <v>845.51137531970335</v>
      </c>
      <c r="J27" s="69">
        <f>IF(RES_hh_fec_in!J27=0,0,1000*11630*RES_hh_fec_in!J27/RES_hh_num_in!J27)</f>
        <v>806.91603722117168</v>
      </c>
      <c r="K27" s="69">
        <f>IF(RES_hh_fec_in!K27=0,0,1000*11630*RES_hh_fec_in!K27/RES_hh_num_in!K27)</f>
        <v>802.53036321281229</v>
      </c>
      <c r="L27" s="69">
        <f>IF(RES_hh_fec_in!L27=0,0,1000*11630*RES_hh_fec_in!L27/RES_hh_num_in!L27)</f>
        <v>821.21642451141781</v>
      </c>
      <c r="M27" s="69">
        <f>IF(RES_hh_fec_in!M27=0,0,1000*11630*RES_hh_fec_in!M27/RES_hh_num_in!M27)</f>
        <v>751.15731272930748</v>
      </c>
      <c r="N27" s="69">
        <f>IF(RES_hh_fec_in!N27=0,0,1000*11630*RES_hh_fec_in!N27/RES_hh_num_in!N27)</f>
        <v>759.35362537197125</v>
      </c>
      <c r="O27" s="69">
        <f>IF(RES_hh_fec_in!O27=0,0,1000*11630*RES_hh_fec_in!O27/RES_hh_num_in!O27)</f>
        <v>752.98504324525004</v>
      </c>
      <c r="P27" s="69">
        <f>IF(RES_hh_fec_in!P27=0,0,1000*11630*RES_hh_fec_in!P27/RES_hh_num_in!P27)</f>
        <v>713.69609294571944</v>
      </c>
      <c r="Q27" s="69">
        <f>IF(RES_hh_fec_in!Q27=0,0,1000*11630*RES_hh_fec_in!Q27/RES_hh_num_in!Q27)</f>
        <v>678.68479183524084</v>
      </c>
      <c r="R27" s="69">
        <f>IF(RES_hh_fec_in!R27=0,0,1000*11630*RES_hh_fec_in!R27/RES_hh_num_in!R27)</f>
        <v>647.59494061333862</v>
      </c>
      <c r="S27" s="69">
        <f>IF(RES_hh_fec_in!S27=0,0,1000*11630*RES_hh_fec_in!S27/RES_hh_num_in!S27)</f>
        <v>685.24657313460443</v>
      </c>
      <c r="T27" s="69">
        <f>IF(RES_hh_fec_in!T27=0,0,1000*11630*RES_hh_fec_in!T27/RES_hh_num_in!T27)</f>
        <v>645.70024908667017</v>
      </c>
      <c r="U27" s="69">
        <f>IF(RES_hh_fec_in!U27=0,0,1000*11630*RES_hh_fec_in!U27/RES_hh_num_in!U27)</f>
        <v>638.8043759480945</v>
      </c>
      <c r="V27" s="69">
        <f>IF(RES_hh_fec_in!V27=0,0,1000*11630*RES_hh_fec_in!V27/RES_hh_num_in!V27)</f>
        <v>618.28842861978353</v>
      </c>
      <c r="W27" s="69">
        <f>IF(RES_hh_fec_in!W27=0,0,1000*11630*RES_hh_fec_in!W27/RES_hh_num_in!W27)</f>
        <v>646.33185803765139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1017.5529720023301</v>
      </c>
      <c r="D30" s="72">
        <f>IF(RES_hh_fec_in!D30=0,0,1000*11630*RES_hh_fec_in!D30/RES_hh_num_in!D30)</f>
        <v>1063.5853101572229</v>
      </c>
      <c r="E30" s="72">
        <f>IF(RES_hh_fec_in!E30=0,0,1000*11630*RES_hh_fec_in!E30/RES_hh_num_in!E30)</f>
        <v>1107.1909479787666</v>
      </c>
      <c r="F30" s="72">
        <f>IF(RES_hh_fec_in!F30=0,0,1000*11630*RES_hh_fec_in!F30/RES_hh_num_in!F30)</f>
        <v>1131.2158182667679</v>
      </c>
      <c r="G30" s="72">
        <f>IF(RES_hh_fec_in!G30=0,0,1000*11630*RES_hh_fec_in!G30/RES_hh_num_in!G30)</f>
        <v>1143.3247548364041</v>
      </c>
      <c r="H30" s="72">
        <f>IF(RES_hh_fec_in!H30=0,0,1000*11630*RES_hh_fec_in!H30/RES_hh_num_in!H30)</f>
        <v>1092.5365686235157</v>
      </c>
      <c r="I30" s="72">
        <f>IF(RES_hh_fec_in!I30=0,0,1000*11630*RES_hh_fec_in!I30/RES_hh_num_in!I30)</f>
        <v>1108.971979585416</v>
      </c>
      <c r="J30" s="72">
        <f>IF(RES_hh_fec_in!J30=0,0,1000*11630*RES_hh_fec_in!J30/RES_hh_num_in!J30)</f>
        <v>986.34402146354535</v>
      </c>
      <c r="K30" s="72">
        <f>IF(RES_hh_fec_in!K30=0,0,1000*11630*RES_hh_fec_in!K30/RES_hh_num_in!K30)</f>
        <v>1021.5958628391021</v>
      </c>
      <c r="L30" s="72">
        <f>IF(RES_hh_fec_in!L30=0,0,1000*11630*RES_hh_fec_in!L30/RES_hh_num_in!L30)</f>
        <v>1053.7528961641394</v>
      </c>
      <c r="M30" s="72">
        <f>IF(RES_hh_fec_in!M30=0,0,1000*11630*RES_hh_fec_in!M30/RES_hh_num_in!M30)</f>
        <v>905.45970640432938</v>
      </c>
      <c r="N30" s="72">
        <f>IF(RES_hh_fec_in!N30=0,0,1000*11630*RES_hh_fec_in!N30/RES_hh_num_in!N30)</f>
        <v>952.62905413880253</v>
      </c>
      <c r="O30" s="72">
        <f>IF(RES_hh_fec_in!O30=0,0,1000*11630*RES_hh_fec_in!O30/RES_hh_num_in!O30)</f>
        <v>1048.7933017096907</v>
      </c>
      <c r="P30" s="72">
        <f>IF(RES_hh_fec_in!P30=0,0,1000*11630*RES_hh_fec_in!P30/RES_hh_num_in!P30)</f>
        <v>904.19136224595354</v>
      </c>
      <c r="Q30" s="72">
        <f>IF(RES_hh_fec_in!Q30=0,0,1000*11630*RES_hh_fec_in!Q30/RES_hh_num_in!Q30)</f>
        <v>896.89060350571015</v>
      </c>
      <c r="R30" s="72">
        <f>IF(RES_hh_fec_in!R30=0,0,1000*11630*RES_hh_fec_in!R30/RES_hh_num_in!R30)</f>
        <v>841.29001524553098</v>
      </c>
      <c r="S30" s="72">
        <f>IF(RES_hh_fec_in!S30=0,0,1000*11630*RES_hh_fec_in!S30/RES_hh_num_in!S30)</f>
        <v>862.30734115528685</v>
      </c>
      <c r="T30" s="72">
        <f>IF(RES_hh_fec_in!T30=0,0,1000*11630*RES_hh_fec_in!T30/RES_hh_num_in!T30)</f>
        <v>869.10004675505832</v>
      </c>
      <c r="U30" s="72">
        <f>IF(RES_hh_fec_in!U30=0,0,1000*11630*RES_hh_fec_in!U30/RES_hh_num_in!U30)</f>
        <v>905.63382752382279</v>
      </c>
      <c r="V30" s="72">
        <f>IF(RES_hh_fec_in!V30=0,0,1000*11630*RES_hh_fec_in!V30/RES_hh_num_in!V30)</f>
        <v>834.58228613949382</v>
      </c>
      <c r="W30" s="72">
        <f>IF(RES_hh_fec_in!W30=0,0,1000*11630*RES_hh_fec_in!W30/RES_hh_num_in!W30)</f>
        <v>929.25205399648746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828.31884185184742</v>
      </c>
      <c r="D32" s="77">
        <f>IF(RES_hh_fec_in!D32=0,0,1000*11630*RES_hh_fec_in!D32/RES_hh_num_in!D32)</f>
        <v>849.49303840804328</v>
      </c>
      <c r="E32" s="77">
        <f>IF(RES_hh_fec_in!E32=0,0,1000*11630*RES_hh_fec_in!E32/RES_hh_num_in!E32)</f>
        <v>868.12137614985033</v>
      </c>
      <c r="F32" s="77">
        <f>IF(RES_hh_fec_in!F32=0,0,1000*11630*RES_hh_fec_in!F32/RES_hh_num_in!F32)</f>
        <v>894.17508445751241</v>
      </c>
      <c r="G32" s="77">
        <f>IF(RES_hh_fec_in!G32=0,0,1000*11630*RES_hh_fec_in!G32/RES_hh_num_in!G32)</f>
        <v>912.83252102794813</v>
      </c>
      <c r="H32" s="77">
        <f>IF(RES_hh_fec_in!H32=0,0,1000*11630*RES_hh_fec_in!H32/RES_hh_num_in!H32)</f>
        <v>894.2594072605026</v>
      </c>
      <c r="I32" s="77">
        <f>IF(RES_hh_fec_in!I32=0,0,1000*11630*RES_hh_fec_in!I32/RES_hh_num_in!I32)</f>
        <v>844.1286987048087</v>
      </c>
      <c r="J32" s="77">
        <f>IF(RES_hh_fec_in!J32=0,0,1000*11630*RES_hh_fec_in!J32/RES_hh_num_in!J32)</f>
        <v>804.37099730027012</v>
      </c>
      <c r="K32" s="77">
        <f>IF(RES_hh_fec_in!K32=0,0,1000*11630*RES_hh_fec_in!K32/RES_hh_num_in!K32)</f>
        <v>799.46674475172313</v>
      </c>
      <c r="L32" s="77">
        <f>IF(RES_hh_fec_in!L32=0,0,1000*11630*RES_hh_fec_in!L32/RES_hh_num_in!L32)</f>
        <v>818.10702546283369</v>
      </c>
      <c r="M32" s="77">
        <f>IF(RES_hh_fec_in!M32=0,0,1000*11630*RES_hh_fec_in!M32/RES_hh_num_in!M32)</f>
        <v>749.0844918385518</v>
      </c>
      <c r="N32" s="77">
        <f>IF(RES_hh_fec_in!N32=0,0,1000*11630*RES_hh_fec_in!N32/RES_hh_num_in!N32)</f>
        <v>756.54617883337369</v>
      </c>
      <c r="O32" s="77">
        <f>IF(RES_hh_fec_in!O32=0,0,1000*11630*RES_hh_fec_in!O32/RES_hh_num_in!O32)</f>
        <v>749.41931030647652</v>
      </c>
      <c r="P32" s="77">
        <f>IF(RES_hh_fec_in!P32=0,0,1000*11630*RES_hh_fec_in!P32/RES_hh_num_in!P32)</f>
        <v>711.43943666648056</v>
      </c>
      <c r="Q32" s="77">
        <f>IF(RES_hh_fec_in!Q32=0,0,1000*11630*RES_hh_fec_in!Q32/RES_hh_num_in!Q32)</f>
        <v>676.21131535855227</v>
      </c>
      <c r="R32" s="77">
        <f>IF(RES_hh_fec_in!R32=0,0,1000*11630*RES_hh_fec_in!R32/RES_hh_num_in!R32)</f>
        <v>644.81190243274273</v>
      </c>
      <c r="S32" s="77">
        <f>IF(RES_hh_fec_in!S32=0,0,1000*11630*RES_hh_fec_in!S32/RES_hh_num_in!S32)</f>
        <v>682.03572750138903</v>
      </c>
      <c r="T32" s="77">
        <f>IF(RES_hh_fec_in!T32=0,0,1000*11630*RES_hh_fec_in!T32/RES_hh_num_in!T32)</f>
        <v>640.70111698709229</v>
      </c>
      <c r="U32" s="77">
        <f>IF(RES_hh_fec_in!U32=0,0,1000*11630*RES_hh_fec_in!U32/RES_hh_num_in!U32)</f>
        <v>632.67023513827485</v>
      </c>
      <c r="V32" s="77">
        <f>IF(RES_hh_fec_in!V32=0,0,1000*11630*RES_hh_fec_in!V32/RES_hh_num_in!V32)</f>
        <v>614.10285844826899</v>
      </c>
      <c r="W32" s="77">
        <f>IF(RES_hh_fec_in!W32=0,0,1000*11630*RES_hh_fec_in!W32/RES_hh_num_in!W32)</f>
        <v>641.40983211768162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13337.368719972681</v>
      </c>
      <c r="D3" s="65">
        <f>IF(RES_hh_tes_in!D3=0,0,1000*11630*RES_hh_tes_in!D3/RES_hh_num_in!D3)</f>
        <v>12047.239556287024</v>
      </c>
      <c r="E3" s="65">
        <f>IF(RES_hh_tes_in!E3=0,0,1000*11630*RES_hh_tes_in!E3/RES_hh_num_in!E3)</f>
        <v>12161.828932886692</v>
      </c>
      <c r="F3" s="65">
        <f>IF(RES_hh_tes_in!F3=0,0,1000*11630*RES_hh_tes_in!F3/RES_hh_num_in!F3)</f>
        <v>12126.645873609174</v>
      </c>
      <c r="G3" s="65">
        <f>IF(RES_hh_tes_in!G3=0,0,1000*11630*RES_hh_tes_in!G3/RES_hh_num_in!G3)</f>
        <v>11495.671209944208</v>
      </c>
      <c r="H3" s="65">
        <f>IF(RES_hh_tes_in!H3=0,0,1000*11630*RES_hh_tes_in!H3/RES_hh_num_in!H3)</f>
        <v>10310.829891589285</v>
      </c>
      <c r="I3" s="65">
        <f>IF(RES_hh_tes_in!I3=0,0,1000*11630*RES_hh_tes_in!I3/RES_hh_num_in!I3)</f>
        <v>9228.131281751268</v>
      </c>
      <c r="J3" s="65">
        <f>IF(RES_hh_tes_in!J3=0,0,1000*11630*RES_hh_tes_in!J3/RES_hh_num_in!J3)</f>
        <v>9005.2800237242573</v>
      </c>
      <c r="K3" s="65">
        <f>IF(RES_hh_tes_in!K3=0,0,1000*11630*RES_hh_tes_in!K3/RES_hh_num_in!K3)</f>
        <v>10141.245971424978</v>
      </c>
      <c r="L3" s="65">
        <f>IF(RES_hh_tes_in!L3=0,0,1000*11630*RES_hh_tes_in!L3/RES_hh_num_in!L3)</f>
        <v>11630.544031263833</v>
      </c>
      <c r="M3" s="65">
        <f>IF(RES_hh_tes_in!M3=0,0,1000*11630*RES_hh_tes_in!M3/RES_hh_num_in!M3)</f>
        <v>10928.553604642886</v>
      </c>
      <c r="N3" s="65">
        <f>IF(RES_hh_tes_in!N3=0,0,1000*11630*RES_hh_tes_in!N3/RES_hh_num_in!N3)</f>
        <v>11195.960112573639</v>
      </c>
      <c r="O3" s="65">
        <f>IF(RES_hh_tes_in!O3=0,0,1000*11630*RES_hh_tes_in!O3/RES_hh_num_in!O3)</f>
        <v>12504.064205193856</v>
      </c>
      <c r="P3" s="65">
        <f>IF(RES_hh_tes_in!P3=0,0,1000*11630*RES_hh_tes_in!P3/RES_hh_num_in!P3)</f>
        <v>10200.011169378087</v>
      </c>
      <c r="Q3" s="65">
        <f>IF(RES_hh_tes_in!Q3=0,0,1000*11630*RES_hh_tes_in!Q3/RES_hh_num_in!Q3)</f>
        <v>9861.0645019157782</v>
      </c>
      <c r="R3" s="65">
        <f>IF(RES_hh_tes_in!R3=0,0,1000*11630*RES_hh_tes_in!R3/RES_hh_num_in!R3)</f>
        <v>8252.2035555167022</v>
      </c>
      <c r="S3" s="65">
        <f>IF(RES_hh_tes_in!S3=0,0,1000*11630*RES_hh_tes_in!S3/RES_hh_num_in!S3)</f>
        <v>7582.3774729428214</v>
      </c>
      <c r="T3" s="65">
        <f>IF(RES_hh_tes_in!T3=0,0,1000*11630*RES_hh_tes_in!T3/RES_hh_num_in!T3)</f>
        <v>7665.2110161544988</v>
      </c>
      <c r="U3" s="65">
        <f>IF(RES_hh_tes_in!U3=0,0,1000*11630*RES_hh_tes_in!U3/RES_hh_num_in!U3)</f>
        <v>8152.3102770116257</v>
      </c>
      <c r="V3" s="65">
        <f>IF(RES_hh_tes_in!V3=0,0,1000*11630*RES_hh_tes_in!V3/RES_hh_num_in!V3)</f>
        <v>8576.7072982654336</v>
      </c>
      <c r="W3" s="65">
        <f>IF(RES_hh_tes_in!W3=0,0,1000*11630*RES_hh_tes_in!W3/RES_hh_num_in!W3)</f>
        <v>7744.4898423430759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11068.699154961945</v>
      </c>
      <c r="D4" s="69">
        <f>IF(RES_hh_tes_in!D4=0,0,1000*11630*RES_hh_tes_in!D4/RES_hh_num_in!D4)</f>
        <v>9718.5817493652357</v>
      </c>
      <c r="E4" s="69">
        <f>IF(RES_hh_tes_in!E4=0,0,1000*11630*RES_hh_tes_in!E4/RES_hh_num_in!E4)</f>
        <v>9704.6512856009576</v>
      </c>
      <c r="F4" s="69">
        <f>IF(RES_hh_tes_in!F4=0,0,1000*11630*RES_hh_tes_in!F4/RES_hh_num_in!F4)</f>
        <v>9614.7497727497648</v>
      </c>
      <c r="G4" s="69">
        <f>IF(RES_hh_tes_in!G4=0,0,1000*11630*RES_hh_tes_in!G4/RES_hh_num_in!G4)</f>
        <v>8954.9502976119766</v>
      </c>
      <c r="H4" s="69">
        <f>IF(RES_hh_tes_in!H4=0,0,1000*11630*RES_hh_tes_in!H4/RES_hh_num_in!H4)</f>
        <v>7725.0339562746976</v>
      </c>
      <c r="I4" s="69">
        <f>IF(RES_hh_tes_in!I4=0,0,1000*11630*RES_hh_tes_in!I4/RES_hh_num_in!I4)</f>
        <v>6696.9807605747183</v>
      </c>
      <c r="J4" s="69">
        <f>IF(RES_hh_tes_in!J4=0,0,1000*11630*RES_hh_tes_in!J4/RES_hh_num_in!J4)</f>
        <v>6547.5788684318104</v>
      </c>
      <c r="K4" s="69">
        <f>IF(RES_hh_tes_in!K4=0,0,1000*11630*RES_hh_tes_in!K4/RES_hh_num_in!K4)</f>
        <v>7686.0284683217078</v>
      </c>
      <c r="L4" s="69">
        <f>IF(RES_hh_tes_in!L4=0,0,1000*11630*RES_hh_tes_in!L4/RES_hh_num_in!L4)</f>
        <v>9090.147916286769</v>
      </c>
      <c r="M4" s="69">
        <f>IF(RES_hh_tes_in!M4=0,0,1000*11630*RES_hh_tes_in!M4/RES_hh_num_in!M4)</f>
        <v>8401.4163650344726</v>
      </c>
      <c r="N4" s="69">
        <f>IF(RES_hh_tes_in!N4=0,0,1000*11630*RES_hh_tes_in!N4/RES_hh_num_in!N4)</f>
        <v>8724.8196374470135</v>
      </c>
      <c r="O4" s="69">
        <f>IF(RES_hh_tes_in!O4=0,0,1000*11630*RES_hh_tes_in!O4/RES_hh_num_in!O4)</f>
        <v>10114.463759679997</v>
      </c>
      <c r="P4" s="69">
        <f>IF(RES_hh_tes_in!P4=0,0,1000*11630*RES_hh_tes_in!P4/RES_hh_num_in!P4)</f>
        <v>7960.3437075956399</v>
      </c>
      <c r="Q4" s="69">
        <f>IF(RES_hh_tes_in!Q4=0,0,1000*11630*RES_hh_tes_in!Q4/RES_hh_num_in!Q4)</f>
        <v>7660.1990685238288</v>
      </c>
      <c r="R4" s="69">
        <f>IF(RES_hh_tes_in!R4=0,0,1000*11630*RES_hh_tes_in!R4/RES_hh_num_in!R4)</f>
        <v>6063.6758656725924</v>
      </c>
      <c r="S4" s="69">
        <f>IF(RES_hh_tes_in!S4=0,0,1000*11630*RES_hh_tes_in!S4/RES_hh_num_in!S4)</f>
        <v>5271.5668407963285</v>
      </c>
      <c r="T4" s="69">
        <f>IF(RES_hh_tes_in!T4=0,0,1000*11630*RES_hh_tes_in!T4/RES_hh_num_in!T4)</f>
        <v>5274.7412552792412</v>
      </c>
      <c r="U4" s="69">
        <f>IF(RES_hh_tes_in!U4=0,0,1000*11630*RES_hh_tes_in!U4/RES_hh_num_in!U4)</f>
        <v>5791.1519465848469</v>
      </c>
      <c r="V4" s="69">
        <f>IF(RES_hh_tes_in!V4=0,0,1000*11630*RES_hh_tes_in!V4/RES_hh_num_in!V4)</f>
        <v>6207.9286649614614</v>
      </c>
      <c r="W4" s="69">
        <f>IF(RES_hh_tes_in!W4=0,0,1000*11630*RES_hh_tes_in!W4/RES_hh_num_in!W4)</f>
        <v>5297.183010346831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11413.402888122302</v>
      </c>
      <c r="D5" s="72">
        <f>IF(RES_hh_tes_in!D5=0,0,1000*11630*RES_hh_tes_in!D5/RES_hh_num_in!D5)</f>
        <v>9166.9828004099909</v>
      </c>
      <c r="E5" s="72">
        <f>IF(RES_hh_tes_in!E5=0,0,1000*11630*RES_hh_tes_in!E5/RES_hh_num_in!E5)</f>
        <v>9699.1579189651675</v>
      </c>
      <c r="F5" s="72">
        <f>IF(RES_hh_tes_in!F5=0,0,1000*11630*RES_hh_tes_in!F5/RES_hh_num_in!F5)</f>
        <v>8210.0984693090777</v>
      </c>
      <c r="G5" s="72">
        <f>IF(RES_hh_tes_in!G5=0,0,1000*11630*RES_hh_tes_in!G5/RES_hh_num_in!G5)</f>
        <v>8121.1863209561207</v>
      </c>
      <c r="H5" s="72">
        <f>IF(RES_hh_tes_in!H5=0,0,1000*11630*RES_hh_tes_in!H5/RES_hh_num_in!H5)</f>
        <v>7576.8838032184967</v>
      </c>
      <c r="I5" s="72">
        <f>IF(RES_hh_tes_in!I5=0,0,1000*11630*RES_hh_tes_in!I5/RES_hh_num_in!I5)</f>
        <v>7825.1447913984694</v>
      </c>
      <c r="J5" s="72">
        <f>IF(RES_hh_tes_in!J5=0,0,1000*11630*RES_hh_tes_in!J5/RES_hh_num_in!J5)</f>
        <v>5914.3449848241817</v>
      </c>
      <c r="K5" s="72">
        <f>IF(RES_hh_tes_in!K5=0,0,1000*11630*RES_hh_tes_in!K5/RES_hh_num_in!K5)</f>
        <v>6748.3042456995572</v>
      </c>
      <c r="L5" s="72">
        <f>IF(RES_hh_tes_in!L5=0,0,1000*11630*RES_hh_tes_in!L5/RES_hh_num_in!L5)</f>
        <v>10827.862432661375</v>
      </c>
      <c r="M5" s="72">
        <f>IF(RES_hh_tes_in!M5=0,0,1000*11630*RES_hh_tes_in!M5/RES_hh_num_in!M5)</f>
        <v>9973.9106710989054</v>
      </c>
      <c r="N5" s="72">
        <f>IF(RES_hh_tes_in!N5=0,0,1000*11630*RES_hh_tes_in!N5/RES_hh_num_in!N5)</f>
        <v>8535.9433294860846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8201.187077973269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4968.6373426435594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11089.697819080337</v>
      </c>
      <c r="D6" s="72">
        <f>IF(RES_hh_tes_in!D6=0,0,1000*11630*RES_hh_tes_in!D6/RES_hh_num_in!D6)</f>
        <v>9164.0587946365722</v>
      </c>
      <c r="E6" s="72">
        <f>IF(RES_hh_tes_in!E6=0,0,1000*11630*RES_hh_tes_in!E6/RES_hh_num_in!E6)</f>
        <v>8072.367198293422</v>
      </c>
      <c r="F6" s="72">
        <f>IF(RES_hh_tes_in!F6=0,0,1000*11630*RES_hh_tes_in!F6/RES_hh_num_in!F6)</f>
        <v>10930.693977891471</v>
      </c>
      <c r="G6" s="72">
        <f>IF(RES_hh_tes_in!G6=0,0,1000*11630*RES_hh_tes_in!G6/RES_hh_num_in!G6)</f>
        <v>9225.1206764070266</v>
      </c>
      <c r="H6" s="72">
        <f>IF(RES_hh_tes_in!H6=0,0,1000*11630*RES_hh_tes_in!H6/RES_hh_num_in!H6)</f>
        <v>8406.3800923011077</v>
      </c>
      <c r="I6" s="72">
        <f>IF(RES_hh_tes_in!I6=0,0,1000*11630*RES_hh_tes_in!I6/RES_hh_num_in!I6)</f>
        <v>5299.5185490535396</v>
      </c>
      <c r="J6" s="72">
        <f>IF(RES_hh_tes_in!J6=0,0,1000*11630*RES_hh_tes_in!J6/RES_hh_num_in!J6)</f>
        <v>6349.9491369297284</v>
      </c>
      <c r="K6" s="72">
        <f>IF(RES_hh_tes_in!K6=0,0,1000*11630*RES_hh_tes_in!K6/RES_hh_num_in!K6)</f>
        <v>7568.0792316810766</v>
      </c>
      <c r="L6" s="72">
        <f>IF(RES_hh_tes_in!L6=0,0,1000*11630*RES_hh_tes_in!L6/RES_hh_num_in!L6)</f>
        <v>8919.3395378334553</v>
      </c>
      <c r="M6" s="72">
        <f>IF(RES_hh_tes_in!M6=0,0,1000*11630*RES_hh_tes_in!M6/RES_hh_num_in!M6)</f>
        <v>8823.1213178973267</v>
      </c>
      <c r="N6" s="72">
        <f>IF(RES_hh_tes_in!N6=0,0,1000*11630*RES_hh_tes_in!N6/RES_hh_num_in!N6)</f>
        <v>7979.5620224082468</v>
      </c>
      <c r="O6" s="72">
        <f>IF(RES_hh_tes_in!O6=0,0,1000*11630*RES_hh_tes_in!O6/RES_hh_num_in!O6)</f>
        <v>10342.482642040915</v>
      </c>
      <c r="P6" s="72">
        <f>IF(RES_hh_tes_in!P6=0,0,1000*11630*RES_hh_tes_in!P6/RES_hh_num_in!P6)</f>
        <v>8182.9459288536773</v>
      </c>
      <c r="Q6" s="72">
        <f>IF(RES_hh_tes_in!Q6=0,0,1000*11630*RES_hh_tes_in!Q6/RES_hh_num_in!Q6)</f>
        <v>6410.491780066598</v>
      </c>
      <c r="R6" s="72">
        <f>IF(RES_hh_tes_in!R6=0,0,1000*11630*RES_hh_tes_in!R6/RES_hh_num_in!R6)</f>
        <v>6030.119288469863</v>
      </c>
      <c r="S6" s="72">
        <f>IF(RES_hh_tes_in!S6=0,0,1000*11630*RES_hh_tes_in!S6/RES_hh_num_in!S6)</f>
        <v>4023.3725645858394</v>
      </c>
      <c r="T6" s="72">
        <f>IF(RES_hh_tes_in!T6=0,0,1000*11630*RES_hh_tes_in!T6/RES_hh_num_in!T6)</f>
        <v>5987.0666409424839</v>
      </c>
      <c r="U6" s="72">
        <f>IF(RES_hh_tes_in!U6=0,0,1000*11630*RES_hh_tes_in!U6/RES_hh_num_in!U6)</f>
        <v>5542.6337617635963</v>
      </c>
      <c r="V6" s="72">
        <f>IF(RES_hh_tes_in!V6=0,0,1000*11630*RES_hh_tes_in!V6/RES_hh_num_in!V6)</f>
        <v>6592.6260082745284</v>
      </c>
      <c r="W6" s="72">
        <f>IF(RES_hh_tes_in!W6=0,0,1000*11630*RES_hh_tes_in!W6/RES_hh_num_in!W6)</f>
        <v>4776.7976443250764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11358.252857636251</v>
      </c>
      <c r="D7" s="72">
        <f>IF(RES_hh_tes_in!D7=0,0,1000*11630*RES_hh_tes_in!D7/RES_hh_num_in!D7)</f>
        <v>9452.6495971695877</v>
      </c>
      <c r="E7" s="72">
        <f>IF(RES_hh_tes_in!E7=0,0,1000*11630*RES_hh_tes_in!E7/RES_hh_num_in!E7)</f>
        <v>9507.6899872278882</v>
      </c>
      <c r="F7" s="72">
        <f>IF(RES_hh_tes_in!F7=0,0,1000*11630*RES_hh_tes_in!F7/RES_hh_num_in!F7)</f>
        <v>9099.6655591385825</v>
      </c>
      <c r="G7" s="72">
        <f>IF(RES_hh_tes_in!G7=0,0,1000*11630*RES_hh_tes_in!G7/RES_hh_num_in!G7)</f>
        <v>8944.2543419722952</v>
      </c>
      <c r="H7" s="72">
        <f>IF(RES_hh_tes_in!H7=0,0,1000*11630*RES_hh_tes_in!H7/RES_hh_num_in!H7)</f>
        <v>8319.1441561852025</v>
      </c>
      <c r="I7" s="72">
        <f>IF(RES_hh_tes_in!I7=0,0,1000*11630*RES_hh_tes_in!I7/RES_hh_num_in!I7)</f>
        <v>5210.7330261818597</v>
      </c>
      <c r="J7" s="72">
        <f>IF(RES_hh_tes_in!J7=0,0,1000*11630*RES_hh_tes_in!J7/RES_hh_num_in!J7)</f>
        <v>6835.7803883511097</v>
      </c>
      <c r="K7" s="72">
        <f>IF(RES_hh_tes_in!K7=0,0,1000*11630*RES_hh_tes_in!K7/RES_hh_num_in!K7)</f>
        <v>7666.4468081209952</v>
      </c>
      <c r="L7" s="72">
        <f>IF(RES_hh_tes_in!L7=0,0,1000*11630*RES_hh_tes_in!L7/RES_hh_num_in!L7)</f>
        <v>8659.7786403225782</v>
      </c>
      <c r="M7" s="72">
        <f>IF(RES_hh_tes_in!M7=0,0,1000*11630*RES_hh_tes_in!M7/RES_hh_num_in!M7)</f>
        <v>8017.6182277577709</v>
      </c>
      <c r="N7" s="72">
        <f>IF(RES_hh_tes_in!N7=0,0,1000*11630*RES_hh_tes_in!N7/RES_hh_num_in!N7)</f>
        <v>8436.0858923529177</v>
      </c>
      <c r="O7" s="72">
        <f>IF(RES_hh_tes_in!O7=0,0,1000*11630*RES_hh_tes_in!O7/RES_hh_num_in!O7)</f>
        <v>9956.8105459339731</v>
      </c>
      <c r="P7" s="72">
        <f>IF(RES_hh_tes_in!P7=0,0,1000*11630*RES_hh_tes_in!P7/RES_hh_num_in!P7)</f>
        <v>8120.6291320525415</v>
      </c>
      <c r="Q7" s="72">
        <f>IF(RES_hh_tes_in!Q7=0,0,1000*11630*RES_hh_tes_in!Q7/RES_hh_num_in!Q7)</f>
        <v>7567.7836441807622</v>
      </c>
      <c r="R7" s="72">
        <f>IF(RES_hh_tes_in!R7=0,0,1000*11630*RES_hh_tes_in!R7/RES_hh_num_in!R7)</f>
        <v>5638.858791022245</v>
      </c>
      <c r="S7" s="72">
        <f>IF(RES_hh_tes_in!S7=0,0,1000*11630*RES_hh_tes_in!S7/RES_hh_num_in!S7)</f>
        <v>5192.6199462080303</v>
      </c>
      <c r="T7" s="72">
        <f>IF(RES_hh_tes_in!T7=0,0,1000*11630*RES_hh_tes_in!T7/RES_hh_num_in!T7)</f>
        <v>4635.3815497709447</v>
      </c>
      <c r="U7" s="72">
        <f>IF(RES_hh_tes_in!U7=0,0,1000*11630*RES_hh_tes_in!U7/RES_hh_num_in!U7)</f>
        <v>5787.404060419286</v>
      </c>
      <c r="V7" s="72">
        <f>IF(RES_hh_tes_in!V7=0,0,1000*11630*RES_hh_tes_in!V7/RES_hh_num_in!V7)</f>
        <v>7093.0419606052646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10605.997182087036</v>
      </c>
      <c r="D8" s="72">
        <f>IF(RES_hh_tes_in!D8=0,0,1000*11630*RES_hh_tes_in!D8/RES_hh_num_in!D8)</f>
        <v>9545.5087722384815</v>
      </c>
      <c r="E8" s="72">
        <f>IF(RES_hh_tes_in!E8=0,0,1000*11630*RES_hh_tes_in!E8/RES_hh_num_in!E8)</f>
        <v>9519.6626660374004</v>
      </c>
      <c r="F8" s="72">
        <f>IF(RES_hh_tes_in!F8=0,0,1000*11630*RES_hh_tes_in!F8/RES_hh_num_in!F8)</f>
        <v>9468.7617551198819</v>
      </c>
      <c r="G8" s="72">
        <f>IF(RES_hh_tes_in!G8=0,0,1000*11630*RES_hh_tes_in!G8/RES_hh_num_in!G8)</f>
        <v>8839.8002008681342</v>
      </c>
      <c r="H8" s="72">
        <f>IF(RES_hh_tes_in!H8=0,0,1000*11630*RES_hh_tes_in!H8/RES_hh_num_in!H8)</f>
        <v>7349.9511172015909</v>
      </c>
      <c r="I8" s="72">
        <f>IF(RES_hh_tes_in!I8=0,0,1000*11630*RES_hh_tes_in!I8/RES_hh_num_in!I8)</f>
        <v>6721.9902010059031</v>
      </c>
      <c r="J8" s="72">
        <f>IF(RES_hh_tes_in!J8=0,0,1000*11630*RES_hh_tes_in!J8/RES_hh_num_in!J8)</f>
        <v>6198.9780408661163</v>
      </c>
      <c r="K8" s="72">
        <f>IF(RES_hh_tes_in!K8=0,0,1000*11630*RES_hh_tes_in!K8/RES_hh_num_in!K8)</f>
        <v>7580.0830857803321</v>
      </c>
      <c r="L8" s="72">
        <f>IF(RES_hh_tes_in!L8=0,0,1000*11630*RES_hh_tes_in!L8/RES_hh_num_in!L8)</f>
        <v>8941.4909032068936</v>
      </c>
      <c r="M8" s="72">
        <f>IF(RES_hh_tes_in!M8=0,0,1000*11630*RES_hh_tes_in!M8/RES_hh_num_in!M8)</f>
        <v>8055.8930837199059</v>
      </c>
      <c r="N8" s="72">
        <f>IF(RES_hh_tes_in!N8=0,0,1000*11630*RES_hh_tes_in!N8/RES_hh_num_in!N8)</f>
        <v>8780.2343343559642</v>
      </c>
      <c r="O8" s="72">
        <f>IF(RES_hh_tes_in!O8=0,0,1000*11630*RES_hh_tes_in!O8/RES_hh_num_in!O8)</f>
        <v>9865.1886888037079</v>
      </c>
      <c r="P8" s="72">
        <f>IF(RES_hh_tes_in!P8=0,0,1000*11630*RES_hh_tes_in!P8/RES_hh_num_in!P8)</f>
        <v>7555.7040032061141</v>
      </c>
      <c r="Q8" s="72">
        <f>IF(RES_hh_tes_in!Q8=0,0,1000*11630*RES_hh_tes_in!Q8/RES_hh_num_in!Q8)</f>
        <v>7469.4058715876117</v>
      </c>
      <c r="R8" s="72">
        <f>IF(RES_hh_tes_in!R8=0,0,1000*11630*RES_hh_tes_in!R8/RES_hh_num_in!R8)</f>
        <v>6023.6792154105106</v>
      </c>
      <c r="S8" s="72">
        <f>IF(RES_hh_tes_in!S8=0,0,1000*11630*RES_hh_tes_in!S8/RES_hh_num_in!S8)</f>
        <v>5182.9557574660021</v>
      </c>
      <c r="T8" s="72">
        <f>IF(RES_hh_tes_in!T8=0,0,1000*11630*RES_hh_tes_in!T8/RES_hh_num_in!T8)</f>
        <v>5247.8302239105114</v>
      </c>
      <c r="U8" s="72">
        <f>IF(RES_hh_tes_in!U8=0,0,1000*11630*RES_hh_tes_in!U8/RES_hh_num_in!U8)</f>
        <v>5626.1016828685952</v>
      </c>
      <c r="V8" s="72">
        <f>IF(RES_hh_tes_in!V8=0,0,1000*11630*RES_hh_tes_in!V8/RES_hh_num_in!V8)</f>
        <v>5877.7730603726077</v>
      </c>
      <c r="W8" s="72">
        <f>IF(RES_hh_tes_in!W8=0,0,1000*11630*RES_hh_tes_in!W8/RES_hh_num_in!W8)</f>
        <v>5240.2135247328843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10653.358572661176</v>
      </c>
      <c r="D9" s="72">
        <f>IF(RES_hh_tes_in!D9=0,0,1000*11630*RES_hh_tes_in!D9/RES_hh_num_in!D9)</f>
        <v>9272.1502660326296</v>
      </c>
      <c r="E9" s="72">
        <f>IF(RES_hh_tes_in!E9=0,0,1000*11630*RES_hh_tes_in!E9/RES_hh_num_in!E9)</f>
        <v>9914.552061625338</v>
      </c>
      <c r="F9" s="72">
        <f>IF(RES_hh_tes_in!F9=0,0,1000*11630*RES_hh_tes_in!F9/RES_hh_num_in!F9)</f>
        <v>9410.1213079227473</v>
      </c>
      <c r="G9" s="72">
        <f>IF(RES_hh_tes_in!G9=0,0,1000*11630*RES_hh_tes_in!G9/RES_hh_num_in!G9)</f>
        <v>8259.6441804249407</v>
      </c>
      <c r="H9" s="72">
        <f>IF(RES_hh_tes_in!H9=0,0,1000*11630*RES_hh_tes_in!H9/RES_hh_num_in!H9)</f>
        <v>7465.5197121720566</v>
      </c>
      <c r="I9" s="72">
        <f>IF(RES_hh_tes_in!I9=0,0,1000*11630*RES_hh_tes_in!I9/RES_hh_num_in!I9)</f>
        <v>6946.3665484714293</v>
      </c>
      <c r="J9" s="72">
        <f>IF(RES_hh_tes_in!J9=0,0,1000*11630*RES_hh_tes_in!J9/RES_hh_num_in!J9)</f>
        <v>6813.5864465556033</v>
      </c>
      <c r="K9" s="72">
        <f>IF(RES_hh_tes_in!K9=0,0,1000*11630*RES_hh_tes_in!K9/RES_hh_num_in!K9)</f>
        <v>7327.0244347614489</v>
      </c>
      <c r="L9" s="72">
        <f>IF(RES_hh_tes_in!L9=0,0,1000*11630*RES_hh_tes_in!L9/RES_hh_num_in!L9)</f>
        <v>9014.301423259225</v>
      </c>
      <c r="M9" s="72">
        <f>IF(RES_hh_tes_in!M9=0,0,1000*11630*RES_hh_tes_in!M9/RES_hh_num_in!M9)</f>
        <v>8369.0636676867161</v>
      </c>
      <c r="N9" s="72">
        <f>IF(RES_hh_tes_in!N9=0,0,1000*11630*RES_hh_tes_in!N9/RES_hh_num_in!N9)</f>
        <v>9712.4314657322757</v>
      </c>
      <c r="O9" s="72">
        <f>IF(RES_hh_tes_in!O9=0,0,1000*11630*RES_hh_tes_in!O9/RES_hh_num_in!O9)</f>
        <v>10300.024882991464</v>
      </c>
      <c r="P9" s="72">
        <f>IF(RES_hh_tes_in!P9=0,0,1000*11630*RES_hh_tes_in!P9/RES_hh_num_in!P9)</f>
        <v>7800.6170660555235</v>
      </c>
      <c r="Q9" s="72">
        <f>IF(RES_hh_tes_in!Q9=0,0,1000*11630*RES_hh_tes_in!Q9/RES_hh_num_in!Q9)</f>
        <v>7741.9618739601665</v>
      </c>
      <c r="R9" s="72">
        <f>IF(RES_hh_tes_in!R9=0,0,1000*11630*RES_hh_tes_in!R9/RES_hh_num_in!R9)</f>
        <v>5538.1816409495777</v>
      </c>
      <c r="S9" s="72">
        <f>IF(RES_hh_tes_in!S9=0,0,1000*11630*RES_hh_tes_in!S9/RES_hh_num_in!S9)</f>
        <v>5122.4919533791899</v>
      </c>
      <c r="T9" s="72">
        <f>IF(RES_hh_tes_in!T9=0,0,1000*11630*RES_hh_tes_in!T9/RES_hh_num_in!T9)</f>
        <v>5372.8817073067785</v>
      </c>
      <c r="U9" s="72">
        <f>IF(RES_hh_tes_in!U9=0,0,1000*11630*RES_hh_tes_in!U9/RES_hh_num_in!U9)</f>
        <v>5846.3346854003285</v>
      </c>
      <c r="V9" s="72">
        <f>IF(RES_hh_tes_in!V9=0,0,1000*11630*RES_hh_tes_in!V9/RES_hh_num_in!V9)</f>
        <v>5916.0507486872302</v>
      </c>
      <c r="W9" s="72">
        <f>IF(RES_hh_tes_in!W9=0,0,1000*11630*RES_hh_tes_in!W9/RES_hh_num_in!W9)</f>
        <v>5363.1802553771468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7965.9142069274531</v>
      </c>
      <c r="F10" s="72">
        <f>IF(RES_hh_tes_in!F10=0,0,1000*11630*RES_hh_tes_in!F10/RES_hh_num_in!F10)</f>
        <v>11530.885642580182</v>
      </c>
      <c r="G10" s="72">
        <f>IF(RES_hh_tes_in!G10=0,0,1000*11630*RES_hh_tes_in!G10/RES_hh_num_in!G10)</f>
        <v>9355.6634203987996</v>
      </c>
      <c r="H10" s="72">
        <f>IF(RES_hh_tes_in!H10=0,0,1000*11630*RES_hh_tes_in!H10/RES_hh_num_in!H10)</f>
        <v>7347.1218719214403</v>
      </c>
      <c r="I10" s="72">
        <f>IF(RES_hh_tes_in!I10=0,0,1000*11630*RES_hh_tes_in!I10/RES_hh_num_in!I10)</f>
        <v>5892.2084942243173</v>
      </c>
      <c r="J10" s="72">
        <f>IF(RES_hh_tes_in!J10=0,0,1000*11630*RES_hh_tes_in!J10/RES_hh_num_in!J10)</f>
        <v>5636.8597829785394</v>
      </c>
      <c r="K10" s="72">
        <f>IF(RES_hh_tes_in!K10=0,0,1000*11630*RES_hh_tes_in!K10/RES_hh_num_in!K10)</f>
        <v>7032.974766184052</v>
      </c>
      <c r="L10" s="72">
        <f>IF(RES_hh_tes_in!L10=0,0,1000*11630*RES_hh_tes_in!L10/RES_hh_num_in!L10)</f>
        <v>9273.227929858389</v>
      </c>
      <c r="M10" s="72">
        <f>IF(RES_hh_tes_in!M10=0,0,1000*11630*RES_hh_tes_in!M10/RES_hh_num_in!M10)</f>
        <v>8677.883549372249</v>
      </c>
      <c r="N10" s="72">
        <f>IF(RES_hh_tes_in!N10=0,0,1000*11630*RES_hh_tes_in!N10/RES_hh_num_in!N10)</f>
        <v>9528.2176817704712</v>
      </c>
      <c r="O10" s="72">
        <f>IF(RES_hh_tes_in!O10=0,0,1000*11630*RES_hh_tes_in!O10/RES_hh_num_in!O10)</f>
        <v>9494.2996210167585</v>
      </c>
      <c r="P10" s="72">
        <f>IF(RES_hh_tes_in!P10=0,0,1000*11630*RES_hh_tes_in!P10/RES_hh_num_in!P10)</f>
        <v>7689.9398497178017</v>
      </c>
      <c r="Q10" s="72">
        <f>IF(RES_hh_tes_in!Q10=0,0,1000*11630*RES_hh_tes_in!Q10/RES_hh_num_in!Q10)</f>
        <v>7461.3595408119709</v>
      </c>
      <c r="R10" s="72">
        <f>IF(RES_hh_tes_in!R10=0,0,1000*11630*RES_hh_tes_in!R10/RES_hh_num_in!R10)</f>
        <v>6752.6216338395234</v>
      </c>
      <c r="S10" s="72">
        <f>IF(RES_hh_tes_in!S10=0,0,1000*11630*RES_hh_tes_in!S10/RES_hh_num_in!S10)</f>
        <v>5657.7480763353069</v>
      </c>
      <c r="T10" s="72">
        <f>IF(RES_hh_tes_in!T10=0,0,1000*11630*RES_hh_tes_in!T10/RES_hh_num_in!T10)</f>
        <v>4620.8565599039475</v>
      </c>
      <c r="U10" s="72">
        <f>IF(RES_hh_tes_in!U10=0,0,1000*11630*RES_hh_tes_in!U10/RES_hh_num_in!U10)</f>
        <v>5259.4186554673079</v>
      </c>
      <c r="V10" s="72">
        <f>IF(RES_hh_tes_in!V10=0,0,1000*11630*RES_hh_tes_in!V10/RES_hh_num_in!V10)</f>
        <v>5178.4487671202478</v>
      </c>
      <c r="W10" s="72">
        <f>IF(RES_hh_tes_in!W10=0,0,1000*11630*RES_hh_tes_in!W10/RES_hh_num_in!W10)</f>
        <v>5814.2193246564166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10835.033907187748</v>
      </c>
      <c r="D11" s="72">
        <f>IF(RES_hh_tes_in!D11=0,0,1000*11630*RES_hh_tes_in!D11/RES_hh_num_in!D11)</f>
        <v>10045.198131066476</v>
      </c>
      <c r="E11" s="72">
        <f>IF(RES_hh_tes_in!E11=0,0,1000*11630*RES_hh_tes_in!E11/RES_hh_num_in!E11)</f>
        <v>8919.4635404475102</v>
      </c>
      <c r="F11" s="72">
        <f>IF(RES_hh_tes_in!F11=0,0,1000*11630*RES_hh_tes_in!F11/RES_hh_num_in!F11)</f>
        <v>9862.9403320331439</v>
      </c>
      <c r="G11" s="72">
        <f>IF(RES_hh_tes_in!G11=0,0,1000*11630*RES_hh_tes_in!G11/RES_hh_num_in!G11)</f>
        <v>9348.1592363221098</v>
      </c>
      <c r="H11" s="72">
        <f>IF(RES_hh_tes_in!H11=0,0,1000*11630*RES_hh_tes_in!H11/RES_hh_num_in!H11)</f>
        <v>7386.9946464483892</v>
      </c>
      <c r="I11" s="72">
        <f>IF(RES_hh_tes_in!I11=0,0,1000*11630*RES_hh_tes_in!I11/RES_hh_num_in!I11)</f>
        <v>6798.8716386096967</v>
      </c>
      <c r="J11" s="72">
        <f>IF(RES_hh_tes_in!J11=0,0,1000*11630*RES_hh_tes_in!J11/RES_hh_num_in!J11)</f>
        <v>6294.8945634646989</v>
      </c>
      <c r="K11" s="72">
        <f>IF(RES_hh_tes_in!K11=0,0,1000*11630*RES_hh_tes_in!K11/RES_hh_num_in!K11)</f>
        <v>7611.9888516776582</v>
      </c>
      <c r="L11" s="72">
        <f>IF(RES_hh_tes_in!L11=0,0,1000*11630*RES_hh_tes_in!L11/RES_hh_num_in!L11)</f>
        <v>9158.549327320281</v>
      </c>
      <c r="M11" s="72">
        <f>IF(RES_hh_tes_in!M11=0,0,1000*11630*RES_hh_tes_in!M11/RES_hh_num_in!M11)</f>
        <v>8638.2549461464369</v>
      </c>
      <c r="N11" s="72">
        <f>IF(RES_hh_tes_in!N11=0,0,1000*11630*RES_hh_tes_in!N11/RES_hh_num_in!N11)</f>
        <v>7287.0711581477999</v>
      </c>
      <c r="O11" s="72">
        <f>IF(RES_hh_tes_in!O11=0,0,1000*11630*RES_hh_tes_in!O11/RES_hh_num_in!O11)</f>
        <v>10198.668836888244</v>
      </c>
      <c r="P11" s="72">
        <f>IF(RES_hh_tes_in!P11=0,0,1000*11630*RES_hh_tes_in!P11/RES_hh_num_in!P11)</f>
        <v>7795.9133940358697</v>
      </c>
      <c r="Q11" s="72">
        <f>IF(RES_hh_tes_in!Q11=0,0,1000*11630*RES_hh_tes_in!Q11/RES_hh_num_in!Q11)</f>
        <v>7725.920057594175</v>
      </c>
      <c r="R11" s="72">
        <f>IF(RES_hh_tes_in!R11=0,0,1000*11630*RES_hh_tes_in!R11/RES_hh_num_in!R11)</f>
        <v>6082.2083433590151</v>
      </c>
      <c r="S11" s="72">
        <f>IF(RES_hh_tes_in!S11=0,0,1000*11630*RES_hh_tes_in!S11/RES_hh_num_in!S11)</f>
        <v>5515.5092536010188</v>
      </c>
      <c r="T11" s="72">
        <f>IF(RES_hh_tes_in!T11=0,0,1000*11630*RES_hh_tes_in!T11/RES_hh_num_in!T11)</f>
        <v>4815.6378653064367</v>
      </c>
      <c r="U11" s="72">
        <f>IF(RES_hh_tes_in!U11=0,0,1000*11630*RES_hh_tes_in!U11/RES_hh_num_in!U11)</f>
        <v>5664.1691581335499</v>
      </c>
      <c r="V11" s="72">
        <f>IF(RES_hh_tes_in!V11=0,0,1000*11630*RES_hh_tes_in!V11/RES_hh_num_in!V11)</f>
        <v>6123.8315964244939</v>
      </c>
      <c r="W11" s="72">
        <f>IF(RES_hh_tes_in!W11=0,0,1000*11630*RES_hh_tes_in!W11/RES_hh_num_in!W11)</f>
        <v>4844.7545374256451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10682.909567290599</v>
      </c>
      <c r="D12" s="72">
        <f>IF(RES_hh_tes_in!D12=0,0,1000*11630*RES_hh_tes_in!D12/RES_hh_num_in!D12)</f>
        <v>9826.5215911130235</v>
      </c>
      <c r="E12" s="72">
        <f>IF(RES_hh_tes_in!E12=0,0,1000*11630*RES_hh_tes_in!E12/RES_hh_num_in!E12)</f>
        <v>10237.243375378783</v>
      </c>
      <c r="F12" s="72">
        <f>IF(RES_hh_tes_in!F12=0,0,1000*11630*RES_hh_tes_in!F12/RES_hh_num_in!F12)</f>
        <v>9444.8040764736652</v>
      </c>
      <c r="G12" s="72">
        <f>IF(RES_hh_tes_in!G12=0,0,1000*11630*RES_hh_tes_in!G12/RES_hh_num_in!G12)</f>
        <v>8357.0196677207041</v>
      </c>
      <c r="H12" s="72">
        <f>IF(RES_hh_tes_in!H12=0,0,1000*11630*RES_hh_tes_in!H12/RES_hh_num_in!H12)</f>
        <v>7090.2903723626932</v>
      </c>
      <c r="I12" s="72">
        <f>IF(RES_hh_tes_in!I12=0,0,1000*11630*RES_hh_tes_in!I12/RES_hh_num_in!I12)</f>
        <v>7024.9186010031135</v>
      </c>
      <c r="J12" s="72">
        <f>IF(RES_hh_tes_in!J12=0,0,1000*11630*RES_hh_tes_in!J12/RES_hh_num_in!J12)</f>
        <v>6421.2803005770056</v>
      </c>
      <c r="K12" s="72">
        <f>IF(RES_hh_tes_in!K12=0,0,1000*11630*RES_hh_tes_in!K12/RES_hh_num_in!K12)</f>
        <v>7968.8163719933509</v>
      </c>
      <c r="L12" s="72">
        <f>IF(RES_hh_tes_in!L12=0,0,1000*11630*RES_hh_tes_in!L12/RES_hh_num_in!L12)</f>
        <v>8603.9332882583167</v>
      </c>
      <c r="M12" s="72">
        <f>IF(RES_hh_tes_in!M12=0,0,1000*11630*RES_hh_tes_in!M12/RES_hh_num_in!M12)</f>
        <v>9001.2685322315319</v>
      </c>
      <c r="N12" s="72">
        <f>IF(RES_hh_tes_in!N12=0,0,1000*11630*RES_hh_tes_in!N12/RES_hh_num_in!N12)</f>
        <v>8825.5875730431035</v>
      </c>
      <c r="O12" s="72">
        <f>IF(RES_hh_tes_in!O12=0,0,1000*11630*RES_hh_tes_in!O12/RES_hh_num_in!O12)</f>
        <v>9116.1765169901428</v>
      </c>
      <c r="P12" s="72">
        <f>IF(RES_hh_tes_in!P12=0,0,1000*11630*RES_hh_tes_in!P12/RES_hh_num_in!P12)</f>
        <v>8453.3034079249283</v>
      </c>
      <c r="Q12" s="72">
        <f>IF(RES_hh_tes_in!Q12=0,0,1000*11630*RES_hh_tes_in!Q12/RES_hh_num_in!Q12)</f>
        <v>7865.5056546598007</v>
      </c>
      <c r="R12" s="72">
        <f>IF(RES_hh_tes_in!R12=0,0,1000*11630*RES_hh_tes_in!R12/RES_hh_num_in!R12)</f>
        <v>5802.6870856923533</v>
      </c>
      <c r="S12" s="72">
        <f>IF(RES_hh_tes_in!S12=0,0,1000*11630*RES_hh_tes_in!S12/RES_hh_num_in!S12)</f>
        <v>5288.1552746777179</v>
      </c>
      <c r="T12" s="72">
        <f>IF(RES_hh_tes_in!T12=0,0,1000*11630*RES_hh_tes_in!T12/RES_hh_num_in!T12)</f>
        <v>5331.2813882977962</v>
      </c>
      <c r="U12" s="72">
        <f>IF(RES_hh_tes_in!U12=0,0,1000*11630*RES_hh_tes_in!U12/RES_hh_num_in!U12)</f>
        <v>5706.2706346785963</v>
      </c>
      <c r="V12" s="72">
        <f>IF(RES_hh_tes_in!V12=0,0,1000*11630*RES_hh_tes_in!V12/RES_hh_num_in!V12)</f>
        <v>6316.4253254245768</v>
      </c>
      <c r="W12" s="72">
        <f>IF(RES_hh_tes_in!W12=0,0,1000*11630*RES_hh_tes_in!W12/RES_hh_num_in!W12)</f>
        <v>5121.6023635306738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10977.668253899352</v>
      </c>
      <c r="D13" s="74">
        <f>IF(RES_hh_tes_in!D13=0,0,1000*11630*RES_hh_tes_in!D13/RES_hh_num_in!D13)</f>
        <v>9658.3786360256745</v>
      </c>
      <c r="E13" s="74">
        <f>IF(RES_hh_tes_in!E13=0,0,1000*11630*RES_hh_tes_in!E13/RES_hh_num_in!E13)</f>
        <v>9685.5403426471439</v>
      </c>
      <c r="F13" s="74">
        <f>IF(RES_hh_tes_in!F13=0,0,1000*11630*RES_hh_tes_in!F13/RES_hh_num_in!F13)</f>
        <v>9717.1101809576612</v>
      </c>
      <c r="G13" s="74">
        <f>IF(RES_hh_tes_in!G13=0,0,1000*11630*RES_hh_tes_in!G13/RES_hh_num_in!G13)</f>
        <v>9226.4893316279358</v>
      </c>
      <c r="H13" s="74">
        <f>IF(RES_hh_tes_in!H13=0,0,1000*11630*RES_hh_tes_in!H13/RES_hh_num_in!H13)</f>
        <v>7715.0554194354854</v>
      </c>
      <c r="I13" s="74">
        <f>IF(RES_hh_tes_in!I13=0,0,1000*11630*RES_hh_tes_in!I13/RES_hh_num_in!I13)</f>
        <v>6643.587948035979</v>
      </c>
      <c r="J13" s="74">
        <f>IF(RES_hh_tes_in!J13=0,0,1000*11630*RES_hh_tes_in!J13/RES_hh_num_in!J13)</f>
        <v>6380.7282574726614</v>
      </c>
      <c r="K13" s="74">
        <f>IF(RES_hh_tes_in!K13=0,0,1000*11630*RES_hh_tes_in!K13/RES_hh_num_in!K13)</f>
        <v>7583.7832953757652</v>
      </c>
      <c r="L13" s="74">
        <f>IF(RES_hh_tes_in!L13=0,0,1000*11630*RES_hh_tes_in!L13/RES_hh_num_in!L13)</f>
        <v>9033.4733864370264</v>
      </c>
      <c r="M13" s="74">
        <f>IF(RES_hh_tes_in!M13=0,0,1000*11630*RES_hh_tes_in!M13/RES_hh_num_in!M13)</f>
        <v>8256.8872359193338</v>
      </c>
      <c r="N13" s="74">
        <f>IF(RES_hh_tes_in!N13=0,0,1000*11630*RES_hh_tes_in!N13/RES_hh_num_in!N13)</f>
        <v>8669.9052083347742</v>
      </c>
      <c r="O13" s="74">
        <f>IF(RES_hh_tes_in!O13=0,0,1000*11630*RES_hh_tes_in!O13/RES_hh_num_in!O13)</f>
        <v>10071.491563965576</v>
      </c>
      <c r="P13" s="74">
        <f>IF(RES_hh_tes_in!P13=0,0,1000*11630*RES_hh_tes_in!P13/RES_hh_num_in!P13)</f>
        <v>7830.4719769835165</v>
      </c>
      <c r="Q13" s="74">
        <f>IF(RES_hh_tes_in!Q13=0,0,1000*11630*RES_hh_tes_in!Q13/RES_hh_num_in!Q13)</f>
        <v>7587.9689161016304</v>
      </c>
      <c r="R13" s="74">
        <f>IF(RES_hh_tes_in!R13=0,0,1000*11630*RES_hh_tes_in!R13/RES_hh_num_in!R13)</f>
        <v>5664.6089780410794</v>
      </c>
      <c r="S13" s="74">
        <f>IF(RES_hh_tes_in!S13=0,0,1000*11630*RES_hh_tes_in!S13/RES_hh_num_in!S13)</f>
        <v>5506.16580626016</v>
      </c>
      <c r="T13" s="74">
        <f>IF(RES_hh_tes_in!T13=0,0,1000*11630*RES_hh_tes_in!T13/RES_hh_num_in!T13)</f>
        <v>5426.8687937997111</v>
      </c>
      <c r="U13" s="74">
        <f>IF(RES_hh_tes_in!U13=0,0,1000*11630*RES_hh_tes_in!U13/RES_hh_num_in!U13)</f>
        <v>5577.62548129478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4787.3847216793401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222.92227580055126</v>
      </c>
      <c r="D14" s="76">
        <f>IF(RES_hh_tes_in!D14=0,0,1000*11630*RES_hh_tes_in!D14/RES_hh_num_in!D14)</f>
        <v>185.47021816575599</v>
      </c>
      <c r="E14" s="76">
        <f>IF(RES_hh_tes_in!E14=0,0,1000*11630*RES_hh_tes_in!E14/RES_hh_num_in!E14)</f>
        <v>181.13779370709992</v>
      </c>
      <c r="F14" s="76">
        <f>IF(RES_hh_tes_in!F14=0,0,1000*11630*RES_hh_tes_in!F14/RES_hh_num_in!F14)</f>
        <v>164.16086357604155</v>
      </c>
      <c r="G14" s="76">
        <f>IF(RES_hh_tes_in!G14=0,0,1000*11630*RES_hh_tes_in!G14/RES_hh_num_in!G14)</f>
        <v>152.46470681188978</v>
      </c>
      <c r="H14" s="76">
        <f>IF(RES_hh_tes_in!H14=0,0,1000*11630*RES_hh_tes_in!H14/RES_hh_num_in!H14)</f>
        <v>130.57726612236601</v>
      </c>
      <c r="I14" s="76">
        <f>IF(RES_hh_tes_in!I14=0,0,1000*11630*RES_hh_tes_in!I14/RES_hh_num_in!I14)</f>
        <v>102.24711742156643</v>
      </c>
      <c r="J14" s="76">
        <f>IF(RES_hh_tes_in!J14=0,0,1000*11630*RES_hh_tes_in!J14/RES_hh_num_in!J14)</f>
        <v>113.67004833812692</v>
      </c>
      <c r="K14" s="76">
        <f>IF(RES_hh_tes_in!K14=0,0,1000*11630*RES_hh_tes_in!K14/RES_hh_num_in!K14)</f>
        <v>129.35427461228213</v>
      </c>
      <c r="L14" s="76">
        <f>IF(RES_hh_tes_in!L14=0,0,1000*11630*RES_hh_tes_in!L14/RES_hh_num_in!L14)</f>
        <v>152.62472245533752</v>
      </c>
      <c r="M14" s="76">
        <f>IF(RES_hh_tes_in!M14=0,0,1000*11630*RES_hh_tes_in!M14/RES_hh_num_in!M14)</f>
        <v>130.70848449460172</v>
      </c>
      <c r="N14" s="76">
        <f>IF(RES_hh_tes_in!N14=0,0,1000*11630*RES_hh_tes_in!N14/RES_hh_num_in!N14)</f>
        <v>142.63627161804055</v>
      </c>
      <c r="O14" s="76">
        <f>IF(RES_hh_tes_in!O14=0,0,1000*11630*RES_hh_tes_in!O14/RES_hh_num_in!O14)</f>
        <v>164.4765573206023</v>
      </c>
      <c r="P14" s="76">
        <f>IF(RES_hh_tes_in!P14=0,0,1000*11630*RES_hh_tes_in!P14/RES_hh_num_in!P14)</f>
        <v>130.12770980540967</v>
      </c>
      <c r="Q14" s="76">
        <f>IF(RES_hh_tes_in!Q14=0,0,1000*11630*RES_hh_tes_in!Q14/RES_hh_num_in!Q14)</f>
        <v>125.35977702310377</v>
      </c>
      <c r="R14" s="76">
        <f>IF(RES_hh_tes_in!R14=0,0,1000*11630*RES_hh_tes_in!R14/RES_hh_num_in!R14)</f>
        <v>101.59387220613223</v>
      </c>
      <c r="S14" s="76">
        <f>IF(RES_hh_tes_in!S14=0,0,1000*11630*RES_hh_tes_in!S14/RES_hh_num_in!S14)</f>
        <v>84.229930386700886</v>
      </c>
      <c r="T14" s="76">
        <f>IF(RES_hh_tes_in!T14=0,0,1000*11630*RES_hh_tes_in!T14/RES_hh_num_in!T14)</f>
        <v>86.373733101891872</v>
      </c>
      <c r="U14" s="76">
        <f>IF(RES_hh_tes_in!U14=0,0,1000*11630*RES_hh_tes_in!U14/RES_hh_num_in!U14)</f>
        <v>89.111376618135523</v>
      </c>
      <c r="V14" s="76">
        <f>IF(RES_hh_tes_in!V14=0,0,1000*11630*RES_hh_tes_in!V14/RES_hh_num_in!V14)</f>
        <v>95.75297944262168</v>
      </c>
      <c r="W14" s="76">
        <f>IF(RES_hh_tes_in!W14=0,0,1000*11630*RES_hh_tes_in!W14/RES_hh_num_in!W14)</f>
        <v>76.760864031186088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3.4876622334555019</v>
      </c>
      <c r="D15" s="69">
        <f t="shared" si="0"/>
        <v>2.5532885209673957</v>
      </c>
      <c r="E15" s="69">
        <f t="shared" si="0"/>
        <v>74.487820882980884</v>
      </c>
      <c r="F15" s="69">
        <f t="shared" si="0"/>
        <v>80.538385136678585</v>
      </c>
      <c r="G15" s="69">
        <f t="shared" si="0"/>
        <v>86.146601175096038</v>
      </c>
      <c r="H15" s="69">
        <f t="shared" si="0"/>
        <v>167.29357400867528</v>
      </c>
      <c r="I15" s="69">
        <f t="shared" si="0"/>
        <v>113.06995997521719</v>
      </c>
      <c r="J15" s="69">
        <f t="shared" si="0"/>
        <v>95.407373167822328</v>
      </c>
      <c r="K15" s="69">
        <f t="shared" si="0"/>
        <v>98.592360755183648</v>
      </c>
      <c r="L15" s="69">
        <f t="shared" si="0"/>
        <v>127.65509315703527</v>
      </c>
      <c r="M15" s="69">
        <f t="shared" si="0"/>
        <v>131.87422715184087</v>
      </c>
      <c r="N15" s="69">
        <f t="shared" si="0"/>
        <v>109.00793984811065</v>
      </c>
      <c r="O15" s="69">
        <f t="shared" si="0"/>
        <v>110.64209627303764</v>
      </c>
      <c r="P15" s="69">
        <f t="shared" si="0"/>
        <v>67.11369110057278</v>
      </c>
      <c r="Q15" s="69">
        <f t="shared" si="0"/>
        <v>46.126593726357349</v>
      </c>
      <c r="R15" s="69">
        <f t="shared" si="0"/>
        <v>21.181321121301657</v>
      </c>
      <c r="S15" s="69">
        <f t="shared" si="0"/>
        <v>37.746716903521943</v>
      </c>
      <c r="T15" s="69">
        <f t="shared" si="0"/>
        <v>40.70141248864784</v>
      </c>
      <c r="U15" s="69">
        <f t="shared" si="0"/>
        <v>53.149144739559453</v>
      </c>
      <c r="V15" s="69">
        <f t="shared" si="0"/>
        <v>98.430425148405533</v>
      </c>
      <c r="W15" s="69">
        <f t="shared" si="0"/>
        <v>57.360683080236292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3.4876622334555019</v>
      </c>
      <c r="D16" s="72">
        <f>IF(RES_hh_tes_in!D16=0,0,1000*11630*RES_hh_tes_in!D16/RES_hh_num_in!D$3)</f>
        <v>2.5532885209673957</v>
      </c>
      <c r="E16" s="72">
        <f>IF(RES_hh_tes_in!E16=0,0,1000*11630*RES_hh_tes_in!E16/RES_hh_num_in!E$3)</f>
        <v>74.487820882980884</v>
      </c>
      <c r="F16" s="72">
        <f>IF(RES_hh_tes_in!F16=0,0,1000*11630*RES_hh_tes_in!F16/RES_hh_num_in!F$3)</f>
        <v>80.538385136678585</v>
      </c>
      <c r="G16" s="72">
        <f>IF(RES_hh_tes_in!G16=0,0,1000*11630*RES_hh_tes_in!G16/RES_hh_num_in!G$3)</f>
        <v>86.146601175096038</v>
      </c>
      <c r="H16" s="72">
        <f>IF(RES_hh_tes_in!H16=0,0,1000*11630*RES_hh_tes_in!H16/RES_hh_num_in!H$3)</f>
        <v>167.29357400867528</v>
      </c>
      <c r="I16" s="72">
        <f>IF(RES_hh_tes_in!I16=0,0,1000*11630*RES_hh_tes_in!I16/RES_hh_num_in!I$3)</f>
        <v>113.06995997521719</v>
      </c>
      <c r="J16" s="72">
        <f>IF(RES_hh_tes_in!J16=0,0,1000*11630*RES_hh_tes_in!J16/RES_hh_num_in!J$3)</f>
        <v>95.407373167822328</v>
      </c>
      <c r="K16" s="72">
        <f>IF(RES_hh_tes_in!K16=0,0,1000*11630*RES_hh_tes_in!K16/RES_hh_num_in!K$3)</f>
        <v>98.592360755183648</v>
      </c>
      <c r="L16" s="72">
        <f>IF(RES_hh_tes_in!L16=0,0,1000*11630*RES_hh_tes_in!L16/RES_hh_num_in!L$3)</f>
        <v>127.65509315703527</v>
      </c>
      <c r="M16" s="72">
        <f>IF(RES_hh_tes_in!M16=0,0,1000*11630*RES_hh_tes_in!M16/RES_hh_num_in!M$3)</f>
        <v>131.87422715184087</v>
      </c>
      <c r="N16" s="72">
        <f>IF(RES_hh_tes_in!N16=0,0,1000*11630*RES_hh_tes_in!N16/RES_hh_num_in!N$3)</f>
        <v>109.00793984811065</v>
      </c>
      <c r="O16" s="72">
        <f>IF(RES_hh_tes_in!O16=0,0,1000*11630*RES_hh_tes_in!O16/RES_hh_num_in!O$3)</f>
        <v>110.64209627303764</v>
      </c>
      <c r="P16" s="72">
        <f>IF(RES_hh_tes_in!P16=0,0,1000*11630*RES_hh_tes_in!P16/RES_hh_num_in!P$3)</f>
        <v>67.11369110057278</v>
      </c>
      <c r="Q16" s="72">
        <f>IF(RES_hh_tes_in!Q16=0,0,1000*11630*RES_hh_tes_in!Q16/RES_hh_num_in!Q$3)</f>
        <v>46.126593726357349</v>
      </c>
      <c r="R16" s="72">
        <f>IF(RES_hh_tes_in!R16=0,0,1000*11630*RES_hh_tes_in!R16/RES_hh_num_in!R$3)</f>
        <v>21.181321121301657</v>
      </c>
      <c r="S16" s="72">
        <f>IF(RES_hh_tes_in!S16=0,0,1000*11630*RES_hh_tes_in!S16/RES_hh_num_in!S$3)</f>
        <v>37.746716903521943</v>
      </c>
      <c r="T16" s="72">
        <f>IF(RES_hh_tes_in!T16=0,0,1000*11630*RES_hh_tes_in!T16/RES_hh_num_in!T$3)</f>
        <v>40.70141248864784</v>
      </c>
      <c r="U16" s="72">
        <f>IF(RES_hh_tes_in!U16=0,0,1000*11630*RES_hh_tes_in!U16/RES_hh_num_in!U$3)</f>
        <v>53.149144739559453</v>
      </c>
      <c r="V16" s="72">
        <f>IF(RES_hh_tes_in!V16=0,0,1000*11630*RES_hh_tes_in!V16/RES_hh_num_in!V$3)</f>
        <v>98.430425148405533</v>
      </c>
      <c r="W16" s="72">
        <f>IF(RES_hh_tes_in!W16=0,0,1000*11630*RES_hh_tes_in!W16/RES_hh_num_in!W$3)</f>
        <v>57.360683080236292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1622.7831207483525</v>
      </c>
      <c r="D17" s="69">
        <f>IF(RES_hh_tes_in!D17=0,0,1000*11630*RES_hh_tes_in!D17/RES_hh_num_in!D17)</f>
        <v>1666.119957562918</v>
      </c>
      <c r="E17" s="69">
        <f>IF(RES_hh_tes_in!E17=0,0,1000*11630*RES_hh_tes_in!E17/RES_hh_num_in!E17)</f>
        <v>1706.9722768357767</v>
      </c>
      <c r="F17" s="69">
        <f>IF(RES_hh_tes_in!F17=0,0,1000*11630*RES_hh_tes_in!F17/RES_hh_num_in!F17)</f>
        <v>1734.1995937496647</v>
      </c>
      <c r="G17" s="69">
        <f>IF(RES_hh_tes_in!G17=0,0,1000*11630*RES_hh_tes_in!G17/RES_hh_num_in!G17)</f>
        <v>1741.6344035465747</v>
      </c>
      <c r="H17" s="69">
        <f>IF(RES_hh_tes_in!H17=0,0,1000*11630*RES_hh_tes_in!H17/RES_hh_num_in!H17)</f>
        <v>1718.8775413731069</v>
      </c>
      <c r="I17" s="69">
        <f>IF(RES_hh_tes_in!I17=0,0,1000*11630*RES_hh_tes_in!I17/RES_hh_num_in!I17)</f>
        <v>1756.1589699291264</v>
      </c>
      <c r="J17" s="69">
        <f>IF(RES_hh_tes_in!J17=0,0,1000*11630*RES_hh_tes_in!J17/RES_hh_num_in!J17)</f>
        <v>1730.6693894447089</v>
      </c>
      <c r="K17" s="69">
        <f>IF(RES_hh_tes_in!K17=0,0,1000*11630*RES_hh_tes_in!K17/RES_hh_num_in!K17)</f>
        <v>1727.1494645234327</v>
      </c>
      <c r="L17" s="69">
        <f>IF(RES_hh_tes_in!L17=0,0,1000*11630*RES_hh_tes_in!L17/RES_hh_num_in!L17)</f>
        <v>1767.0432712813256</v>
      </c>
      <c r="M17" s="69">
        <f>IF(RES_hh_tes_in!M17=0,0,1000*11630*RES_hh_tes_in!M17/RES_hh_num_in!M17)</f>
        <v>1802.6883155097171</v>
      </c>
      <c r="N17" s="69">
        <f>IF(RES_hh_tes_in!N17=0,0,1000*11630*RES_hh_tes_in!N17/RES_hh_num_in!N17)</f>
        <v>1760.8833412236086</v>
      </c>
      <c r="O17" s="69">
        <f>IF(RES_hh_tes_in!O17=0,0,1000*11630*RES_hh_tes_in!O17/RES_hh_num_in!O17)</f>
        <v>1679.2554382218648</v>
      </c>
      <c r="P17" s="69">
        <f>IF(RES_hh_tes_in!P17=0,0,1000*11630*RES_hh_tes_in!P17/RES_hh_num_in!P17)</f>
        <v>1599.8059994573321</v>
      </c>
      <c r="Q17" s="69">
        <f>IF(RES_hh_tes_in!Q17=0,0,1000*11630*RES_hh_tes_in!Q17/RES_hh_num_in!Q17)</f>
        <v>1605.0429886436511</v>
      </c>
      <c r="R17" s="69">
        <f>IF(RES_hh_tes_in!R17=0,0,1000*11630*RES_hh_tes_in!R17/RES_hh_num_in!R17)</f>
        <v>1636.7468976929688</v>
      </c>
      <c r="S17" s="69">
        <f>IF(RES_hh_tes_in!S17=0,0,1000*11630*RES_hh_tes_in!S17/RES_hh_num_in!S17)</f>
        <v>1703.5761336680873</v>
      </c>
      <c r="T17" s="69">
        <f>IF(RES_hh_tes_in!T17=0,0,1000*11630*RES_hh_tes_in!T17/RES_hh_num_in!T17)</f>
        <v>1805.4676096062908</v>
      </c>
      <c r="U17" s="69">
        <f>IF(RES_hh_tes_in!U17=0,0,1000*11630*RES_hh_tes_in!U17/RES_hh_num_in!U17)</f>
        <v>1761.7172847529023</v>
      </c>
      <c r="V17" s="69">
        <f>IF(RES_hh_tes_in!V17=0,0,1000*11630*RES_hh_tes_in!V17/RES_hh_num_in!V17)</f>
        <v>1734.0805938856136</v>
      </c>
      <c r="W17" s="69">
        <f>IF(RES_hh_tes_in!W17=0,0,1000*11630*RES_hh_tes_in!W17/RES_hh_num_in!W17)</f>
        <v>1824.0170622498538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1605.908665645801</v>
      </c>
      <c r="D19" s="72">
        <f>IF(RES_hh_tes_in!D19=0,0,1000*11630*RES_hh_tes_in!D19/RES_hh_num_in!D19)</f>
        <v>1618.710417875576</v>
      </c>
      <c r="E19" s="72">
        <f>IF(RES_hh_tes_in!E19=0,0,1000*11630*RES_hh_tes_in!E19/RES_hh_num_in!E19)</f>
        <v>1396.3477050489189</v>
      </c>
      <c r="F19" s="72">
        <f>IF(RES_hh_tes_in!F19=0,0,1000*11630*RES_hh_tes_in!F19/RES_hh_num_in!F19)</f>
        <v>1951.6932271009096</v>
      </c>
      <c r="G19" s="72">
        <f>IF(RES_hh_tes_in!G19=0,0,1000*11630*RES_hh_tes_in!G19/RES_hh_num_in!G19)</f>
        <v>1715.7597896669013</v>
      </c>
      <c r="H19" s="72">
        <f>IF(RES_hh_tes_in!H19=0,0,1000*11630*RES_hh_tes_in!H19/RES_hh_num_in!H19)</f>
        <v>1824.3683576568455</v>
      </c>
      <c r="I19" s="72">
        <f>IF(RES_hh_tes_in!I19=0,0,1000*11630*RES_hh_tes_in!I19/RES_hh_num_in!I19)</f>
        <v>1533.2130244466086</v>
      </c>
      <c r="J19" s="72">
        <f>IF(RES_hh_tes_in!J19=0,0,1000*11630*RES_hh_tes_in!J19/RES_hh_num_in!J19)</f>
        <v>1743.2147806736409</v>
      </c>
      <c r="K19" s="72">
        <f>IF(RES_hh_tes_in!K19=0,0,1000*11630*RES_hh_tes_in!K19/RES_hh_num_in!K19)</f>
        <v>1704.6564881358236</v>
      </c>
      <c r="L19" s="72">
        <f>IF(RES_hh_tes_in!L19=0,0,1000*11630*RES_hh_tes_in!L19/RES_hh_num_in!L19)</f>
        <v>1776.2597736620423</v>
      </c>
      <c r="M19" s="72">
        <f>IF(RES_hh_tes_in!M19=0,0,1000*11630*RES_hh_tes_in!M19/RES_hh_num_in!M19)</f>
        <v>1922.0310253315934</v>
      </c>
      <c r="N19" s="72">
        <f>IF(RES_hh_tes_in!N19=0,0,1000*11630*RES_hh_tes_in!N19/RES_hh_num_in!N19)</f>
        <v>1752.9680465594699</v>
      </c>
      <c r="O19" s="72">
        <f>IF(RES_hh_tes_in!O19=0,0,1000*11630*RES_hh_tes_in!O19/RES_hh_num_in!O19)</f>
        <v>1561.8652109266382</v>
      </c>
      <c r="P19" s="72">
        <f>IF(RES_hh_tes_in!P19=0,0,1000*11630*RES_hh_tes_in!P19/RES_hh_num_in!P19)</f>
        <v>1623.7933130279005</v>
      </c>
      <c r="Q19" s="72">
        <f>IF(RES_hh_tes_in!Q19=0,0,1000*11630*RES_hh_tes_in!Q19/RES_hh_num_in!Q19)</f>
        <v>1299.2522627080616</v>
      </c>
      <c r="R19" s="72">
        <f>IF(RES_hh_tes_in!R19=0,0,1000*11630*RES_hh_tes_in!R19/RES_hh_num_in!R19)</f>
        <v>1679.2218230672986</v>
      </c>
      <c r="S19" s="72">
        <f>IF(RES_hh_tes_in!S19=0,0,1000*11630*RES_hh_tes_in!S19/RES_hh_num_in!S19)</f>
        <v>1400.6277141478963</v>
      </c>
      <c r="T19" s="72">
        <f>IF(RES_hh_tes_in!T19=0,0,1000*11630*RES_hh_tes_in!T19/RES_hh_num_in!T19)</f>
        <v>1961.2134314255766</v>
      </c>
      <c r="U19" s="72">
        <f>IF(RES_hh_tes_in!U19=0,0,1000*11630*RES_hh_tes_in!U19/RES_hh_num_in!U19)</f>
        <v>1771.001003267256</v>
      </c>
      <c r="V19" s="72">
        <f>IF(RES_hh_tes_in!V19=0,0,1000*11630*RES_hh_tes_in!V19/RES_hh_num_in!V19)</f>
        <v>1898.4757740813609</v>
      </c>
      <c r="W19" s="72">
        <f>IF(RES_hh_tes_in!W19=0,0,1000*11630*RES_hh_tes_in!W19/RES_hh_num_in!W19)</f>
        <v>1704.2839120571321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1696.9473501299917</v>
      </c>
      <c r="D20" s="72">
        <f>IF(RES_hh_tes_in!D20=0,0,1000*11630*RES_hh_tes_in!D20/RES_hh_num_in!D20)</f>
        <v>1646.9400152212559</v>
      </c>
      <c r="E20" s="72">
        <f>IF(RES_hh_tes_in!E20=0,0,1000*11630*RES_hh_tes_in!E20/RES_hh_num_in!E20)</f>
        <v>1698.2596992712042</v>
      </c>
      <c r="F20" s="72">
        <f>IF(RES_hh_tes_in!F20=0,0,1000*11630*RES_hh_tes_in!F20/RES_hh_num_in!F20)</f>
        <v>1673.4270847187795</v>
      </c>
      <c r="G20" s="72">
        <f>IF(RES_hh_tes_in!G20=0,0,1000*11630*RES_hh_tes_in!G20/RES_hh_num_in!G20)</f>
        <v>1754.9855930974809</v>
      </c>
      <c r="H20" s="72">
        <f>IF(RES_hh_tes_in!H20=0,0,1000*11630*RES_hh_tes_in!H20/RES_hh_num_in!H20)</f>
        <v>1868.9852949294682</v>
      </c>
      <c r="I20" s="72">
        <f>IF(RES_hh_tes_in!I20=0,0,1000*11630*RES_hh_tes_in!I20/RES_hh_num_in!I20)</f>
        <v>1391.6039831951905</v>
      </c>
      <c r="J20" s="72">
        <f>IF(RES_hh_tes_in!J20=0,0,1000*11630*RES_hh_tes_in!J20/RES_hh_num_in!J20)</f>
        <v>1833.9163007768225</v>
      </c>
      <c r="K20" s="72">
        <f>IF(RES_hh_tes_in!K20=0,0,1000*11630*RES_hh_tes_in!K20/RES_hh_num_in!K20)</f>
        <v>1752.1028135557281</v>
      </c>
      <c r="L20" s="72">
        <f>IF(RES_hh_tes_in!L20=0,0,1000*11630*RES_hh_tes_in!L20/RES_hh_num_in!L20)</f>
        <v>1723.1072693126184</v>
      </c>
      <c r="M20" s="72">
        <f>IF(RES_hh_tes_in!M20=0,0,1000*11630*RES_hh_tes_in!M20/RES_hh_num_in!M20)</f>
        <v>1777.1499808821495</v>
      </c>
      <c r="N20" s="72">
        <f>IF(RES_hh_tes_in!N20=0,0,1000*11630*RES_hh_tes_in!N20/RES_hh_num_in!N20)</f>
        <v>1846.3848707817099</v>
      </c>
      <c r="O20" s="72">
        <f>IF(RES_hh_tes_in!O20=0,0,1000*11630*RES_hh_tes_in!O20/RES_hh_num_in!O20)</f>
        <v>1509.6590173657262</v>
      </c>
      <c r="P20" s="72">
        <f>IF(RES_hh_tes_in!P20=0,0,1000*11630*RES_hh_tes_in!P20/RES_hh_num_in!P20)</f>
        <v>1553.5922375838568</v>
      </c>
      <c r="Q20" s="72">
        <f>IF(RES_hh_tes_in!Q20=0,0,1000*11630*RES_hh_tes_in!Q20/RES_hh_num_in!Q20)</f>
        <v>1593.6555113934267</v>
      </c>
      <c r="R20" s="72">
        <f>IF(RES_hh_tes_in!R20=0,0,1000*11630*RES_hh_tes_in!R20/RES_hh_num_in!R20)</f>
        <v>1545.730172583591</v>
      </c>
      <c r="S20" s="72">
        <f>IF(RES_hh_tes_in!S20=0,0,1000*11630*RES_hh_tes_in!S20/RES_hh_num_in!S20)</f>
        <v>1721.9796235575729</v>
      </c>
      <c r="T20" s="72">
        <f>IF(RES_hh_tes_in!T20=0,0,1000*11630*RES_hh_tes_in!T20/RES_hh_num_in!T20)</f>
        <v>1584.3021091925236</v>
      </c>
      <c r="U20" s="72">
        <f>IF(RES_hh_tes_in!U20=0,0,1000*11630*RES_hh_tes_in!U20/RES_hh_num_in!U20)</f>
        <v>1854.4969963144706</v>
      </c>
      <c r="V20" s="72">
        <f>IF(RES_hh_tes_in!V20=0,0,1000*11630*RES_hh_tes_in!V20/RES_hh_num_in!V20)</f>
        <v>2088.1531613188008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1600.3662676708043</v>
      </c>
      <c r="D21" s="72">
        <f>IF(RES_hh_tes_in!D21=0,0,1000*11630*RES_hh_tes_in!D21/RES_hh_num_in!D21)</f>
        <v>1667.0510078116606</v>
      </c>
      <c r="E21" s="72">
        <f>IF(RES_hh_tes_in!E21=0,0,1000*11630*RES_hh_tes_in!E21/RES_hh_num_in!E21)</f>
        <v>1709.8245145020428</v>
      </c>
      <c r="F21" s="72">
        <f>IF(RES_hh_tes_in!F21=0,0,1000*11630*RES_hh_tes_in!F21/RES_hh_num_in!F21)</f>
        <v>1743.7205930015205</v>
      </c>
      <c r="G21" s="72">
        <f>IF(RES_hh_tes_in!G21=0,0,1000*11630*RES_hh_tes_in!G21/RES_hh_num_in!G21)</f>
        <v>1746.2950434079678</v>
      </c>
      <c r="H21" s="72">
        <f>IF(RES_hh_tes_in!H21=0,0,1000*11630*RES_hh_tes_in!H21/RES_hh_num_in!H21)</f>
        <v>1665.8511232323999</v>
      </c>
      <c r="I21" s="72">
        <f>IF(RES_hh_tes_in!I21=0,0,1000*11630*RES_hh_tes_in!I21/RES_hh_num_in!I21)</f>
        <v>1779.5519401015142</v>
      </c>
      <c r="J21" s="72">
        <f>IF(RES_hh_tes_in!J21=0,0,1000*11630*RES_hh_tes_in!J21/RES_hh_num_in!J21)</f>
        <v>1679.9740266660706</v>
      </c>
      <c r="K21" s="72">
        <f>IF(RES_hh_tes_in!K21=0,0,1000*11630*RES_hh_tes_in!K21/RES_hh_num_in!K21)</f>
        <v>1714.4512335293991</v>
      </c>
      <c r="L21" s="72">
        <f>IF(RES_hh_tes_in!L21=0,0,1000*11630*RES_hh_tes_in!L21/RES_hh_num_in!L21)</f>
        <v>1795.8360995596822</v>
      </c>
      <c r="M21" s="72">
        <f>IF(RES_hh_tes_in!M21=0,0,1000*11630*RES_hh_tes_in!M21/RES_hh_num_in!M21)</f>
        <v>1698.4931558292017</v>
      </c>
      <c r="N21" s="72">
        <f>IF(RES_hh_tes_in!N21=0,0,1000*11630*RES_hh_tes_in!N21/RES_hh_num_in!N21)</f>
        <v>1722.9269310443267</v>
      </c>
      <c r="O21" s="72">
        <f>IF(RES_hh_tes_in!O21=0,0,1000*11630*RES_hh_tes_in!O21/RES_hh_num_in!O21)</f>
        <v>1680.0631793068537</v>
      </c>
      <c r="P21" s="72">
        <f>IF(RES_hh_tes_in!P21=0,0,1000*11630*RES_hh_tes_in!P21/RES_hh_num_in!P21)</f>
        <v>1583.4169983077879</v>
      </c>
      <c r="Q21" s="72">
        <f>IF(RES_hh_tes_in!Q21=0,0,1000*11630*RES_hh_tes_in!Q21/RES_hh_num_in!Q21)</f>
        <v>1591.7168827670507</v>
      </c>
      <c r="R21" s="72">
        <f>IF(RES_hh_tes_in!R21=0,0,1000*11630*RES_hh_tes_in!R21/RES_hh_num_in!R21)</f>
        <v>1640.9708686552956</v>
      </c>
      <c r="S21" s="72">
        <f>IF(RES_hh_tes_in!S21=0,0,1000*11630*RES_hh_tes_in!S21/RES_hh_num_in!S21)</f>
        <v>1688.0469308695799</v>
      </c>
      <c r="T21" s="72">
        <f>IF(RES_hh_tes_in!T21=0,0,1000*11630*RES_hh_tes_in!T21/RES_hh_num_in!T21)</f>
        <v>1809.9602255733676</v>
      </c>
      <c r="U21" s="72">
        <f>IF(RES_hh_tes_in!U21=0,0,1000*11630*RES_hh_tes_in!U21/RES_hh_num_in!U21)</f>
        <v>1722.356902483745</v>
      </c>
      <c r="V21" s="72">
        <f>IF(RES_hh_tes_in!V21=0,0,1000*11630*RES_hh_tes_in!V21/RES_hh_num_in!V21)</f>
        <v>1686.0591077517108</v>
      </c>
      <c r="W21" s="72">
        <f>IF(RES_hh_tes_in!W21=0,0,1000*11630*RES_hh_tes_in!W21/RES_hh_num_in!W21)</f>
        <v>1820.2666722165127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1570.9896827920329</v>
      </c>
      <c r="D22" s="72">
        <f>IF(RES_hh_tes_in!D22=0,0,1000*11630*RES_hh_tes_in!D22/RES_hh_num_in!D22)</f>
        <v>1588.7651432944399</v>
      </c>
      <c r="E22" s="72">
        <f>IF(RES_hh_tes_in!E22=0,0,1000*11630*RES_hh_tes_in!E22/RES_hh_num_in!E22)</f>
        <v>1754.2188594705026</v>
      </c>
      <c r="F22" s="72">
        <f>IF(RES_hh_tes_in!F22=0,0,1000*11630*RES_hh_tes_in!F22/RES_hh_num_in!F22)</f>
        <v>1705.8693704626528</v>
      </c>
      <c r="G22" s="72">
        <f>IF(RES_hh_tes_in!G22=0,0,1000*11630*RES_hh_tes_in!G22/RES_hh_num_in!G22)</f>
        <v>1604.6605379344012</v>
      </c>
      <c r="H22" s="72">
        <f>IF(RES_hh_tes_in!H22=0,0,1000*11630*RES_hh_tes_in!H22/RES_hh_num_in!H22)</f>
        <v>1651.4781825200305</v>
      </c>
      <c r="I22" s="72">
        <f>IF(RES_hh_tes_in!I22=0,0,1000*11630*RES_hh_tes_in!I22/RES_hh_num_in!I22)</f>
        <v>1815.9831925716821</v>
      </c>
      <c r="J22" s="72">
        <f>IF(RES_hh_tes_in!J22=0,0,1000*11630*RES_hh_tes_in!J22/RES_hh_num_in!J22)</f>
        <v>1792.2743948748325</v>
      </c>
      <c r="K22" s="72">
        <f>IF(RES_hh_tes_in!K22=0,0,1000*11630*RES_hh_tes_in!K22/RES_hh_num_in!K22)</f>
        <v>1640.8825517469757</v>
      </c>
      <c r="L22" s="72">
        <f>IF(RES_hh_tes_in!L22=0,0,1000*11630*RES_hh_tes_in!L22/RES_hh_num_in!L22)</f>
        <v>1789.2835557233168</v>
      </c>
      <c r="M22" s="72">
        <f>IF(RES_hh_tes_in!M22=0,0,1000*11630*RES_hh_tes_in!M22/RES_hh_num_in!M22)</f>
        <v>1814.8870041054352</v>
      </c>
      <c r="N22" s="72">
        <f>IF(RES_hh_tes_in!N22=0,0,1000*11630*RES_hh_tes_in!N22/RES_hh_num_in!N22)</f>
        <v>1570.2405637573356</v>
      </c>
      <c r="O22" s="72">
        <f>IF(RES_hh_tes_in!O22=0,0,1000*11630*RES_hh_tes_in!O22/RES_hh_num_in!O22)</f>
        <v>1593.3527090561872</v>
      </c>
      <c r="P22" s="72">
        <f>IF(RES_hh_tes_in!P22=0,0,1000*11630*RES_hh_tes_in!P22/RES_hh_num_in!P22)</f>
        <v>1879.1201325833881</v>
      </c>
      <c r="Q22" s="72">
        <f>IF(RES_hh_tes_in!Q22=0,0,1000*11630*RES_hh_tes_in!Q22/RES_hh_num_in!Q22)</f>
        <v>1818.7680662188632</v>
      </c>
      <c r="R22" s="72">
        <f>IF(RES_hh_tes_in!R22=0,0,1000*11630*RES_hh_tes_in!R22/RES_hh_num_in!R22)</f>
        <v>1486.9129149546773</v>
      </c>
      <c r="S22" s="72">
        <f>IF(RES_hh_tes_in!S22=0,0,1000*11630*RES_hh_tes_in!S22/RES_hh_num_in!S22)</f>
        <v>1629.2039074901845</v>
      </c>
      <c r="T22" s="72">
        <f>IF(RES_hh_tes_in!T22=0,0,1000*11630*RES_hh_tes_in!T22/RES_hh_num_in!T22)</f>
        <v>1897.0190366063584</v>
      </c>
      <c r="U22" s="72">
        <f>IF(RES_hh_tes_in!U22=0,0,1000*11630*RES_hh_tes_in!U22/RES_hh_num_in!U22)</f>
        <v>1685.2986921670279</v>
      </c>
      <c r="V22" s="72">
        <f>IF(RES_hh_tes_in!V22=0,0,1000*11630*RES_hh_tes_in!V22/RES_hh_num_in!V22)</f>
        <v>1645.7860250421818</v>
      </c>
      <c r="W22" s="72">
        <f>IF(RES_hh_tes_in!W22=0,0,1000*11630*RES_hh_tes_in!W22/RES_hh_num_in!W22)</f>
        <v>1781.5967795026722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1439.9944375535606</v>
      </c>
      <c r="F23" s="72">
        <f>IF(RES_hh_tes_in!F23=0,0,1000*11630*RES_hh_tes_in!F23/RES_hh_num_in!F23)</f>
        <v>2128.2686901030011</v>
      </c>
      <c r="G23" s="72">
        <f>IF(RES_hh_tes_in!G23=0,0,1000*11630*RES_hh_tes_in!G23/RES_hh_num_in!G23)</f>
        <v>1857.2228840628215</v>
      </c>
      <c r="H23" s="72">
        <f>IF(RES_hh_tes_in!H23=0,0,1000*11630*RES_hh_tes_in!H23/RES_hh_num_in!H23)</f>
        <v>1648.9160588258403</v>
      </c>
      <c r="I23" s="72">
        <f>IF(RES_hh_tes_in!I23=0,0,1000*11630*RES_hh_tes_in!I23/RES_hh_num_in!I23)</f>
        <v>1565.3159406843095</v>
      </c>
      <c r="J23" s="72">
        <f>IF(RES_hh_tes_in!J23=0,0,1000*11630*RES_hh_tes_in!J23/RES_hh_num_in!J23)</f>
        <v>1473.2901467594677</v>
      </c>
      <c r="K23" s="72">
        <f>IF(RES_hh_tes_in!K23=0,0,1000*11630*RES_hh_tes_in!K23/RES_hh_num_in!K23)</f>
        <v>1566.821838297064</v>
      </c>
      <c r="L23" s="72">
        <f>IF(RES_hh_tes_in!L23=0,0,1000*11630*RES_hh_tes_in!L23/RES_hh_num_in!L23)</f>
        <v>1776.0128889600051</v>
      </c>
      <c r="M23" s="72">
        <f>IF(RES_hh_tes_in!M23=0,0,1000*11630*RES_hh_tes_in!M23/RES_hh_num_in!M23)</f>
        <v>1771.3515380932281</v>
      </c>
      <c r="N23" s="72">
        <f>IF(RES_hh_tes_in!N23=0,0,1000*11630*RES_hh_tes_in!N23/RES_hh_num_in!N23)</f>
        <v>1866.3812840323299</v>
      </c>
      <c r="O23" s="72">
        <f>IF(RES_hh_tes_in!O23=0,0,1000*11630*RES_hh_tes_in!O23/RES_hh_num_in!O23)</f>
        <v>1633.4605314781795</v>
      </c>
      <c r="P23" s="72">
        <f>IF(RES_hh_tes_in!P23=0,0,1000*11630*RES_hh_tes_in!P23/RES_hh_num_in!P23)</f>
        <v>1581.901601671854</v>
      </c>
      <c r="Q23" s="72">
        <f>IF(RES_hh_tes_in!Q23=0,0,1000*11630*RES_hh_tes_in!Q23/RES_hh_num_in!Q23)</f>
        <v>1560.8797511828589</v>
      </c>
      <c r="R23" s="72">
        <f>IF(RES_hh_tes_in!R23=0,0,1000*11630*RES_hh_tes_in!R23/RES_hh_num_in!R23)</f>
        <v>1900.1783767616653</v>
      </c>
      <c r="S23" s="72">
        <f>IF(RES_hh_tes_in!S23=0,0,1000*11630*RES_hh_tes_in!S23/RES_hh_num_in!S23)</f>
        <v>1789.2214700431948</v>
      </c>
      <c r="T23" s="72">
        <f>IF(RES_hh_tes_in!T23=0,0,1000*11630*RES_hh_tes_in!T23/RES_hh_num_in!T23)</f>
        <v>1435.0541538726432</v>
      </c>
      <c r="U23" s="72">
        <f>IF(RES_hh_tes_in!U23=0,0,1000*11630*RES_hh_tes_in!U23/RES_hh_num_in!U23)</f>
        <v>1545.1227947381528</v>
      </c>
      <c r="V23" s="72">
        <f>IF(RES_hh_tes_in!V23=0,0,1000*11630*RES_hh_tes_in!V23/RES_hh_num_in!V23)</f>
        <v>1443.8861207249688</v>
      </c>
      <c r="W23" s="72">
        <f>IF(RES_hh_tes_in!W23=0,0,1000*11630*RES_hh_tes_in!W23/RES_hh_num_in!W23)</f>
        <v>2071.6912769767218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1587.6695282217815</v>
      </c>
      <c r="D24" s="72">
        <f>IF(RES_hh_tes_in!D24=0,0,1000*11630*RES_hh_tes_in!D24/RES_hh_num_in!D24)</f>
        <v>1711.9221616140751</v>
      </c>
      <c r="E24" s="72">
        <f>IF(RES_hh_tes_in!E24=0,0,1000*11630*RES_hh_tes_in!E24/RES_hh_num_in!E24)</f>
        <v>1566.5102020088041</v>
      </c>
      <c r="F24" s="72">
        <f>IF(RES_hh_tes_in!F24=0,0,1000*11630*RES_hh_tes_in!F24/RES_hh_num_in!F24)</f>
        <v>1774.4841742735462</v>
      </c>
      <c r="G24" s="72">
        <f>IF(RES_hh_tes_in!G24=0,0,1000*11630*RES_hh_tes_in!G24/RES_hh_num_in!G24)</f>
        <v>1804.9531499136622</v>
      </c>
      <c r="H24" s="72">
        <f>IF(RES_hh_tes_in!H24=0,0,1000*11630*RES_hh_tes_in!H24/RES_hh_num_in!H24)</f>
        <v>1639.0053918339349</v>
      </c>
      <c r="I24" s="72">
        <f>IF(RES_hh_tes_in!I24=0,0,1000*11630*RES_hh_tes_in!I24/RES_hh_num_in!I24)</f>
        <v>1782.3921343255604</v>
      </c>
      <c r="J24" s="72">
        <f>IF(RES_hh_tes_in!J24=0,0,1000*11630*RES_hh_tes_in!J24/RES_hh_num_in!J24)</f>
        <v>1665.5123853088362</v>
      </c>
      <c r="K24" s="72">
        <f>IF(RES_hh_tes_in!K24=0,0,1000*11630*RES_hh_tes_in!K24/RES_hh_num_in!K24)</f>
        <v>1708.5480520151723</v>
      </c>
      <c r="L24" s="72">
        <f>IF(RES_hh_tes_in!L24=0,0,1000*11630*RES_hh_tes_in!L24/RES_hh_num_in!L24)</f>
        <v>1786.7666102476762</v>
      </c>
      <c r="M24" s="72">
        <f>IF(RES_hh_tes_in!M24=0,0,1000*11630*RES_hh_tes_in!M24/RES_hh_num_in!M24)</f>
        <v>1864.9124111793899</v>
      </c>
      <c r="N24" s="72">
        <f>IF(RES_hh_tes_in!N24=0,0,1000*11630*RES_hh_tes_in!N24/RES_hh_num_in!N24)</f>
        <v>1647.4347459158059</v>
      </c>
      <c r="O24" s="72">
        <f>IF(RES_hh_tes_in!O24=0,0,1000*11630*RES_hh_tes_in!O24/RES_hh_num_in!O24)</f>
        <v>1584.5139278450893</v>
      </c>
      <c r="P24" s="72">
        <f>IF(RES_hh_tes_in!P24=0,0,1000*11630*RES_hh_tes_in!P24/RES_hh_num_in!P24)</f>
        <v>1546.1081537392997</v>
      </c>
      <c r="Q24" s="72">
        <f>IF(RES_hh_tes_in!Q24=0,0,1000*11630*RES_hh_tes_in!Q24/RES_hh_num_in!Q24)</f>
        <v>1593.159926263143</v>
      </c>
      <c r="R24" s="72">
        <f>IF(RES_hh_tes_in!R24=0,0,1000*11630*RES_hh_tes_in!R24/RES_hh_num_in!R24)</f>
        <v>1648.2137415102322</v>
      </c>
      <c r="S24" s="72">
        <f>IF(RES_hh_tes_in!S24=0,0,1000*11630*RES_hh_tes_in!S24/RES_hh_num_in!S24)</f>
        <v>1791.5001405137164</v>
      </c>
      <c r="T24" s="72">
        <f>IF(RES_hh_tes_in!T24=0,0,1000*11630*RES_hh_tes_in!T24/RES_hh_num_in!T24)</f>
        <v>1632.772545219404</v>
      </c>
      <c r="U24" s="72">
        <f>IF(RES_hh_tes_in!U24=0,0,1000*11630*RES_hh_tes_in!U24/RES_hh_num_in!U24)</f>
        <v>1716.0542090012857</v>
      </c>
      <c r="V24" s="72">
        <f>IF(RES_hh_tes_in!V24=0,0,1000*11630*RES_hh_tes_in!V24/RES_hh_num_in!V24)</f>
        <v>1659.595303652894</v>
      </c>
      <c r="W24" s="72">
        <f>IF(RES_hh_tes_in!W24=0,0,1000*11630*RES_hh_tes_in!W24/RES_hh_num_in!W24)</f>
        <v>1826.3044894915361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1264.568486392857</v>
      </c>
      <c r="D25" s="74">
        <f>IF(RES_hh_tes_in!D25=0,0,1000*11630*RES_hh_tes_in!D25/RES_hh_num_in!D25)</f>
        <v>1318.4417876867508</v>
      </c>
      <c r="E25" s="74">
        <f>IF(RES_hh_tes_in!E25=0,0,1000*11630*RES_hh_tes_in!E25/RES_hh_num_in!E25)</f>
        <v>1133.8842624521742</v>
      </c>
      <c r="F25" s="74">
        <f>IF(RES_hh_tes_in!F25=0,0,1000*11630*RES_hh_tes_in!F25/RES_hh_num_in!F25)</f>
        <v>1503.9562574521015</v>
      </c>
      <c r="G25" s="74">
        <f>IF(RES_hh_tes_in!G25=0,0,1000*11630*RES_hh_tes_in!G25/RES_hh_num_in!G25)</f>
        <v>1327.9317084724282</v>
      </c>
      <c r="H25" s="74">
        <f>IF(RES_hh_tes_in!H25=0,0,1000*11630*RES_hh_tes_in!H25/RES_hh_num_in!H25)</f>
        <v>1248.4693866968191</v>
      </c>
      <c r="I25" s="74">
        <f>IF(RES_hh_tes_in!I25=0,0,1000*11630*RES_hh_tes_in!I25/RES_hh_num_in!I25)</f>
        <v>1258.5445341040459</v>
      </c>
      <c r="J25" s="74">
        <f>IF(RES_hh_tes_in!J25=0,0,1000*11630*RES_hh_tes_in!J25/RES_hh_num_in!J25)</f>
        <v>1166.3802724739669</v>
      </c>
      <c r="K25" s="74">
        <f>IF(RES_hh_tes_in!K25=0,0,1000*11630*RES_hh_tes_in!K25/RES_hh_num_in!K25)</f>
        <v>999.7113954180835</v>
      </c>
      <c r="L25" s="74">
        <f>IF(RES_hh_tes_in!L25=0,0,1000*11630*RES_hh_tes_in!L25/RES_hh_num_in!L25)</f>
        <v>1315.5395747511031</v>
      </c>
      <c r="M25" s="74">
        <f>IF(RES_hh_tes_in!M25=0,0,1000*11630*RES_hh_tes_in!M25/RES_hh_num_in!M25)</f>
        <v>1123.4582370596236</v>
      </c>
      <c r="N25" s="74">
        <f>IF(RES_hh_tes_in!N25=0,0,1000*11630*RES_hh_tes_in!N25/RES_hh_num_in!N25)</f>
        <v>1239.385078774199</v>
      </c>
      <c r="O25" s="74">
        <f>IF(RES_hh_tes_in!O25=0,0,1000*11630*RES_hh_tes_in!O25/RES_hh_num_in!O25)</f>
        <v>1059.1486925504737</v>
      </c>
      <c r="P25" s="74">
        <f>IF(RES_hh_tes_in!P25=0,0,1000*11630*RES_hh_tes_in!P25/RES_hh_num_in!P25)</f>
        <v>759.41887273587258</v>
      </c>
      <c r="Q25" s="74">
        <f>IF(RES_hh_tes_in!Q25=0,0,1000*11630*RES_hh_tes_in!Q25/RES_hh_num_in!Q25)</f>
        <v>743.77761625417509</v>
      </c>
      <c r="R25" s="74">
        <f>IF(RES_hh_tes_in!R25=0,0,1000*11630*RES_hh_tes_in!R25/RES_hh_num_in!R25)</f>
        <v>871.86822629884614</v>
      </c>
      <c r="S25" s="74">
        <f>IF(RES_hh_tes_in!S25=0,0,1000*11630*RES_hh_tes_in!S25/RES_hh_num_in!S25)</f>
        <v>1057.4460270331242</v>
      </c>
      <c r="T25" s="74">
        <f>IF(RES_hh_tes_in!T25=0,0,1000*11630*RES_hh_tes_in!T25/RES_hh_num_in!T25)</f>
        <v>1063.4946268527333</v>
      </c>
      <c r="U25" s="74">
        <f>IF(RES_hh_tes_in!U25=0,0,1000*11630*RES_hh_tes_in!U25/RES_hh_num_in!U25)</f>
        <v>913.64565863762232</v>
      </c>
      <c r="V25" s="74">
        <f>IF(RES_hh_tes_in!V25=0,0,1000*11630*RES_hh_tes_in!V25/RES_hh_num_in!V25)</f>
        <v>1017.4039664269479</v>
      </c>
      <c r="W25" s="74">
        <f>IF(RES_hh_tes_in!W25=0,0,1000*11630*RES_hh_tes_in!W25/RES_hh_num_in!W25)</f>
        <v>807.39799755874776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936.9666909956419</v>
      </c>
      <c r="D26" s="77">
        <f>IF(RES_hh_tes_in!D26=0,0,1000*11630*RES_hh_tes_in!D26/RES_hh_num_in!D26)</f>
        <v>957.98471786079074</v>
      </c>
      <c r="E26" s="77">
        <f>IF(RES_hh_tes_in!E26=0,0,1000*11630*RES_hh_tes_in!E26/RES_hh_num_in!E26)</f>
        <v>977.87518781359358</v>
      </c>
      <c r="F26" s="77">
        <f>IF(RES_hh_tes_in!F26=0,0,1000*11630*RES_hh_tes_in!F26/RES_hh_num_in!F26)</f>
        <v>944.6125591322043</v>
      </c>
      <c r="G26" s="77">
        <f>IF(RES_hh_tes_in!G26=0,0,1000*11630*RES_hh_tes_in!G26/RES_hh_num_in!G26)</f>
        <v>957.16257110481047</v>
      </c>
      <c r="H26" s="77">
        <f>IF(RES_hh_tes_in!H26=0,0,1000*11630*RES_hh_tes_in!H26/RES_hh_num_in!H26)</f>
        <v>945.23295054324706</v>
      </c>
      <c r="I26" s="77">
        <f>IF(RES_hh_tes_in!I26=0,0,1000*11630*RES_hh_tes_in!I26/RES_hh_num_in!I26)</f>
        <v>933.60290830741121</v>
      </c>
      <c r="J26" s="77">
        <f>IF(RES_hh_tes_in!J26=0,0,1000*11630*RES_hh_tes_in!J26/RES_hh_num_in!J26)</f>
        <v>947.56169699504346</v>
      </c>
      <c r="K26" s="77">
        <f>IF(RES_hh_tes_in!K26=0,0,1000*11630*RES_hh_tes_in!K26/RES_hh_num_in!K26)</f>
        <v>945.04836821331889</v>
      </c>
      <c r="L26" s="77">
        <f>IF(RES_hh_tes_in!L26=0,0,1000*11630*RES_hh_tes_in!L26/RES_hh_num_in!L26)</f>
        <v>968.04758980474014</v>
      </c>
      <c r="M26" s="77">
        <f>IF(RES_hh_tes_in!M26=0,0,1000*11630*RES_hh_tes_in!M26/RES_hh_num_in!M26)</f>
        <v>997.37198534744289</v>
      </c>
      <c r="N26" s="77">
        <f>IF(RES_hh_tes_in!N26=0,0,1000*11630*RES_hh_tes_in!N26/RES_hh_num_in!N26)</f>
        <v>943.90829054876622</v>
      </c>
      <c r="O26" s="77">
        <f>IF(RES_hh_tes_in!O26=0,0,1000*11630*RES_hh_tes_in!O26/RES_hh_num_in!O26)</f>
        <v>882.63409943469389</v>
      </c>
      <c r="P26" s="77">
        <f>IF(RES_hh_tes_in!P26=0,0,1000*11630*RES_hh_tes_in!P26/RES_hh_num_in!P26)</f>
        <v>890.18053944498229</v>
      </c>
      <c r="Q26" s="77">
        <f>IF(RES_hh_tes_in!Q26=0,0,1000*11630*RES_hh_tes_in!Q26/RES_hh_num_in!Q26)</f>
        <v>916.31720785913126</v>
      </c>
      <c r="R26" s="77">
        <f>IF(RES_hh_tes_in!R26=0,0,1000*11630*RES_hh_tes_in!R26/RES_hh_num_in!R26)</f>
        <v>910.75306111088821</v>
      </c>
      <c r="S26" s="77">
        <f>IF(RES_hh_tes_in!S26=0,0,1000*11630*RES_hh_tes_in!S26/RES_hh_num_in!S26)</f>
        <v>924.67388459846597</v>
      </c>
      <c r="T26" s="77">
        <f>IF(RES_hh_tes_in!T26=0,0,1000*11630*RES_hh_tes_in!T26/RES_hh_num_in!T26)</f>
        <v>1039.2934346591708</v>
      </c>
      <c r="U26" s="77">
        <f>IF(RES_hh_tes_in!U26=0,0,1000*11630*RES_hh_tes_in!U26/RES_hh_num_in!U26)</f>
        <v>985.50638278966551</v>
      </c>
      <c r="V26" s="77">
        <f>IF(RES_hh_tes_in!V26=0,0,1000*11630*RES_hh_tes_in!V26/RES_hh_num_in!V26)</f>
        <v>1023.5291257693292</v>
      </c>
      <c r="W26" s="77">
        <f>IF(RES_hh_tes_in!W26=0,0,1000*11630*RES_hh_tes_in!W26/RES_hh_num_in!W26)</f>
        <v>995.74074642971186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642.39878202892726</v>
      </c>
      <c r="D27" s="69">
        <f>IF(RES_hh_tes_in!D27=0,0,1000*11630*RES_hh_tes_in!D27/RES_hh_num_in!D27)</f>
        <v>659.98456083790188</v>
      </c>
      <c r="E27" s="69">
        <f>IF(RES_hh_tes_in!E27=0,0,1000*11630*RES_hh_tes_in!E27/RES_hh_num_in!E27)</f>
        <v>675.71754956697544</v>
      </c>
      <c r="F27" s="69">
        <f>IF(RES_hh_tes_in!F27=0,0,1000*11630*RES_hh_tes_in!F27/RES_hh_num_in!F27)</f>
        <v>697.1581219730657</v>
      </c>
      <c r="G27" s="69">
        <f>IF(RES_hh_tes_in!G27=0,0,1000*11630*RES_hh_tes_in!G27/RES_hh_num_in!G27)</f>
        <v>712.93990761055977</v>
      </c>
      <c r="H27" s="69">
        <f>IF(RES_hh_tes_in!H27=0,0,1000*11630*RES_hh_tes_in!H27/RES_hh_num_in!H27)</f>
        <v>699.62481993280346</v>
      </c>
      <c r="I27" s="69">
        <f>IF(RES_hh_tes_in!I27=0,0,1000*11630*RES_hh_tes_in!I27/RES_hh_num_in!I27)</f>
        <v>661.92159127220691</v>
      </c>
      <c r="J27" s="69">
        <f>IF(RES_hh_tes_in!J27=0,0,1000*11630*RES_hh_tes_in!J27/RES_hh_num_in!J27)</f>
        <v>631.62439267991738</v>
      </c>
      <c r="K27" s="69">
        <f>IF(RES_hh_tes_in!K27=0,0,1000*11630*RES_hh_tes_in!K27/RES_hh_num_in!K27)</f>
        <v>629.47567782465319</v>
      </c>
      <c r="L27" s="69">
        <f>IF(RES_hh_tes_in!L27=0,0,1000*11630*RES_hh_tes_in!L27/RES_hh_num_in!L27)</f>
        <v>645.69775053870273</v>
      </c>
      <c r="M27" s="69">
        <f>IF(RES_hh_tes_in!M27=0,0,1000*11630*RES_hh_tes_in!M27/RES_hh_num_in!M27)</f>
        <v>592.57469694685631</v>
      </c>
      <c r="N27" s="69">
        <f>IF(RES_hh_tes_in!N27=0,0,1000*11630*RES_hh_tes_in!N27/RES_hh_num_in!N27)</f>
        <v>601.24919405490516</v>
      </c>
      <c r="O27" s="69">
        <f>IF(RES_hh_tes_in!O27=0,0,1000*11630*RES_hh_tes_in!O27/RES_hh_num_in!O27)</f>
        <v>599.70291101895589</v>
      </c>
      <c r="P27" s="69">
        <f>IF(RES_hh_tes_in!P27=0,0,1000*11630*RES_hh_tes_in!P27/RES_hh_num_in!P27)</f>
        <v>572.74777122454236</v>
      </c>
      <c r="Q27" s="69">
        <f>IF(RES_hh_tes_in!Q27=0,0,1000*11630*RES_hh_tes_in!Q27/RES_hh_num_in!Q27)</f>
        <v>549.69585102194003</v>
      </c>
      <c r="R27" s="69">
        <f>IF(RES_hh_tes_in!R27=0,0,1000*11630*RES_hh_tes_in!R27/RES_hh_num_in!R27)</f>
        <v>530.59947102983983</v>
      </c>
      <c r="S27" s="69">
        <f>IF(RES_hh_tes_in!S27=0,0,1000*11630*RES_hh_tes_in!S27/RES_hh_num_in!S27)</f>
        <v>569.4877815748838</v>
      </c>
      <c r="T27" s="69">
        <f>IF(RES_hh_tes_in!T27=0,0,1000*11630*RES_hh_tes_in!T27/RES_hh_num_in!T27)</f>
        <v>544.30073878031885</v>
      </c>
      <c r="U27" s="69">
        <f>IF(RES_hh_tes_in!U27=0,0,1000*11630*RES_hh_tes_in!U27/RES_hh_num_in!U27)</f>
        <v>546.29190093431555</v>
      </c>
      <c r="V27" s="69">
        <f>IF(RES_hh_tes_in!V27=0,0,1000*11630*RES_hh_tes_in!V27/RES_hh_num_in!V27)</f>
        <v>536.26761426995301</v>
      </c>
      <c r="W27" s="69">
        <f>IF(RES_hh_tes_in!W27=0,0,1000*11630*RES_hh_tes_in!W27/RES_hh_num_in!W27)</f>
        <v>565.9290866661546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631.91901231895338</v>
      </c>
      <c r="D30" s="72">
        <f>IF(RES_hh_tes_in!D30=0,0,1000*11630*RES_hh_tes_in!D30/RES_hh_num_in!D30)</f>
        <v>660.67730883261004</v>
      </c>
      <c r="E30" s="72">
        <f>IF(RES_hh_tes_in!E30=0,0,1000*11630*RES_hh_tes_in!E30/RES_hh_num_in!E30)</f>
        <v>687.94011617357569</v>
      </c>
      <c r="F30" s="72">
        <f>IF(RES_hh_tes_in!F30=0,0,1000*11630*RES_hh_tes_in!F30/RES_hh_num_in!F30)</f>
        <v>703.04703603829853</v>
      </c>
      <c r="G30" s="72">
        <f>IF(RES_hh_tes_in!G30=0,0,1000*11630*RES_hh_tes_in!G30/RES_hh_num_in!G30)</f>
        <v>710.75157712180214</v>
      </c>
      <c r="H30" s="72">
        <f>IF(RES_hh_tes_in!H30=0,0,1000*11630*RES_hh_tes_in!H30/RES_hh_num_in!H30)</f>
        <v>679.34781645966916</v>
      </c>
      <c r="I30" s="72">
        <f>IF(RES_hh_tes_in!I30=0,0,1000*11630*RES_hh_tes_in!I30/RES_hh_num_in!I30)</f>
        <v>689.7363401929797</v>
      </c>
      <c r="J30" s="72">
        <f>IF(RES_hh_tes_in!J30=0,0,1000*11630*RES_hh_tes_in!J30/RES_hh_num_in!J30)</f>
        <v>613.61276830306963</v>
      </c>
      <c r="K30" s="72">
        <f>IF(RES_hh_tes_in!K30=0,0,1000*11630*RES_hh_tes_in!K30/RES_hh_num_in!K30)</f>
        <v>635.68881431293403</v>
      </c>
      <c r="L30" s="72">
        <f>IF(RES_hh_tes_in!L30=0,0,1000*11630*RES_hh_tes_in!L30/RES_hh_num_in!L30)</f>
        <v>655.84234143881724</v>
      </c>
      <c r="M30" s="72">
        <f>IF(RES_hh_tes_in!M30=0,0,1000*11630*RES_hh_tes_in!M30/RES_hh_num_in!M30)</f>
        <v>563.61304246994723</v>
      </c>
      <c r="N30" s="72">
        <f>IF(RES_hh_tes_in!N30=0,0,1000*11630*RES_hh_tes_in!N30/RES_hh_num_in!N30)</f>
        <v>592.97410558508238</v>
      </c>
      <c r="O30" s="72">
        <f>IF(RES_hh_tes_in!O30=0,0,1000*11630*RES_hh_tes_in!O30/RES_hh_num_in!O30)</f>
        <v>652.83256617356381</v>
      </c>
      <c r="P30" s="72">
        <f>IF(RES_hh_tes_in!P30=0,0,1000*11630*RES_hh_tes_in!P30/RES_hh_num_in!P30)</f>
        <v>562.82354813359507</v>
      </c>
      <c r="Q30" s="72">
        <f>IF(RES_hh_tes_in!Q30=0,0,1000*11630*RES_hh_tes_in!Q30/RES_hh_num_in!Q30)</f>
        <v>558.2791130617486</v>
      </c>
      <c r="R30" s="72">
        <f>IF(RES_hh_tes_in!R30=0,0,1000*11630*RES_hh_tes_in!R30/RES_hh_num_in!R30)</f>
        <v>524.06021649336367</v>
      </c>
      <c r="S30" s="72">
        <f>IF(RES_hh_tes_in!S30=0,0,1000*11630*RES_hh_tes_in!S30/RES_hh_num_in!S30)</f>
        <v>537.80656833654746</v>
      </c>
      <c r="T30" s="72">
        <f>IF(RES_hh_tes_in!T30=0,0,1000*11630*RES_hh_tes_in!T30/RES_hh_num_in!T30)</f>
        <v>542.81224330536736</v>
      </c>
      <c r="U30" s="72">
        <f>IF(RES_hh_tes_in!U30=0,0,1000*11630*RES_hh_tes_in!U30/RES_hh_num_in!U30)</f>
        <v>566.46021841046365</v>
      </c>
      <c r="V30" s="72">
        <f>IF(RES_hh_tes_in!V30=0,0,1000*11630*RES_hh_tes_in!V30/RES_hh_num_in!V30)</f>
        <v>522.73080731624589</v>
      </c>
      <c r="W30" s="72">
        <f>IF(RES_hh_tes_in!W30=0,0,1000*11630*RES_hh_tes_in!W30/RES_hh_num_in!W30)</f>
        <v>582.76040313903491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642.44612240437868</v>
      </c>
      <c r="D32" s="77">
        <f>IF(RES_hh_tes_in!D32=0,0,1000*11630*RES_hh_tes_in!D32/RES_hh_num_in!D32)</f>
        <v>659.97914899307864</v>
      </c>
      <c r="E32" s="77">
        <f>IF(RES_hh_tes_in!E32=0,0,1000*11630*RES_hh_tes_in!E32/RES_hh_num_in!E32)</f>
        <v>675.62825017011085</v>
      </c>
      <c r="F32" s="77">
        <f>IF(RES_hh_tes_in!F32=0,0,1000*11630*RES_hh_tes_in!F32/RES_hh_num_in!F32)</f>
        <v>697.12270609885525</v>
      </c>
      <c r="G32" s="77">
        <f>IF(RES_hh_tes_in!G32=0,0,1000*11630*RES_hh_tes_in!G32/RES_hh_num_in!G32)</f>
        <v>712.95235193773158</v>
      </c>
      <c r="H32" s="77">
        <f>IF(RES_hh_tes_in!H32=0,0,1000*11630*RES_hh_tes_in!H32/RES_hh_num_in!H32)</f>
        <v>699.73947851624621</v>
      </c>
      <c r="I32" s="77">
        <f>IF(RES_hh_tes_in!I32=0,0,1000*11630*RES_hh_tes_in!I32/RES_hh_num_in!I32)</f>
        <v>661.77561573636115</v>
      </c>
      <c r="J32" s="77">
        <f>IF(RES_hh_tes_in!J32=0,0,1000*11630*RES_hh_tes_in!J32/RES_hh_num_in!J32)</f>
        <v>631.87987291212823</v>
      </c>
      <c r="K32" s="77">
        <f>IF(RES_hh_tes_in!K32=0,0,1000*11630*RES_hh_tes_in!K32/RES_hh_num_in!K32)</f>
        <v>629.38878746684145</v>
      </c>
      <c r="L32" s="77">
        <f>IF(RES_hh_tes_in!L32=0,0,1000*11630*RES_hh_tes_in!L32/RES_hh_num_in!L32)</f>
        <v>645.56210050037146</v>
      </c>
      <c r="M32" s="77">
        <f>IF(RES_hh_tes_in!M32=0,0,1000*11630*RES_hh_tes_in!M32/RES_hh_num_in!M32)</f>
        <v>592.96375327320868</v>
      </c>
      <c r="N32" s="77">
        <f>IF(RES_hh_tes_in!N32=0,0,1000*11630*RES_hh_tes_in!N32/RES_hh_num_in!N32)</f>
        <v>601.3693948927945</v>
      </c>
      <c r="O32" s="77">
        <f>IF(RES_hh_tes_in!O32=0,0,1000*11630*RES_hh_tes_in!O32/RES_hh_num_in!O32)</f>
        <v>599.06247534486795</v>
      </c>
      <c r="P32" s="77">
        <f>IF(RES_hh_tes_in!P32=0,0,1000*11630*RES_hh_tes_in!P32/RES_hh_num_in!P32)</f>
        <v>572.86533614065308</v>
      </c>
      <c r="Q32" s="77">
        <f>IF(RES_hh_tes_in!Q32=0,0,1000*11630*RES_hh_tes_in!Q32/RES_hh_num_in!Q32)</f>
        <v>549.59855527813659</v>
      </c>
      <c r="R32" s="77">
        <f>IF(RES_hh_tes_in!R32=0,0,1000*11630*RES_hh_tes_in!R32/RES_hh_num_in!R32)</f>
        <v>530.69342796231331</v>
      </c>
      <c r="S32" s="77">
        <f>IF(RES_hh_tes_in!S32=0,0,1000*11630*RES_hh_tes_in!S32/RES_hh_num_in!S32)</f>
        <v>570.0622932881131</v>
      </c>
      <c r="T32" s="77">
        <f>IF(RES_hh_tes_in!T32=0,0,1000*11630*RES_hh_tes_in!T32/RES_hh_num_in!T32)</f>
        <v>544.33404760864607</v>
      </c>
      <c r="U32" s="77">
        <f>IF(RES_hh_tes_in!U32=0,0,1000*11630*RES_hh_tes_in!U32/RES_hh_num_in!U32)</f>
        <v>545.82825159364029</v>
      </c>
      <c r="V32" s="77">
        <f>IF(RES_hh_tes_in!V32=0,0,1000*11630*RES_hh_tes_in!V32/RES_hh_num_in!V32)</f>
        <v>536.5295692605049</v>
      </c>
      <c r="W32" s="77">
        <f>IF(RES_hh_tes_in!W32=0,0,1000*11630*RES_hh_tes_in!W32/RES_hh_num_in!W32)</f>
        <v>565.63626848940339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3371.5820443403109</v>
      </c>
      <c r="D3" s="65">
        <f>IF(RES_hh_emi_in!D3=0,0,1000000*RES_hh_emi_in!D3/RES_hh_num_in!D3)</f>
        <v>2665.3376668232281</v>
      </c>
      <c r="E3" s="65">
        <f>IF(RES_hh_emi_in!E3=0,0,1000000*RES_hh_emi_in!E3/RES_hh_num_in!E3)</f>
        <v>2686.5754870454075</v>
      </c>
      <c r="F3" s="65">
        <f>IF(RES_hh_emi_in!F3=0,0,1000000*RES_hh_emi_in!F3/RES_hh_num_in!F3)</f>
        <v>2395.9952535299572</v>
      </c>
      <c r="G3" s="65">
        <f>IF(RES_hh_emi_in!G3=0,0,1000000*RES_hh_emi_in!G3/RES_hh_num_in!G3)</f>
        <v>2255.5266909404895</v>
      </c>
      <c r="H3" s="65">
        <f>IF(RES_hh_emi_in!H3=0,0,1000000*RES_hh_emi_in!H3/RES_hh_num_in!H3)</f>
        <v>2023.3836242175089</v>
      </c>
      <c r="I3" s="65">
        <f>IF(RES_hh_emi_in!I3=0,0,1000000*RES_hh_emi_in!I3/RES_hh_num_in!I3)</f>
        <v>1483.2995455173595</v>
      </c>
      <c r="J3" s="65">
        <f>IF(RES_hh_emi_in!J3=0,0,1000000*RES_hh_emi_in!J3/RES_hh_num_in!J3)</f>
        <v>1848.9224880944487</v>
      </c>
      <c r="K3" s="65">
        <f>IF(RES_hh_emi_in!K3=0,0,1000000*RES_hh_emi_in!K3/RES_hh_num_in!K3)</f>
        <v>2033.100248362666</v>
      </c>
      <c r="L3" s="65">
        <f>IF(RES_hh_emi_in!L3=0,0,1000000*RES_hh_emi_in!L3/RES_hh_num_in!L3)</f>
        <v>2417.8484974403909</v>
      </c>
      <c r="M3" s="65">
        <f>IF(RES_hh_emi_in!M3=0,0,1000000*RES_hh_emi_in!M3/RES_hh_num_in!M3)</f>
        <v>2094.3395561406528</v>
      </c>
      <c r="N3" s="65">
        <f>IF(RES_hh_emi_in!N3=0,0,1000000*RES_hh_emi_in!N3/RES_hh_num_in!N3)</f>
        <v>2241.9205828243194</v>
      </c>
      <c r="O3" s="65">
        <f>IF(RES_hh_emi_in!O3=0,0,1000000*RES_hh_emi_in!O3/RES_hh_num_in!O3)</f>
        <v>2441.6796554017978</v>
      </c>
      <c r="P3" s="65">
        <f>IF(RES_hh_emi_in!P3=0,0,1000000*RES_hh_emi_in!P3/RES_hh_num_in!P3)</f>
        <v>1760.5494262104239</v>
      </c>
      <c r="Q3" s="65">
        <f>IF(RES_hh_emi_in!Q3=0,0,1000000*RES_hh_emi_in!Q3/RES_hh_num_in!Q3)</f>
        <v>1652.6387949022812</v>
      </c>
      <c r="R3" s="65">
        <f>IF(RES_hh_emi_in!R3=0,0,1000000*RES_hh_emi_in!R3/RES_hh_num_in!R3)</f>
        <v>1366.4353610567441</v>
      </c>
      <c r="S3" s="65">
        <f>IF(RES_hh_emi_in!S3=0,0,1000000*RES_hh_emi_in!S3/RES_hh_num_in!S3)</f>
        <v>1198.7366545748043</v>
      </c>
      <c r="T3" s="65">
        <f>IF(RES_hh_emi_in!T3=0,0,1000000*RES_hh_emi_in!T3/RES_hh_num_in!T3)</f>
        <v>1240.4020876683185</v>
      </c>
      <c r="U3" s="65">
        <f>IF(RES_hh_emi_in!U3=0,0,1000000*RES_hh_emi_in!U3/RES_hh_num_in!U3)</f>
        <v>1303.6936107086331</v>
      </c>
      <c r="V3" s="65">
        <f>IF(RES_hh_emi_in!V3=0,0,1000000*RES_hh_emi_in!V3/RES_hh_num_in!V3)</f>
        <v>1277.4829516981026</v>
      </c>
      <c r="W3" s="65">
        <f>IF(RES_hh_emi_in!W3=0,0,1000000*RES_hh_emi_in!W3/RES_hh_num_in!W3)</f>
        <v>1005.5639762067831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3022.1216716474855</v>
      </c>
      <c r="D4" s="69">
        <f>IF(RES_hh_emi_in!D4=0,0,1000000*RES_hh_emi_in!D4/RES_hh_num_in!D4)</f>
        <v>2303.8278461588484</v>
      </c>
      <c r="E4" s="69">
        <f>IF(RES_hh_emi_in!E4=0,0,1000000*RES_hh_emi_in!E4/RES_hh_num_in!E4)</f>
        <v>2332.1857646772105</v>
      </c>
      <c r="F4" s="69">
        <f>IF(RES_hh_emi_in!F4=0,0,1000000*RES_hh_emi_in!F4/RES_hh_num_in!F4)</f>
        <v>2083.1580327560309</v>
      </c>
      <c r="G4" s="69">
        <f>IF(RES_hh_emi_in!G4=0,0,1000000*RES_hh_emi_in!G4/RES_hh_num_in!G4)</f>
        <v>1949.7261415307466</v>
      </c>
      <c r="H4" s="69">
        <f>IF(RES_hh_emi_in!H4=0,0,1000000*RES_hh_emi_in!H4/RES_hh_num_in!H4)</f>
        <v>1721.4049154543713</v>
      </c>
      <c r="I4" s="69">
        <f>IF(RES_hh_emi_in!I4=0,0,1000000*RES_hh_emi_in!I4/RES_hh_num_in!I4)</f>
        <v>1197.7445419442972</v>
      </c>
      <c r="J4" s="69">
        <f>IF(RES_hh_emi_in!J4=0,0,1000000*RES_hh_emi_in!J4/RES_hh_num_in!J4)</f>
        <v>1531.8335346393158</v>
      </c>
      <c r="K4" s="69">
        <f>IF(RES_hh_emi_in!K4=0,0,1000000*RES_hh_emi_in!K4/RES_hh_num_in!K4)</f>
        <v>1742.8165850226605</v>
      </c>
      <c r="L4" s="69">
        <f>IF(RES_hh_emi_in!L4=0,0,1000000*RES_hh_emi_in!L4/RES_hh_num_in!L4)</f>
        <v>2096.1474885766243</v>
      </c>
      <c r="M4" s="69">
        <f>IF(RES_hh_emi_in!M4=0,0,1000000*RES_hh_emi_in!M4/RES_hh_num_in!M4)</f>
        <v>1817.1031744444344</v>
      </c>
      <c r="N4" s="69">
        <f>IF(RES_hh_emi_in!N4=0,0,1000000*RES_hh_emi_in!N4/RES_hh_num_in!N4)</f>
        <v>1955.3679436243826</v>
      </c>
      <c r="O4" s="69">
        <f>IF(RES_hh_emi_in!O4=0,0,1000000*RES_hh_emi_in!O4/RES_hh_num_in!O4)</f>
        <v>2236.7688490415812</v>
      </c>
      <c r="P4" s="69">
        <f>IF(RES_hh_emi_in!P4=0,0,1000000*RES_hh_emi_in!P4/RES_hh_num_in!P4)</f>
        <v>1556.0219942438598</v>
      </c>
      <c r="Q4" s="69">
        <f>IF(RES_hh_emi_in!Q4=0,0,1000000*RES_hh_emi_in!Q4/RES_hh_num_in!Q4)</f>
        <v>1394.5003439404099</v>
      </c>
      <c r="R4" s="69">
        <f>IF(RES_hh_emi_in!R4=0,0,1000000*RES_hh_emi_in!R4/RES_hh_num_in!R4)</f>
        <v>1109.6943443367854</v>
      </c>
      <c r="S4" s="69">
        <f>IF(RES_hh_emi_in!S4=0,0,1000000*RES_hh_emi_in!S4/RES_hh_num_in!S4)</f>
        <v>935.45822637964659</v>
      </c>
      <c r="T4" s="69">
        <f>IF(RES_hh_emi_in!T4=0,0,1000000*RES_hh_emi_in!T4/RES_hh_num_in!T4)</f>
        <v>953.85092422539719</v>
      </c>
      <c r="U4" s="69">
        <f>IF(RES_hh_emi_in!U4=0,0,1000000*RES_hh_emi_in!U4/RES_hh_num_in!U4)</f>
        <v>1016.4723951540237</v>
      </c>
      <c r="V4" s="69">
        <f>IF(RES_hh_emi_in!V4=0,0,1000000*RES_hh_emi_in!V4/RES_hh_num_in!V4)</f>
        <v>1073.0542900126418</v>
      </c>
      <c r="W4" s="69">
        <f>IF(RES_hh_emi_in!W4=0,0,1000000*RES_hh_emi_in!W4/RES_hh_num_in!W4)</f>
        <v>761.55053016244642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5526.5199978287692</v>
      </c>
      <c r="D5" s="72">
        <f>IF(RES_hh_emi_in!D5=0,0,1000000*RES_hh_emi_in!D5/RES_hh_num_in!D5)</f>
        <v>4397.5009641632987</v>
      </c>
      <c r="E5" s="72">
        <f>IF(RES_hh_emi_in!E5=0,0,1000000*RES_hh_emi_in!E5/RES_hh_num_in!E5)</f>
        <v>4615.8264194445101</v>
      </c>
      <c r="F5" s="72">
        <f>IF(RES_hh_emi_in!F5=0,0,1000000*RES_hh_emi_in!F5/RES_hh_num_in!F5)</f>
        <v>3902.2068370161264</v>
      </c>
      <c r="G5" s="72">
        <f>IF(RES_hh_emi_in!G5=0,0,1000000*RES_hh_emi_in!G5/RES_hh_num_in!G5)</f>
        <v>3831.8593421051169</v>
      </c>
      <c r="H5" s="72">
        <f>IF(RES_hh_emi_in!H5=0,0,1000000*RES_hh_emi_in!H5/RES_hh_num_in!H5)</f>
        <v>3539.4708416595918</v>
      </c>
      <c r="I5" s="72">
        <f>IF(RES_hh_emi_in!I5=0,0,1000000*RES_hh_emi_in!I5/RES_hh_num_in!I5)</f>
        <v>3626.757955493958</v>
      </c>
      <c r="J5" s="72">
        <f>IF(RES_hh_emi_in!J5=0,0,1000000*RES_hh_emi_in!J5/RES_hh_num_in!J5)</f>
        <v>2744.5620808929534</v>
      </c>
      <c r="K5" s="72">
        <f>IF(RES_hh_emi_in!K5=0,0,1000000*RES_hh_emi_in!K5/RES_hh_num_in!K5)</f>
        <v>3091.4089144097647</v>
      </c>
      <c r="L5" s="72">
        <f>IF(RES_hh_emi_in!L5=0,0,1000000*RES_hh_emi_in!L5/RES_hh_num_in!L5)</f>
        <v>4903.3919260099501</v>
      </c>
      <c r="M5" s="72">
        <f>IF(RES_hh_emi_in!M5=0,0,1000000*RES_hh_emi_in!M5/RES_hh_num_in!M5)</f>
        <v>4499.0714209465814</v>
      </c>
      <c r="N5" s="72">
        <f>IF(RES_hh_emi_in!N5=0,0,1000000*RES_hh_emi_in!N5/RES_hh_num_in!N5)</f>
        <v>3822.4541508860157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3592.9431146849224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1966.0785378040284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4063.5773910237322</v>
      </c>
      <c r="D6" s="72">
        <f>IF(RES_hh_emi_in!D6=0,0,1000000*RES_hh_emi_in!D6/RES_hh_num_in!D6)</f>
        <v>3330.7092336397527</v>
      </c>
      <c r="E6" s="72">
        <f>IF(RES_hh_emi_in!E6=0,0,1000000*RES_hh_emi_in!E6/RES_hh_num_in!E6)</f>
        <v>2909.4936295716329</v>
      </c>
      <c r="F6" s="72">
        <f>IF(RES_hh_emi_in!F6=0,0,1000000*RES_hh_emi_in!F6/RES_hh_num_in!F6)</f>
        <v>3907.328654617409</v>
      </c>
      <c r="G6" s="72">
        <f>IF(RES_hh_emi_in!G6=0,0,1000000*RES_hh_emi_in!G6/RES_hh_num_in!G6)</f>
        <v>3270.0014486977188</v>
      </c>
      <c r="H6" s="72">
        <f>IF(RES_hh_emi_in!H6=0,0,1000000*RES_hh_emi_in!H6/RES_hh_num_in!H6)</f>
        <v>2954.4495419108648</v>
      </c>
      <c r="I6" s="72">
        <f>IF(RES_hh_emi_in!I6=0,0,1000000*RES_hh_emi_in!I6/RES_hh_num_in!I6)</f>
        <v>1846.3747448624231</v>
      </c>
      <c r="J6" s="72">
        <f>IF(RES_hh_emi_in!J6=0,0,1000000*RES_hh_emi_in!J6/RES_hh_num_in!J6)</f>
        <v>2192.2250733118226</v>
      </c>
      <c r="K6" s="72">
        <f>IF(RES_hh_emi_in!K6=0,0,1000000*RES_hh_emi_in!K6/RES_hh_num_in!K6)</f>
        <v>2587.4013897470977</v>
      </c>
      <c r="L6" s="72">
        <f>IF(RES_hh_emi_in!L6=0,0,1000000*RES_hh_emi_in!L6/RES_hh_num_in!L6)</f>
        <v>3017.8506259139267</v>
      </c>
      <c r="M6" s="72">
        <f>IF(RES_hh_emi_in!M6=0,0,1000000*RES_hh_emi_in!M6/RES_hh_num_in!M6)</f>
        <v>2936.7875560935254</v>
      </c>
      <c r="N6" s="72">
        <f>IF(RES_hh_emi_in!N6=0,0,1000000*RES_hh_emi_in!N6/RES_hh_num_in!N6)</f>
        <v>2594.0270837495295</v>
      </c>
      <c r="O6" s="72">
        <f>IF(RES_hh_emi_in!O6=0,0,1000000*RES_hh_emi_in!O6/RES_hh_num_in!O6)</f>
        <v>3258.9746562379792</v>
      </c>
      <c r="P6" s="72">
        <f>IF(RES_hh_emi_in!P6=0,0,1000000*RES_hh_emi_in!P6/RES_hh_num_in!P6)</f>
        <v>2490.8797051713532</v>
      </c>
      <c r="Q6" s="72">
        <f>IF(RES_hh_emi_in!Q6=0,0,1000000*RES_hh_emi_in!Q6/RES_hh_num_in!Q6)</f>
        <v>1897.9820071194265</v>
      </c>
      <c r="R6" s="72">
        <f>IF(RES_hh_emi_in!R6=0,0,1000000*RES_hh_emi_in!R6/RES_hh_num_in!R6)</f>
        <v>1761.8323650445934</v>
      </c>
      <c r="S6" s="72">
        <f>IF(RES_hh_emi_in!S6=0,0,1000000*RES_hh_emi_in!S6/RES_hh_num_in!S6)</f>
        <v>1164.5760827152533</v>
      </c>
      <c r="T6" s="72">
        <f>IF(RES_hh_emi_in!T6=0,0,1000000*RES_hh_emi_in!T6/RES_hh_num_in!T6)</f>
        <v>1721.2670555187301</v>
      </c>
      <c r="U6" s="72">
        <f>IF(RES_hh_emi_in!U6=0,0,1000000*RES_hh_emi_in!U6/RES_hh_num_in!U6)</f>
        <v>1585.1365337592258</v>
      </c>
      <c r="V6" s="72">
        <f>IF(RES_hh_emi_in!V6=0,0,1000000*RES_hh_emi_in!V6/RES_hh_num_in!V6)</f>
        <v>1876.7962507858845</v>
      </c>
      <c r="W6" s="72">
        <f>IF(RES_hh_emi_in!W6=0,0,1000000*RES_hh_emi_in!W6/RES_hh_num_in!W6)</f>
        <v>1355.7536386538236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5129.8174548357529</v>
      </c>
      <c r="D7" s="72">
        <f>IF(RES_hh_emi_in!D7=0,0,1000000*RES_hh_emi_in!D7/RES_hh_num_in!D7)</f>
        <v>4231.2100009621254</v>
      </c>
      <c r="E7" s="72">
        <f>IF(RES_hh_emi_in!E7=0,0,1000000*RES_hh_emi_in!E7/RES_hh_num_in!E7)</f>
        <v>4217.193018722458</v>
      </c>
      <c r="F7" s="72">
        <f>IF(RES_hh_emi_in!F7=0,0,1000000*RES_hh_emi_in!F7/RES_hh_num_in!F7)</f>
        <v>3999.8714307682676</v>
      </c>
      <c r="G7" s="72">
        <f>IF(RES_hh_emi_in!G7=0,0,1000000*RES_hh_emi_in!G7/RES_hh_num_in!G7)</f>
        <v>3895.6446656014959</v>
      </c>
      <c r="H7" s="72">
        <f>IF(RES_hh_emi_in!H7=0,0,1000000*RES_hh_emi_in!H7/RES_hh_num_in!H7)</f>
        <v>3589.5725752437083</v>
      </c>
      <c r="I7" s="72">
        <f>IF(RES_hh_emi_in!I7=0,0,1000000*RES_hh_emi_in!I7/RES_hh_num_in!I7)</f>
        <v>2226.1715355459942</v>
      </c>
      <c r="J7" s="72">
        <f>IF(RES_hh_emi_in!J7=0,0,1000000*RES_hh_emi_in!J7/RES_hh_num_in!J7)</f>
        <v>2892.2633530861681</v>
      </c>
      <c r="K7" s="72">
        <f>IF(RES_hh_emi_in!K7=0,0,1000000*RES_hh_emi_in!K7/RES_hh_num_in!K7)</f>
        <v>3208.8522907901288</v>
      </c>
      <c r="L7" s="72">
        <f>IF(RES_hh_emi_in!L7=0,0,1000000*RES_hh_emi_in!L7/RES_hh_num_in!L7)</f>
        <v>3583.9902319849675</v>
      </c>
      <c r="M7" s="72">
        <f>IF(RES_hh_emi_in!M7=0,0,1000000*RES_hh_emi_in!M7/RES_hh_num_in!M7)</f>
        <v>3259.6888858169395</v>
      </c>
      <c r="N7" s="72">
        <f>IF(RES_hh_emi_in!N7=0,0,1000000*RES_hh_emi_in!N7/RES_hh_num_in!N7)</f>
        <v>3342.9536632410891</v>
      </c>
      <c r="O7" s="72">
        <f>IF(RES_hh_emi_in!O7=0,0,1000000*RES_hh_emi_in!O7/RES_hh_num_in!O7)</f>
        <v>3813.7606023858448</v>
      </c>
      <c r="P7" s="72">
        <f>IF(RES_hh_emi_in!P7=0,0,1000000*RES_hh_emi_in!P7/RES_hh_num_in!P7)</f>
        <v>2995.438969247853</v>
      </c>
      <c r="Q7" s="72">
        <f>IF(RES_hh_emi_in!Q7=0,0,1000000*RES_hh_emi_in!Q7/RES_hh_num_in!Q7)</f>
        <v>2708.7693282409068</v>
      </c>
      <c r="R7" s="72">
        <f>IF(RES_hh_emi_in!R7=0,0,1000000*RES_hh_emi_in!R7/RES_hh_num_in!R7)</f>
        <v>1989.477657799612</v>
      </c>
      <c r="S7" s="72">
        <f>IF(RES_hh_emi_in!S7=0,0,1000000*RES_hh_emi_in!S7/RES_hh_num_in!S7)</f>
        <v>1813.4394102991118</v>
      </c>
      <c r="T7" s="72">
        <f>IF(RES_hh_emi_in!T7=0,0,1000000*RES_hh_emi_in!T7/RES_hh_num_in!T7)</f>
        <v>1606.6501521767691</v>
      </c>
      <c r="U7" s="72">
        <f>IF(RES_hh_emi_in!U7=0,0,1000000*RES_hh_emi_in!U7/RES_hh_num_in!U7)</f>
        <v>1994.3397691602322</v>
      </c>
      <c r="V7" s="72">
        <f>IF(RES_hh_emi_in!V7=0,0,1000000*RES_hh_emi_in!V7/RES_hh_num_in!V7)</f>
        <v>2431.1228464473106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3109.8058952666079</v>
      </c>
      <c r="D8" s="72">
        <f>IF(RES_hh_emi_in!D8=0,0,1000000*RES_hh_emi_in!D8/RES_hh_num_in!D8)</f>
        <v>2769.1679716899835</v>
      </c>
      <c r="E8" s="72">
        <f>IF(RES_hh_emi_in!E8=0,0,1000000*RES_hh_emi_in!E8/RES_hh_num_in!E8)</f>
        <v>2732.4516340744867</v>
      </c>
      <c r="F8" s="72">
        <f>IF(RES_hh_emi_in!F8=0,0,1000000*RES_hh_emi_in!F8/RES_hh_num_in!F8)</f>
        <v>2689.6932796658216</v>
      </c>
      <c r="G8" s="72">
        <f>IF(RES_hh_emi_in!G8=0,0,1000000*RES_hh_emi_in!G8/RES_hh_num_in!G8)</f>
        <v>2484.7711163990421</v>
      </c>
      <c r="H8" s="72">
        <f>IF(RES_hh_emi_in!H8=0,0,1000000*RES_hh_emi_in!H8/RES_hh_num_in!H8)</f>
        <v>2043.8779744283331</v>
      </c>
      <c r="I8" s="72">
        <f>IF(RES_hh_emi_in!I8=0,0,1000000*RES_hh_emi_in!I8/RES_hh_num_in!I8)</f>
        <v>1846.551279909864</v>
      </c>
      <c r="J8" s="72">
        <f>IF(RES_hh_emi_in!J8=0,0,1000000*RES_hh_emi_in!J8/RES_hh_num_in!J8)</f>
        <v>1686.1292937379526</v>
      </c>
      <c r="K8" s="72">
        <f>IF(RES_hh_emi_in!K8=0,0,1000000*RES_hh_emi_in!K8/RES_hh_num_in!K8)</f>
        <v>2037.3956589742479</v>
      </c>
      <c r="L8" s="72">
        <f>IF(RES_hh_emi_in!L8=0,0,1000000*RES_hh_emi_in!L8/RES_hh_num_in!L8)</f>
        <v>2376.754419943778</v>
      </c>
      <c r="M8" s="72">
        <f>IF(RES_hh_emi_in!M8=0,0,1000000*RES_hh_emi_in!M8/RES_hh_num_in!M8)</f>
        <v>2108.0691097605659</v>
      </c>
      <c r="N8" s="72">
        <f>IF(RES_hh_emi_in!N8=0,0,1000000*RES_hh_emi_in!N8/RES_hh_num_in!N8)</f>
        <v>2258.1365617219817</v>
      </c>
      <c r="O8" s="72">
        <f>IF(RES_hh_emi_in!O8=0,0,1000000*RES_hh_emi_in!O8/RES_hh_num_in!O8)</f>
        <v>2483.9419578063566</v>
      </c>
      <c r="P8" s="72">
        <f>IF(RES_hh_emi_in!P8=0,0,1000000*RES_hh_emi_in!P8/RES_hh_num_in!P8)</f>
        <v>1853.090746090126</v>
      </c>
      <c r="Q8" s="72">
        <f>IF(RES_hh_emi_in!Q8=0,0,1000000*RES_hh_emi_in!Q8/RES_hh_num_in!Q8)</f>
        <v>1798.6753901552984</v>
      </c>
      <c r="R8" s="72">
        <f>IF(RES_hh_emi_in!R8=0,0,1000000*RES_hh_emi_in!R8/RES_hh_num_in!R8)</f>
        <v>1436.4113465676394</v>
      </c>
      <c r="S8" s="72">
        <f>IF(RES_hh_emi_in!S8=0,0,1000000*RES_hh_emi_in!S8/RES_hh_num_in!S8)</f>
        <v>1225.0470770425093</v>
      </c>
      <c r="T8" s="72">
        <f>IF(RES_hh_emi_in!T8=0,0,1000000*RES_hh_emi_in!T8/RES_hh_num_in!T8)</f>
        <v>1234.398237935751</v>
      </c>
      <c r="U8" s="72">
        <f>IF(RES_hh_emi_in!U8=0,0,1000000*RES_hh_emi_in!U8/RES_hh_num_in!U8)</f>
        <v>1316.3471197358397</v>
      </c>
      <c r="V8" s="72">
        <f>IF(RES_hh_emi_in!V8=0,0,1000000*RES_hh_emi_in!V8/RES_hh_num_in!V8)</f>
        <v>1368.1398862511217</v>
      </c>
      <c r="W8" s="72">
        <f>IF(RES_hh_emi_in!W8=0,0,1000000*RES_hh_emi_in!W8/RES_hh_num_in!W8)</f>
        <v>1219.0105577087284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348.53628297812355</v>
      </c>
      <c r="D17" s="69">
        <f>IF(RES_hh_emi_in!D17=0,0,1000000*RES_hh_emi_in!D17/RES_hh_num_in!D17)</f>
        <v>359.84487292578211</v>
      </c>
      <c r="E17" s="69">
        <f>IF(RES_hh_emi_in!E17=0,0,1000000*RES_hh_emi_in!E17/RES_hh_num_in!E17)</f>
        <v>352.76808577626241</v>
      </c>
      <c r="F17" s="69">
        <f>IF(RES_hh_emi_in!F17=0,0,1000000*RES_hh_emi_in!F17/RES_hh_num_in!F17)</f>
        <v>311.47177810258779</v>
      </c>
      <c r="G17" s="69">
        <f>IF(RES_hh_emi_in!G17=0,0,1000000*RES_hh_emi_in!G17/RES_hh_num_in!G17)</f>
        <v>304.49556585431793</v>
      </c>
      <c r="H17" s="69">
        <f>IF(RES_hh_emi_in!H17=0,0,1000000*RES_hh_emi_in!H17/RES_hh_num_in!H17)</f>
        <v>300.73951570173563</v>
      </c>
      <c r="I17" s="69">
        <f>IF(RES_hh_emi_in!I17=0,0,1000000*RES_hh_emi_in!I17/RES_hh_num_in!I17)</f>
        <v>284.38970186771036</v>
      </c>
      <c r="J17" s="69">
        <f>IF(RES_hh_emi_in!J17=0,0,1000000*RES_hh_emi_in!J17/RES_hh_num_in!J17)</f>
        <v>314.31200358318262</v>
      </c>
      <c r="K17" s="69">
        <f>IF(RES_hh_emi_in!K17=0,0,1000000*RES_hh_emi_in!K17/RES_hh_num_in!K17)</f>
        <v>287.45221874955581</v>
      </c>
      <c r="L17" s="69">
        <f>IF(RES_hh_emi_in!L17=0,0,1000000*RES_hh_emi_in!L17/RES_hh_num_in!L17)</f>
        <v>318.90901470916577</v>
      </c>
      <c r="M17" s="69">
        <f>IF(RES_hh_emi_in!M17=0,0,1000000*RES_hh_emi_in!M17/RES_hh_num_in!M17)</f>
        <v>274.8326097311047</v>
      </c>
      <c r="N17" s="69">
        <f>IF(RES_hh_emi_in!N17=0,0,1000000*RES_hh_emi_in!N17/RES_hh_num_in!N17)</f>
        <v>283.82316123295948</v>
      </c>
      <c r="O17" s="69">
        <f>IF(RES_hh_emi_in!O17=0,0,1000000*RES_hh_emi_in!O17/RES_hh_num_in!O17)</f>
        <v>202.41321543097271</v>
      </c>
      <c r="P17" s="69">
        <f>IF(RES_hh_emi_in!P17=0,0,1000000*RES_hh_emi_in!P17/RES_hh_num_in!P17)</f>
        <v>202.41973461909635</v>
      </c>
      <c r="Q17" s="69">
        <f>IF(RES_hh_emi_in!Q17=0,0,1000000*RES_hh_emi_in!Q17/RES_hh_num_in!Q17)</f>
        <v>256.1367362536912</v>
      </c>
      <c r="R17" s="69">
        <f>IF(RES_hh_emi_in!R17=0,0,1000000*RES_hh_emi_in!R17/RES_hh_num_in!R17)</f>
        <v>254.36680668419405</v>
      </c>
      <c r="S17" s="69">
        <f>IF(RES_hh_emi_in!S17=0,0,1000000*RES_hh_emi_in!S17/RES_hh_num_in!S17)</f>
        <v>260.2210673081284</v>
      </c>
      <c r="T17" s="69">
        <f>IF(RES_hh_emi_in!T17=0,0,1000000*RES_hh_emi_in!T17/RES_hh_num_in!T17)</f>
        <v>282.75862425354535</v>
      </c>
      <c r="U17" s="69">
        <f>IF(RES_hh_emi_in!U17=0,0,1000000*RES_hh_emi_in!U17/RES_hh_num_in!U17)</f>
        <v>283.16366118039082</v>
      </c>
      <c r="V17" s="69">
        <f>IF(RES_hh_emi_in!V17=0,0,1000000*RES_hh_emi_in!V17/RES_hh_num_in!V17)</f>
        <v>201.27149961586736</v>
      </c>
      <c r="W17" s="69">
        <f>IF(RES_hh_emi_in!W17=0,0,1000000*RES_hh_emi_in!W17/RES_hh_num_in!W17)</f>
        <v>240.83844701320112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527.42794897978558</v>
      </c>
      <c r="D19" s="72">
        <f>IF(RES_hh_emi_in!D19=0,0,1000000*RES_hh_emi_in!D19/RES_hh_num_in!D19)</f>
        <v>530.51736601654102</v>
      </c>
      <c r="E19" s="72">
        <f>IF(RES_hh_emi_in!E19=0,0,1000000*RES_hh_emi_in!E19/RES_hh_num_in!E19)</f>
        <v>456.52400823998829</v>
      </c>
      <c r="F19" s="72">
        <f>IF(RES_hh_emi_in!F19=0,0,1000000*RES_hh_emi_in!F19/RES_hh_num_in!F19)</f>
        <v>636.50720617629031</v>
      </c>
      <c r="G19" s="72">
        <f>IF(RES_hh_emi_in!G19=0,0,1000000*RES_hh_emi_in!G19/RES_hh_num_in!G19)</f>
        <v>558.0008023328096</v>
      </c>
      <c r="H19" s="72">
        <f>IF(RES_hh_emi_in!H19=0,0,1000000*RES_hh_emi_in!H19/RES_hh_num_in!H19)</f>
        <v>591.50407729803828</v>
      </c>
      <c r="I19" s="72">
        <f>IF(RES_hh_emi_in!I19=0,0,1000000*RES_hh_emi_in!I19/RES_hh_num_in!I19)</f>
        <v>495.41284044839546</v>
      </c>
      <c r="J19" s="72">
        <f>IF(RES_hh_emi_in!J19=0,0,1000000*RES_hh_emi_in!J19/RES_hh_num_in!J19)</f>
        <v>561.01194930894974</v>
      </c>
      <c r="K19" s="72">
        <f>IF(RES_hh_emi_in!K19=0,0,1000000*RES_hh_emi_in!K19/RES_hh_num_in!K19)</f>
        <v>545.95316129135801</v>
      </c>
      <c r="L19" s="72">
        <f>IF(RES_hh_emi_in!L19=0,0,1000000*RES_hh_emi_in!L19/RES_hh_num_in!L19)</f>
        <v>565.64240523226397</v>
      </c>
      <c r="M19" s="72">
        <f>IF(RES_hh_emi_in!M19=0,0,1000000*RES_hh_emi_in!M19/RES_hh_num_in!M19)</f>
        <v>604.81054519074917</v>
      </c>
      <c r="N19" s="72">
        <f>IF(RES_hh_emi_in!N19=0,0,1000000*RES_hh_emi_in!N19/RES_hh_num_in!N19)</f>
        <v>540.92532826273759</v>
      </c>
      <c r="O19" s="72">
        <f>IF(RES_hh_emi_in!O19=0,0,1000000*RES_hh_emi_in!O19/RES_hh_num_in!O19)</f>
        <v>468.59634325485484</v>
      </c>
      <c r="P19" s="72">
        <f>IF(RES_hh_emi_in!P19=0,0,1000000*RES_hh_emi_in!P19/RES_hh_num_in!P19)</f>
        <v>471.26002391024315</v>
      </c>
      <c r="Q19" s="72">
        <f>IF(RES_hh_emi_in!Q19=0,0,1000000*RES_hh_emi_in!Q19/RES_hh_num_in!Q19)</f>
        <v>366.2083049622608</v>
      </c>
      <c r="R19" s="72">
        <f>IF(RES_hh_emi_in!R19=0,0,1000000*RES_hh_emi_in!R19/RES_hh_num_in!R19)</f>
        <v>464.28018896194635</v>
      </c>
      <c r="S19" s="72">
        <f>IF(RES_hh_emi_in!S19=0,0,1000000*RES_hh_emi_in!S19/RES_hh_num_in!S19)</f>
        <v>380.26452749301427</v>
      </c>
      <c r="T19" s="72">
        <f>IF(RES_hh_emi_in!T19=0,0,1000000*RES_hh_emi_in!T19/RES_hh_num_in!T19)</f>
        <v>523.89869013988084</v>
      </c>
      <c r="U19" s="72">
        <f>IF(RES_hh_emi_in!U19=0,0,1000000*RES_hh_emi_in!U19/RES_hh_num_in!U19)</f>
        <v>466.83134630328425</v>
      </c>
      <c r="V19" s="72">
        <f>IF(RES_hh_emi_in!V19=0,0,1000000*RES_hh_emi_in!V19/RES_hh_num_in!V19)</f>
        <v>495.68121599773309</v>
      </c>
      <c r="W19" s="72">
        <f>IF(RES_hh_emi_in!W19=0,0,1000000*RES_hh_emi_in!W19/RES_hh_num_in!W19)</f>
        <v>443.00001505442299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725.38622649298145</v>
      </c>
      <c r="D20" s="72">
        <f>IF(RES_hh_emi_in!D20=0,0,1000000*RES_hh_emi_in!D20/RES_hh_num_in!D20)</f>
        <v>701.92205096298392</v>
      </c>
      <c r="E20" s="72">
        <f>IF(RES_hh_emi_in!E20=0,0,1000000*RES_hh_emi_in!E20/RES_hh_num_in!E20)</f>
        <v>721.3363618534604</v>
      </c>
      <c r="F20" s="72">
        <f>IF(RES_hh_emi_in!F20=0,0,1000000*RES_hh_emi_in!F20/RES_hh_num_in!F20)</f>
        <v>708.30446095529214</v>
      </c>
      <c r="G20" s="72">
        <f>IF(RES_hh_emi_in!G20=0,0,1000000*RES_hh_emi_in!G20/RES_hh_num_in!G20)</f>
        <v>739.9474234080684</v>
      </c>
      <c r="H20" s="72">
        <f>IF(RES_hh_emi_in!H20=0,0,1000000*RES_hh_emi_in!H20/RES_hh_num_in!H20)</f>
        <v>784.60940108243051</v>
      </c>
      <c r="I20" s="72">
        <f>IF(RES_hh_emi_in!I20=0,0,1000000*RES_hh_emi_in!I20/RES_hh_num_in!I20)</f>
        <v>581.2067573793388</v>
      </c>
      <c r="J20" s="72">
        <f>IF(RES_hh_emi_in!J20=0,0,1000000*RES_hh_emi_in!J20/RES_hh_num_in!J20)</f>
        <v>761.8973742716372</v>
      </c>
      <c r="K20" s="72">
        <f>IF(RES_hh_emi_in!K20=0,0,1000000*RES_hh_emi_in!K20/RES_hh_num_in!K20)</f>
        <v>722.92884377063115</v>
      </c>
      <c r="L20" s="72">
        <f>IF(RES_hh_emi_in!L20=0,0,1000000*RES_hh_emi_in!L20/RES_hh_num_in!L20)</f>
        <v>705.4211301542598</v>
      </c>
      <c r="M20" s="72">
        <f>IF(RES_hh_emi_in!M20=0,0,1000000*RES_hh_emi_in!M20/RES_hh_num_in!M20)</f>
        <v>715.796241281883</v>
      </c>
      <c r="N20" s="72">
        <f>IF(RES_hh_emi_in!N20=0,0,1000000*RES_hh_emi_in!N20/RES_hh_num_in!N20)</f>
        <v>724.16815693190756</v>
      </c>
      <c r="O20" s="72">
        <f>IF(RES_hh_emi_in!O20=0,0,1000000*RES_hh_emi_in!O20/RES_hh_num_in!O20)</f>
        <v>569.99088692497719</v>
      </c>
      <c r="P20" s="72">
        <f>IF(RES_hh_emi_in!P20=0,0,1000000*RES_hh_emi_in!P20/RES_hh_num_in!P20)</f>
        <v>560.99737860880759</v>
      </c>
      <c r="Q20" s="72">
        <f>IF(RES_hh_emi_in!Q20=0,0,1000000*RES_hh_emi_in!Q20/RES_hh_num_in!Q20)</f>
        <v>553.57805582426522</v>
      </c>
      <c r="R20" s="72">
        <f>IF(RES_hh_emi_in!R20=0,0,1000000*RES_hh_emi_in!R20/RES_hh_num_in!R20)</f>
        <v>523.49060571136602</v>
      </c>
      <c r="S20" s="72">
        <f>IF(RES_hh_emi_in!S20=0,0,1000000*RES_hh_emi_in!S20/RES_hh_num_in!S20)</f>
        <v>569.4341342691082</v>
      </c>
      <c r="T20" s="72">
        <f>IF(RES_hh_emi_in!T20=0,0,1000000*RES_hh_emi_in!T20/RES_hh_num_in!T20)</f>
        <v>512.88409425658722</v>
      </c>
      <c r="U20" s="72">
        <f>IF(RES_hh_emi_in!U20=0,0,1000000*RES_hh_emi_in!U20/RES_hh_num_in!U20)</f>
        <v>590.03772135265035</v>
      </c>
      <c r="V20" s="72">
        <f>IF(RES_hh_emi_in!V20=0,0,1000000*RES_hh_emi_in!V20/RES_hh_num_in!V20)</f>
        <v>655.9442452725483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469.2285428753039</v>
      </c>
      <c r="D21" s="72">
        <f>IF(RES_hh_emi_in!D21=0,0,1000000*RES_hh_emi_in!D21/RES_hh_num_in!D21)</f>
        <v>484.79287268941653</v>
      </c>
      <c r="E21" s="72">
        <f>IF(RES_hh_emi_in!E21=0,0,1000000*RES_hh_emi_in!E21/RES_hh_num_in!E21)</f>
        <v>492.99601687819774</v>
      </c>
      <c r="F21" s="72">
        <f>IF(RES_hh_emi_in!F21=0,0,1000000*RES_hh_emi_in!F21/RES_hh_num_in!F21)</f>
        <v>498.48171746876437</v>
      </c>
      <c r="G21" s="72">
        <f>IF(RES_hh_emi_in!G21=0,0,1000000*RES_hh_emi_in!G21/RES_hh_num_in!G21)</f>
        <v>494.73472670539303</v>
      </c>
      <c r="H21" s="72">
        <f>IF(RES_hh_emi_in!H21=0,0,1000000*RES_hh_emi_in!H21/RES_hh_num_in!H21)</f>
        <v>467.43842042985574</v>
      </c>
      <c r="I21" s="72">
        <f>IF(RES_hh_emi_in!I21=0,0,1000000*RES_hh_emi_in!I21/RES_hh_num_in!I21)</f>
        <v>493.68508197691483</v>
      </c>
      <c r="J21" s="72">
        <f>IF(RES_hh_emi_in!J21=0,0,1000000*RES_hh_emi_in!J21/RES_hh_num_in!J21)</f>
        <v>461.64937691463581</v>
      </c>
      <c r="K21" s="72">
        <f>IF(RES_hh_emi_in!K21=0,0,1000000*RES_hh_emi_in!K21/RES_hh_num_in!K21)</f>
        <v>465.4777757911524</v>
      </c>
      <c r="L21" s="72">
        <f>IF(RES_hh_emi_in!L21=0,0,1000000*RES_hh_emi_in!L21/RES_hh_num_in!L21)</f>
        <v>481.85667994552369</v>
      </c>
      <c r="M21" s="72">
        <f>IF(RES_hh_emi_in!M21=0,0,1000000*RES_hh_emi_in!M21/RES_hh_num_in!M21)</f>
        <v>447.14993776718683</v>
      </c>
      <c r="N21" s="72">
        <f>IF(RES_hh_emi_in!N21=0,0,1000000*RES_hh_emi_in!N21/RES_hh_num_in!N21)</f>
        <v>442.91558925509003</v>
      </c>
      <c r="O21" s="72">
        <f>IF(RES_hh_emi_in!O21=0,0,1000000*RES_hh_emi_in!O21/RES_hh_num_in!O21)</f>
        <v>418.69591079643294</v>
      </c>
      <c r="P21" s="72">
        <f>IF(RES_hh_emi_in!P21=0,0,1000000*RES_hh_emi_in!P21/RES_hh_num_in!P21)</f>
        <v>379.83699013832006</v>
      </c>
      <c r="Q21" s="72">
        <f>IF(RES_hh_emi_in!Q21=0,0,1000000*RES_hh_emi_in!Q21/RES_hh_num_in!Q21)</f>
        <v>370.85033281118058</v>
      </c>
      <c r="R21" s="72">
        <f>IF(RES_hh_emi_in!R21=0,0,1000000*RES_hh_emi_in!R21/RES_hh_num_in!R21)</f>
        <v>375.43109038549261</v>
      </c>
      <c r="S21" s="72">
        <f>IF(RES_hh_emi_in!S21=0,0,1000000*RES_hh_emi_in!S21/RES_hh_num_in!S21)</f>
        <v>379.42681740326168</v>
      </c>
      <c r="T21" s="72">
        <f>IF(RES_hh_emi_in!T21=0,0,1000000*RES_hh_emi_in!T21/RES_hh_num_in!T21)</f>
        <v>401.56972800040234</v>
      </c>
      <c r="U21" s="72">
        <f>IF(RES_hh_emi_in!U21=0,0,1000000*RES_hh_emi_in!U21/RES_hh_num_in!U21)</f>
        <v>377.6187190323738</v>
      </c>
      <c r="V21" s="72">
        <f>IF(RES_hh_emi_in!V21=0,0,1000000*RES_hh_emi_in!V21/RES_hh_num_in!V21)</f>
        <v>366.2297718850113</v>
      </c>
      <c r="W21" s="72">
        <f>IF(RES_hh_emi_in!W21=0,0,1000000*RES_hh_emi_in!W21/RES_hh_num_in!W21)</f>
        <v>394.6688274241821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0.92408971470172763</v>
      </c>
      <c r="D27" s="69">
        <f>IF(RES_hh_emi_in!D27=0,0,1000000*RES_hh_emi_in!D27/RES_hh_num_in!D27)</f>
        <v>1.6649477385980211</v>
      </c>
      <c r="E27" s="69">
        <f>IF(RES_hh_emi_in!E27=0,0,1000000*RES_hh_emi_in!E27/RES_hh_num_in!E27)</f>
        <v>1.62163659193473</v>
      </c>
      <c r="F27" s="69">
        <f>IF(RES_hh_emi_in!F27=0,0,1000000*RES_hh_emi_in!F27/RES_hh_num_in!F27)</f>
        <v>1.3654426713384518</v>
      </c>
      <c r="G27" s="69">
        <f>IF(RES_hh_emi_in!G27=0,0,1000000*RES_hh_emi_in!G27/RES_hh_num_in!G27)</f>
        <v>1.3049835554250677</v>
      </c>
      <c r="H27" s="69">
        <f>IF(RES_hh_emi_in!H27=0,0,1000000*RES_hh_emi_in!H27/RES_hh_num_in!H27)</f>
        <v>1.2391930614018278</v>
      </c>
      <c r="I27" s="69">
        <f>IF(RES_hh_emi_in!I27=0,0,1000000*RES_hh_emi_in!I27/RES_hh_num_in!I27)</f>
        <v>1.1653017053517267</v>
      </c>
      <c r="J27" s="69">
        <f>IF(RES_hh_emi_in!J27=0,0,1000000*RES_hh_emi_in!J27/RES_hh_num_in!J27)</f>
        <v>2.7769498719503565</v>
      </c>
      <c r="K27" s="69">
        <f>IF(RES_hh_emi_in!K27=0,0,1000000*RES_hh_emi_in!K27/RES_hh_num_in!K27)</f>
        <v>2.8314445904496042</v>
      </c>
      <c r="L27" s="69">
        <f>IF(RES_hh_emi_in!L27=0,0,1000000*RES_hh_emi_in!L27/RES_hh_num_in!L27)</f>
        <v>2.7919941546007379</v>
      </c>
      <c r="M27" s="69">
        <f>IF(RES_hh_emi_in!M27=0,0,1000000*RES_hh_emi_in!M27/RES_hh_num_in!M27)</f>
        <v>2.4037719651138221</v>
      </c>
      <c r="N27" s="69">
        <f>IF(RES_hh_emi_in!N27=0,0,1000000*RES_hh_emi_in!N27/RES_hh_num_in!N27)</f>
        <v>2.7294779669772695</v>
      </c>
      <c r="O27" s="69">
        <f>IF(RES_hh_emi_in!O27=0,0,1000000*RES_hh_emi_in!O27/RES_hh_num_in!O27)</f>
        <v>2.4975909292441063</v>
      </c>
      <c r="P27" s="69">
        <f>IF(RES_hh_emi_in!P27=0,0,1000000*RES_hh_emi_in!P27/RES_hh_num_in!P27)</f>
        <v>2.1076973474678162</v>
      </c>
      <c r="Q27" s="69">
        <f>IF(RES_hh_emi_in!Q27=0,0,1000000*RES_hh_emi_in!Q27/RES_hh_num_in!Q27)</f>
        <v>2.0017147081804731</v>
      </c>
      <c r="R27" s="69">
        <f>IF(RES_hh_emi_in!R27=0,0,1000000*RES_hh_emi_in!R27/RES_hh_num_in!R27)</f>
        <v>2.3742100357647349</v>
      </c>
      <c r="S27" s="69">
        <f>IF(RES_hh_emi_in!S27=0,0,1000000*RES_hh_emi_in!S27/RES_hh_num_in!S27)</f>
        <v>3.0573608870294304</v>
      </c>
      <c r="T27" s="69">
        <f>IF(RES_hh_emi_in!T27=0,0,1000000*RES_hh_emi_in!T27/RES_hh_num_in!T27)</f>
        <v>3.7925391893761025</v>
      </c>
      <c r="U27" s="69">
        <f>IF(RES_hh_emi_in!U27=0,0,1000000*RES_hh_emi_in!U27/RES_hh_num_in!U27)</f>
        <v>4.0575543742186611</v>
      </c>
      <c r="V27" s="69">
        <f>IF(RES_hh_emi_in!V27=0,0,1000000*RES_hh_emi_in!V27/RES_hh_num_in!V27)</f>
        <v>3.1571620695931468</v>
      </c>
      <c r="W27" s="69">
        <f>IF(RES_hh_emi_in!W27=0,0,1000000*RES_hh_emi_in!W27/RES_hh_num_in!W27)</f>
        <v>3.1749990311357599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205.49043100584393</v>
      </c>
      <c r="D30" s="72">
        <f>IF(RES_hh_emi_in!D30=0,0,1000000*RES_hh_emi_in!D30/RES_hh_num_in!D30)</f>
        <v>214.78805914882173</v>
      </c>
      <c r="E30" s="72">
        <f>IF(RES_hh_emi_in!E30=0,0,1000000*RES_hh_emi_in!E30/RES_hh_num_in!E30)</f>
        <v>223.57790900332697</v>
      </c>
      <c r="F30" s="72">
        <f>IF(RES_hh_emi_in!F30=0,0,1000000*RES_hh_emi_in!F30/RES_hh_num_in!F30)</f>
        <v>228.40980432558015</v>
      </c>
      <c r="G30" s="72">
        <f>IF(RES_hh_emi_in!G30=0,0,1000000*RES_hh_emi_in!G30/RES_hh_num_in!G30)</f>
        <v>230.78587571136771</v>
      </c>
      <c r="H30" s="72">
        <f>IF(RES_hh_emi_in!H30=0,0,1000000*RES_hh_emi_in!H30/RES_hh_num_in!H30)</f>
        <v>220.38651945830838</v>
      </c>
      <c r="I30" s="72">
        <f>IF(RES_hh_emi_in!I30=0,0,1000000*RES_hh_emi_in!I30/RES_hh_num_in!I30)</f>
        <v>223.2064414314618</v>
      </c>
      <c r="J30" s="72">
        <f>IF(RES_hh_emi_in!J30=0,0,1000000*RES_hh_emi_in!J30/RES_hh_num_in!J30)</f>
        <v>198.55482894336652</v>
      </c>
      <c r="K30" s="72">
        <f>IF(RES_hh_emi_in!K30=0,0,1000000*RES_hh_emi_in!K30/RES_hh_num_in!K30)</f>
        <v>205.29524083304074</v>
      </c>
      <c r="L30" s="72">
        <f>IF(RES_hh_emi_in!L30=0,0,1000000*RES_hh_emi_in!L30/RES_hh_num_in!L30)</f>
        <v>211.59133429767863</v>
      </c>
      <c r="M30" s="72">
        <f>IF(RES_hh_emi_in!M30=0,0,1000000*RES_hh_emi_in!M30/RES_hh_num_in!M30)</f>
        <v>181.34242012334082</v>
      </c>
      <c r="N30" s="72">
        <f>IF(RES_hh_emi_in!N30=0,0,1000000*RES_hh_emi_in!N30/RES_hh_num_in!N30)</f>
        <v>190.63725007389567</v>
      </c>
      <c r="O30" s="72">
        <f>IF(RES_hh_emi_in!O30=0,0,1000000*RES_hh_emi_in!O30/RES_hh_num_in!O30)</f>
        <v>209.6942699352719</v>
      </c>
      <c r="P30" s="72">
        <f>IF(RES_hh_emi_in!P30=0,0,1000000*RES_hh_emi_in!P30/RES_hh_num_in!P30)</f>
        <v>180.02862287923719</v>
      </c>
      <c r="Q30" s="72">
        <f>IF(RES_hh_emi_in!Q30=0,0,1000000*RES_hh_emi_in!Q30/RES_hh_num_in!Q30)</f>
        <v>178.58952006949178</v>
      </c>
      <c r="R30" s="72">
        <f>IF(RES_hh_emi_in!R30=0,0,1000000*RES_hh_emi_in!R30/RES_hh_num_in!R30)</f>
        <v>167.61548961154813</v>
      </c>
      <c r="S30" s="72">
        <f>IF(RES_hh_emi_in!S30=0,0,1000000*RES_hh_emi_in!S30/RES_hh_num_in!S30)</f>
        <v>171.65427541129176</v>
      </c>
      <c r="T30" s="72">
        <f>IF(RES_hh_emi_in!T30=0,0,1000000*RES_hh_emi_in!T30/RES_hh_num_in!T30)</f>
        <v>173.2724550386836</v>
      </c>
      <c r="U30" s="72">
        <f>IF(RES_hh_emi_in!U30=0,0,1000000*RES_hh_emi_in!U30/RES_hh_num_in!U30)</f>
        <v>180.55741669858776</v>
      </c>
      <c r="V30" s="72">
        <f>IF(RES_hh_emi_in!V30=0,0,1000000*RES_hh_emi_in!V30/RES_hh_num_in!V30)</f>
        <v>166.30692061255397</v>
      </c>
      <c r="W30" s="72">
        <f>IF(RES_hh_emi_in!W30=0,0,1000000*RES_hh_emi_in!W30/RES_hh_num_in!W30)</f>
        <v>185.6753276892091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188.25498211179922</v>
      </c>
      <c r="D3" s="65">
        <f>IF(RES_hh_fech_in!D3=0,0,RES_hh_fech_in!D3/RES_summary!D$21)</f>
        <v>181.40670609746113</v>
      </c>
      <c r="E3" s="65">
        <f>IF(RES_hh_fech_in!E3=0,0,RES_hh_fech_in!E3/RES_summary!E$21)</f>
        <v>176.77115093119815</v>
      </c>
      <c r="F3" s="65">
        <f>IF(RES_hh_fech_in!F3=0,0,RES_hh_fech_in!F3/RES_summary!F$21)</f>
        <v>163.70521519234953</v>
      </c>
      <c r="G3" s="65">
        <f>IF(RES_hh_fech_in!G3=0,0,RES_hh_fech_in!G3/RES_summary!G$21)</f>
        <v>158.48120274018379</v>
      </c>
      <c r="H3" s="65">
        <f>IF(RES_hh_fech_in!H3=0,0,RES_hh_fech_in!H3/RES_summary!H$21)</f>
        <v>170.76711872591909</v>
      </c>
      <c r="I3" s="65">
        <f>IF(RES_hh_fech_in!I3=0,0,RES_hh_fech_in!I3/RES_summary!I$21)</f>
        <v>142.86857314193927</v>
      </c>
      <c r="J3" s="65">
        <f>IF(RES_hh_fech_in!J3=0,0,RES_hh_fech_in!J3/RES_summary!J$21)</f>
        <v>168.96281287644427</v>
      </c>
      <c r="K3" s="65">
        <f>IF(RES_hh_fech_in!K3=0,0,RES_hh_fech_in!K3/RES_summary!K$21)</f>
        <v>138.33357652727585</v>
      </c>
      <c r="L3" s="65">
        <f>IF(RES_hh_fech_in!L3=0,0,RES_hh_fech_in!L3/RES_summary!L$21)</f>
        <v>144.61856672175611</v>
      </c>
      <c r="M3" s="65">
        <f>IF(RES_hh_fech_in!M3=0,0,RES_hh_fech_in!M3/RES_summary!M$21)</f>
        <v>118.45580641435599</v>
      </c>
      <c r="N3" s="65">
        <f>IF(RES_hh_fech_in!N3=0,0,RES_hh_fech_in!N3/RES_summary!N$21)</f>
        <v>123.61939378622829</v>
      </c>
      <c r="O3" s="65">
        <f>IF(RES_hh_fech_in!O3=0,0,RES_hh_fech_in!O3/RES_summary!O$21)</f>
        <v>125.89724080658493</v>
      </c>
      <c r="P3" s="65">
        <f>IF(RES_hh_fech_in!P3=0,0,RES_hh_fech_in!P3/RES_summary!P$21)</f>
        <v>92.327087868616928</v>
      </c>
      <c r="Q3" s="65">
        <f>IF(RES_hh_fech_in!Q3=0,0,RES_hh_fech_in!Q3/RES_summary!Q$21)</f>
        <v>92.159039124999779</v>
      </c>
      <c r="R3" s="65">
        <f>IF(RES_hh_fech_in!R3=0,0,RES_hh_fech_in!R3/RES_summary!R$21)</f>
        <v>106.75602608709958</v>
      </c>
      <c r="S3" s="65">
        <f>IF(RES_hh_fech_in!S3=0,0,RES_hh_fech_in!S3/RES_summary!S$21)</f>
        <v>105.26487439291948</v>
      </c>
      <c r="T3" s="65">
        <f>IF(RES_hh_fech_in!T3=0,0,RES_hh_fech_in!T3/RES_summary!T$21)</f>
        <v>97.580463076345097</v>
      </c>
      <c r="U3" s="65">
        <f>IF(RES_hh_fech_in!U3=0,0,RES_hh_fech_in!U3/RES_summary!U$21)</f>
        <v>89.447019845777263</v>
      </c>
      <c r="V3" s="65">
        <f>IF(RES_hh_fech_in!V3=0,0,RES_hh_fech_in!V3/RES_summary!V$21)</f>
        <v>76.206362026109744</v>
      </c>
      <c r="W3" s="65">
        <f>IF(RES_hh_fech_in!W3=0,0,RES_hh_fech_in!W3/RES_summary!W$21)</f>
        <v>74.009911274367667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157.80008640058739</v>
      </c>
      <c r="D4" s="69">
        <f>IF(RES_hh_fech_in!D4=0,0,RES_hh_fech_in!D4/RES_summary!D$21)</f>
        <v>147.43224471401257</v>
      </c>
      <c r="E4" s="69">
        <f>IF(RES_hh_fech_in!E4=0,0,RES_hh_fech_in!E4/RES_summary!E$21)</f>
        <v>143.06286841887405</v>
      </c>
      <c r="F4" s="69">
        <f>IF(RES_hh_fech_in!F4=0,0,RES_hh_fech_in!F4/RES_summary!F$21)</f>
        <v>131.17218371333834</v>
      </c>
      <c r="G4" s="69">
        <f>IF(RES_hh_fech_in!G4=0,0,RES_hh_fech_in!G4/RES_summary!G$21)</f>
        <v>125.08996985714592</v>
      </c>
      <c r="H4" s="69">
        <f>IF(RES_hh_fech_in!H4=0,0,RES_hh_fech_in!H4/RES_summary!H$21)</f>
        <v>130.79146136811048</v>
      </c>
      <c r="I4" s="69">
        <f>IF(RES_hh_fech_in!I4=0,0,RES_hh_fech_in!I4/RES_summary!I$21)</f>
        <v>104.65544412543541</v>
      </c>
      <c r="J4" s="69">
        <f>IF(RES_hh_fech_in!J4=0,0,RES_hh_fech_in!J4/RES_summary!J$21)</f>
        <v>124.62259948731139</v>
      </c>
      <c r="K4" s="69">
        <f>IF(RES_hh_fech_in!K4=0,0,RES_hh_fech_in!K4/RES_summary!K$21)</f>
        <v>105.82883634398364</v>
      </c>
      <c r="L4" s="69">
        <f>IF(RES_hh_fech_in!L4=0,0,RES_hh_fech_in!L4/RES_summary!L$21)</f>
        <v>114.10833858834729</v>
      </c>
      <c r="M4" s="69">
        <f>IF(RES_hh_fech_in!M4=0,0,RES_hh_fech_in!M4/RES_summary!M$21)</f>
        <v>91.919678952215946</v>
      </c>
      <c r="N4" s="69">
        <f>IF(RES_hh_fech_in!N4=0,0,RES_hh_fech_in!N4/RES_summary!N$21)</f>
        <v>97.263650759501758</v>
      </c>
      <c r="O4" s="69">
        <f>IF(RES_hh_fech_in!O4=0,0,RES_hh_fech_in!O4/RES_summary!O$21)</f>
        <v>103.01193717861224</v>
      </c>
      <c r="P4" s="69">
        <f>IF(RES_hh_fech_in!P4=0,0,RES_hh_fech_in!P4/RES_summary!P$21)</f>
        <v>71.507777902323355</v>
      </c>
      <c r="Q4" s="69">
        <f>IF(RES_hh_fech_in!Q4=0,0,RES_hh_fech_in!Q4/RES_summary!Q$21)</f>
        <v>71.224620693185216</v>
      </c>
      <c r="R4" s="69">
        <f>IF(RES_hh_fech_in!R4=0,0,RES_hh_fech_in!R4/RES_summary!R$21)</f>
        <v>78.056452637672038</v>
      </c>
      <c r="S4" s="69">
        <f>IF(RES_hh_fech_in!S4=0,0,RES_hh_fech_in!S4/RES_summary!S$21)</f>
        <v>73.138698571945653</v>
      </c>
      <c r="T4" s="69">
        <f>IF(RES_hh_fech_in!T4=0,0,RES_hh_fech_in!T4/RES_summary!T$21)</f>
        <v>67.260443393862616</v>
      </c>
      <c r="U4" s="69">
        <f>IF(RES_hh_fech_in!U4=0,0,RES_hh_fech_in!U4/RES_summary!U$21)</f>
        <v>63.84987148714243</v>
      </c>
      <c r="V4" s="69">
        <f>IF(RES_hh_fech_in!V4=0,0,RES_hh_fech_in!V4/RES_summary!V$21)</f>
        <v>55.586481411974276</v>
      </c>
      <c r="W4" s="69">
        <f>IF(RES_hh_fech_in!W4=0,0,RES_hh_fech_in!W4/RES_summary!W$21)</f>
        <v>50.81918985470822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151.51678064791352</v>
      </c>
      <c r="D5" s="72">
        <f>IF(RES_hh_fech_in!D5=0,0,RES_hh_fech_in!D5/RES_summary!D$21)</f>
        <v>131.98180805103596</v>
      </c>
      <c r="E5" s="72">
        <f>IF(RES_hh_fech_in!E5=0,0,RES_hh_fech_in!E5/RES_summary!E$21)</f>
        <v>135.07977913177726</v>
      </c>
      <c r="F5" s="72">
        <f>IF(RES_hh_fech_in!F5=0,0,RES_hh_fech_in!F5/RES_summary!F$21)</f>
        <v>107.90517013360693</v>
      </c>
      <c r="G5" s="72">
        <f>IF(RES_hh_fech_in!G5=0,0,RES_hh_fech_in!G5/RES_summary!G$21)</f>
        <v>108.98301439626894</v>
      </c>
      <c r="H5" s="72">
        <f>IF(RES_hh_fech_in!H5=0,0,RES_hh_fech_in!H5/RES_summary!H$21)</f>
        <v>122.12565224444208</v>
      </c>
      <c r="I5" s="72">
        <f>IF(RES_hh_fech_in!I5=0,0,RES_hh_fech_in!I5/RES_summary!I$21)</f>
        <v>122.28826656928203</v>
      </c>
      <c r="J5" s="72">
        <f>IF(RES_hh_fech_in!J5=0,0,RES_hh_fech_in!J5/RES_summary!J$21)</f>
        <v>108.4433291653977</v>
      </c>
      <c r="K5" s="72">
        <f>IF(RES_hh_fech_in!K5=0,0,RES_hh_fech_in!K5/RES_summary!K$21)</f>
        <v>92.126985650976636</v>
      </c>
      <c r="L5" s="72">
        <f>IF(RES_hh_fech_in!L5=0,0,RES_hh_fech_in!L5/RES_summary!L$21)</f>
        <v>132.71966984042317</v>
      </c>
      <c r="M5" s="72">
        <f>IF(RES_hh_fech_in!M5=0,0,RES_hh_fech_in!M5/RES_summary!M$21)</f>
        <v>109.18139978721885</v>
      </c>
      <c r="N5" s="72">
        <f>IF(RES_hh_fech_in!N5=0,0,RES_hh_fech_in!N5/RES_summary!N$21)</f>
        <v>93.979705006848206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83.541343661767883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48.725911467874838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175.46062467399497</v>
      </c>
      <c r="D6" s="72">
        <f>IF(RES_hh_fech_in!D6=0,0,RES_hh_fech_in!D6/RES_summary!D$21)</f>
        <v>156.83842949359368</v>
      </c>
      <c r="E6" s="72">
        <f>IF(RES_hh_fech_in!E6=0,0,RES_hh_fech_in!E6/RES_summary!E$21)</f>
        <v>133.29315125778143</v>
      </c>
      <c r="F6" s="72">
        <f>IF(RES_hh_fech_in!F6=0,0,RES_hh_fech_in!F6/RES_summary!F$21)</f>
        <v>169.93567314412013</v>
      </c>
      <c r="G6" s="72">
        <f>IF(RES_hh_fech_in!G6=0,0,RES_hh_fech_in!G6/RES_summary!G$21)</f>
        <v>146.10366379431261</v>
      </c>
      <c r="H6" s="72">
        <f>IF(RES_hh_fech_in!H6=0,0,RES_hh_fech_in!H6/RES_summary!H$21)</f>
        <v>159.55305841560678</v>
      </c>
      <c r="I6" s="72">
        <f>IF(RES_hh_fech_in!I6=0,0,RES_hh_fech_in!I6/RES_summary!I$21)</f>
        <v>97.304680052301634</v>
      </c>
      <c r="J6" s="72">
        <f>IF(RES_hh_fech_in!J6=0,0,RES_hh_fech_in!J6/RES_summary!J$21)</f>
        <v>136.45367174711276</v>
      </c>
      <c r="K6" s="72">
        <f>IF(RES_hh_fech_in!K6=0,0,RES_hh_fech_in!K6/RES_summary!K$21)</f>
        <v>120.72818848075707</v>
      </c>
      <c r="L6" s="72">
        <f>IF(RES_hh_fech_in!L6=0,0,RES_hh_fech_in!L6/RES_summary!L$21)</f>
        <v>127.30346288794098</v>
      </c>
      <c r="M6" s="72">
        <f>IF(RES_hh_fech_in!M6=0,0,RES_hh_fech_in!M6/RES_summary!M$21)</f>
        <v>111.41613261780398</v>
      </c>
      <c r="N6" s="72">
        <f>IF(RES_hh_fech_in!N6=0,0,RES_hh_fech_in!N6/RES_summary!N$21)</f>
        <v>99.653154490811147</v>
      </c>
      <c r="O6" s="72">
        <f>IF(RES_hh_fech_in!O6=0,0,RES_hh_fech_in!O6/RES_summary!O$21)</f>
        <v>116.79659728228114</v>
      </c>
      <c r="P6" s="72">
        <f>IF(RES_hh_fech_in!P6=0,0,RES_hh_fech_in!P6/RES_summary!P$21)</f>
        <v>88.118574582671258</v>
      </c>
      <c r="Q6" s="72">
        <f>IF(RES_hh_fech_in!Q6=0,0,RES_hh_fech_in!Q6/RES_summary!Q$21)</f>
        <v>69.017768159056899</v>
      </c>
      <c r="R6" s="72">
        <f>IF(RES_hh_fech_in!R6=0,0,RES_hh_fech_in!R6/RES_summary!R$21)</f>
        <v>88.380757257970373</v>
      </c>
      <c r="S6" s="72">
        <f>IF(RES_hh_fech_in!S6=0,0,RES_hh_fech_in!S6/RES_summary!S$21)</f>
        <v>62.548038122031066</v>
      </c>
      <c r="T6" s="72">
        <f>IF(RES_hh_fech_in!T6=0,0,RES_hh_fech_in!T6/RES_summary!T$21)</f>
        <v>85.46173483283718</v>
      </c>
      <c r="U6" s="72">
        <f>IF(RES_hh_fech_in!U6=0,0,RES_hh_fech_in!U6/RES_summary!U$21)</f>
        <v>68.217285921049722</v>
      </c>
      <c r="V6" s="72">
        <f>IF(RES_hh_fech_in!V6=0,0,RES_hh_fech_in!V6/RES_summary!V$21)</f>
        <v>66.825570131969599</v>
      </c>
      <c r="W6" s="72">
        <f>IF(RES_hh_fech_in!W6=0,0,RES_hh_fech_in!W6/RES_summary!W$21)</f>
        <v>52.578873090334234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188.68473445722771</v>
      </c>
      <c r="D7" s="72">
        <f>IF(RES_hh_fech_in!D7=0,0,RES_hh_fech_in!D7/RES_summary!D$21)</f>
        <v>169.73215653420866</v>
      </c>
      <c r="E7" s="72">
        <f>IF(RES_hh_fech_in!E7=0,0,RES_hh_fech_in!E7/RES_summary!E$21)</f>
        <v>164.58860859865658</v>
      </c>
      <c r="F7" s="72">
        <f>IF(RES_hh_fech_in!F7=0,0,RES_hh_fech_in!F7/RES_summary!F$21)</f>
        <v>148.20345327590181</v>
      </c>
      <c r="G7" s="72">
        <f>IF(RES_hh_fech_in!G7=0,0,RES_hh_fech_in!G7/RES_summary!G$21)</f>
        <v>148.28635677183024</v>
      </c>
      <c r="H7" s="72">
        <f>IF(RES_hh_fech_in!H7=0,0,RES_hh_fech_in!H7/RES_summary!H$21)</f>
        <v>165.16222488095124</v>
      </c>
      <c r="I7" s="72">
        <f>IF(RES_hh_fech_in!I7=0,0,RES_hh_fech_in!I7/RES_summary!I$21)</f>
        <v>99.998583661424775</v>
      </c>
      <c r="J7" s="72">
        <f>IF(RES_hh_fech_in!J7=0,0,RES_hh_fech_in!J7/RES_summary!J$21)</f>
        <v>153.4071426606391</v>
      </c>
      <c r="K7" s="72">
        <f>IF(RES_hh_fech_in!K7=0,0,RES_hh_fech_in!K7/RES_summary!K$21)</f>
        <v>127.60852150369588</v>
      </c>
      <c r="L7" s="72">
        <f>IF(RES_hh_fech_in!L7=0,0,RES_hh_fech_in!L7/RES_summary!L$21)</f>
        <v>128.8463952156273</v>
      </c>
      <c r="M7" s="72">
        <f>IF(RES_hh_fech_in!M7=0,0,RES_hh_fech_in!M7/RES_summary!M$21)</f>
        <v>105.38413024691022</v>
      </c>
      <c r="N7" s="72">
        <f>IF(RES_hh_fech_in!N7=0,0,RES_hh_fech_in!N7/RES_summary!N$21)</f>
        <v>109.42507692594843</v>
      </c>
      <c r="O7" s="72">
        <f>IF(RES_hh_fech_in!O7=0,0,RES_hh_fech_in!O7/RES_summary!O$21)</f>
        <v>116.45861851342588</v>
      </c>
      <c r="P7" s="72">
        <f>IF(RES_hh_fech_in!P7=0,0,RES_hh_fech_in!P7/RES_summary!P$21)</f>
        <v>90.299288488237394</v>
      </c>
      <c r="Q7" s="72">
        <f>IF(RES_hh_fech_in!Q7=0,0,RES_hh_fech_in!Q7/RES_summary!Q$21)</f>
        <v>83.937909240442352</v>
      </c>
      <c r="R7" s="72">
        <f>IF(RES_hh_fech_in!R7=0,0,RES_hh_fech_in!R7/RES_summary!R$21)</f>
        <v>85.046710460623316</v>
      </c>
      <c r="S7" s="72">
        <f>IF(RES_hh_fech_in!S7=0,0,RES_hh_fech_in!S7/RES_summary!S$21)</f>
        <v>83.002289706930412</v>
      </c>
      <c r="T7" s="72">
        <f>IF(RES_hh_fech_in!T7=0,0,RES_hh_fech_in!T7/RES_summary!T$21)</f>
        <v>67.992370347132976</v>
      </c>
      <c r="U7" s="72">
        <f>IF(RES_hh_fech_in!U7=0,0,RES_hh_fech_in!U7/RES_summary!U$21)</f>
        <v>73.161300409826879</v>
      </c>
      <c r="V7" s="72">
        <f>IF(RES_hh_fech_in!V7=0,0,RES_hh_fech_in!V7/RES_summary!V$21)</f>
        <v>73.822115208920906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151.04338238702124</v>
      </c>
      <c r="D8" s="72">
        <f>IF(RES_hh_fech_in!D8=0,0,RES_hh_fech_in!D8/RES_summary!D$21)</f>
        <v>146.67602114320931</v>
      </c>
      <c r="E8" s="72">
        <f>IF(RES_hh_fech_in!E8=0,0,RES_hh_fech_in!E8/RES_summary!E$21)</f>
        <v>140.8213179751198</v>
      </c>
      <c r="F8" s="72">
        <f>IF(RES_hh_fech_in!F8=0,0,RES_hh_fech_in!F8/RES_summary!F$21)</f>
        <v>131.60426360719637</v>
      </c>
      <c r="G8" s="72">
        <f>IF(RES_hh_fech_in!G8=0,0,RES_hh_fech_in!G8/RES_summary!G$21)</f>
        <v>124.93720683985754</v>
      </c>
      <c r="H8" s="72">
        <f>IF(RES_hh_fech_in!H8=0,0,RES_hh_fech_in!H8/RES_summary!H$21)</f>
        <v>124.29862827715142</v>
      </c>
      <c r="I8" s="72">
        <f>IF(RES_hh_fech_in!I8=0,0,RES_hh_fech_in!I8/RES_summary!I$21)</f>
        <v>109.82999403674503</v>
      </c>
      <c r="J8" s="72">
        <f>IF(RES_hh_fech_in!J8=0,0,RES_hh_fech_in!J8/RES_summary!J$21)</f>
        <v>118.43246867934377</v>
      </c>
      <c r="K8" s="72">
        <f>IF(RES_hh_fech_in!K8=0,0,RES_hh_fech_in!K8/RES_summary!K$21)</f>
        <v>107.46136613836005</v>
      </c>
      <c r="L8" s="72">
        <f>IF(RES_hh_fech_in!L8=0,0,RES_hh_fech_in!L8/RES_summary!L$21)</f>
        <v>113.42258784594416</v>
      </c>
      <c r="M8" s="72">
        <f>IF(RES_hh_fech_in!M8=0,0,RES_hh_fech_in!M8/RES_summary!M$21)</f>
        <v>90.711421785689694</v>
      </c>
      <c r="N8" s="72">
        <f>IF(RES_hh_fech_in!N8=0,0,RES_hh_fech_in!N8/RES_summary!N$21)</f>
        <v>98.472432296227652</v>
      </c>
      <c r="O8" s="72">
        <f>IF(RES_hh_fech_in!O8=0,0,RES_hh_fech_in!O8/RES_summary!O$21)</f>
        <v>101.14067611442721</v>
      </c>
      <c r="P8" s="72">
        <f>IF(RES_hh_fech_in!P8=0,0,RES_hh_fech_in!P8/RES_summary!P$21)</f>
        <v>74.793189016718387</v>
      </c>
      <c r="Q8" s="72">
        <f>IF(RES_hh_fech_in!Q8=0,0,RES_hh_fech_in!Q8/RES_summary!Q$21)</f>
        <v>74.61686129377874</v>
      </c>
      <c r="R8" s="72">
        <f>IF(RES_hh_fech_in!R8=0,0,RES_hh_fech_in!R8/RES_summary!R$21)</f>
        <v>82.155266020173698</v>
      </c>
      <c r="S8" s="72">
        <f>IF(RES_hh_fech_in!S8=0,0,RES_hh_fech_in!S8/RES_summary!S$21)</f>
        <v>75.082361305467685</v>
      </c>
      <c r="T8" s="72">
        <f>IF(RES_hh_fech_in!T8=0,0,RES_hh_fech_in!T8/RES_summary!T$21)</f>
        <v>69.831415528835578</v>
      </c>
      <c r="U8" s="72">
        <f>IF(RES_hh_fech_in!U8=0,0,RES_hh_fech_in!U8/RES_summary!U$21)</f>
        <v>64.545705506763923</v>
      </c>
      <c r="V8" s="72">
        <f>IF(RES_hh_fech_in!V8=0,0,RES_hh_fech_in!V8/RES_summary!V$21)</f>
        <v>55.53243927711614</v>
      </c>
      <c r="W8" s="72">
        <f>IF(RES_hh_fech_in!W8=0,0,RES_hh_fech_in!W8/RES_summary!W$21)</f>
        <v>53.746371877569125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159.31938452760562</v>
      </c>
      <c r="D9" s="72">
        <f>IF(RES_hh_fech_in!D9=0,0,RES_hh_fech_in!D9/RES_summary!D$21)</f>
        <v>148.34721810160124</v>
      </c>
      <c r="E9" s="72">
        <f>IF(RES_hh_fech_in!E9=0,0,RES_hh_fech_in!E9/RES_summary!E$21)</f>
        <v>151.4253858955237</v>
      </c>
      <c r="F9" s="72">
        <f>IF(RES_hh_fech_in!F9=0,0,RES_hh_fech_in!F9/RES_summary!F$21)</f>
        <v>133.89763726716021</v>
      </c>
      <c r="G9" s="72">
        <f>IF(RES_hh_fech_in!G9=0,0,RES_hh_fech_in!G9/RES_summary!G$21)</f>
        <v>118.51601169042394</v>
      </c>
      <c r="H9" s="72">
        <f>IF(RES_hh_fech_in!H9=0,0,RES_hh_fech_in!H9/RES_summary!H$21)</f>
        <v>127.12139918941756</v>
      </c>
      <c r="I9" s="72">
        <f>IF(RES_hh_fech_in!I9=0,0,RES_hh_fech_in!I9/RES_summary!I$21)</f>
        <v>113.35377084341118</v>
      </c>
      <c r="J9" s="72">
        <f>IF(RES_hh_fech_in!J9=0,0,RES_hh_fech_in!J9/RES_summary!J$21)</f>
        <v>129.00374449479577</v>
      </c>
      <c r="K9" s="72">
        <f>IF(RES_hh_fech_in!K9=0,0,RES_hh_fech_in!K9/RES_summary!K$21)</f>
        <v>102.19173886492297</v>
      </c>
      <c r="L9" s="72">
        <f>IF(RES_hh_fech_in!L9=0,0,RES_hh_fech_in!L9/RES_summary!L$21)</f>
        <v>111.7406087501514</v>
      </c>
      <c r="M9" s="72">
        <f>IF(RES_hh_fech_in!M9=0,0,RES_hh_fech_in!M9/RES_summary!M$21)</f>
        <v>91.870800674607267</v>
      </c>
      <c r="N9" s="72">
        <f>IF(RES_hh_fech_in!N9=0,0,RES_hh_fech_in!N9/RES_summary!N$21)</f>
        <v>106.53742478580922</v>
      </c>
      <c r="O9" s="72">
        <f>IF(RES_hh_fech_in!O9=0,0,RES_hh_fech_in!O9/RES_summary!O$21)</f>
        <v>104.26413651961099</v>
      </c>
      <c r="P9" s="72">
        <f>IF(RES_hh_fech_in!P9=0,0,RES_hh_fech_in!P9/RES_summary!P$21)</f>
        <v>77.215942982047281</v>
      </c>
      <c r="Q9" s="72">
        <f>IF(RES_hh_fech_in!Q9=0,0,RES_hh_fech_in!Q9/RES_summary!Q$21)</f>
        <v>77.905915712344523</v>
      </c>
      <c r="R9" s="72">
        <f>IF(RES_hh_fech_in!R9=0,0,RES_hh_fech_in!R9/RES_summary!R$21)</f>
        <v>75.650291602012956</v>
      </c>
      <c r="S9" s="72">
        <f>IF(RES_hh_fech_in!S9=0,0,RES_hh_fech_in!S9/RES_summary!S$21)</f>
        <v>73.597565284678225</v>
      </c>
      <c r="T9" s="72">
        <f>IF(RES_hh_fech_in!T9=0,0,RES_hh_fech_in!T9/RES_summary!T$21)</f>
        <v>70.121517905256852</v>
      </c>
      <c r="U9" s="72">
        <f>IF(RES_hh_fech_in!U9=0,0,RES_hh_fech_in!U9/RES_summary!U$21)</f>
        <v>65.092824886847481</v>
      </c>
      <c r="V9" s="72">
        <f>IF(RES_hh_fech_in!V9=0,0,RES_hh_fech_in!V9/RES_summary!V$21)</f>
        <v>53.787274070455538</v>
      </c>
      <c r="W9" s="72">
        <f>IF(RES_hh_fech_in!W9=0,0,RES_hh_fech_in!W9/RES_summary!W$21)</f>
        <v>52.558641170824579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98.466438815703228</v>
      </c>
      <c r="F10" s="72">
        <f>IF(RES_hh_fech_in!F10=0,0,RES_hh_fech_in!F10/RES_summary!F$21)</f>
        <v>134.52734482916935</v>
      </c>
      <c r="G10" s="72">
        <f>IF(RES_hh_fech_in!G10=0,0,RES_hh_fech_in!G10/RES_summary!G$21)</f>
        <v>111.48753870154027</v>
      </c>
      <c r="H10" s="72">
        <f>IF(RES_hh_fech_in!H10=0,0,RES_hh_fech_in!H10/RES_summary!H$21)</f>
        <v>105.21888927506821</v>
      </c>
      <c r="I10" s="72">
        <f>IF(RES_hh_fech_in!I10=0,0,RES_hh_fech_in!I10/RES_summary!I$21)</f>
        <v>81.877213182086066</v>
      </c>
      <c r="J10" s="72">
        <f>IF(RES_hh_fech_in!J10=0,0,RES_hh_fech_in!J10/RES_summary!J$21)</f>
        <v>91.990909219961836</v>
      </c>
      <c r="K10" s="72">
        <f>IF(RES_hh_fech_in!K10=0,0,RES_hh_fech_in!K10/RES_summary!K$21)</f>
        <v>85.554139444130016</v>
      </c>
      <c r="L10" s="72">
        <f>IF(RES_hh_fech_in!L10=0,0,RES_hh_fech_in!L10/RES_summary!L$21)</f>
        <v>101.41279810896165</v>
      </c>
      <c r="M10" s="72">
        <f>IF(RES_hh_fech_in!M10=0,0,RES_hh_fech_in!M10/RES_summary!M$21)</f>
        <v>84.8708901082382</v>
      </c>
      <c r="N10" s="72">
        <f>IF(RES_hh_fech_in!N10=0,0,RES_hh_fech_in!N10/RES_summary!N$21)</f>
        <v>93.826703665559052</v>
      </c>
      <c r="O10" s="72">
        <f>IF(RES_hh_fech_in!O10=0,0,RES_hh_fech_in!O10/RES_summary!O$21)</f>
        <v>86.722072209838416</v>
      </c>
      <c r="P10" s="72">
        <f>IF(RES_hh_fech_in!P10=0,0,RES_hh_fech_in!P10/RES_summary!P$21)</f>
        <v>68.947176759999053</v>
      </c>
      <c r="Q10" s="72">
        <f>IF(RES_hh_fech_in!Q10=0,0,RES_hh_fech_in!Q10/RES_summary!Q$21)</f>
        <v>68.408594389399624</v>
      </c>
      <c r="R10" s="72">
        <f>IF(RES_hh_fech_in!R10=0,0,RES_hh_fech_in!R10/RES_summary!R$21)</f>
        <v>85.022063860739422</v>
      </c>
      <c r="S10" s="72">
        <f>IF(RES_hh_fech_in!S10=0,0,RES_hh_fech_in!S10/RES_summary!S$21)</f>
        <v>75.955707803681634</v>
      </c>
      <c r="T10" s="72">
        <f>IF(RES_hh_fech_in!T10=0,0,RES_hh_fech_in!T10/RES_summary!T$21)</f>
        <v>57.12828902451993</v>
      </c>
      <c r="U10" s="72">
        <f>IF(RES_hh_fech_in!U10=0,0,RES_hh_fech_in!U10/RES_summary!U$21)</f>
        <v>56.156735129080495</v>
      </c>
      <c r="V10" s="72">
        <f>IF(RES_hh_fech_in!V10=0,0,RES_hh_fech_in!V10/RES_summary!V$21)</f>
        <v>45.588710745099526</v>
      </c>
      <c r="W10" s="72">
        <f>IF(RES_hh_fech_in!W10=0,0,RES_hh_fech_in!W10/RES_summary!W$21)</f>
        <v>55.571514365398919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117.79593351275321</v>
      </c>
      <c r="D11" s="72">
        <f>IF(RES_hh_fech_in!D11=0,0,RES_hh_fech_in!D11/RES_summary!D$21)</f>
        <v>118.93666506421987</v>
      </c>
      <c r="E11" s="72">
        <f>IF(RES_hh_fech_in!E11=0,0,RES_hh_fech_in!E11/RES_summary!E$21)</f>
        <v>102.6049259242761</v>
      </c>
      <c r="F11" s="72">
        <f>IF(RES_hh_fech_in!F11=0,0,RES_hh_fech_in!F11/RES_summary!F$21)</f>
        <v>107.55889122621751</v>
      </c>
      <c r="G11" s="72">
        <f>IF(RES_hh_fech_in!G11=0,0,RES_hh_fech_in!G11/RES_summary!G$21)</f>
        <v>104.58204020014337</v>
      </c>
      <c r="H11" s="72">
        <f>IF(RES_hh_fech_in!H11=0,0,RES_hh_fech_in!H11/RES_summary!H$21)</f>
        <v>99.743502371104569</v>
      </c>
      <c r="I11" s="72">
        <f>IF(RES_hh_fech_in!I11=0,0,RES_hh_fech_in!I11/RES_summary!I$21)</f>
        <v>89.452876152530891</v>
      </c>
      <c r="J11" s="72">
        <f>IF(RES_hh_fech_in!J11=0,0,RES_hh_fech_in!J11/RES_summary!J$21)</f>
        <v>97.669725289798393</v>
      </c>
      <c r="K11" s="72">
        <f>IF(RES_hh_fech_in!K11=0,0,RES_hh_fech_in!K11/RES_summary!K$21)</f>
        <v>88.390248333240592</v>
      </c>
      <c r="L11" s="72">
        <f>IF(RES_hh_fech_in!L11=0,0,RES_hh_fech_in!L11/RES_summary!L$21)</f>
        <v>95.979804697524045</v>
      </c>
      <c r="M11" s="72">
        <f>IF(RES_hh_fech_in!M11=0,0,RES_hh_fech_in!M11/RES_summary!M$21)</f>
        <v>81.222255651319074</v>
      </c>
      <c r="N11" s="72">
        <f>IF(RES_hh_fech_in!N11=0,0,RES_hh_fech_in!N11/RES_summary!N$21)</f>
        <v>69.158204008819595</v>
      </c>
      <c r="O11" s="72">
        <f>IF(RES_hh_fech_in!O11=0,0,RES_hh_fech_in!O11/RES_summary!O$21)</f>
        <v>89.916868186565381</v>
      </c>
      <c r="P11" s="72">
        <f>IF(RES_hh_fech_in!P11=0,0,RES_hh_fech_in!P11/RES_summary!P$21)</f>
        <v>67.516783286312986</v>
      </c>
      <c r="Q11" s="72">
        <f>IF(RES_hh_fech_in!Q11=0,0,RES_hh_fech_in!Q11/RES_summary!Q$21)</f>
        <v>68.463607925617708</v>
      </c>
      <c r="R11" s="72">
        <f>IF(RES_hh_fech_in!R11=0,0,RES_hh_fech_in!R11/RES_summary!R$21)</f>
        <v>74.092970255692649</v>
      </c>
      <c r="S11" s="72">
        <f>IF(RES_hh_fech_in!S11=0,0,RES_hh_fech_in!S11/RES_summary!S$21)</f>
        <v>71.693893665067108</v>
      </c>
      <c r="T11" s="72">
        <f>IF(RES_hh_fech_in!T11=0,0,RES_hh_fech_in!T11/RES_summary!T$21)</f>
        <v>57.678212502397528</v>
      </c>
      <c r="U11" s="72">
        <f>IF(RES_hh_fech_in!U11=0,0,RES_hh_fech_in!U11/RES_summary!U$21)</f>
        <v>58.620184644837899</v>
      </c>
      <c r="V11" s="72">
        <f>IF(RES_hh_fech_in!V11=0,0,RES_hh_fech_in!V11/RES_summary!V$21)</f>
        <v>52.28230079868792</v>
      </c>
      <c r="W11" s="72">
        <f>IF(RES_hh_fech_in!W11=0,0,RES_hh_fech_in!W11/RES_summary!W$21)</f>
        <v>44.929838341181849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51.14272145683659</v>
      </c>
      <c r="D12" s="72">
        <f>IF(RES_hh_fech_in!D12=0,0,RES_hh_fech_in!D12/RES_summary!D$21)</f>
        <v>49.521302986147461</v>
      </c>
      <c r="E12" s="72">
        <f>IF(RES_hh_fech_in!E12=0,0,RES_hh_fech_in!E12/RES_summary!E$21)</f>
        <v>48.462962823124322</v>
      </c>
      <c r="F12" s="72">
        <f>IF(RES_hh_fech_in!F12=0,0,RES_hh_fech_in!F12/RES_summary!F$21)</f>
        <v>40.998508231157338</v>
      </c>
      <c r="G12" s="72">
        <f>IF(RES_hh_fech_in!G12=0,0,RES_hh_fech_in!G12/RES_summary!G$21)</f>
        <v>36.007648926377541</v>
      </c>
      <c r="H12" s="72">
        <f>IF(RES_hh_fech_in!H12=0,0,RES_hh_fech_in!H12/RES_summary!H$21)</f>
        <v>35.687936282070559</v>
      </c>
      <c r="I12" s="72">
        <f>IF(RES_hh_fech_in!I12=0,0,RES_hh_fech_in!I12/RES_summary!I$21)</f>
        <v>33.359269289854694</v>
      </c>
      <c r="J12" s="72">
        <f>IF(RES_hh_fech_in!J12=0,0,RES_hh_fech_in!J12/RES_summary!J$21)</f>
        <v>34.82683500358776</v>
      </c>
      <c r="K12" s="72">
        <f>IF(RES_hh_fech_in!K12=0,0,RES_hh_fech_in!K12/RES_summary!K$21)</f>
        <v>31.335675583628465</v>
      </c>
      <c r="L12" s="72">
        <f>IF(RES_hh_fech_in!L12=0,0,RES_hh_fech_in!L12/RES_summary!L$21)</f>
        <v>29.58919453961796</v>
      </c>
      <c r="M12" s="72">
        <f>IF(RES_hh_fech_in!M12=0,0,RES_hh_fech_in!M12/RES_summary!M$21)</f>
        <v>26.875987417887188</v>
      </c>
      <c r="N12" s="72">
        <f>IF(RES_hh_fech_in!N12=0,0,RES_hh_fech_in!N12/RES_summary!N$21)</f>
        <v>25.698074850859022</v>
      </c>
      <c r="O12" s="72">
        <f>IF(RES_hh_fech_in!O12=0,0,RES_hh_fech_in!O12/RES_summary!O$21)</f>
        <v>23.807264029924113</v>
      </c>
      <c r="P12" s="72">
        <f>IF(RES_hh_fech_in!P12=0,0,RES_hh_fech_in!P12/RES_summary!P$21)</f>
        <v>20.978898712207762</v>
      </c>
      <c r="Q12" s="72">
        <f>IF(RES_hh_fech_in!Q12=0,0,RES_hh_fech_in!Q12/RES_summary!Q$21)</f>
        <v>19.469695980445746</v>
      </c>
      <c r="R12" s="72">
        <f>IF(RES_hh_fech_in!R12=0,0,RES_hh_fech_in!R12/RES_summary!R$21)</f>
        <v>19.476810214635208</v>
      </c>
      <c r="S12" s="72">
        <f>IF(RES_hh_fech_in!S12=0,0,RES_hh_fech_in!S12/RES_summary!S$21)</f>
        <v>18.801133780515219</v>
      </c>
      <c r="T12" s="72">
        <f>IF(RES_hh_fech_in!T12=0,0,RES_hh_fech_in!T12/RES_summary!T$21)</f>
        <v>17.403053067268083</v>
      </c>
      <c r="U12" s="72">
        <f>IF(RES_hh_fech_in!U12=0,0,RES_hh_fech_in!U12/RES_summary!U$21)</f>
        <v>16.058546990332857</v>
      </c>
      <c r="V12" s="72">
        <f>IF(RES_hh_fech_in!V12=0,0,RES_hh_fech_in!V12/RES_summary!V$21)</f>
        <v>14.612009856516536</v>
      </c>
      <c r="W12" s="72">
        <f>IF(RES_hh_fech_in!W12=0,0,RES_hh_fech_in!W12/RES_summary!W$21)</f>
        <v>12.810192068846257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129.50239278875355</v>
      </c>
      <c r="D13" s="74">
        <f>IF(RES_hh_fech_in!D13=0,0,RES_hh_fech_in!D13/RES_summary!D$21)</f>
        <v>123.88827843495174</v>
      </c>
      <c r="E13" s="74">
        <f>IF(RES_hh_fech_in!E13=0,0,RES_hh_fech_in!E13/RES_summary!E$21)</f>
        <v>120.50612550932769</v>
      </c>
      <c r="F13" s="74">
        <f>IF(RES_hh_fech_in!F13=0,0,RES_hh_fech_in!F13/RES_summary!F$21)</f>
        <v>114.42495494830429</v>
      </c>
      <c r="G13" s="74">
        <f>IF(RES_hh_fech_in!G13=0,0,RES_hh_fech_in!G13/RES_summary!G$21)</f>
        <v>111.27221737801312</v>
      </c>
      <c r="H13" s="74">
        <f>IF(RES_hh_fech_in!H13=0,0,RES_hh_fech_in!H13/RES_summary!H$21)</f>
        <v>112.10890578759624</v>
      </c>
      <c r="I13" s="74">
        <f>IF(RES_hh_fech_in!I13=0,0,RES_hh_fech_in!I13/RES_summary!I$21)</f>
        <v>93.906527470131593</v>
      </c>
      <c r="J13" s="74">
        <f>IF(RES_hh_fech_in!J13=0,0,RES_hh_fech_in!J13/RES_summary!J$21)</f>
        <v>106.17011142391635</v>
      </c>
      <c r="K13" s="74">
        <f>IF(RES_hh_fech_in!K13=0,0,RES_hh_fech_in!K13/RES_summary!K$21)</f>
        <v>94.262820738993241</v>
      </c>
      <c r="L13" s="74">
        <f>IF(RES_hh_fech_in!L13=0,0,RES_hh_fech_in!L13/RES_summary!L$21)</f>
        <v>101.13576583151941</v>
      </c>
      <c r="M13" s="74">
        <f>IF(RES_hh_fech_in!M13=0,0,RES_hh_fech_in!M13/RES_summary!M$21)</f>
        <v>82.732921782336135</v>
      </c>
      <c r="N13" s="74">
        <f>IF(RES_hh_fech_in!N13=0,0,RES_hh_fech_in!N13/RES_summary!N$21)</f>
        <v>87.408814349097739</v>
      </c>
      <c r="O13" s="74">
        <f>IF(RES_hh_fech_in!O13=0,0,RES_hh_fech_in!O13/RES_summary!O$21)</f>
        <v>93.952314534832112</v>
      </c>
      <c r="P13" s="74">
        <f>IF(RES_hh_fech_in!P13=0,0,RES_hh_fech_in!P13/RES_summary!P$21)</f>
        <v>71.407810325781981</v>
      </c>
      <c r="Q13" s="74">
        <f>IF(RES_hh_fech_in!Q13=0,0,RES_hh_fech_in!Q13/RES_summary!Q$21)</f>
        <v>70.403632344545343</v>
      </c>
      <c r="R13" s="74">
        <f>IF(RES_hh_fech_in!R13=0,0,RES_hh_fech_in!R13/RES_summary!R$21)</f>
        <v>71.719881781899119</v>
      </c>
      <c r="S13" s="74">
        <f>IF(RES_hh_fech_in!S13=0,0,RES_hh_fech_in!S13/RES_summary!S$21)</f>
        <v>73.711318190168285</v>
      </c>
      <c r="T13" s="74">
        <f>IF(RES_hh_fech_in!T13=0,0,RES_hh_fech_in!T13/RES_summary!T$21)</f>
        <v>66.325191279646631</v>
      </c>
      <c r="U13" s="74">
        <f>IF(RES_hh_fech_in!U13=0,0,RES_hh_fech_in!U13/RES_summary!U$21)</f>
        <v>58.443343942190971</v>
      </c>
      <c r="V13" s="74">
        <f>IF(RES_hh_fech_in!V13=0,0,RES_hh_fech_in!V13/RES_summary!V$21)</f>
        <v>0</v>
      </c>
      <c r="W13" s="74">
        <f>IF(RES_hh_fech_in!W13=0,0,RES_hh_fech_in!W13/RES_summary!W$21)</f>
        <v>44.676492037216207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2.1865351533666773</v>
      </c>
      <c r="D14" s="76">
        <f>IF(RES_hh_fech_in!D14=0,0,RES_hh_fech_in!D14/RES_summary!D$21)</f>
        <v>1.9839092696334271</v>
      </c>
      <c r="E14" s="76">
        <f>IF(RES_hh_fech_in!E14=0,0,RES_hh_fech_in!E14/RES_summary!E$21)</f>
        <v>1.8850868266891911</v>
      </c>
      <c r="F14" s="76">
        <f>IF(RES_hh_fech_in!F14=0,0,RES_hh_fech_in!F14/RES_summary!F$21)</f>
        <v>1.6218328843813754</v>
      </c>
      <c r="G14" s="76">
        <f>IF(RES_hh_fech_in!G14=0,0,RES_hh_fech_in!G14/RES_summary!G$21)</f>
        <v>1.5474418735896109</v>
      </c>
      <c r="H14" s="76">
        <f>IF(RES_hh_fech_in!H14=0,0,RES_hh_fech_in!H14/RES_summary!H$21)</f>
        <v>1.6018726553487199</v>
      </c>
      <c r="I14" s="76">
        <f>IF(RES_hh_fech_in!I14=0,0,RES_hh_fech_in!I14/RES_summary!I$21)</f>
        <v>1.2240433842802514</v>
      </c>
      <c r="J14" s="76">
        <f>IF(RES_hh_fech_in!J14=0,0,RES_hh_fech_in!J14/RES_summary!J$21)</f>
        <v>1.6072298526105151</v>
      </c>
      <c r="K14" s="76">
        <f>IF(RES_hh_fech_in!K14=0,0,RES_hh_fech_in!K14/RES_summary!K$21)</f>
        <v>1.371063350317564</v>
      </c>
      <c r="L14" s="76">
        <f>IF(RES_hh_fech_in!L14=0,0,RES_hh_fech_in!L14/RES_summary!L$21)</f>
        <v>1.4625112816518604</v>
      </c>
      <c r="M14" s="76">
        <f>IF(RES_hh_fech_in!M14=0,0,RES_hh_fech_in!M14/RES_summary!M$21)</f>
        <v>1.1264481017187826</v>
      </c>
      <c r="N14" s="76">
        <f>IF(RES_hh_fech_in!N14=0,0,RES_hh_fech_in!N14/RES_summary!N$21)</f>
        <v>1.2447392459216655</v>
      </c>
      <c r="O14" s="76">
        <f>IF(RES_hh_fech_in!O14=0,0,RES_hh_fech_in!O14/RES_summary!O$21)</f>
        <v>1.3390138661259747</v>
      </c>
      <c r="P14" s="76">
        <f>IF(RES_hh_fech_in!P14=0,0,RES_hh_fech_in!P14/RES_summary!P$21)</f>
        <v>1.0457222667236989</v>
      </c>
      <c r="Q14" s="76">
        <f>IF(RES_hh_fech_in!Q14=0,0,RES_hh_fech_in!Q14/RES_summary!Q$21)</f>
        <v>1.0355209538829855</v>
      </c>
      <c r="R14" s="76">
        <f>IF(RES_hh_fech_in!R14=0,0,RES_hh_fech_in!R14/RES_summary!R$21)</f>
        <v>1.1576906031185199</v>
      </c>
      <c r="S14" s="76">
        <f>IF(RES_hh_fech_in!S14=0,0,RES_hh_fech_in!S14/RES_summary!S$21)</f>
        <v>1.027647398954495</v>
      </c>
      <c r="T14" s="76">
        <f>IF(RES_hh_fech_in!T14=0,0,RES_hh_fech_in!T14/RES_summary!T$21)</f>
        <v>0.97417504069031824</v>
      </c>
      <c r="U14" s="76">
        <f>IF(RES_hh_fech_in!U14=0,0,RES_hh_fech_in!U14/RES_summary!U$21)</f>
        <v>0.87114966494179613</v>
      </c>
      <c r="V14" s="76">
        <f>IF(RES_hh_fech_in!V14=0,0,RES_hh_fech_in!V14/RES_summary!V$21)</f>
        <v>0.77447909892360978</v>
      </c>
      <c r="W14" s="76">
        <f>IF(RES_hh_fech_in!W14=0,0,RES_hh_fech_in!W14/RES_summary!W$21)</f>
        <v>0.6762421077979065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1.4076169212915062E-2</v>
      </c>
      <c r="D15" s="69">
        <f>IF(RES_hh_fech_in!D15=0,0,RES_hh_fech_in!D15/RES_summary!D$21)</f>
        <v>1.0863296609878123E-2</v>
      </c>
      <c r="E15" s="69">
        <f>IF(RES_hh_fech_in!E15=0,0,RES_hh_fech_in!E15/RES_summary!E$21)</f>
        <v>0.2982800355926451</v>
      </c>
      <c r="F15" s="69">
        <f>IF(RES_hh_fech_in!F15=0,0,RES_hh_fech_in!F15/RES_summary!F$21)</f>
        <v>0.29648711740194811</v>
      </c>
      <c r="G15" s="69">
        <f>IF(RES_hh_fech_in!G15=0,0,RES_hh_fech_in!G15/RES_summary!G$21)</f>
        <v>0.31572368385968008</v>
      </c>
      <c r="H15" s="69">
        <f>IF(RES_hh_fech_in!H15=0,0,RES_hh_fech_in!H15/RES_summary!H$21)</f>
        <v>0.7186677534034559</v>
      </c>
      <c r="I15" s="69">
        <f>IF(RES_hh_fech_in!I15=0,0,RES_hh_fech_in!I15/RES_summary!I$21)</f>
        <v>0.45995208327536119</v>
      </c>
      <c r="J15" s="69">
        <f>IF(RES_hh_fech_in!J15=0,0,RES_hh_fech_in!J15/RES_summary!J$21)</f>
        <v>0.44495638228020284</v>
      </c>
      <c r="K15" s="69">
        <f>IF(RES_hh_fech_in!K15=0,0,RES_hh_fech_in!K15/RES_summary!K$21)</f>
        <v>0.33463767364107022</v>
      </c>
      <c r="L15" s="69">
        <f>IF(RES_hh_fech_in!L15=0,0,RES_hh_fech_in!L15/RES_summary!L$21)</f>
        <v>0.38033907817425794</v>
      </c>
      <c r="M15" s="69">
        <f>IF(RES_hh_fech_in!M15=0,0,RES_hh_fech_in!M15/RES_summary!M$21)</f>
        <v>0.34152302887305863</v>
      </c>
      <c r="N15" s="69">
        <f>IF(RES_hh_fech_in!N15=0,0,RES_hh_fech_in!N15/RES_summary!N$21)</f>
        <v>0.27472983242142679</v>
      </c>
      <c r="O15" s="69">
        <f>IF(RES_hh_fech_in!O15=0,0,RES_hh_fech_in!O15/RES_summary!O$21)</f>
        <v>0.24857458879701291</v>
      </c>
      <c r="P15" s="69">
        <f>IF(RES_hh_fech_in!P15=0,0,RES_hh_fech_in!P15/RES_summary!P$21)</f>
        <v>0.1419937542419144</v>
      </c>
      <c r="Q15" s="69">
        <f>IF(RES_hh_fech_in!Q15=0,0,RES_hh_fech_in!Q15/RES_summary!Q$21)</f>
        <v>9.6501071226857985E-2</v>
      </c>
      <c r="R15" s="69">
        <f>IF(RES_hh_fech_in!R15=0,0,RES_hh_fech_in!R15/RES_summary!R$21)</f>
        <v>5.9706596906500466E-2</v>
      </c>
      <c r="S15" s="69">
        <f>IF(RES_hh_fech_in!S15=0,0,RES_hh_fech_in!S15/RES_summary!S$21)</f>
        <v>0.11184664337041009</v>
      </c>
      <c r="T15" s="69">
        <f>IF(RES_hh_fech_in!T15=0,0,RES_hh_fech_in!T15/RES_summary!T$21)</f>
        <v>0.10981846584129723</v>
      </c>
      <c r="U15" s="69">
        <f>IF(RES_hh_fech_in!U15=0,0,RES_hh_fech_in!U15/RES_summary!U$21)</f>
        <v>0.12262623233619063</v>
      </c>
      <c r="V15" s="69">
        <f>IF(RES_hh_fech_in!V15=0,0,RES_hh_fech_in!V15/RES_summary!V$21)</f>
        <v>0.18535176687392249</v>
      </c>
      <c r="W15" s="69">
        <f>IF(RES_hh_fech_in!W15=0,0,RES_hh_fech_in!W15/RES_summary!W$21)</f>
        <v>0.11611020025385106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1.4076169212915062E-2</v>
      </c>
      <c r="D16" s="72">
        <f>IF(RES_hh_fech_in!D16=0,0,RES_hh_fech_in!D16/RES_summary!D$21)</f>
        <v>1.0863296609878123E-2</v>
      </c>
      <c r="E16" s="72">
        <f>IF(RES_hh_fech_in!E16=0,0,RES_hh_fech_in!E16/RES_summary!E$21)</f>
        <v>0.2982800355926451</v>
      </c>
      <c r="F16" s="72">
        <f>IF(RES_hh_fech_in!F16=0,0,RES_hh_fech_in!F16/RES_summary!F$21)</f>
        <v>0.29648711740194811</v>
      </c>
      <c r="G16" s="72">
        <f>IF(RES_hh_fech_in!G16=0,0,RES_hh_fech_in!G16/RES_summary!G$21)</f>
        <v>0.31572368385968008</v>
      </c>
      <c r="H16" s="72">
        <f>IF(RES_hh_fech_in!H16=0,0,RES_hh_fech_in!H16/RES_summary!H$21)</f>
        <v>0.7186677534034559</v>
      </c>
      <c r="I16" s="72">
        <f>IF(RES_hh_fech_in!I16=0,0,RES_hh_fech_in!I16/RES_summary!I$21)</f>
        <v>0.45995208327536119</v>
      </c>
      <c r="J16" s="72">
        <f>IF(RES_hh_fech_in!J16=0,0,RES_hh_fech_in!J16/RES_summary!J$21)</f>
        <v>0.44495638228020284</v>
      </c>
      <c r="K16" s="72">
        <f>IF(RES_hh_fech_in!K16=0,0,RES_hh_fech_in!K16/RES_summary!K$21)</f>
        <v>0.33463767364107022</v>
      </c>
      <c r="L16" s="72">
        <f>IF(RES_hh_fech_in!L16=0,0,RES_hh_fech_in!L16/RES_summary!L$21)</f>
        <v>0.38033907817425794</v>
      </c>
      <c r="M16" s="72">
        <f>IF(RES_hh_fech_in!M16=0,0,RES_hh_fech_in!M16/RES_summary!M$21)</f>
        <v>0.34152302887305863</v>
      </c>
      <c r="N16" s="72">
        <f>IF(RES_hh_fech_in!N16=0,0,RES_hh_fech_in!N16/RES_summary!N$21)</f>
        <v>0.27472983242142679</v>
      </c>
      <c r="O16" s="72">
        <f>IF(RES_hh_fech_in!O16=0,0,RES_hh_fech_in!O16/RES_summary!O$21)</f>
        <v>0.24857458879701291</v>
      </c>
      <c r="P16" s="72">
        <f>IF(RES_hh_fech_in!P16=0,0,RES_hh_fech_in!P16/RES_summary!P$21)</f>
        <v>0.1419937542419144</v>
      </c>
      <c r="Q16" s="72">
        <f>IF(RES_hh_fech_in!Q16=0,0,RES_hh_fech_in!Q16/RES_summary!Q$21)</f>
        <v>9.6501071226857985E-2</v>
      </c>
      <c r="R16" s="72">
        <f>IF(RES_hh_fech_in!R16=0,0,RES_hh_fech_in!R16/RES_summary!R$21)</f>
        <v>5.9706596906500466E-2</v>
      </c>
      <c r="S16" s="72">
        <f>IF(RES_hh_fech_in!S16=0,0,RES_hh_fech_in!S16/RES_summary!S$21)</f>
        <v>0.11184664337041009</v>
      </c>
      <c r="T16" s="72">
        <f>IF(RES_hh_fech_in!T16=0,0,RES_hh_fech_in!T16/RES_summary!T$21)</f>
        <v>0.10981846584129723</v>
      </c>
      <c r="U16" s="72">
        <f>IF(RES_hh_fech_in!U16=0,0,RES_hh_fech_in!U16/RES_summary!U$21)</f>
        <v>0.12262623233619063</v>
      </c>
      <c r="V16" s="72">
        <f>IF(RES_hh_fech_in!V16=0,0,RES_hh_fech_in!V16/RES_summary!V$21)</f>
        <v>0.18535176687392249</v>
      </c>
      <c r="W16" s="72">
        <f>IF(RES_hh_fech_in!W16=0,0,RES_hh_fech_in!W16/RES_summary!W$21)</f>
        <v>0.11611020025385106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22.307899812798368</v>
      </c>
      <c r="D17" s="69">
        <f>IF(RES_hh_fech_in!D17=0,0,RES_hh_fech_in!D17/RES_summary!D$21)</f>
        <v>24.859120099946818</v>
      </c>
      <c r="E17" s="69">
        <f>IF(RES_hh_fech_in!E17=0,0,RES_hh_fech_in!E17/RES_summary!E$21)</f>
        <v>24.357485737608719</v>
      </c>
      <c r="F17" s="69">
        <f>IF(RES_hh_fech_in!F17=0,0,RES_hh_fech_in!F17/RES_summary!F$21)</f>
        <v>23.388511251322683</v>
      </c>
      <c r="G17" s="69">
        <f>IF(RES_hh_fech_in!G17=0,0,RES_hh_fech_in!G17/RES_summary!G$21)</f>
        <v>23.797479463567189</v>
      </c>
      <c r="H17" s="69">
        <f>IF(RES_hh_fech_in!H17=0,0,RES_hh_fech_in!H17/RES_summary!H$21)</f>
        <v>28.272875573301437</v>
      </c>
      <c r="I17" s="69">
        <f>IF(RES_hh_fech_in!I17=0,0,RES_hh_fech_in!I17/RES_summary!I$21)</f>
        <v>27.631203508523555</v>
      </c>
      <c r="J17" s="69">
        <f>IF(RES_hh_fech_in!J17=0,0,RES_hh_fech_in!J17/RES_summary!J$21)</f>
        <v>32.485923039524366</v>
      </c>
      <c r="K17" s="69">
        <f>IF(RES_hh_fech_in!K17=0,0,RES_hh_fech_in!K17/RES_summary!K$21)</f>
        <v>23.663851194677942</v>
      </c>
      <c r="L17" s="69">
        <f>IF(RES_hh_fech_in!L17=0,0,RES_hh_fech_in!L17/RES_summary!L$21)</f>
        <v>22.260664029274452</v>
      </c>
      <c r="M17" s="69">
        <f>IF(RES_hh_fech_in!M17=0,0,RES_hh_fech_in!M17/RES_summary!M$21)</f>
        <v>19.721117021276871</v>
      </c>
      <c r="N17" s="69">
        <f>IF(RES_hh_fech_in!N17=0,0,RES_hh_fech_in!N17/RES_summary!N$21)</f>
        <v>19.454386963043991</v>
      </c>
      <c r="O17" s="69">
        <f>IF(RES_hh_fech_in!O17=0,0,RES_hh_fech_in!O17/RES_summary!O$21)</f>
        <v>16.506631046392826</v>
      </c>
      <c r="P17" s="69">
        <f>IF(RES_hh_fech_in!P17=0,0,RES_hh_fech_in!P17/RES_summary!P$21)</f>
        <v>14.941966706684292</v>
      </c>
      <c r="Q17" s="69">
        <f>IF(RES_hh_fech_in!Q17=0,0,RES_hh_fech_in!Q17/RES_summary!Q$21)</f>
        <v>15.231714639777353</v>
      </c>
      <c r="R17" s="69">
        <f>IF(RES_hh_fech_in!R17=0,0,RES_hh_fech_in!R17/RES_summary!R$21)</f>
        <v>21.260341285723072</v>
      </c>
      <c r="S17" s="69">
        <f>IF(RES_hh_fech_in!S17=0,0,RES_hh_fech_in!S17/RES_summary!S$21)</f>
        <v>23.653977277853524</v>
      </c>
      <c r="T17" s="69">
        <f>IF(RES_hh_fech_in!T17=0,0,RES_hh_fech_in!T17/RES_summary!T$21)</f>
        <v>22.927604484533784</v>
      </c>
      <c r="U17" s="69">
        <f>IF(RES_hh_fech_in!U17=0,0,RES_hh_fech_in!U17/RES_summary!U$21)</f>
        <v>19.229593148764703</v>
      </c>
      <c r="V17" s="69">
        <f>IF(RES_hh_fech_in!V17=0,0,RES_hh_fech_in!V17/RES_summary!V$21)</f>
        <v>15.433624772425015</v>
      </c>
      <c r="W17" s="69">
        <f>IF(RES_hh_fech_in!W17=0,0,RES_hh_fech_in!W17/RES_summary!W$21)</f>
        <v>17.380605249921665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22.773735675107417</v>
      </c>
      <c r="D19" s="72">
        <f>IF(RES_hh_fech_in!D19=0,0,RES_hh_fech_in!D19/RES_summary!D$21)</f>
        <v>24.98131919314568</v>
      </c>
      <c r="E19" s="72">
        <f>IF(RES_hh_fech_in!E19=0,0,RES_hh_fech_in!E19/RES_summary!E$21)</f>
        <v>20.914815920081811</v>
      </c>
      <c r="F19" s="72">
        <f>IF(RES_hh_fech_in!F19=0,0,RES_hh_fech_in!F19/RES_summary!F$21)</f>
        <v>27.682667649374455</v>
      </c>
      <c r="G19" s="72">
        <f>IF(RES_hh_fech_in!G19=0,0,RES_hh_fech_in!G19/RES_summary!G$21)</f>
        <v>24.931475688935027</v>
      </c>
      <c r="H19" s="72">
        <f>IF(RES_hh_fech_in!H19=0,0,RES_hh_fech_in!H19/RES_summary!H$21)</f>
        <v>31.943779461930905</v>
      </c>
      <c r="I19" s="72">
        <f>IF(RES_hh_fech_in!I19=0,0,RES_hh_fech_in!I19/RES_summary!I$21)</f>
        <v>26.108452830481596</v>
      </c>
      <c r="J19" s="72">
        <f>IF(RES_hh_fech_in!J19=0,0,RES_hh_fech_in!J19/RES_summary!J$21)</f>
        <v>34.919836156039842</v>
      </c>
      <c r="K19" s="72">
        <f>IF(RES_hh_fech_in!K19=0,0,RES_hh_fech_in!K19/RES_summary!K$21)</f>
        <v>25.474182869048665</v>
      </c>
      <c r="L19" s="72">
        <f>IF(RES_hh_fech_in!L19=0,0,RES_hh_fech_in!L19/RES_summary!L$21)</f>
        <v>23.860769093077369</v>
      </c>
      <c r="M19" s="72">
        <f>IF(RES_hh_fech_in!M19=0,0,RES_hh_fech_in!M19/RES_summary!M$21)</f>
        <v>22.945361427931928</v>
      </c>
      <c r="N19" s="72">
        <f>IF(RES_hh_fech_in!N19=0,0,RES_hh_fech_in!N19/RES_summary!N$21)</f>
        <v>20.780398031713151</v>
      </c>
      <c r="O19" s="72">
        <f>IF(RES_hh_fech_in!O19=0,0,RES_hh_fech_in!O19/RES_summary!O$21)</f>
        <v>16.793766188493581</v>
      </c>
      <c r="P19" s="72">
        <f>IF(RES_hh_fech_in!P19=0,0,RES_hh_fech_in!P19/RES_summary!P$21)</f>
        <v>16.671524312696377</v>
      </c>
      <c r="Q19" s="72">
        <f>IF(RES_hh_fech_in!Q19=0,0,RES_hh_fech_in!Q19/RES_summary!Q$21)</f>
        <v>13.316712063127664</v>
      </c>
      <c r="R19" s="72">
        <f>IF(RES_hh_fech_in!R19=0,0,RES_hh_fech_in!R19/RES_summary!R$21)</f>
        <v>23.29020370748599</v>
      </c>
      <c r="S19" s="72">
        <f>IF(RES_hh_fech_in!S19=0,0,RES_hh_fech_in!S19/RES_summary!S$21)</f>
        <v>20.423569155425234</v>
      </c>
      <c r="T19" s="72">
        <f>IF(RES_hh_fech_in!T19=0,0,RES_hh_fech_in!T19/RES_summary!T$21)</f>
        <v>26.011821229281651</v>
      </c>
      <c r="U19" s="72">
        <f>IF(RES_hh_fech_in!U19=0,0,RES_hh_fech_in!U19/RES_summary!U$21)</f>
        <v>20.090362406924978</v>
      </c>
      <c r="V19" s="72">
        <f>IF(RES_hh_fech_in!V19=0,0,RES_hh_fech_in!V19/RES_summary!V$21)</f>
        <v>17.649321203026787</v>
      </c>
      <c r="W19" s="72">
        <f>IF(RES_hh_fech_in!W19=0,0,RES_hh_fech_in!W19/RES_summary!W$21)</f>
        <v>17.180438175840383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26.681126322679436</v>
      </c>
      <c r="D20" s="72">
        <f>IF(RES_hh_fech_in!D20=0,0,RES_hh_fech_in!D20/RES_summary!D$21)</f>
        <v>28.15713316090936</v>
      </c>
      <c r="E20" s="72">
        <f>IF(RES_hh_fech_in!E20=0,0,RES_hh_fech_in!E20/RES_summary!E$21)</f>
        <v>28.152315438728451</v>
      </c>
      <c r="F20" s="72">
        <f>IF(RES_hh_fech_in!F20=0,0,RES_hh_fech_in!F20/RES_summary!F$21)</f>
        <v>26.244135318153944</v>
      </c>
      <c r="G20" s="72">
        <f>IF(RES_hh_fech_in!G20=0,0,RES_hh_fech_in!G20/RES_summary!G$21)</f>
        <v>28.165840839835361</v>
      </c>
      <c r="H20" s="72">
        <f>IF(RES_hh_fech_in!H20=0,0,RES_hh_fech_in!H20/RES_summary!H$21)</f>
        <v>36.101187990741963</v>
      </c>
      <c r="I20" s="72">
        <f>IF(RES_hh_fech_in!I20=0,0,RES_hh_fech_in!I20/RES_summary!I$21)</f>
        <v>26.107535571435047</v>
      </c>
      <c r="J20" s="72">
        <f>IF(RES_hh_fech_in!J20=0,0,RES_hh_fech_in!J20/RES_summary!J$21)</f>
        <v>40.411430398597318</v>
      </c>
      <c r="K20" s="72">
        <f>IF(RES_hh_fech_in!K20=0,0,RES_hh_fech_in!K20/RES_summary!K$21)</f>
        <v>28.749182743849826</v>
      </c>
      <c r="L20" s="72">
        <f>IF(RES_hh_fech_in!L20=0,0,RES_hh_fech_in!L20/RES_summary!L$21)</f>
        <v>25.360272725679526</v>
      </c>
      <c r="M20" s="72">
        <f>IF(RES_hh_fech_in!M20=0,0,RES_hh_fech_in!M20/RES_summary!M$21)</f>
        <v>23.141338625816019</v>
      </c>
      <c r="N20" s="72">
        <f>IF(RES_hh_fech_in!N20=0,0,RES_hh_fech_in!N20/RES_summary!N$21)</f>
        <v>23.704234118150691</v>
      </c>
      <c r="O20" s="72">
        <f>IF(RES_hh_fech_in!O20=0,0,RES_hh_fech_in!O20/RES_summary!O$21)</f>
        <v>17.405484553749496</v>
      </c>
      <c r="P20" s="72">
        <f>IF(RES_hh_fech_in!P20=0,0,RES_hh_fech_in!P20/RES_summary!P$21)</f>
        <v>16.911599485821494</v>
      </c>
      <c r="Q20" s="72">
        <f>IF(RES_hh_fech_in!Q20=0,0,RES_hh_fech_in!Q20/RES_summary!Q$21)</f>
        <v>17.153983590567734</v>
      </c>
      <c r="R20" s="72">
        <f>IF(RES_hh_fech_in!R20=0,0,RES_hh_fech_in!R20/RES_summary!R$21)</f>
        <v>22.378313120656934</v>
      </c>
      <c r="S20" s="72">
        <f>IF(RES_hh_fech_in!S20=0,0,RES_hh_fech_in!S20/RES_summary!S$21)</f>
        <v>26.063367054443674</v>
      </c>
      <c r="T20" s="72">
        <f>IF(RES_hh_fech_in!T20=0,0,RES_hh_fech_in!T20/RES_summary!T$21)</f>
        <v>21.704915183060322</v>
      </c>
      <c r="U20" s="72">
        <f>IF(RES_hh_fech_in!U20=0,0,RES_hh_fech_in!U20/RES_summary!U$21)</f>
        <v>21.64522196896667</v>
      </c>
      <c r="V20" s="72">
        <f>IF(RES_hh_fech_in!V20=0,0,RES_hh_fech_in!V20/RES_summary!V$21)</f>
        <v>19.918035699389424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22.790446933133492</v>
      </c>
      <c r="D21" s="72">
        <f>IF(RES_hh_fech_in!D21=0,0,RES_hh_fech_in!D21/RES_summary!D$21)</f>
        <v>25.678286897589</v>
      </c>
      <c r="E21" s="72">
        <f>IF(RES_hh_fech_in!E21=0,0,RES_hh_fech_in!E21/RES_summary!E$21)</f>
        <v>25.407347741321331</v>
      </c>
      <c r="F21" s="72">
        <f>IF(RES_hh_fech_in!F21=0,0,RES_hh_fech_in!F21/RES_summary!F$21)</f>
        <v>24.390260348673642</v>
      </c>
      <c r="G21" s="72">
        <f>IF(RES_hh_fech_in!G21=0,0,RES_hh_fech_in!G21/RES_summary!G$21)</f>
        <v>24.875842476319896</v>
      </c>
      <c r="H21" s="72">
        <f>IF(RES_hh_fech_in!H21=0,0,RES_hh_fech_in!H21/RES_summary!H$21)</f>
        <v>28.427310823054594</v>
      </c>
      <c r="I21" s="72">
        <f>IF(RES_hh_fech_in!I21=0,0,RES_hh_fech_in!I21/RES_summary!I$21)</f>
        <v>29.363619737763933</v>
      </c>
      <c r="J21" s="72">
        <f>IF(RES_hh_fech_in!J21=0,0,RES_hh_fech_in!J21/RES_summary!J$21)</f>
        <v>32.425909196485556</v>
      </c>
      <c r="K21" s="72">
        <f>IF(RES_hh_fech_in!K21=0,0,RES_hh_fech_in!K21/RES_summary!K$21)</f>
        <v>24.55138130545842</v>
      </c>
      <c r="L21" s="72">
        <f>IF(RES_hh_fech_in!L21=0,0,RES_hh_fech_in!L21/RES_summary!L$21)</f>
        <v>22.994984737030173</v>
      </c>
      <c r="M21" s="72">
        <f>IF(RES_hh_fech_in!M21=0,0,RES_hh_fech_in!M21/RES_summary!M$21)</f>
        <v>19.241118053691881</v>
      </c>
      <c r="N21" s="72">
        <f>IF(RES_hh_fech_in!N21=0,0,RES_hh_fech_in!N21/RES_summary!N$21)</f>
        <v>19.314587131349693</v>
      </c>
      <c r="O21" s="72">
        <f>IF(RES_hh_fech_in!O21=0,0,RES_hh_fech_in!O21/RES_summary!O$21)</f>
        <v>17.048380446737653</v>
      </c>
      <c r="P21" s="72">
        <f>IF(RES_hh_fech_in!P21=0,0,RES_hh_fech_in!P21/RES_summary!P$21)</f>
        <v>15.33072239386979</v>
      </c>
      <c r="Q21" s="72">
        <f>IF(RES_hh_fech_in!Q21=0,0,RES_hh_fech_in!Q21/RES_summary!Q$21)</f>
        <v>15.384481266369223</v>
      </c>
      <c r="R21" s="72">
        <f>IF(RES_hh_fech_in!R21=0,0,RES_hh_fech_in!R21/RES_summary!R$21)</f>
        <v>21.472707784275098</v>
      </c>
      <c r="S21" s="72">
        <f>IF(RES_hh_fech_in!S21=0,0,RES_hh_fech_in!S21/RES_summary!S$21)</f>
        <v>23.254829897665115</v>
      </c>
      <c r="T21" s="72">
        <f>IF(RES_hh_fech_in!T21=0,0,RES_hh_fech_in!T21/RES_summary!T$21)</f>
        <v>22.717289832405882</v>
      </c>
      <c r="U21" s="72">
        <f>IF(RES_hh_fech_in!U21=0,0,RES_hh_fech_in!U21/RES_summary!U$21)</f>
        <v>18.516139297206237</v>
      </c>
      <c r="V21" s="72">
        <f>IF(RES_hh_fech_in!V21=0,0,RES_hh_fech_in!V21/RES_summary!V$21)</f>
        <v>14.865170420843585</v>
      </c>
      <c r="W21" s="72">
        <f>IF(RES_hh_fech_in!W21=0,0,RES_hh_fech_in!W21/RES_summary!W$21)</f>
        <v>17.401012184090259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21.79789298468291</v>
      </c>
      <c r="D22" s="72">
        <f>IF(RES_hh_fech_in!D22=0,0,RES_hh_fech_in!D22/RES_summary!D$21)</f>
        <v>23.68493405038063</v>
      </c>
      <c r="E22" s="72">
        <f>IF(RES_hh_fech_in!E22=0,0,RES_hh_fech_in!E22/RES_summary!E$21)</f>
        <v>25.068737565756059</v>
      </c>
      <c r="F22" s="72">
        <f>IF(RES_hh_fech_in!F22=0,0,RES_hh_fech_in!F22/RES_summary!F$21)</f>
        <v>22.803998506948282</v>
      </c>
      <c r="G22" s="72">
        <f>IF(RES_hh_fech_in!G22=0,0,RES_hh_fech_in!G22/RES_summary!G$21)</f>
        <v>21.717290348722567</v>
      </c>
      <c r="H22" s="72">
        <f>IF(RES_hh_fech_in!H22=0,0,RES_hh_fech_in!H22/RES_summary!H$21)</f>
        <v>26.626373443495403</v>
      </c>
      <c r="I22" s="72">
        <f>IF(RES_hh_fech_in!I22=0,0,RES_hh_fech_in!I22/RES_summary!I$21)</f>
        <v>28.164260875965613</v>
      </c>
      <c r="J22" s="72">
        <f>IF(RES_hh_fech_in!J22=0,0,RES_hh_fech_in!J22/RES_summary!J$21)</f>
        <v>32.368150005881475</v>
      </c>
      <c r="K22" s="72">
        <f>IF(RES_hh_fech_in!K22=0,0,RES_hh_fech_in!K22/RES_summary!K$21)</f>
        <v>21.906746058898161</v>
      </c>
      <c r="L22" s="72">
        <f>IF(RES_hh_fech_in!L22=0,0,RES_hh_fech_in!L22/RES_summary!L$21)</f>
        <v>21.302954204113867</v>
      </c>
      <c r="M22" s="72">
        <f>IF(RES_hh_fech_in!M22=0,0,RES_hh_fech_in!M22/RES_summary!M$21)</f>
        <v>19.19314640971772</v>
      </c>
      <c r="N22" s="72">
        <f>IF(RES_hh_fech_in!N22=0,0,RES_hh_fech_in!N22/RES_summary!N$21)</f>
        <v>16.636147994828651</v>
      </c>
      <c r="O22" s="72">
        <f>IF(RES_hh_fech_in!O22=0,0,RES_hh_fech_in!O22/RES_summary!O$21)</f>
        <v>15.610753901420818</v>
      </c>
      <c r="P22" s="72">
        <f>IF(RES_hh_fech_in!P22=0,0,RES_hh_fech_in!P22/RES_summary!P$21)</f>
        <v>18.03534133213487</v>
      </c>
      <c r="Q22" s="72">
        <f>IF(RES_hh_fech_in!Q22=0,0,RES_hh_fech_in!Q22/RES_summary!Q$21)</f>
        <v>17.782630628898808</v>
      </c>
      <c r="R22" s="72">
        <f>IF(RES_hh_fech_in!R22=0,0,RES_hh_fech_in!R22/RES_summary!R$21)</f>
        <v>19.794005614825071</v>
      </c>
      <c r="S22" s="72">
        <f>IF(RES_hh_fech_in!S22=0,0,RES_hh_fech_in!S22/RES_summary!S$21)</f>
        <v>22.886594772743383</v>
      </c>
      <c r="T22" s="72">
        <f>IF(RES_hh_fech_in!T22=0,0,RES_hh_fech_in!T22/RES_summary!T$21)</f>
        <v>24.283987532136198</v>
      </c>
      <c r="U22" s="72">
        <f>IF(RES_hh_fech_in!U22=0,0,RES_hh_fech_in!U22/RES_summary!U$21)</f>
        <v>18.457136937187549</v>
      </c>
      <c r="V22" s="72">
        <f>IF(RES_hh_fech_in!V22=0,0,RES_hh_fech_in!V22/RES_summary!V$21)</f>
        <v>14.752519080444431</v>
      </c>
      <c r="W22" s="72">
        <f>IF(RES_hh_fech_in!W22=0,0,RES_hh_fech_in!W22/RES_summary!W$21)</f>
        <v>17.245239522727154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18.030339777848944</v>
      </c>
      <c r="F23" s="72">
        <f>IF(RES_hh_fech_in!F23=0,0,RES_hh_fech_in!F23/RES_summary!F$21)</f>
        <v>25.151555630493299</v>
      </c>
      <c r="G23" s="72">
        <f>IF(RES_hh_fech_in!G23=0,0,RES_hh_fech_in!G23/RES_summary!G$21)</f>
        <v>22.418484701479855</v>
      </c>
      <c r="H23" s="72">
        <f>IF(RES_hh_fech_in!H23=0,0,RES_hh_fech_in!H23/RES_summary!H$21)</f>
        <v>23.92023856065812</v>
      </c>
      <c r="I23" s="72">
        <f>IF(RES_hh_fech_in!I23=0,0,RES_hh_fech_in!I23/RES_summary!I$21)</f>
        <v>22.033193291827587</v>
      </c>
      <c r="J23" s="72">
        <f>IF(RES_hh_fech_in!J23=0,0,RES_hh_fech_in!J23/RES_summary!J$21)</f>
        <v>24.354905777990869</v>
      </c>
      <c r="K23" s="72">
        <f>IF(RES_hh_fech_in!K23=0,0,RES_hh_fech_in!K23/RES_summary!K$21)</f>
        <v>19.306878968585327</v>
      </c>
      <c r="L23" s="72">
        <f>IF(RES_hh_fech_in!L23=0,0,RES_hh_fech_in!L23/RES_summary!L$21)</f>
        <v>19.674261259407743</v>
      </c>
      <c r="M23" s="72">
        <f>IF(RES_hh_fech_in!M23=0,0,RES_hh_fech_in!M23/RES_summary!M$21)</f>
        <v>17.548507585287517</v>
      </c>
      <c r="N23" s="72">
        <f>IF(RES_hh_fech_in!N23=0,0,RES_hh_fech_in!N23/RES_summary!N$21)</f>
        <v>18.616826401823058</v>
      </c>
      <c r="O23" s="72">
        <f>IF(RES_hh_fech_in!O23=0,0,RES_hh_fech_in!O23/RES_summary!O$21)</f>
        <v>15.113527788513585</v>
      </c>
      <c r="P23" s="72">
        <f>IF(RES_hh_fech_in!P23=0,0,RES_hh_fech_in!P23/RES_summary!P$21)</f>
        <v>14.366914273256608</v>
      </c>
      <c r="Q23" s="72">
        <f>IF(RES_hh_fech_in!Q23=0,0,RES_hh_fech_in!Q23/RES_summary!Q$21)</f>
        <v>14.496148713071859</v>
      </c>
      <c r="R23" s="72">
        <f>IF(RES_hh_fech_in!R23=0,0,RES_hh_fech_in!R23/RES_summary!R$21)</f>
        <v>24.235059417018871</v>
      </c>
      <c r="S23" s="72">
        <f>IF(RES_hh_fech_in!S23=0,0,RES_hh_fech_in!S23/RES_summary!S$21)</f>
        <v>24.331641015107202</v>
      </c>
      <c r="T23" s="72">
        <f>IF(RES_hh_fech_in!T23=0,0,RES_hh_fech_in!T23/RES_summary!T$21)</f>
        <v>17.971631702510319</v>
      </c>
      <c r="U23" s="72">
        <f>IF(RES_hh_fech_in!U23=0,0,RES_hh_fech_in!U23/RES_summary!U$21)</f>
        <v>16.711583282983941</v>
      </c>
      <c r="V23" s="72">
        <f>IF(RES_hh_fech_in!V23=0,0,RES_hh_fech_in!V23/RES_summary!V$21)</f>
        <v>12.876002675635515</v>
      </c>
      <c r="W23" s="72">
        <f>IF(RES_hh_fech_in!W23=0,0,RES_hh_fech_in!W23/RES_summary!W$21)</f>
        <v>20.057479125482466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17.290440703514552</v>
      </c>
      <c r="D24" s="72">
        <f>IF(RES_hh_fech_in!D24=0,0,RES_hh_fech_in!D24/RES_summary!D$21)</f>
        <v>20.300732627101326</v>
      </c>
      <c r="E24" s="72">
        <f>IF(RES_hh_fech_in!E24=0,0,RES_hh_fech_in!E24/RES_summary!E$21)</f>
        <v>18.044957238060469</v>
      </c>
      <c r="F24" s="72">
        <f>IF(RES_hh_fech_in!F24=0,0,RES_hh_fech_in!F24/RES_summary!F$21)</f>
        <v>19.374381705858724</v>
      </c>
      <c r="G24" s="72">
        <f>IF(RES_hh_fech_in!G24=0,0,RES_hh_fech_in!G24/RES_summary!G$21)</f>
        <v>20.213139847249096</v>
      </c>
      <c r="H24" s="72">
        <f>IF(RES_hh_fech_in!H24=0,0,RES_hh_fech_in!H24/RES_summary!H$21)</f>
        <v>22.148976312290994</v>
      </c>
      <c r="I24" s="72">
        <f>IF(RES_hh_fech_in!I24=0,0,RES_hh_fech_in!I24/RES_summary!I$21)</f>
        <v>23.465779495764401</v>
      </c>
      <c r="J24" s="72">
        <f>IF(RES_hh_fech_in!J24=0,0,RES_hh_fech_in!J24/RES_summary!J$21)</f>
        <v>25.852830035088864</v>
      </c>
      <c r="K24" s="72">
        <f>IF(RES_hh_fech_in!K24=0,0,RES_hh_fech_in!K24/RES_summary!K$21)</f>
        <v>19.844123447195638</v>
      </c>
      <c r="L24" s="72">
        <f>IF(RES_hh_fech_in!L24=0,0,RES_hh_fech_in!L24/RES_summary!L$21)</f>
        <v>18.725108189606178</v>
      </c>
      <c r="M24" s="72">
        <f>IF(RES_hh_fech_in!M24=0,0,RES_hh_fech_in!M24/RES_summary!M$21)</f>
        <v>17.52990623099463</v>
      </c>
      <c r="N24" s="72">
        <f>IF(RES_hh_fech_in!N24=0,0,RES_hh_fech_in!N24/RES_summary!N$21)</f>
        <v>15.624084649514181</v>
      </c>
      <c r="O24" s="72">
        <f>IF(RES_hh_fech_in!O24=0,0,RES_hh_fech_in!O24/RES_summary!O$21)</f>
        <v>13.952760716341484</v>
      </c>
      <c r="P24" s="72">
        <f>IF(RES_hh_fech_in!P24=0,0,RES_hh_fech_in!P24/RES_summary!P$21)</f>
        <v>13.365534739850615</v>
      </c>
      <c r="Q24" s="72">
        <f>IF(RES_hh_fech_in!Q24=0,0,RES_hh_fech_in!Q24/RES_summary!Q$21)</f>
        <v>14.083917156641213</v>
      </c>
      <c r="R24" s="72">
        <f>IF(RES_hh_fech_in!R24=0,0,RES_hh_fech_in!R24/RES_summary!R$21)</f>
        <v>20.021469237499364</v>
      </c>
      <c r="S24" s="72">
        <f>IF(RES_hh_fech_in!S24=0,0,RES_hh_fech_in!S24/RES_summary!S$21)</f>
        <v>23.211259950243111</v>
      </c>
      <c r="T24" s="72">
        <f>IF(RES_hh_fech_in!T24=0,0,RES_hh_fech_in!T24/RES_summary!T$21)</f>
        <v>19.484762083032116</v>
      </c>
      <c r="U24" s="72">
        <f>IF(RES_hh_fech_in!U24=0,0,RES_hh_fech_in!U24/RES_summary!U$21)</f>
        <v>17.688381686541582</v>
      </c>
      <c r="V24" s="72">
        <f>IF(RES_hh_fech_in!V24=0,0,RES_hh_fech_in!V24/RES_summary!V$21)</f>
        <v>14.106655174388845</v>
      </c>
      <c r="W24" s="72">
        <f>IF(RES_hh_fech_in!W24=0,0,RES_hh_fech_in!W24/RES_summary!W$21)</f>
        <v>16.857146633040298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15.978655283465883</v>
      </c>
      <c r="D25" s="74">
        <f>IF(RES_hh_fech_in!D25=0,0,RES_hh_fech_in!D25/RES_summary!D$21)</f>
        <v>18.143751917724028</v>
      </c>
      <c r="E25" s="74">
        <f>IF(RES_hh_fech_in!E25=0,0,RES_hh_fech_in!E25/RES_summary!E$21)</f>
        <v>15.159668032429012</v>
      </c>
      <c r="F25" s="74">
        <f>IF(RES_hh_fech_in!F25=0,0,RES_hh_fech_in!F25/RES_summary!F$21)</f>
        <v>19.060990393933199</v>
      </c>
      <c r="G25" s="74">
        <f>IF(RES_hh_fech_in!G25=0,0,RES_hh_fech_in!G25/RES_summary!G$21)</f>
        <v>17.263528822108587</v>
      </c>
      <c r="H25" s="74">
        <f>IF(RES_hh_fech_in!H25=0,0,RES_hh_fech_in!H25/RES_summary!H$21)</f>
        <v>19.58601948926357</v>
      </c>
      <c r="I25" s="74">
        <f>IF(RES_hh_fech_in!I25=0,0,RES_hh_fech_in!I25/RES_summary!I$21)</f>
        <v>19.234298877949758</v>
      </c>
      <c r="J25" s="74">
        <f>IF(RES_hh_fech_in!J25=0,0,RES_hh_fech_in!J25/RES_summary!J$21)</f>
        <v>21.013931500263048</v>
      </c>
      <c r="K25" s="74">
        <f>IF(RES_hh_fech_in!K25=0,0,RES_hh_fech_in!K25/RES_summary!K$21)</f>
        <v>13.472465359081319</v>
      </c>
      <c r="L25" s="74">
        <f>IF(RES_hh_fech_in!L25=0,0,RES_hh_fech_in!L25/RES_summary!L$21)</f>
        <v>15.988631324370223</v>
      </c>
      <c r="M25" s="74">
        <f>IF(RES_hh_fech_in!M25=0,0,RES_hh_fech_in!M25/RES_summary!M$21)</f>
        <v>12.225866586404079</v>
      </c>
      <c r="N25" s="74">
        <f>IF(RES_hh_fech_in!N25=0,0,RES_hh_fech_in!N25/RES_summary!N$21)</f>
        <v>13.560912659696235</v>
      </c>
      <c r="O25" s="74">
        <f>IF(RES_hh_fech_in!O25=0,0,RES_hh_fech_in!O25/RES_summary!O$21)</f>
        <v>10.696630151419928</v>
      </c>
      <c r="P25" s="74">
        <f>IF(RES_hh_fech_in!P25=0,0,RES_hh_fech_in!P25/RES_summary!P$21)</f>
        <v>7.4678027397434228</v>
      </c>
      <c r="Q25" s="74">
        <f>IF(RES_hh_fech_in!Q25=0,0,RES_hh_fech_in!Q25/RES_summary!Q$21)</f>
        <v>7.4191492386979077</v>
      </c>
      <c r="R25" s="74">
        <f>IF(RES_hh_fech_in!R25=0,0,RES_hh_fech_in!R25/RES_summary!R$21)</f>
        <v>11.885224844619783</v>
      </c>
      <c r="S25" s="74">
        <f>IF(RES_hh_fech_in!S25=0,0,RES_hh_fech_in!S25/RES_summary!S$21)</f>
        <v>15.292070446459133</v>
      </c>
      <c r="T25" s="74">
        <f>IF(RES_hh_fech_in!T25=0,0,RES_hh_fech_in!T25/RES_summary!T$21)</f>
        <v>14.092188110271653</v>
      </c>
      <c r="U25" s="74">
        <f>IF(RES_hh_fech_in!U25=0,0,RES_hh_fech_in!U25/RES_summary!U$21)</f>
        <v>10.407498237125392</v>
      </c>
      <c r="V25" s="74">
        <f>IF(RES_hh_fech_in!V25=0,0,RES_hh_fech_in!V25/RES_summary!V$21)</f>
        <v>9.5192835995975091</v>
      </c>
      <c r="W25" s="74">
        <f>IF(RES_hh_fech_in!W25=0,0,RES_hh_fech_in!W25/RES_summary!W$21)</f>
        <v>8.1815483053353795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9.1902462418273849</v>
      </c>
      <c r="D26" s="77">
        <f>IF(RES_hh_fech_in!D26=0,0,RES_hh_fech_in!D26/RES_summary!D$21)</f>
        <v>10.24722341261629</v>
      </c>
      <c r="E26" s="77">
        <f>IF(RES_hh_fech_in!E26=0,0,RES_hh_fech_in!E26/RES_summary!E$21)</f>
        <v>10.176670461573423</v>
      </c>
      <c r="F26" s="77">
        <f>IF(RES_hh_fech_in!F26=0,0,RES_hh_fech_in!F26/RES_summary!F$21)</f>
        <v>9.3323321894600682</v>
      </c>
      <c r="G26" s="77">
        <f>IF(RES_hh_fech_in!G26=0,0,RES_hh_fech_in!G26/RES_summary!G$21)</f>
        <v>9.7147298763884873</v>
      </c>
      <c r="H26" s="77">
        <f>IF(RES_hh_fech_in!H26=0,0,RES_hh_fech_in!H26/RES_summary!H$21)</f>
        <v>11.595761355509536</v>
      </c>
      <c r="I26" s="77">
        <f>IF(RES_hh_fech_in!I26=0,0,RES_hh_fech_in!I26/RES_summary!I$21)</f>
        <v>11.176554334992437</v>
      </c>
      <c r="J26" s="77">
        <f>IF(RES_hh_fech_in!J26=0,0,RES_hh_fech_in!J26/RES_summary!J$21)</f>
        <v>13.397983627758249</v>
      </c>
      <c r="K26" s="77">
        <f>IF(RES_hh_fech_in!K26=0,0,RES_hh_fech_in!K26/RES_summary!K$21)</f>
        <v>10.016840849043513</v>
      </c>
      <c r="L26" s="77">
        <f>IF(RES_hh_fech_in!L26=0,0,RES_hh_fech_in!L26/RES_summary!L$21)</f>
        <v>9.2762201201029146</v>
      </c>
      <c r="M26" s="77">
        <f>IF(RES_hh_fech_in!M26=0,0,RES_hh_fech_in!M26/RES_summary!M$21)</f>
        <v>8.5953699482187833</v>
      </c>
      <c r="N26" s="77">
        <f>IF(RES_hh_fech_in!N26=0,0,RES_hh_fech_in!N26/RES_summary!N$21)</f>
        <v>8.2371733393533013</v>
      </c>
      <c r="O26" s="77">
        <f>IF(RES_hh_fech_in!O26=0,0,RES_hh_fech_in!O26/RES_summary!O$21)</f>
        <v>7.1855790096272152</v>
      </c>
      <c r="P26" s="77">
        <f>IF(RES_hh_fech_in!P26=0,0,RES_hh_fech_in!P26/RES_summary!P$21)</f>
        <v>7.1536002047046967</v>
      </c>
      <c r="Q26" s="77">
        <f>IF(RES_hh_fech_in!Q26=0,0,RES_hh_fech_in!Q26/RES_summary!Q$21)</f>
        <v>7.5691397326496972</v>
      </c>
      <c r="R26" s="77">
        <f>IF(RES_hh_fech_in!R26=0,0,RES_hh_fech_in!R26/RES_summary!R$21)</f>
        <v>10.37828599022393</v>
      </c>
      <c r="S26" s="77">
        <f>IF(RES_hh_fech_in!S26=0,0,RES_hh_fech_in!S26/RES_summary!S$21)</f>
        <v>11.281485192095046</v>
      </c>
      <c r="T26" s="77">
        <f>IF(RES_hh_fech_in!T26=0,0,RES_hh_fech_in!T26/RES_summary!T$21)</f>
        <v>11.721777994751301</v>
      </c>
      <c r="U26" s="77">
        <f>IF(RES_hh_fech_in!U26=0,0,RES_hh_fech_in!U26/RES_summary!U$21)</f>
        <v>9.6342755296465246</v>
      </c>
      <c r="V26" s="77">
        <f>IF(RES_hh_fech_in!V26=0,0,RES_hh_fech_in!V26/RES_summary!V$21)</f>
        <v>8.2786135706922117</v>
      </c>
      <c r="W26" s="77">
        <f>IF(RES_hh_fech_in!W26=0,0,RES_hh_fech_in!W26/RES_summary!W$21)</f>
        <v>8.7722022111725888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8.132919729200518</v>
      </c>
      <c r="D27" s="69">
        <f>IF(RES_hh_fech_in!D27=0,0,RES_hh_fech_in!D27/RES_summary!D$21)</f>
        <v>9.1044779868918546</v>
      </c>
      <c r="E27" s="69">
        <f>IF(RES_hh_fech_in!E27=0,0,RES_hh_fech_in!E27/RES_summary!E$21)</f>
        <v>9.0525167391227139</v>
      </c>
      <c r="F27" s="69">
        <f>IF(RES_hh_fech_in!F27=0,0,RES_hh_fech_in!F27/RES_summary!F$21)</f>
        <v>8.8480331102865382</v>
      </c>
      <c r="G27" s="69">
        <f>IF(RES_hh_fech_in!G27=0,0,RES_hh_fech_in!G27/RES_summary!G$21)</f>
        <v>9.2780297356109926</v>
      </c>
      <c r="H27" s="69">
        <f>IF(RES_hh_fech_in!H27=0,0,RES_hh_fech_in!H27/RES_summary!H$21)</f>
        <v>10.984114031103749</v>
      </c>
      <c r="I27" s="69">
        <f>IF(RES_hh_fech_in!I27=0,0,RES_hh_fech_in!I27/RES_summary!I$21)</f>
        <v>10.121973424704928</v>
      </c>
      <c r="J27" s="69">
        <f>IF(RES_hh_fech_in!J27=0,0,RES_hh_fech_in!J27/RES_summary!J$21)</f>
        <v>11.40933396732833</v>
      </c>
      <c r="K27" s="69">
        <f>IF(RES_hh_fech_in!K27=0,0,RES_hh_fech_in!K27/RES_summary!K$21)</f>
        <v>8.5062513149732055</v>
      </c>
      <c r="L27" s="69">
        <f>IF(RES_hh_fech_in!L27=0,0,RES_hh_fech_in!L27/RES_summary!L$21)</f>
        <v>7.8692250259600698</v>
      </c>
      <c r="M27" s="69">
        <f>IF(RES_hh_fech_in!M27=0,0,RES_hh_fech_in!M27/RES_summary!M$21)</f>
        <v>6.4734874119901225</v>
      </c>
      <c r="N27" s="69">
        <f>IF(RES_hh_fech_in!N27=0,0,RES_hh_fech_in!N27/RES_summary!N$21)</f>
        <v>6.6266262312610982</v>
      </c>
      <c r="O27" s="69">
        <f>IF(RES_hh_fech_in!O27=0,0,RES_hh_fech_in!O27/RES_summary!O$21)</f>
        <v>6.1300979927828436</v>
      </c>
      <c r="P27" s="69">
        <f>IF(RES_hh_fech_in!P27=0,0,RES_hh_fech_in!P27/RES_summary!P$21)</f>
        <v>5.7353495053673731</v>
      </c>
      <c r="Q27" s="69">
        <f>IF(RES_hh_fech_in!Q27=0,0,RES_hh_fech_in!Q27/RES_summary!Q$21)</f>
        <v>5.606202720810356</v>
      </c>
      <c r="R27" s="69">
        <f>IF(RES_hh_fech_in!R27=0,0,RES_hh_fech_in!R27/RES_summary!R$21)</f>
        <v>7.379525566797966</v>
      </c>
      <c r="S27" s="69">
        <f>IF(RES_hh_fech_in!S27=0,0,RES_hh_fech_in!S27/RES_summary!S$21)</f>
        <v>8.3603518997499098</v>
      </c>
      <c r="T27" s="69">
        <f>IF(RES_hh_fech_in!T27=0,0,RES_hh_fech_in!T27/RES_summary!T$21)</f>
        <v>7.2825967321074119</v>
      </c>
      <c r="U27" s="69">
        <f>IF(RES_hh_fech_in!U27=0,0,RES_hh_fech_in!U27/RES_summary!U$21)</f>
        <v>6.2449289775339487</v>
      </c>
      <c r="V27" s="69">
        <f>IF(RES_hh_fech_in!V27=0,0,RES_hh_fech_in!V27/RES_summary!V$21)</f>
        <v>5.000904074836523</v>
      </c>
      <c r="W27" s="69">
        <f>IF(RES_hh_fech_in!W27=0,0,RES_hh_fech_in!W27/RES_summary!W$21)</f>
        <v>5.69400596948394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9.9806775061208626</v>
      </c>
      <c r="D30" s="72">
        <f>IF(RES_hh_fech_in!D30=0,0,RES_hh_fech_in!D30/RES_summary!D$21)</f>
        <v>11.376795567151843</v>
      </c>
      <c r="E30" s="72">
        <f>IF(RES_hh_fech_in!E30=0,0,RES_hh_fech_in!E30/RES_summary!E$21)</f>
        <v>11.522449445526631</v>
      </c>
      <c r="F30" s="72">
        <f>IF(RES_hh_fech_in!F30=0,0,RES_hh_fech_in!F30/RES_summary!F$21)</f>
        <v>11.175885490804562</v>
      </c>
      <c r="G30" s="72">
        <f>IF(RES_hh_fech_in!G30=0,0,RES_hh_fech_in!G30/RES_summary!G$21)</f>
        <v>11.604184586327204</v>
      </c>
      <c r="H30" s="72">
        <f>IF(RES_hh_fech_in!H30=0,0,RES_hh_fech_in!H30/RES_summary!H$21)</f>
        <v>13.402826588561592</v>
      </c>
      <c r="I30" s="72">
        <f>IF(RES_hh_fech_in!I30=0,0,RES_hh_fech_in!I30/RES_summary!I$21)</f>
        <v>13.275971481591981</v>
      </c>
      <c r="J30" s="72">
        <f>IF(RES_hh_fech_in!J30=0,0,RES_hh_fech_in!J30/RES_summary!J$21)</f>
        <v>13.94634364476104</v>
      </c>
      <c r="K30" s="72">
        <f>IF(RES_hh_fech_in!K30=0,0,RES_hh_fech_in!K30/RES_summary!K$21)</f>
        <v>10.828189872913164</v>
      </c>
      <c r="L30" s="72">
        <f>IF(RES_hh_fech_in!L30=0,0,RES_hh_fech_in!L30/RES_summary!L$21)</f>
        <v>10.097482727048719</v>
      </c>
      <c r="M30" s="72">
        <f>IF(RES_hh_fech_in!M30=0,0,RES_hh_fech_in!M30/RES_summary!M$21)</f>
        <v>7.8032682530576452</v>
      </c>
      <c r="N30" s="72">
        <f>IF(RES_hh_fech_in!N30=0,0,RES_hh_fech_in!N30/RES_summary!N$21)</f>
        <v>8.3132765392742254</v>
      </c>
      <c r="O30" s="72">
        <f>IF(RES_hh_fech_in!O30=0,0,RES_hh_fech_in!O30/RES_summary!O$21)</f>
        <v>8.5382913928087802</v>
      </c>
      <c r="P30" s="72">
        <f>IF(RES_hh_fech_in!P30=0,0,RES_hh_fech_in!P30/RES_summary!P$21)</f>
        <v>7.2661928984515178</v>
      </c>
      <c r="Q30" s="72">
        <f>IF(RES_hh_fech_in!Q30=0,0,RES_hh_fech_in!Q30/RES_summary!Q$21)</f>
        <v>7.4086683569942151</v>
      </c>
      <c r="R30" s="72">
        <f>IF(RES_hh_fech_in!R30=0,0,RES_hh_fech_in!R30/RES_summary!R$21)</f>
        <v>9.5867351445277382</v>
      </c>
      <c r="S30" s="72">
        <f>IF(RES_hh_fech_in!S30=0,0,RES_hh_fech_in!S30/RES_summary!S$21)</f>
        <v>10.520582080138006</v>
      </c>
      <c r="T30" s="72">
        <f>IF(RES_hh_fech_in!T30=0,0,RES_hh_fech_in!T30/RES_summary!T$21)</f>
        <v>9.8022343484077314</v>
      </c>
      <c r="U30" s="72">
        <f>IF(RES_hh_fech_in!U30=0,0,RES_hh_fech_in!U30/RES_summary!U$21)</f>
        <v>8.853444255363156</v>
      </c>
      <c r="V30" s="72">
        <f>IF(RES_hh_fech_in!V30=0,0,RES_hh_fech_in!V30/RES_summary!V$21)</f>
        <v>6.7503543044761907</v>
      </c>
      <c r="W30" s="72">
        <f>IF(RES_hh_fech_in!W30=0,0,RES_hh_fech_in!W30/RES_summary!W$21)</f>
        <v>8.1864551109640349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8.1245728332931311</v>
      </c>
      <c r="D32" s="77">
        <f>IF(RES_hh_fech_in!D32=0,0,RES_hh_fech_in!D32/RES_summary!D$21)</f>
        <v>9.086726322177519</v>
      </c>
      <c r="E32" s="77">
        <f>IF(RES_hh_fech_in!E32=0,0,RES_hh_fech_in!E32/RES_summary!E$21)</f>
        <v>9.0344711429662894</v>
      </c>
      <c r="F32" s="77">
        <f>IF(RES_hh_fech_in!F32=0,0,RES_hh_fech_in!F32/RES_summary!F$21)</f>
        <v>8.834033427802563</v>
      </c>
      <c r="G32" s="77">
        <f>IF(RES_hh_fech_in!G32=0,0,RES_hh_fech_in!G32/RES_summary!G$21)</f>
        <v>9.2648016459036633</v>
      </c>
      <c r="H32" s="77">
        <f>IF(RES_hh_fech_in!H32=0,0,RES_hh_fech_in!H32/RES_summary!H$21)</f>
        <v>10.970437150495592</v>
      </c>
      <c r="I32" s="77">
        <f>IF(RES_hh_fech_in!I32=0,0,RES_hh_fech_in!I32/RES_summary!I$21)</f>
        <v>10.105420819548511</v>
      </c>
      <c r="J32" s="77">
        <f>IF(RES_hh_fech_in!J32=0,0,RES_hh_fech_in!J32/RES_summary!J$21)</f>
        <v>11.373348549913965</v>
      </c>
      <c r="K32" s="77">
        <f>IF(RES_hh_fech_in!K32=0,0,RES_hh_fech_in!K32/RES_summary!K$21)</f>
        <v>8.4737791372740467</v>
      </c>
      <c r="L32" s="77">
        <f>IF(RES_hh_fech_in!L32=0,0,RES_hh_fech_in!L32/RES_summary!L$21)</f>
        <v>7.8394295176403572</v>
      </c>
      <c r="M32" s="77">
        <f>IF(RES_hh_fech_in!M32=0,0,RES_hh_fech_in!M32/RES_summary!M$21)</f>
        <v>6.4556238037735403</v>
      </c>
      <c r="N32" s="77">
        <f>IF(RES_hh_fech_in!N32=0,0,RES_hh_fech_in!N32/RES_summary!N$21)</f>
        <v>6.602126580171106</v>
      </c>
      <c r="O32" s="77">
        <f>IF(RES_hh_fech_in!O32=0,0,RES_hh_fech_in!O32/RES_summary!O$21)</f>
        <v>6.101069139518283</v>
      </c>
      <c r="P32" s="77">
        <f>IF(RES_hh_fech_in!P32=0,0,RES_hh_fech_in!P32/RES_summary!P$21)</f>
        <v>5.7172147381984839</v>
      </c>
      <c r="Q32" s="77">
        <f>IF(RES_hh_fech_in!Q32=0,0,RES_hh_fech_in!Q32/RES_summary!Q$21)</f>
        <v>5.5857708344320356</v>
      </c>
      <c r="R32" s="77">
        <f>IF(RES_hh_fech_in!R32=0,0,RES_hh_fech_in!R32/RES_summary!R$21)</f>
        <v>7.3478120679438348</v>
      </c>
      <c r="S32" s="77">
        <f>IF(RES_hh_fech_in!S32=0,0,RES_hh_fech_in!S32/RES_summary!S$21)</f>
        <v>8.3211779725215536</v>
      </c>
      <c r="T32" s="77">
        <f>IF(RES_hh_fech_in!T32=0,0,RES_hh_fech_in!T32/RES_summary!T$21)</f>
        <v>7.2262135060776007</v>
      </c>
      <c r="U32" s="77">
        <f>IF(RES_hh_fech_in!U32=0,0,RES_hh_fech_in!U32/RES_summary!U$21)</f>
        <v>6.1849618340110792</v>
      </c>
      <c r="V32" s="77">
        <f>IF(RES_hh_fech_in!V32=0,0,RES_hh_fech_in!V32/RES_summary!V$21)</f>
        <v>4.9670499155843961</v>
      </c>
      <c r="W32" s="77">
        <f>IF(RES_hh_fech_in!W32=0,0,RES_hh_fech_in!W32/RES_summary!W$21)</f>
        <v>5.6506442743706069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130.81970141792925</v>
      </c>
      <c r="D3" s="65">
        <f>IF(RES_hh_tesh_in!D3=0,0,RES_hh_tesh_in!D3/RES_summary!D$21)</f>
        <v>128.86505696484471</v>
      </c>
      <c r="E3" s="65">
        <f>IF(RES_hh_tesh_in!E3=0,0,RES_hh_tesh_in!E3/RES_summary!E$21)</f>
        <v>126.56720080682726</v>
      </c>
      <c r="F3" s="65">
        <f>IF(RES_hh_tesh_in!F3=0,0,RES_hh_tesh_in!F3/RES_summary!F$21)</f>
        <v>119.8056139973756</v>
      </c>
      <c r="G3" s="65">
        <f>IF(RES_hh_tesh_in!G3=0,0,RES_hh_tesh_in!G3/RES_summary!G$21)</f>
        <v>116.6754153617601</v>
      </c>
      <c r="H3" s="65">
        <f>IF(RES_hh_tesh_in!H3=0,0,RES_hh_tesh_in!H3/RES_summary!H$21)</f>
        <v>126.4893725207195</v>
      </c>
      <c r="I3" s="65">
        <f>IF(RES_hh_tesh_in!I3=0,0,RES_hh_tesh_in!I3/RES_summary!I$21)</f>
        <v>110.4738532444412</v>
      </c>
      <c r="J3" s="65">
        <f>IF(RES_hh_tesh_in!J3=0,0,RES_hh_tesh_in!J3/RES_summary!J$21)</f>
        <v>127.32953928367488</v>
      </c>
      <c r="K3" s="65">
        <f>IF(RES_hh_tesh_in!K3=0,0,RES_hh_tesh_in!K3/RES_summary!K$21)</f>
        <v>107.489997680032</v>
      </c>
      <c r="L3" s="65">
        <f>IF(RES_hh_tesh_in!L3=0,0,RES_hh_tesh_in!L3/RES_summary!L$21)</f>
        <v>111.44853588480484</v>
      </c>
      <c r="M3" s="65">
        <f>IF(RES_hh_tesh_in!M3=0,0,RES_hh_tesh_in!M3/RES_summary!M$21)</f>
        <v>94.182474152933509</v>
      </c>
      <c r="N3" s="65">
        <f>IF(RES_hh_tesh_in!N3=0,0,RES_hh_tesh_in!N3/RES_summary!N$21)</f>
        <v>97.703415756776792</v>
      </c>
      <c r="O3" s="65">
        <f>IF(RES_hh_tesh_in!O3=0,0,RES_hh_tesh_in!O3/RES_summary!O$21)</f>
        <v>101.79636311968696</v>
      </c>
      <c r="P3" s="65">
        <f>IF(RES_hh_tesh_in!P3=0,0,RES_hh_tesh_in!P3/RES_summary!P$21)</f>
        <v>81.968543184225609</v>
      </c>
      <c r="Q3" s="65">
        <f>IF(RES_hh_tesh_in!Q3=0,0,RES_hh_tesh_in!Q3/RES_summary!Q$21)</f>
        <v>81.456262621171746</v>
      </c>
      <c r="R3" s="65">
        <f>IF(RES_hh_tesh_in!R3=0,0,RES_hh_tesh_in!R3/RES_summary!R$21)</f>
        <v>94.036168754932774</v>
      </c>
      <c r="S3" s="65">
        <f>IF(RES_hh_tesh_in!S3=0,0,RES_hh_tesh_in!S3/RES_summary!S$21)</f>
        <v>92.508808355742545</v>
      </c>
      <c r="T3" s="65">
        <f>IF(RES_hh_tesh_in!T3=0,0,RES_hh_tesh_in!T3/RES_summary!T$21)</f>
        <v>86.452871554750786</v>
      </c>
      <c r="U3" s="65">
        <f>IF(RES_hh_tesh_in!U3=0,0,RES_hh_tesh_in!U3/RES_summary!U$21)</f>
        <v>79.696696828661686</v>
      </c>
      <c r="V3" s="65">
        <f>IF(RES_hh_tesh_in!V3=0,0,RES_hh_tesh_in!V3/RES_summary!V$21)</f>
        <v>69.371006299313663</v>
      </c>
      <c r="W3" s="65">
        <f>IF(RES_hh_tesh_in!W3=0,0,RES_hh_tesh_in!W3/RES_summary!W$21)</f>
        <v>68.226826272797425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108.56743552186757</v>
      </c>
      <c r="D4" s="69">
        <f>IF(RES_hh_tesh_in!D4=0,0,RES_hh_tesh_in!D4/RES_summary!D$21)</f>
        <v>103.95622871928997</v>
      </c>
      <c r="E4" s="69">
        <f>IF(RES_hh_tesh_in!E4=0,0,RES_hh_tesh_in!E4/RES_summary!E$21)</f>
        <v>100.99554555511641</v>
      </c>
      <c r="F4" s="69">
        <f>IF(RES_hh_tesh_in!F4=0,0,RES_hh_tesh_in!F4/RES_summary!F$21)</f>
        <v>94.989250280842938</v>
      </c>
      <c r="G4" s="69">
        <f>IF(RES_hh_tesh_in!G4=0,0,RES_hh_tesh_in!G4/RES_summary!G$21)</f>
        <v>90.888346268461632</v>
      </c>
      <c r="H4" s="69">
        <f>IF(RES_hh_tesh_in!H4=0,0,RES_hh_tesh_in!H4/RES_summary!H$21)</f>
        <v>94.767803184058238</v>
      </c>
      <c r="I4" s="69">
        <f>IF(RES_hh_tesh_in!I4=0,0,RES_hh_tesh_in!I4/RES_summary!I$21)</f>
        <v>80.172382374709159</v>
      </c>
      <c r="J4" s="69">
        <f>IF(RES_hh_tesh_in!J4=0,0,RES_hh_tesh_in!J4/RES_summary!J$21)</f>
        <v>92.579042355660079</v>
      </c>
      <c r="K4" s="69">
        <f>IF(RES_hh_tesh_in!K4=0,0,RES_hh_tesh_in!K4/RES_summary!K$21)</f>
        <v>81.466437610966693</v>
      </c>
      <c r="L4" s="69">
        <f>IF(RES_hh_tesh_in!L4=0,0,RES_hh_tesh_in!L4/RES_summary!L$21)</f>
        <v>87.105441802483185</v>
      </c>
      <c r="M4" s="69">
        <f>IF(RES_hh_tesh_in!M4=0,0,RES_hh_tesh_in!M4/RES_summary!M$21)</f>
        <v>72.40355936138981</v>
      </c>
      <c r="N4" s="69">
        <f>IF(RES_hh_tesh_in!N4=0,0,RES_hh_tesh_in!N4/RES_summary!N$21)</f>
        <v>76.138595696052619</v>
      </c>
      <c r="O4" s="69">
        <f>IF(RES_hh_tesh_in!O4=0,0,RES_hh_tesh_in!O4/RES_summary!O$21)</f>
        <v>82.342477513321157</v>
      </c>
      <c r="P4" s="69">
        <f>IF(RES_hh_tesh_in!P4=0,0,RES_hh_tesh_in!P4/RES_summary!P$21)</f>
        <v>63.970300240084512</v>
      </c>
      <c r="Q4" s="69">
        <f>IF(RES_hh_tesh_in!Q4=0,0,RES_hh_tesh_in!Q4/RES_summary!Q$21)</f>
        <v>63.276250442830886</v>
      </c>
      <c r="R4" s="69">
        <f>IF(RES_hh_tesh_in!R4=0,0,RES_hh_tesh_in!R4/RES_summary!R$21)</f>
        <v>69.097283306640179</v>
      </c>
      <c r="S4" s="69">
        <f>IF(RES_hh_tesh_in!S4=0,0,RES_hh_tesh_in!S4/RES_summary!S$21)</f>
        <v>64.315759581993603</v>
      </c>
      <c r="T4" s="69">
        <f>IF(RES_hh_tesh_in!T4=0,0,RES_hh_tesh_in!T4/RES_summary!T$21)</f>
        <v>59.491712265473495</v>
      </c>
      <c r="U4" s="69">
        <f>IF(RES_hh_tesh_in!U4=0,0,RES_hh_tesh_in!U4/RES_summary!U$21)</f>
        <v>56.614096531280538</v>
      </c>
      <c r="V4" s="69">
        <f>IF(RES_hh_tesh_in!V4=0,0,RES_hh_tesh_in!V4/RES_summary!V$21)</f>
        <v>50.21160726912376</v>
      </c>
      <c r="W4" s="69">
        <f>IF(RES_hh_tesh_in!W4=0,0,RES_hh_tesh_in!W4/RES_summary!W$21)</f>
        <v>46.666725935404372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111.94846519844502</v>
      </c>
      <c r="D5" s="72">
        <f>IF(RES_hh_tesh_in!D5=0,0,RES_hh_tesh_in!D5/RES_summary!D$21)</f>
        <v>98.055970021290463</v>
      </c>
      <c r="E5" s="72">
        <f>IF(RES_hh_tesh_in!E5=0,0,RES_hh_tesh_in!E5/RES_summary!E$21)</f>
        <v>100.93837651895134</v>
      </c>
      <c r="F5" s="72">
        <f>IF(RES_hh_tesh_in!F5=0,0,RES_hh_tesh_in!F5/RES_summary!F$21)</f>
        <v>81.11194953215373</v>
      </c>
      <c r="G5" s="72">
        <f>IF(RES_hh_tesh_in!G5=0,0,RES_hh_tesh_in!G5/RES_summary!G$21)</f>
        <v>82.426051504338247</v>
      </c>
      <c r="H5" s="72">
        <f>IF(RES_hh_tesh_in!H5=0,0,RES_hh_tesh_in!H5/RES_summary!H$21)</f>
        <v>92.950352979180593</v>
      </c>
      <c r="I5" s="72">
        <f>IF(RES_hh_tesh_in!I5=0,0,RES_hh_tesh_in!I5/RES_summary!I$21)</f>
        <v>93.67810999947136</v>
      </c>
      <c r="J5" s="72">
        <f>IF(RES_hh_tesh_in!J5=0,0,RES_hh_tesh_in!J5/RES_summary!J$21)</f>
        <v>83.625475287656116</v>
      </c>
      <c r="K5" s="72">
        <f>IF(RES_hh_tesh_in!K5=0,0,RES_hh_tesh_in!K5/RES_summary!K$21)</f>
        <v>71.527227498306189</v>
      </c>
      <c r="L5" s="72">
        <f>IF(RES_hh_tesh_in!L5=0,0,RES_hh_tesh_in!L5/RES_summary!L$21)</f>
        <v>103.75691899178169</v>
      </c>
      <c r="M5" s="72">
        <f>IF(RES_hh_tesh_in!M5=0,0,RES_hh_tesh_in!M5/RES_summary!M$21)</f>
        <v>85.955343951953495</v>
      </c>
      <c r="N5" s="72">
        <f>IF(RES_hh_tesh_in!N5=0,0,RES_hh_tesh_in!N5/RES_summary!N$21)</f>
        <v>74.490335050448223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67.745023703979044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43.772328931935704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108.77340110832013</v>
      </c>
      <c r="D6" s="72">
        <f>IF(RES_hh_tesh_in!D6=0,0,RES_hh_tesh_in!D6/RES_summary!D$21)</f>
        <v>98.024692966592866</v>
      </c>
      <c r="E6" s="72">
        <f>IF(RES_hh_tesh_in!E6=0,0,RES_hh_tesh_in!E6/RES_summary!E$21)</f>
        <v>84.008492950438367</v>
      </c>
      <c r="F6" s="72">
        <f>IF(RES_hh_tesh_in!F6=0,0,RES_hh_tesh_in!F6/RES_summary!F$21)</f>
        <v>107.99016620817248</v>
      </c>
      <c r="G6" s="72">
        <f>IF(RES_hh_tesh_in!G6=0,0,RES_hh_tesh_in!G6/RES_summary!G$21)</f>
        <v>93.630442888021221</v>
      </c>
      <c r="H6" s="72">
        <f>IF(RES_hh_tesh_in!H6=0,0,RES_hh_tesh_in!H6/RES_summary!H$21)</f>
        <v>103.12630062039925</v>
      </c>
      <c r="I6" s="72">
        <f>IF(RES_hh_tesh_in!I6=0,0,RES_hh_tesh_in!I6/RES_summary!I$21)</f>
        <v>63.442772602518652</v>
      </c>
      <c r="J6" s="72">
        <f>IF(RES_hh_tesh_in!J6=0,0,RES_hh_tesh_in!J6/RES_summary!J$21)</f>
        <v>89.784670321184521</v>
      </c>
      <c r="K6" s="72">
        <f>IF(RES_hh_tesh_in!K6=0,0,RES_hh_tesh_in!K6/RES_summary!K$21)</f>
        <v>80.216259555076235</v>
      </c>
      <c r="L6" s="72">
        <f>IF(RES_hh_tesh_in!L6=0,0,RES_hh_tesh_in!L6/RES_summary!L$21)</f>
        <v>85.468687438774296</v>
      </c>
      <c r="M6" s="72">
        <f>IF(RES_hh_tesh_in!M6=0,0,RES_hh_tesh_in!M6/RES_summary!M$21)</f>
        <v>76.037820331322408</v>
      </c>
      <c r="N6" s="72">
        <f>IF(RES_hh_tesh_in!N6=0,0,RES_hh_tesh_in!N6/RES_summary!N$21)</f>
        <v>69.634980653135273</v>
      </c>
      <c r="O6" s="72">
        <f>IF(RES_hh_tesh_in!O6=0,0,RES_hh_tesh_in!O6/RES_summary!O$21)</f>
        <v>84.198793393186506</v>
      </c>
      <c r="P6" s="72">
        <f>IF(RES_hh_tesh_in!P6=0,0,RES_hh_tesh_in!P6/RES_summary!P$21)</f>
        <v>65.759159044560363</v>
      </c>
      <c r="Q6" s="72">
        <f>IF(RES_hh_tesh_in!Q6=0,0,RES_hh_tesh_in!Q6/RES_summary!Q$21)</f>
        <v>52.953177810217248</v>
      </c>
      <c r="R6" s="72">
        <f>IF(RES_hh_tesh_in!R6=0,0,RES_hh_tesh_in!R6/RES_summary!R$21)</f>
        <v>68.714896719173581</v>
      </c>
      <c r="S6" s="72">
        <f>IF(RES_hh_tesh_in!S6=0,0,RES_hh_tesh_in!S6/RES_summary!S$21)</f>
        <v>49.087163340150759</v>
      </c>
      <c r="T6" s="72">
        <f>IF(RES_hh_tesh_in!T6=0,0,RES_hh_tesh_in!T6/RES_summary!T$21)</f>
        <v>67.525747459305322</v>
      </c>
      <c r="U6" s="72">
        <f>IF(RES_hh_tesh_in!U6=0,0,RES_hh_tesh_in!U6/RES_summary!U$21)</f>
        <v>54.18459154936653</v>
      </c>
      <c r="V6" s="72">
        <f>IF(RES_hh_tesh_in!V6=0,0,RES_hh_tesh_in!V6/RES_summary!V$21)</f>
        <v>53.323155897079992</v>
      </c>
      <c r="W6" s="72">
        <f>IF(RES_hh_tesh_in!W6=0,0,RES_hh_tesh_in!W6/RES_summary!W$21)</f>
        <v>42.082273933368995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111.40752562686589</v>
      </c>
      <c r="D7" s="72">
        <f>IF(RES_hh_tesh_in!D7=0,0,RES_hh_tesh_in!D7/RES_summary!D$21)</f>
        <v>101.11164662383457</v>
      </c>
      <c r="E7" s="72">
        <f>IF(RES_hh_tesh_in!E7=0,0,RES_hh_tesh_in!E7/RES_summary!E$21)</f>
        <v>98.945784755164041</v>
      </c>
      <c r="F7" s="72">
        <f>IF(RES_hh_tesh_in!F7=0,0,RES_hh_tesh_in!F7/RES_summary!F$21)</f>
        <v>89.900458118919545</v>
      </c>
      <c r="G7" s="72">
        <f>IF(RES_hh_tesh_in!G7=0,0,RES_hh_tesh_in!G7/RES_summary!G$21)</f>
        <v>90.779787573265892</v>
      </c>
      <c r="H7" s="72">
        <f>IF(RES_hh_tesh_in!H7=0,0,RES_hh_tesh_in!H7/RES_summary!H$21)</f>
        <v>102.05612305597649</v>
      </c>
      <c r="I7" s="72">
        <f>IF(RES_hh_tesh_in!I7=0,0,RES_hh_tesh_in!I7/RES_summary!I$21)</f>
        <v>62.379883646511566</v>
      </c>
      <c r="J7" s="72">
        <f>IF(RES_hh_tesh_in!J7=0,0,RES_hh_tesh_in!J7/RES_summary!J$21)</f>
        <v>96.654047980749226</v>
      </c>
      <c r="K7" s="72">
        <f>IF(RES_hh_tesh_in!K7=0,0,RES_hh_tesh_in!K7/RES_summary!K$21)</f>
        <v>81.258885933837817</v>
      </c>
      <c r="L7" s="72">
        <f>IF(RES_hh_tesh_in!L7=0,0,RES_hh_tesh_in!L7/RES_summary!L$21)</f>
        <v>82.98147085434168</v>
      </c>
      <c r="M7" s="72">
        <f>IF(RES_hh_tesh_in!M7=0,0,RES_hh_tesh_in!M7/RES_summary!M$21)</f>
        <v>69.095980019083228</v>
      </c>
      <c r="N7" s="72">
        <f>IF(RES_hh_tesh_in!N7=0,0,RES_hh_tesh_in!N7/RES_summary!N$21)</f>
        <v>73.61891244814089</v>
      </c>
      <c r="O7" s="72">
        <f>IF(RES_hh_tesh_in!O7=0,0,RES_hh_tesh_in!O7/RES_summary!O$21)</f>
        <v>81.059012910923343</v>
      </c>
      <c r="P7" s="72">
        <f>IF(RES_hh_tesh_in!P7=0,0,RES_hh_tesh_in!P7/RES_summary!P$21)</f>
        <v>65.258373607674613</v>
      </c>
      <c r="Q7" s="72">
        <f>IF(RES_hh_tesh_in!Q7=0,0,RES_hh_tesh_in!Q7/RES_summary!Q$21)</f>
        <v>62.512862770630448</v>
      </c>
      <c r="R7" s="72">
        <f>IF(RES_hh_tesh_in!R7=0,0,RES_hh_tesh_in!R7/RES_summary!R$21)</f>
        <v>64.256373863114518</v>
      </c>
      <c r="S7" s="72">
        <f>IF(RES_hh_tesh_in!S7=0,0,RES_hh_tesh_in!S7/RES_summary!S$21)</f>
        <v>63.352567869656525</v>
      </c>
      <c r="T7" s="72">
        <f>IF(RES_hh_tesh_in!T7=0,0,RES_hh_tesh_in!T7/RES_summary!T$21)</f>
        <v>52.280628006853533</v>
      </c>
      <c r="U7" s="72">
        <f>IF(RES_hh_tesh_in!U7=0,0,RES_hh_tesh_in!U7/RES_summary!U$21)</f>
        <v>56.577457328731128</v>
      </c>
      <c r="V7" s="72">
        <f>IF(RES_hh_tesh_in!V7=0,0,RES_hh_tesh_in!V7/RES_summary!V$21)</f>
        <v>57.370671683054546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104.02901904648452</v>
      </c>
      <c r="D8" s="72">
        <f>IF(RES_hh_tesh_in!D8=0,0,RES_hh_tesh_in!D8/RES_summary!D$21)</f>
        <v>102.10492834858593</v>
      </c>
      <c r="E8" s="72">
        <f>IF(RES_hh_tesh_in!E8=0,0,RES_hh_tesh_in!E8/RES_summary!E$21)</f>
        <v>99.070383485457114</v>
      </c>
      <c r="F8" s="72">
        <f>IF(RES_hh_tesh_in!F8=0,0,RES_hh_tesh_in!F8/RES_summary!F$21)</f>
        <v>93.54695665153271</v>
      </c>
      <c r="G8" s="72">
        <f>IF(RES_hh_tesh_in!G8=0,0,RES_hh_tesh_in!G8/RES_summary!G$21)</f>
        <v>89.719629355706445</v>
      </c>
      <c r="H8" s="72">
        <f>IF(RES_hh_tesh_in!H8=0,0,RES_hh_tesh_in!H8/RES_summary!H$21)</f>
        <v>90.166428371702139</v>
      </c>
      <c r="I8" s="72">
        <f>IF(RES_hh_tesh_in!I8=0,0,RES_hh_tesh_in!I8/RES_summary!I$21)</f>
        <v>80.47178093846648</v>
      </c>
      <c r="J8" s="72">
        <f>IF(RES_hh_tesh_in!J8=0,0,RES_hh_tesh_in!J8/RES_summary!J$21)</f>
        <v>87.650024862488266</v>
      </c>
      <c r="K8" s="72">
        <f>IF(RES_hh_tesh_in!K8=0,0,RES_hh_tesh_in!K8/RES_summary!K$21)</f>
        <v>80.343491874745453</v>
      </c>
      <c r="L8" s="72">
        <f>IF(RES_hh_tesh_in!L8=0,0,RES_hh_tesh_in!L8/RES_summary!L$21)</f>
        <v>85.680950702821349</v>
      </c>
      <c r="M8" s="72">
        <f>IF(RES_hh_tesh_in!M8=0,0,RES_hh_tesh_in!M8/RES_summary!M$21)</f>
        <v>69.425833425377505</v>
      </c>
      <c r="N8" s="72">
        <f>IF(RES_hh_tesh_in!N8=0,0,RES_hh_tesh_in!N8/RES_summary!N$21)</f>
        <v>76.622181303422778</v>
      </c>
      <c r="O8" s="72">
        <f>IF(RES_hh_tesh_in!O8=0,0,RES_hh_tesh_in!O8/RES_summary!O$21)</f>
        <v>80.313113682874075</v>
      </c>
      <c r="P8" s="72">
        <f>IF(RES_hh_tesh_in!P8=0,0,RES_hh_tesh_in!P8/RES_summary!P$21)</f>
        <v>60.718565851510562</v>
      </c>
      <c r="Q8" s="72">
        <f>IF(RES_hh_tesh_in!Q8=0,0,RES_hh_tesh_in!Q8/RES_summary!Q$21)</f>
        <v>61.700223762045042</v>
      </c>
      <c r="R8" s="72">
        <f>IF(RES_hh_tesh_in!R8=0,0,RES_hh_tesh_in!R8/RES_summary!R$21)</f>
        <v>68.641510284516556</v>
      </c>
      <c r="S8" s="72">
        <f>IF(RES_hh_tesh_in!S8=0,0,RES_hh_tesh_in!S8/RES_summary!S$21)</f>
        <v>63.234659919618394</v>
      </c>
      <c r="T8" s="72">
        <f>IF(RES_hh_tesh_in!T8=0,0,RES_hh_tesh_in!T8/RES_summary!T$21)</f>
        <v>59.188193427776341</v>
      </c>
      <c r="U8" s="72">
        <f>IF(RES_hh_tesh_in!U8=0,0,RES_hh_tesh_in!U8/RES_summary!U$21)</f>
        <v>55.000570992884739</v>
      </c>
      <c r="V8" s="72">
        <f>IF(RES_hh_tesh_in!V8=0,0,RES_hh_tesh_in!V8/RES_summary!V$21)</f>
        <v>47.541208743302661</v>
      </c>
      <c r="W8" s="72">
        <f>IF(RES_hh_tesh_in!W8=0,0,RES_hh_tesh_in!W8/RES_summary!W$21)</f>
        <v>46.164840430102011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104.49356367321954</v>
      </c>
      <c r="D9" s="72">
        <f>IF(RES_hh_tesh_in!D9=0,0,RES_hh_tesh_in!D9/RES_summary!D$21)</f>
        <v>99.180909173117755</v>
      </c>
      <c r="E9" s="72">
        <f>IF(RES_hh_tesh_in!E9=0,0,RES_hh_tesh_in!E9/RES_summary!E$21)</f>
        <v>103.17996648515829</v>
      </c>
      <c r="F9" s="72">
        <f>IF(RES_hh_tesh_in!F9=0,0,RES_hh_tesh_in!F9/RES_summary!F$21)</f>
        <v>92.96761634137961</v>
      </c>
      <c r="G9" s="72">
        <f>IF(RES_hh_tesh_in!G9=0,0,RES_hh_tesh_in!G9/RES_summary!G$21)</f>
        <v>83.831330758467445</v>
      </c>
      <c r="H9" s="72">
        <f>IF(RES_hh_tesh_in!H9=0,0,RES_hh_tesh_in!H9/RES_summary!H$21)</f>
        <v>91.584180309675588</v>
      </c>
      <c r="I9" s="72">
        <f>IF(RES_hh_tesh_in!I9=0,0,RES_hh_tesh_in!I9/RES_summary!I$21)</f>
        <v>83.157884866186748</v>
      </c>
      <c r="J9" s="72">
        <f>IF(RES_hh_tesh_in!J9=0,0,RES_hh_tesh_in!J9/RES_summary!J$21)</f>
        <v>96.340238262865313</v>
      </c>
      <c r="K9" s="72">
        <f>IF(RES_hh_tesh_in!K9=0,0,RES_hh_tesh_in!K9/RES_summary!K$21)</f>
        <v>77.661250078463524</v>
      </c>
      <c r="L9" s="72">
        <f>IF(RES_hh_tesh_in!L9=0,0,RES_hh_tesh_in!L9/RES_summary!L$21)</f>
        <v>86.378650297529106</v>
      </c>
      <c r="M9" s="72">
        <f>IF(RES_hh_tesh_in!M9=0,0,RES_hh_tesh_in!M9/RES_summary!M$21)</f>
        <v>72.124743225973845</v>
      </c>
      <c r="N9" s="72">
        <f>IF(RES_hh_tesh_in!N9=0,0,RES_hh_tesh_in!N9/RES_summary!N$21)</f>
        <v>84.757155256379988</v>
      </c>
      <c r="O9" s="72">
        <f>IF(RES_hh_tesh_in!O9=0,0,RES_hh_tesh_in!O9/RES_summary!O$21)</f>
        <v>83.853142140400166</v>
      </c>
      <c r="P9" s="72">
        <f>IF(RES_hh_tesh_in!P9=0,0,RES_hh_tesh_in!P9/RES_summary!P$21)</f>
        <v>62.686717320679669</v>
      </c>
      <c r="Q9" s="72">
        <f>IF(RES_hh_tesh_in!Q9=0,0,RES_hh_tesh_in!Q9/RES_summary!Q$21)</f>
        <v>63.951643302392064</v>
      </c>
      <c r="R9" s="72">
        <f>IF(RES_hh_tesh_in!R9=0,0,RES_hh_tesh_in!R9/RES_summary!R$21)</f>
        <v>63.109129565236032</v>
      </c>
      <c r="S9" s="72">
        <f>IF(RES_hh_tesh_in!S9=0,0,RES_hh_tesh_in!S9/RES_summary!S$21)</f>
        <v>62.496971182189284</v>
      </c>
      <c r="T9" s="72">
        <f>IF(RES_hh_tesh_in!T9=0,0,RES_hh_tesh_in!T9/RES_summary!T$21)</f>
        <v>60.598599456912929</v>
      </c>
      <c r="U9" s="72">
        <f>IF(RES_hh_tesh_in!U9=0,0,RES_hh_tesh_in!U9/RES_summary!U$21)</f>
        <v>57.153561033503188</v>
      </c>
      <c r="V9" s="72">
        <f>IF(RES_hh_tesh_in!V9=0,0,RES_hh_tesh_in!V9/RES_summary!V$21)</f>
        <v>47.850810279749389</v>
      </c>
      <c r="W9" s="72">
        <f>IF(RES_hh_tesh_in!W9=0,0,RES_hh_tesh_in!W9/RES_summary!W$21)</f>
        <v>47.248143519109831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82.900645010045906</v>
      </c>
      <c r="F10" s="72">
        <f>IF(RES_hh_tesh_in!F10=0,0,RES_hh_tesh_in!F10/RES_summary!F$21)</f>
        <v>113.91978035322025</v>
      </c>
      <c r="G10" s="72">
        <f>IF(RES_hh_tesh_in!G10=0,0,RES_hh_tesh_in!G10/RES_summary!G$21)</f>
        <v>94.9553876084764</v>
      </c>
      <c r="H10" s="72">
        <f>IF(RES_hh_tesh_in!H10=0,0,RES_hh_tesh_in!H10/RES_summary!H$21)</f>
        <v>90.131720257616635</v>
      </c>
      <c r="I10" s="72">
        <f>IF(RES_hh_tesh_in!I10=0,0,RES_hh_tesh_in!I10/RES_summary!I$21)</f>
        <v>70.538114012727391</v>
      </c>
      <c r="J10" s="72">
        <f>IF(RES_hh_tesh_in!J10=0,0,RES_hh_tesh_in!J10/RES_summary!J$21)</f>
        <v>79.701992307009036</v>
      </c>
      <c r="K10" s="72">
        <f>IF(RES_hh_tesh_in!K10=0,0,RES_hh_tesh_in!K10/RES_summary!K$21)</f>
        <v>74.544532637405609</v>
      </c>
      <c r="L10" s="72">
        <f>IF(RES_hh_tesh_in!L10=0,0,RES_hh_tesh_in!L10/RES_summary!L$21)</f>
        <v>88.859787893902435</v>
      </c>
      <c r="M10" s="72">
        <f>IF(RES_hh_tesh_in!M10=0,0,RES_hh_tesh_in!M10/RES_summary!M$21)</f>
        <v>74.786158595012537</v>
      </c>
      <c r="N10" s="72">
        <f>IF(RES_hh_tesh_in!N10=0,0,RES_hh_tesh_in!N10/RES_summary!N$21)</f>
        <v>83.149582905140889</v>
      </c>
      <c r="O10" s="72">
        <f>IF(RES_hh_tesh_in!O10=0,0,RES_hh_tesh_in!O10/RES_summary!O$21)</f>
        <v>77.293682752098789</v>
      </c>
      <c r="P10" s="72">
        <f>IF(RES_hh_tesh_in!P10=0,0,RES_hh_tesh_in!P10/RES_summary!P$21)</f>
        <v>61.797301609633777</v>
      </c>
      <c r="Q10" s="72">
        <f>IF(RES_hh_tesh_in!Q10=0,0,RES_hh_tesh_in!Q10/RES_summary!Q$21)</f>
        <v>61.633757912169493</v>
      </c>
      <c r="R10" s="72">
        <f>IF(RES_hh_tesh_in!R10=0,0,RES_hh_tesh_in!R10/RES_summary!R$21)</f>
        <v>76.948013124742189</v>
      </c>
      <c r="S10" s="72">
        <f>IF(RES_hh_tesh_in!S10=0,0,RES_hh_tesh_in!S10/RES_summary!S$21)</f>
        <v>69.027364357216413</v>
      </c>
      <c r="T10" s="72">
        <f>IF(RES_hh_tesh_in!T10=0,0,RES_hh_tesh_in!T10/RES_summary!T$21)</f>
        <v>52.116806413337173</v>
      </c>
      <c r="U10" s="72">
        <f>IF(RES_hh_tesh_in!U10=0,0,RES_hh_tesh_in!U10/RES_summary!U$21)</f>
        <v>51.415890690735026</v>
      </c>
      <c r="V10" s="72">
        <f>IF(RES_hh_tesh_in!V10=0,0,RES_hh_tesh_in!V10/RES_summary!V$21)</f>
        <v>41.884862051573556</v>
      </c>
      <c r="W10" s="72">
        <f>IF(RES_hh_tesh_in!W10=0,0,RES_hh_tesh_in!W10/RES_summary!W$21)</f>
        <v>51.221673712630071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106.27552783097563</v>
      </c>
      <c r="D11" s="72">
        <f>IF(RES_hh_tesh_in!D11=0,0,RES_hh_tesh_in!D11/RES_summary!D$21)</f>
        <v>107.44992853632537</v>
      </c>
      <c r="E11" s="72">
        <f>IF(RES_hh_tesh_in!E11=0,0,RES_hh_tesh_in!E11/RES_summary!E$21)</f>
        <v>92.824158211954042</v>
      </c>
      <c r="F11" s="72">
        <f>IF(RES_hh_tesh_in!F11=0,0,RES_hh_tesh_in!F11/RES_summary!F$21)</f>
        <v>97.441257427188972</v>
      </c>
      <c r="G11" s="72">
        <f>IF(RES_hh_tesh_in!G11=0,0,RES_hh_tesh_in!G11/RES_summary!G$21)</f>
        <v>94.879223826639844</v>
      </c>
      <c r="H11" s="72">
        <f>IF(RES_hh_tesh_in!H11=0,0,RES_hh_tesh_in!H11/RES_summary!H$21)</f>
        <v>90.620864418038479</v>
      </c>
      <c r="I11" s="72">
        <f>IF(RES_hh_tesh_in!I11=0,0,RES_hh_tesh_in!I11/RES_summary!I$21)</f>
        <v>81.392161066982737</v>
      </c>
      <c r="J11" s="72">
        <f>IF(RES_hh_tesh_in!J11=0,0,RES_hh_tesh_in!J11/RES_summary!J$21)</f>
        <v>89.006229955499776</v>
      </c>
      <c r="K11" s="72">
        <f>IF(RES_hh_tesh_in!K11=0,0,RES_hh_tesh_in!K11/RES_summary!K$21)</f>
        <v>80.68167031080219</v>
      </c>
      <c r="L11" s="72">
        <f>IF(RES_hh_tesh_in!L11=0,0,RES_hh_tesh_in!L11/RES_summary!L$21)</f>
        <v>87.760891546850061</v>
      </c>
      <c r="M11" s="72">
        <f>IF(RES_hh_tesh_in!M11=0,0,RES_hh_tesh_in!M11/RES_summary!M$21)</f>
        <v>74.44463857012596</v>
      </c>
      <c r="N11" s="72">
        <f>IF(RES_hh_tesh_in!N11=0,0,RES_hh_tesh_in!N11/RES_summary!N$21)</f>
        <v>63.591843473446332</v>
      </c>
      <c r="O11" s="72">
        <f>IF(RES_hh_tesh_in!O11=0,0,RES_hh_tesh_in!O11/RES_summary!O$21)</f>
        <v>83.027996275489031</v>
      </c>
      <c r="P11" s="72">
        <f>IF(RES_hh_tesh_in!P11=0,0,RES_hh_tesh_in!P11/RES_summary!P$21)</f>
        <v>62.648918034319578</v>
      </c>
      <c r="Q11" s="72">
        <f>IF(RES_hh_tesh_in!Q11=0,0,RES_hh_tesh_in!Q11/RES_summary!Q$21)</f>
        <v>63.819131603824935</v>
      </c>
      <c r="R11" s="72">
        <f>IF(RES_hh_tesh_in!R11=0,0,RES_hh_tesh_in!R11/RES_summary!R$21)</f>
        <v>69.308466075877917</v>
      </c>
      <c r="S11" s="72">
        <f>IF(RES_hh_tesh_in!S11=0,0,RES_hh_tesh_in!S11/RES_summary!S$21)</f>
        <v>67.291979375391477</v>
      </c>
      <c r="T11" s="72">
        <f>IF(RES_hh_tesh_in!T11=0,0,RES_hh_tesh_in!T11/RES_summary!T$21)</f>
        <v>54.313667418433958</v>
      </c>
      <c r="U11" s="72">
        <f>IF(RES_hh_tesh_in!U11=0,0,RES_hh_tesh_in!U11/RES_summary!U$21)</f>
        <v>55.372717284197854</v>
      </c>
      <c r="V11" s="72">
        <f>IF(RES_hh_tesh_in!V11=0,0,RES_hh_tesh_in!V11/RES_summary!V$21)</f>
        <v>49.531404707890076</v>
      </c>
      <c r="W11" s="72">
        <f>IF(RES_hh_tesh_in!W11=0,0,RES_hh_tesh_in!W11/RES_summary!W$21)</f>
        <v>42.680955477795791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104.78341487064762</v>
      </c>
      <c r="D12" s="72">
        <f>IF(RES_hh_tesh_in!D12=0,0,RES_hh_tesh_in!D12/RES_summary!D$21)</f>
        <v>105.11082299714228</v>
      </c>
      <c r="E12" s="72">
        <f>IF(RES_hh_tesh_in!E12=0,0,RES_hh_tesh_in!E12/RES_summary!E$21)</f>
        <v>106.53818970403702</v>
      </c>
      <c r="F12" s="72">
        <f>IF(RES_hh_tesh_in!F12=0,0,RES_hh_tesh_in!F12/RES_summary!F$21)</f>
        <v>93.310265943312359</v>
      </c>
      <c r="G12" s="72">
        <f>IF(RES_hh_tesh_in!G12=0,0,RES_hh_tesh_in!G12/RES_summary!G$21)</f>
        <v>84.819644117365442</v>
      </c>
      <c r="H12" s="72">
        <f>IF(RES_hh_tesh_in!H12=0,0,RES_hh_tesh_in!H12/RES_summary!H$21)</f>
        <v>86.981008281537868</v>
      </c>
      <c r="I12" s="72">
        <f>IF(RES_hh_tesh_in!I12=0,0,RES_hh_tesh_in!I12/RES_summary!I$21)</f>
        <v>84.098264630895514</v>
      </c>
      <c r="J12" s="72">
        <f>IF(RES_hh_tesh_in!J12=0,0,RES_hh_tesh_in!J12/RES_summary!J$21)</f>
        <v>90.793252417448983</v>
      </c>
      <c r="K12" s="72">
        <f>IF(RES_hh_tesh_in!K12=0,0,RES_hh_tesh_in!K12/RES_summary!K$21)</f>
        <v>84.463788350240293</v>
      </c>
      <c r="L12" s="72">
        <f>IF(RES_hh_tesh_in!L12=0,0,RES_hh_tesh_in!L12/RES_summary!L$21)</f>
        <v>82.44633830105758</v>
      </c>
      <c r="M12" s="72">
        <f>IF(RES_hh_tesh_in!M12=0,0,RES_hh_tesh_in!M12/RES_summary!M$21)</f>
        <v>77.573096271435858</v>
      </c>
      <c r="N12" s="72">
        <f>IF(RES_hh_tesh_in!N12=0,0,RES_hh_tesh_in!N12/RES_summary!N$21)</f>
        <v>77.017963915258761</v>
      </c>
      <c r="O12" s="72">
        <f>IF(RES_hh_tesh_in!O12=0,0,RES_hh_tesh_in!O12/RES_summary!O$21)</f>
        <v>74.215359083107373</v>
      </c>
      <c r="P12" s="72">
        <f>IF(RES_hh_tesh_in!P12=0,0,RES_hh_tesh_in!P12/RES_summary!P$21)</f>
        <v>67.931784969222107</v>
      </c>
      <c r="Q12" s="72">
        <f>IF(RES_hh_tesh_in!Q12=0,0,RES_hh_tesh_in!Q12/RES_summary!Q$21)</f>
        <v>64.972163413981107</v>
      </c>
      <c r="R12" s="72">
        <f>IF(RES_hh_tesh_in!R12=0,0,RES_hh_tesh_in!R12/RES_summary!R$21)</f>
        <v>66.123243125462281</v>
      </c>
      <c r="S12" s="72">
        <f>IF(RES_hh_tesh_in!S12=0,0,RES_hh_tesh_in!S12/RES_summary!S$21)</f>
        <v>64.518146795810296</v>
      </c>
      <c r="T12" s="72">
        <f>IF(RES_hh_tesh_in!T12=0,0,RES_hh_tesh_in!T12/RES_summary!T$21)</f>
        <v>60.129405976349823</v>
      </c>
      <c r="U12" s="72">
        <f>IF(RES_hh_tesh_in!U12=0,0,RES_hh_tesh_in!U12/RES_summary!U$21)</f>
        <v>55.784299829296906</v>
      </c>
      <c r="V12" s="72">
        <f>IF(RES_hh_tesh_in!V12=0,0,RES_hh_tesh_in!V12/RES_summary!V$21)</f>
        <v>51.089161119884579</v>
      </c>
      <c r="W12" s="72">
        <f>IF(RES_hh_tesh_in!W12=0,0,RES_hh_tesh_in!W12/RES_summary!W$21)</f>
        <v>45.119908710376279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107.67455810752568</v>
      </c>
      <c r="D13" s="74">
        <f>IF(RES_hh_tesh_in!D13=0,0,RES_hh_tesh_in!D13/RES_summary!D$21)</f>
        <v>103.312257327029</v>
      </c>
      <c r="E13" s="74">
        <f>IF(RES_hh_tesh_in!E13=0,0,RES_hh_tesh_in!E13/RES_summary!E$21)</f>
        <v>100.79665946916741</v>
      </c>
      <c r="F13" s="74">
        <f>IF(RES_hh_tesh_in!F13=0,0,RES_hh_tesh_in!F13/RES_summary!F$21)</f>
        <v>96.00052344591964</v>
      </c>
      <c r="G13" s="74">
        <f>IF(RES_hh_tesh_in!G13=0,0,RES_hh_tesh_in!G13/RES_summary!G$21)</f>
        <v>93.644334066141255</v>
      </c>
      <c r="H13" s="74">
        <f>IF(RES_hh_tesh_in!H13=0,0,RES_hh_tesh_in!H13/RES_summary!H$21)</f>
        <v>94.645390257384264</v>
      </c>
      <c r="I13" s="74">
        <f>IF(RES_hh_tesh_in!I13=0,0,RES_hh_tesh_in!I13/RES_summary!I$21)</f>
        <v>79.533194487517207</v>
      </c>
      <c r="J13" s="74">
        <f>IF(RES_hh_tesh_in!J13=0,0,RES_hh_tesh_in!J13/RES_summary!J$21)</f>
        <v>90.219869585167828</v>
      </c>
      <c r="K13" s="74">
        <f>IF(RES_hh_tesh_in!K13=0,0,RES_hh_tesh_in!K13/RES_summary!K$21)</f>
        <v>80.382711465903128</v>
      </c>
      <c r="L13" s="74">
        <f>IF(RES_hh_tesh_in!L13=0,0,RES_hh_tesh_in!L13/RES_summary!L$21)</f>
        <v>86.562363735220401</v>
      </c>
      <c r="M13" s="74">
        <f>IF(RES_hh_tesh_in!M13=0,0,RES_hh_tesh_in!M13/RES_summary!M$21)</f>
        <v>71.158004692430737</v>
      </c>
      <c r="N13" s="74">
        <f>IF(RES_hh_tesh_in!N13=0,0,RES_hh_tesh_in!N13/RES_summary!N$21)</f>
        <v>75.659375759160056</v>
      </c>
      <c r="O13" s="74">
        <f>IF(RES_hh_tesh_in!O13=0,0,RES_hh_tesh_in!O13/RES_summary!O$21)</f>
        <v>81.992638199701958</v>
      </c>
      <c r="P13" s="74">
        <f>IF(RES_hh_tesh_in!P13=0,0,RES_hh_tesh_in!P13/RES_summary!P$21)</f>
        <v>62.926635053614035</v>
      </c>
      <c r="Q13" s="74">
        <f>IF(RES_hh_tesh_in!Q13=0,0,RES_hh_tesh_in!Q13/RES_summary!Q$21)</f>
        <v>62.679601038121405</v>
      </c>
      <c r="R13" s="74">
        <f>IF(RES_hh_tesh_in!R13=0,0,RES_hh_tesh_in!R13/RES_summary!R$21)</f>
        <v>64.54980444994915</v>
      </c>
      <c r="S13" s="74">
        <f>IF(RES_hh_tesh_in!S13=0,0,RES_hh_tesh_in!S13/RES_summary!S$21)</f>
        <v>67.177984631325799</v>
      </c>
      <c r="T13" s="74">
        <f>IF(RES_hh_tesh_in!T13=0,0,RES_hh_tesh_in!T13/RES_summary!T$21)</f>
        <v>61.207498369722018</v>
      </c>
      <c r="U13" s="74">
        <f>IF(RES_hh_tesh_in!U13=0,0,RES_hh_tesh_in!U13/RES_summary!U$21)</f>
        <v>54.526669361450558</v>
      </c>
      <c r="V13" s="74">
        <f>IF(RES_hh_tesh_in!V13=0,0,RES_hh_tesh_in!V13/RES_summary!V$21)</f>
        <v>0</v>
      </c>
      <c r="W13" s="74">
        <f>IF(RES_hh_tesh_in!W13=0,0,RES_hh_tesh_in!W13/RES_summary!W$21)</f>
        <v>42.175543174092475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2.1865351533666773</v>
      </c>
      <c r="D14" s="76">
        <f>IF(RES_hh_tesh_in!D14=0,0,RES_hh_tesh_in!D14/RES_summary!D$21)</f>
        <v>1.9839092696334271</v>
      </c>
      <c r="E14" s="76">
        <f>IF(RES_hh_tesh_in!E14=0,0,RES_hh_tesh_in!E14/RES_summary!E$21)</f>
        <v>1.8850868266891911</v>
      </c>
      <c r="F14" s="76">
        <f>IF(RES_hh_tesh_in!F14=0,0,RES_hh_tesh_in!F14/RES_summary!F$21)</f>
        <v>1.6218328843813754</v>
      </c>
      <c r="G14" s="76">
        <f>IF(RES_hh_tesh_in!G14=0,0,RES_hh_tesh_in!G14/RES_summary!G$21)</f>
        <v>1.5474418735896109</v>
      </c>
      <c r="H14" s="76">
        <f>IF(RES_hh_tesh_in!H14=0,0,RES_hh_tesh_in!H14/RES_summary!H$21)</f>
        <v>1.6018726553487199</v>
      </c>
      <c r="I14" s="76">
        <f>IF(RES_hh_tesh_in!I14=0,0,RES_hh_tesh_in!I14/RES_summary!I$21)</f>
        <v>1.2240433842802514</v>
      </c>
      <c r="J14" s="76">
        <f>IF(RES_hh_tesh_in!J14=0,0,RES_hh_tesh_in!J14/RES_summary!J$21)</f>
        <v>1.6072298526105151</v>
      </c>
      <c r="K14" s="76">
        <f>IF(RES_hh_tesh_in!K14=0,0,RES_hh_tesh_in!K14/RES_summary!K$21)</f>
        <v>1.371063350317564</v>
      </c>
      <c r="L14" s="76">
        <f>IF(RES_hh_tesh_in!L14=0,0,RES_hh_tesh_in!L14/RES_summary!L$21)</f>
        <v>1.4625112816518604</v>
      </c>
      <c r="M14" s="76">
        <f>IF(RES_hh_tesh_in!M14=0,0,RES_hh_tesh_in!M14/RES_summary!M$21)</f>
        <v>1.1264481017187826</v>
      </c>
      <c r="N14" s="76">
        <f>IF(RES_hh_tesh_in!N14=0,0,RES_hh_tesh_in!N14/RES_summary!N$21)</f>
        <v>1.2447392459216655</v>
      </c>
      <c r="O14" s="76">
        <f>IF(RES_hh_tesh_in!O14=0,0,RES_hh_tesh_in!O14/RES_summary!O$21)</f>
        <v>1.3390138661259747</v>
      </c>
      <c r="P14" s="76">
        <f>IF(RES_hh_tesh_in!P14=0,0,RES_hh_tesh_in!P14/RES_summary!P$21)</f>
        <v>1.0457222667236989</v>
      </c>
      <c r="Q14" s="76">
        <f>IF(RES_hh_tesh_in!Q14=0,0,RES_hh_tesh_in!Q14/RES_summary!Q$21)</f>
        <v>1.0355209538829855</v>
      </c>
      <c r="R14" s="76">
        <f>IF(RES_hh_tesh_in!R14=0,0,RES_hh_tesh_in!R14/RES_summary!R$21)</f>
        <v>1.1576906031185199</v>
      </c>
      <c r="S14" s="76">
        <f>IF(RES_hh_tesh_in!S14=0,0,RES_hh_tesh_in!S14/RES_summary!S$21)</f>
        <v>1.027647398954495</v>
      </c>
      <c r="T14" s="76">
        <f>IF(RES_hh_tesh_in!T14=0,0,RES_hh_tesh_in!T14/RES_summary!T$21)</f>
        <v>0.97417504069031824</v>
      </c>
      <c r="U14" s="76">
        <f>IF(RES_hh_tesh_in!U14=0,0,RES_hh_tesh_in!U14/RES_summary!U$21)</f>
        <v>0.87114966494179613</v>
      </c>
      <c r="V14" s="76">
        <f>IF(RES_hh_tesh_in!V14=0,0,RES_hh_tesh_in!V14/RES_summary!V$21)</f>
        <v>0.77447909892360978</v>
      </c>
      <c r="W14" s="76">
        <f>IF(RES_hh_tesh_in!W14=0,0,RES_hh_tesh_in!W14/RES_summary!W$21)</f>
        <v>0.6762421077979065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3.4208766482101992E-2</v>
      </c>
      <c r="D15" s="69">
        <f>IF(RES_hh_tesh_in!D15=0,0,RES_hh_tesh_in!D15/RES_summary!D$21)</f>
        <v>2.7311623477300134E-2</v>
      </c>
      <c r="E15" s="69">
        <f>IF(RES_hh_tesh_in!E15=0,0,RES_hh_tesh_in!E15/RES_summary!E$21)</f>
        <v>0.77518891569555159</v>
      </c>
      <c r="F15" s="69">
        <f>IF(RES_hh_tesh_in!F15=0,0,RES_hh_tesh_in!F15/RES_summary!F$21)</f>
        <v>0.79568173938810116</v>
      </c>
      <c r="G15" s="69">
        <f>IF(RES_hh_tesh_in!G15=0,0,RES_hh_tesh_in!G15/RES_summary!G$21)</f>
        <v>0.87434568113026279</v>
      </c>
      <c r="H15" s="69">
        <f>IF(RES_hh_tesh_in!H15=0,0,RES_hh_tesh_in!H15/RES_summary!H$21)</f>
        <v>2.0522944734416724</v>
      </c>
      <c r="I15" s="69">
        <f>IF(RES_hh_tesh_in!I15=0,0,RES_hh_tesh_in!I15/RES_summary!I$21)</f>
        <v>1.3536081990249333</v>
      </c>
      <c r="J15" s="69">
        <f>IF(RES_hh_tesh_in!J15=0,0,RES_hh_tesh_in!J15/RES_summary!J$21)</f>
        <v>1.3490060095544276</v>
      </c>
      <c r="K15" s="69">
        <f>IF(RES_hh_tesh_in!K15=0,0,RES_hh_tesh_in!K15/RES_summary!K$21)</f>
        <v>1.0450089326996626</v>
      </c>
      <c r="L15" s="69">
        <f>IF(RES_hh_tesh_in!L15=0,0,RES_hh_tesh_in!L15/RES_summary!L$21)</f>
        <v>1.2232422827639624</v>
      </c>
      <c r="M15" s="69">
        <f>IF(RES_hh_tesh_in!M15=0,0,RES_hh_tesh_in!M15/RES_summary!M$21)</f>
        <v>1.1364944931861543</v>
      </c>
      <c r="N15" s="69">
        <f>IF(RES_hh_tesh_in!N15=0,0,RES_hh_tesh_in!N15/RES_summary!N$21)</f>
        <v>0.95127599247238026</v>
      </c>
      <c r="O15" s="69">
        <f>IF(RES_hh_tesh_in!O15=0,0,RES_hh_tesh_in!O15/RES_summary!O$21)</f>
        <v>0.90074417595002165</v>
      </c>
      <c r="P15" s="69">
        <f>IF(RES_hh_tesh_in!P15=0,0,RES_hh_tesh_in!P15/RES_summary!P$21)</f>
        <v>0.53933386894178237</v>
      </c>
      <c r="Q15" s="69">
        <f>IF(RES_hh_tesh_in!Q15=0,0,RES_hh_tesh_in!Q15/RES_summary!Q$21)</f>
        <v>0.38102376590927889</v>
      </c>
      <c r="R15" s="69">
        <f>IF(RES_hh_tesh_in!R15=0,0,RES_hh_tesh_in!R15/RES_summary!R$21)</f>
        <v>0.24136708141228463</v>
      </c>
      <c r="S15" s="69">
        <f>IF(RES_hh_tesh_in!S15=0,0,RES_hh_tesh_in!S15/RES_summary!S$21)</f>
        <v>0.46052887930559921</v>
      </c>
      <c r="T15" s="69">
        <f>IF(RES_hh_tesh_in!T15=0,0,RES_hh_tesh_in!T15/RES_summary!T$21)</f>
        <v>0.45905507083395314</v>
      </c>
      <c r="U15" s="69">
        <f>IF(RES_hh_tesh_in!U15=0,0,RES_hh_tesh_in!U15/RES_summary!U$21)</f>
        <v>0.51958415848765283</v>
      </c>
      <c r="V15" s="69">
        <f>IF(RES_hh_tesh_in!V15=0,0,RES_hh_tesh_in!V15/RES_summary!V$21)</f>
        <v>0.79613509072358246</v>
      </c>
      <c r="W15" s="69">
        <f>IF(RES_hh_tesh_in!W15=0,0,RES_hh_tesh_in!W15/RES_summary!W$21)</f>
        <v>0.50533184742614901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3.4208766482101992E-2</v>
      </c>
      <c r="D16" s="72">
        <f>IF(RES_hh_tesh_in!D16=0,0,RES_hh_tesh_in!D16/RES_summary!D$21)</f>
        <v>2.7311623477300134E-2</v>
      </c>
      <c r="E16" s="72">
        <f>IF(RES_hh_tesh_in!E16=0,0,RES_hh_tesh_in!E16/RES_summary!E$21)</f>
        <v>0.77518891569555159</v>
      </c>
      <c r="F16" s="72">
        <f>IF(RES_hh_tesh_in!F16=0,0,RES_hh_tesh_in!F16/RES_summary!F$21)</f>
        <v>0.79568173938810116</v>
      </c>
      <c r="G16" s="72">
        <f>IF(RES_hh_tesh_in!G16=0,0,RES_hh_tesh_in!G16/RES_summary!G$21)</f>
        <v>0.87434568113026279</v>
      </c>
      <c r="H16" s="72">
        <f>IF(RES_hh_tesh_in!H16=0,0,RES_hh_tesh_in!H16/RES_summary!H$21)</f>
        <v>2.0522944734416724</v>
      </c>
      <c r="I16" s="72">
        <f>IF(RES_hh_tesh_in!I16=0,0,RES_hh_tesh_in!I16/RES_summary!I$21)</f>
        <v>1.3536081990249333</v>
      </c>
      <c r="J16" s="72">
        <f>IF(RES_hh_tesh_in!J16=0,0,RES_hh_tesh_in!J16/RES_summary!J$21)</f>
        <v>1.3490060095544276</v>
      </c>
      <c r="K16" s="72">
        <f>IF(RES_hh_tesh_in!K16=0,0,RES_hh_tesh_in!K16/RES_summary!K$21)</f>
        <v>1.0450089326996626</v>
      </c>
      <c r="L16" s="72">
        <f>IF(RES_hh_tesh_in!L16=0,0,RES_hh_tesh_in!L16/RES_summary!L$21)</f>
        <v>1.2232422827639624</v>
      </c>
      <c r="M16" s="72">
        <f>IF(RES_hh_tesh_in!M16=0,0,RES_hh_tesh_in!M16/RES_summary!M$21)</f>
        <v>1.1364944931861543</v>
      </c>
      <c r="N16" s="72">
        <f>IF(RES_hh_tesh_in!N16=0,0,RES_hh_tesh_in!N16/RES_summary!N$21)</f>
        <v>0.95127599247238026</v>
      </c>
      <c r="O16" s="72">
        <f>IF(RES_hh_tesh_in!O16=0,0,RES_hh_tesh_in!O16/RES_summary!O$21)</f>
        <v>0.90074417595002165</v>
      </c>
      <c r="P16" s="72">
        <f>IF(RES_hh_tesh_in!P16=0,0,RES_hh_tesh_in!P16/RES_summary!P$21)</f>
        <v>0.53933386894178237</v>
      </c>
      <c r="Q16" s="72">
        <f>IF(RES_hh_tesh_in!Q16=0,0,RES_hh_tesh_in!Q16/RES_summary!Q$21)</f>
        <v>0.38102376590927889</v>
      </c>
      <c r="R16" s="72">
        <f>IF(RES_hh_tesh_in!R16=0,0,RES_hh_tesh_in!R16/RES_summary!R$21)</f>
        <v>0.24136708141228463</v>
      </c>
      <c r="S16" s="72">
        <f>IF(RES_hh_tesh_in!S16=0,0,RES_hh_tesh_in!S16/RES_summary!S$21)</f>
        <v>0.46052887930559921</v>
      </c>
      <c r="T16" s="72">
        <f>IF(RES_hh_tesh_in!T16=0,0,RES_hh_tesh_in!T16/RES_summary!T$21)</f>
        <v>0.45905507083395314</v>
      </c>
      <c r="U16" s="72">
        <f>IF(RES_hh_tesh_in!U16=0,0,RES_hh_tesh_in!U16/RES_summary!U$21)</f>
        <v>0.51958415848765283</v>
      </c>
      <c r="V16" s="72">
        <f>IF(RES_hh_tesh_in!V16=0,0,RES_hh_tesh_in!V16/RES_summary!V$21)</f>
        <v>0.79613509072358246</v>
      </c>
      <c r="W16" s="72">
        <f>IF(RES_hh_tesh_in!W16=0,0,RES_hh_tesh_in!W16/RES_summary!W$21)</f>
        <v>0.50533184742614901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15.917082880407143</v>
      </c>
      <c r="D17" s="69">
        <f>IF(RES_hh_tesh_in!D17=0,0,RES_hh_tesh_in!D17/RES_summary!D$21)</f>
        <v>17.821895400889858</v>
      </c>
      <c r="E17" s="69">
        <f>IF(RES_hh_tesh_in!E17=0,0,RES_hh_tesh_in!E17/RES_summary!E$21)</f>
        <v>17.764326741165625</v>
      </c>
      <c r="F17" s="69">
        <f>IF(RES_hh_tesh_in!F17=0,0,RES_hh_tesh_in!F17/RES_summary!F$21)</f>
        <v>17.133084390246289</v>
      </c>
      <c r="G17" s="69">
        <f>IF(RES_hh_tesh_in!G17=0,0,RES_hh_tesh_in!G17/RES_summary!G$21)</f>
        <v>17.676733592236598</v>
      </c>
      <c r="H17" s="69">
        <f>IF(RES_hh_tesh_in!H17=0,0,RES_hh_tesh_in!H17/RES_summary!H$21)</f>
        <v>21.086541426272028</v>
      </c>
      <c r="I17" s="69">
        <f>IF(RES_hh_tesh_in!I17=0,0,RES_hh_tesh_in!I17/RES_summary!I$21)</f>
        <v>21.023720013770888</v>
      </c>
      <c r="J17" s="69">
        <f>IF(RES_hh_tesh_in!J17=0,0,RES_hh_tesh_in!J17/RES_summary!J$21)</f>
        <v>24.470681137044593</v>
      </c>
      <c r="K17" s="69">
        <f>IF(RES_hh_tesh_in!K17=0,0,RES_hh_tesh_in!K17/RES_summary!K$21)</f>
        <v>18.306556458427551</v>
      </c>
      <c r="L17" s="69">
        <f>IF(RES_hh_tesh_in!L17=0,0,RES_hh_tesh_in!L17/RES_summary!L$21)</f>
        <v>16.932517077449205</v>
      </c>
      <c r="M17" s="69">
        <f>IF(RES_hh_tesh_in!M17=0,0,RES_hh_tesh_in!M17/RES_summary!M$21)</f>
        <v>15.535600759569789</v>
      </c>
      <c r="N17" s="69">
        <f>IF(RES_hh_tesh_in!N17=0,0,RES_hh_tesh_in!N17/RES_summary!N$21)</f>
        <v>15.366642561859242</v>
      </c>
      <c r="O17" s="69">
        <f>IF(RES_hh_tesh_in!O17=0,0,RES_hh_tesh_in!O17/RES_summary!O$21)</f>
        <v>13.670922793961438</v>
      </c>
      <c r="P17" s="69">
        <f>IF(RES_hh_tesh_in!P17=0,0,RES_hh_tesh_in!P17/RES_summary!P$21)</f>
        <v>12.85623760360029</v>
      </c>
      <c r="Q17" s="69">
        <f>IF(RES_hh_tesh_in!Q17=0,0,RES_hh_tesh_in!Q17/RES_summary!Q$21)</f>
        <v>13.258284962625252</v>
      </c>
      <c r="R17" s="69">
        <f>IF(RES_hh_tesh_in!R17=0,0,RES_hh_tesh_in!R17/RES_summary!R$21)</f>
        <v>18.651188915192918</v>
      </c>
      <c r="S17" s="69">
        <f>IF(RES_hh_tesh_in!S17=0,0,RES_hh_tesh_in!S17/RES_summary!S$21)</f>
        <v>20.784483314275423</v>
      </c>
      <c r="T17" s="69">
        <f>IF(RES_hh_tesh_in!T17=0,0,RES_hh_tesh_in!T17/RES_summary!T$21)</f>
        <v>20.363152302082625</v>
      </c>
      <c r="U17" s="69">
        <f>IF(RES_hh_tesh_in!U17=0,0,RES_hh_tesh_in!U17/RES_summary!U$21)</f>
        <v>17.222485843881834</v>
      </c>
      <c r="V17" s="69">
        <f>IF(RES_hh_tesh_in!V17=0,0,RES_hh_tesh_in!V17/RES_summary!V$21)</f>
        <v>14.025769053152265</v>
      </c>
      <c r="W17" s="69">
        <f>IF(RES_hh_tesh_in!W17=0,0,RES_hh_tesh_in!W17/RES_summary!W$21)</f>
        <v>16.069088830657954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15.751569635294537</v>
      </c>
      <c r="D19" s="72">
        <f>IF(RES_hh_tesh_in!D19=0,0,RES_hh_tesh_in!D19/RES_summary!D$21)</f>
        <v>17.314772337225193</v>
      </c>
      <c r="E19" s="72">
        <f>IF(RES_hh_tesh_in!E19=0,0,RES_hh_tesh_in!E19/RES_summary!E$21)</f>
        <v>14.531681160485658</v>
      </c>
      <c r="F19" s="72">
        <f>IF(RES_hh_tesh_in!F19=0,0,RES_hh_tesh_in!F19/RES_summary!F$21)</f>
        <v>19.28182020357394</v>
      </c>
      <c r="G19" s="72">
        <f>IF(RES_hh_tesh_in!G19=0,0,RES_hh_tesh_in!G19/RES_summary!G$21)</f>
        <v>17.414118972646175</v>
      </c>
      <c r="H19" s="72">
        <f>IF(RES_hh_tesh_in!H19=0,0,RES_hh_tesh_in!H19/RES_summary!H$21)</f>
        <v>22.380662976013923</v>
      </c>
      <c r="I19" s="72">
        <f>IF(RES_hh_tesh_in!I19=0,0,RES_hh_tesh_in!I19/RES_summary!I$21)</f>
        <v>18.354740031725733</v>
      </c>
      <c r="J19" s="72">
        <f>IF(RES_hh_tesh_in!J19=0,0,RES_hh_tesh_in!J19/RES_summary!J$21)</f>
        <v>24.648065835921813</v>
      </c>
      <c r="K19" s="72">
        <f>IF(RES_hh_tesh_in!K19=0,0,RES_hh_tesh_in!K19/RES_summary!K$21)</f>
        <v>18.068146899431181</v>
      </c>
      <c r="L19" s="72">
        <f>IF(RES_hh_tesh_in!L19=0,0,RES_hh_tesh_in!L19/RES_summary!L$21)</f>
        <v>17.020833298388531</v>
      </c>
      <c r="M19" s="72">
        <f>IF(RES_hh_tesh_in!M19=0,0,RES_hh_tesh_in!M19/RES_summary!M$21)</f>
        <v>16.564098408001939</v>
      </c>
      <c r="N19" s="72">
        <f>IF(RES_hh_tesh_in!N19=0,0,RES_hh_tesh_in!N19/RES_summary!N$21)</f>
        <v>15.297568421041321</v>
      </c>
      <c r="O19" s="72">
        <f>IF(RES_hh_tesh_in!O19=0,0,RES_hh_tesh_in!O19/RES_summary!O$21)</f>
        <v>12.715241664342493</v>
      </c>
      <c r="P19" s="72">
        <f>IF(RES_hh_tesh_in!P19=0,0,RES_hh_tesh_in!P19/RES_summary!P$21)</f>
        <v>13.04900260313142</v>
      </c>
      <c r="Q19" s="72">
        <f>IF(RES_hh_tesh_in!Q19=0,0,RES_hh_tesh_in!Q19/RES_summary!Q$21)</f>
        <v>10.732333563150178</v>
      </c>
      <c r="R19" s="72">
        <f>IF(RES_hh_tesh_in!R19=0,0,RES_hh_tesh_in!R19/RES_summary!R$21)</f>
        <v>19.135202575724051</v>
      </c>
      <c r="S19" s="72">
        <f>IF(RES_hh_tesh_in!S19=0,0,RES_hh_tesh_in!S19/RES_summary!S$21)</f>
        <v>17.088360642583716</v>
      </c>
      <c r="T19" s="72">
        <f>IF(RES_hh_tesh_in!T19=0,0,RES_hh_tesh_in!T19/RES_summary!T$21)</f>
        <v>22.119747587007581</v>
      </c>
      <c r="U19" s="72">
        <f>IF(RES_hh_tesh_in!U19=0,0,RES_hh_tesh_in!U19/RES_summary!U$21)</f>
        <v>17.313243147608048</v>
      </c>
      <c r="V19" s="72">
        <f>IF(RES_hh_tesh_in!V19=0,0,RES_hh_tesh_in!V19/RES_summary!V$21)</f>
        <v>15.355447061779468</v>
      </c>
      <c r="W19" s="72">
        <f>IF(RES_hh_tesh_in!W19=0,0,RES_hh_tesh_in!W19/RES_summary!W$21)</f>
        <v>15.014272696400869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16.644523393397378</v>
      </c>
      <c r="D20" s="72">
        <f>IF(RES_hh_tesh_in!D20=0,0,RES_hh_tesh_in!D20/RES_summary!D$21)</f>
        <v>17.616734347115436</v>
      </c>
      <c r="E20" s="72">
        <f>IF(RES_hh_tesh_in!E20=0,0,RES_hh_tesh_in!E20/RES_summary!E$21)</f>
        <v>17.673655629094775</v>
      </c>
      <c r="F20" s="72">
        <f>IF(RES_hh_tesh_in!F20=0,0,RES_hh_tesh_in!F20/RES_summary!F$21)</f>
        <v>16.532680302051432</v>
      </c>
      <c r="G20" s="72">
        <f>IF(RES_hh_tesh_in!G20=0,0,RES_hh_tesh_in!G20/RES_summary!G$21)</f>
        <v>17.812241607208183</v>
      </c>
      <c r="H20" s="72">
        <f>IF(RES_hh_tesh_in!H20=0,0,RES_hh_tesh_in!H20/RES_summary!H$21)</f>
        <v>22.928006735803219</v>
      </c>
      <c r="I20" s="72">
        <f>IF(RES_hh_tesh_in!I20=0,0,RES_hh_tesh_in!I20/RES_summary!I$21)</f>
        <v>16.659478449109155</v>
      </c>
      <c r="J20" s="72">
        <f>IF(RES_hh_tesh_in!J20=0,0,RES_hh_tesh_in!J20/RES_summary!J$21)</f>
        <v>25.930533758811659</v>
      </c>
      <c r="K20" s="72">
        <f>IF(RES_hh_tesh_in!K20=0,0,RES_hh_tesh_in!K20/RES_summary!K$21)</f>
        <v>18.571044218328868</v>
      </c>
      <c r="L20" s="72">
        <f>IF(RES_hh_tesh_in!L20=0,0,RES_hh_tesh_in!L20/RES_summary!L$21)</f>
        <v>16.511504691538292</v>
      </c>
      <c r="M20" s="72">
        <f>IF(RES_hh_tesh_in!M20=0,0,RES_hh_tesh_in!M20/RES_summary!M$21)</f>
        <v>15.315510926277669</v>
      </c>
      <c r="N20" s="72">
        <f>IF(RES_hh_tesh_in!N20=0,0,RES_hh_tesh_in!N20/RES_summary!N$21)</f>
        <v>16.112785939136351</v>
      </c>
      <c r="O20" s="72">
        <f>IF(RES_hh_tesh_in!O20=0,0,RES_hh_tesh_in!O20/RES_summary!O$21)</f>
        <v>12.290227800880739</v>
      </c>
      <c r="P20" s="72">
        <f>IF(RES_hh_tesh_in!P20=0,0,RES_hh_tesh_in!P20/RES_summary!P$21)</f>
        <v>12.484858134212665</v>
      </c>
      <c r="Q20" s="72">
        <f>IF(RES_hh_tesh_in!Q20=0,0,RES_hh_tesh_in!Q20/RES_summary!Q$21)</f>
        <v>13.164219931683947</v>
      </c>
      <c r="R20" s="72">
        <f>IF(RES_hh_tesh_in!R20=0,0,RES_hh_tesh_in!R20/RES_summary!R$21)</f>
        <v>17.614027863077926</v>
      </c>
      <c r="S20" s="72">
        <f>IF(RES_hh_tesh_in!S20=0,0,RES_hh_tesh_in!S20/RES_summary!S$21)</f>
        <v>21.009015121790743</v>
      </c>
      <c r="T20" s="72">
        <f>IF(RES_hh_tesh_in!T20=0,0,RES_hh_tesh_in!T20/RES_summary!T$21)</f>
        <v>17.868714437382334</v>
      </c>
      <c r="U20" s="72">
        <f>IF(RES_hh_tesh_in!U20=0,0,RES_hh_tesh_in!U20/RES_summary!U$21)</f>
        <v>18.129497021440137</v>
      </c>
      <c r="V20" s="72">
        <f>IF(RES_hh_tesh_in!V20=0,0,RES_hh_tesh_in!V20/RES_summary!V$21)</f>
        <v>16.889615218310464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15.697206974753959</v>
      </c>
      <c r="D21" s="72">
        <f>IF(RES_hh_tesh_in!D21=0,0,RES_hh_tesh_in!D21/RES_summary!D$21)</f>
        <v>17.831854515820773</v>
      </c>
      <c r="E21" s="72">
        <f>IF(RES_hh_tesh_in!E21=0,0,RES_hh_tesh_in!E21/RES_summary!E$21)</f>
        <v>17.794009755081316</v>
      </c>
      <c r="F21" s="72">
        <f>IF(RES_hh_tesh_in!F21=0,0,RES_hh_tesh_in!F21/RES_summary!F$21)</f>
        <v>17.227147429039196</v>
      </c>
      <c r="G21" s="72">
        <f>IF(RES_hh_tesh_in!G21=0,0,RES_hh_tesh_in!G21/RES_summary!G$21)</f>
        <v>17.724036797221203</v>
      </c>
      <c r="H21" s="72">
        <f>IF(RES_hh_tesh_in!H21=0,0,RES_hh_tesh_in!H21/RES_summary!H$21)</f>
        <v>20.436033326714437</v>
      </c>
      <c r="I21" s="72">
        <f>IF(RES_hh_tesh_in!I21=0,0,RES_hh_tesh_in!I21/RES_summary!I$21)</f>
        <v>21.30376713001494</v>
      </c>
      <c r="J21" s="72">
        <f>IF(RES_hh_tesh_in!J21=0,0,RES_hh_tesh_in!J21/RES_summary!J$21)</f>
        <v>23.753877531891046</v>
      </c>
      <c r="K21" s="72">
        <f>IF(RES_hh_tesh_in!K21=0,0,RES_hh_tesh_in!K21/RES_summary!K$21)</f>
        <v>18.171964237320285</v>
      </c>
      <c r="L21" s="72">
        <f>IF(RES_hh_tesh_in!L21=0,0,RES_hh_tesh_in!L21/RES_summary!L$21)</f>
        <v>17.208421501780485</v>
      </c>
      <c r="M21" s="72">
        <f>IF(RES_hh_tesh_in!M21=0,0,RES_hh_tesh_in!M21/RES_summary!M$21)</f>
        <v>14.6376449743411</v>
      </c>
      <c r="N21" s="72">
        <f>IF(RES_hh_tesh_in!N21=0,0,RES_hh_tesh_in!N21/RES_summary!N$21)</f>
        <v>15.03540960933949</v>
      </c>
      <c r="O21" s="72">
        <f>IF(RES_hh_tesh_in!O21=0,0,RES_hh_tesh_in!O21/RES_summary!O$21)</f>
        <v>13.677498664290068</v>
      </c>
      <c r="P21" s="72">
        <f>IF(RES_hh_tesh_in!P21=0,0,RES_hh_tesh_in!P21/RES_summary!P$21)</f>
        <v>12.724533576402186</v>
      </c>
      <c r="Q21" s="72">
        <f>IF(RES_hh_tesh_in!Q21=0,0,RES_hh_tesh_in!Q21/RES_summary!Q$21)</f>
        <v>13.148206098442687</v>
      </c>
      <c r="R21" s="72">
        <f>IF(RES_hh_tesh_in!R21=0,0,RES_hh_tesh_in!R21/RES_summary!R$21)</f>
        <v>18.699322246315582</v>
      </c>
      <c r="S21" s="72">
        <f>IF(RES_hh_tesh_in!S21=0,0,RES_hh_tesh_in!S21/RES_summary!S$21)</f>
        <v>20.595019250961386</v>
      </c>
      <c r="T21" s="72">
        <f>IF(RES_hh_tesh_in!T21=0,0,RES_hh_tesh_in!T21/RES_summary!T$21)</f>
        <v>20.413822733767802</v>
      </c>
      <c r="U21" s="72">
        <f>IF(RES_hh_tesh_in!U21=0,0,RES_hh_tesh_in!U21/RES_summary!U$21)</f>
        <v>16.837700139440376</v>
      </c>
      <c r="V21" s="72">
        <f>IF(RES_hh_tesh_in!V21=0,0,RES_hh_tesh_in!V21/RES_summary!V$21)</f>
        <v>13.637356728789616</v>
      </c>
      <c r="W21" s="72">
        <f>IF(RES_hh_tesh_in!W21=0,0,RES_hh_tesh_in!W21/RES_summary!W$21)</f>
        <v>16.03604892558106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15.409066476938644</v>
      </c>
      <c r="D22" s="72">
        <f>IF(RES_hh_tesh_in!D22=0,0,RES_hh_tesh_in!D22/RES_summary!D$21)</f>
        <v>16.99445833527508</v>
      </c>
      <c r="E22" s="72">
        <f>IF(RES_hh_tesh_in!E22=0,0,RES_hh_tesh_in!E22/RES_summary!E$21)</f>
        <v>18.256018224803881</v>
      </c>
      <c r="F22" s="72">
        <f>IF(RES_hh_tesh_in!F22=0,0,RES_hh_tesh_in!F22/RES_summary!F$21)</f>
        <v>16.853194977216614</v>
      </c>
      <c r="G22" s="72">
        <f>IF(RES_hh_tesh_in!G22=0,0,RES_hh_tesh_in!G22/RES_summary!G$21)</f>
        <v>16.286516146718352</v>
      </c>
      <c r="H22" s="72">
        <f>IF(RES_hh_tesh_in!H22=0,0,RES_hh_tesh_in!H22/RES_summary!H$21)</f>
        <v>20.259711510614252</v>
      </c>
      <c r="I22" s="72">
        <f>IF(RES_hh_tesh_in!I22=0,0,RES_hh_tesh_in!I22/RES_summary!I$21)</f>
        <v>21.73990102495198</v>
      </c>
      <c r="J22" s="72">
        <f>IF(RES_hh_tesh_in!J22=0,0,RES_hh_tesh_in!J22/RES_summary!J$21)</f>
        <v>25.341740886249578</v>
      </c>
      <c r="K22" s="72">
        <f>IF(RES_hh_tesh_in!K22=0,0,RES_hh_tesh_in!K22/RES_summary!K$21)</f>
        <v>17.392188511891888</v>
      </c>
      <c r="L22" s="72">
        <f>IF(RES_hh_tesh_in!L22=0,0,RES_hh_tesh_in!L22/RES_summary!L$21)</f>
        <v>17.145632399661022</v>
      </c>
      <c r="M22" s="72">
        <f>IF(RES_hh_tesh_in!M22=0,0,RES_hh_tesh_in!M22/RES_summary!M$21)</f>
        <v>15.64072928022579</v>
      </c>
      <c r="N22" s="72">
        <f>IF(RES_hh_tesh_in!N22=0,0,RES_hh_tesh_in!N22/RES_summary!N$21)</f>
        <v>13.70296652509885</v>
      </c>
      <c r="O22" s="72">
        <f>IF(RES_hh_tesh_in!O22=0,0,RES_hh_tesh_in!O22/RES_summary!O$21)</f>
        <v>12.971583341794425</v>
      </c>
      <c r="P22" s="72">
        <f>IF(RES_hh_tesh_in!P22=0,0,RES_hh_tesh_in!P22/RES_summary!P$21)</f>
        <v>15.100840300883767</v>
      </c>
      <c r="Q22" s="72">
        <f>IF(RES_hh_tesh_in!Q22=0,0,RES_hh_tesh_in!Q22/RES_summary!Q$21)</f>
        <v>15.023737976781538</v>
      </c>
      <c r="R22" s="72">
        <f>IF(RES_hh_tesh_in!R22=0,0,RES_hh_tesh_in!R22/RES_summary!R$21)</f>
        <v>16.943788753380083</v>
      </c>
      <c r="S22" s="72">
        <f>IF(RES_hh_tesh_in!S22=0,0,RES_hh_tesh_in!S22/RES_summary!S$21)</f>
        <v>19.877104851117576</v>
      </c>
      <c r="T22" s="72">
        <f>IF(RES_hh_tesh_in!T22=0,0,RES_hh_tesh_in!T22/RES_summary!T$21)</f>
        <v>21.39572449643061</v>
      </c>
      <c r="U22" s="72">
        <f>IF(RES_hh_tesh_in!U22=0,0,RES_hh_tesh_in!U22/RES_summary!U$21)</f>
        <v>16.475420386552116</v>
      </c>
      <c r="V22" s="72">
        <f>IF(RES_hh_tesh_in!V22=0,0,RES_hh_tesh_in!V22/RES_summary!V$21)</f>
        <v>13.311615838121639</v>
      </c>
      <c r="W22" s="72">
        <f>IF(RES_hh_tesh_in!W22=0,0,RES_hh_tesh_in!W22/RES_summary!W$21)</f>
        <v>15.695377802513683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14.985909285873838</v>
      </c>
      <c r="F23" s="72">
        <f>IF(RES_hh_tesh_in!F23=0,0,RES_hh_tesh_in!F23/RES_summary!F$21)</f>
        <v>21.026303548954282</v>
      </c>
      <c r="G23" s="72">
        <f>IF(RES_hh_tesh_in!G23=0,0,RES_hh_tesh_in!G23/RES_summary!G$21)</f>
        <v>18.84989988491915</v>
      </c>
      <c r="H23" s="72">
        <f>IF(RES_hh_tesh_in!H23=0,0,RES_hh_tesh_in!H23/RES_summary!H$21)</f>
        <v>20.228280343404041</v>
      </c>
      <c r="I23" s="72">
        <f>IF(RES_hh_tesh_in!I23=0,0,RES_hh_tesh_in!I23/RES_summary!I$21)</f>
        <v>18.739057587347816</v>
      </c>
      <c r="J23" s="72">
        <f>IF(RES_hh_tesh_in!J23=0,0,RES_hh_tesh_in!J23/RES_summary!J$21)</f>
        <v>20.831484987013091</v>
      </c>
      <c r="K23" s="72">
        <f>IF(RES_hh_tesh_in!K23=0,0,RES_hh_tesh_in!K23/RES_summary!K$21)</f>
        <v>16.607197600583394</v>
      </c>
      <c r="L23" s="72">
        <f>IF(RES_hh_tesh_in!L23=0,0,RES_hh_tesh_in!L23/RES_summary!L$21)</f>
        <v>17.018467550191335</v>
      </c>
      <c r="M23" s="72">
        <f>IF(RES_hh_tesh_in!M23=0,0,RES_hh_tesh_in!M23/RES_summary!M$21)</f>
        <v>15.265539840638043</v>
      </c>
      <c r="N23" s="72">
        <f>IF(RES_hh_tesh_in!N23=0,0,RES_hh_tesh_in!N23/RES_summary!N$21)</f>
        <v>16.287287978963693</v>
      </c>
      <c r="O23" s="72">
        <f>IF(RES_hh_tesh_in!O23=0,0,RES_hh_tesh_in!O23/RES_summary!O$21)</f>
        <v>13.298103614580064</v>
      </c>
      <c r="P23" s="72">
        <f>IF(RES_hh_tesh_in!P23=0,0,RES_hh_tesh_in!P23/RES_summary!P$21)</f>
        <v>12.712355662816494</v>
      </c>
      <c r="Q23" s="72">
        <f>IF(RES_hh_tesh_in!Q23=0,0,RES_hh_tesh_in!Q23/RES_summary!Q$21)</f>
        <v>12.893479289960949</v>
      </c>
      <c r="R23" s="72">
        <f>IF(RES_hh_tesh_in!R23=0,0,RES_hh_tesh_in!R23/RES_summary!R$21)</f>
        <v>21.653064336031882</v>
      </c>
      <c r="S23" s="72">
        <f>IF(RES_hh_tesh_in!S23=0,0,RES_hh_tesh_in!S23/RES_summary!S$21)</f>
        <v>21.829399376230981</v>
      </c>
      <c r="T23" s="72">
        <f>IF(RES_hh_tesh_in!T23=0,0,RES_hh_tesh_in!T23/RES_summary!T$21)</f>
        <v>16.185406008705574</v>
      </c>
      <c r="U23" s="72">
        <f>IF(RES_hh_tesh_in!U23=0,0,RES_hh_tesh_in!U23/RES_summary!U$21)</f>
        <v>15.105065772894088</v>
      </c>
      <c r="V23" s="72">
        <f>IF(RES_hh_tesh_in!V23=0,0,RES_hh_tesh_in!V23/RES_summary!V$21)</f>
        <v>11.678588261553553</v>
      </c>
      <c r="W23" s="72">
        <f>IF(RES_hh_tesh_in!W23=0,0,RES_hh_tesh_in!W23/RES_summary!W$21)</f>
        <v>18.251030567869801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15.572670891319818</v>
      </c>
      <c r="D24" s="72">
        <f>IF(RES_hh_tesh_in!D24=0,0,RES_hh_tesh_in!D24/RES_summary!D$21)</f>
        <v>18.311825364230511</v>
      </c>
      <c r="E24" s="72">
        <f>IF(RES_hh_tesh_in!E24=0,0,RES_hh_tesh_in!E24/RES_summary!E$21)</f>
        <v>16.302548933857715</v>
      </c>
      <c r="F24" s="72">
        <f>IF(RES_hh_tesh_in!F24=0,0,RES_hh_tesh_in!F24/RES_summary!F$21)</f>
        <v>17.531077285775112</v>
      </c>
      <c r="G24" s="72">
        <f>IF(RES_hh_tesh_in!G24=0,0,RES_hh_tesh_in!G24/RES_summary!G$21)</f>
        <v>18.319387761588203</v>
      </c>
      <c r="H24" s="72">
        <f>IF(RES_hh_tesh_in!H24=0,0,RES_hh_tesh_in!H24/RES_summary!H$21)</f>
        <v>20.106700018420646</v>
      </c>
      <c r="I24" s="72">
        <f>IF(RES_hh_tesh_in!I24=0,0,RES_hh_tesh_in!I24/RES_summary!I$21)</f>
        <v>21.337768293448047</v>
      </c>
      <c r="J24" s="72">
        <f>IF(RES_hh_tesh_in!J24=0,0,RES_hh_tesh_in!J24/RES_summary!J$21)</f>
        <v>23.549398145747443</v>
      </c>
      <c r="K24" s="72">
        <f>IF(RES_hh_tesh_in!K24=0,0,RES_hh_tesh_in!K24/RES_summary!K$21)</f>
        <v>18.109394709960732</v>
      </c>
      <c r="L24" s="72">
        <f>IF(RES_hh_tesh_in!L24=0,0,RES_hh_tesh_in!L24/RES_summary!L$21)</f>
        <v>17.121514019006771</v>
      </c>
      <c r="M24" s="72">
        <f>IF(RES_hh_tesh_in!M24=0,0,RES_hh_tesh_in!M24/RES_summary!M$21)</f>
        <v>16.0718491501719</v>
      </c>
      <c r="N24" s="72">
        <f>IF(RES_hh_tesh_in!N24=0,0,RES_hh_tesh_in!N24/RES_summary!N$21)</f>
        <v>14.376614447885141</v>
      </c>
      <c r="O24" s="72">
        <f>IF(RES_hh_tesh_in!O24=0,0,RES_hh_tesh_in!O24/RES_summary!O$21)</f>
        <v>12.899626275121122</v>
      </c>
      <c r="P24" s="72">
        <f>IF(RES_hh_tesh_in!P24=0,0,RES_hh_tesh_in!P24/RES_summary!P$21)</f>
        <v>12.424715116757092</v>
      </c>
      <c r="Q24" s="72">
        <f>IF(RES_hh_tesh_in!Q24=0,0,RES_hh_tesh_in!Q24/RES_summary!Q$21)</f>
        <v>13.160126204022427</v>
      </c>
      <c r="R24" s="72">
        <f>IF(RES_hh_tesh_in!R24=0,0,RES_hh_tesh_in!R24/RES_summary!R$21)</f>
        <v>18.781856809293252</v>
      </c>
      <c r="S24" s="72">
        <f>IF(RES_hh_tesh_in!S24=0,0,RES_hh_tesh_in!S24/RES_summary!S$21)</f>
        <v>21.85720029891197</v>
      </c>
      <c r="T24" s="72">
        <f>IF(RES_hh_tesh_in!T24=0,0,RES_hh_tesh_in!T24/RES_summary!T$21)</f>
        <v>18.415393239988465</v>
      </c>
      <c r="U24" s="72">
        <f>IF(RES_hh_tesh_in!U24=0,0,RES_hh_tesh_in!U24/RES_summary!U$21)</f>
        <v>16.776085230953395</v>
      </c>
      <c r="V24" s="72">
        <f>IF(RES_hh_tesh_in!V24=0,0,RES_hh_tesh_in!V24/RES_summary!V$21)</f>
        <v>13.423309466011498</v>
      </c>
      <c r="W24" s="72">
        <f>IF(RES_hh_tesh_in!W24=0,0,RES_hh_tesh_in!W24/RES_summary!W$21)</f>
        <v>16.089240435761319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12.403531407563509</v>
      </c>
      <c r="D25" s="74">
        <f>IF(RES_hh_tesh_in!D25=0,0,RES_hh_tesh_in!D25/RES_summary!D$21)</f>
        <v>14.10290509135095</v>
      </c>
      <c r="E25" s="74">
        <f>IF(RES_hh_tesh_in!E25=0,0,RES_hh_tesh_in!E25/RES_summary!E$21)</f>
        <v>11.800244677789747</v>
      </c>
      <c r="F25" s="74">
        <f>IF(RES_hh_tesh_in!F25=0,0,RES_hh_tesh_in!F25/RES_summary!F$21)</f>
        <v>14.858387449193122</v>
      </c>
      <c r="G25" s="74">
        <f>IF(RES_hh_tesh_in!G25=0,0,RES_hh_tesh_in!G25/RES_summary!G$21)</f>
        <v>13.477854474825767</v>
      </c>
      <c r="H25" s="74">
        <f>IF(RES_hh_tesh_in!H25=0,0,RES_hh_tesh_in!H25/RES_summary!H$21)</f>
        <v>15.315751592742751</v>
      </c>
      <c r="I25" s="74">
        <f>IF(RES_hh_tesh_in!I25=0,0,RES_hh_tesh_in!I25/RES_summary!I$21)</f>
        <v>15.066567641614476</v>
      </c>
      <c r="J25" s="74">
        <f>IF(RES_hh_tesh_in!J25=0,0,RES_hh_tesh_in!J25/RES_summary!J$21)</f>
        <v>16.491953868443627</v>
      </c>
      <c r="K25" s="74">
        <f>IF(RES_hh_tesh_in!K25=0,0,RES_hh_tesh_in!K25/RES_summary!K$21)</f>
        <v>10.596230076361312</v>
      </c>
      <c r="L25" s="74">
        <f>IF(RES_hh_tesh_in!L25=0,0,RES_hh_tesh_in!L25/RES_summary!L$21)</f>
        <v>12.606027638123933</v>
      </c>
      <c r="M25" s="74">
        <f>IF(RES_hh_tesh_in!M25=0,0,RES_hh_tesh_in!M25/RES_summary!M$21)</f>
        <v>9.6819835635720271</v>
      </c>
      <c r="N25" s="74">
        <f>IF(RES_hh_tesh_in!N25=0,0,RES_hh_tesh_in!N25/RES_summary!N$21)</f>
        <v>10.815700879304526</v>
      </c>
      <c r="O25" s="74">
        <f>IF(RES_hh_tesh_in!O25=0,0,RES_hh_tesh_in!O25/RES_summary!O$21)</f>
        <v>8.6225952726494466</v>
      </c>
      <c r="P25" s="74">
        <f>IF(RES_hh_tesh_in!P25=0,0,RES_hh_tesh_in!P25/RES_summary!P$21)</f>
        <v>6.1027833823991484</v>
      </c>
      <c r="Q25" s="74">
        <f>IF(RES_hh_tesh_in!Q25=0,0,RES_hh_tesh_in!Q25/RES_summary!Q$21)</f>
        <v>6.1438949952694095</v>
      </c>
      <c r="R25" s="74">
        <f>IF(RES_hh_tesh_in!R25=0,0,RES_hh_tesh_in!R25/RES_summary!R$21)</f>
        <v>9.9351824162762892</v>
      </c>
      <c r="S25" s="74">
        <f>IF(RES_hh_tesh_in!S25=0,0,RES_hh_tesh_in!S25/RES_summary!S$21)</f>
        <v>12.901371925945835</v>
      </c>
      <c r="T25" s="74">
        <f>IF(RES_hh_tesh_in!T25=0,0,RES_hh_tesh_in!T25/RES_summary!T$21)</f>
        <v>11.994733632342026</v>
      </c>
      <c r="U25" s="74">
        <f>IF(RES_hh_tesh_in!U25=0,0,RES_hh_tesh_in!U25/RES_summary!U$21)</f>
        <v>8.9317676328625932</v>
      </c>
      <c r="V25" s="74">
        <f>IF(RES_hh_tesh_in!V25=0,0,RES_hh_tesh_in!V25/RES_summary!V$21)</f>
        <v>8.2290714267728813</v>
      </c>
      <c r="W25" s="74">
        <f>IF(RES_hh_tesh_in!W25=0,0,RES_hh_tesh_in!W25/RES_summary!W$21)</f>
        <v>7.1129543758015972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9.1902462418273849</v>
      </c>
      <c r="D26" s="77">
        <f>IF(RES_hh_tesh_in!D26=0,0,RES_hh_tesh_in!D26/RES_summary!D$21)</f>
        <v>10.24722341261629</v>
      </c>
      <c r="E26" s="77">
        <f>IF(RES_hh_tesh_in!E26=0,0,RES_hh_tesh_in!E26/RES_summary!E$21)</f>
        <v>10.176670461573423</v>
      </c>
      <c r="F26" s="77">
        <f>IF(RES_hh_tesh_in!F26=0,0,RES_hh_tesh_in!F26/RES_summary!F$21)</f>
        <v>9.3323321894600682</v>
      </c>
      <c r="G26" s="77">
        <f>IF(RES_hh_tesh_in!G26=0,0,RES_hh_tesh_in!G26/RES_summary!G$21)</f>
        <v>9.7147298763884873</v>
      </c>
      <c r="H26" s="77">
        <f>IF(RES_hh_tesh_in!H26=0,0,RES_hh_tesh_in!H26/RES_summary!H$21)</f>
        <v>11.595761355509536</v>
      </c>
      <c r="I26" s="77">
        <f>IF(RES_hh_tesh_in!I26=0,0,RES_hh_tesh_in!I26/RES_summary!I$21)</f>
        <v>11.176554334992437</v>
      </c>
      <c r="J26" s="77">
        <f>IF(RES_hh_tesh_in!J26=0,0,RES_hh_tesh_in!J26/RES_summary!J$21)</f>
        <v>13.397983627758249</v>
      </c>
      <c r="K26" s="77">
        <f>IF(RES_hh_tesh_in!K26=0,0,RES_hh_tesh_in!K26/RES_summary!K$21)</f>
        <v>10.016840849043513</v>
      </c>
      <c r="L26" s="77">
        <f>IF(RES_hh_tesh_in!L26=0,0,RES_hh_tesh_in!L26/RES_summary!L$21)</f>
        <v>9.2762201201029146</v>
      </c>
      <c r="M26" s="77">
        <f>IF(RES_hh_tesh_in!M26=0,0,RES_hh_tesh_in!M26/RES_summary!M$21)</f>
        <v>8.5953699482187833</v>
      </c>
      <c r="N26" s="77">
        <f>IF(RES_hh_tesh_in!N26=0,0,RES_hh_tesh_in!N26/RES_summary!N$21)</f>
        <v>8.2371733393533013</v>
      </c>
      <c r="O26" s="77">
        <f>IF(RES_hh_tesh_in!O26=0,0,RES_hh_tesh_in!O26/RES_summary!O$21)</f>
        <v>7.1855790096272152</v>
      </c>
      <c r="P26" s="77">
        <f>IF(RES_hh_tesh_in!P26=0,0,RES_hh_tesh_in!P26/RES_summary!P$21)</f>
        <v>7.1536002047046967</v>
      </c>
      <c r="Q26" s="77">
        <f>IF(RES_hh_tesh_in!Q26=0,0,RES_hh_tesh_in!Q26/RES_summary!Q$21)</f>
        <v>7.5691397326496972</v>
      </c>
      <c r="R26" s="77">
        <f>IF(RES_hh_tesh_in!R26=0,0,RES_hh_tesh_in!R26/RES_summary!R$21)</f>
        <v>10.37828599022393</v>
      </c>
      <c r="S26" s="77">
        <f>IF(RES_hh_tesh_in!S26=0,0,RES_hh_tesh_in!S26/RES_summary!S$21)</f>
        <v>11.281485192095046</v>
      </c>
      <c r="T26" s="77">
        <f>IF(RES_hh_tesh_in!T26=0,0,RES_hh_tesh_in!T26/RES_summary!T$21)</f>
        <v>11.721777994751301</v>
      </c>
      <c r="U26" s="77">
        <f>IF(RES_hh_tesh_in!U26=0,0,RES_hh_tesh_in!U26/RES_summary!U$21)</f>
        <v>9.6342755296465246</v>
      </c>
      <c r="V26" s="77">
        <f>IF(RES_hh_tesh_in!V26=0,0,RES_hh_tesh_in!V26/RES_summary!V$21)</f>
        <v>8.2786135706922117</v>
      </c>
      <c r="W26" s="77">
        <f>IF(RES_hh_tesh_in!W26=0,0,RES_hh_tesh_in!W26/RES_summary!W$21)</f>
        <v>8.7722022111725888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6.3009742491724268</v>
      </c>
      <c r="D27" s="69">
        <f>IF(RES_hh_tesh_in!D27=0,0,RES_hh_tesh_in!D27/RES_summary!D$21)</f>
        <v>7.0596212211875731</v>
      </c>
      <c r="E27" s="69">
        <f>IF(RES_hh_tesh_in!E27=0,0,RES_hh_tesh_in!E27/RES_summary!E$21)</f>
        <v>7.0321395948496548</v>
      </c>
      <c r="F27" s="69">
        <f>IF(RES_hh_tesh_in!F27=0,0,RES_hh_tesh_in!F27/RES_summary!F$21)</f>
        <v>6.88759758689827</v>
      </c>
      <c r="G27" s="69">
        <f>IF(RES_hh_tesh_in!G27=0,0,RES_hh_tesh_in!G27/RES_summary!G$21)</f>
        <v>7.2359898199315875</v>
      </c>
      <c r="H27" s="69">
        <f>IF(RES_hh_tesh_in!H27=0,0,RES_hh_tesh_in!H27/RES_summary!H$21)</f>
        <v>8.5827334369475548</v>
      </c>
      <c r="I27" s="69">
        <f>IF(RES_hh_tesh_in!I27=0,0,RES_hh_tesh_in!I27/RES_summary!I$21)</f>
        <v>7.9241426569362243</v>
      </c>
      <c r="J27" s="69">
        <f>IF(RES_hh_tesh_in!J27=0,0,RES_hh_tesh_in!J27/RES_summary!J$21)</f>
        <v>8.9308097814157907</v>
      </c>
      <c r="K27" s="69">
        <f>IF(RES_hh_tesh_in!K27=0,0,RES_hh_tesh_in!K27/RES_summary!K$21)</f>
        <v>6.6719946779380894</v>
      </c>
      <c r="L27" s="69">
        <f>IF(RES_hh_tesh_in!L27=0,0,RES_hh_tesh_in!L27/RES_summary!L$21)</f>
        <v>6.1873347221084911</v>
      </c>
      <c r="M27" s="69">
        <f>IF(RES_hh_tesh_in!M27=0,0,RES_hh_tesh_in!M27/RES_summary!M$21)</f>
        <v>5.1068195387877608</v>
      </c>
      <c r="N27" s="69">
        <f>IF(RES_hh_tesh_in!N27=0,0,RES_hh_tesh_in!N27/RES_summary!N$21)</f>
        <v>5.2469015063925353</v>
      </c>
      <c r="O27" s="69">
        <f>IF(RES_hh_tesh_in!O27=0,0,RES_hh_tesh_in!O27/RES_summary!O$21)</f>
        <v>4.882218636454331</v>
      </c>
      <c r="P27" s="69">
        <f>IF(RES_hh_tesh_in!P27=0,0,RES_hh_tesh_in!P27/RES_summary!P$21)</f>
        <v>4.6026714715990185</v>
      </c>
      <c r="Q27" s="69">
        <f>IF(RES_hh_tesh_in!Q27=0,0,RES_hh_tesh_in!Q27/RES_summary!Q$21)</f>
        <v>4.5407034498063235</v>
      </c>
      <c r="R27" s="69">
        <f>IF(RES_hh_tesh_in!R27=0,0,RES_hh_tesh_in!R27/RES_summary!R$21)</f>
        <v>6.0463294516873969</v>
      </c>
      <c r="S27" s="69">
        <f>IF(RES_hh_tesh_in!S27=0,0,RES_hh_tesh_in!S27/RES_summary!S$21)</f>
        <v>6.9480365801679174</v>
      </c>
      <c r="T27" s="69">
        <f>IF(RES_hh_tesh_in!T27=0,0,RES_hh_tesh_in!T27/RES_summary!T$21)</f>
        <v>6.1389519163607069</v>
      </c>
      <c r="U27" s="69">
        <f>IF(RES_hh_tesh_in!U27=0,0,RES_hh_tesh_in!U27/RES_summary!U$21)</f>
        <v>5.3405302950116535</v>
      </c>
      <c r="V27" s="69">
        <f>IF(RES_hh_tesh_in!V27=0,0,RES_hh_tesh_in!V27/RES_summary!V$21)</f>
        <v>4.3374948863140634</v>
      </c>
      <c r="W27" s="69">
        <f>IF(RES_hh_tesh_in!W27=0,0,RES_hh_tesh_in!W27/RES_summary!W$21)</f>
        <v>4.9856796593089499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6.1981833334249723</v>
      </c>
      <c r="D30" s="72">
        <f>IF(RES_hh_tesh_in!D30=0,0,RES_hh_tesh_in!D30/RES_summary!D$21)</f>
        <v>7.0670313012630341</v>
      </c>
      <c r="E30" s="72">
        <f>IF(RES_hh_tesh_in!E30=0,0,RES_hh_tesh_in!E30/RES_summary!E$21)</f>
        <v>7.1593388878679303</v>
      </c>
      <c r="F30" s="72">
        <f>IF(RES_hh_tesh_in!F30=0,0,RES_hh_tesh_in!F30/RES_summary!F$21)</f>
        <v>6.9457773154659534</v>
      </c>
      <c r="G30" s="72">
        <f>IF(RES_hh_tesh_in!G30=0,0,RES_hh_tesh_in!G30/RES_summary!G$21)</f>
        <v>7.2137793405205439</v>
      </c>
      <c r="H30" s="72">
        <f>IF(RES_hh_tesh_in!H30=0,0,RES_hh_tesh_in!H30/RES_summary!H$21)</f>
        <v>8.3339828055352978</v>
      </c>
      <c r="I30" s="72">
        <f>IF(RES_hh_tesh_in!I30=0,0,RES_hh_tesh_in!I30/RES_summary!I$21)</f>
        <v>8.2571247522799407</v>
      </c>
      <c r="J30" s="72">
        <f>IF(RES_hh_tesh_in!J30=0,0,RES_hh_tesh_in!J30/RES_summary!J$21)</f>
        <v>8.676135653835896</v>
      </c>
      <c r="K30" s="72">
        <f>IF(RES_hh_tesh_in!K30=0,0,RES_hh_tesh_in!K30/RES_summary!K$21)</f>
        <v>6.7378495076693508</v>
      </c>
      <c r="L30" s="72">
        <f>IF(RES_hh_tesh_in!L30=0,0,RES_hh_tesh_in!L30/RES_summary!L$21)</f>
        <v>6.2845442593346892</v>
      </c>
      <c r="M30" s="72">
        <f>IF(RES_hh_tesh_in!M30=0,0,RES_hh_tesh_in!M30/RES_summary!M$21)</f>
        <v>4.8572274726392406</v>
      </c>
      <c r="N30" s="72">
        <f>IF(RES_hh_tesh_in!N30=0,0,RES_hh_tesh_in!N30/RES_summary!N$21)</f>
        <v>5.1746875648402417</v>
      </c>
      <c r="O30" s="72">
        <f>IF(RES_hh_tesh_in!O30=0,0,RES_hh_tesh_in!O30/RES_summary!O$21)</f>
        <v>5.3147504580916269</v>
      </c>
      <c r="P30" s="72">
        <f>IF(RES_hh_tesh_in!P30=0,0,RES_hh_tesh_in!P30/RES_summary!P$21)</f>
        <v>4.5229191953032464</v>
      </c>
      <c r="Q30" s="72">
        <f>IF(RES_hh_tesh_in!Q30=0,0,RES_hh_tesh_in!Q30/RES_summary!Q$21)</f>
        <v>4.6116045626349793</v>
      </c>
      <c r="R30" s="72">
        <f>IF(RES_hh_tesh_in!R30=0,0,RES_hh_tesh_in!R30/RES_summary!R$21)</f>
        <v>5.971812816344289</v>
      </c>
      <c r="S30" s="72">
        <f>IF(RES_hh_tesh_in!S30=0,0,RES_hh_tesh_in!S30/RES_summary!S$21)</f>
        <v>6.5615098879264675</v>
      </c>
      <c r="T30" s="72">
        <f>IF(RES_hh_tesh_in!T30=0,0,RES_hh_tesh_in!T30/RES_summary!T$21)</f>
        <v>6.1221637669106004</v>
      </c>
      <c r="U30" s="72">
        <f>IF(RES_hh_tesh_in!U30=0,0,RES_hh_tesh_in!U30/RES_summary!U$21)</f>
        <v>5.5376950530770177</v>
      </c>
      <c r="V30" s="72">
        <f>IF(RES_hh_tesh_in!V30=0,0,RES_hh_tesh_in!V30/RES_summary!V$21)</f>
        <v>4.228005091710938</v>
      </c>
      <c r="W30" s="72">
        <f>IF(RES_hh_tesh_in!W30=0,0,RES_hh_tesh_in!W30/RES_summary!W$21)</f>
        <v>5.1339589299019694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6.3014385876721413</v>
      </c>
      <c r="D32" s="77">
        <f>IF(RES_hh_tesh_in!D32=0,0,RES_hh_tesh_in!D32/RES_summary!D$21)</f>
        <v>7.0595633325992235</v>
      </c>
      <c r="E32" s="77">
        <f>IF(RES_hh_tesh_in!E32=0,0,RES_hh_tesh_in!E32/RES_summary!E$21)</f>
        <v>7.0312102630232278</v>
      </c>
      <c r="F32" s="77">
        <f>IF(RES_hh_tesh_in!F32=0,0,RES_hh_tesh_in!F32/RES_summary!F$21)</f>
        <v>6.8872476945538192</v>
      </c>
      <c r="G32" s="77">
        <f>IF(RES_hh_tesh_in!G32=0,0,RES_hh_tesh_in!G32/RES_summary!G$21)</f>
        <v>7.2361161237389213</v>
      </c>
      <c r="H32" s="77">
        <f>IF(RES_hh_tesh_in!H32=0,0,RES_hh_tesh_in!H32/RES_summary!H$21)</f>
        <v>8.5841400252073043</v>
      </c>
      <c r="I32" s="77">
        <f>IF(RES_hh_tesh_in!I32=0,0,RES_hh_tesh_in!I32/RES_summary!I$21)</f>
        <v>7.922395122204442</v>
      </c>
      <c r="J32" s="77">
        <f>IF(RES_hh_tesh_in!J32=0,0,RES_hh_tesh_in!J32/RES_summary!J$21)</f>
        <v>8.934422126637461</v>
      </c>
      <c r="K32" s="77">
        <f>IF(RES_hh_tesh_in!K32=0,0,RES_hh_tesh_in!K32/RES_summary!K$21)</f>
        <v>6.6710737019173996</v>
      </c>
      <c r="L32" s="77">
        <f>IF(RES_hh_tesh_in!L32=0,0,RES_hh_tesh_in!L32/RES_summary!L$21)</f>
        <v>6.1860348690556934</v>
      </c>
      <c r="M32" s="77">
        <f>IF(RES_hh_tesh_in!M32=0,0,RES_hh_tesh_in!M32/RES_summary!M$21)</f>
        <v>5.1101724332993594</v>
      </c>
      <c r="N32" s="77">
        <f>IF(RES_hh_tesh_in!N32=0,0,RES_hh_tesh_in!N32/RES_summary!N$21)</f>
        <v>5.2479504590790871</v>
      </c>
      <c r="O32" s="77">
        <f>IF(RES_hh_tesh_in!O32=0,0,RES_hh_tesh_in!O32/RES_summary!O$21)</f>
        <v>4.877004809864478</v>
      </c>
      <c r="P32" s="77">
        <f>IF(RES_hh_tesh_in!P32=0,0,RES_hh_tesh_in!P32/RES_summary!P$21)</f>
        <v>4.6036162377118348</v>
      </c>
      <c r="Q32" s="77">
        <f>IF(RES_hh_tesh_in!Q32=0,0,RES_hh_tesh_in!Q32/RES_summary!Q$21)</f>
        <v>4.5398997487801678</v>
      </c>
      <c r="R32" s="77">
        <f>IF(RES_hh_tesh_in!R32=0,0,RES_hh_tesh_in!R32/RES_summary!R$21)</f>
        <v>6.0474001172251928</v>
      </c>
      <c r="S32" s="77">
        <f>IF(RES_hh_tesh_in!S32=0,0,RES_hh_tesh_in!S32/RES_summary!S$21)</f>
        <v>6.9550459112341843</v>
      </c>
      <c r="T32" s="77">
        <f>IF(RES_hh_tesh_in!T32=0,0,RES_hh_tesh_in!T32/RES_summary!T$21)</f>
        <v>6.1393275934100338</v>
      </c>
      <c r="U32" s="77">
        <f>IF(RES_hh_tesh_in!U32=0,0,RES_hh_tesh_in!U32/RES_summary!U$21)</f>
        <v>5.3359976754617326</v>
      </c>
      <c r="V32" s="77">
        <f>IF(RES_hh_tesh_in!V32=0,0,RES_hh_tesh_in!V32/RES_summary!V$21)</f>
        <v>4.3396136576172868</v>
      </c>
      <c r="W32" s="77">
        <f>IF(RES_hh_tesh_in!W32=0,0,RES_hh_tesh_in!W32/RES_summary!W$21)</f>
        <v>4.9831000116779993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33.070192899904647</v>
      </c>
      <c r="D3" s="65">
        <f>IF(RES_hh_emih_in!D3=0,0,RES_hh_emih_in!D3/RES_summary!D$21)</f>
        <v>28.510173526555086</v>
      </c>
      <c r="E3" s="65">
        <f>IF(RES_hh_emih_in!E3=0,0,RES_hh_emih_in!E3/RES_summary!E$21)</f>
        <v>27.958980596421437</v>
      </c>
      <c r="F3" s="65">
        <f>IF(RES_hh_emih_in!F3=0,0,RES_hh_emih_in!F3/RES_summary!F$21)</f>
        <v>23.671317318555477</v>
      </c>
      <c r="G3" s="65">
        <f>IF(RES_hh_emih_in!G3=0,0,RES_hh_emih_in!G3/RES_summary!G$21)</f>
        <v>22.892487852068196</v>
      </c>
      <c r="H3" s="65">
        <f>IF(RES_hh_emih_in!H3=0,0,RES_hh_emih_in!H3/RES_summary!H$21)</f>
        <v>24.822107210278357</v>
      </c>
      <c r="I3" s="65">
        <f>IF(RES_hh_emih_in!I3=0,0,RES_hh_emih_in!I3/RES_summary!I$21)</f>
        <v>17.757204715225235</v>
      </c>
      <c r="J3" s="65">
        <f>IF(RES_hh_emih_in!J3=0,0,RES_hh_emih_in!J3/RES_summary!J$21)</f>
        <v>26.142712715215467</v>
      </c>
      <c r="K3" s="65">
        <f>IF(RES_hh_emih_in!K3=0,0,RES_hh_emih_in!K3/RES_summary!K$21)</f>
        <v>21.549417260517153</v>
      </c>
      <c r="L3" s="65">
        <f>IF(RES_hh_emih_in!L3=0,0,RES_hh_emih_in!L3/RES_summary!L$21)</f>
        <v>23.168793678667274</v>
      </c>
      <c r="M3" s="65">
        <f>IF(RES_hh_emih_in!M3=0,0,RES_hh_emih_in!M3/RES_summary!M$21)</f>
        <v>18.049056467077545</v>
      </c>
      <c r="N3" s="65">
        <f>IF(RES_hh_emih_in!N3=0,0,RES_hh_emih_in!N3/RES_summary!N$21)</f>
        <v>19.564494388593161</v>
      </c>
      <c r="O3" s="65">
        <f>IF(RES_hh_emih_in!O3=0,0,RES_hh_emih_in!O3/RES_summary!O$21)</f>
        <v>19.877865687860972</v>
      </c>
      <c r="P3" s="65">
        <f>IF(RES_hh_emih_in!P3=0,0,RES_hh_emih_in!P3/RES_summary!P$21)</f>
        <v>14.147991533924129</v>
      </c>
      <c r="Q3" s="65">
        <f>IF(RES_hh_emih_in!Q3=0,0,RES_hh_emih_in!Q3/RES_summary!Q$21)</f>
        <v>13.65144500062279</v>
      </c>
      <c r="R3" s="65">
        <f>IF(RES_hh_emih_in!R3=0,0,RES_hh_emih_in!R3/RES_summary!R$21)</f>
        <v>15.570913313104038</v>
      </c>
      <c r="S3" s="65">
        <f>IF(RES_hh_emih_in!S3=0,0,RES_hh_emih_in!S3/RES_summary!S$21)</f>
        <v>14.62518845082309</v>
      </c>
      <c r="T3" s="65">
        <f>IF(RES_hh_emih_in!T3=0,0,RES_hh_emih_in!T3/RES_summary!T$21)</f>
        <v>13.990002641210056</v>
      </c>
      <c r="U3" s="65">
        <f>IF(RES_hh_emih_in!U3=0,0,RES_hh_emih_in!U3/RES_summary!U$21)</f>
        <v>12.744862611901917</v>
      </c>
      <c r="V3" s="65">
        <f>IF(RES_hh_emih_in!V3=0,0,RES_hh_emih_in!V3/RES_summary!V$21)</f>
        <v>10.332669031090473</v>
      </c>
      <c r="W3" s="65">
        <f>IF(RES_hh_emih_in!W3=0,0,RES_hh_emih_in!W3/RES_summary!W$21)</f>
        <v>8.858742164750117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29.642507681559174</v>
      </c>
      <c r="D4" s="69">
        <f>IF(RES_hh_emih_in!D4=0,0,RES_hh_emih_in!D4/RES_summary!D$21)</f>
        <v>24.643230944762188</v>
      </c>
      <c r="E4" s="69">
        <f>IF(RES_hh_emih_in!E4=0,0,RES_hh_emih_in!E4/RES_summary!E$21)</f>
        <v>24.270874522707331</v>
      </c>
      <c r="F4" s="69">
        <f>IF(RES_hh_emih_in!F4=0,0,RES_hh_emih_in!F4/RES_summary!F$21)</f>
        <v>20.580631261859573</v>
      </c>
      <c r="G4" s="69">
        <f>IF(RES_hh_emih_in!G4=0,0,RES_hh_emih_in!G4/RES_summary!G$21)</f>
        <v>19.788762504619839</v>
      </c>
      <c r="H4" s="69">
        <f>IF(RES_hh_emih_in!H4=0,0,RES_hh_emih_in!H4/RES_summary!H$21)</f>
        <v>21.117546298336208</v>
      </c>
      <c r="I4" s="69">
        <f>IF(RES_hh_emih_in!I4=0,0,RES_hh_emih_in!I4/RES_summary!I$21)</f>
        <v>14.338705281831862</v>
      </c>
      <c r="J4" s="69">
        <f>IF(RES_hh_emih_in!J4=0,0,RES_hh_emih_in!J4/RES_summary!J$21)</f>
        <v>21.659255204841777</v>
      </c>
      <c r="K4" s="69">
        <f>IF(RES_hh_emih_in!K4=0,0,RES_hh_emih_in!K4/RES_summary!K$21)</f>
        <v>18.472616797646218</v>
      </c>
      <c r="L4" s="69">
        <f>IF(RES_hh_emih_in!L4=0,0,RES_hh_emih_in!L4/RES_summary!L$21)</f>
        <v>20.086125633719814</v>
      </c>
      <c r="M4" s="69">
        <f>IF(RES_hh_emih_in!M4=0,0,RES_hh_emih_in!M4/RES_summary!M$21)</f>
        <v>15.659828276600079</v>
      </c>
      <c r="N4" s="69">
        <f>IF(RES_hh_emih_in!N4=0,0,RES_hh_emih_in!N4/RES_summary!N$21)</f>
        <v>17.063844925532745</v>
      </c>
      <c r="O4" s="69">
        <f>IF(RES_hh_emih_in!O4=0,0,RES_hh_emih_in!O4/RES_summary!O$21)</f>
        <v>18.209674089586219</v>
      </c>
      <c r="P4" s="69">
        <f>IF(RES_hh_emih_in!P4=0,0,RES_hh_emih_in!P4/RES_summary!P$21)</f>
        <v>12.504383957312793</v>
      </c>
      <c r="Q4" s="69">
        <f>IF(RES_hh_emih_in!Q4=0,0,RES_hh_emih_in!Q4/RES_summary!Q$21)</f>
        <v>11.519120092892232</v>
      </c>
      <c r="R4" s="69">
        <f>IF(RES_hh_emih_in!R4=0,0,RES_hh_emih_in!R4/RES_summary!R$21)</f>
        <v>12.645277582941857</v>
      </c>
      <c r="S4" s="69">
        <f>IF(RES_hh_emih_in!S4=0,0,RES_hh_emih_in!S4/RES_summary!S$21)</f>
        <v>11.413059571059703</v>
      </c>
      <c r="T4" s="69">
        <f>IF(RES_hh_emih_in!T4=0,0,RES_hh_emih_in!T4/RES_summary!T$21)</f>
        <v>10.758105844789762</v>
      </c>
      <c r="U4" s="69">
        <f>IF(RES_hh_emih_in!U4=0,0,RES_hh_emih_in!U4/RES_summary!U$21)</f>
        <v>9.9369981709024575</v>
      </c>
      <c r="V4" s="69">
        <f>IF(RES_hh_emih_in!V4=0,0,RES_hh_emih_in!V4/RES_summary!V$21)</f>
        <v>8.6791880990303998</v>
      </c>
      <c r="W4" s="69">
        <f>IF(RES_hh_emih_in!W4=0,0,RES_hh_emih_in!W4/RES_summary!W$21)</f>
        <v>6.7090507931546588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54.206921258277653</v>
      </c>
      <c r="D5" s="72">
        <f>IF(RES_hh_emih_in!D5=0,0,RES_hh_emih_in!D5/RES_summary!D$21)</f>
        <v>47.038511154543343</v>
      </c>
      <c r="E5" s="72">
        <f>IF(RES_hh_emih_in!E5=0,0,RES_hh_emih_in!E5/RES_summary!E$21)</f>
        <v>48.036543890165134</v>
      </c>
      <c r="F5" s="72">
        <f>IF(RES_hh_emih_in!F5=0,0,RES_hh_emih_in!F5/RES_summary!F$21)</f>
        <v>38.551986338686838</v>
      </c>
      <c r="G5" s="72">
        <f>IF(RES_hh_emih_in!G5=0,0,RES_hh_emih_in!G5/RES_summary!G$21)</f>
        <v>38.891489864568342</v>
      </c>
      <c r="H5" s="72">
        <f>IF(RES_hh_emih_in!H5=0,0,RES_hh_emih_in!H5/RES_summary!H$21)</f>
        <v>43.420893422177926</v>
      </c>
      <c r="I5" s="72">
        <f>IF(RES_hh_emih_in!I5=0,0,RES_hh_emih_in!I5/RES_summary!I$21)</f>
        <v>43.417449740952705</v>
      </c>
      <c r="J5" s="72">
        <f>IF(RES_hh_emih_in!J5=0,0,RES_hh_emih_in!J5/RES_summary!J$21)</f>
        <v>38.806547311675736</v>
      </c>
      <c r="K5" s="72">
        <f>IF(RES_hh_emih_in!K5=0,0,RES_hh_emih_in!K5/RES_summary!K$21)</f>
        <v>32.766736747560024</v>
      </c>
      <c r="L5" s="72">
        <f>IF(RES_hh_emih_in!L5=0,0,RES_hh_emih_in!L5/RES_summary!L$21)</f>
        <v>46.986267328012467</v>
      </c>
      <c r="M5" s="72">
        <f>IF(RES_hh_emih_in!M5=0,0,RES_hh_emih_in!M5/RES_summary!M$21)</f>
        <v>38.773079507564866</v>
      </c>
      <c r="N5" s="72">
        <f>IF(RES_hh_emih_in!N5=0,0,RES_hh_emih_in!N5/RES_summary!N$21)</f>
        <v>33.357284534786004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29.679120127025559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17.320611372491324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39.857635500944703</v>
      </c>
      <c r="D6" s="72">
        <f>IF(RES_hh_emih_in!D6=0,0,RES_hh_emih_in!D6/RES_summary!D$21)</f>
        <v>35.627417643764751</v>
      </c>
      <c r="E6" s="72">
        <f>IF(RES_hh_emih_in!E6=0,0,RES_hh_emih_in!E6/RES_summary!E$21)</f>
        <v>30.278872239717632</v>
      </c>
      <c r="F6" s="72">
        <f>IF(RES_hh_emih_in!F6=0,0,RES_hh_emih_in!F6/RES_summary!F$21)</f>
        <v>38.602587511418342</v>
      </c>
      <c r="G6" s="72">
        <f>IF(RES_hh_emih_in!G6=0,0,RES_hh_emih_in!G6/RES_summary!G$21)</f>
        <v>33.188908267516055</v>
      </c>
      <c r="H6" s="72">
        <f>IF(RES_hh_emih_in!H6=0,0,RES_hh_emih_in!H6/RES_summary!H$21)</f>
        <v>36.244072749689238</v>
      </c>
      <c r="I6" s="72">
        <f>IF(RES_hh_emih_in!I6=0,0,RES_hh_emih_in!I6/RES_summary!I$21)</f>
        <v>22.103731120680841</v>
      </c>
      <c r="J6" s="72">
        <f>IF(RES_hh_emih_in!J6=0,0,RES_hh_emih_in!J6/RES_summary!J$21)</f>
        <v>30.996816074074133</v>
      </c>
      <c r="K6" s="72">
        <f>IF(RES_hh_emih_in!K6=0,0,RES_hh_emih_in!K6/RES_summary!K$21)</f>
        <v>27.424615295288774</v>
      </c>
      <c r="L6" s="72">
        <f>IF(RES_hh_emih_in!L6=0,0,RES_hh_emih_in!L6/RES_summary!L$21)</f>
        <v>28.918254629624681</v>
      </c>
      <c r="M6" s="72">
        <f>IF(RES_hh_emih_in!M6=0,0,RES_hh_emih_in!M6/RES_summary!M$21)</f>
        <v>25.309288685460359</v>
      </c>
      <c r="N6" s="72">
        <f>IF(RES_hh_emih_in!N6=0,0,RES_hh_emih_in!N6/RES_summary!N$21)</f>
        <v>22.637210574132666</v>
      </c>
      <c r="O6" s="72">
        <f>IF(RES_hh_emih_in!O6=0,0,RES_hh_emih_in!O6/RES_summary!O$21)</f>
        <v>26.53151503864299</v>
      </c>
      <c r="P6" s="72">
        <f>IF(RES_hh_emih_in!P6=0,0,RES_hh_emih_in!P6/RES_summary!P$21)</f>
        <v>20.017015402199608</v>
      </c>
      <c r="Q6" s="72">
        <f>IF(RES_hh_emih_in!Q6=0,0,RES_hh_emih_in!Q6/RES_summary!Q$21)</f>
        <v>15.678076215011366</v>
      </c>
      <c r="R6" s="72">
        <f>IF(RES_hh_emih_in!R6=0,0,RES_hh_emih_in!R6/RES_summary!R$21)</f>
        <v>20.076572818720553</v>
      </c>
      <c r="S6" s="72">
        <f>IF(RES_hh_emih_in!S6=0,0,RES_hh_emih_in!S6/RES_summary!S$21)</f>
        <v>14.208412339800583</v>
      </c>
      <c r="T6" s="72">
        <f>IF(RES_hh_emih_in!T6=0,0,RES_hh_emih_in!T6/RES_summary!T$21)</f>
        <v>19.413487684627299</v>
      </c>
      <c r="U6" s="72">
        <f>IF(RES_hh_emih_in!U6=0,0,RES_hh_emih_in!U6/RES_summary!U$21)</f>
        <v>15.496238669825658</v>
      </c>
      <c r="V6" s="72">
        <f>IF(RES_hh_emih_in!V6=0,0,RES_hh_emih_in!V6/RES_summary!V$21)</f>
        <v>15.180096511178219</v>
      </c>
      <c r="W6" s="72">
        <f>IF(RES_hh_emih_in!W6=0,0,RES_hh_emih_in!W6/RES_summary!W$21)</f>
        <v>11.943816811200326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50.315860786329786</v>
      </c>
      <c r="D7" s="72">
        <f>IF(RES_hh_emih_in!D7=0,0,RES_hh_emih_in!D7/RES_summary!D$21)</f>
        <v>45.259755586055043</v>
      </c>
      <c r="E7" s="72">
        <f>IF(RES_hh_emih_in!E7=0,0,RES_hh_emih_in!E7/RES_summary!E$21)</f>
        <v>43.887997322381693</v>
      </c>
      <c r="F7" s="72">
        <f>IF(RES_hh_emih_in!F7=0,0,RES_hh_emih_in!F7/RES_summary!F$21)</f>
        <v>39.516867043725284</v>
      </c>
      <c r="G7" s="72">
        <f>IF(RES_hh_emih_in!G7=0,0,RES_hh_emih_in!G7/RES_summary!G$21)</f>
        <v>39.538879562569321</v>
      </c>
      <c r="H7" s="72">
        <f>IF(RES_hh_emih_in!H7=0,0,RES_hh_emih_in!H7/RES_summary!H$21)</f>
        <v>44.035522594600273</v>
      </c>
      <c r="I7" s="72">
        <f>IF(RES_hh_emih_in!I7=0,0,RES_hh_emih_in!I7/RES_summary!I$21)</f>
        <v>26.650438751472596</v>
      </c>
      <c r="J7" s="72">
        <f>IF(RES_hh_emih_in!J7=0,0,RES_hh_emih_in!J7/RES_summary!J$21)</f>
        <v>40.894959320011807</v>
      </c>
      <c r="K7" s="72">
        <f>IF(RES_hh_emih_in!K7=0,0,RES_hh_emih_in!K7/RES_summary!K$21)</f>
        <v>34.011553044317949</v>
      </c>
      <c r="L7" s="72">
        <f>IF(RES_hh_emih_in!L7=0,0,RES_hh_emih_in!L7/RES_summary!L$21)</f>
        <v>34.343231314585594</v>
      </c>
      <c r="M7" s="72">
        <f>IF(RES_hh_emih_in!M7=0,0,RES_hh_emih_in!M7/RES_summary!M$21)</f>
        <v>28.092058230343522</v>
      </c>
      <c r="N7" s="72">
        <f>IF(RES_hh_emih_in!N7=0,0,RES_hh_emih_in!N7/RES_summary!N$21)</f>
        <v>29.172843448100114</v>
      </c>
      <c r="O7" s="72">
        <f>IF(RES_hh_emih_in!O7=0,0,RES_hh_emih_in!O7/RES_summary!O$21)</f>
        <v>31.048061875015513</v>
      </c>
      <c r="P7" s="72">
        <f>IF(RES_hh_emih_in!P7=0,0,RES_hh_emih_in!P7/RES_summary!P$21)</f>
        <v>24.071715651020742</v>
      </c>
      <c r="Q7" s="72">
        <f>IF(RES_hh_emih_in!Q7=0,0,RES_hh_emih_in!Q7/RES_summary!Q$21)</f>
        <v>22.375497669496006</v>
      </c>
      <c r="R7" s="72">
        <f>IF(RES_hh_emih_in!R7=0,0,RES_hh_emih_in!R7/RES_summary!R$21)</f>
        <v>22.670654632355195</v>
      </c>
      <c r="S7" s="72">
        <f>IF(RES_hh_emih_in!S7=0,0,RES_hh_emih_in!S7/RES_summary!S$21)</f>
        <v>22.124870394641771</v>
      </c>
      <c r="T7" s="72">
        <f>IF(RES_hh_emih_in!T7=0,0,RES_hh_emih_in!T7/RES_summary!T$21)</f>
        <v>18.120769140839968</v>
      </c>
      <c r="U7" s="72">
        <f>IF(RES_hh_emih_in!U7=0,0,RES_hh_emih_in!U7/RES_summary!U$21)</f>
        <v>19.496595020960033</v>
      </c>
      <c r="V7" s="72">
        <f>IF(RES_hh_emih_in!V7=0,0,RES_hh_emih_in!V7/RES_summary!V$21)</f>
        <v>19.663657908602019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30.502559180003466</v>
      </c>
      <c r="D8" s="72">
        <f>IF(RES_hh_emih_in!D8=0,0,RES_hh_emih_in!D8/RES_summary!D$21)</f>
        <v>29.6208095431145</v>
      </c>
      <c r="E8" s="72">
        <f>IF(RES_hh_emih_in!E8=0,0,RES_hh_emih_in!E8/RES_summary!E$21)</f>
        <v>28.436410064087433</v>
      </c>
      <c r="F8" s="72">
        <f>IF(RES_hh_emih_in!F8=0,0,RES_hh_emih_in!F8/RES_summary!F$21)</f>
        <v>26.572917045121265</v>
      </c>
      <c r="G8" s="72">
        <f>IF(RES_hh_emih_in!G8=0,0,RES_hh_emih_in!G8/RES_summary!G$21)</f>
        <v>25.219206150744597</v>
      </c>
      <c r="H8" s="72">
        <f>IF(RES_hh_emih_in!H8=0,0,RES_hh_emih_in!H8/RES_summary!H$21)</f>
        <v>25.07352416949923</v>
      </c>
      <c r="I8" s="72">
        <f>IF(RES_hh_emih_in!I8=0,0,RES_hh_emih_in!I8/RES_summary!I$21)</f>
        <v>22.105844496220055</v>
      </c>
      <c r="J8" s="72">
        <f>IF(RES_hh_emih_in!J8=0,0,RES_hh_emih_in!J8/RES_summary!J$21)</f>
        <v>23.840909508505426</v>
      </c>
      <c r="K8" s="72">
        <f>IF(RES_hh_emih_in!K8=0,0,RES_hh_emih_in!K8/RES_summary!K$21)</f>
        <v>21.594945559305554</v>
      </c>
      <c r="L8" s="72">
        <f>IF(RES_hh_emih_in!L8=0,0,RES_hh_emih_in!L8/RES_summary!L$21)</f>
        <v>22.775013752446871</v>
      </c>
      <c r="M8" s="72">
        <f>IF(RES_hh_emih_in!M8=0,0,RES_hh_emih_in!M8/RES_summary!M$21)</f>
        <v>18.167378010414204</v>
      </c>
      <c r="N8" s="72">
        <f>IF(RES_hh_emih_in!N8=0,0,RES_hh_emih_in!N8/RES_summary!N$21)</f>
        <v>19.706005836670052</v>
      </c>
      <c r="O8" s="72">
        <f>IF(RES_hh_emih_in!O8=0,0,RES_hh_emih_in!O8/RES_summary!O$21)</f>
        <v>20.221925715964595</v>
      </c>
      <c r="P8" s="72">
        <f>IF(RES_hh_emih_in!P8=0,0,RES_hh_emih_in!P8/RES_summary!P$21)</f>
        <v>14.891664952405995</v>
      </c>
      <c r="Q8" s="72">
        <f>IF(RES_hh_emih_in!Q8=0,0,RES_hh_emih_in!Q8/RES_summary!Q$21)</f>
        <v>14.857764587409845</v>
      </c>
      <c r="R8" s="72">
        <f>IF(RES_hh_emih_in!R8=0,0,RES_hh_emih_in!R8/RES_summary!R$21)</f>
        <v>16.368309249598635</v>
      </c>
      <c r="S8" s="72">
        <f>IF(RES_hh_emih_in!S8=0,0,RES_hh_emih_in!S8/RES_summary!S$21)</f>
        <v>14.946188801769598</v>
      </c>
      <c r="T8" s="72">
        <f>IF(RES_hh_emih_in!T8=0,0,RES_hh_emih_in!T8/RES_summary!T$21)</f>
        <v>13.922287603924094</v>
      </c>
      <c r="U8" s="72">
        <f>IF(RES_hh_emih_in!U8=0,0,RES_hh_emih_in!U8/RES_summary!U$21)</f>
        <v>12.868562868454184</v>
      </c>
      <c r="V8" s="72">
        <f>IF(RES_hh_emih_in!V8=0,0,RES_hh_emih_in!V8/RES_summary!V$21)</f>
        <v>11.065929775481955</v>
      </c>
      <c r="W8" s="72">
        <f>IF(RES_hh_emih_in!W8=0,0,RES_hh_emih_in!W8/RES_summary!W$21)</f>
        <v>10.739147863655365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3.4186212760418018</v>
      </c>
      <c r="D17" s="69">
        <f>IF(RES_hh_emih_in!D17=0,0,RES_hh_emih_in!D17/RES_summary!D$21)</f>
        <v>3.8491332252033308</v>
      </c>
      <c r="E17" s="69">
        <f>IF(RES_hh_emih_in!E17=0,0,RES_hh_emih_in!E17/RES_summary!E$21)</f>
        <v>3.6712298287595266</v>
      </c>
      <c r="F17" s="69">
        <f>IF(RES_hh_emih_in!F17=0,0,RES_hh_emih_in!F17/RES_summary!F$21)</f>
        <v>3.0771961189733932</v>
      </c>
      <c r="G17" s="69">
        <f>IF(RES_hh_emih_in!G17=0,0,RES_hh_emih_in!G17/RES_summary!G$21)</f>
        <v>3.0904804054533446</v>
      </c>
      <c r="H17" s="69">
        <f>IF(RES_hh_emih_in!H17=0,0,RES_hh_emih_in!H17/RES_summary!H$21)</f>
        <v>3.689358958809684</v>
      </c>
      <c r="I17" s="69">
        <f>IF(RES_hh_emih_in!I17=0,0,RES_hh_emih_in!I17/RES_summary!I$21)</f>
        <v>3.4045491149971525</v>
      </c>
      <c r="J17" s="69">
        <f>IF(RES_hh_emih_in!J17=0,0,RES_hh_emih_in!J17/RES_summary!J$21)</f>
        <v>4.4441930181116218</v>
      </c>
      <c r="K17" s="69">
        <f>IF(RES_hh_emih_in!K17=0,0,RES_hh_emih_in!K17/RES_summary!K$21)</f>
        <v>3.0467891631434512</v>
      </c>
      <c r="L17" s="69">
        <f>IF(RES_hh_emih_in!L17=0,0,RES_hh_emih_in!L17/RES_summary!L$21)</f>
        <v>3.0559140375774883</v>
      </c>
      <c r="M17" s="69">
        <f>IF(RES_hh_emih_in!M17=0,0,RES_hh_emih_in!M17/RES_summary!M$21)</f>
        <v>2.3685124398700208</v>
      </c>
      <c r="N17" s="69">
        <f>IF(RES_hh_emih_in!N17=0,0,RES_hh_emih_in!N17/RES_summary!N$21)</f>
        <v>2.4768302177321768</v>
      </c>
      <c r="O17" s="69">
        <f>IF(RES_hh_emih_in!O17=0,0,RES_hh_emih_in!O17/RES_summary!O$21)</f>
        <v>1.6478585554347986</v>
      </c>
      <c r="P17" s="69">
        <f>IF(RES_hh_emih_in!P17=0,0,RES_hh_emih_in!P17/RES_summary!P$21)</f>
        <v>1.6266698617229585</v>
      </c>
      <c r="Q17" s="69">
        <f>IF(RES_hh_emih_in!Q17=0,0,RES_hh_emih_in!Q17/RES_summary!Q$21)</f>
        <v>2.1157899586963547</v>
      </c>
      <c r="R17" s="69">
        <f>IF(RES_hh_emih_in!R17=0,0,RES_hh_emih_in!R17/RES_summary!R$21)</f>
        <v>2.898580942422055</v>
      </c>
      <c r="S17" s="69">
        <f>IF(RES_hh_emih_in!S17=0,0,RES_hh_emih_in!S17/RES_summary!S$21)</f>
        <v>3.1748275434237225</v>
      </c>
      <c r="T17" s="69">
        <f>IF(RES_hh_emih_in!T17=0,0,RES_hh_emih_in!T17/RES_summary!T$21)</f>
        <v>3.1891222527430916</v>
      </c>
      <c r="U17" s="69">
        <f>IF(RES_hh_emih_in!U17=0,0,RES_hh_emih_in!U17/RES_summary!U$21)</f>
        <v>2.7681979329986808</v>
      </c>
      <c r="V17" s="69">
        <f>IF(RES_hh_emih_in!V17=0,0,RES_hh_emih_in!V17/RES_summary!V$21)</f>
        <v>1.6279448490154749</v>
      </c>
      <c r="W17" s="69">
        <f>IF(RES_hh_emih_in!W17=0,0,RES_hh_emih_in!W17/RES_summary!W$21)</f>
        <v>2.1217205030523547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5.1732817959574033</v>
      </c>
      <c r="D19" s="72">
        <f>IF(RES_hh_emih_in!D19=0,0,RES_hh_emih_in!D19/RES_summary!D$21)</f>
        <v>5.6747564679149756</v>
      </c>
      <c r="E19" s="72">
        <f>IF(RES_hh_emih_in!E19=0,0,RES_hh_emih_in!E19/RES_summary!E$21)</f>
        <v>4.7510095844057858</v>
      </c>
      <c r="F19" s="72">
        <f>IF(RES_hh_emih_in!F19=0,0,RES_hh_emih_in!F19/RES_summary!F$21)</f>
        <v>6.2883947832319027</v>
      </c>
      <c r="G19" s="72">
        <f>IF(RES_hh_emih_in!G19=0,0,RES_hh_emih_in!G19/RES_summary!G$21)</f>
        <v>5.6634340174984814</v>
      </c>
      <c r="H19" s="72">
        <f>IF(RES_hh_emih_in!H19=0,0,RES_hh_emih_in!H19/RES_summary!H$21)</f>
        <v>7.2563489425722283</v>
      </c>
      <c r="I19" s="72">
        <f>IF(RES_hh_emih_in!I19=0,0,RES_hh_emih_in!I19/RES_summary!I$21)</f>
        <v>5.9307961449722013</v>
      </c>
      <c r="J19" s="72">
        <f>IF(RES_hh_emih_in!J19=0,0,RES_hh_emih_in!J19/RES_summary!J$21)</f>
        <v>7.9323899812060112</v>
      </c>
      <c r="K19" s="72">
        <f>IF(RES_hh_emih_in!K19=0,0,RES_hh_emih_in!K19/RES_summary!K$21)</f>
        <v>5.7867153805330958</v>
      </c>
      <c r="L19" s="72">
        <f>IF(RES_hh_emih_in!L19=0,0,RES_hh_emih_in!L19/RES_summary!L$21)</f>
        <v>5.420212307183454</v>
      </c>
      <c r="M19" s="72">
        <f>IF(RES_hh_emih_in!M19=0,0,RES_hh_emih_in!M19/RES_summary!M$21)</f>
        <v>5.2122683019690177</v>
      </c>
      <c r="N19" s="72">
        <f>IF(RES_hh_emih_in!N19=0,0,RES_hh_emih_in!N19/RES_summary!N$21)</f>
        <v>4.7204752168839601</v>
      </c>
      <c r="O19" s="72">
        <f>IF(RES_hh_emih_in!O19=0,0,RES_hh_emih_in!O19/RES_summary!O$21)</f>
        <v>3.8148719273782024</v>
      </c>
      <c r="P19" s="72">
        <f>IF(RES_hh_emih_in!P19=0,0,RES_hh_emih_in!P19/RES_summary!P$21)</f>
        <v>3.7871034628721101</v>
      </c>
      <c r="Q19" s="72">
        <f>IF(RES_hh_emih_in!Q19=0,0,RES_hh_emih_in!Q19/RES_summary!Q$21)</f>
        <v>3.0250243122600802</v>
      </c>
      <c r="R19" s="72">
        <f>IF(RES_hh_emih_in!R19=0,0,RES_hh_emih_in!R19/RES_summary!R$21)</f>
        <v>5.2906026741925176</v>
      </c>
      <c r="S19" s="72">
        <f>IF(RES_hh_emih_in!S19=0,0,RES_hh_emih_in!S19/RES_summary!S$21)</f>
        <v>4.6394179693463968</v>
      </c>
      <c r="T19" s="72">
        <f>IF(RES_hh_emih_in!T19=0,0,RES_hh_emih_in!T19/RES_summary!T$21)</f>
        <v>5.9088453104436223</v>
      </c>
      <c r="U19" s="72">
        <f>IF(RES_hh_emih_in!U19=0,0,RES_hh_emih_in!U19/RES_summary!U$21)</f>
        <v>4.5637267243570792</v>
      </c>
      <c r="V19" s="72">
        <f>IF(RES_hh_emih_in!V19=0,0,RES_hh_emih_in!V19/RES_summary!V$21)</f>
        <v>4.0092198044795655</v>
      </c>
      <c r="W19" s="72">
        <f>IF(RES_hh_emih_in!W19=0,0,RES_hh_emih_in!W19/RES_summary!W$21)</f>
        <v>3.9027083360239025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7.1149573469004759</v>
      </c>
      <c r="D20" s="72">
        <f>IF(RES_hh_emih_in!D20=0,0,RES_hh_emih_in!D20/RES_summary!D$21)</f>
        <v>7.5082117077203172</v>
      </c>
      <c r="E20" s="72">
        <f>IF(RES_hh_emih_in!E20=0,0,RES_hh_emih_in!E20/RES_summary!E$21)</f>
        <v>7.5068910000120397</v>
      </c>
      <c r="F20" s="72">
        <f>IF(RES_hh_emih_in!F20=0,0,RES_hh_emih_in!F20/RES_summary!F$21)</f>
        <v>6.9977182253259738</v>
      </c>
      <c r="G20" s="72">
        <f>IF(RES_hh_emih_in!G20=0,0,RES_hh_emih_in!G20/RES_summary!G$21)</f>
        <v>7.5101028374331475</v>
      </c>
      <c r="H20" s="72">
        <f>IF(RES_hh_emih_in!H20=0,0,RES_hh_emih_in!H20/RES_summary!H$21)</f>
        <v>9.6252922277119293</v>
      </c>
      <c r="I20" s="72">
        <f>IF(RES_hh_emih_in!I20=0,0,RES_hh_emih_in!I20/RES_summary!I$21)</f>
        <v>6.9578713239997949</v>
      </c>
      <c r="J20" s="72">
        <f>IF(RES_hh_emih_in!J20=0,0,RES_hh_emih_in!J20/RES_summary!J$21)</f>
        <v>10.772795670081617</v>
      </c>
      <c r="K20" s="72">
        <f>IF(RES_hh_emih_in!K20=0,0,RES_hh_emih_in!K20/RES_summary!K$21)</f>
        <v>7.6625317992178061</v>
      </c>
      <c r="L20" s="72">
        <f>IF(RES_hh_emih_in!L20=0,0,RES_hh_emih_in!L20/RES_summary!L$21)</f>
        <v>6.7596280901877615</v>
      </c>
      <c r="M20" s="72">
        <f>IF(RES_hh_emih_in!M20=0,0,RES_hh_emih_in!M20/RES_summary!M$21)</f>
        <v>6.1687450537514064</v>
      </c>
      <c r="N20" s="72">
        <f>IF(RES_hh_emih_in!N20=0,0,RES_hh_emih_in!N20/RES_summary!N$21)</f>
        <v>6.3195743646028975</v>
      </c>
      <c r="O20" s="72">
        <f>IF(RES_hh_emih_in!O20=0,0,RES_hh_emih_in!O20/RES_summary!O$21)</f>
        <v>4.6403312033719564</v>
      </c>
      <c r="P20" s="72">
        <f>IF(RES_hh_emih_in!P20=0,0,RES_hh_emih_in!P20/RES_summary!P$21)</f>
        <v>4.5082438725934395</v>
      </c>
      <c r="Q20" s="72">
        <f>IF(RES_hh_emih_in!Q20=0,0,RES_hh_emih_in!Q20/RES_summary!Q$21)</f>
        <v>4.5727719849899175</v>
      </c>
      <c r="R20" s="72">
        <f>IF(RES_hh_emih_in!R20=0,0,RES_hh_emih_in!R20/RES_summary!R$21)</f>
        <v>5.965321942087467</v>
      </c>
      <c r="S20" s="72">
        <f>IF(RES_hh_emih_in!S20=0,0,RES_hh_emih_in!S20/RES_summary!S$21)</f>
        <v>6.9473820561289195</v>
      </c>
      <c r="T20" s="72">
        <f>IF(RES_hh_emih_in!T20=0,0,RES_hh_emih_in!T20/RES_summary!T$21)</f>
        <v>5.7846160568563416</v>
      </c>
      <c r="U20" s="72">
        <f>IF(RES_hh_emih_in!U20=0,0,RES_hh_emih_in!U20/RES_summary!U$21)</f>
        <v>5.7681878876369321</v>
      </c>
      <c r="V20" s="72">
        <f>IF(RES_hh_emih_in!V20=0,0,RES_hh_emih_in!V20/RES_summary!V$21)</f>
        <v>5.3054757249327142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4.6024323961138114</v>
      </c>
      <c r="D21" s="72">
        <f>IF(RES_hh_emih_in!D21=0,0,RES_hh_emih_in!D21/RES_summary!D$21)</f>
        <v>5.1856577486806934</v>
      </c>
      <c r="E21" s="72">
        <f>IF(RES_hh_emih_in!E21=0,0,RES_hh_emih_in!E21/RES_summary!E$21)</f>
        <v>5.130570920666492</v>
      </c>
      <c r="F21" s="72">
        <f>IF(RES_hh_emih_in!F21=0,0,RES_hh_emih_in!F21/RES_summary!F$21)</f>
        <v>4.9247672316201054</v>
      </c>
      <c r="G21" s="72">
        <f>IF(RES_hh_emih_in!G21=0,0,RES_hh_emih_in!G21/RES_summary!G$21)</f>
        <v>5.0213144302792516</v>
      </c>
      <c r="H21" s="72">
        <f>IF(RES_hh_emih_in!H21=0,0,RES_hh_emih_in!H21/RES_summary!H$21)</f>
        <v>5.7343582537889386</v>
      </c>
      <c r="I21" s="72">
        <f>IF(RES_hh_emih_in!I21=0,0,RES_hh_emih_in!I21/RES_summary!I$21)</f>
        <v>5.9101124193085193</v>
      </c>
      <c r="J21" s="72">
        <f>IF(RES_hh_emih_in!J21=0,0,RES_hh_emih_in!J21/RES_summary!J$21)</f>
        <v>6.5274597034492006</v>
      </c>
      <c r="K21" s="72">
        <f>IF(RES_hh_emih_in!K21=0,0,RES_hh_emih_in!K21/RES_summary!K$21)</f>
        <v>4.9337335058117091</v>
      </c>
      <c r="L21" s="72">
        <f>IF(RES_hh_emih_in!L21=0,0,RES_hh_emih_in!L21/RES_summary!L$21)</f>
        <v>4.6173438956841357</v>
      </c>
      <c r="M21" s="72">
        <f>IF(RES_hh_emih_in!M21=0,0,RES_hh_emih_in!M21/RES_summary!M$21)</f>
        <v>3.8535463136084473</v>
      </c>
      <c r="N21" s="72">
        <f>IF(RES_hh_emih_in!N21=0,0,RES_hh_emih_in!N21/RES_summary!N$21)</f>
        <v>3.8651768608525585</v>
      </c>
      <c r="O21" s="72">
        <f>IF(RES_hh_emih_in!O21=0,0,RES_hh_emih_in!O21/RES_summary!O$21)</f>
        <v>3.4086294082253525</v>
      </c>
      <c r="P21" s="72">
        <f>IF(RES_hh_emih_in!P21=0,0,RES_hh_emih_in!P21/RES_summary!P$21)</f>
        <v>3.0524167289728075</v>
      </c>
      <c r="Q21" s="72">
        <f>IF(RES_hh_emih_in!Q21=0,0,RES_hh_emih_in!Q21/RES_summary!Q$21)</f>
        <v>3.0633692839903577</v>
      </c>
      <c r="R21" s="72">
        <f>IF(RES_hh_emih_in!R21=0,0,RES_hh_emih_in!R21/RES_summary!R$21)</f>
        <v>4.2781423329938786</v>
      </c>
      <c r="S21" s="72">
        <f>IF(RES_hh_emih_in!S21=0,0,RES_hh_emih_in!S21/RES_summary!S$21)</f>
        <v>4.6291974860709164</v>
      </c>
      <c r="T21" s="72">
        <f>IF(RES_hh_emih_in!T21=0,0,RES_hh_emih_in!T21/RES_summary!T$21)</f>
        <v>4.5291455175766089</v>
      </c>
      <c r="U21" s="72">
        <f>IF(RES_hh_emih_in!U21=0,0,RES_hh_emih_in!U21/RES_summary!U$21)</f>
        <v>3.6915872366161362</v>
      </c>
      <c r="V21" s="72">
        <f>IF(RES_hh_emih_in!V21=0,0,RES_hh_emih_in!V21/RES_summary!V$21)</f>
        <v>2.9621773168788703</v>
      </c>
      <c r="W21" s="72">
        <f>IF(RES_hh_emih_in!W21=0,0,RES_hh_emih_in!W21/RES_summary!W$21)</f>
        <v>3.4769238609798014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9.0639423036740514E-3</v>
      </c>
      <c r="D27" s="69">
        <f>IF(RES_hh_emih_in!D27=0,0,RES_hh_emih_in!D27/RES_summary!D$21)</f>
        <v>1.7809356589572879E-2</v>
      </c>
      <c r="E27" s="69">
        <f>IF(RES_hh_emih_in!E27=0,0,RES_hh_emih_in!E27/RES_summary!E$21)</f>
        <v>1.6876244954580646E-2</v>
      </c>
      <c r="F27" s="69">
        <f>IF(RES_hh_emih_in!F27=0,0,RES_hh_emih_in!F27/RES_summary!F$21)</f>
        <v>1.3489937722509945E-2</v>
      </c>
      <c r="G27" s="69">
        <f>IF(RES_hh_emih_in!G27=0,0,RES_hh_emih_in!G27/RES_summary!G$21)</f>
        <v>1.3244941995015984E-2</v>
      </c>
      <c r="H27" s="69">
        <f>IF(RES_hh_emih_in!H27=0,0,RES_hh_emih_in!H27/RES_summary!H$21)</f>
        <v>1.5201953132463754E-2</v>
      </c>
      <c r="I27" s="69">
        <f>IF(RES_hh_emih_in!I27=0,0,RES_hh_emih_in!I27/RES_summary!I$21)</f>
        <v>1.3950318396217373E-2</v>
      </c>
      <c r="J27" s="69">
        <f>IF(RES_hh_emih_in!J27=0,0,RES_hh_emih_in!J27/RES_summary!J$21)</f>
        <v>3.9264492262070461E-2</v>
      </c>
      <c r="K27" s="69">
        <f>IF(RES_hh_emih_in!K27=0,0,RES_hh_emih_in!K27/RES_summary!K$21)</f>
        <v>3.0011299727483256E-2</v>
      </c>
      <c r="L27" s="69">
        <f>IF(RES_hh_emih_in!L27=0,0,RES_hh_emih_in!L27/RES_summary!L$21)</f>
        <v>2.6754007369969357E-2</v>
      </c>
      <c r="M27" s="69">
        <f>IF(RES_hh_emih_in!M27=0,0,RES_hh_emih_in!M27/RES_summary!M$21)</f>
        <v>2.0715750607445241E-2</v>
      </c>
      <c r="N27" s="69">
        <f>IF(RES_hh_emih_in!N27=0,0,RES_hh_emih_in!N27/RES_summary!N$21)</f>
        <v>2.3819245328236517E-2</v>
      </c>
      <c r="O27" s="69">
        <f>IF(RES_hh_emih_in!O27=0,0,RES_hh_emih_in!O27/RES_summary!O$21)</f>
        <v>2.033304283995619E-2</v>
      </c>
      <c r="P27" s="69">
        <f>IF(RES_hh_emih_in!P27=0,0,RES_hh_emih_in!P27/RES_summary!P$21)</f>
        <v>1.6937714888377642E-2</v>
      </c>
      <c r="Q27" s="69">
        <f>IF(RES_hh_emih_in!Q27=0,0,RES_hh_emih_in!Q27/RES_summary!Q$21)</f>
        <v>1.6534949034207564E-2</v>
      </c>
      <c r="R27" s="69">
        <f>IF(RES_hh_emih_in!R27=0,0,RES_hh_emih_in!R27/RES_summary!R$21)</f>
        <v>2.7054787740127227E-2</v>
      </c>
      <c r="S27" s="69">
        <f>IF(RES_hh_emih_in!S27=0,0,RES_hh_emih_in!S27/RES_summary!S$21)</f>
        <v>3.7301336339666223E-2</v>
      </c>
      <c r="T27" s="69">
        <f>IF(RES_hh_emih_in!T27=0,0,RES_hh_emih_in!T27/RES_summary!T$21)</f>
        <v>4.2774543677204652E-2</v>
      </c>
      <c r="U27" s="69">
        <f>IF(RES_hh_emih_in!U27=0,0,RES_hh_emih_in!U27/RES_summary!U$21)</f>
        <v>3.9666508000779026E-2</v>
      </c>
      <c r="V27" s="69">
        <f>IF(RES_hh_emih_in!V27=0,0,RES_hh_emih_in!V27/RES_summary!V$21)</f>
        <v>2.5536083044596192E-2</v>
      </c>
      <c r="W27" s="69">
        <f>IF(RES_hh_emih_in!W27=0,0,RES_hh_emih_in!W27/RES_summary!W$21)</f>
        <v>2.7970868543106226E-2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2.0155547464298604</v>
      </c>
      <c r="D30" s="72">
        <f>IF(RES_hh_emih_in!D30=0,0,RES_hh_emih_in!D30/RES_summary!D$21)</f>
        <v>2.2975118364884537</v>
      </c>
      <c r="E30" s="72">
        <f>IF(RES_hh_emih_in!E30=0,0,RES_hh_emih_in!E30/RES_summary!E$21)</f>
        <v>2.3267577813296874</v>
      </c>
      <c r="F30" s="72">
        <f>IF(RES_hh_emih_in!F30=0,0,RES_hh_emih_in!F30/RES_summary!F$21)</f>
        <v>2.256582499023875</v>
      </c>
      <c r="G30" s="72">
        <f>IF(RES_hh_emih_in!G30=0,0,RES_hh_emih_in!G30/RES_summary!G$21)</f>
        <v>2.3423632614821499</v>
      </c>
      <c r="H30" s="72">
        <f>IF(RES_hh_emih_in!H30=0,0,RES_hh_emih_in!H30/RES_summary!H$21)</f>
        <v>2.7036187049352964</v>
      </c>
      <c r="I30" s="72">
        <f>IF(RES_hh_emih_in!I30=0,0,RES_hh_emih_in!I30/RES_summary!I$21)</f>
        <v>2.6720984889622974</v>
      </c>
      <c r="J30" s="72">
        <f>IF(RES_hh_emih_in!J30=0,0,RES_hh_emih_in!J30/RES_summary!J$21)</f>
        <v>2.8074523863003713</v>
      </c>
      <c r="K30" s="72">
        <f>IF(RES_hh_emih_in!K30=0,0,RES_hh_emih_in!K30/RES_summary!K$21)</f>
        <v>2.175983604287278</v>
      </c>
      <c r="L30" s="72">
        <f>IF(RES_hh_emih_in!L30=0,0,RES_hh_emih_in!L30/RES_summary!L$21)</f>
        <v>2.0275529975209667</v>
      </c>
      <c r="M30" s="72">
        <f>IF(RES_hh_emih_in!M30=0,0,RES_hh_emih_in!M30/RES_summary!M$21)</f>
        <v>1.5628122818413039</v>
      </c>
      <c r="N30" s="72">
        <f>IF(RES_hh_emih_in!N30=0,0,RES_hh_emih_in!N30/RES_summary!N$21)</f>
        <v>1.6636278010476833</v>
      </c>
      <c r="O30" s="72">
        <f>IF(RES_hh_emih_in!O30=0,0,RES_hh_emih_in!O30/RES_summary!O$21)</f>
        <v>1.7071340722628396</v>
      </c>
      <c r="P30" s="72">
        <f>IF(RES_hh_emih_in!P30=0,0,RES_hh_emih_in!P30/RES_summary!P$21)</f>
        <v>1.4467321362524705</v>
      </c>
      <c r="Q30" s="72">
        <f>IF(RES_hh_emih_in!Q30=0,0,RES_hh_emih_in!Q30/RES_summary!Q$21)</f>
        <v>1.4752195207062435</v>
      </c>
      <c r="R30" s="72">
        <f>IF(RES_hh_emih_in!R30=0,0,RES_hh_emih_in!R30/RES_summary!R$21)</f>
        <v>1.9100254084880373</v>
      </c>
      <c r="S30" s="72">
        <f>IF(RES_hh_emih_in!S30=0,0,RES_hh_emih_in!S30/RES_summary!S$21)</f>
        <v>2.0942682587528818</v>
      </c>
      <c r="T30" s="72">
        <f>IF(RES_hh_emih_in!T30=0,0,RES_hh_emih_in!T30/RES_summary!T$21)</f>
        <v>1.9542712220009824</v>
      </c>
      <c r="U30" s="72">
        <f>IF(RES_hh_emih_in!U30=0,0,RES_hh_emih_in!U30/RES_summary!U$21)</f>
        <v>1.7651229172877525</v>
      </c>
      <c r="V30" s="72">
        <f>IF(RES_hh_emih_in!V30=0,0,RES_hh_emih_in!V30/RES_summary!V$21)</f>
        <v>1.3451407441368759</v>
      </c>
      <c r="W30" s="72">
        <f>IF(RES_hh_emih_in!W30=0,0,RES_hh_emih_in!W30/RES_summary!W$21)</f>
        <v>1.6357485881295597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6501.5830909910683</v>
      </c>
      <c r="C3" s="19">
        <f t="shared" ref="C3:V3" si="0">SUM(C4,C9,C12)</f>
        <v>6608.1835879866667</v>
      </c>
      <c r="D3" s="19">
        <f t="shared" si="0"/>
        <v>6723.8469565423075</v>
      </c>
      <c r="E3" s="19">
        <f t="shared" si="0"/>
        <v>6845.012455720007</v>
      </c>
      <c r="F3" s="19">
        <f t="shared" si="0"/>
        <v>6895.6796360413018</v>
      </c>
      <c r="G3" s="19">
        <f t="shared" si="0"/>
        <v>6936.2855409709391</v>
      </c>
      <c r="H3" s="19">
        <f t="shared" si="0"/>
        <v>6981.716612512213</v>
      </c>
      <c r="I3" s="19">
        <f t="shared" si="0"/>
        <v>7021.4947946778866</v>
      </c>
      <c r="J3" s="19">
        <f t="shared" si="0"/>
        <v>7019.5809708476299</v>
      </c>
      <c r="K3" s="19">
        <f t="shared" si="0"/>
        <v>7000.5175541243971</v>
      </c>
      <c r="L3" s="19">
        <f t="shared" si="0"/>
        <v>6965.545591229381</v>
      </c>
      <c r="M3" s="19">
        <f t="shared" si="0"/>
        <v>6772.4964172448426</v>
      </c>
      <c r="N3" s="19">
        <f t="shared" si="0"/>
        <v>6699.5594653959834</v>
      </c>
      <c r="O3" s="19">
        <f t="shared" si="0"/>
        <v>6598.6499192853817</v>
      </c>
      <c r="P3" s="19">
        <f t="shared" si="0"/>
        <v>6542.3735524329022</v>
      </c>
      <c r="Q3" s="19">
        <f t="shared" si="0"/>
        <v>6533.2950034800615</v>
      </c>
      <c r="R3" s="19">
        <f t="shared" si="0"/>
        <v>6572.3781774745548</v>
      </c>
      <c r="S3" s="19">
        <f t="shared" si="0"/>
        <v>6539.3130640156023</v>
      </c>
      <c r="T3" s="19">
        <f t="shared" si="0"/>
        <v>6465.9101662769062</v>
      </c>
      <c r="U3" s="19">
        <f t="shared" si="0"/>
        <v>6423.4545183454784</v>
      </c>
      <c r="V3" s="19">
        <f t="shared" si="0"/>
        <v>6572.7825677619712</v>
      </c>
      <c r="W3" s="19">
        <f t="shared" ref="W3" si="1">SUM(W4,W9,W12)</f>
        <v>6772.6465636203075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3786.4101654318983</v>
      </c>
      <c r="C4" s="22">
        <f t="shared" ref="C4:V4" si="2">SUM(C5:C8)</f>
        <v>3759.5845995778718</v>
      </c>
      <c r="D4" s="22">
        <f t="shared" si="2"/>
        <v>3730.8412629661793</v>
      </c>
      <c r="E4" s="22">
        <f t="shared" si="2"/>
        <v>3712.5485037045974</v>
      </c>
      <c r="F4" s="22">
        <f t="shared" si="2"/>
        <v>3652.2675461489921</v>
      </c>
      <c r="G4" s="22">
        <f t="shared" si="2"/>
        <v>3578.2010238101338</v>
      </c>
      <c r="H4" s="22">
        <f t="shared" si="2"/>
        <v>3518.3275269032069</v>
      </c>
      <c r="I4" s="22">
        <f t="shared" si="2"/>
        <v>3439.3881090279137</v>
      </c>
      <c r="J4" s="22">
        <f t="shared" si="2"/>
        <v>3366.2096540592984</v>
      </c>
      <c r="K4" s="22">
        <f t="shared" si="2"/>
        <v>3281.9463794979752</v>
      </c>
      <c r="L4" s="22">
        <f t="shared" si="2"/>
        <v>3201.561115721488</v>
      </c>
      <c r="M4" s="22">
        <f t="shared" si="2"/>
        <v>3078.2251517736959</v>
      </c>
      <c r="N4" s="22">
        <f t="shared" si="2"/>
        <v>3002.8032803389933</v>
      </c>
      <c r="O4" s="22">
        <f t="shared" si="2"/>
        <v>2901.0824257637114</v>
      </c>
      <c r="P4" s="22">
        <f t="shared" si="2"/>
        <v>2806.5031402785798</v>
      </c>
      <c r="Q4" s="22">
        <f t="shared" si="2"/>
        <v>2732.3371555517165</v>
      </c>
      <c r="R4" s="22">
        <f t="shared" si="2"/>
        <v>2669.7887605084443</v>
      </c>
      <c r="S4" s="22">
        <f t="shared" si="2"/>
        <v>2596.3389960464078</v>
      </c>
      <c r="T4" s="22">
        <f t="shared" si="2"/>
        <v>2470.4658345970247</v>
      </c>
      <c r="U4" s="22">
        <f t="shared" si="2"/>
        <v>2403.644767165657</v>
      </c>
      <c r="V4" s="22">
        <f t="shared" si="2"/>
        <v>2347.1908578572707</v>
      </c>
      <c r="W4" s="22">
        <f t="shared" ref="W4" si="3">SUM(W5:W8)</f>
        <v>2315.206451118373</v>
      </c>
      <c r="DA4" s="57"/>
    </row>
    <row r="5" spans="1:105" ht="12" customHeight="1" x14ac:dyDescent="0.25">
      <c r="A5" s="28" t="s">
        <v>32</v>
      </c>
      <c r="B5" s="29">
        <f>B18*B70/11630</f>
        <v>2265.0492111961958</v>
      </c>
      <c r="C5" s="29">
        <f t="shared" ref="C5:V5" si="4">C18*C70/11630</f>
        <v>2227.696023990472</v>
      </c>
      <c r="D5" s="29">
        <f t="shared" si="4"/>
        <v>2186.8651401507786</v>
      </c>
      <c r="E5" s="29">
        <f t="shared" si="4"/>
        <v>2140.329199689254</v>
      </c>
      <c r="F5" s="29">
        <f t="shared" si="4"/>
        <v>2085.4869226223964</v>
      </c>
      <c r="G5" s="29">
        <f t="shared" si="4"/>
        <v>2024.5910758346804</v>
      </c>
      <c r="H5" s="29">
        <f t="shared" si="4"/>
        <v>1970.0834781146098</v>
      </c>
      <c r="I5" s="29">
        <f t="shared" si="4"/>
        <v>1914.3950768383334</v>
      </c>
      <c r="J5" s="29">
        <f t="shared" si="4"/>
        <v>1868.6003488384465</v>
      </c>
      <c r="K5" s="29">
        <f t="shared" si="4"/>
        <v>1817.1462282954458</v>
      </c>
      <c r="L5" s="29">
        <f t="shared" si="4"/>
        <v>1773.1218468574186</v>
      </c>
      <c r="M5" s="29">
        <f t="shared" si="4"/>
        <v>1706.0176683901241</v>
      </c>
      <c r="N5" s="29">
        <f t="shared" si="4"/>
        <v>1662.8190712005928</v>
      </c>
      <c r="O5" s="29">
        <f t="shared" si="4"/>
        <v>1602.7319802638835</v>
      </c>
      <c r="P5" s="29">
        <f t="shared" si="4"/>
        <v>1548.363743962497</v>
      </c>
      <c r="Q5" s="29">
        <f t="shared" si="4"/>
        <v>1499.2085147545606</v>
      </c>
      <c r="R5" s="29">
        <f t="shared" si="4"/>
        <v>1440.884851577528</v>
      </c>
      <c r="S5" s="29">
        <f t="shared" si="4"/>
        <v>1380.5737153599498</v>
      </c>
      <c r="T5" s="29">
        <f t="shared" si="4"/>
        <v>1291.4910058737798</v>
      </c>
      <c r="U5" s="29">
        <f t="shared" si="4"/>
        <v>1257.3384822666565</v>
      </c>
      <c r="V5" s="29">
        <f t="shared" si="4"/>
        <v>1221.6088323203639</v>
      </c>
      <c r="W5" s="29">
        <f t="shared" ref="W5" si="5">W18*W70/11630</f>
        <v>1198.7330850691744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777.96354812293384</v>
      </c>
      <c r="C6" s="29">
        <f t="shared" ref="C6:V6" si="6">C19*C71/11630</f>
        <v>759.59470635602145</v>
      </c>
      <c r="D6" s="29">
        <f t="shared" si="6"/>
        <v>752.09881329375298</v>
      </c>
      <c r="E6" s="29">
        <f t="shared" si="6"/>
        <v>748.97226117556261</v>
      </c>
      <c r="F6" s="29">
        <f t="shared" si="6"/>
        <v>740.41124422569544</v>
      </c>
      <c r="G6" s="29">
        <f t="shared" si="6"/>
        <v>727.08175746396341</v>
      </c>
      <c r="H6" s="29">
        <f t="shared" si="6"/>
        <v>722.47768005378634</v>
      </c>
      <c r="I6" s="29">
        <f t="shared" si="6"/>
        <v>704.87421757184541</v>
      </c>
      <c r="J6" s="29">
        <f t="shared" si="6"/>
        <v>683.52653190819319</v>
      </c>
      <c r="K6" s="29">
        <f t="shared" si="6"/>
        <v>666.74698585333181</v>
      </c>
      <c r="L6" s="29">
        <f t="shared" si="6"/>
        <v>646.38450343994032</v>
      </c>
      <c r="M6" s="29">
        <f t="shared" si="6"/>
        <v>619.25829190370064</v>
      </c>
      <c r="N6" s="29">
        <f t="shared" si="6"/>
        <v>600.12079554247077</v>
      </c>
      <c r="O6" s="29">
        <f t="shared" si="6"/>
        <v>573.08430538777679</v>
      </c>
      <c r="P6" s="29">
        <f t="shared" si="6"/>
        <v>545.34999496430908</v>
      </c>
      <c r="Q6" s="29">
        <f t="shared" si="6"/>
        <v>530.50503752103998</v>
      </c>
      <c r="R6" s="29">
        <f t="shared" si="6"/>
        <v>525.57638967410446</v>
      </c>
      <c r="S6" s="29">
        <f t="shared" si="6"/>
        <v>516.53337754818415</v>
      </c>
      <c r="T6" s="29">
        <f t="shared" si="6"/>
        <v>497.06712714495433</v>
      </c>
      <c r="U6" s="29">
        <f t="shared" si="6"/>
        <v>483.57340260792887</v>
      </c>
      <c r="V6" s="29">
        <f t="shared" si="6"/>
        <v>474.47558131848132</v>
      </c>
      <c r="W6" s="29">
        <f t="shared" ref="W6" si="7">W19*W71/11630</f>
        <v>465.66079878526398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432.9944441940026</v>
      </c>
      <c r="C7" s="29">
        <f t="shared" ref="C7:V7" si="8">C20*C72/11630</f>
        <v>450.64617241872259</v>
      </c>
      <c r="D7" s="29">
        <f t="shared" si="8"/>
        <v>461.61918969053499</v>
      </c>
      <c r="E7" s="29">
        <f t="shared" si="8"/>
        <v>486.80713857588177</v>
      </c>
      <c r="F7" s="29">
        <f t="shared" si="8"/>
        <v>487.35803235905814</v>
      </c>
      <c r="G7" s="29">
        <f t="shared" si="8"/>
        <v>487.22787063353007</v>
      </c>
      <c r="H7" s="29">
        <f t="shared" si="8"/>
        <v>486.73434170947451</v>
      </c>
      <c r="I7" s="29">
        <f t="shared" si="8"/>
        <v>483.53074538950949</v>
      </c>
      <c r="J7" s="29">
        <f t="shared" si="8"/>
        <v>480.39504265354765</v>
      </c>
      <c r="K7" s="29">
        <f t="shared" si="8"/>
        <v>471.01568258150985</v>
      </c>
      <c r="L7" s="29">
        <f t="shared" si="8"/>
        <v>461.34859396024109</v>
      </c>
      <c r="M7" s="29">
        <f t="shared" si="8"/>
        <v>442.86879113012651</v>
      </c>
      <c r="N7" s="29">
        <f t="shared" si="8"/>
        <v>435.17693838205537</v>
      </c>
      <c r="O7" s="29">
        <f t="shared" si="8"/>
        <v>428.38218377826604</v>
      </c>
      <c r="P7" s="29">
        <f t="shared" si="8"/>
        <v>420.57471069515856</v>
      </c>
      <c r="Q7" s="29">
        <f t="shared" si="8"/>
        <v>412.92373460400211</v>
      </c>
      <c r="R7" s="29">
        <f t="shared" si="8"/>
        <v>413.50807424233511</v>
      </c>
      <c r="S7" s="29">
        <f t="shared" si="8"/>
        <v>407.75026626308573</v>
      </c>
      <c r="T7" s="29">
        <f t="shared" si="8"/>
        <v>392.65662071213274</v>
      </c>
      <c r="U7" s="29">
        <f t="shared" si="8"/>
        <v>376.23936723514146</v>
      </c>
      <c r="V7" s="29">
        <f t="shared" si="8"/>
        <v>357.14099912840828</v>
      </c>
      <c r="W7" s="29">
        <f t="shared" ref="W7" si="9">W20*W72/11630</f>
        <v>342.94378094881785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310.40296191876621</v>
      </c>
      <c r="C8" s="29">
        <f t="shared" ref="C8:V8" si="10">C21*C73/11630</f>
        <v>321.64769681265579</v>
      </c>
      <c r="D8" s="29">
        <f t="shared" si="10"/>
        <v>330.25811983111299</v>
      </c>
      <c r="E8" s="29">
        <f t="shared" si="10"/>
        <v>336.43990426389911</v>
      </c>
      <c r="F8" s="29">
        <f t="shared" si="10"/>
        <v>339.01134694184196</v>
      </c>
      <c r="G8" s="29">
        <f t="shared" si="10"/>
        <v>339.30031987795991</v>
      </c>
      <c r="H8" s="29">
        <f t="shared" si="10"/>
        <v>339.03202702533662</v>
      </c>
      <c r="I8" s="29">
        <f t="shared" si="10"/>
        <v>336.58806922822589</v>
      </c>
      <c r="J8" s="29">
        <f t="shared" si="10"/>
        <v>333.68773065911148</v>
      </c>
      <c r="K8" s="29">
        <f t="shared" si="10"/>
        <v>327.03748276768789</v>
      </c>
      <c r="L8" s="29">
        <f t="shared" si="10"/>
        <v>320.70617146388793</v>
      </c>
      <c r="M8" s="29">
        <f t="shared" si="10"/>
        <v>310.08040034974408</v>
      </c>
      <c r="N8" s="29">
        <f t="shared" si="10"/>
        <v>304.68647521387464</v>
      </c>
      <c r="O8" s="29">
        <f t="shared" si="10"/>
        <v>296.88395633378497</v>
      </c>
      <c r="P8" s="29">
        <f t="shared" si="10"/>
        <v>292.21469065661535</v>
      </c>
      <c r="Q8" s="29">
        <f t="shared" si="10"/>
        <v>289.69986867211344</v>
      </c>
      <c r="R8" s="29">
        <f t="shared" si="10"/>
        <v>289.81944501447634</v>
      </c>
      <c r="S8" s="29">
        <f t="shared" si="10"/>
        <v>291.48163687518814</v>
      </c>
      <c r="T8" s="29">
        <f t="shared" si="10"/>
        <v>289.25108086615796</v>
      </c>
      <c r="U8" s="29">
        <f t="shared" si="10"/>
        <v>286.4935150559304</v>
      </c>
      <c r="V8" s="29">
        <f t="shared" si="10"/>
        <v>293.96544509001689</v>
      </c>
      <c r="W8" s="29">
        <f t="shared" ref="W8" si="11">W21*W73/11630</f>
        <v>307.86878631511667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1015.1978193999521</v>
      </c>
      <c r="C9" s="22">
        <f t="shared" ref="C9:V9" si="12">SUM(C10:C11)</f>
        <v>1110.7895209342284</v>
      </c>
      <c r="D9" s="22">
        <f t="shared" si="12"/>
        <v>1218.9828173716514</v>
      </c>
      <c r="E9" s="22">
        <f t="shared" si="12"/>
        <v>1329.3072610312543</v>
      </c>
      <c r="F9" s="22">
        <f t="shared" si="12"/>
        <v>1421.0055070662452</v>
      </c>
      <c r="G9" s="22">
        <f t="shared" si="12"/>
        <v>1518.8632815976014</v>
      </c>
      <c r="H9" s="22">
        <f t="shared" si="12"/>
        <v>1600.7367765768684</v>
      </c>
      <c r="I9" s="22">
        <f t="shared" si="12"/>
        <v>1693.5778509551183</v>
      </c>
      <c r="J9" s="22">
        <f t="shared" si="12"/>
        <v>1755.2499036524039</v>
      </c>
      <c r="K9" s="22">
        <f t="shared" si="12"/>
        <v>1822.3703666706824</v>
      </c>
      <c r="L9" s="22">
        <f t="shared" si="12"/>
        <v>1885.4873646118654</v>
      </c>
      <c r="M9" s="22">
        <f t="shared" si="12"/>
        <v>1896.7505071098922</v>
      </c>
      <c r="N9" s="22">
        <f t="shared" si="12"/>
        <v>1947.7863054740458</v>
      </c>
      <c r="O9" s="22">
        <f t="shared" si="12"/>
        <v>1994.9925652919528</v>
      </c>
      <c r="P9" s="22">
        <f t="shared" si="12"/>
        <v>2077.2283796348747</v>
      </c>
      <c r="Q9" s="22">
        <f t="shared" si="12"/>
        <v>2194.9126084051218</v>
      </c>
      <c r="R9" s="22">
        <f t="shared" si="12"/>
        <v>2325.6996562391814</v>
      </c>
      <c r="S9" s="22">
        <f t="shared" si="12"/>
        <v>2399.7139173733754</v>
      </c>
      <c r="T9" s="22">
        <f t="shared" si="12"/>
        <v>2480.2868716773455</v>
      </c>
      <c r="U9" s="22">
        <f t="shared" si="12"/>
        <v>2545.4471635197556</v>
      </c>
      <c r="V9" s="22">
        <f t="shared" si="12"/>
        <v>2714.1546932019774</v>
      </c>
      <c r="W9" s="22">
        <f t="shared" ref="W9" si="13">SUM(W10:W11)</f>
        <v>2885.8776284794058</v>
      </c>
      <c r="DA9" s="57"/>
    </row>
    <row r="10" spans="1:105" ht="12" customHeight="1" x14ac:dyDescent="0.25">
      <c r="A10" s="28" t="s">
        <v>28</v>
      </c>
      <c r="B10" s="29">
        <f>B23*B75/11630</f>
        <v>792.34277624317713</v>
      </c>
      <c r="C10" s="29">
        <f t="shared" ref="C10:V10" si="14">C23*C75/11630</f>
        <v>864.01954710357893</v>
      </c>
      <c r="D10" s="29">
        <f t="shared" si="14"/>
        <v>953.28489365918745</v>
      </c>
      <c r="E10" s="29">
        <f t="shared" si="14"/>
        <v>1044.0730579743442</v>
      </c>
      <c r="F10" s="29">
        <f t="shared" si="14"/>
        <v>1110.5347076059568</v>
      </c>
      <c r="G10" s="29">
        <f t="shared" si="14"/>
        <v>1182.0953942460987</v>
      </c>
      <c r="H10" s="29">
        <f t="shared" si="14"/>
        <v>1245.9309924364243</v>
      </c>
      <c r="I10" s="29">
        <f t="shared" si="14"/>
        <v>1310.6686891441238</v>
      </c>
      <c r="J10" s="29">
        <f t="shared" si="14"/>
        <v>1356.6070227676198</v>
      </c>
      <c r="K10" s="29">
        <f t="shared" si="14"/>
        <v>1414.7633926333519</v>
      </c>
      <c r="L10" s="29">
        <f t="shared" si="14"/>
        <v>1447.5746255835691</v>
      </c>
      <c r="M10" s="29">
        <f t="shared" si="14"/>
        <v>1451.0425499343658</v>
      </c>
      <c r="N10" s="29">
        <f t="shared" si="14"/>
        <v>1489.7860601266912</v>
      </c>
      <c r="O10" s="29">
        <f t="shared" si="14"/>
        <v>1518.3759114461568</v>
      </c>
      <c r="P10" s="29">
        <f t="shared" si="14"/>
        <v>1564.9390830387397</v>
      </c>
      <c r="Q10" s="29">
        <f t="shared" si="14"/>
        <v>1651.9185095519999</v>
      </c>
      <c r="R10" s="29">
        <f t="shared" si="14"/>
        <v>1726.4677255792567</v>
      </c>
      <c r="S10" s="29">
        <f t="shared" si="14"/>
        <v>1760.2708637134824</v>
      </c>
      <c r="T10" s="29">
        <f t="shared" si="14"/>
        <v>1783.6895610504196</v>
      </c>
      <c r="U10" s="29">
        <f t="shared" si="14"/>
        <v>1810.4625409065191</v>
      </c>
      <c r="V10" s="29">
        <f t="shared" si="14"/>
        <v>1900.4903597043663</v>
      </c>
      <c r="W10" s="29">
        <f t="shared" ref="W10" si="15">W23*W75/11630</f>
        <v>1999.7196789571963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222.85504315677491</v>
      </c>
      <c r="C11" s="29">
        <f t="shared" ref="C11:V11" si="16">C24*C76/11630</f>
        <v>246.76997383064958</v>
      </c>
      <c r="D11" s="29">
        <f t="shared" si="16"/>
        <v>265.69792371246393</v>
      </c>
      <c r="E11" s="29">
        <f t="shared" si="16"/>
        <v>285.23420305691002</v>
      </c>
      <c r="F11" s="29">
        <f t="shared" si="16"/>
        <v>310.47079946028828</v>
      </c>
      <c r="G11" s="29">
        <f t="shared" si="16"/>
        <v>336.76788735150268</v>
      </c>
      <c r="H11" s="29">
        <f t="shared" si="16"/>
        <v>354.80578414044402</v>
      </c>
      <c r="I11" s="29">
        <f t="shared" si="16"/>
        <v>382.90916181099448</v>
      </c>
      <c r="J11" s="29">
        <f t="shared" si="16"/>
        <v>398.64288088478412</v>
      </c>
      <c r="K11" s="29">
        <f t="shared" si="16"/>
        <v>407.60697403733047</v>
      </c>
      <c r="L11" s="29">
        <f t="shared" si="16"/>
        <v>437.91273902829636</v>
      </c>
      <c r="M11" s="29">
        <f t="shared" si="16"/>
        <v>445.70795717552636</v>
      </c>
      <c r="N11" s="29">
        <f t="shared" si="16"/>
        <v>458.00024534735456</v>
      </c>
      <c r="O11" s="29">
        <f t="shared" si="16"/>
        <v>476.61665384579595</v>
      </c>
      <c r="P11" s="29">
        <f t="shared" si="16"/>
        <v>512.28929659613527</v>
      </c>
      <c r="Q11" s="29">
        <f t="shared" si="16"/>
        <v>542.99409885312173</v>
      </c>
      <c r="R11" s="29">
        <f t="shared" si="16"/>
        <v>599.23193065992473</v>
      </c>
      <c r="S11" s="29">
        <f t="shared" si="16"/>
        <v>639.44305365989294</v>
      </c>
      <c r="T11" s="29">
        <f t="shared" si="16"/>
        <v>696.59731062692595</v>
      </c>
      <c r="U11" s="29">
        <f t="shared" si="16"/>
        <v>734.98462261323652</v>
      </c>
      <c r="V11" s="29">
        <f t="shared" si="16"/>
        <v>813.66433349761132</v>
      </c>
      <c r="W11" s="29">
        <f t="shared" ref="W11" si="17">W24*W76/11630</f>
        <v>886.15794952220972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1699.9751061592176</v>
      </c>
      <c r="C12" s="22">
        <f t="shared" ref="C12:V12" si="18">SUM(C13:C14)</f>
        <v>1737.8094674745666</v>
      </c>
      <c r="D12" s="22">
        <f t="shared" si="18"/>
        <v>1774.0228762044774</v>
      </c>
      <c r="E12" s="22">
        <f t="shared" si="18"/>
        <v>1803.1566909841545</v>
      </c>
      <c r="F12" s="22">
        <f t="shared" si="18"/>
        <v>1822.4065828260648</v>
      </c>
      <c r="G12" s="22">
        <f t="shared" si="18"/>
        <v>1839.2212355632034</v>
      </c>
      <c r="H12" s="22">
        <f t="shared" si="18"/>
        <v>1862.652309032138</v>
      </c>
      <c r="I12" s="22">
        <f t="shared" si="18"/>
        <v>1888.5288346948541</v>
      </c>
      <c r="J12" s="22">
        <f t="shared" si="18"/>
        <v>1898.1214131359275</v>
      </c>
      <c r="K12" s="22">
        <f t="shared" si="18"/>
        <v>1896.2008079557404</v>
      </c>
      <c r="L12" s="22">
        <f t="shared" si="18"/>
        <v>1878.4971108960281</v>
      </c>
      <c r="M12" s="22">
        <f t="shared" si="18"/>
        <v>1797.5207583612546</v>
      </c>
      <c r="N12" s="22">
        <f t="shared" si="18"/>
        <v>1748.969879582944</v>
      </c>
      <c r="O12" s="22">
        <f t="shared" si="18"/>
        <v>1702.5749282297174</v>
      </c>
      <c r="P12" s="22">
        <f t="shared" si="18"/>
        <v>1658.6420325194472</v>
      </c>
      <c r="Q12" s="22">
        <f t="shared" si="18"/>
        <v>1606.0452395232237</v>
      </c>
      <c r="R12" s="22">
        <f t="shared" si="18"/>
        <v>1576.8897607269294</v>
      </c>
      <c r="S12" s="22">
        <f t="shared" si="18"/>
        <v>1543.2601505958194</v>
      </c>
      <c r="T12" s="22">
        <f t="shared" si="18"/>
        <v>1515.1574600025365</v>
      </c>
      <c r="U12" s="22">
        <f t="shared" si="18"/>
        <v>1474.3625876600661</v>
      </c>
      <c r="V12" s="22">
        <f t="shared" si="18"/>
        <v>1511.4370167027228</v>
      </c>
      <c r="W12" s="22">
        <f t="shared" ref="W12" si="19">SUM(W13:W14)</f>
        <v>1571.5624840225291</v>
      </c>
      <c r="DA12" s="57"/>
    </row>
    <row r="13" spans="1:105" ht="12" customHeight="1" x14ac:dyDescent="0.25">
      <c r="A13" s="30" t="s">
        <v>44</v>
      </c>
      <c r="B13" s="31">
        <f>B26*B78/11630</f>
        <v>1239.1117635653386</v>
      </c>
      <c r="C13" s="31">
        <f t="shared" ref="C13:V13" si="20">C26*C78/11630</f>
        <v>1276.3988124362506</v>
      </c>
      <c r="D13" s="31">
        <f t="shared" si="20"/>
        <v>1310.0210668264317</v>
      </c>
      <c r="E13" s="31">
        <f t="shared" si="20"/>
        <v>1335.4049949363389</v>
      </c>
      <c r="F13" s="31">
        <f t="shared" si="20"/>
        <v>1351.5811120021117</v>
      </c>
      <c r="G13" s="31">
        <f t="shared" si="20"/>
        <v>1363.9938471004029</v>
      </c>
      <c r="H13" s="31">
        <f t="shared" si="20"/>
        <v>1383.8193025958331</v>
      </c>
      <c r="I13" s="31">
        <f t="shared" si="20"/>
        <v>1394.4676839918895</v>
      </c>
      <c r="J13" s="31">
        <f t="shared" si="20"/>
        <v>1398.7369961630168</v>
      </c>
      <c r="K13" s="31">
        <f t="shared" si="20"/>
        <v>1377.1777019004417</v>
      </c>
      <c r="L13" s="31">
        <f t="shared" si="20"/>
        <v>1342.4913588281102</v>
      </c>
      <c r="M13" s="31">
        <f t="shared" si="20"/>
        <v>1257.1911999892516</v>
      </c>
      <c r="N13" s="31">
        <f t="shared" si="20"/>
        <v>1192.1347626467641</v>
      </c>
      <c r="O13" s="31">
        <f t="shared" si="20"/>
        <v>1137.3064030178095</v>
      </c>
      <c r="P13" s="31">
        <f t="shared" si="20"/>
        <v>1081.705474688906</v>
      </c>
      <c r="Q13" s="31">
        <f t="shared" si="20"/>
        <v>1016.8744863877356</v>
      </c>
      <c r="R13" s="31">
        <f t="shared" si="20"/>
        <v>952.39582673538212</v>
      </c>
      <c r="S13" s="31">
        <f t="shared" si="20"/>
        <v>901.13402441845881</v>
      </c>
      <c r="T13" s="31">
        <f t="shared" si="20"/>
        <v>850.01702571809722</v>
      </c>
      <c r="U13" s="31">
        <f t="shared" si="20"/>
        <v>788.2723723732305</v>
      </c>
      <c r="V13" s="31">
        <f t="shared" si="20"/>
        <v>772.95271751656355</v>
      </c>
      <c r="W13" s="31">
        <f t="shared" ref="W13" si="21">W26*W78/11630</f>
        <v>780.81077352694399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460.86334259387905</v>
      </c>
      <c r="C14" s="33">
        <f t="shared" ref="C14:V14" si="22">C27*C79/11630</f>
        <v>461.41065503831595</v>
      </c>
      <c r="D14" s="33">
        <f t="shared" si="22"/>
        <v>464.00180937804561</v>
      </c>
      <c r="E14" s="33">
        <f t="shared" si="22"/>
        <v>467.75169604781553</v>
      </c>
      <c r="F14" s="33">
        <f t="shared" si="22"/>
        <v>470.82547082395308</v>
      </c>
      <c r="G14" s="33">
        <f t="shared" si="22"/>
        <v>475.22738846280043</v>
      </c>
      <c r="H14" s="33">
        <f t="shared" si="22"/>
        <v>478.83300643630491</v>
      </c>
      <c r="I14" s="33">
        <f t="shared" si="22"/>
        <v>494.06115070296448</v>
      </c>
      <c r="J14" s="33">
        <f t="shared" si="22"/>
        <v>499.38441697291069</v>
      </c>
      <c r="K14" s="33">
        <f t="shared" si="22"/>
        <v>519.02310605529885</v>
      </c>
      <c r="L14" s="33">
        <f t="shared" si="22"/>
        <v>536.0057520679178</v>
      </c>
      <c r="M14" s="33">
        <f t="shared" si="22"/>
        <v>540.32955837200313</v>
      </c>
      <c r="N14" s="33">
        <f t="shared" si="22"/>
        <v>556.83511693617993</v>
      </c>
      <c r="O14" s="33">
        <f t="shared" si="22"/>
        <v>565.2685252119079</v>
      </c>
      <c r="P14" s="33">
        <f t="shared" si="22"/>
        <v>576.93655783054135</v>
      </c>
      <c r="Q14" s="33">
        <f t="shared" si="22"/>
        <v>589.17075313548821</v>
      </c>
      <c r="R14" s="33">
        <f t="shared" si="22"/>
        <v>624.49393399154724</v>
      </c>
      <c r="S14" s="33">
        <f t="shared" si="22"/>
        <v>642.12612617736056</v>
      </c>
      <c r="T14" s="33">
        <f t="shared" si="22"/>
        <v>665.14043428443915</v>
      </c>
      <c r="U14" s="33">
        <f t="shared" si="22"/>
        <v>686.09021528683559</v>
      </c>
      <c r="V14" s="33">
        <f t="shared" si="22"/>
        <v>738.48429918615909</v>
      </c>
      <c r="W14" s="33">
        <f t="shared" ref="W14" si="23">W27*W79/11630</f>
        <v>790.75171049558526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241639.98672391061</v>
      </c>
      <c r="C16" s="19">
        <f t="shared" ref="C16:Q16" si="24">SUM(C17,C22,C25)</f>
        <v>244212.70379660084</v>
      </c>
      <c r="D16" s="19">
        <f t="shared" si="24"/>
        <v>247482.43049920659</v>
      </c>
      <c r="E16" s="19">
        <f t="shared" si="24"/>
        <v>250839.89158761955</v>
      </c>
      <c r="F16" s="19">
        <f t="shared" si="24"/>
        <v>253294.7972668013</v>
      </c>
      <c r="G16" s="19">
        <f t="shared" si="24"/>
        <v>256018.64881044731</v>
      </c>
      <c r="H16" s="19">
        <f t="shared" si="24"/>
        <v>258698.94077659689</v>
      </c>
      <c r="I16" s="19">
        <f t="shared" si="24"/>
        <v>265136.34506365284</v>
      </c>
      <c r="J16" s="19">
        <f t="shared" si="24"/>
        <v>268559.47197207133</v>
      </c>
      <c r="K16" s="19">
        <f t="shared" si="24"/>
        <v>276133.25207802979</v>
      </c>
      <c r="L16" s="19">
        <f t="shared" si="24"/>
        <v>282428.40638670465</v>
      </c>
      <c r="M16" s="19">
        <f t="shared" si="24"/>
        <v>280748.39027177735</v>
      </c>
      <c r="N16" s="19">
        <f t="shared" si="24"/>
        <v>285029.65838032181</v>
      </c>
      <c r="O16" s="19">
        <f t="shared" si="24"/>
        <v>286018.33050192031</v>
      </c>
      <c r="P16" s="19">
        <f t="shared" si="24"/>
        <v>288878.37526634219</v>
      </c>
      <c r="Q16" s="19">
        <f t="shared" si="24"/>
        <v>292144.02166855056</v>
      </c>
      <c r="R16" s="19">
        <f t="shared" ref="R16" si="25">SUM(R17,R22,R25)</f>
        <v>297269.12296597997</v>
      </c>
      <c r="S16" s="19">
        <f t="shared" ref="S16" si="26">SUM(S17,S22,S25)</f>
        <v>300930.67792737106</v>
      </c>
      <c r="T16" s="19">
        <f t="shared" ref="T16" si="27">SUM(T17,T22,T25)</f>
        <v>306384.81740192766</v>
      </c>
      <c r="U16" s="19">
        <f t="shared" ref="U16" si="28">SUM(U17,U22,U25)</f>
        <v>312327.27472956741</v>
      </c>
      <c r="V16" s="19">
        <f t="shared" ref="V16:W16" si="29">SUM(V17,V22,V25)</f>
        <v>316636.92161866935</v>
      </c>
      <c r="W16" s="19">
        <f t="shared" si="29"/>
        <v>316906.88544893928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50448.339880016327</v>
      </c>
      <c r="C17" s="22">
        <f t="shared" ref="C17:Q17" si="30">SUM(C18:C21)</f>
        <v>51494.616844645971</v>
      </c>
      <c r="D17" s="22">
        <f t="shared" si="30"/>
        <v>52292.317976830891</v>
      </c>
      <c r="E17" s="22">
        <f t="shared" si="30"/>
        <v>52768.818215241488</v>
      </c>
      <c r="F17" s="22">
        <f t="shared" si="30"/>
        <v>52804.994190646838</v>
      </c>
      <c r="G17" s="22">
        <f t="shared" si="30"/>
        <v>52561.281801277029</v>
      </c>
      <c r="H17" s="22">
        <f t="shared" si="30"/>
        <v>52354.321514254545</v>
      </c>
      <c r="I17" s="22">
        <f t="shared" si="30"/>
        <v>51924.23564198934</v>
      </c>
      <c r="J17" s="22">
        <f t="shared" si="30"/>
        <v>51603.812871122129</v>
      </c>
      <c r="K17" s="22">
        <f t="shared" si="30"/>
        <v>50803.281338525354</v>
      </c>
      <c r="L17" s="22">
        <f t="shared" si="30"/>
        <v>50009.503711566795</v>
      </c>
      <c r="M17" s="22">
        <f t="shared" si="30"/>
        <v>48258.819051361075</v>
      </c>
      <c r="N17" s="22">
        <f t="shared" si="30"/>
        <v>47151.56739656291</v>
      </c>
      <c r="O17" s="22">
        <f t="shared" si="30"/>
        <v>45603.304436321945</v>
      </c>
      <c r="P17" s="22">
        <f t="shared" si="30"/>
        <v>44364.792634392506</v>
      </c>
      <c r="Q17" s="22">
        <f t="shared" si="30"/>
        <v>43350.079090749939</v>
      </c>
      <c r="R17" s="22">
        <f t="shared" ref="R17" si="31">SUM(R18:R21)</f>
        <v>42552.366783621634</v>
      </c>
      <c r="S17" s="22">
        <f t="shared" ref="S17" si="32">SUM(S18:S21)</f>
        <v>41879.159051338152</v>
      </c>
      <c r="T17" s="22">
        <f t="shared" ref="T17" si="33">SUM(T18:T21)</f>
        <v>40535.445160124618</v>
      </c>
      <c r="U17" s="22">
        <f t="shared" ref="U17" si="34">SUM(U18:U21)</f>
        <v>39561.216867328701</v>
      </c>
      <c r="V17" s="22">
        <f t="shared" ref="V17:W17" si="35">SUM(V18:V21)</f>
        <v>38264.412458486411</v>
      </c>
      <c r="W17" s="22">
        <f t="shared" si="35"/>
        <v>37047.231218468442</v>
      </c>
      <c r="DA17" s="57"/>
    </row>
    <row r="18" spans="1:105" ht="12" customHeight="1" x14ac:dyDescent="0.25">
      <c r="A18" s="28" t="s">
        <v>32</v>
      </c>
      <c r="B18" s="29">
        <f>B31*B83/1000000</f>
        <v>3007.1372518506596</v>
      </c>
      <c r="C18" s="29">
        <f t="shared" ref="C18:Q18" si="36">C31*C83/1000000</f>
        <v>2957.5462053663477</v>
      </c>
      <c r="D18" s="29">
        <f t="shared" si="36"/>
        <v>2903.3380799033753</v>
      </c>
      <c r="E18" s="29">
        <f t="shared" si="36"/>
        <v>2841.5557753865346</v>
      </c>
      <c r="F18" s="29">
        <f t="shared" si="36"/>
        <v>2768.7457659929792</v>
      </c>
      <c r="G18" s="29">
        <f t="shared" si="36"/>
        <v>2687.8988826435334</v>
      </c>
      <c r="H18" s="29">
        <f t="shared" si="36"/>
        <v>2615.5332021087806</v>
      </c>
      <c r="I18" s="29">
        <f t="shared" si="36"/>
        <v>2541.5998565787468</v>
      </c>
      <c r="J18" s="29">
        <f t="shared" si="36"/>
        <v>2480.8016046793541</v>
      </c>
      <c r="K18" s="29">
        <f t="shared" si="36"/>
        <v>2412.489798524663</v>
      </c>
      <c r="L18" s="29">
        <f t="shared" si="36"/>
        <v>2354.0419039899302</v>
      </c>
      <c r="M18" s="29">
        <f t="shared" si="36"/>
        <v>2264.9526807508173</v>
      </c>
      <c r="N18" s="29">
        <f t="shared" si="36"/>
        <v>2207.6011185003313</v>
      </c>
      <c r="O18" s="29">
        <f t="shared" si="36"/>
        <v>2127.8279600991978</v>
      </c>
      <c r="P18" s="29">
        <f t="shared" si="36"/>
        <v>2055.6472993474727</v>
      </c>
      <c r="Q18" s="29">
        <f t="shared" si="36"/>
        <v>1990.3875601136479</v>
      </c>
      <c r="R18" s="29">
        <f t="shared" ref="R18:V18" si="37">R31*R83/1000000</f>
        <v>1912.9555734984774</v>
      </c>
      <c r="S18" s="29">
        <f t="shared" si="37"/>
        <v>1832.8849668534501</v>
      </c>
      <c r="T18" s="29">
        <f t="shared" si="37"/>
        <v>1714.6164838255777</v>
      </c>
      <c r="U18" s="29">
        <f t="shared" si="37"/>
        <v>1669.2747201782213</v>
      </c>
      <c r="V18" s="29">
        <f t="shared" si="37"/>
        <v>1621.8391232746383</v>
      </c>
      <c r="W18" s="29">
        <f t="shared" ref="W18" si="38">W31*W83/1000000</f>
        <v>1591.4686962733449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21326.706746039628</v>
      </c>
      <c r="C19" s="29">
        <f t="shared" ref="C19:Q19" si="39">C32*C84/1000000</f>
        <v>21301.716433517548</v>
      </c>
      <c r="D19" s="29">
        <f t="shared" si="39"/>
        <v>21191.826365783152</v>
      </c>
      <c r="E19" s="29">
        <f t="shared" si="39"/>
        <v>21005.1659573416</v>
      </c>
      <c r="F19" s="29">
        <f t="shared" si="39"/>
        <v>20744.728923504834</v>
      </c>
      <c r="G19" s="29">
        <f t="shared" si="39"/>
        <v>20425.111854020346</v>
      </c>
      <c r="H19" s="29">
        <f t="shared" si="39"/>
        <v>20134.718561850426</v>
      </c>
      <c r="I19" s="29">
        <f t="shared" si="39"/>
        <v>19766.070713002275</v>
      </c>
      <c r="J19" s="29">
        <f t="shared" si="39"/>
        <v>19412.702817529906</v>
      </c>
      <c r="K19" s="29">
        <f t="shared" si="39"/>
        <v>18883.086557568309</v>
      </c>
      <c r="L19" s="29">
        <f t="shared" si="39"/>
        <v>18373.413595140475</v>
      </c>
      <c r="M19" s="29">
        <f t="shared" si="39"/>
        <v>17563.334620748916</v>
      </c>
      <c r="N19" s="29">
        <f t="shared" si="39"/>
        <v>16990.82392536075</v>
      </c>
      <c r="O19" s="29">
        <f t="shared" si="39"/>
        <v>16254.999682459849</v>
      </c>
      <c r="P19" s="29">
        <f t="shared" si="39"/>
        <v>15625.494772125086</v>
      </c>
      <c r="Q19" s="29">
        <f t="shared" si="39"/>
        <v>15095.222200641396</v>
      </c>
      <c r="R19" s="29">
        <f t="shared" ref="R19:V19" si="40">R32*R84/1000000</f>
        <v>14740.472220292326</v>
      </c>
      <c r="S19" s="29">
        <f t="shared" si="40"/>
        <v>14461.383929897182</v>
      </c>
      <c r="T19" s="29">
        <f t="shared" si="40"/>
        <v>13954.768510825532</v>
      </c>
      <c r="U19" s="29">
        <f t="shared" si="40"/>
        <v>13705.340654968262</v>
      </c>
      <c r="V19" s="29">
        <f t="shared" si="40"/>
        <v>13370.029536126518</v>
      </c>
      <c r="W19" s="29">
        <f t="shared" ref="W19" si="41">W32*W84/1000000</f>
        <v>13048.017861108428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18324.864736544179</v>
      </c>
      <c r="C20" s="29">
        <f t="shared" ref="C20:Q20" si="43">C33*C85/1000000</f>
        <v>19152.129228612008</v>
      </c>
      <c r="D20" s="29">
        <f t="shared" si="43"/>
        <v>19876.722643311805</v>
      </c>
      <c r="E20" s="29">
        <f t="shared" si="43"/>
        <v>20435.940124966928</v>
      </c>
      <c r="F20" s="29">
        <f t="shared" si="43"/>
        <v>20731.870424108554</v>
      </c>
      <c r="G20" s="29">
        <f t="shared" si="43"/>
        <v>20880.097484319762</v>
      </c>
      <c r="H20" s="29">
        <f t="shared" si="43"/>
        <v>21036.214157849012</v>
      </c>
      <c r="I20" s="29">
        <f t="shared" si="43"/>
        <v>21095.963084741128</v>
      </c>
      <c r="J20" s="29">
        <f t="shared" si="43"/>
        <v>21222.312762806156</v>
      </c>
      <c r="K20" s="29">
        <f t="shared" si="43"/>
        <v>21137.172787694311</v>
      </c>
      <c r="L20" s="29">
        <f t="shared" si="43"/>
        <v>21047.795626822892</v>
      </c>
      <c r="M20" s="29">
        <f t="shared" si="43"/>
        <v>20486.658429905459</v>
      </c>
      <c r="N20" s="29">
        <f t="shared" si="43"/>
        <v>20177.376985457307</v>
      </c>
      <c r="O20" s="29">
        <f t="shared" si="43"/>
        <v>19680.031522404894</v>
      </c>
      <c r="P20" s="29">
        <f t="shared" si="43"/>
        <v>19292.956487290016</v>
      </c>
      <c r="Q20" s="29">
        <f t="shared" si="43"/>
        <v>18955.728933318267</v>
      </c>
      <c r="R20" s="29">
        <f t="shared" ref="R20:V20" si="44">R33*R85/1000000</f>
        <v>18609.258540572566</v>
      </c>
      <c r="S20" s="29">
        <f t="shared" si="44"/>
        <v>18279.830566473753</v>
      </c>
      <c r="T20" s="29">
        <f t="shared" si="44"/>
        <v>17654.900667854912</v>
      </c>
      <c r="U20" s="29">
        <f t="shared" si="44"/>
        <v>17040.761087203125</v>
      </c>
      <c r="V20" s="29">
        <f t="shared" si="44"/>
        <v>16239.07226582745</v>
      </c>
      <c r="W20" s="29">
        <f t="shared" ref="W20" si="45">W33*W85/1000000</f>
        <v>15485.889465465352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7789.6311455818568</v>
      </c>
      <c r="C21" s="29">
        <f t="shared" ref="C21:Q21" si="47">C34*C86/1000000</f>
        <v>8083.2249771500719</v>
      </c>
      <c r="D21" s="29">
        <f t="shared" si="47"/>
        <v>8320.4308878325537</v>
      </c>
      <c r="E21" s="29">
        <f t="shared" si="47"/>
        <v>8486.1563575464224</v>
      </c>
      <c r="F21" s="29">
        <f t="shared" si="47"/>
        <v>8559.6490770404707</v>
      </c>
      <c r="G21" s="29">
        <f t="shared" si="47"/>
        <v>8568.1735802933817</v>
      </c>
      <c r="H21" s="29">
        <f t="shared" si="47"/>
        <v>8567.8555924463217</v>
      </c>
      <c r="I21" s="29">
        <f t="shared" si="47"/>
        <v>8520.6019876671853</v>
      </c>
      <c r="J21" s="29">
        <f t="shared" si="47"/>
        <v>8487.995686106713</v>
      </c>
      <c r="K21" s="29">
        <f t="shared" si="47"/>
        <v>8370.5321947380744</v>
      </c>
      <c r="L21" s="29">
        <f t="shared" si="47"/>
        <v>8234.252585613498</v>
      </c>
      <c r="M21" s="29">
        <f t="shared" si="47"/>
        <v>7943.8733199558828</v>
      </c>
      <c r="N21" s="29">
        <f t="shared" si="47"/>
        <v>7775.765367244524</v>
      </c>
      <c r="O21" s="29">
        <f t="shared" si="47"/>
        <v>7540.4452713580013</v>
      </c>
      <c r="P21" s="29">
        <f t="shared" si="47"/>
        <v>7390.6940756299336</v>
      </c>
      <c r="Q21" s="29">
        <f t="shared" si="47"/>
        <v>7308.7403966766287</v>
      </c>
      <c r="R21" s="29">
        <f t="shared" ref="R21:V21" si="48">R34*R86/1000000</f>
        <v>7289.6804492582633</v>
      </c>
      <c r="S21" s="29">
        <f t="shared" si="48"/>
        <v>7305.0595881137715</v>
      </c>
      <c r="T21" s="29">
        <f t="shared" si="48"/>
        <v>7211.1594976185961</v>
      </c>
      <c r="U21" s="29">
        <f t="shared" si="48"/>
        <v>7145.8404049790897</v>
      </c>
      <c r="V21" s="29">
        <f t="shared" si="48"/>
        <v>7033.4715332578062</v>
      </c>
      <c r="W21" s="29">
        <f t="shared" ref="W21" si="49">W34*W86/1000000</f>
        <v>6921.855195621315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10374.642625385111</v>
      </c>
      <c r="C22" s="22">
        <f t="shared" ref="C22:Q22" si="50">SUM(C23:C24)</f>
        <v>11243.656361755782</v>
      </c>
      <c r="D22" s="22">
        <f t="shared" si="50"/>
        <v>12162.064143873084</v>
      </c>
      <c r="E22" s="22">
        <f t="shared" si="50"/>
        <v>13105.336281333726</v>
      </c>
      <c r="F22" s="22">
        <f t="shared" si="50"/>
        <v>13961.546849535172</v>
      </c>
      <c r="G22" s="22">
        <f t="shared" si="50"/>
        <v>14879.053189084103</v>
      </c>
      <c r="H22" s="22">
        <f t="shared" si="50"/>
        <v>15604.305017588829</v>
      </c>
      <c r="I22" s="22">
        <f t="shared" si="50"/>
        <v>16515.765137789553</v>
      </c>
      <c r="J22" s="22">
        <f t="shared" si="50"/>
        <v>17122.770445232796</v>
      </c>
      <c r="K22" s="22">
        <f t="shared" si="50"/>
        <v>17747.867152172614</v>
      </c>
      <c r="L22" s="22">
        <f t="shared" si="50"/>
        <v>18499.326653934375</v>
      </c>
      <c r="M22" s="22">
        <f t="shared" si="50"/>
        <v>18550.818377290932</v>
      </c>
      <c r="N22" s="22">
        <f t="shared" si="50"/>
        <v>18975.507223207034</v>
      </c>
      <c r="O22" s="22">
        <f t="shared" si="50"/>
        <v>19394.863155130639</v>
      </c>
      <c r="P22" s="22">
        <f t="shared" si="50"/>
        <v>20219.809623534897</v>
      </c>
      <c r="Q22" s="22">
        <f t="shared" si="50"/>
        <v>21263.933789369534</v>
      </c>
      <c r="R22" s="22">
        <f t="shared" ref="R22" si="51">SUM(R23:R24)</f>
        <v>22285.544692716994</v>
      </c>
      <c r="S22" s="22">
        <f t="shared" ref="S22" si="52">SUM(S23:S24)</f>
        <v>23110.059051868491</v>
      </c>
      <c r="T22" s="22">
        <f t="shared" ref="T22" si="53">SUM(T23:T24)</f>
        <v>24230.533957626325</v>
      </c>
      <c r="U22" s="22">
        <f t="shared" ref="U22" si="54">SUM(U23:U24)</f>
        <v>25192.697298078267</v>
      </c>
      <c r="V22" s="22">
        <f t="shared" ref="V22:W22" si="55">SUM(V23:V24)</f>
        <v>25981.979176010856</v>
      </c>
      <c r="W22" s="22">
        <f t="shared" si="55"/>
        <v>26395.453282151393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6208.5615396852627</v>
      </c>
      <c r="C23" s="29">
        <f t="shared" ref="C23:Q23" si="57">C36*C88/1000000</f>
        <v>6722.0492605503241</v>
      </c>
      <c r="D23" s="29">
        <f t="shared" si="57"/>
        <v>7380.7755963968148</v>
      </c>
      <c r="E23" s="29">
        <f t="shared" si="57"/>
        <v>8058.0063739885773</v>
      </c>
      <c r="F23" s="29">
        <f t="shared" si="57"/>
        <v>8553.7999427560426</v>
      </c>
      <c r="G23" s="29">
        <f t="shared" si="57"/>
        <v>9098.9097722778151</v>
      </c>
      <c r="H23" s="29">
        <f t="shared" si="57"/>
        <v>9596.1229592464806</v>
      </c>
      <c r="I23" s="29">
        <f t="shared" si="57"/>
        <v>10113.444017623748</v>
      </c>
      <c r="J23" s="29">
        <f t="shared" si="57"/>
        <v>10520.794591125499</v>
      </c>
      <c r="K23" s="29">
        <f t="shared" si="57"/>
        <v>11050.255109187328</v>
      </c>
      <c r="L23" s="29">
        <f t="shared" si="57"/>
        <v>11370.890962313217</v>
      </c>
      <c r="M23" s="29">
        <f t="shared" si="57"/>
        <v>11356.882182901272</v>
      </c>
      <c r="N23" s="29">
        <f t="shared" si="57"/>
        <v>11635.511887648072</v>
      </c>
      <c r="O23" s="29">
        <f t="shared" si="57"/>
        <v>11821.123753585331</v>
      </c>
      <c r="P23" s="29">
        <f t="shared" si="57"/>
        <v>12147.212783082703</v>
      </c>
      <c r="Q23" s="29">
        <f t="shared" si="57"/>
        <v>12782.006673427108</v>
      </c>
      <c r="R23" s="29">
        <f t="shared" ref="R23:V23" si="58">R36*R88/1000000</f>
        <v>13090.320989030628</v>
      </c>
      <c r="S23" s="29">
        <f t="shared" si="58"/>
        <v>13298.666123297447</v>
      </c>
      <c r="T23" s="29">
        <f t="shared" si="58"/>
        <v>13489.554959430065</v>
      </c>
      <c r="U23" s="29">
        <f t="shared" si="58"/>
        <v>13756.63563621104</v>
      </c>
      <c r="V23" s="29">
        <f t="shared" si="58"/>
        <v>13818.405062542854</v>
      </c>
      <c r="W23" s="29">
        <f t="shared" ref="W23" si="59">W36*W88/1000000</f>
        <v>13744.950935437075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4166.0810856998487</v>
      </c>
      <c r="C24" s="29">
        <f t="shared" ref="C24:Q24" si="61">C37*C89/1000000</f>
        <v>4521.6071012054581</v>
      </c>
      <c r="D24" s="29">
        <f t="shared" si="61"/>
        <v>4781.2885474762688</v>
      </c>
      <c r="E24" s="29">
        <f t="shared" si="61"/>
        <v>5047.3299073451499</v>
      </c>
      <c r="F24" s="29">
        <f t="shared" si="61"/>
        <v>5407.7469067791299</v>
      </c>
      <c r="G24" s="29">
        <f t="shared" si="61"/>
        <v>5780.1434168062879</v>
      </c>
      <c r="H24" s="29">
        <f t="shared" si="61"/>
        <v>6008.1820583423487</v>
      </c>
      <c r="I24" s="29">
        <f t="shared" si="61"/>
        <v>6402.321120165806</v>
      </c>
      <c r="J24" s="29">
        <f t="shared" si="61"/>
        <v>6601.975854107297</v>
      </c>
      <c r="K24" s="29">
        <f t="shared" si="61"/>
        <v>6697.6120429852845</v>
      </c>
      <c r="L24" s="29">
        <f t="shared" si="61"/>
        <v>7128.4356916211582</v>
      </c>
      <c r="M24" s="29">
        <f t="shared" si="61"/>
        <v>7193.9361943896583</v>
      </c>
      <c r="N24" s="29">
        <f t="shared" si="61"/>
        <v>7339.9953355589614</v>
      </c>
      <c r="O24" s="29">
        <f t="shared" si="61"/>
        <v>7573.7394015453092</v>
      </c>
      <c r="P24" s="29">
        <f t="shared" si="61"/>
        <v>8072.5968404521946</v>
      </c>
      <c r="Q24" s="29">
        <f t="shared" si="61"/>
        <v>8481.9271159424243</v>
      </c>
      <c r="R24" s="29">
        <f t="shared" ref="R24:V24" si="62">R37*R89/1000000</f>
        <v>9195.2237036863662</v>
      </c>
      <c r="S24" s="29">
        <f t="shared" si="62"/>
        <v>9811.3929285710456</v>
      </c>
      <c r="T24" s="29">
        <f t="shared" si="62"/>
        <v>10740.97899819626</v>
      </c>
      <c r="U24" s="29">
        <f t="shared" si="62"/>
        <v>11436.061661867228</v>
      </c>
      <c r="V24" s="29">
        <f t="shared" si="62"/>
        <v>12163.574113468005</v>
      </c>
      <c r="W24" s="29">
        <f t="shared" ref="W24" si="63">W37*W89/1000000</f>
        <v>12650.502346714316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180817.00421850916</v>
      </c>
      <c r="C25" s="22">
        <f t="shared" ref="C25:Q25" si="64">SUM(C26:C27)</f>
        <v>181474.43059019907</v>
      </c>
      <c r="D25" s="22">
        <f t="shared" si="64"/>
        <v>183028.04837850263</v>
      </c>
      <c r="E25" s="22">
        <f t="shared" si="64"/>
        <v>184965.73709104434</v>
      </c>
      <c r="F25" s="22">
        <f t="shared" si="64"/>
        <v>186528.25622661927</v>
      </c>
      <c r="G25" s="22">
        <f t="shared" si="64"/>
        <v>188578.31382008616</v>
      </c>
      <c r="H25" s="22">
        <f t="shared" si="64"/>
        <v>190740.31424475351</v>
      </c>
      <c r="I25" s="22">
        <f t="shared" si="64"/>
        <v>196696.34428387397</v>
      </c>
      <c r="J25" s="22">
        <f t="shared" si="64"/>
        <v>199832.88865571638</v>
      </c>
      <c r="K25" s="22">
        <f t="shared" si="64"/>
        <v>207582.10358733183</v>
      </c>
      <c r="L25" s="22">
        <f t="shared" si="64"/>
        <v>213919.57602120348</v>
      </c>
      <c r="M25" s="22">
        <f t="shared" si="64"/>
        <v>213938.75284312534</v>
      </c>
      <c r="N25" s="22">
        <f t="shared" si="64"/>
        <v>218902.58376055188</v>
      </c>
      <c r="O25" s="22">
        <f t="shared" si="64"/>
        <v>221020.16291046771</v>
      </c>
      <c r="P25" s="22">
        <f t="shared" si="64"/>
        <v>224293.77300841478</v>
      </c>
      <c r="Q25" s="22">
        <f t="shared" si="64"/>
        <v>227530.00878843109</v>
      </c>
      <c r="R25" s="22">
        <f t="shared" ref="R25" si="65">SUM(R26:R27)</f>
        <v>232431.21148964131</v>
      </c>
      <c r="S25" s="22">
        <f t="shared" ref="S25" si="66">SUM(S26:S27)</f>
        <v>235941.45982416443</v>
      </c>
      <c r="T25" s="22">
        <f t="shared" ref="T25" si="67">SUM(T26:T27)</f>
        <v>241618.83828417675</v>
      </c>
      <c r="U25" s="22">
        <f t="shared" ref="U25" si="68">SUM(U26:U27)</f>
        <v>247573.36056416045</v>
      </c>
      <c r="V25" s="22">
        <f t="shared" ref="V25:W25" si="69">SUM(V26:V27)</f>
        <v>252390.52998417208</v>
      </c>
      <c r="W25" s="22">
        <f t="shared" si="69"/>
        <v>253464.20094831943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27936.651267934114</v>
      </c>
      <c r="C26" s="31">
        <f t="shared" ref="C26:Q26" si="71">C39*C91/1000000</f>
        <v>28786.220707059358</v>
      </c>
      <c r="D26" s="31">
        <f t="shared" si="71"/>
        <v>29569.264590644067</v>
      </c>
      <c r="E26" s="31">
        <f t="shared" si="71"/>
        <v>30168.675464945649</v>
      </c>
      <c r="F26" s="31">
        <f t="shared" si="71"/>
        <v>30543.88699781162</v>
      </c>
      <c r="G26" s="31">
        <f t="shared" si="71"/>
        <v>30832.237878147193</v>
      </c>
      <c r="H26" s="31">
        <f t="shared" si="71"/>
        <v>31300.498702794946</v>
      </c>
      <c r="I26" s="31">
        <f t="shared" si="71"/>
        <v>31559.85202213252</v>
      </c>
      <c r="J26" s="31">
        <f t="shared" si="71"/>
        <v>31753.543166530038</v>
      </c>
      <c r="K26" s="31">
        <f t="shared" si="71"/>
        <v>31391.046047839278</v>
      </c>
      <c r="L26" s="31">
        <f t="shared" si="71"/>
        <v>30662.675587148035</v>
      </c>
      <c r="M26" s="31">
        <f t="shared" si="71"/>
        <v>28748.887407264781</v>
      </c>
      <c r="N26" s="31">
        <f t="shared" si="71"/>
        <v>27319.398927012127</v>
      </c>
      <c r="O26" s="31">
        <f t="shared" si="71"/>
        <v>26069.371956391071</v>
      </c>
      <c r="P26" s="31">
        <f t="shared" si="71"/>
        <v>24796.720597123916</v>
      </c>
      <c r="Q26" s="31">
        <f t="shared" si="71"/>
        <v>23299.852717620517</v>
      </c>
      <c r="R26" s="31">
        <f t="shared" ref="R26:V26" si="72">R39*R91/1000000</f>
        <v>21789.149325272967</v>
      </c>
      <c r="S26" s="31">
        <f t="shared" si="72"/>
        <v>20580.233459634441</v>
      </c>
      <c r="T26" s="31">
        <f t="shared" si="72"/>
        <v>19450.236110499081</v>
      </c>
      <c r="U26" s="31">
        <f t="shared" si="72"/>
        <v>18140.229924869804</v>
      </c>
      <c r="V26" s="31">
        <f t="shared" si="72"/>
        <v>17019.887139049519</v>
      </c>
      <c r="W26" s="31">
        <f t="shared" ref="W26" si="73">W39*W91/1000000</f>
        <v>16324.272117419769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152880.35295057503</v>
      </c>
      <c r="C27" s="33">
        <f t="shared" ref="C27:Q27" si="75">C40*C92/1000000</f>
        <v>152688.2098831397</v>
      </c>
      <c r="D27" s="33">
        <f t="shared" si="75"/>
        <v>153458.78378785856</v>
      </c>
      <c r="E27" s="33">
        <f t="shared" si="75"/>
        <v>154797.0616260987</v>
      </c>
      <c r="F27" s="33">
        <f t="shared" si="75"/>
        <v>155984.36922880766</v>
      </c>
      <c r="G27" s="33">
        <f t="shared" si="75"/>
        <v>157746.07594193897</v>
      </c>
      <c r="H27" s="33">
        <f t="shared" si="75"/>
        <v>159439.81554195855</v>
      </c>
      <c r="I27" s="33">
        <f t="shared" si="75"/>
        <v>165136.49226174146</v>
      </c>
      <c r="J27" s="33">
        <f t="shared" si="75"/>
        <v>168079.34548918635</v>
      </c>
      <c r="K27" s="33">
        <f t="shared" si="75"/>
        <v>176191.05753949255</v>
      </c>
      <c r="L27" s="33">
        <f t="shared" si="75"/>
        <v>183256.90043405545</v>
      </c>
      <c r="M27" s="33">
        <f t="shared" si="75"/>
        <v>185189.86543586056</v>
      </c>
      <c r="N27" s="33">
        <f t="shared" si="75"/>
        <v>191583.18483353974</v>
      </c>
      <c r="O27" s="33">
        <f t="shared" si="75"/>
        <v>194950.79095407663</v>
      </c>
      <c r="P27" s="33">
        <f t="shared" si="75"/>
        <v>199497.05241129085</v>
      </c>
      <c r="Q27" s="33">
        <f t="shared" si="75"/>
        <v>204230.15607081057</v>
      </c>
      <c r="R27" s="33">
        <f t="shared" ref="R27:V27" si="76">R40*R92/1000000</f>
        <v>210642.06216436834</v>
      </c>
      <c r="S27" s="33">
        <f t="shared" si="76"/>
        <v>215361.22636452998</v>
      </c>
      <c r="T27" s="33">
        <f t="shared" si="76"/>
        <v>222168.60217367767</v>
      </c>
      <c r="U27" s="33">
        <f t="shared" si="76"/>
        <v>229433.13063929064</v>
      </c>
      <c r="V27" s="33">
        <f t="shared" si="76"/>
        <v>235370.64284512255</v>
      </c>
      <c r="W27" s="33">
        <f t="shared" ref="W27" si="77">W40*W92/1000000</f>
        <v>237139.92883089965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65551067</v>
      </c>
      <c r="C31" s="34">
        <v>64986678</v>
      </c>
      <c r="D31" s="34">
        <v>64459473</v>
      </c>
      <c r="E31" s="34">
        <v>63817747</v>
      </c>
      <c r="F31" s="34">
        <v>62946368</v>
      </c>
      <c r="G31" s="34">
        <v>61920240</v>
      </c>
      <c r="H31" s="34">
        <v>61234438</v>
      </c>
      <c r="I31" s="34">
        <v>60563498</v>
      </c>
      <c r="J31" s="34">
        <v>60413107</v>
      </c>
      <c r="K31" s="34">
        <v>60113905</v>
      </c>
      <c r="L31" s="34">
        <v>60304802</v>
      </c>
      <c r="M31" s="34">
        <v>59493974</v>
      </c>
      <c r="N31" s="34">
        <v>59975691</v>
      </c>
      <c r="O31" s="34">
        <v>59815364</v>
      </c>
      <c r="P31" s="34">
        <v>60211341</v>
      </c>
      <c r="Q31" s="34">
        <v>61201404</v>
      </c>
      <c r="R31" s="34">
        <v>61797482</v>
      </c>
      <c r="S31" s="34">
        <v>62385382</v>
      </c>
      <c r="T31" s="34">
        <v>61286230</v>
      </c>
      <c r="U31" s="34">
        <v>61454163</v>
      </c>
      <c r="V31" s="34">
        <v>61288494</v>
      </c>
      <c r="W31" s="34">
        <v>61754534</v>
      </c>
      <c r="DA31" s="58" t="s">
        <v>984</v>
      </c>
    </row>
    <row r="32" spans="1:105" ht="12" customHeight="1" x14ac:dyDescent="0.25">
      <c r="A32" s="28" t="s">
        <v>47</v>
      </c>
      <c r="B32" s="34">
        <v>35291779</v>
      </c>
      <c r="C32" s="34">
        <v>35614258</v>
      </c>
      <c r="D32" s="34">
        <v>35942495</v>
      </c>
      <c r="E32" s="34">
        <v>36207278</v>
      </c>
      <c r="F32" s="34">
        <v>36395654</v>
      </c>
      <c r="G32" s="34">
        <v>36557494</v>
      </c>
      <c r="H32" s="34">
        <v>36912760</v>
      </c>
      <c r="I32" s="34">
        <v>37188827</v>
      </c>
      <c r="J32" s="34">
        <v>37606431</v>
      </c>
      <c r="K32" s="34">
        <v>37700673</v>
      </c>
      <c r="L32" s="34">
        <v>37935468</v>
      </c>
      <c r="M32" s="34">
        <v>37440389</v>
      </c>
      <c r="N32" s="34">
        <v>37721303</v>
      </c>
      <c r="O32" s="34">
        <v>37633501</v>
      </c>
      <c r="P32" s="34">
        <v>37945206</v>
      </c>
      <c r="Q32" s="34">
        <v>38648385</v>
      </c>
      <c r="R32" s="34">
        <v>39152603</v>
      </c>
      <c r="S32" s="34">
        <v>39696045</v>
      </c>
      <c r="T32" s="34">
        <v>39365732</v>
      </c>
      <c r="U32" s="34">
        <v>39806009</v>
      </c>
      <c r="V32" s="34">
        <v>39849961</v>
      </c>
      <c r="W32" s="34">
        <v>39897825</v>
      </c>
      <c r="DA32" s="58" t="s">
        <v>985</v>
      </c>
    </row>
    <row r="33" spans="1:105" ht="12" customHeight="1" x14ac:dyDescent="0.25">
      <c r="A33" s="28" t="s">
        <v>46</v>
      </c>
      <c r="B33" s="34">
        <v>12407023</v>
      </c>
      <c r="C33" s="34">
        <v>13039638</v>
      </c>
      <c r="D33" s="34">
        <v>13639003</v>
      </c>
      <c r="E33" s="34">
        <v>14134392</v>
      </c>
      <c r="F33" s="34">
        <v>14475743</v>
      </c>
      <c r="G33" s="34">
        <v>14712287</v>
      </c>
      <c r="H33" s="34">
        <v>14963755</v>
      </c>
      <c r="I33" s="34">
        <v>15152911</v>
      </c>
      <c r="J33" s="34">
        <v>15403342</v>
      </c>
      <c r="K33" s="34">
        <v>15497721</v>
      </c>
      <c r="L33" s="34">
        <v>15602573</v>
      </c>
      <c r="M33" s="34">
        <v>15394748</v>
      </c>
      <c r="N33" s="34">
        <v>15527517</v>
      </c>
      <c r="O33" s="34">
        <v>15571110</v>
      </c>
      <c r="P33" s="34">
        <v>15878217</v>
      </c>
      <c r="Q33" s="34">
        <v>16411450</v>
      </c>
      <c r="R33" s="34">
        <v>16885847</v>
      </c>
      <c r="S33" s="34">
        <v>17377314</v>
      </c>
      <c r="T33" s="34">
        <v>17528110</v>
      </c>
      <c r="U33" s="34">
        <v>17700793</v>
      </c>
      <c r="V33" s="34">
        <v>17706486</v>
      </c>
      <c r="W33" s="34">
        <v>17709326</v>
      </c>
      <c r="DA33" s="58" t="s">
        <v>986</v>
      </c>
    </row>
    <row r="34" spans="1:105" ht="12" customHeight="1" x14ac:dyDescent="0.25">
      <c r="A34" s="28" t="s">
        <v>45</v>
      </c>
      <c r="B34" s="34">
        <v>12407023</v>
      </c>
      <c r="C34" s="34">
        <v>13039638</v>
      </c>
      <c r="D34" s="34">
        <v>13639003</v>
      </c>
      <c r="E34" s="34">
        <v>14134392</v>
      </c>
      <c r="F34" s="34">
        <v>14475743</v>
      </c>
      <c r="G34" s="34">
        <v>14712287</v>
      </c>
      <c r="H34" s="34">
        <v>14963755</v>
      </c>
      <c r="I34" s="34">
        <v>15152911</v>
      </c>
      <c r="J34" s="34">
        <v>15403342</v>
      </c>
      <c r="K34" s="34">
        <v>15497721</v>
      </c>
      <c r="L34" s="34">
        <v>15602573</v>
      </c>
      <c r="M34" s="34">
        <v>15394748</v>
      </c>
      <c r="N34" s="34">
        <v>15527517</v>
      </c>
      <c r="O34" s="34">
        <v>15571110</v>
      </c>
      <c r="P34" s="34">
        <v>15878217</v>
      </c>
      <c r="Q34" s="34">
        <v>16411450</v>
      </c>
      <c r="R34" s="34">
        <v>16885847</v>
      </c>
      <c r="S34" s="34">
        <v>17377314</v>
      </c>
      <c r="T34" s="34">
        <v>17528110</v>
      </c>
      <c r="U34" s="34">
        <v>17700793</v>
      </c>
      <c r="V34" s="34">
        <v>17706486</v>
      </c>
      <c r="W34" s="34">
        <v>17709326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18800338.929466166</v>
      </c>
      <c r="C36" s="34">
        <v>20651877.154547982</v>
      </c>
      <c r="D36" s="34">
        <v>23106526.395776086</v>
      </c>
      <c r="E36" s="34">
        <v>25719319.198288467</v>
      </c>
      <c r="F36" s="34">
        <v>27789480.1649075</v>
      </c>
      <c r="G36" s="34">
        <v>30212391.272831388</v>
      </c>
      <c r="H36" s="34">
        <v>32679756.954964969</v>
      </c>
      <c r="I36" s="34">
        <v>35513282.406918772</v>
      </c>
      <c r="J36" s="34">
        <v>38184269.116564766</v>
      </c>
      <c r="K36" s="34">
        <v>41516524.17696549</v>
      </c>
      <c r="L36" s="34">
        <v>44558640.208620779</v>
      </c>
      <c r="M36" s="34">
        <v>46606434.037053168</v>
      </c>
      <c r="N36" s="34">
        <v>50373968.962530851</v>
      </c>
      <c r="O36" s="34">
        <v>54671839.919999555</v>
      </c>
      <c r="P36" s="34">
        <v>61203369.102049731</v>
      </c>
      <c r="Q36" s="34">
        <v>72812351.159530327</v>
      </c>
      <c r="R36" s="34">
        <v>82967725.574077666</v>
      </c>
      <c r="S36" s="34">
        <v>93463157.00007996</v>
      </c>
      <c r="T36" s="34">
        <v>103630258.86279799</v>
      </c>
      <c r="U36" s="34">
        <v>113043451.35605572</v>
      </c>
      <c r="V36" s="34">
        <v>120872299.84194015</v>
      </c>
      <c r="W36" s="34">
        <v>126616204.47633724</v>
      </c>
      <c r="DA36" s="58" t="s">
        <v>988</v>
      </c>
    </row>
    <row r="37" spans="1:105" ht="12" customHeight="1" x14ac:dyDescent="0.25">
      <c r="A37" s="28" t="s">
        <v>27</v>
      </c>
      <c r="B37" s="34">
        <v>12281718.618761782</v>
      </c>
      <c r="C37" s="34">
        <v>13578342.470026124</v>
      </c>
      <c r="D37" s="34">
        <v>14737114.663327677</v>
      </c>
      <c r="E37" s="34">
        <v>16071035.485943858</v>
      </c>
      <c r="F37" s="34">
        <v>17966439.19257341</v>
      </c>
      <c r="G37" s="34">
        <v>20113714.715528719</v>
      </c>
      <c r="H37" s="34">
        <v>21867835.896004267</v>
      </c>
      <c r="I37" s="34">
        <v>24397698.196016032</v>
      </c>
      <c r="J37" s="34">
        <v>26355636.632529795</v>
      </c>
      <c r="K37" s="34">
        <v>28164830.921650581</v>
      </c>
      <c r="L37" s="34">
        <v>32136139.113074034</v>
      </c>
      <c r="M37" s="34">
        <v>34627903.598301977</v>
      </c>
      <c r="N37" s="34">
        <v>37897437.399964735</v>
      </c>
      <c r="O37" s="34">
        <v>41717233.471203491</v>
      </c>
      <c r="P37" s="34">
        <v>47363732.818967491</v>
      </c>
      <c r="Q37" s="34">
        <v>53673434.772985317</v>
      </c>
      <c r="R37" s="34">
        <v>61241010.700392842</v>
      </c>
      <c r="S37" s="34">
        <v>67977859.244192898</v>
      </c>
      <c r="T37" s="34">
        <v>76440819.288689837</v>
      </c>
      <c r="U37" s="34">
        <v>83181332.067488909</v>
      </c>
      <c r="V37" s="34">
        <v>89391468.326268017</v>
      </c>
      <c r="W37" s="34">
        <v>93922469.970095083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474272401.99004471</v>
      </c>
      <c r="C39" s="35">
        <v>490611173.65643966</v>
      </c>
      <c r="D39" s="35">
        <v>507334261.12105858</v>
      </c>
      <c r="E39" s="35">
        <v>523890636.74046695</v>
      </c>
      <c r="F39" s="35">
        <v>539494296.97867072</v>
      </c>
      <c r="G39" s="35">
        <v>556700143.62498486</v>
      </c>
      <c r="H39" s="35">
        <v>577906584.78878319</v>
      </c>
      <c r="I39" s="35">
        <v>597644806.00653934</v>
      </c>
      <c r="J39" s="35">
        <v>621780622.10634363</v>
      </c>
      <c r="K39" s="35">
        <v>639636483.32874846</v>
      </c>
      <c r="L39" s="35">
        <v>659651353.71803832</v>
      </c>
      <c r="M39" s="35">
        <v>658474809.81422544</v>
      </c>
      <c r="N39" s="35">
        <v>671649210.82731128</v>
      </c>
      <c r="O39" s="35">
        <v>677559478.92097127</v>
      </c>
      <c r="P39" s="35">
        <v>689212150.27925539</v>
      </c>
      <c r="Q39" s="35">
        <v>708167929.09847295</v>
      </c>
      <c r="R39" s="35">
        <v>719638123.88985395</v>
      </c>
      <c r="S39" s="35">
        <v>732302693.83151531</v>
      </c>
      <c r="T39" s="35">
        <v>760611800.85492373</v>
      </c>
      <c r="U39" s="35">
        <v>772884273.56730831</v>
      </c>
      <c r="V39" s="35">
        <v>781858761.34940994</v>
      </c>
      <c r="W39" s="35">
        <v>808851403.37756634</v>
      </c>
      <c r="DA39" s="59" t="s">
        <v>990</v>
      </c>
    </row>
    <row r="40" spans="1:105" ht="12" customHeight="1" x14ac:dyDescent="0.25">
      <c r="A40" s="32" t="s">
        <v>25</v>
      </c>
      <c r="B40" s="36">
        <v>18855676.509887803</v>
      </c>
      <c r="C40" s="36">
        <v>19032583.970796861</v>
      </c>
      <c r="D40" s="36">
        <v>19386811.694601983</v>
      </c>
      <c r="E40" s="36">
        <v>19848703.11199164</v>
      </c>
      <c r="F40" s="36">
        <v>20301363.746472158</v>
      </c>
      <c r="G40" s="36">
        <v>20847708.550714027</v>
      </c>
      <c r="H40" s="36">
        <v>21390769.678978998</v>
      </c>
      <c r="I40" s="36">
        <v>22495691.940044634</v>
      </c>
      <c r="J40" s="36">
        <v>23225484.065646034</v>
      </c>
      <c r="K40" s="36">
        <v>24521108.134437531</v>
      </c>
      <c r="L40" s="36">
        <v>25746093.152224045</v>
      </c>
      <c r="M40" s="36">
        <v>26319317.07258727</v>
      </c>
      <c r="N40" s="36">
        <v>27662863.365478151</v>
      </c>
      <c r="O40" s="36">
        <v>28613819.619933315</v>
      </c>
      <c r="P40" s="36">
        <v>29801140.857114594</v>
      </c>
      <c r="Q40" s="36">
        <v>31128018.8928729</v>
      </c>
      <c r="R40" s="36">
        <v>32696907.064433232</v>
      </c>
      <c r="S40" s="36">
        <v>34014424.250774972</v>
      </c>
      <c r="T40" s="36">
        <v>35679200.852385648</v>
      </c>
      <c r="U40" s="36">
        <v>37321950.708525084</v>
      </c>
      <c r="V40" s="36">
        <v>38842567.186749853</v>
      </c>
      <c r="W40" s="36">
        <v>39599270.566030219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2882270.1585122719</v>
      </c>
      <c r="D44" s="37">
        <v>2941623.9680827856</v>
      </c>
      <c r="E44" s="37">
        <v>2849415.3796437457</v>
      </c>
      <c r="F44" s="37">
        <v>2642218.3104483038</v>
      </c>
      <c r="G44" s="37">
        <v>2510069.6836496219</v>
      </c>
      <c r="H44" s="37">
        <v>2873141.4283388257</v>
      </c>
      <c r="I44" s="37">
        <v>2910895.4795831814</v>
      </c>
      <c r="J44" s="37">
        <v>3454483.7784645855</v>
      </c>
      <c r="K44" s="37">
        <v>3328860.272118181</v>
      </c>
      <c r="L44" s="37">
        <v>3842295.9137713537</v>
      </c>
      <c r="M44" s="37">
        <v>2864057.6627828926</v>
      </c>
      <c r="N44" s="37">
        <v>4180240.4846824259</v>
      </c>
      <c r="O44" s="37">
        <v>3561986.3512101322</v>
      </c>
      <c r="P44" s="37">
        <v>4142233.2403566539</v>
      </c>
      <c r="Q44" s="37">
        <v>4760416.136403352</v>
      </c>
      <c r="R44" s="37">
        <v>4390683.0299627185</v>
      </c>
      <c r="S44" s="37">
        <v>4406912.9180191308</v>
      </c>
      <c r="T44" s="37">
        <v>2744425.8039698452</v>
      </c>
      <c r="U44" s="37">
        <v>3050203.1585122719</v>
      </c>
      <c r="V44" s="37">
        <v>2775954.9680827856</v>
      </c>
      <c r="W44" s="37">
        <v>3315455.3796437457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2469902.790417023</v>
      </c>
      <c r="D45" s="37">
        <v>2503385.2573165894</v>
      </c>
      <c r="E45" s="37">
        <v>2468013.6629091576</v>
      </c>
      <c r="F45" s="37">
        <v>2420051.6283875704</v>
      </c>
      <c r="G45" s="37">
        <v>2422327.8346069008</v>
      </c>
      <c r="H45" s="37">
        <v>2644938.0228547454</v>
      </c>
      <c r="I45" s="37">
        <v>2595299.9956314191</v>
      </c>
      <c r="J45" s="37">
        <v>2766779.6174402609</v>
      </c>
      <c r="K45" s="37">
        <v>2473746.8155881166</v>
      </c>
      <c r="L45" s="37">
        <v>2645020.5809962004</v>
      </c>
      <c r="M45" s="37">
        <v>1946263.9690213352</v>
      </c>
      <c r="N45" s="37">
        <v>2753776.1002879068</v>
      </c>
      <c r="O45" s="37">
        <v>2416986.1615304872</v>
      </c>
      <c r="P45" s="37">
        <v>2848831.4064473361</v>
      </c>
      <c r="Q45" s="37">
        <v>3273061.1565649658</v>
      </c>
      <c r="R45" s="37">
        <v>2974120.790417023</v>
      </c>
      <c r="S45" s="37">
        <v>3046827.2573165894</v>
      </c>
      <c r="T45" s="37">
        <v>2137700.6629091576</v>
      </c>
      <c r="U45" s="37">
        <v>2860328.6283875704</v>
      </c>
      <c r="V45" s="37">
        <v>2466279.8346069008</v>
      </c>
      <c r="W45" s="37">
        <v>2692802.0228547454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1431977.4681086782</v>
      </c>
      <c r="D46" s="37">
        <v>1435210.0135114137</v>
      </c>
      <c r="E46" s="37">
        <v>1369381.6059637219</v>
      </c>
      <c r="F46" s="37">
        <v>1255232.2374679856</v>
      </c>
      <c r="G46" s="37">
        <v>1192134.3682675846</v>
      </c>
      <c r="H46" s="37">
        <v>1250671.0851358473</v>
      </c>
      <c r="I46" s="37">
        <v>1233962.2668892667</v>
      </c>
      <c r="J46" s="37">
        <v>1342921.7574546505</v>
      </c>
      <c r="K46" s="37">
        <v>1236730.5468349829</v>
      </c>
      <c r="L46" s="37">
        <v>1299339.9603344798</v>
      </c>
      <c r="M46" s="37">
        <v>1041178.8564198073</v>
      </c>
      <c r="N46" s="37">
        <v>1438776.8336115833</v>
      </c>
      <c r="O46" s="37">
        <v>1475570.4681086782</v>
      </c>
      <c r="P46" s="37">
        <v>1742317.0135114137</v>
      </c>
      <c r="Q46" s="37">
        <v>1902614.6059637219</v>
      </c>
      <c r="R46" s="37">
        <v>1729629.2374679856</v>
      </c>
      <c r="S46" s="37">
        <v>1683601.3682675846</v>
      </c>
      <c r="T46" s="37">
        <v>1401467.0851358473</v>
      </c>
      <c r="U46" s="37">
        <v>1406645.2668892667</v>
      </c>
      <c r="V46" s="37">
        <v>1348614.7574546505</v>
      </c>
      <c r="W46" s="37">
        <v>1239570.5468349829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1199676.9732523654</v>
      </c>
      <c r="D47" s="37">
        <v>1195822.3182013799</v>
      </c>
      <c r="E47" s="37">
        <v>1122765.4583358057</v>
      </c>
      <c r="F47" s="37">
        <v>1001249.3841138631</v>
      </c>
      <c r="G47" s="37">
        <v>930650.18069924787</v>
      </c>
      <c r="H47" s="37">
        <v>981555.24022237957</v>
      </c>
      <c r="I47" s="37">
        <v>957089.48504482955</v>
      </c>
      <c r="J47" s="37">
        <v>1058172.6025973447</v>
      </c>
      <c r="K47" s="37">
        <v>943992.29239138402</v>
      </c>
      <c r="L47" s="37">
        <v>998507.5258352384</v>
      </c>
      <c r="M47" s="37">
        <v>732155.81951848976</v>
      </c>
      <c r="N47" s="37">
        <v>1121476.5226629917</v>
      </c>
      <c r="O47" s="37">
        <v>1083553.1194747165</v>
      </c>
      <c r="P47" s="37">
        <v>1400976.5471689142</v>
      </c>
      <c r="Q47" s="37">
        <v>1683806.5304810554</v>
      </c>
      <c r="R47" s="37">
        <v>1674073.9732523654</v>
      </c>
      <c r="S47" s="37">
        <v>1687289.3182013799</v>
      </c>
      <c r="T47" s="37">
        <v>1273561.4583358057</v>
      </c>
      <c r="U47" s="37">
        <v>1173932.3841138631</v>
      </c>
      <c r="V47" s="37">
        <v>936343.18069924787</v>
      </c>
      <c r="W47" s="37">
        <v>984395.24022237957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3636897.2351198196</v>
      </c>
      <c r="D49" s="37">
        <v>4377868.9339215308</v>
      </c>
      <c r="E49" s="37">
        <v>4684518.4137579724</v>
      </c>
      <c r="F49" s="37">
        <v>4301859.7291665375</v>
      </c>
      <c r="G49" s="37">
        <v>4826935.7237906754</v>
      </c>
      <c r="H49" s="37">
        <v>5057022.6961905695</v>
      </c>
      <c r="I49" s="37">
        <v>5623148.9051381834</v>
      </c>
      <c r="J49" s="37">
        <v>5676017.4794794768</v>
      </c>
      <c r="K49" s="37">
        <v>6969152.2955205441</v>
      </c>
      <c r="L49" s="37">
        <v>7419984.9655768201</v>
      </c>
      <c r="M49" s="37">
        <v>6732312.242190361</v>
      </c>
      <c r="N49" s="37">
        <v>8069394.6546442211</v>
      </c>
      <c r="O49" s="37">
        <v>9124806.6812593788</v>
      </c>
      <c r="P49" s="37">
        <v>11588551.878240742</v>
      </c>
      <c r="Q49" s="37">
        <v>17232130.962618783</v>
      </c>
      <c r="R49" s="37">
        <v>15831391.894026816</v>
      </c>
      <c r="S49" s="37">
        <v>17464583.721522838</v>
      </c>
      <c r="T49" s="37">
        <v>17587086.828294858</v>
      </c>
      <c r="U49" s="37">
        <v>16145504.735448092</v>
      </c>
      <c r="V49" s="37">
        <v>15898243.140528649</v>
      </c>
      <c r="W49" s="37">
        <v>14868711.315656468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3587911.2806992624</v>
      </c>
      <c r="D50" s="37">
        <v>3529766.4516030494</v>
      </c>
      <c r="E50" s="37">
        <v>3787394.6647369266</v>
      </c>
      <c r="F50" s="37">
        <v>4434226.3431225382</v>
      </c>
      <c r="G50" s="37">
        <v>4774415.9753669407</v>
      </c>
      <c r="H50" s="37">
        <v>5342032.4611748103</v>
      </c>
      <c r="I50" s="37">
        <v>6059628.7516148128</v>
      </c>
      <c r="J50" s="37">
        <v>5745333.1012506895</v>
      </c>
      <c r="K50" s="37">
        <v>6243420.6322433241</v>
      </c>
      <c r="L50" s="37">
        <v>8745724.166790396</v>
      </c>
      <c r="M50" s="37">
        <v>7833796.9464027509</v>
      </c>
      <c r="N50" s="37">
        <v>9329162.5532775708</v>
      </c>
      <c r="O50" s="37">
        <v>9565129.1724894457</v>
      </c>
      <c r="P50" s="37">
        <v>11889919.980007321</v>
      </c>
      <c r="Q50" s="37">
        <v>15055426.120808221</v>
      </c>
      <c r="R50" s="37">
        <v>15401372.873810276</v>
      </c>
      <c r="S50" s="37">
        <v>16066011.097077623</v>
      </c>
      <c r="T50" s="37">
        <v>18028089.216986388</v>
      </c>
      <c r="U50" s="37">
        <v>18630432.758806393</v>
      </c>
      <c r="V50" s="37">
        <v>21265562.379587322</v>
      </c>
      <c r="W50" s="37">
        <v>19932374.517637342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130502569.90990579</v>
      </c>
      <c r="D52" s="38">
        <v>131978126.87567651</v>
      </c>
      <c r="E52" s="38">
        <v>134361921.86741674</v>
      </c>
      <c r="F52" s="38">
        <v>134251103.02485657</v>
      </c>
      <c r="G52" s="38">
        <v>140244958.4243871</v>
      </c>
      <c r="H52" s="38">
        <v>146978149.63326752</v>
      </c>
      <c r="I52" s="38">
        <v>153255289.52777934</v>
      </c>
      <c r="J52" s="38">
        <v>159793720.54122943</v>
      </c>
      <c r="K52" s="38">
        <v>157521731.70266831</v>
      </c>
      <c r="L52" s="38">
        <v>165654341.87867874</v>
      </c>
      <c r="M52" s="38">
        <v>147520475.35550356</v>
      </c>
      <c r="N52" s="38">
        <v>148339927.38417089</v>
      </c>
      <c r="O52" s="38">
        <v>107911879.1644336</v>
      </c>
      <c r="P52" s="38">
        <v>112863647.12416387</v>
      </c>
      <c r="Q52" s="38">
        <v>137899348.83997488</v>
      </c>
      <c r="R52" s="38">
        <v>108672332.11862051</v>
      </c>
      <c r="S52" s="38">
        <v>88783302.373502612</v>
      </c>
      <c r="T52" s="38">
        <v>100464812.3159517</v>
      </c>
      <c r="U52" s="38">
        <v>75437214.437873721</v>
      </c>
      <c r="V52" s="38">
        <v>62014755.020448327</v>
      </c>
      <c r="W52" s="38">
        <v>70931318.88081193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2395256.0429009832</v>
      </c>
      <c r="D53" s="39">
        <v>2610831.2128605582</v>
      </c>
      <c r="E53" s="39">
        <v>2757409.5105130821</v>
      </c>
      <c r="F53" s="39">
        <v>2787764.404998336</v>
      </c>
      <c r="G53" s="39">
        <v>2921716.8979844339</v>
      </c>
      <c r="H53" s="39">
        <v>2959395.9631317332</v>
      </c>
      <c r="I53" s="39">
        <v>3562926.2300317585</v>
      </c>
      <c r="J53" s="39">
        <v>3230183.8032251485</v>
      </c>
      <c r="K53" s="39">
        <v>3690880.1116924807</v>
      </c>
      <c r="L53" s="39">
        <v>3835816.2306470722</v>
      </c>
      <c r="M53" s="39">
        <v>3330633.4308763072</v>
      </c>
      <c r="N53" s="39">
        <v>4131310.6978892162</v>
      </c>
      <c r="O53" s="39">
        <v>3872673.152439598</v>
      </c>
      <c r="P53" s="39">
        <v>4146717.200313013</v>
      </c>
      <c r="Q53" s="39">
        <v>4889804.2657900639</v>
      </c>
      <c r="R53" s="39">
        <v>4799071.9747854806</v>
      </c>
      <c r="S53" s="39">
        <v>5008397.2980342209</v>
      </c>
      <c r="T53" s="39">
        <v>5500592.8322577477</v>
      </c>
      <c r="U53" s="39">
        <v>4973383.2870157436</v>
      </c>
      <c r="V53" s="39">
        <v>5651927.1761139855</v>
      </c>
      <c r="W53" s="39">
        <v>4629376.5317199677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3446659.1585122645</v>
      </c>
      <c r="D57" s="37">
        <v>3468828.9680827856</v>
      </c>
      <c r="E57" s="37">
        <v>3491141.3796437383</v>
      </c>
      <c r="F57" s="37">
        <v>3513597.3104483038</v>
      </c>
      <c r="G57" s="37">
        <v>3536197.6836496219</v>
      </c>
      <c r="H57" s="37">
        <v>3558943.4283388257</v>
      </c>
      <c r="I57" s="37">
        <v>3581835.4795831814</v>
      </c>
      <c r="J57" s="37">
        <v>3604874.7784645855</v>
      </c>
      <c r="K57" s="37">
        <v>3628062.272118181</v>
      </c>
      <c r="L57" s="37">
        <v>3651398.9137713537</v>
      </c>
      <c r="M57" s="37">
        <v>3674885.6627828926</v>
      </c>
      <c r="N57" s="37">
        <v>3698523.4846824259</v>
      </c>
      <c r="O57" s="37">
        <v>3722313.3512101322</v>
      </c>
      <c r="P57" s="37">
        <v>3746256.2403566539</v>
      </c>
      <c r="Q57" s="37">
        <v>3770353.136403352</v>
      </c>
      <c r="R57" s="37">
        <v>3794605.0299627185</v>
      </c>
      <c r="S57" s="37">
        <v>3819012.9180191308</v>
      </c>
      <c r="T57" s="37">
        <v>3843577.8039698452</v>
      </c>
      <c r="U57" s="37">
        <v>2882270.1585122719</v>
      </c>
      <c r="V57" s="37">
        <v>2941623.9680827856</v>
      </c>
      <c r="W57" s="37">
        <v>2849415.3796437457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2147423.790417023</v>
      </c>
      <c r="D58" s="37">
        <v>2175148.2573165894</v>
      </c>
      <c r="E58" s="37">
        <v>2203230.6629091576</v>
      </c>
      <c r="F58" s="37">
        <v>2231675.6283875704</v>
      </c>
      <c r="G58" s="37">
        <v>2260487.8346069008</v>
      </c>
      <c r="H58" s="37">
        <v>2289672.0228547454</v>
      </c>
      <c r="I58" s="37">
        <v>2319232.9956314191</v>
      </c>
      <c r="J58" s="37">
        <v>2349175.6174402609</v>
      </c>
      <c r="K58" s="37">
        <v>2379504.8155881166</v>
      </c>
      <c r="L58" s="37">
        <v>2410225.5809962004</v>
      </c>
      <c r="M58" s="37">
        <v>2441342.9690213352</v>
      </c>
      <c r="N58" s="37">
        <v>2472862.1002879068</v>
      </c>
      <c r="O58" s="37">
        <v>2504788.1615304872</v>
      </c>
      <c r="P58" s="37">
        <v>2537126.4064473361</v>
      </c>
      <c r="Q58" s="37">
        <v>2569882.1565649658</v>
      </c>
      <c r="R58" s="37">
        <v>2469902.790417023</v>
      </c>
      <c r="S58" s="37">
        <v>2503385.2573165894</v>
      </c>
      <c r="T58" s="37">
        <v>2468013.6629091576</v>
      </c>
      <c r="U58" s="37">
        <v>2420051.6283875704</v>
      </c>
      <c r="V58" s="37">
        <v>2422327.8346069008</v>
      </c>
      <c r="W58" s="37">
        <v>2644938.0228547454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799362.46810867824</v>
      </c>
      <c r="D59" s="37">
        <v>835845.01351141371</v>
      </c>
      <c r="E59" s="37">
        <v>873992.60596372187</v>
      </c>
      <c r="F59" s="37">
        <v>913881.2374679856</v>
      </c>
      <c r="G59" s="37">
        <v>955590.36826758459</v>
      </c>
      <c r="H59" s="37">
        <v>999203.08513584733</v>
      </c>
      <c r="I59" s="37">
        <v>1044806.2668892667</v>
      </c>
      <c r="J59" s="37">
        <v>1092490.7574546505</v>
      </c>
      <c r="K59" s="37">
        <v>1142351.5468349829</v>
      </c>
      <c r="L59" s="37">
        <v>1194487.9603344798</v>
      </c>
      <c r="M59" s="37">
        <v>1249003.8564198073</v>
      </c>
      <c r="N59" s="37">
        <v>1306007.8336115852</v>
      </c>
      <c r="O59" s="37">
        <v>1431977.4681086764</v>
      </c>
      <c r="P59" s="37">
        <v>1435210.0135114118</v>
      </c>
      <c r="Q59" s="37">
        <v>1369381.6059637219</v>
      </c>
      <c r="R59" s="37">
        <v>1255232.2374679856</v>
      </c>
      <c r="S59" s="37">
        <v>1192134.3682675846</v>
      </c>
      <c r="T59" s="37">
        <v>1250671.0851358473</v>
      </c>
      <c r="U59" s="37">
        <v>1233962.2668892667</v>
      </c>
      <c r="V59" s="37">
        <v>1342921.7574546486</v>
      </c>
      <c r="W59" s="37">
        <v>1236730.5468349829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567061.97325236537</v>
      </c>
      <c r="D60" s="37">
        <v>596457.31820137985</v>
      </c>
      <c r="E60" s="37">
        <v>627376.45833580568</v>
      </c>
      <c r="F60" s="37">
        <v>659898.38411386311</v>
      </c>
      <c r="G60" s="37">
        <v>694106.18069924787</v>
      </c>
      <c r="H60" s="37">
        <v>730087.24022237957</v>
      </c>
      <c r="I60" s="37">
        <v>767933.48504482955</v>
      </c>
      <c r="J60" s="37">
        <v>807741.60259734467</v>
      </c>
      <c r="K60" s="37">
        <v>849613.29239138402</v>
      </c>
      <c r="L60" s="37">
        <v>893655.5258352384</v>
      </c>
      <c r="M60" s="37">
        <v>939980.81951848976</v>
      </c>
      <c r="N60" s="37">
        <v>988707.52266299166</v>
      </c>
      <c r="O60" s="37">
        <v>1039960.1194747165</v>
      </c>
      <c r="P60" s="37">
        <v>1093869.5471689142</v>
      </c>
      <c r="Q60" s="37">
        <v>1150573.5304810554</v>
      </c>
      <c r="R60" s="37">
        <v>1199676.9732523635</v>
      </c>
      <c r="S60" s="37">
        <v>1195822.318201378</v>
      </c>
      <c r="T60" s="37">
        <v>1122765.4583358057</v>
      </c>
      <c r="U60" s="37">
        <v>1001249.3841138631</v>
      </c>
      <c r="V60" s="37">
        <v>930650.18069924787</v>
      </c>
      <c r="W60" s="37">
        <v>981555.24022237957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1785359.0100380033</v>
      </c>
      <c r="D62" s="37">
        <v>1923219.6926934272</v>
      </c>
      <c r="E62" s="37">
        <v>2071725.6112455912</v>
      </c>
      <c r="F62" s="37">
        <v>2231698.7625475042</v>
      </c>
      <c r="G62" s="37">
        <v>2404024.6158667877</v>
      </c>
      <c r="H62" s="37">
        <v>2589657.0140569918</v>
      </c>
      <c r="I62" s="37">
        <v>2789623.4531843811</v>
      </c>
      <c r="J62" s="37">
        <v>3005030.7698334828</v>
      </c>
      <c r="K62" s="37">
        <v>3636897.2351198196</v>
      </c>
      <c r="L62" s="37">
        <v>4377868.9339215308</v>
      </c>
      <c r="M62" s="37">
        <v>4684518.4137579724</v>
      </c>
      <c r="N62" s="37">
        <v>4301859.7291665375</v>
      </c>
      <c r="O62" s="37">
        <v>4826935.7237906754</v>
      </c>
      <c r="P62" s="37">
        <v>5057022.6961905658</v>
      </c>
      <c r="Q62" s="37">
        <v>5623148.9051381797</v>
      </c>
      <c r="R62" s="37">
        <v>5676017.4794794768</v>
      </c>
      <c r="S62" s="37">
        <v>6969152.2955205441</v>
      </c>
      <c r="T62" s="37">
        <v>7419984.9655768275</v>
      </c>
      <c r="U62" s="37">
        <v>6732312.242190361</v>
      </c>
      <c r="V62" s="37">
        <v>8069394.6546442211</v>
      </c>
      <c r="W62" s="37">
        <v>9124806.6812593788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2291287.4294349197</v>
      </c>
      <c r="D63" s="37">
        <v>2370994.2583014984</v>
      </c>
      <c r="E63" s="37">
        <v>2453473.842120748</v>
      </c>
      <c r="F63" s="37">
        <v>2538822.6364929862</v>
      </c>
      <c r="G63" s="37">
        <v>2627140.4524116293</v>
      </c>
      <c r="H63" s="37">
        <v>3587911.2806992605</v>
      </c>
      <c r="I63" s="37">
        <v>3529766.4516030475</v>
      </c>
      <c r="J63" s="37">
        <v>3787394.6647369266</v>
      </c>
      <c r="K63" s="37">
        <v>4434226.3431225382</v>
      </c>
      <c r="L63" s="37">
        <v>4774415.9753669426</v>
      </c>
      <c r="M63" s="37">
        <v>5342032.4611748084</v>
      </c>
      <c r="N63" s="37">
        <v>6059628.751614809</v>
      </c>
      <c r="O63" s="37">
        <v>5745333.1012506932</v>
      </c>
      <c r="P63" s="37">
        <v>6243420.6322433203</v>
      </c>
      <c r="Q63" s="37">
        <v>8745724.166790396</v>
      </c>
      <c r="R63" s="37">
        <v>7833796.9464027584</v>
      </c>
      <c r="S63" s="37">
        <v>9329162.553277567</v>
      </c>
      <c r="T63" s="37">
        <v>9565129.1724894494</v>
      </c>
      <c r="U63" s="37">
        <v>11889919.980007321</v>
      </c>
      <c r="V63" s="37">
        <v>15055426.120808214</v>
      </c>
      <c r="W63" s="37">
        <v>15401372.873810276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114163798.24351084</v>
      </c>
      <c r="D65" s="38">
        <v>115255039.41105759</v>
      </c>
      <c r="E65" s="38">
        <v>117805546.24800837</v>
      </c>
      <c r="F65" s="38">
        <v>118647442.7866528</v>
      </c>
      <c r="G65" s="38">
        <v>123039111.77807295</v>
      </c>
      <c r="H65" s="38">
        <v>125771708.46946919</v>
      </c>
      <c r="I65" s="38">
        <v>133517068.31002319</v>
      </c>
      <c r="J65" s="38">
        <v>135657904.4414252</v>
      </c>
      <c r="K65" s="38">
        <v>139665870.48026347</v>
      </c>
      <c r="L65" s="38">
        <v>145639471.48938894</v>
      </c>
      <c r="M65" s="38">
        <v>148697019.25931644</v>
      </c>
      <c r="N65" s="38">
        <v>135165526.37108505</v>
      </c>
      <c r="O65" s="38">
        <v>102001611.0707736</v>
      </c>
      <c r="P65" s="38">
        <v>101210975.76587975</v>
      </c>
      <c r="Q65" s="38">
        <v>118943570.02075732</v>
      </c>
      <c r="R65" s="38">
        <v>97202137.327239513</v>
      </c>
      <c r="S65" s="38">
        <v>76118732.431841254</v>
      </c>
      <c r="T65" s="38">
        <v>72155705.292543292</v>
      </c>
      <c r="U65" s="38">
        <v>63164741.72548914</v>
      </c>
      <c r="V65" s="38">
        <v>53040267.238346696</v>
      </c>
      <c r="W65" s="38">
        <v>43938676.85265553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2218348.5819919258</v>
      </c>
      <c r="D66" s="39">
        <v>2256603.4890554361</v>
      </c>
      <c r="E66" s="39">
        <v>2295518.0931234248</v>
      </c>
      <c r="F66" s="39">
        <v>2335103.7705178186</v>
      </c>
      <c r="G66" s="39">
        <v>2375372.0937425643</v>
      </c>
      <c r="H66" s="39">
        <v>2416334.8348667622</v>
      </c>
      <c r="I66" s="39">
        <v>2458003.9689661227</v>
      </c>
      <c r="J66" s="39">
        <v>2500391.6776237488</v>
      </c>
      <c r="K66" s="39">
        <v>2395256.0429009832</v>
      </c>
      <c r="L66" s="39">
        <v>2610831.2128605582</v>
      </c>
      <c r="M66" s="39">
        <v>2757409.5105130821</v>
      </c>
      <c r="N66" s="39">
        <v>2787764.404998336</v>
      </c>
      <c r="O66" s="39">
        <v>2921716.8979844339</v>
      </c>
      <c r="P66" s="39">
        <v>2959395.9631317332</v>
      </c>
      <c r="Q66" s="39">
        <v>3562926.2300317585</v>
      </c>
      <c r="R66" s="39">
        <v>3230183.8032251447</v>
      </c>
      <c r="S66" s="39">
        <v>3690880.1116924807</v>
      </c>
      <c r="T66" s="39">
        <v>3835816.2306470722</v>
      </c>
      <c r="U66" s="39">
        <v>3330633.4308763072</v>
      </c>
      <c r="V66" s="39">
        <v>4131310.6978892162</v>
      </c>
      <c r="W66" s="39">
        <v>3872673.1524396017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8759.9999999999964</v>
      </c>
      <c r="E70" s="40">
        <v>8759.9999999999945</v>
      </c>
      <c r="F70" s="40">
        <v>8759.9999999999909</v>
      </c>
      <c r="G70" s="40">
        <v>8759.9999999999927</v>
      </c>
      <c r="H70" s="40">
        <v>8759.9999999999982</v>
      </c>
      <c r="I70" s="40">
        <v>8759.9999999999982</v>
      </c>
      <c r="J70" s="40">
        <v>8759.9999999999964</v>
      </c>
      <c r="K70" s="40">
        <v>8759.9999999999945</v>
      </c>
      <c r="L70" s="40">
        <v>8759.9999999999964</v>
      </c>
      <c r="M70" s="40">
        <v>8759.9999999999927</v>
      </c>
      <c r="N70" s="40">
        <v>8759.9999999999964</v>
      </c>
      <c r="O70" s="40">
        <v>8759.9999999999964</v>
      </c>
      <c r="P70" s="40">
        <v>8759.9999999999909</v>
      </c>
      <c r="Q70" s="40">
        <v>8759.9999999999927</v>
      </c>
      <c r="R70" s="40">
        <v>8759.9999999999945</v>
      </c>
      <c r="S70" s="40">
        <v>8759.9999999999964</v>
      </c>
      <c r="T70" s="40">
        <v>8759.9999999999982</v>
      </c>
      <c r="U70" s="40">
        <v>8759.9999999999982</v>
      </c>
      <c r="V70" s="40">
        <v>8760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424.24346958068816</v>
      </c>
      <c r="C71" s="40">
        <v>414.71242293979583</v>
      </c>
      <c r="D71" s="40">
        <v>412.74919148683301</v>
      </c>
      <c r="E71" s="40">
        <v>414.68595940454043</v>
      </c>
      <c r="F71" s="40">
        <v>415.09256650676963</v>
      </c>
      <c r="G71" s="40">
        <v>413.99826349746422</v>
      </c>
      <c r="H71" s="40">
        <v>417.30980213181255</v>
      </c>
      <c r="I71" s="40">
        <v>414.73529410010963</v>
      </c>
      <c r="J71" s="40">
        <v>409.4954546418889</v>
      </c>
      <c r="K71" s="40">
        <v>410.64618444839738</v>
      </c>
      <c r="L71" s="40">
        <v>409.1483455744322</v>
      </c>
      <c r="M71" s="40">
        <v>410.05732056894215</v>
      </c>
      <c r="N71" s="40">
        <v>410.77495022130006</v>
      </c>
      <c r="O71" s="40">
        <v>410.02587522974602</v>
      </c>
      <c r="P71" s="40">
        <v>405.90205519439934</v>
      </c>
      <c r="Q71" s="40">
        <v>408.7236017040903</v>
      </c>
      <c r="R71" s="40">
        <v>414.67147867184246</v>
      </c>
      <c r="S71" s="40">
        <v>415.40168008858694</v>
      </c>
      <c r="T71" s="40">
        <v>414.25916053077077</v>
      </c>
      <c r="U71" s="40">
        <v>410.34796681916083</v>
      </c>
      <c r="V71" s="40">
        <v>412.72541663603698</v>
      </c>
      <c r="W71" s="40">
        <v>415.05423639974708</v>
      </c>
      <c r="DA71" s="58" t="s">
        <v>1009</v>
      </c>
    </row>
    <row r="72" spans="1:105" ht="12" customHeight="1" x14ac:dyDescent="0.25">
      <c r="A72" s="28" t="s">
        <v>46</v>
      </c>
      <c r="B72" s="40">
        <v>274.80286803611733</v>
      </c>
      <c r="C72" s="40">
        <v>273.65181816964849</v>
      </c>
      <c r="D72" s="40">
        <v>270.09639730055693</v>
      </c>
      <c r="E72" s="40">
        <v>277.03971468974282</v>
      </c>
      <c r="F72" s="40">
        <v>273.39423797211788</v>
      </c>
      <c r="G72" s="40">
        <v>271.38092337563427</v>
      </c>
      <c r="H72" s="40">
        <v>269.09406567193867</v>
      </c>
      <c r="I72" s="40">
        <v>266.56581386168091</v>
      </c>
      <c r="J72" s="40">
        <v>263.26039053822757</v>
      </c>
      <c r="K72" s="40">
        <v>259.16012720547485</v>
      </c>
      <c r="L72" s="40">
        <v>254.91905389464813</v>
      </c>
      <c r="M72" s="40">
        <v>251.4106465173852</v>
      </c>
      <c r="N72" s="40">
        <v>250.83080903087944</v>
      </c>
      <c r="O72" s="40">
        <v>253.15430982259039</v>
      </c>
      <c r="P72" s="40">
        <v>253.52692256404646</v>
      </c>
      <c r="Q72" s="40">
        <v>253.3430948679368</v>
      </c>
      <c r="R72" s="40">
        <v>258.4250679818</v>
      </c>
      <c r="S72" s="40">
        <v>259.41901263226328</v>
      </c>
      <c r="T72" s="40">
        <v>258.65886106041455</v>
      </c>
      <c r="U72" s="40">
        <v>256.77631524513475</v>
      </c>
      <c r="V72" s="40">
        <v>255.77506841963347</v>
      </c>
      <c r="W72" s="40">
        <v>257.55292786567094</v>
      </c>
      <c r="DA72" s="58" t="s">
        <v>1010</v>
      </c>
    </row>
    <row r="73" spans="1:105" ht="12" customHeight="1" x14ac:dyDescent="0.25">
      <c r="A73" s="28" t="s">
        <v>45</v>
      </c>
      <c r="B73" s="40">
        <v>463.43483788224972</v>
      </c>
      <c r="C73" s="40">
        <v>462.78097226115796</v>
      </c>
      <c r="D73" s="40">
        <v>461.62295984605998</v>
      </c>
      <c r="E73" s="40">
        <v>461.07989550647892</v>
      </c>
      <c r="F73" s="40">
        <v>460.61490715888385</v>
      </c>
      <c r="G73" s="40">
        <v>460.54887698079961</v>
      </c>
      <c r="H73" s="40">
        <v>460.20178932297614</v>
      </c>
      <c r="I73" s="40">
        <v>459.4181550540896</v>
      </c>
      <c r="J73" s="40">
        <v>457.209033920411</v>
      </c>
      <c r="K73" s="40">
        <v>454.38519751219064</v>
      </c>
      <c r="L73" s="40">
        <v>452.9631238956128</v>
      </c>
      <c r="M73" s="40">
        <v>453.96432078143351</v>
      </c>
      <c r="N73" s="40">
        <v>455.71124376571345</v>
      </c>
      <c r="O73" s="40">
        <v>457.89874309903877</v>
      </c>
      <c r="P73" s="40">
        <v>459.82918756473822</v>
      </c>
      <c r="Q73" s="40">
        <v>460.98360179665144</v>
      </c>
      <c r="R73" s="40">
        <v>462.37968440184841</v>
      </c>
      <c r="S73" s="40">
        <v>464.05253728173176</v>
      </c>
      <c r="T73" s="40">
        <v>466.49780407496695</v>
      </c>
      <c r="U73" s="40">
        <v>466.27399875581472</v>
      </c>
      <c r="V73" s="40">
        <v>486.07833418120731</v>
      </c>
      <c r="W73" s="40">
        <v>517.27663807671081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1484.232125075351</v>
      </c>
      <c r="C75" s="40">
        <v>1494.8636856600428</v>
      </c>
      <c r="D75" s="40">
        <v>1502.105458763536</v>
      </c>
      <c r="E75" s="40">
        <v>1506.8950185294102</v>
      </c>
      <c r="F75" s="40">
        <v>1509.9159129148261</v>
      </c>
      <c r="G75" s="40">
        <v>1510.9249106929567</v>
      </c>
      <c r="H75" s="40">
        <v>1510.0033110844413</v>
      </c>
      <c r="I75" s="40">
        <v>1507.2092976619522</v>
      </c>
      <c r="J75" s="40">
        <v>1499.6338478175328</v>
      </c>
      <c r="K75" s="40">
        <v>1488.9880906591977</v>
      </c>
      <c r="L75" s="40">
        <v>1480.5605779999539</v>
      </c>
      <c r="M75" s="40">
        <v>1485.9381812681236</v>
      </c>
      <c r="N75" s="40">
        <v>1489.0803298191317</v>
      </c>
      <c r="O75" s="40">
        <v>1493.8268322216779</v>
      </c>
      <c r="P75" s="40">
        <v>1498.3059785605988</v>
      </c>
      <c r="Q75" s="40">
        <v>1503.0356936074652</v>
      </c>
      <c r="R75" s="40">
        <v>1533.8676313065448</v>
      </c>
      <c r="S75" s="40">
        <v>1539.3987603857306</v>
      </c>
      <c r="T75" s="40">
        <v>1537.805335862083</v>
      </c>
      <c r="U75" s="40">
        <v>1530.5834876747624</v>
      </c>
      <c r="V75" s="40">
        <v>1599.5118672034682</v>
      </c>
      <c r="W75" s="40">
        <v>1692.02058090378</v>
      </c>
      <c r="DA75" s="58" t="s">
        <v>1012</v>
      </c>
    </row>
    <row r="76" spans="1:105" ht="12" customHeight="1" x14ac:dyDescent="0.25">
      <c r="A76" s="28" t="s">
        <v>27</v>
      </c>
      <c r="B76" s="40">
        <v>622.12042891092744</v>
      </c>
      <c r="C76" s="40">
        <v>634.71565118635181</v>
      </c>
      <c r="D76" s="40">
        <v>646.28328160763294</v>
      </c>
      <c r="E76" s="40">
        <v>657.23339715210329</v>
      </c>
      <c r="F76" s="40">
        <v>667.70421396694792</v>
      </c>
      <c r="G76" s="40">
        <v>677.59746557673259</v>
      </c>
      <c r="H76" s="40">
        <v>686.79531170728728</v>
      </c>
      <c r="I76" s="40">
        <v>695.5654782505718</v>
      </c>
      <c r="J76" s="40">
        <v>702.24684354240753</v>
      </c>
      <c r="K76" s="40">
        <v>707.78496539211517</v>
      </c>
      <c r="L76" s="40">
        <v>714.45200254599581</v>
      </c>
      <c r="M76" s="40">
        <v>720.54900153185918</v>
      </c>
      <c r="N76" s="40">
        <v>725.68749840821283</v>
      </c>
      <c r="O76" s="40">
        <v>731.87779382739643</v>
      </c>
      <c r="P76" s="40">
        <v>738.04311514203084</v>
      </c>
      <c r="Q76" s="40">
        <v>744.52671938105266</v>
      </c>
      <c r="R76" s="40">
        <v>757.9007948203614</v>
      </c>
      <c r="S76" s="40">
        <v>757.96808549055402</v>
      </c>
      <c r="T76" s="40">
        <v>754.2540325189749</v>
      </c>
      <c r="U76" s="40">
        <v>747.44885203743149</v>
      </c>
      <c r="V76" s="40">
        <v>777.97168088115598</v>
      </c>
      <c r="W76" s="40">
        <v>814.67254583926103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515.84098867303351</v>
      </c>
      <c r="C78" s="41">
        <v>515.6813858858942</v>
      </c>
      <c r="D78" s="41">
        <v>515.24937187690625</v>
      </c>
      <c r="E78" s="41">
        <v>514.79754585697719</v>
      </c>
      <c r="F78" s="41">
        <v>514.63287346861819</v>
      </c>
      <c r="G78" s="41">
        <v>514.50201261650875</v>
      </c>
      <c r="H78" s="41">
        <v>514.17131215715926</v>
      </c>
      <c r="I78" s="41">
        <v>513.86993682519289</v>
      </c>
      <c r="J78" s="41">
        <v>512.29908990195827</v>
      </c>
      <c r="K78" s="41">
        <v>510.22755497517409</v>
      </c>
      <c r="L78" s="41">
        <v>509.19152370757342</v>
      </c>
      <c r="M78" s="41">
        <v>508.58085214735189</v>
      </c>
      <c r="N78" s="41">
        <v>507.49752315645861</v>
      </c>
      <c r="O78" s="41">
        <v>507.37215646096422</v>
      </c>
      <c r="P78" s="41">
        <v>507.33461392032274</v>
      </c>
      <c r="Q78" s="41">
        <v>507.56759795935369</v>
      </c>
      <c r="R78" s="41">
        <v>508.34308855211509</v>
      </c>
      <c r="S78" s="41">
        <v>509.23565685210804</v>
      </c>
      <c r="T78" s="41">
        <v>508.25593853666641</v>
      </c>
      <c r="U78" s="41">
        <v>505.37439319509997</v>
      </c>
      <c r="V78" s="41">
        <v>528.17272119817665</v>
      </c>
      <c r="W78" s="41">
        <v>556.27774584988254</v>
      </c>
      <c r="DA78" s="59" t="s">
        <v>1014</v>
      </c>
    </row>
    <row r="79" spans="1:105" ht="12" customHeight="1" x14ac:dyDescent="0.25">
      <c r="A79" s="32" t="s">
        <v>25</v>
      </c>
      <c r="B79" s="42">
        <v>35.059054815889951</v>
      </c>
      <c r="C79" s="42">
        <v>35.144861035456856</v>
      </c>
      <c r="D79" s="42">
        <v>35.164758314040682</v>
      </c>
      <c r="E79" s="42">
        <v>35.142477304743117</v>
      </c>
      <c r="F79" s="42">
        <v>35.104159812644262</v>
      </c>
      <c r="G79" s="42">
        <v>35.036653018593206</v>
      </c>
      <c r="H79" s="42">
        <v>34.927460533775644</v>
      </c>
      <c r="I79" s="42">
        <v>34.795041992100522</v>
      </c>
      <c r="J79" s="42">
        <v>34.554161027290576</v>
      </c>
      <c r="K79" s="42">
        <v>34.259620253826597</v>
      </c>
      <c r="L79" s="42">
        <v>34.016437480852638</v>
      </c>
      <c r="M79" s="42">
        <v>33.932919326208136</v>
      </c>
      <c r="N79" s="42">
        <v>33.802509419574307</v>
      </c>
      <c r="O79" s="42">
        <v>33.721704415977996</v>
      </c>
      <c r="P79" s="42">
        <v>33.63344012590256</v>
      </c>
      <c r="Q79" s="42">
        <v>33.550656723730782</v>
      </c>
      <c r="R79" s="42">
        <v>34.479649400006025</v>
      </c>
      <c r="S79" s="42">
        <v>34.676283068718035</v>
      </c>
      <c r="T79" s="42">
        <v>34.818525998020313</v>
      </c>
      <c r="U79" s="42">
        <v>34.778016503338627</v>
      </c>
      <c r="V79" s="42">
        <v>36.489565120431955</v>
      </c>
      <c r="W79" s="42">
        <v>38.780657641259054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45.874726216899859</v>
      </c>
      <c r="C83" s="29">
        <v>45.51003830918004</v>
      </c>
      <c r="D83" s="29">
        <v>45.041294084166267</v>
      </c>
      <c r="E83" s="29">
        <v>44.526106121962201</v>
      </c>
      <c r="F83" s="29">
        <v>43.985790665364185</v>
      </c>
      <c r="G83" s="29">
        <v>43.409051428798293</v>
      </c>
      <c r="H83" s="29">
        <v>42.713435242253404</v>
      </c>
      <c r="I83" s="29">
        <v>41.965869550314729</v>
      </c>
      <c r="J83" s="29">
        <v>41.063963233663088</v>
      </c>
      <c r="K83" s="29">
        <v>40.131976096456604</v>
      </c>
      <c r="L83" s="29">
        <v>39.035728929015143</v>
      </c>
      <c r="M83" s="29">
        <v>38.070287265577811</v>
      </c>
      <c r="N83" s="29">
        <v>36.808264843506869</v>
      </c>
      <c r="O83" s="29">
        <v>35.573267766107683</v>
      </c>
      <c r="P83" s="29">
        <v>34.140533414585015</v>
      </c>
      <c r="Q83" s="29">
        <v>32.521926459622527</v>
      </c>
      <c r="R83" s="29">
        <v>30.955234931715786</v>
      </c>
      <c r="S83" s="29">
        <v>29.380039170930299</v>
      </c>
      <c r="T83" s="29">
        <v>27.977189718238137</v>
      </c>
      <c r="U83" s="29">
        <v>27.162923367424614</v>
      </c>
      <c r="V83" s="29">
        <v>26.462375193533685</v>
      </c>
      <c r="W83" s="29">
        <v>25.770880179799349</v>
      </c>
      <c r="DA83" s="58" t="s">
        <v>1016</v>
      </c>
    </row>
    <row r="84" spans="1:105" ht="12" customHeight="1" x14ac:dyDescent="0.25">
      <c r="A84" s="28" t="s">
        <v>47</v>
      </c>
      <c r="B84" s="29">
        <v>604.29673284646901</v>
      </c>
      <c r="C84" s="29">
        <v>598.12326943657081</v>
      </c>
      <c r="D84" s="29">
        <v>589.60365344095214</v>
      </c>
      <c r="E84" s="29">
        <v>580.13656694495501</v>
      </c>
      <c r="F84" s="29">
        <v>569.97818815138839</v>
      </c>
      <c r="G84" s="29">
        <v>558.71203463837946</v>
      </c>
      <c r="H84" s="29">
        <v>545.46770715195578</v>
      </c>
      <c r="I84" s="29">
        <v>531.50562433717721</v>
      </c>
      <c r="J84" s="29">
        <v>516.20699708328891</v>
      </c>
      <c r="K84" s="29">
        <v>500.86868628494534</v>
      </c>
      <c r="L84" s="29">
        <v>484.33338413382631</v>
      </c>
      <c r="M84" s="29">
        <v>469.10128579991294</v>
      </c>
      <c r="N84" s="29">
        <v>450.43046167733786</v>
      </c>
      <c r="O84" s="29">
        <v>431.9289795137542</v>
      </c>
      <c r="P84" s="29">
        <v>411.79101181121763</v>
      </c>
      <c r="Q84" s="29">
        <v>390.5783437171151</v>
      </c>
      <c r="R84" s="29">
        <v>376.48766852850946</v>
      </c>
      <c r="S84" s="29">
        <v>364.30289037351662</v>
      </c>
      <c r="T84" s="29">
        <v>354.49025845183144</v>
      </c>
      <c r="U84" s="29">
        <v>344.30330995926425</v>
      </c>
      <c r="V84" s="29">
        <v>335.50922511885312</v>
      </c>
      <c r="W84" s="29">
        <v>327.03581864696707</v>
      </c>
      <c r="DA84" s="58" t="s">
        <v>1017</v>
      </c>
    </row>
    <row r="85" spans="1:105" ht="12" customHeight="1" x14ac:dyDescent="0.25">
      <c r="A85" s="28" t="s">
        <v>46</v>
      </c>
      <c r="B85" s="29">
        <v>1476.9751564532587</v>
      </c>
      <c r="C85" s="29">
        <v>1468.762340535221</v>
      </c>
      <c r="D85" s="29">
        <v>1457.3442533381512</v>
      </c>
      <c r="E85" s="29">
        <v>1445.8308588701182</v>
      </c>
      <c r="F85" s="29">
        <v>1432.1800562574615</v>
      </c>
      <c r="G85" s="29">
        <v>1419.2285322003142</v>
      </c>
      <c r="H85" s="29">
        <v>1405.811185618116</v>
      </c>
      <c r="I85" s="29">
        <v>1392.2053052869596</v>
      </c>
      <c r="J85" s="29">
        <v>1377.7732626339243</v>
      </c>
      <c r="K85" s="29">
        <v>1363.8891026425313</v>
      </c>
      <c r="L85" s="29">
        <v>1348.9951706569739</v>
      </c>
      <c r="M85" s="29">
        <v>1330.7563352063612</v>
      </c>
      <c r="N85" s="29">
        <v>1299.4593395362122</v>
      </c>
      <c r="O85" s="29">
        <v>1263.881092767625</v>
      </c>
      <c r="P85" s="29">
        <v>1215.0581193902324</v>
      </c>
      <c r="Q85" s="29">
        <v>1155.0307214364525</v>
      </c>
      <c r="R85" s="29">
        <v>1102.0624870385577</v>
      </c>
      <c r="S85" s="29">
        <v>1051.9364826159988</v>
      </c>
      <c r="T85" s="29">
        <v>1007.2335618532124</v>
      </c>
      <c r="U85" s="29">
        <v>962.71173202257808</v>
      </c>
      <c r="V85" s="29">
        <v>917.12563779326115</v>
      </c>
      <c r="W85" s="29">
        <v>874.44826897790199</v>
      </c>
      <c r="DA85" s="58" t="s">
        <v>1018</v>
      </c>
    </row>
    <row r="86" spans="1:105" ht="12" customHeight="1" x14ac:dyDescent="0.25">
      <c r="A86" s="28" t="s">
        <v>45</v>
      </c>
      <c r="B86" s="29">
        <v>627.84046951326332</v>
      </c>
      <c r="C86" s="29">
        <v>619.89642482023442</v>
      </c>
      <c r="D86" s="29">
        <v>610.04685517207918</v>
      </c>
      <c r="E86" s="29">
        <v>600.39061868005524</v>
      </c>
      <c r="F86" s="29">
        <v>591.30982617199481</v>
      </c>
      <c r="G86" s="29">
        <v>582.38216670823385</v>
      </c>
      <c r="H86" s="29">
        <v>572.57390223552329</v>
      </c>
      <c r="I86" s="29">
        <v>562.3079280058588</v>
      </c>
      <c r="J86" s="29">
        <v>551.04896626373113</v>
      </c>
      <c r="K86" s="29">
        <v>540.11374928856151</v>
      </c>
      <c r="L86" s="29">
        <v>527.74965934230841</v>
      </c>
      <c r="M86" s="29">
        <v>516.0119100329465</v>
      </c>
      <c r="N86" s="29">
        <v>500.77326382862913</v>
      </c>
      <c r="O86" s="29">
        <v>484.25868620528672</v>
      </c>
      <c r="P86" s="29">
        <v>465.46120862499441</v>
      </c>
      <c r="Q86" s="29">
        <v>445.34397610671994</v>
      </c>
      <c r="R86" s="29">
        <v>431.70357099991867</v>
      </c>
      <c r="S86" s="29">
        <v>420.37909818017744</v>
      </c>
      <c r="T86" s="29">
        <v>411.40542235406991</v>
      </c>
      <c r="U86" s="29">
        <v>403.70171014253935</v>
      </c>
      <c r="V86" s="29">
        <v>397.2257134056868</v>
      </c>
      <c r="W86" s="29">
        <v>390.85932438204111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330.23668152888746</v>
      </c>
      <c r="C88" s="29">
        <v>325.49337816828853</v>
      </c>
      <c r="D88" s="29">
        <v>319.42384891508544</v>
      </c>
      <c r="E88" s="29">
        <v>313.30558604073821</v>
      </c>
      <c r="F88" s="29">
        <v>307.80712312703724</v>
      </c>
      <c r="G88" s="29">
        <v>301.16483300214787</v>
      </c>
      <c r="H88" s="29">
        <v>293.64119728523752</v>
      </c>
      <c r="I88" s="29">
        <v>284.77919618191714</v>
      </c>
      <c r="J88" s="29">
        <v>275.52693385353973</v>
      </c>
      <c r="K88" s="29">
        <v>266.16522765935963</v>
      </c>
      <c r="L88" s="29">
        <v>255.18936190771115</v>
      </c>
      <c r="M88" s="29">
        <v>243.67627383533127</v>
      </c>
      <c r="N88" s="29">
        <v>230.98263105499575</v>
      </c>
      <c r="O88" s="29">
        <v>216.21960722161529</v>
      </c>
      <c r="P88" s="29">
        <v>198.47294293274268</v>
      </c>
      <c r="Q88" s="29">
        <v>175.54723161489457</v>
      </c>
      <c r="R88" s="29">
        <v>157.77606169694198</v>
      </c>
      <c r="S88" s="29">
        <v>142.28779072042335</v>
      </c>
      <c r="T88" s="29">
        <v>130.17004017417014</v>
      </c>
      <c r="U88" s="29">
        <v>121.69334420692296</v>
      </c>
      <c r="V88" s="29">
        <v>114.32234747425694</v>
      </c>
      <c r="W88" s="29">
        <v>108.55601770945368</v>
      </c>
      <c r="DA88" s="58" t="s">
        <v>1020</v>
      </c>
    </row>
    <row r="89" spans="1:105" ht="12" customHeight="1" x14ac:dyDescent="0.25">
      <c r="A89" s="28" t="s">
        <v>27</v>
      </c>
      <c r="B89" s="29">
        <v>339.20994406561846</v>
      </c>
      <c r="C89" s="29">
        <v>333.00140360922552</v>
      </c>
      <c r="D89" s="29">
        <v>324.43857951205234</v>
      </c>
      <c r="E89" s="29">
        <v>314.06376470014487</v>
      </c>
      <c r="F89" s="29">
        <v>300.99157928937143</v>
      </c>
      <c r="G89" s="29">
        <v>287.37324251416123</v>
      </c>
      <c r="H89" s="29">
        <v>274.74973229702056</v>
      </c>
      <c r="I89" s="29">
        <v>262.41496508106076</v>
      </c>
      <c r="J89" s="29">
        <v>250.49578373526066</v>
      </c>
      <c r="K89" s="29">
        <v>237.80054144890198</v>
      </c>
      <c r="L89" s="29">
        <v>221.81991640436598</v>
      </c>
      <c r="M89" s="29">
        <v>207.74968874357216</v>
      </c>
      <c r="N89" s="29">
        <v>193.68051876683862</v>
      </c>
      <c r="O89" s="29">
        <v>181.54941666429769</v>
      </c>
      <c r="P89" s="29">
        <v>170.43835778964208</v>
      </c>
      <c r="Q89" s="29">
        <v>158.02840179349786</v>
      </c>
      <c r="R89" s="29">
        <v>150.14813763724155</v>
      </c>
      <c r="S89" s="29">
        <v>144.33218459154693</v>
      </c>
      <c r="T89" s="29">
        <v>140.5136561610021</v>
      </c>
      <c r="U89" s="29">
        <v>137.48351195660842</v>
      </c>
      <c r="V89" s="29">
        <v>136.07086158460262</v>
      </c>
      <c r="W89" s="29">
        <v>134.69090357975293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58.904231304018658</v>
      </c>
      <c r="C91" s="31">
        <v>58.674205262225613</v>
      </c>
      <c r="D91" s="31">
        <v>58.283594972089489</v>
      </c>
      <c r="E91" s="31">
        <v>57.585826791348197</v>
      </c>
      <c r="F91" s="31">
        <v>56.615773639993073</v>
      </c>
      <c r="G91" s="31">
        <v>55.383922981196505</v>
      </c>
      <c r="H91" s="31">
        <v>54.161865475602497</v>
      </c>
      <c r="I91" s="31">
        <v>52.807038068339196</v>
      </c>
      <c r="J91" s="31">
        <v>51.068724301767006</v>
      </c>
      <c r="K91" s="31">
        <v>49.076384580936249</v>
      </c>
      <c r="L91" s="31">
        <v>46.483154190955396</v>
      </c>
      <c r="M91" s="31">
        <v>43.659813524796284</v>
      </c>
      <c r="N91" s="31">
        <v>40.675100166292395</v>
      </c>
      <c r="O91" s="31">
        <v>38.475399972128102</v>
      </c>
      <c r="P91" s="31">
        <v>35.978356717995709</v>
      </c>
      <c r="Q91" s="31">
        <v>32.901592631118149</v>
      </c>
      <c r="R91" s="31">
        <v>30.277925254287894</v>
      </c>
      <c r="S91" s="31">
        <v>28.103451800724145</v>
      </c>
      <c r="T91" s="31">
        <v>25.571830582482569</v>
      </c>
      <c r="U91" s="31">
        <v>23.470822923000028</v>
      </c>
      <c r="V91" s="31">
        <v>21.768493211836496</v>
      </c>
      <c r="W91" s="31">
        <v>20.182040915369111</v>
      </c>
      <c r="DA91" s="59" t="s">
        <v>1022</v>
      </c>
    </row>
    <row r="92" spans="1:105" ht="12" customHeight="1" x14ac:dyDescent="0.25">
      <c r="A92" s="32" t="s">
        <v>25</v>
      </c>
      <c r="B92" s="33">
        <v>8107.9219231622637</v>
      </c>
      <c r="C92" s="33">
        <v>8022.4634824898621</v>
      </c>
      <c r="D92" s="33">
        <v>7915.6277063642829</v>
      </c>
      <c r="E92" s="33">
        <v>7798.8501693381513</v>
      </c>
      <c r="F92" s="33">
        <v>7683.4429044656481</v>
      </c>
      <c r="G92" s="33">
        <v>7566.5906187342689</v>
      </c>
      <c r="H92" s="33">
        <v>7453.6736141216197</v>
      </c>
      <c r="I92" s="33">
        <v>7340.8051951396792</v>
      </c>
      <c r="J92" s="33">
        <v>7236.8500485981622</v>
      </c>
      <c r="K92" s="33">
        <v>7185.281210519569</v>
      </c>
      <c r="L92" s="33">
        <v>7117.8527689831271</v>
      </c>
      <c r="M92" s="33">
        <v>7036.2716830804084</v>
      </c>
      <c r="N92" s="33">
        <v>6925.6454873223947</v>
      </c>
      <c r="O92" s="33">
        <v>6813.1690750670559</v>
      </c>
      <c r="P92" s="33">
        <v>6694.275677827407</v>
      </c>
      <c r="Q92" s="33">
        <v>6560.9750743749164</v>
      </c>
      <c r="R92" s="33">
        <v>6442.2626198029238</v>
      </c>
      <c r="S92" s="33">
        <v>6331.467637869051</v>
      </c>
      <c r="T92" s="33">
        <v>6226.8379578580898</v>
      </c>
      <c r="U92" s="33">
        <v>6147.4045778342315</v>
      </c>
      <c r="V92" s="33">
        <v>6059.6057339230974</v>
      </c>
      <c r="W92" s="33">
        <v>5988.4923495112916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37.652091166715984</v>
      </c>
      <c r="D96" s="29">
        <v>35.668547332873658</v>
      </c>
      <c r="E96" s="29">
        <v>34.523871514691429</v>
      </c>
      <c r="F96" s="29">
        <v>33.447389608280162</v>
      </c>
      <c r="G96" s="29">
        <v>32.419505230028918</v>
      </c>
      <c r="H96" s="29">
        <v>31.637800341169481</v>
      </c>
      <c r="I96" s="29">
        <v>31.049681132063338</v>
      </c>
      <c r="J96" s="29">
        <v>30.272074878683554</v>
      </c>
      <c r="K96" s="29">
        <v>29.476922807023183</v>
      </c>
      <c r="L96" s="29">
        <v>28.383818787181383</v>
      </c>
      <c r="M96" s="29">
        <v>27.756127766722614</v>
      </c>
      <c r="N96" s="29">
        <v>26.868595342219365</v>
      </c>
      <c r="O96" s="29">
        <v>25.5438787541202</v>
      </c>
      <c r="P96" s="29">
        <v>24.063787051355391</v>
      </c>
      <c r="Q96" s="29">
        <v>22.624950330725298</v>
      </c>
      <c r="R96" s="29">
        <v>22.011263299154844</v>
      </c>
      <c r="S96" s="29">
        <v>21.585533265009964</v>
      </c>
      <c r="T96" s="29">
        <v>21.153640349329422</v>
      </c>
      <c r="U96" s="29">
        <v>20.713943250543736</v>
      </c>
      <c r="V96" s="29">
        <v>20.709218088360238</v>
      </c>
      <c r="W96" s="29">
        <v>20.510734023155589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515.27974015885241</v>
      </c>
      <c r="D97" s="29">
        <v>481.16641819240994</v>
      </c>
      <c r="E97" s="29">
        <v>463.83239285322441</v>
      </c>
      <c r="F97" s="29">
        <v>449.6421664755776</v>
      </c>
      <c r="G97" s="29">
        <v>431.97635293550832</v>
      </c>
      <c r="H97" s="29">
        <v>413.3359727466119</v>
      </c>
      <c r="I97" s="29">
        <v>397.97213226224949</v>
      </c>
      <c r="J97" s="29">
        <v>385.36905805884663</v>
      </c>
      <c r="K97" s="29">
        <v>367.18014962852965</v>
      </c>
      <c r="L97" s="29">
        <v>357.96261412625796</v>
      </c>
      <c r="M97" s="29">
        <v>341.79156380325441</v>
      </c>
      <c r="N97" s="29">
        <v>334.75190393993734</v>
      </c>
      <c r="O97" s="29">
        <v>321.81030738378632</v>
      </c>
      <c r="P97" s="29">
        <v>317.20806147205411</v>
      </c>
      <c r="Q97" s="29">
        <v>312.4594288370298</v>
      </c>
      <c r="R97" s="29">
        <v>308.64277290698971</v>
      </c>
      <c r="S97" s="29">
        <v>303.74437047626867</v>
      </c>
      <c r="T97" s="29">
        <v>298.51198292727105</v>
      </c>
      <c r="U97" s="29">
        <v>293.22833502053828</v>
      </c>
      <c r="V97" s="29">
        <v>288.31976598440309</v>
      </c>
      <c r="W97" s="29">
        <v>286.40663107325605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1402.1889611974805</v>
      </c>
      <c r="D98" s="29">
        <v>1365.0376710431963</v>
      </c>
      <c r="E98" s="29">
        <v>1351.035269883997</v>
      </c>
      <c r="F98" s="29">
        <v>1311.0802397413559</v>
      </c>
      <c r="G98" s="29">
        <v>1308.2504249540971</v>
      </c>
      <c r="H98" s="29">
        <v>1304.8313228966074</v>
      </c>
      <c r="I98" s="29">
        <v>1298.9877157549079</v>
      </c>
      <c r="J98" s="29">
        <v>1295.6312427152757</v>
      </c>
      <c r="K98" s="29">
        <v>1295.4195104175301</v>
      </c>
      <c r="L98" s="29">
        <v>1289.0020567011454</v>
      </c>
      <c r="M98" s="29">
        <v>1232.8433884479314</v>
      </c>
      <c r="N98" s="29">
        <v>1125.7198768372309</v>
      </c>
      <c r="O98" s="29">
        <v>1023.7108752584749</v>
      </c>
      <c r="P98" s="29">
        <v>902.27018791395108</v>
      </c>
      <c r="Q98" s="29">
        <v>795.14542192286603</v>
      </c>
      <c r="R98" s="29">
        <v>751.16664423808379</v>
      </c>
      <c r="S98" s="29">
        <v>730.68503208421782</v>
      </c>
      <c r="T98" s="29">
        <v>718.52198213409611</v>
      </c>
      <c r="U98" s="29">
        <v>702.92224274073976</v>
      </c>
      <c r="V98" s="29">
        <v>695.70836216822715</v>
      </c>
      <c r="W98" s="29">
        <v>684.83563223150009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541.4943368771676</v>
      </c>
      <c r="D99" s="29">
        <v>511.51909784280241</v>
      </c>
      <c r="E99" s="29">
        <v>498.42805166670541</v>
      </c>
      <c r="F99" s="29">
        <v>487.19493719225409</v>
      </c>
      <c r="G99" s="29">
        <v>477.42155199642315</v>
      </c>
      <c r="H99" s="29">
        <v>466.66790524802718</v>
      </c>
      <c r="I99" s="29">
        <v>454.38396494972881</v>
      </c>
      <c r="J99" s="29">
        <v>448.43966314653028</v>
      </c>
      <c r="K99" s="29">
        <v>440.63719628191643</v>
      </c>
      <c r="L99" s="29">
        <v>425.42843674974756</v>
      </c>
      <c r="M99" s="29">
        <v>409.44663063593225</v>
      </c>
      <c r="N99" s="29">
        <v>403.61312375389645</v>
      </c>
      <c r="O99" s="29">
        <v>385.40699693800082</v>
      </c>
      <c r="P99" s="29">
        <v>383.32145919069035</v>
      </c>
      <c r="Q99" s="29">
        <v>380.34235824616337</v>
      </c>
      <c r="R99" s="29">
        <v>376.66097780296525</v>
      </c>
      <c r="S99" s="29">
        <v>371.64052748855551</v>
      </c>
      <c r="T99" s="29">
        <v>365.68137825902892</v>
      </c>
      <c r="U99" s="29">
        <v>359.88830692880208</v>
      </c>
      <c r="V99" s="29">
        <v>354.51059905836149</v>
      </c>
      <c r="W99" s="29">
        <v>351.93586483112966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303.3021513574248</v>
      </c>
      <c r="D101" s="29">
        <v>295.54197362724545</v>
      </c>
      <c r="E101" s="29">
        <v>290.61483982849586</v>
      </c>
      <c r="F101" s="29">
        <v>286.569632646326</v>
      </c>
      <c r="G101" s="29">
        <v>277.40310159502849</v>
      </c>
      <c r="H101" s="29">
        <v>267.4326390916973</v>
      </c>
      <c r="I101" s="29">
        <v>255.82766427500115</v>
      </c>
      <c r="J101" s="29">
        <v>246.60282810688639</v>
      </c>
      <c r="K101" s="29">
        <v>234.25220235018577</v>
      </c>
      <c r="L101" s="29">
        <v>217.58533010894769</v>
      </c>
      <c r="M101" s="29">
        <v>200.13655644670396</v>
      </c>
      <c r="N101" s="29">
        <v>187.3017904955492</v>
      </c>
      <c r="O101" s="29">
        <v>167.0850528864261</v>
      </c>
      <c r="P101" s="29">
        <v>144.84138939204871</v>
      </c>
      <c r="Q101" s="29">
        <v>120.31889411205744</v>
      </c>
      <c r="R101" s="29">
        <v>107.88920455387891</v>
      </c>
      <c r="S101" s="29">
        <v>105.40671551980402</v>
      </c>
      <c r="T101" s="29">
        <v>102.65308472614849</v>
      </c>
      <c r="U101" s="29">
        <v>99.994549090331333</v>
      </c>
      <c r="V101" s="29">
        <v>98.953166048357389</v>
      </c>
      <c r="W101" s="29">
        <v>97.598551011129601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315.71390919725212</v>
      </c>
      <c r="D102" s="29">
        <v>301.42115366470534</v>
      </c>
      <c r="E102" s="29">
        <v>289.98406077054676</v>
      </c>
      <c r="F102" s="29">
        <v>275.49583386648817</v>
      </c>
      <c r="G102" s="29">
        <v>264.6498927746066</v>
      </c>
      <c r="H102" s="29">
        <v>254.73303423530342</v>
      </c>
      <c r="I102" s="29">
        <v>240.62288262198581</v>
      </c>
      <c r="J102" s="29">
        <v>225.91184804934346</v>
      </c>
      <c r="K102" s="29">
        <v>210.98163177193771</v>
      </c>
      <c r="L102" s="29">
        <v>193.7372243012237</v>
      </c>
      <c r="M102" s="29">
        <v>182.06913586673869</v>
      </c>
      <c r="N102" s="29">
        <v>171.94946168435553</v>
      </c>
      <c r="O102" s="29">
        <v>160.13196026189317</v>
      </c>
      <c r="P102" s="29">
        <v>152.74320725369998</v>
      </c>
      <c r="Q102" s="29">
        <v>139.73052527293052</v>
      </c>
      <c r="R102" s="29">
        <v>138.9219809079045</v>
      </c>
      <c r="S102" s="29">
        <v>138.19943796070675</v>
      </c>
      <c r="T102" s="29">
        <v>136.52411659107608</v>
      </c>
      <c r="U102" s="29">
        <v>134.78952464054404</v>
      </c>
      <c r="V102" s="29">
        <v>133.13614759545572</v>
      </c>
      <c r="W102" s="29">
        <v>131.77142839922067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58.039471733279626</v>
      </c>
      <c r="D104" s="31">
        <v>57.37271325716975</v>
      </c>
      <c r="E104" s="31">
        <v>56.080596671931019</v>
      </c>
      <c r="F104" s="31">
        <v>54.653466046128308</v>
      </c>
      <c r="G104" s="31">
        <v>53.050312136735812</v>
      </c>
      <c r="H104" s="31">
        <v>52.17932745765998</v>
      </c>
      <c r="I104" s="31">
        <v>50.672967725333201</v>
      </c>
      <c r="J104" s="31">
        <v>47.776239753150278</v>
      </c>
      <c r="K104" s="31">
        <v>45.07551102311966</v>
      </c>
      <c r="L104" s="31">
        <v>41.429502301338353</v>
      </c>
      <c r="M104" s="31">
        <v>38.064172391238095</v>
      </c>
      <c r="N104" s="31">
        <v>34.806069298606488</v>
      </c>
      <c r="O104" s="31">
        <v>32.281138599167193</v>
      </c>
      <c r="P104" s="31">
        <v>27.964073832868038</v>
      </c>
      <c r="Q104" s="31">
        <v>25.643763339895568</v>
      </c>
      <c r="R104" s="31">
        <v>22.181813547131668</v>
      </c>
      <c r="S104" s="31">
        <v>18.855272228717297</v>
      </c>
      <c r="T104" s="31">
        <v>14.872239758331565</v>
      </c>
      <c r="U104" s="31">
        <v>11.985989641729475</v>
      </c>
      <c r="V104" s="31">
        <v>10.777669547091744</v>
      </c>
      <c r="W104" s="31">
        <v>10.215549170640601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7428.8734544478648</v>
      </c>
      <c r="D105" s="33">
        <v>7303.0147301729085</v>
      </c>
      <c r="E105" s="33">
        <v>7235.1093424563578</v>
      </c>
      <c r="F105" s="33">
        <v>7217.3052430380076</v>
      </c>
      <c r="G105" s="33">
        <v>7194.75531738068</v>
      </c>
      <c r="H105" s="33">
        <v>7192.4115753715359</v>
      </c>
      <c r="I105" s="33">
        <v>7192.3972971943203</v>
      </c>
      <c r="J105" s="33">
        <v>7187.1556360858795</v>
      </c>
      <c r="K105" s="33">
        <v>7018.8587274756783</v>
      </c>
      <c r="L105" s="33">
        <v>6812.8346429334451</v>
      </c>
      <c r="M105" s="33">
        <v>6570.2590112232092</v>
      </c>
      <c r="N105" s="33">
        <v>6417.6887174752464</v>
      </c>
      <c r="O105" s="33">
        <v>6297.6252702420015</v>
      </c>
      <c r="P105" s="33">
        <v>6229.3747055142285</v>
      </c>
      <c r="Q105" s="33">
        <v>6208.6502846137255</v>
      </c>
      <c r="R105" s="33">
        <v>6173.6393986516759</v>
      </c>
      <c r="S105" s="33">
        <v>6114.71663723662</v>
      </c>
      <c r="T105" s="33">
        <v>5988.4740633867277</v>
      </c>
      <c r="U105" s="33">
        <v>5860.7292251145254</v>
      </c>
      <c r="V105" s="33">
        <v>5741.5775626415916</v>
      </c>
      <c r="W105" s="33">
        <v>5650.4218472481725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1.7188657642492964</v>
      </c>
      <c r="C109" s="43">
        <f>C31/RES_summary!C$6</f>
        <v>1.6959975986014391</v>
      </c>
      <c r="D109" s="43">
        <f>D31/RES_summary!D$6</f>
        <v>1.6725338072027585</v>
      </c>
      <c r="E109" s="43">
        <f>E31/RES_summary!E$6</f>
        <v>1.6480000018592946</v>
      </c>
      <c r="F109" s="43">
        <f>F31/RES_summary!F$6</f>
        <v>1.6197279893927041</v>
      </c>
      <c r="G109" s="43">
        <f>G31/RES_summary!G$6</f>
        <v>1.5881439970120848</v>
      </c>
      <c r="H109" s="43">
        <f>H31/RES_summary!H$6</f>
        <v>1.5568959874607131</v>
      </c>
      <c r="I109" s="43">
        <f>I31/RES_summary!I$6</f>
        <v>1.5296319909407372</v>
      </c>
      <c r="J109" s="43">
        <f>J31/RES_summary!J$6</f>
        <v>1.5100000049989153</v>
      </c>
      <c r="K109" s="43">
        <f>K31/RES_summary!K$6</f>
        <v>1.4998721411495839</v>
      </c>
      <c r="L109" s="43">
        <f>L31/RES_summary!L$6</f>
        <v>1.4965204327761212</v>
      </c>
      <c r="M109" s="43">
        <f>M31/RES_summary!M$6</f>
        <v>1.4973228678907333</v>
      </c>
      <c r="N109" s="43">
        <f>N31/RES_summary!N$6</f>
        <v>1.4999914465833377</v>
      </c>
      <c r="O109" s="43">
        <f>O31/RES_summary!O$6</f>
        <v>1.5019999969365061</v>
      </c>
      <c r="P109" s="43">
        <f>P31/RES_summary!P$6</f>
        <v>1.5043989384242065</v>
      </c>
      <c r="Q109" s="43">
        <f>Q31/RES_summary!Q$6</f>
        <v>1.5089769494265157</v>
      </c>
      <c r="R109" s="43">
        <f>R31/RES_summary!R$6</f>
        <v>1.5138094936674131</v>
      </c>
      <c r="S109" s="43">
        <f>S31/RES_summary!S$6</f>
        <v>1.5149999987857732</v>
      </c>
      <c r="T109" s="43">
        <f>T31/RES_summary!T$6</f>
        <v>1.4790000090014837</v>
      </c>
      <c r="U109" s="43">
        <f>U31/RES_summary!U$6</f>
        <v>1.4790000076532164</v>
      </c>
      <c r="V109" s="43">
        <f>V31/RES_summary!V$6</f>
        <v>1.47800001162365</v>
      </c>
      <c r="W109" s="43">
        <f>W31/RES_summary!W$6</f>
        <v>1.4889999913439393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0.92541332214397465</v>
      </c>
      <c r="C110" s="43">
        <f>C32/RES_summary!C$6</f>
        <v>0.9294473560253701</v>
      </c>
      <c r="D110" s="43">
        <f>D32/RES_summary!D$6</f>
        <v>0.93260207080371438</v>
      </c>
      <c r="E110" s="43">
        <f>E32/RES_summary!E$6</f>
        <v>0.93500001200794502</v>
      </c>
      <c r="F110" s="43">
        <f>F32/RES_summary!F$6</f>
        <v>0.93652837088317042</v>
      </c>
      <c r="G110" s="43">
        <f>G32/RES_summary!G$6</f>
        <v>0.93763468361726809</v>
      </c>
      <c r="H110" s="43">
        <f>H32/RES_summary!H$6</f>
        <v>0.93851319301893987</v>
      </c>
      <c r="I110" s="43">
        <f>I32/RES_summary!I$6</f>
        <v>0.9392657518685702</v>
      </c>
      <c r="J110" s="43">
        <f>J32/RES_summary!J$6</f>
        <v>0.93995680437345097</v>
      </c>
      <c r="K110" s="43">
        <f>K32/RES_summary!K$6</f>
        <v>0.94065073854859882</v>
      </c>
      <c r="L110" s="43">
        <f>L32/RES_summary!L$6</f>
        <v>0.941404350998859</v>
      </c>
      <c r="M110" s="43">
        <f>M32/RES_summary!M$6</f>
        <v>0.94228619914387746</v>
      </c>
      <c r="N110" s="43">
        <f>N32/RES_summary!N$6</f>
        <v>0.94340941989277616</v>
      </c>
      <c r="O110" s="43">
        <f>O32/RES_summary!O$6</f>
        <v>0.94499999008131086</v>
      </c>
      <c r="P110" s="43">
        <f>P32/RES_summary!P$6</f>
        <v>0.94807268326224181</v>
      </c>
      <c r="Q110" s="43">
        <f>Q32/RES_summary!Q$6</f>
        <v>0.95291150669617819</v>
      </c>
      <c r="R110" s="43">
        <f>R32/RES_summary!R$6</f>
        <v>0.95909380455325421</v>
      </c>
      <c r="S110" s="43">
        <f>S32/RES_summary!S$6</f>
        <v>0.96399999805723724</v>
      </c>
      <c r="T110" s="43">
        <f>T32/RES_summary!T$6</f>
        <v>0.94999999155356751</v>
      </c>
      <c r="U110" s="43">
        <f>U32/RES_summary!U$6</f>
        <v>0.95799999123971469</v>
      </c>
      <c r="V110" s="43">
        <f>V32/RES_summary!V$6</f>
        <v>0.96100000142281194</v>
      </c>
      <c r="W110" s="43">
        <f>W32/RES_summary!W$6</f>
        <v>0.96199998982490909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0.3253342477393022</v>
      </c>
      <c r="C111" s="43">
        <f>C33/RES_summary!C$6</f>
        <v>0.34030351166176043</v>
      </c>
      <c r="D111" s="43">
        <f>D33/RES_summary!D$6</f>
        <v>0.35389202784887558</v>
      </c>
      <c r="E111" s="43">
        <f>E33/RES_summary!E$6</f>
        <v>0.36500000606853139</v>
      </c>
      <c r="F111" s="43">
        <f>F33/RES_summary!F$6</f>
        <v>0.37248799016260176</v>
      </c>
      <c r="G111" s="43">
        <f>G33/RES_summary!G$6</f>
        <v>0.3773439877069103</v>
      </c>
      <c r="H111" s="43">
        <f>H33/RES_summary!H$6</f>
        <v>0.38045601262552914</v>
      </c>
      <c r="I111" s="43">
        <f>I33/RES_summary!I$6</f>
        <v>0.38271199958558866</v>
      </c>
      <c r="J111" s="43">
        <f>J33/RES_summary!J$6</f>
        <v>0.38500000499891524</v>
      </c>
      <c r="K111" s="43">
        <f>K33/RES_summary!K$6</f>
        <v>0.38667592762787362</v>
      </c>
      <c r="L111" s="43">
        <f>L33/RES_summary!L$6</f>
        <v>0.38719253731039566</v>
      </c>
      <c r="M111" s="43">
        <f>M33/RES_summary!M$6</f>
        <v>0.38744946212225012</v>
      </c>
      <c r="N111" s="43">
        <f>N33/RES_summary!N$6</f>
        <v>0.38834304863077557</v>
      </c>
      <c r="O111" s="43">
        <f>O33/RES_summary!O$6</f>
        <v>0.39099999746382885</v>
      </c>
      <c r="P111" s="43">
        <f>P33/RES_summary!P$6</f>
        <v>0.39672215237440384</v>
      </c>
      <c r="Q111" s="43">
        <f>Q33/RES_summary!Q$6</f>
        <v>0.40463940593038994</v>
      </c>
      <c r="R111" s="43">
        <f>R33/RES_summary!R$6</f>
        <v>0.41364072887654885</v>
      </c>
      <c r="S111" s="43">
        <f>S33/RES_summary!S$6</f>
        <v>0.42199999174325808</v>
      </c>
      <c r="T111" s="43">
        <f>T33/RES_summary!T$6</f>
        <v>0.42299999278433342</v>
      </c>
      <c r="U111" s="43">
        <f>U33/RES_summary!U$6</f>
        <v>0.42599999258745086</v>
      </c>
      <c r="V111" s="43">
        <f>V33/RES_summary!V$6</f>
        <v>0.42699999307886399</v>
      </c>
      <c r="W111" s="43">
        <f>W33/RES_summary!W$6</f>
        <v>0.42700000393018911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0.3253342477393022</v>
      </c>
      <c r="C112" s="43">
        <f>C34/RES_summary!C$6</f>
        <v>0.34030351166176043</v>
      </c>
      <c r="D112" s="43">
        <f>D34/RES_summary!D$6</f>
        <v>0.35389202784887558</v>
      </c>
      <c r="E112" s="43">
        <f>E34/RES_summary!E$6</f>
        <v>0.36500000606853139</v>
      </c>
      <c r="F112" s="43">
        <f>F34/RES_summary!F$6</f>
        <v>0.37248799016260176</v>
      </c>
      <c r="G112" s="43">
        <f>G34/RES_summary!G$6</f>
        <v>0.3773439877069103</v>
      </c>
      <c r="H112" s="43">
        <f>H34/RES_summary!H$6</f>
        <v>0.38045601262552914</v>
      </c>
      <c r="I112" s="43">
        <f>I34/RES_summary!I$6</f>
        <v>0.38271199958558866</v>
      </c>
      <c r="J112" s="43">
        <f>J34/RES_summary!J$6</f>
        <v>0.38500000499891524</v>
      </c>
      <c r="K112" s="43">
        <f>K34/RES_summary!K$6</f>
        <v>0.38667592762787362</v>
      </c>
      <c r="L112" s="43">
        <f>L34/RES_summary!L$6</f>
        <v>0.38719253731039566</v>
      </c>
      <c r="M112" s="43">
        <f>M34/RES_summary!M$6</f>
        <v>0.38744946212225012</v>
      </c>
      <c r="N112" s="43">
        <f>N34/RES_summary!N$6</f>
        <v>0.38834304863077557</v>
      </c>
      <c r="O112" s="43">
        <f>O34/RES_summary!O$6</f>
        <v>0.39099999746382885</v>
      </c>
      <c r="P112" s="43">
        <f>P34/RES_summary!P$6</f>
        <v>0.39672215237440384</v>
      </c>
      <c r="Q112" s="43">
        <f>Q34/RES_summary!Q$6</f>
        <v>0.40463940593038994</v>
      </c>
      <c r="R112" s="43">
        <f>R34/RES_summary!R$6</f>
        <v>0.41364072887654885</v>
      </c>
      <c r="S112" s="43">
        <f>S34/RES_summary!S$6</f>
        <v>0.42199999174325808</v>
      </c>
      <c r="T112" s="43">
        <f>T34/RES_summary!T$6</f>
        <v>0.42299999278433342</v>
      </c>
      <c r="U112" s="43">
        <f>U34/RES_summary!U$6</f>
        <v>0.42599999258745086</v>
      </c>
      <c r="V112" s="43">
        <f>V34/RES_summary!V$6</f>
        <v>0.42699999307886399</v>
      </c>
      <c r="W112" s="43">
        <f>W34/RES_summary!W$6</f>
        <v>0.42700000393018911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0.4929783819101321</v>
      </c>
      <c r="C114" s="43">
        <f>C36/RES_summary!C$6</f>
        <v>0.53896483308048604</v>
      </c>
      <c r="D114" s="43">
        <f>D36/RES_summary!D$6</f>
        <v>0.59954642452566143</v>
      </c>
      <c r="E114" s="43">
        <f>E36/RES_summary!E$6</f>
        <v>0.66416381146453174</v>
      </c>
      <c r="F114" s="43">
        <f>F36/RES_summary!F$6</f>
        <v>0.71507539297222134</v>
      </c>
      <c r="G114" s="43">
        <f>G36/RES_summary!G$6</f>
        <v>0.77489408689836259</v>
      </c>
      <c r="H114" s="43">
        <f>H36/RES_summary!H$6</f>
        <v>0.83088837157901718</v>
      </c>
      <c r="I114" s="43">
        <f>I36/RES_summary!I$6</f>
        <v>0.89694708309179594</v>
      </c>
      <c r="J114" s="43">
        <f>J36/RES_summary!J$6</f>
        <v>0.95439962319588567</v>
      </c>
      <c r="K114" s="43">
        <f>K36/RES_summary!K$6</f>
        <v>1.035858143143316</v>
      </c>
      <c r="L114" s="43">
        <f>L36/RES_summary!L$6</f>
        <v>1.1057646044326725</v>
      </c>
      <c r="M114" s="43">
        <f>M36/RES_summary!M$6</f>
        <v>1.1729739128625152</v>
      </c>
      <c r="N114" s="43">
        <f>N36/RES_summary!N$6</f>
        <v>1.2598524721332649</v>
      </c>
      <c r="O114" s="43">
        <f>O36/RES_summary!O$6</f>
        <v>1.3728429938561018</v>
      </c>
      <c r="P114" s="43">
        <f>P36/RES_summary!P$6</f>
        <v>1.5291850667320048</v>
      </c>
      <c r="Q114" s="43">
        <f>Q36/RES_summary!Q$6</f>
        <v>1.7952555391258718</v>
      </c>
      <c r="R114" s="43">
        <f>R36/RES_summary!R$6</f>
        <v>2.0324020749264737</v>
      </c>
      <c r="S114" s="43">
        <f>S36/RES_summary!S$6</f>
        <v>2.2697093165452715</v>
      </c>
      <c r="T114" s="43">
        <f>T36/RES_summary!T$6</f>
        <v>2.5008742386487848</v>
      </c>
      <c r="U114" s="43">
        <f>U36/RES_summary!U$6</f>
        <v>2.72058485965796</v>
      </c>
      <c r="V114" s="43">
        <f>V36/RES_summary!V$6</f>
        <v>2.9148906901084053</v>
      </c>
      <c r="W114" s="43">
        <f>W36/RES_summary!W$6</f>
        <v>3.0529179828199915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0.32204854361764673</v>
      </c>
      <c r="C115" s="43">
        <f>C37/RES_summary!C$6</f>
        <v>0.35436241597319745</v>
      </c>
      <c r="D115" s="43">
        <f>D37/RES_summary!D$6</f>
        <v>0.38238479695667132</v>
      </c>
      <c r="E115" s="43">
        <f>E37/RES_summary!E$6</f>
        <v>0.41501099232970834</v>
      </c>
      <c r="F115" s="43">
        <f>F37/RES_summary!F$6</f>
        <v>0.46231014361199058</v>
      </c>
      <c r="G115" s="43">
        <f>G37/RES_summary!G$6</f>
        <v>0.51588099921900443</v>
      </c>
      <c r="H115" s="43">
        <f>H37/RES_summary!H$6</f>
        <v>0.55599344213689672</v>
      </c>
      <c r="I115" s="43">
        <f>I37/RES_summary!I$6</f>
        <v>0.61620449442902447</v>
      </c>
      <c r="J115" s="43">
        <f>J37/RES_summary!J$6</f>
        <v>0.65874796750429643</v>
      </c>
      <c r="K115" s="43">
        <f>K37/RES_summary!K$6</f>
        <v>0.70272668627286927</v>
      </c>
      <c r="L115" s="43">
        <f>L37/RES_summary!L$6</f>
        <v>0.797488545161813</v>
      </c>
      <c r="M115" s="43">
        <f>M37/RES_summary!M$6</f>
        <v>0.87150258150268067</v>
      </c>
      <c r="N115" s="43">
        <f>N37/RES_summary!N$6</f>
        <v>0.9478145395169284</v>
      </c>
      <c r="O115" s="43">
        <f>O37/RES_summary!O$6</f>
        <v>1.0475449843613283</v>
      </c>
      <c r="P115" s="43">
        <f>P37/RES_summary!P$6</f>
        <v>1.1833974827543277</v>
      </c>
      <c r="Q115" s="43">
        <f>Q37/RES_summary!Q$6</f>
        <v>1.3233679388953634</v>
      </c>
      <c r="R115" s="43">
        <f>R37/RES_summary!R$6</f>
        <v>1.5001780072534723</v>
      </c>
      <c r="S115" s="43">
        <f>S37/RES_summary!S$6</f>
        <v>1.6508107087075576</v>
      </c>
      <c r="T115" s="43">
        <f>T37/RES_summary!T$6</f>
        <v>1.8447206234753395</v>
      </c>
      <c r="U115" s="43">
        <f>U37/RES_summary!U$6</f>
        <v>2.001901657409618</v>
      </c>
      <c r="V115" s="43">
        <f>V37/RES_summary!V$6</f>
        <v>2.1557160667919049</v>
      </c>
      <c r="W115" s="43">
        <f>W37/RES_summary!W$6</f>
        <v>2.2646200677746671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12.436267356395094</v>
      </c>
      <c r="C117" s="44">
        <f>C39/RES_summary!C$6</f>
        <v>12.803783759624631</v>
      </c>
      <c r="D117" s="44">
        <f>D39/RES_summary!D$6</f>
        <v>13.163832463805631</v>
      </c>
      <c r="E117" s="44">
        <f>E39/RES_summary!E$6</f>
        <v>13.528709660063001</v>
      </c>
      <c r="F117" s="44">
        <f>F39/RES_summary!F$6</f>
        <v>13.882199095809511</v>
      </c>
      <c r="G117" s="44">
        <f>G39/RES_summary!G$6</f>
        <v>14.278368288523836</v>
      </c>
      <c r="H117" s="44">
        <f>H39/RES_summary!H$6</f>
        <v>14.693373081741697</v>
      </c>
      <c r="I117" s="44">
        <f>I39/RES_summary!I$6</f>
        <v>15.094514760147662</v>
      </c>
      <c r="J117" s="44">
        <f>J39/RES_summary!J$6</f>
        <v>15.541143124600552</v>
      </c>
      <c r="K117" s="44">
        <f>K39/RES_summary!K$6</f>
        <v>15.959251720673945</v>
      </c>
      <c r="L117" s="44">
        <f>L39/RES_summary!L$6</f>
        <v>16.369869340545598</v>
      </c>
      <c r="M117" s="44">
        <f>M39/RES_summary!M$6</f>
        <v>16.57225638793</v>
      </c>
      <c r="N117" s="44">
        <f>N39/RES_summary!N$6</f>
        <v>16.797940207898826</v>
      </c>
      <c r="O117" s="44">
        <f>O39/RES_summary!O$6</f>
        <v>17.013928649896698</v>
      </c>
      <c r="P117" s="44">
        <f>P39/RES_summary!P$6</f>
        <v>17.220178292145604</v>
      </c>
      <c r="Q117" s="44">
        <f>Q39/RES_summary!Q$6</f>
        <v>17.460532136365806</v>
      </c>
      <c r="R117" s="44">
        <f>R39/RES_summary!R$6</f>
        <v>17.628469456886073</v>
      </c>
      <c r="S117" s="44">
        <f>S39/RES_summary!S$6</f>
        <v>17.7836304707658</v>
      </c>
      <c r="T117" s="44">
        <f>T39/RES_summary!T$6</f>
        <v>18.355589180653908</v>
      </c>
      <c r="U117" s="44">
        <f>U39/RES_summary!U$6</f>
        <v>18.600787818411902</v>
      </c>
      <c r="V117" s="44">
        <f>V39/RES_summary!V$6</f>
        <v>18.854880956325676</v>
      </c>
      <c r="W117" s="44">
        <f>W39/RES_summary!W$6</f>
        <v>19.502693237515636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0.4944294318596798</v>
      </c>
      <c r="C118" s="45">
        <f>C40/RES_summary!C$6</f>
        <v>0.496705135622592</v>
      </c>
      <c r="D118" s="45">
        <f>D40/RES_summary!D$6</f>
        <v>0.50303076435476934</v>
      </c>
      <c r="E118" s="45">
        <f>E40/RES_summary!E$6</f>
        <v>0.51256373506051245</v>
      </c>
      <c r="F118" s="45">
        <f>F40/RES_summary!F$6</f>
        <v>0.52239212726305806</v>
      </c>
      <c r="G118" s="45">
        <f>G40/RES_summary!G$6</f>
        <v>0.53470663528232443</v>
      </c>
      <c r="H118" s="45">
        <f>H40/RES_summary!H$6</f>
        <v>0.54386395253433517</v>
      </c>
      <c r="I118" s="45">
        <f>I40/RES_summary!I$6</f>
        <v>0.56816615925718117</v>
      </c>
      <c r="J118" s="45">
        <f>J40/RES_summary!J$6</f>
        <v>0.58051113072578331</v>
      </c>
      <c r="K118" s="45">
        <f>K40/RES_summary!K$6</f>
        <v>0.61181397150890959</v>
      </c>
      <c r="L118" s="45">
        <f>L40/RES_summary!L$6</f>
        <v>0.63891353903227566</v>
      </c>
      <c r="M118" s="45">
        <f>M40/RES_summary!M$6</f>
        <v>0.66239507416418197</v>
      </c>
      <c r="N118" s="45">
        <f>N40/RES_summary!N$6</f>
        <v>0.69184794279770434</v>
      </c>
      <c r="O118" s="45">
        <f>O40/RES_summary!O$6</f>
        <v>0.7185103309156754</v>
      </c>
      <c r="P118" s="45">
        <f>P40/RES_summary!P$6</f>
        <v>0.74459070209503297</v>
      </c>
      <c r="Q118" s="45">
        <f>Q40/RES_summary!Q$6</f>
        <v>0.76748995808426701</v>
      </c>
      <c r="R118" s="45">
        <f>R40/RES_summary!R$6</f>
        <v>0.80095315740696582</v>
      </c>
      <c r="S118" s="45">
        <f>S40/RES_summary!S$6</f>
        <v>0.8260244795587347</v>
      </c>
      <c r="T118" s="45">
        <f>T40/RES_summary!T$6</f>
        <v>0.86103417328564869</v>
      </c>
      <c r="U118" s="45">
        <f>U40/RES_summary!U$6</f>
        <v>0.89821686097232434</v>
      </c>
      <c r="V118" s="45">
        <f>V40/RES_summary!V$6</f>
        <v>0.93670623973088152</v>
      </c>
      <c r="W118" s="45">
        <f>W40/RES_summary!W$6</f>
        <v>0.95480136778370484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78.852496338538813</v>
      </c>
      <c r="C122" s="29">
        <f t="shared" si="78"/>
        <v>77.184915684628848</v>
      </c>
      <c r="D122" s="29">
        <f t="shared" si="78"/>
        <v>75.333087075929683</v>
      </c>
      <c r="E122" s="29">
        <f t="shared" si="78"/>
        <v>73.379022971780856</v>
      </c>
      <c r="F122" s="29">
        <f t="shared" si="78"/>
        <v>71.24501627625871</v>
      </c>
      <c r="G122" s="29">
        <f t="shared" si="78"/>
        <v>68.939824442634873</v>
      </c>
      <c r="H122" s="29">
        <f t="shared" si="78"/>
        <v>66.500375939327341</v>
      </c>
      <c r="I122" s="29">
        <f t="shared" si="78"/>
        <v>64.192336591807177</v>
      </c>
      <c r="J122" s="29">
        <f t="shared" si="78"/>
        <v>62.006584688106535</v>
      </c>
      <c r="K122" s="29">
        <f t="shared" si="78"/>
        <v>60.192832916356288</v>
      </c>
      <c r="L122" s="29">
        <f t="shared" si="78"/>
        <v>58.417765950581099</v>
      </c>
      <c r="M122" s="29">
        <f t="shared" si="78"/>
        <v>57.003511709919032</v>
      </c>
      <c r="N122" s="29">
        <f t="shared" si="78"/>
        <v>55.212082428834485</v>
      </c>
      <c r="O122" s="29">
        <f t="shared" si="78"/>
        <v>53.431048075715253</v>
      </c>
      <c r="P122" s="29">
        <f t="shared" si="78"/>
        <v>51.360982226137843</v>
      </c>
      <c r="Q122" s="29">
        <f t="shared" si="78"/>
        <v>49.074837378514687</v>
      </c>
      <c r="R122" s="29">
        <f t="shared" ref="R122:V122" si="79">R83*R109</f>
        <v>46.860328518336495</v>
      </c>
      <c r="S122" s="29">
        <f t="shared" si="79"/>
        <v>44.510759308285373</v>
      </c>
      <c r="T122" s="29">
        <f t="shared" si="79"/>
        <v>41.378263845110418</v>
      </c>
      <c r="U122" s="29">
        <f t="shared" si="79"/>
        <v>40.173963868304732</v>
      </c>
      <c r="V122" s="29">
        <f t="shared" si="79"/>
        <v>39.111390843632172</v>
      </c>
      <c r="W122" s="29">
        <f t="shared" ref="W122" si="80">W83*W109</f>
        <v>38.372840364646926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559.2242471042008</v>
      </c>
      <c r="C123" s="29">
        <f t="shared" si="81"/>
        <v>555.9240913550708</v>
      </c>
      <c r="D123" s="29">
        <f t="shared" si="81"/>
        <v>549.86558815246758</v>
      </c>
      <c r="E123" s="29">
        <f t="shared" si="81"/>
        <v>542.42769705978094</v>
      </c>
      <c r="F123" s="29">
        <f t="shared" si="81"/>
        <v>533.80074398836098</v>
      </c>
      <c r="G123" s="29">
        <f t="shared" si="81"/>
        <v>523.86778183131707</v>
      </c>
      <c r="H123" s="29">
        <f t="shared" si="81"/>
        <v>511.92863952790202</v>
      </c>
      <c r="I123" s="29">
        <f t="shared" si="81"/>
        <v>499.22502986543259</v>
      </c>
      <c r="J123" s="29">
        <f t="shared" si="81"/>
        <v>485.21227937362357</v>
      </c>
      <c r="K123" s="29">
        <f t="shared" si="81"/>
        <v>471.14249966980026</v>
      </c>
      <c r="L123" s="29">
        <f t="shared" si="81"/>
        <v>455.95355515758581</v>
      </c>
      <c r="M123" s="29">
        <f t="shared" si="81"/>
        <v>442.02766760990573</v>
      </c>
      <c r="N123" s="29">
        <f t="shared" si="81"/>
        <v>424.94034055305264</v>
      </c>
      <c r="O123" s="29">
        <f t="shared" si="81"/>
        <v>408.17288135632845</v>
      </c>
      <c r="P123" s="29">
        <f t="shared" si="81"/>
        <v>390.40780951113459</v>
      </c>
      <c r="Q123" s="29">
        <f t="shared" si="81"/>
        <v>372.18659799437393</v>
      </c>
      <c r="R123" s="29">
        <f t="shared" ref="R123:V123" si="82">R84*R110</f>
        <v>361.08699037639263</v>
      </c>
      <c r="S123" s="29">
        <f t="shared" si="82"/>
        <v>351.18798561231591</v>
      </c>
      <c r="T123" s="29">
        <f t="shared" si="82"/>
        <v>336.7657425350618</v>
      </c>
      <c r="U123" s="29">
        <f t="shared" si="82"/>
        <v>329.84256792477993</v>
      </c>
      <c r="V123" s="29">
        <f t="shared" si="82"/>
        <v>322.42436581658438</v>
      </c>
      <c r="W123" s="29">
        <f t="shared" ref="W123" si="83">W84*W110</f>
        <v>314.60845421076311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480.51060145435906</v>
      </c>
      <c r="C124" s="29">
        <f t="shared" si="84"/>
        <v>499.82498228068215</v>
      </c>
      <c r="D124" s="29">
        <f t="shared" si="84"/>
        <v>515.74251308774376</v>
      </c>
      <c r="E124" s="29">
        <f t="shared" si="84"/>
        <v>527.72827226166305</v>
      </c>
      <c r="F124" s="29">
        <f t="shared" si="84"/>
        <v>533.46987070630371</v>
      </c>
      <c r="G124" s="29">
        <f t="shared" si="84"/>
        <v>535.53735380789169</v>
      </c>
      <c r="H124" s="29">
        <f t="shared" si="84"/>
        <v>534.84931818463599</v>
      </c>
      <c r="I124" s="29">
        <f t="shared" si="84"/>
        <v>532.81367622003722</v>
      </c>
      <c r="J124" s="29">
        <f t="shared" si="84"/>
        <v>530.44271300143259</v>
      </c>
      <c r="K124" s="29">
        <f t="shared" si="84"/>
        <v>527.38308394584897</v>
      </c>
      <c r="L124" s="29">
        <f t="shared" si="84"/>
        <v>522.32086294614396</v>
      </c>
      <c r="M124" s="29">
        <f t="shared" si="84"/>
        <v>515.60082629148144</v>
      </c>
      <c r="N124" s="29">
        <f t="shared" si="84"/>
        <v>504.63600148722674</v>
      </c>
      <c r="O124" s="29">
        <f t="shared" si="84"/>
        <v>494.17750406672258</v>
      </c>
      <c r="P124" s="29">
        <f t="shared" si="84"/>
        <v>482.04047238448834</v>
      </c>
      <c r="Q124" s="29">
        <f t="shared" si="84"/>
        <v>467.37094495339585</v>
      </c>
      <c r="R124" s="29">
        <f t="shared" ref="R124:V124" si="85">R85*R111</f>
        <v>455.85793040613117</v>
      </c>
      <c r="S124" s="29">
        <f t="shared" si="85"/>
        <v>443.91718697838343</v>
      </c>
      <c r="T124" s="29">
        <f t="shared" si="85"/>
        <v>426.05978939604734</v>
      </c>
      <c r="U124" s="29">
        <f t="shared" si="85"/>
        <v>410.11519070547024</v>
      </c>
      <c r="V124" s="29">
        <f t="shared" si="85"/>
        <v>391.61264099017126</v>
      </c>
      <c r="W124" s="29">
        <f t="shared" ref="W124" si="86">W85*W111</f>
        <v>373.38941429031121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204.25800684938781</v>
      </c>
      <c r="C125" s="29">
        <f t="shared" si="87"/>
        <v>210.95293023289625</v>
      </c>
      <c r="D125" s="29">
        <f t="shared" si="87"/>
        <v>215.89071865967642</v>
      </c>
      <c r="E125" s="29">
        <f t="shared" si="87"/>
        <v>219.14257946170949</v>
      </c>
      <c r="F125" s="29">
        <f t="shared" si="87"/>
        <v>220.25580871420377</v>
      </c>
      <c r="G125" s="29">
        <f t="shared" si="87"/>
        <v>219.75840915507558</v>
      </c>
      <c r="H125" s="29">
        <f t="shared" si="87"/>
        <v>217.83918377796672</v>
      </c>
      <c r="I125" s="29">
        <f t="shared" si="87"/>
        <v>215.20199150995145</v>
      </c>
      <c r="J125" s="29">
        <f t="shared" si="87"/>
        <v>212.15385476618357</v>
      </c>
      <c r="K125" s="29">
        <f t="shared" si="87"/>
        <v>208.8489850307233</v>
      </c>
      <c r="L125" s="29">
        <f t="shared" si="87"/>
        <v>204.34072966544534</v>
      </c>
      <c r="M125" s="29">
        <f t="shared" si="87"/>
        <v>199.92853699094005</v>
      </c>
      <c r="N125" s="29">
        <f t="shared" si="87"/>
        <v>194.47181594799352</v>
      </c>
      <c r="O125" s="29">
        <f t="shared" si="87"/>
        <v>189.3451450781042</v>
      </c>
      <c r="P125" s="29">
        <f t="shared" si="87"/>
        <v>184.6587725324992</v>
      </c>
      <c r="Q125" s="29">
        <f t="shared" si="87"/>
        <v>180.20372192650092</v>
      </c>
      <c r="R125" s="29">
        <f t="shared" ref="R125:V125" si="88">R86*R112</f>
        <v>178.5701797670153</v>
      </c>
      <c r="S125" s="29">
        <f t="shared" si="88"/>
        <v>177.39997596107315</v>
      </c>
      <c r="T125" s="29">
        <f t="shared" si="88"/>
        <v>174.02449068720722</v>
      </c>
      <c r="U125" s="29">
        <f t="shared" si="88"/>
        <v>171.976925528263</v>
      </c>
      <c r="V125" s="29">
        <f t="shared" si="88"/>
        <v>169.61537687497508</v>
      </c>
      <c r="W125" s="29">
        <f t="shared" ref="W125" si="89">W86*W112</f>
        <v>166.8969330472826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162.79954490748256</v>
      </c>
      <c r="C127" s="29">
        <f t="shared" si="90"/>
        <v>175.42948423327513</v>
      </c>
      <c r="D127" s="29">
        <f t="shared" si="90"/>
        <v>191.50942652526456</v>
      </c>
      <c r="E127" s="29">
        <f t="shared" si="90"/>
        <v>208.08623217794548</v>
      </c>
      <c r="F127" s="29">
        <f t="shared" si="90"/>
        <v>220.10529952971507</v>
      </c>
      <c r="G127" s="29">
        <f t="shared" si="90"/>
        <v>233.37084827509722</v>
      </c>
      <c r="H127" s="29">
        <f t="shared" si="90"/>
        <v>243.98305624084392</v>
      </c>
      <c r="I127" s="29">
        <f t="shared" si="90"/>
        <v>255.4318693405969</v>
      </c>
      <c r="J127" s="29">
        <f t="shared" si="90"/>
        <v>262.96280185013603</v>
      </c>
      <c r="K127" s="29">
        <f t="shared" si="90"/>
        <v>275.70941849254223</v>
      </c>
      <c r="L127" s="29">
        <f t="shared" si="90"/>
        <v>282.17936382530632</v>
      </c>
      <c r="M127" s="29">
        <f t="shared" si="90"/>
        <v>285.82591239238627</v>
      </c>
      <c r="N127" s="29">
        <f t="shared" si="90"/>
        <v>291.00403875448222</v>
      </c>
      <c r="O127" s="29">
        <f t="shared" si="90"/>
        <v>296.83557290851275</v>
      </c>
      <c r="P127" s="29">
        <f t="shared" si="90"/>
        <v>303.50186048310348</v>
      </c>
      <c r="Q127" s="29">
        <f t="shared" si="90"/>
        <v>315.15213993485185</v>
      </c>
      <c r="R127" s="29">
        <f t="shared" ref="R127:V127" si="91">R88*R114</f>
        <v>320.66439516659221</v>
      </c>
      <c r="S127" s="29">
        <f t="shared" si="91"/>
        <v>322.9519242287887</v>
      </c>
      <c r="T127" s="29">
        <f t="shared" si="91"/>
        <v>325.53890011545946</v>
      </c>
      <c r="U127" s="29">
        <f t="shared" si="91"/>
        <v>331.07706977049935</v>
      </c>
      <c r="V127" s="29">
        <f t="shared" si="91"/>
        <v>333.23714632404972</v>
      </c>
      <c r="W127" s="29">
        <f t="shared" ref="W127" si="92">W88*W114</f>
        <v>331.4126186085166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109.24206846695583</v>
      </c>
      <c r="C128" s="29">
        <f t="shared" si="93"/>
        <v>118.00318190543099</v>
      </c>
      <c r="D128" s="29">
        <f t="shared" si="93"/>
        <v>124.060380351627</v>
      </c>
      <c r="E128" s="29">
        <f t="shared" si="93"/>
        <v>130.33991464301116</v>
      </c>
      <c r="F128" s="29">
        <f t="shared" si="93"/>
        <v>139.15146024726914</v>
      </c>
      <c r="G128" s="29">
        <f t="shared" si="93"/>
        <v>148.25039549701077</v>
      </c>
      <c r="H128" s="29">
        <f t="shared" si="93"/>
        <v>152.75904938601136</v>
      </c>
      <c r="I128" s="29">
        <f t="shared" si="93"/>
        <v>161.70128088838516</v>
      </c>
      <c r="J128" s="29">
        <f t="shared" si="93"/>
        <v>165.01358840399877</v>
      </c>
      <c r="K128" s="29">
        <f t="shared" si="93"/>
        <v>167.10878648628099</v>
      </c>
      <c r="L128" s="29">
        <f t="shared" si="93"/>
        <v>176.89884242123281</v>
      </c>
      <c r="M128" s="29">
        <f t="shared" si="93"/>
        <v>181.05439004640155</v>
      </c>
      <c r="N128" s="29">
        <f t="shared" si="93"/>
        <v>183.57321170839094</v>
      </c>
      <c r="O128" s="29">
        <f t="shared" si="93"/>
        <v>190.18118084041001</v>
      </c>
      <c r="P128" s="29">
        <f t="shared" si="93"/>
        <v>201.69632357304388</v>
      </c>
      <c r="Q128" s="29">
        <f t="shared" si="93"/>
        <v>209.12972036838963</v>
      </c>
      <c r="R128" s="29">
        <f t="shared" ref="R128:V128" si="94">R89*R115</f>
        <v>225.24893391345711</v>
      </c>
      <c r="S128" s="29">
        <f t="shared" si="94"/>
        <v>238.26511593488163</v>
      </c>
      <c r="T128" s="29">
        <f t="shared" si="94"/>
        <v>259.20843940012327</v>
      </c>
      <c r="U128" s="29">
        <f t="shared" si="94"/>
        <v>275.22847045242946</v>
      </c>
      <c r="V128" s="29">
        <f t="shared" si="94"/>
        <v>293.33014254014529</v>
      </c>
      <c r="W128" s="29">
        <f t="shared" ref="W128" si="95">W89*W115</f>
        <v>305.02372319341123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732.54876891971321</v>
      </c>
      <c r="C130" s="31">
        <f t="shared" si="96"/>
        <v>751.25183644536639</v>
      </c>
      <c r="D130" s="31">
        <f t="shared" si="96"/>
        <v>767.23547960089024</v>
      </c>
      <c r="E130" s="31">
        <f t="shared" si="96"/>
        <v>779.06193119482714</v>
      </c>
      <c r="F130" s="31">
        <f t="shared" si="96"/>
        <v>785.95144163366786</v>
      </c>
      <c r="G130" s="31">
        <f t="shared" si="96"/>
        <v>790.79204958876267</v>
      </c>
      <c r="H130" s="31">
        <f t="shared" si="96"/>
        <v>795.82049623613273</v>
      </c>
      <c r="I130" s="31">
        <f t="shared" si="96"/>
        <v>797.09661556222545</v>
      </c>
      <c r="J130" s="31">
        <f t="shared" si="96"/>
        <v>793.66635356452741</v>
      </c>
      <c r="K130" s="31">
        <f t="shared" si="96"/>
        <v>783.2223750677631</v>
      </c>
      <c r="L130" s="31">
        <f t="shared" si="96"/>
        <v>760.92316064237434</v>
      </c>
      <c r="M130" s="31">
        <f t="shared" si="96"/>
        <v>723.54162358213785</v>
      </c>
      <c r="N130" s="31">
        <f t="shared" si="96"/>
        <v>683.25790054367519</v>
      </c>
      <c r="O130" s="31">
        <f t="shared" si="96"/>
        <v>654.6177099020249</v>
      </c>
      <c r="P130" s="31">
        <f t="shared" si="96"/>
        <v>619.55371734230073</v>
      </c>
      <c r="Q130" s="31">
        <f t="shared" si="96"/>
        <v>574.47931547325481</v>
      </c>
      <c r="R130" s="31">
        <f t="shared" ref="R130:V130" si="97">R91*R117</f>
        <v>533.7534805630936</v>
      </c>
      <c r="S130" s="31">
        <f t="shared" si="97"/>
        <v>499.78140177705592</v>
      </c>
      <c r="T130" s="31">
        <f t="shared" si="97"/>
        <v>469.38601676933177</v>
      </c>
      <c r="U130" s="31">
        <f t="shared" si="97"/>
        <v>436.57579711424177</v>
      </c>
      <c r="V130" s="31">
        <f t="shared" si="97"/>
        <v>410.44234810776072</v>
      </c>
      <c r="W130" s="31">
        <f t="shared" ref="W130" si="98">W91*W117</f>
        <v>393.60415287943306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4008.7952300317606</v>
      </c>
      <c r="C131" s="33">
        <f t="shared" si="99"/>
        <v>3984.7988120974187</v>
      </c>
      <c r="D131" s="33">
        <f t="shared" si="99"/>
        <v>3981.804255480215</v>
      </c>
      <c r="E131" s="33">
        <f t="shared" si="99"/>
        <v>3997.4077719732727</v>
      </c>
      <c r="F131" s="33">
        <f t="shared" si="99"/>
        <v>4013.7700835680594</v>
      </c>
      <c r="G131" s="33">
        <f t="shared" si="99"/>
        <v>4045.9062103022025</v>
      </c>
      <c r="H131" s="33">
        <f t="shared" si="99"/>
        <v>4053.784392677067</v>
      </c>
      <c r="I131" s="33">
        <f t="shared" si="99"/>
        <v>4170.7970935776739</v>
      </c>
      <c r="J131" s="33">
        <f t="shared" si="99"/>
        <v>4201.072004604659</v>
      </c>
      <c r="K131" s="33">
        <f t="shared" si="99"/>
        <v>4396.0554338163229</v>
      </c>
      <c r="L131" s="33">
        <f t="shared" si="99"/>
        <v>4547.6925029416925</v>
      </c>
      <c r="M131" s="33">
        <f t="shared" si="99"/>
        <v>4660.7917033533804</v>
      </c>
      <c r="N131" s="33">
        <f t="shared" si="99"/>
        <v>4791.4935829502037</v>
      </c>
      <c r="O131" s="33">
        <f t="shared" si="99"/>
        <v>4895.3323667108762</v>
      </c>
      <c r="P131" s="33">
        <f t="shared" si="99"/>
        <v>4984.4954269712116</v>
      </c>
      <c r="Q131" s="33">
        <f t="shared" si="99"/>
        <v>5035.482484823925</v>
      </c>
      <c r="R131" s="33">
        <f t="shared" ref="R131:V131" si="100">R92*R118</f>
        <v>5159.9505861760235</v>
      </c>
      <c r="S131" s="33">
        <f t="shared" si="100"/>
        <v>5229.9472604137545</v>
      </c>
      <c r="T131" s="33">
        <f t="shared" si="100"/>
        <v>5361.5202732280377</v>
      </c>
      <c r="U131" s="33">
        <f t="shared" si="100"/>
        <v>5521.7024430291603</v>
      </c>
      <c r="V131" s="33">
        <f t="shared" si="100"/>
        <v>5676.0705012747931</v>
      </c>
      <c r="W131" s="33">
        <f t="shared" ref="W131" si="101">W92*W118</f>
        <v>5717.8206862756333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1982.7183603977812</v>
      </c>
      <c r="C133" s="19">
        <f t="shared" ref="C133:Q133" si="103">SUM(C134,C139,C142)</f>
        <v>2005.6849261085033</v>
      </c>
      <c r="D133" s="19">
        <f t="shared" si="103"/>
        <v>2029.0170149554456</v>
      </c>
      <c r="E133" s="19">
        <f t="shared" si="103"/>
        <v>2055.7471525488481</v>
      </c>
      <c r="F133" s="19">
        <f t="shared" si="103"/>
        <v>2063.6127470133874</v>
      </c>
      <c r="G133" s="19">
        <f t="shared" si="103"/>
        <v>2069.0163576784967</v>
      </c>
      <c r="H133" s="19">
        <f t="shared" si="103"/>
        <v>2064.4567770972571</v>
      </c>
      <c r="I133" s="19">
        <f t="shared" si="103"/>
        <v>2062.4588859275855</v>
      </c>
      <c r="J133" s="19">
        <f t="shared" si="103"/>
        <v>2040.5003786917723</v>
      </c>
      <c r="K133" s="19">
        <f t="shared" si="103"/>
        <v>2031.3705950908625</v>
      </c>
      <c r="L133" s="19">
        <f t="shared" si="103"/>
        <v>2010.3219234597377</v>
      </c>
      <c r="M133" s="19">
        <f t="shared" si="103"/>
        <v>1982.3072839012759</v>
      </c>
      <c r="N133" s="19">
        <f t="shared" si="103"/>
        <v>1948.6753129176273</v>
      </c>
      <c r="O133" s="19">
        <f t="shared" si="103"/>
        <v>1927.0455698297933</v>
      </c>
      <c r="P133" s="19">
        <f t="shared" si="103"/>
        <v>1901.0772769310311</v>
      </c>
      <c r="Q133" s="19">
        <f t="shared" si="103"/>
        <v>1873.4115950993182</v>
      </c>
      <c r="R133" s="19">
        <f t="shared" ref="R133:V133" si="104">SUM(R134,R139,R142)</f>
        <v>1872.4175563402364</v>
      </c>
      <c r="S133" s="19">
        <f t="shared" si="104"/>
        <v>1846.8925857250515</v>
      </c>
      <c r="T133" s="19">
        <f t="shared" si="104"/>
        <v>1814.7409995310402</v>
      </c>
      <c r="U133" s="19">
        <f t="shared" si="104"/>
        <v>1797.8987745265226</v>
      </c>
      <c r="V133" s="19">
        <f t="shared" si="104"/>
        <v>1843.4207346545145</v>
      </c>
      <c r="W133" s="19">
        <f t="shared" ref="W133" si="105">SUM(W134,W139,W142)</f>
        <v>1899.1705766198493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1154.7010704825489</v>
      </c>
      <c r="C134" s="22">
        <f t="shared" ref="C134:Q134" si="107">SUM(C135:C138)</f>
        <v>1141.091505616055</v>
      </c>
      <c r="D134" s="22">
        <f t="shared" si="107"/>
        <v>1125.8347269922144</v>
      </c>
      <c r="E134" s="22">
        <f t="shared" si="107"/>
        <v>1114.9813188159378</v>
      </c>
      <c r="F134" s="22">
        <f t="shared" si="107"/>
        <v>1092.9837610703096</v>
      </c>
      <c r="G134" s="22">
        <f t="shared" si="107"/>
        <v>1067.3373242199011</v>
      </c>
      <c r="H134" s="22">
        <f t="shared" si="107"/>
        <v>1040.3508922069491</v>
      </c>
      <c r="I134" s="22">
        <f t="shared" si="107"/>
        <v>1010.268721269303</v>
      </c>
      <c r="J134" s="22">
        <f t="shared" si="107"/>
        <v>978.51311957079417</v>
      </c>
      <c r="K134" s="22">
        <f t="shared" si="107"/>
        <v>952.33664060299202</v>
      </c>
      <c r="L134" s="22">
        <f t="shared" si="107"/>
        <v>924.0006279386331</v>
      </c>
      <c r="M134" s="22">
        <f t="shared" si="107"/>
        <v>900.99540315910451</v>
      </c>
      <c r="N134" s="22">
        <f t="shared" si="107"/>
        <v>873.41393895647866</v>
      </c>
      <c r="O134" s="22">
        <f t="shared" si="107"/>
        <v>847.2214929814719</v>
      </c>
      <c r="P134" s="22">
        <f t="shared" si="107"/>
        <v>815.51126741075961</v>
      </c>
      <c r="Q134" s="22">
        <f t="shared" si="107"/>
        <v>783.49318471072706</v>
      </c>
      <c r="R134" s="22">
        <f t="shared" ref="R134:V134" si="108">SUM(R135:R138)</f>
        <v>760.60129406867247</v>
      </c>
      <c r="S134" s="22">
        <f t="shared" si="108"/>
        <v>733.28179808574055</v>
      </c>
      <c r="T134" s="22">
        <f t="shared" si="108"/>
        <v>693.36806771093211</v>
      </c>
      <c r="U134" s="22">
        <f t="shared" si="108"/>
        <v>672.7703868598943</v>
      </c>
      <c r="V134" s="22">
        <f t="shared" si="108"/>
        <v>658.29962439163774</v>
      </c>
      <c r="W134" s="22">
        <f t="shared" ref="W134" si="109">SUM(W135:W138)</f>
        <v>649.22507463818988</v>
      </c>
      <c r="DA134" s="57"/>
    </row>
    <row r="135" spans="1:105" ht="12" customHeight="1" x14ac:dyDescent="0.25">
      <c r="A135" s="28" t="s">
        <v>32</v>
      </c>
      <c r="B135" s="29">
        <f>B5*1000*11630/RES_summary!B$6</f>
        <v>690.74786792559951</v>
      </c>
      <c r="C135" s="29">
        <f>C5*1000*11630/RES_summary!C$6</f>
        <v>676.13986139734811</v>
      </c>
      <c r="D135" s="29">
        <f>D5*1000*11630/RES_summary!D$6</f>
        <v>659.91784278514376</v>
      </c>
      <c r="E135" s="29">
        <f>E5*1000*11630/RES_summary!E$6</f>
        <v>642.80024123279975</v>
      </c>
      <c r="F135" s="29">
        <f>F5*1000*11630/RES_summary!F$6</f>
        <v>624.10634258002563</v>
      </c>
      <c r="G135" s="29">
        <f>G5*1000*11630/RES_summary!G$6</f>
        <v>603.91286211748104</v>
      </c>
      <c r="H135" s="29">
        <f>H5*1000*11630/RES_summary!H$6</f>
        <v>582.5432932285072</v>
      </c>
      <c r="I135" s="29">
        <f>I5*1000*11630/RES_summary!I$6</f>
        <v>562.32486854423075</v>
      </c>
      <c r="J135" s="29">
        <f>J5*1000*11630/RES_summary!J$6</f>
        <v>543.17768186781291</v>
      </c>
      <c r="K135" s="29">
        <f>K5*1000*11630/RES_summary!K$6</f>
        <v>527.28921634728067</v>
      </c>
      <c r="L135" s="29">
        <f>L5*1000*11630/RES_summary!L$6</f>
        <v>511.73962972709012</v>
      </c>
      <c r="M135" s="29">
        <f>M5*1000*11630/RES_summary!M$6</f>
        <v>499.35076257889034</v>
      </c>
      <c r="N135" s="29">
        <f>N5*1000*11630/RES_summary!N$6</f>
        <v>483.65784207658993</v>
      </c>
      <c r="O135" s="29">
        <f>O5*1000*11630/RES_summary!O$6</f>
        <v>468.05598114326534</v>
      </c>
      <c r="P135" s="29">
        <f>P5*1000*11630/RES_summary!P$6</f>
        <v>449.92220430096705</v>
      </c>
      <c r="Q135" s="29">
        <f>Q5*1000*11630/RES_summary!Q$6</f>
        <v>429.8955754357882</v>
      </c>
      <c r="R135" s="29">
        <f>R5*1000*11630/RES_summary!R$6</f>
        <v>410.49647782062743</v>
      </c>
      <c r="S135" s="29">
        <f>S5*1000*11630/RES_summary!S$6</f>
        <v>389.9142515405797</v>
      </c>
      <c r="T135" s="29">
        <f>T5*1000*11630/RES_summary!T$6</f>
        <v>362.47359128316731</v>
      </c>
      <c r="U135" s="29">
        <f>U5*1000*11630/RES_summary!U$6</f>
        <v>351.92392348634934</v>
      </c>
      <c r="V135" s="29">
        <f>V5*1000*11630/RES_summary!V$6</f>
        <v>342.61578379021796</v>
      </c>
      <c r="W135" s="29">
        <f>W5*1000*11630/RES_summary!W$6</f>
        <v>336.14608159430696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237.24723486513429</v>
      </c>
      <c r="C136" s="29">
        <f>C6*1000*11630/RES_summary!C$6</f>
        <v>230.54862689646586</v>
      </c>
      <c r="D136" s="29">
        <f>D6*1000*11630/RES_summary!D$6</f>
        <v>226.95657693636281</v>
      </c>
      <c r="E136" s="29">
        <f>E6*1000*11630/RES_summary!E$6</f>
        <v>224.93714996283074</v>
      </c>
      <c r="F136" s="29">
        <f>F6*1000*11630/RES_summary!F$6</f>
        <v>221.57672082535188</v>
      </c>
      <c r="G136" s="29">
        <f>G6*1000*11630/RES_summary!G$6</f>
        <v>216.88035198043366</v>
      </c>
      <c r="H136" s="29">
        <f>H6*1000*11630/RES_summary!H$6</f>
        <v>213.63283926699683</v>
      </c>
      <c r="I136" s="29">
        <f>I6*1000*11630/RES_summary!I$6</f>
        <v>207.04623958337621</v>
      </c>
      <c r="J136" s="29">
        <f>J6*1000*11630/RES_summary!J$6</f>
        <v>198.6922229399292</v>
      </c>
      <c r="K136" s="29">
        <f>K6*1000*11630/RES_summary!K$6</f>
        <v>193.47286982088383</v>
      </c>
      <c r="L136" s="29">
        <f>L6*1000*11630/RES_summary!L$6</f>
        <v>186.55264275150682</v>
      </c>
      <c r="M136" s="29">
        <f>M6*1000*11630/RES_summary!M$6</f>
        <v>181.25668099745695</v>
      </c>
      <c r="N136" s="29">
        <f>N6*1000*11630/RES_summary!N$6</f>
        <v>174.55484723770246</v>
      </c>
      <c r="O136" s="29">
        <f>O6*1000*11630/RES_summary!O$6</f>
        <v>167.3614429231759</v>
      </c>
      <c r="P136" s="29">
        <f>P6*1000*11630/RES_summary!P$6</f>
        <v>158.46733224451307</v>
      </c>
      <c r="Q136" s="29">
        <f>Q6*1000*11630/RES_summary!Q$6</f>
        <v>152.12144683825284</v>
      </c>
      <c r="R136" s="29">
        <f>R6*1000*11630/RES_summary!R$6</f>
        <v>149.73247622854407</v>
      </c>
      <c r="S136" s="29">
        <f>S6*1000*11630/RES_summary!S$6</f>
        <v>145.88407925028253</v>
      </c>
      <c r="T136" s="29">
        <f>T6*1000*11630/RES_summary!T$6</f>
        <v>139.50829379809642</v>
      </c>
      <c r="U136" s="29">
        <f>U6*1000*11630/RES_summary!U$6</f>
        <v>135.35022711834441</v>
      </c>
      <c r="V136" s="29">
        <f>V6*1000*11630/RES_summary!V$6</f>
        <v>133.07273071525978</v>
      </c>
      <c r="W136" s="29">
        <f>W6*1000*11630/RES_summary!W$6</f>
        <v>130.57957172735308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132.04569140141763</v>
      </c>
      <c r="C137" s="29">
        <f>C7*1000*11630/RES_summary!C$6</f>
        <v>136.77801516772101</v>
      </c>
      <c r="D137" s="29">
        <f>D7*1000*11630/RES_summary!D$6</f>
        <v>139.30019471973498</v>
      </c>
      <c r="E137" s="29">
        <f>E7*1000*11630/RES_summary!E$6</f>
        <v>146.20168998108207</v>
      </c>
      <c r="F137" s="29">
        <f>F7*1000*11630/RES_summary!F$6</f>
        <v>145.84758878283415</v>
      </c>
      <c r="G137" s="29">
        <f>G7*1000*11630/RES_summary!G$6</f>
        <v>145.33462157852938</v>
      </c>
      <c r="H137" s="29">
        <f>H7*1000*11630/RES_summary!H$6</f>
        <v>143.92477755216808</v>
      </c>
      <c r="I137" s="29">
        <f>I7*1000*11630/RES_summary!I$6</f>
        <v>142.02991123822835</v>
      </c>
      <c r="J137" s="29">
        <f>J7*1000*11630/RES_summary!J$6</f>
        <v>139.6445557829141</v>
      </c>
      <c r="K137" s="29">
        <f>K7*1000*11630/RES_summary!K$6</f>
        <v>136.67666712142181</v>
      </c>
      <c r="L137" s="29">
        <f>L7*1000*11630/RES_summary!L$6</f>
        <v>133.14954021166716</v>
      </c>
      <c r="M137" s="29">
        <f>M7*1000*11630/RES_summary!M$6</f>
        <v>129.62753708283938</v>
      </c>
      <c r="N137" s="29">
        <f>N7*1000*11630/RES_summary!N$6</f>
        <v>126.57825651914916</v>
      </c>
      <c r="O137" s="29">
        <f>O7*1000*11630/RES_summary!O$6</f>
        <v>125.10316497186153</v>
      </c>
      <c r="P137" s="29">
        <f>P7*1000*11630/RES_summary!P$6</f>
        <v>122.21023751495855</v>
      </c>
      <c r="Q137" s="29">
        <f>Q7*1000*11630/RES_summary!Q$6</f>
        <v>118.40520164584544</v>
      </c>
      <c r="R137" s="29">
        <f>R7*1000*11630/RES_summary!R$6</f>
        <v>117.80511665524708</v>
      </c>
      <c r="S137" s="29">
        <f>S7*1000*11630/RES_summary!S$6</f>
        <v>115.16055833642402</v>
      </c>
      <c r="T137" s="29">
        <f>T7*1000*11630/RES_summary!T$6</f>
        <v>110.20413986882168</v>
      </c>
      <c r="U137" s="29">
        <f>U7*1000*11630/RES_summary!U$6</f>
        <v>105.3078674954064</v>
      </c>
      <c r="V137" s="29">
        <f>V7*1000*11630/RES_summary!V$6</f>
        <v>100.1647500432544</v>
      </c>
      <c r="W137" s="29">
        <f>W7*1000*11630/RES_summary!W$6</f>
        <v>96.167536884517645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94.660276290397505</v>
      </c>
      <c r="C138" s="29">
        <f>C8*1000*11630/RES_summary!C$6</f>
        <v>97.625002154519947</v>
      </c>
      <c r="D138" s="29">
        <f>D8*1000*11630/RES_summary!D$6</f>
        <v>99.66011255097284</v>
      </c>
      <c r="E138" s="29">
        <f>E8*1000*11630/RES_summary!E$6</f>
        <v>101.04223763922526</v>
      </c>
      <c r="F138" s="29">
        <f>F8*1000*11630/RES_summary!F$6</f>
        <v>101.45310888209784</v>
      </c>
      <c r="G138" s="29">
        <f>G8*1000*11630/RES_summary!G$6</f>
        <v>101.20948854345711</v>
      </c>
      <c r="H138" s="29">
        <f>H8*1000*11630/RES_summary!H$6</f>
        <v>100.24998215927693</v>
      </c>
      <c r="I138" s="29">
        <f>I8*1000*11630/RES_summary!I$6</f>
        <v>98.867701903467747</v>
      </c>
      <c r="J138" s="29">
        <f>J8*1000*11630/RES_summary!J$6</f>
        <v>96.998658980137975</v>
      </c>
      <c r="K138" s="29">
        <f>K8*1000*11630/RES_summary!K$6</f>
        <v>94.897887313405732</v>
      </c>
      <c r="L138" s="29">
        <f>L8*1000*11630/RES_summary!L$6</f>
        <v>92.558815248369015</v>
      </c>
      <c r="M138" s="29">
        <f>M8*1000*11630/RES_summary!M$6</f>
        <v>90.760422499917794</v>
      </c>
      <c r="N138" s="29">
        <f>N8*1000*11630/RES_summary!N$6</f>
        <v>88.622993123037062</v>
      </c>
      <c r="O138" s="29">
        <f>O8*1000*11630/RES_summary!O$6</f>
        <v>86.700903943169052</v>
      </c>
      <c r="P138" s="29">
        <f>P8*1000*11630/RES_summary!P$6</f>
        <v>84.911493350320924</v>
      </c>
      <c r="Q138" s="29">
        <f>Q8*1000*11630/RES_summary!Q$6</f>
        <v>83.070960790840616</v>
      </c>
      <c r="R138" s="29">
        <f>R8*1000*11630/RES_summary!R$6</f>
        <v>82.567223364253863</v>
      </c>
      <c r="S138" s="29">
        <f>S8*1000*11630/RES_summary!S$6</f>
        <v>82.322908958454207</v>
      </c>
      <c r="T138" s="29">
        <f>T8*1000*11630/RES_summary!T$6</f>
        <v>81.182042760846699</v>
      </c>
      <c r="U138" s="29">
        <f>U8*1000*11630/RES_summary!U$6</f>
        <v>80.188368759794145</v>
      </c>
      <c r="V138" s="29">
        <f>V8*1000*11630/RES_summary!V$6</f>
        <v>82.446359842905565</v>
      </c>
      <c r="W138" s="29">
        <f>W8*1000*11630/RES_summary!W$6</f>
        <v>86.331884432012259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309.59403698911234</v>
      </c>
      <c r="C139" s="22">
        <f t="shared" ref="C139:Q139" si="111">SUM(C140:C141)</f>
        <v>337.14163181956121</v>
      </c>
      <c r="D139" s="22">
        <f t="shared" si="111"/>
        <v>367.84550471941486</v>
      </c>
      <c r="E139" s="22">
        <f t="shared" si="111"/>
        <v>399.22785157884169</v>
      </c>
      <c r="F139" s="22">
        <f t="shared" si="111"/>
        <v>425.25251066355679</v>
      </c>
      <c r="G139" s="22">
        <f t="shared" si="111"/>
        <v>453.05992034791359</v>
      </c>
      <c r="H139" s="22">
        <f t="shared" si="111"/>
        <v>473.32942171135039</v>
      </c>
      <c r="I139" s="22">
        <f t="shared" si="111"/>
        <v>497.46311716418029</v>
      </c>
      <c r="J139" s="22">
        <f t="shared" si="111"/>
        <v>510.22818996971296</v>
      </c>
      <c r="K139" s="22">
        <f t="shared" si="111"/>
        <v>528.80512727787891</v>
      </c>
      <c r="L139" s="22">
        <f t="shared" si="111"/>
        <v>544.16937422077308</v>
      </c>
      <c r="M139" s="22">
        <f t="shared" si="111"/>
        <v>555.1781963905388</v>
      </c>
      <c r="N139" s="22">
        <f t="shared" si="111"/>
        <v>566.54517478664729</v>
      </c>
      <c r="O139" s="22">
        <f t="shared" si="111"/>
        <v>582.61032662959883</v>
      </c>
      <c r="P139" s="22">
        <f t="shared" si="111"/>
        <v>603.59923502864308</v>
      </c>
      <c r="Q139" s="22">
        <f t="shared" si="111"/>
        <v>629.38757986981091</v>
      </c>
      <c r="R139" s="22">
        <f t="shared" ref="R139:V139" si="112">SUM(R140:R141)</f>
        <v>662.57308230397473</v>
      </c>
      <c r="S139" s="22">
        <f t="shared" si="112"/>
        <v>677.74914558633077</v>
      </c>
      <c r="T139" s="22">
        <f t="shared" si="112"/>
        <v>696.12446830872045</v>
      </c>
      <c r="U139" s="22">
        <f t="shared" si="112"/>
        <v>712.46030042615803</v>
      </c>
      <c r="V139" s="22">
        <f t="shared" si="112"/>
        <v>761.21931418340205</v>
      </c>
      <c r="W139" s="22">
        <f t="shared" ref="W139" si="113">SUM(W140:W141)</f>
        <v>809.25142457217146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241.63231449933286</v>
      </c>
      <c r="C140" s="29">
        <f>C10*1000*11630/RES_summary!C$6</f>
        <v>262.24316537439404</v>
      </c>
      <c r="D140" s="29">
        <f>D10*1000*11630/RES_summary!D$6</f>
        <v>287.66735498827427</v>
      </c>
      <c r="E140" s="29">
        <f>E10*1000*11630/RES_summary!E$6</f>
        <v>313.56410669350032</v>
      </c>
      <c r="F140" s="29">
        <f>F10*1000*11630/RES_summary!F$6</f>
        <v>332.340494276801</v>
      </c>
      <c r="G140" s="29">
        <f>G10*1000*11630/RES_summary!G$6</f>
        <v>352.60582808839087</v>
      </c>
      <c r="H140" s="29">
        <f>H10*1000*11630/RES_summary!H$6</f>
        <v>368.41522277217581</v>
      </c>
      <c r="I140" s="29">
        <f>I10*1000*11630/RES_summary!I$6</f>
        <v>384.98928838932062</v>
      </c>
      <c r="J140" s="29">
        <f>J10*1000*11630/RES_summary!J$6</f>
        <v>394.3479183713988</v>
      </c>
      <c r="K140" s="29">
        <f>K10*1000*11630/RES_summary!K$6</f>
        <v>410.52804061796814</v>
      </c>
      <c r="L140" s="29">
        <f>L10*1000*11630/RES_summary!L$6</f>
        <v>417.78364200485476</v>
      </c>
      <c r="M140" s="29">
        <f>M10*1000*11630/RES_summary!M$6</f>
        <v>424.71963641964442</v>
      </c>
      <c r="N140" s="29">
        <f>N10*1000*11630/RES_summary!N$6</f>
        <v>433.32839000722385</v>
      </c>
      <c r="O140" s="29">
        <f>O10*1000*11630/RES_summary!O$6</f>
        <v>443.42094356863043</v>
      </c>
      <c r="P140" s="29">
        <f>P10*1000*11630/RES_summary!P$6</f>
        <v>454.73865206609872</v>
      </c>
      <c r="Q140" s="29">
        <f>Q10*1000*11630/RES_summary!Q$6</f>
        <v>473.68491523885695</v>
      </c>
      <c r="R140" s="29">
        <f>R10*1000*11630/RES_summary!R$6</f>
        <v>491.85673625852655</v>
      </c>
      <c r="S140" s="29">
        <f>S10*1000*11630/RES_summary!S$6</f>
        <v>497.15179182198369</v>
      </c>
      <c r="T140" s="29">
        <f>T10*1000*11630/RES_summary!T$6</f>
        <v>500.6154576282272</v>
      </c>
      <c r="U140" s="29">
        <f>U10*1000*11630/RES_summary!U$6</f>
        <v>506.74109613847145</v>
      </c>
      <c r="V140" s="29">
        <f>V10*1000*11630/RES_summary!V$6</f>
        <v>533.01677013833614</v>
      </c>
      <c r="W140" s="29">
        <f>W10*1000*11630/RES_summary!W$6</f>
        <v>560.75697145682511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67.961722489779461</v>
      </c>
      <c r="C141" s="29">
        <f>C11*1000*11630/RES_summary!C$6</f>
        <v>74.898466445167159</v>
      </c>
      <c r="D141" s="29">
        <f>D11*1000*11630/RES_summary!D$6</f>
        <v>80.178149731140607</v>
      </c>
      <c r="E141" s="29">
        <f>E11*1000*11630/RES_summary!E$6</f>
        <v>85.663744885341387</v>
      </c>
      <c r="F141" s="29">
        <f>F11*1000*11630/RES_summary!F$6</f>
        <v>92.912016386755823</v>
      </c>
      <c r="G141" s="29">
        <f>G11*1000*11630/RES_summary!G$6</f>
        <v>100.45409225952275</v>
      </c>
      <c r="H141" s="29">
        <f>H11*1000*11630/RES_summary!H$6</f>
        <v>104.91419893917455</v>
      </c>
      <c r="I141" s="29">
        <f>I11*1000*11630/RES_summary!I$6</f>
        <v>112.47382877485968</v>
      </c>
      <c r="J141" s="29">
        <f>J11*1000*11630/RES_summary!J$6</f>
        <v>115.88027159831414</v>
      </c>
      <c r="K141" s="29">
        <f>K11*1000*11630/RES_summary!K$6</f>
        <v>118.27708665991074</v>
      </c>
      <c r="L141" s="29">
        <f>L11*1000*11630/RES_summary!L$6</f>
        <v>126.38573221591832</v>
      </c>
      <c r="M141" s="29">
        <f>M11*1000*11630/RES_summary!M$6</f>
        <v>130.45855997089441</v>
      </c>
      <c r="N141" s="29">
        <f>N11*1000*11630/RES_summary!N$6</f>
        <v>133.21678477942348</v>
      </c>
      <c r="O141" s="29">
        <f>O11*1000*11630/RES_summary!O$6</f>
        <v>139.1893830609684</v>
      </c>
      <c r="P141" s="29">
        <f>P11*1000*11630/RES_summary!P$6</f>
        <v>148.86058296254433</v>
      </c>
      <c r="Q141" s="29">
        <f>Q11*1000*11630/RES_summary!Q$6</f>
        <v>155.70266463095402</v>
      </c>
      <c r="R141" s="29">
        <f>R11*1000*11630/RES_summary!R$6</f>
        <v>170.71634604544818</v>
      </c>
      <c r="S141" s="29">
        <f>S11*1000*11630/RES_summary!S$6</f>
        <v>180.59735376434713</v>
      </c>
      <c r="T141" s="29">
        <f>T11*1000*11630/RES_summary!T$6</f>
        <v>195.5090106804933</v>
      </c>
      <c r="U141" s="29">
        <f>U11*1000*11630/RES_summary!U$6</f>
        <v>205.71920428768652</v>
      </c>
      <c r="V141" s="29">
        <f>V11*1000*11630/RES_summary!V$6</f>
        <v>228.20254404506588</v>
      </c>
      <c r="W141" s="29">
        <f>W11*1000*11630/RES_summary!W$6</f>
        <v>248.49445311534635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518.42325292612009</v>
      </c>
      <c r="C142" s="22">
        <f t="shared" ref="C142:Q142" si="115">SUM(C143:C144)</f>
        <v>527.45178867288701</v>
      </c>
      <c r="D142" s="22">
        <f t="shared" si="115"/>
        <v>535.33678324381617</v>
      </c>
      <c r="E142" s="22">
        <f t="shared" si="115"/>
        <v>541.53798215406869</v>
      </c>
      <c r="F142" s="22">
        <f t="shared" si="115"/>
        <v>545.37647527952106</v>
      </c>
      <c r="G142" s="22">
        <f t="shared" si="115"/>
        <v>548.61911311068206</v>
      </c>
      <c r="H142" s="22">
        <f t="shared" si="115"/>
        <v>550.77646317895801</v>
      </c>
      <c r="I142" s="22">
        <f t="shared" si="115"/>
        <v>554.72704749410195</v>
      </c>
      <c r="J142" s="22">
        <f t="shared" si="115"/>
        <v>551.75906915126507</v>
      </c>
      <c r="K142" s="22">
        <f t="shared" si="115"/>
        <v>550.22882720999166</v>
      </c>
      <c r="L142" s="22">
        <f t="shared" si="115"/>
        <v>542.15192130033165</v>
      </c>
      <c r="M142" s="22">
        <f t="shared" si="115"/>
        <v>526.13368435163261</v>
      </c>
      <c r="N142" s="22">
        <f t="shared" si="115"/>
        <v>508.71619917450118</v>
      </c>
      <c r="O142" s="22">
        <f t="shared" si="115"/>
        <v>497.21375021872257</v>
      </c>
      <c r="P142" s="22">
        <f t="shared" si="115"/>
        <v>481.96677449162826</v>
      </c>
      <c r="Q142" s="22">
        <f t="shared" si="115"/>
        <v>460.53083051878014</v>
      </c>
      <c r="R142" s="22">
        <f t="shared" ref="R142:V142" si="116">SUM(R143:R144)</f>
        <v>449.24317996758919</v>
      </c>
      <c r="S142" s="22">
        <f t="shared" si="116"/>
        <v>435.86164205298007</v>
      </c>
      <c r="T142" s="22">
        <f t="shared" si="116"/>
        <v>425.24846351138757</v>
      </c>
      <c r="U142" s="22">
        <f t="shared" si="116"/>
        <v>412.66808724047036</v>
      </c>
      <c r="V142" s="22">
        <f t="shared" si="116"/>
        <v>423.90179607947459</v>
      </c>
      <c r="W142" s="22">
        <f t="shared" ref="W142" si="117">SUM(W143:W144)</f>
        <v>440.69407740948782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377.87868121075849</v>
      </c>
      <c r="C143" s="31">
        <f>C13*1000*11630/RES_summary!C$6</f>
        <v>387.40658816746969</v>
      </c>
      <c r="D143" s="31">
        <f>D13*1000*11630/RES_summary!D$6</f>
        <v>395.31759894603567</v>
      </c>
      <c r="E143" s="31">
        <f>E13*1000*11630/RES_summary!E$6</f>
        <v>401.05917024969426</v>
      </c>
      <c r="F143" s="31">
        <f>F13*1000*11630/RES_summary!F$6</f>
        <v>404.47644881473741</v>
      </c>
      <c r="G143" s="31">
        <f>G13*1000*11630/RES_summary!G$6</f>
        <v>406.86410107455237</v>
      </c>
      <c r="H143" s="31">
        <f>H13*1000*11630/RES_summary!H$6</f>
        <v>409.18806879129403</v>
      </c>
      <c r="I143" s="31">
        <f>I13*1000*11630/RES_summary!I$6</f>
        <v>409.60398748253596</v>
      </c>
      <c r="J143" s="31">
        <f>J13*1000*11630/RES_summary!J$6</f>
        <v>406.5945506169133</v>
      </c>
      <c r="K143" s="31">
        <f>K13*1000*11630/RES_summary!K$6</f>
        <v>399.62163743267354</v>
      </c>
      <c r="L143" s="31">
        <f>L13*1000*11630/RES_summary!L$6</f>
        <v>387.45562359187329</v>
      </c>
      <c r="M143" s="31">
        <f>M13*1000*11630/RES_summary!M$6</f>
        <v>367.97941548548215</v>
      </c>
      <c r="N143" s="31">
        <f>N13*1000*11630/RES_summary!N$6</f>
        <v>346.75169220299711</v>
      </c>
      <c r="O143" s="31">
        <f>O13*1000*11630/RES_summary!O$6</f>
        <v>332.13479913052839</v>
      </c>
      <c r="P143" s="31">
        <f>P13*1000*11630/RES_summary!P$6</f>
        <v>314.32104599075689</v>
      </c>
      <c r="Q143" s="31">
        <f>Q13*1000*11630/RES_summary!Q$6</f>
        <v>291.58708623209372</v>
      </c>
      <c r="R143" s="31">
        <f>R13*1000*11630/RES_summary!R$6</f>
        <v>271.32989283488433</v>
      </c>
      <c r="S143" s="31">
        <f>S13*1000*11630/RES_summary!S$6</f>
        <v>254.50651041640631</v>
      </c>
      <c r="T143" s="31">
        <f>T13*1000*11630/RES_summary!T$6</f>
        <v>238.56823048908419</v>
      </c>
      <c r="U143" s="31">
        <f>U13*1000*11630/RES_summary!U$6</f>
        <v>220.63422855027699</v>
      </c>
      <c r="V143" s="31">
        <f>V13*1000*11630/RES_summary!V$6</f>
        <v>216.78445189504524</v>
      </c>
      <c r="W143" s="31">
        <f>W13*1000*11630/RES_summary!W$6</f>
        <v>218.95323092092357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140.54457171536163</v>
      </c>
      <c r="C144" s="33">
        <f>C14*1000*11630/RES_summary!C$6</f>
        <v>140.04520050541731</v>
      </c>
      <c r="D144" s="33">
        <f>D14*1000*11630/RES_summary!D$6</f>
        <v>140.01918429778047</v>
      </c>
      <c r="E144" s="33">
        <f>E14*1000*11630/RES_summary!E$6</f>
        <v>140.47881190437448</v>
      </c>
      <c r="F144" s="33">
        <f>F14*1000*11630/RES_summary!F$6</f>
        <v>140.90002646478368</v>
      </c>
      <c r="G144" s="33">
        <f>G14*1000*11630/RES_summary!G$6</f>
        <v>141.75501203612964</v>
      </c>
      <c r="H144" s="33">
        <f>H14*1000*11630/RES_summary!H$6</f>
        <v>141.58839438766393</v>
      </c>
      <c r="I144" s="33">
        <f>I14*1000*11630/RES_summary!I$6</f>
        <v>145.12306001156597</v>
      </c>
      <c r="J144" s="33">
        <f>J14*1000*11630/RES_summary!J$6</f>
        <v>145.16451853435183</v>
      </c>
      <c r="K144" s="33">
        <f>K14*1000*11630/RES_summary!K$6</f>
        <v>150.60718977731815</v>
      </c>
      <c r="L144" s="33">
        <f>L14*1000*11630/RES_summary!L$6</f>
        <v>154.69629770845836</v>
      </c>
      <c r="M144" s="33">
        <f>M14*1000*11630/RES_summary!M$6</f>
        <v>158.15426886615046</v>
      </c>
      <c r="N144" s="33">
        <f>N14*1000*11630/RES_summary!N$6</f>
        <v>161.96450697150408</v>
      </c>
      <c r="O144" s="33">
        <f>O14*1000*11630/RES_summary!O$6</f>
        <v>165.07895108819417</v>
      </c>
      <c r="P144" s="33">
        <f>P14*1000*11630/RES_summary!P$6</f>
        <v>167.6457285008714</v>
      </c>
      <c r="Q144" s="33">
        <f>Q14*1000*11630/RES_summary!Q$6</f>
        <v>168.94374428668644</v>
      </c>
      <c r="R144" s="33">
        <f>R14*1000*11630/RES_summary!R$6</f>
        <v>177.91328713270482</v>
      </c>
      <c r="S144" s="33">
        <f>S14*1000*11630/RES_summary!S$6</f>
        <v>181.35513163657376</v>
      </c>
      <c r="T144" s="33">
        <f>T14*1000*11630/RES_summary!T$6</f>
        <v>186.68023302230338</v>
      </c>
      <c r="U144" s="33">
        <f>U14*1000*11630/RES_summary!U$6</f>
        <v>192.03385869019337</v>
      </c>
      <c r="V144" s="33">
        <f>V14*1000*11630/RES_summary!V$6</f>
        <v>207.11734418442936</v>
      </c>
      <c r="W144" s="33">
        <f>W14*1000*11630/RES_summary!W$6</f>
        <v>221.74084648856422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2265.0492111961958</v>
      </c>
      <c r="C3" s="49">
        <f t="shared" ref="C3:W3" si="0">C5*C11/11630</f>
        <v>2227.696023990472</v>
      </c>
      <c r="D3" s="49">
        <f t="shared" si="0"/>
        <v>2186.8651401507786</v>
      </c>
      <c r="E3" s="49">
        <f t="shared" si="0"/>
        <v>2140.329199689254</v>
      </c>
      <c r="F3" s="49">
        <f t="shared" si="0"/>
        <v>2085.4869226223964</v>
      </c>
      <c r="G3" s="49">
        <f t="shared" si="0"/>
        <v>2024.5910758346804</v>
      </c>
      <c r="H3" s="49">
        <f t="shared" si="0"/>
        <v>1970.0834781146098</v>
      </c>
      <c r="I3" s="49">
        <f t="shared" si="0"/>
        <v>1914.3950768383334</v>
      </c>
      <c r="J3" s="49">
        <f t="shared" si="0"/>
        <v>1868.6003488384465</v>
      </c>
      <c r="K3" s="49">
        <f t="shared" si="0"/>
        <v>1817.1462282954458</v>
      </c>
      <c r="L3" s="49">
        <f t="shared" si="0"/>
        <v>1773.1218468574186</v>
      </c>
      <c r="M3" s="49">
        <f t="shared" si="0"/>
        <v>1706.0176683901241</v>
      </c>
      <c r="N3" s="49">
        <f t="shared" si="0"/>
        <v>1662.8190712005928</v>
      </c>
      <c r="O3" s="49">
        <f t="shared" si="0"/>
        <v>1602.7319802638835</v>
      </c>
      <c r="P3" s="49">
        <f t="shared" si="0"/>
        <v>1548.363743962497</v>
      </c>
      <c r="Q3" s="49">
        <f t="shared" si="0"/>
        <v>1499.2085147545606</v>
      </c>
      <c r="R3" s="49">
        <f t="shared" si="0"/>
        <v>1440.884851577528</v>
      </c>
      <c r="S3" s="49">
        <f t="shared" si="0"/>
        <v>1380.5737153599498</v>
      </c>
      <c r="T3" s="49">
        <f t="shared" si="0"/>
        <v>1291.4910058737798</v>
      </c>
      <c r="U3" s="49">
        <f t="shared" si="0"/>
        <v>1257.3384822666565</v>
      </c>
      <c r="V3" s="49">
        <f t="shared" si="0"/>
        <v>1221.6088323203639</v>
      </c>
      <c r="W3" s="49">
        <f t="shared" si="0"/>
        <v>1198.7330850691744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3007.1372518506596</v>
      </c>
      <c r="C5" s="49">
        <f t="shared" ref="C5:W5" si="1">C7*C13/1000000</f>
        <v>2957.5462053663477</v>
      </c>
      <c r="D5" s="49">
        <f t="shared" si="1"/>
        <v>2903.3380799033753</v>
      </c>
      <c r="E5" s="49">
        <f t="shared" si="1"/>
        <v>2841.5557753865346</v>
      </c>
      <c r="F5" s="49">
        <f t="shared" si="1"/>
        <v>2768.7457659929792</v>
      </c>
      <c r="G5" s="49">
        <f t="shared" si="1"/>
        <v>2687.8988826435334</v>
      </c>
      <c r="H5" s="49">
        <f t="shared" si="1"/>
        <v>2615.5332021087806</v>
      </c>
      <c r="I5" s="49">
        <f t="shared" si="1"/>
        <v>2541.5998565787468</v>
      </c>
      <c r="J5" s="49">
        <f t="shared" si="1"/>
        <v>2480.8016046793541</v>
      </c>
      <c r="K5" s="49">
        <f t="shared" si="1"/>
        <v>2412.489798524663</v>
      </c>
      <c r="L5" s="49">
        <f t="shared" si="1"/>
        <v>2354.0419039899302</v>
      </c>
      <c r="M5" s="49">
        <f t="shared" si="1"/>
        <v>2264.9526807508173</v>
      </c>
      <c r="N5" s="49">
        <f t="shared" si="1"/>
        <v>2207.6011185003313</v>
      </c>
      <c r="O5" s="49">
        <f t="shared" si="1"/>
        <v>2127.8279600991978</v>
      </c>
      <c r="P5" s="49">
        <f t="shared" si="1"/>
        <v>2055.6472993474727</v>
      </c>
      <c r="Q5" s="49">
        <f t="shared" si="1"/>
        <v>1990.3875601136479</v>
      </c>
      <c r="R5" s="49">
        <f t="shared" si="1"/>
        <v>1912.9555734984774</v>
      </c>
      <c r="S5" s="49">
        <f t="shared" si="1"/>
        <v>1832.8849668534501</v>
      </c>
      <c r="T5" s="49">
        <f t="shared" si="1"/>
        <v>1714.6164838255777</v>
      </c>
      <c r="U5" s="49">
        <f t="shared" si="1"/>
        <v>1669.2747201782213</v>
      </c>
      <c r="V5" s="49">
        <f t="shared" si="1"/>
        <v>1621.8391232746383</v>
      </c>
      <c r="W5" s="49">
        <f t="shared" si="1"/>
        <v>1591.4686962733449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65551067</v>
      </c>
      <c r="C7" s="35">
        <v>64986678</v>
      </c>
      <c r="D7" s="35">
        <v>64459473</v>
      </c>
      <c r="E7" s="35">
        <v>63817747</v>
      </c>
      <c r="F7" s="35">
        <v>62946368</v>
      </c>
      <c r="G7" s="35">
        <v>61920240</v>
      </c>
      <c r="H7" s="35">
        <v>61234438</v>
      </c>
      <c r="I7" s="35">
        <v>60563498</v>
      </c>
      <c r="J7" s="35">
        <v>60413107</v>
      </c>
      <c r="K7" s="35">
        <v>60113905</v>
      </c>
      <c r="L7" s="35">
        <v>60304802</v>
      </c>
      <c r="M7" s="35">
        <v>59493974</v>
      </c>
      <c r="N7" s="35">
        <v>59975691</v>
      </c>
      <c r="O7" s="35">
        <v>59815364</v>
      </c>
      <c r="P7" s="35">
        <v>60211341</v>
      </c>
      <c r="Q7" s="35">
        <v>61201404</v>
      </c>
      <c r="R7" s="35">
        <v>61797482</v>
      </c>
      <c r="S7" s="35">
        <v>62385382</v>
      </c>
      <c r="T7" s="35">
        <v>61286230</v>
      </c>
      <c r="U7" s="35">
        <v>61454163</v>
      </c>
      <c r="V7" s="35">
        <v>61288494</v>
      </c>
      <c r="W7" s="35">
        <v>61754534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2882270.1585122719</v>
      </c>
      <c r="D8" s="52">
        <v>2941623.9680827856</v>
      </c>
      <c r="E8" s="52">
        <v>2849415.3796437457</v>
      </c>
      <c r="F8" s="52">
        <v>2642218.3104483038</v>
      </c>
      <c r="G8" s="52">
        <v>2510069.6836496219</v>
      </c>
      <c r="H8" s="52">
        <v>2873141.4283388257</v>
      </c>
      <c r="I8" s="52">
        <v>2910895.4795831814</v>
      </c>
      <c r="J8" s="52">
        <v>3454483.7784645855</v>
      </c>
      <c r="K8" s="52">
        <v>3328860.272118181</v>
      </c>
      <c r="L8" s="52">
        <v>3842295.9137713537</v>
      </c>
      <c r="M8" s="52">
        <v>2864057.6627828926</v>
      </c>
      <c r="N8" s="52">
        <v>4180240.4846824259</v>
      </c>
      <c r="O8" s="52">
        <v>3561986.3512101322</v>
      </c>
      <c r="P8" s="52">
        <v>4142233.2403566539</v>
      </c>
      <c r="Q8" s="52">
        <v>4760416.136403352</v>
      </c>
      <c r="R8" s="52">
        <v>4390683.0299627185</v>
      </c>
      <c r="S8" s="52">
        <v>4406912.9180191308</v>
      </c>
      <c r="T8" s="52">
        <v>2744425.8039698452</v>
      </c>
      <c r="U8" s="52">
        <v>3050203.1585122719</v>
      </c>
      <c r="V8" s="52">
        <v>2775954.9680827856</v>
      </c>
      <c r="W8" s="52">
        <v>3315455.3796437457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3446659.1585122645</v>
      </c>
      <c r="D9" s="36">
        <v>3468828.9680827856</v>
      </c>
      <c r="E9" s="36">
        <v>3491141.3796437383</v>
      </c>
      <c r="F9" s="36">
        <v>3513597.3104483038</v>
      </c>
      <c r="G9" s="36">
        <v>3536197.6836496219</v>
      </c>
      <c r="H9" s="36">
        <v>3558943.4283388257</v>
      </c>
      <c r="I9" s="36">
        <v>3581835.4795831814</v>
      </c>
      <c r="J9" s="36">
        <v>3604874.7784645855</v>
      </c>
      <c r="K9" s="36">
        <v>3628062.272118181</v>
      </c>
      <c r="L9" s="36">
        <v>3651398.9137713537</v>
      </c>
      <c r="M9" s="36">
        <v>3674885.6627828926</v>
      </c>
      <c r="N9" s="36">
        <v>3698523.4846824259</v>
      </c>
      <c r="O9" s="36">
        <v>3722313.3512101322</v>
      </c>
      <c r="P9" s="36">
        <v>3746256.2403566539</v>
      </c>
      <c r="Q9" s="36">
        <v>3770353.136403352</v>
      </c>
      <c r="R9" s="36">
        <v>3794605.0299627185</v>
      </c>
      <c r="S9" s="36">
        <v>3819012.9180191308</v>
      </c>
      <c r="T9" s="36">
        <v>3843577.8039698452</v>
      </c>
      <c r="U9" s="36">
        <v>2882270.1585122719</v>
      </c>
      <c r="V9" s="36">
        <v>2941623.9680827856</v>
      </c>
      <c r="W9" s="36">
        <v>2849415.3796437457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8759.9999999999964</v>
      </c>
      <c r="E11" s="54">
        <v>8759.9999999999945</v>
      </c>
      <c r="F11" s="54">
        <v>8759.9999999999909</v>
      </c>
      <c r="G11" s="54">
        <v>8759.9999999999927</v>
      </c>
      <c r="H11" s="54">
        <v>8759.9999999999982</v>
      </c>
      <c r="I11" s="54">
        <v>8759.9999999999982</v>
      </c>
      <c r="J11" s="54">
        <v>8759.9999999999964</v>
      </c>
      <c r="K11" s="54">
        <v>8759.9999999999945</v>
      </c>
      <c r="L11" s="54">
        <v>8759.9999999999964</v>
      </c>
      <c r="M11" s="54">
        <v>8759.9999999999927</v>
      </c>
      <c r="N11" s="54">
        <v>8759.9999999999964</v>
      </c>
      <c r="O11" s="54">
        <v>8759.9999999999964</v>
      </c>
      <c r="P11" s="54">
        <v>8759.9999999999909</v>
      </c>
      <c r="Q11" s="54">
        <v>8759.9999999999927</v>
      </c>
      <c r="R11" s="54">
        <v>8759.9999999999945</v>
      </c>
      <c r="S11" s="54">
        <v>8759.9999999999964</v>
      </c>
      <c r="T11" s="54">
        <v>8759.9999999999982</v>
      </c>
      <c r="U11" s="54">
        <v>8759.9999999999982</v>
      </c>
      <c r="V11" s="54">
        <v>8760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45.874726216899859</v>
      </c>
      <c r="C13" s="35">
        <v>45.51003830918004</v>
      </c>
      <c r="D13" s="35">
        <v>45.041294084166267</v>
      </c>
      <c r="E13" s="35">
        <v>44.526106121962201</v>
      </c>
      <c r="F13" s="35">
        <v>43.985790665364185</v>
      </c>
      <c r="G13" s="35">
        <v>43.409051428798293</v>
      </c>
      <c r="H13" s="35">
        <v>42.713435242253404</v>
      </c>
      <c r="I13" s="35">
        <v>41.965869550314729</v>
      </c>
      <c r="J13" s="35">
        <v>41.063963233663088</v>
      </c>
      <c r="K13" s="35">
        <v>40.131976096456604</v>
      </c>
      <c r="L13" s="35">
        <v>39.035728929015143</v>
      </c>
      <c r="M13" s="35">
        <v>38.070287265577811</v>
      </c>
      <c r="N13" s="35">
        <v>36.808264843506869</v>
      </c>
      <c r="O13" s="35">
        <v>35.573267766107683</v>
      </c>
      <c r="P13" s="35">
        <v>34.140533414585015</v>
      </c>
      <c r="Q13" s="35">
        <v>32.521926459622527</v>
      </c>
      <c r="R13" s="35">
        <v>30.955234931715786</v>
      </c>
      <c r="S13" s="35">
        <v>29.380039170930299</v>
      </c>
      <c r="T13" s="35">
        <v>27.977189718238137</v>
      </c>
      <c r="U13" s="35">
        <v>27.162923367424614</v>
      </c>
      <c r="V13" s="35">
        <v>26.462375193533685</v>
      </c>
      <c r="W13" s="35">
        <v>25.770880179799349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37.652091166715984</v>
      </c>
      <c r="D14" s="36">
        <v>35.668547332873658</v>
      </c>
      <c r="E14" s="36">
        <v>34.523871514691429</v>
      </c>
      <c r="F14" s="36">
        <v>33.447389608280162</v>
      </c>
      <c r="G14" s="36">
        <v>32.419505230028918</v>
      </c>
      <c r="H14" s="36">
        <v>31.637800341169481</v>
      </c>
      <c r="I14" s="36">
        <v>31.049681132063338</v>
      </c>
      <c r="J14" s="36">
        <v>30.272074878683554</v>
      </c>
      <c r="K14" s="36">
        <v>29.476922807023183</v>
      </c>
      <c r="L14" s="36">
        <v>28.383818787181383</v>
      </c>
      <c r="M14" s="36">
        <v>27.756127766722614</v>
      </c>
      <c r="N14" s="36">
        <v>26.868595342219365</v>
      </c>
      <c r="O14" s="36">
        <v>25.5438787541202</v>
      </c>
      <c r="P14" s="36">
        <v>24.063787051355391</v>
      </c>
      <c r="Q14" s="36">
        <v>22.624950330725298</v>
      </c>
      <c r="R14" s="36">
        <v>22.011263299154844</v>
      </c>
      <c r="S14" s="36">
        <v>21.585533265009964</v>
      </c>
      <c r="T14" s="36">
        <v>21.153640349329422</v>
      </c>
      <c r="U14" s="36">
        <v>20.713943250543736</v>
      </c>
      <c r="V14" s="36">
        <v>20.709218088360238</v>
      </c>
      <c r="W14" s="36">
        <v>20.510734023155589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1.7188657642492964</v>
      </c>
      <c r="C16" s="44">
        <f>C7/RES_summary!C$6</f>
        <v>1.6959975986014391</v>
      </c>
      <c r="D16" s="44">
        <f>D7/RES_summary!D$6</f>
        <v>1.6725338072027585</v>
      </c>
      <c r="E16" s="44">
        <f>E7/RES_summary!E$6</f>
        <v>1.6480000018592946</v>
      </c>
      <c r="F16" s="44">
        <f>F7/RES_summary!F$6</f>
        <v>1.6197279893927041</v>
      </c>
      <c r="G16" s="44">
        <f>G7/RES_summary!G$6</f>
        <v>1.5881439970120848</v>
      </c>
      <c r="H16" s="44">
        <f>H7/RES_summary!H$6</f>
        <v>1.5568959874607131</v>
      </c>
      <c r="I16" s="44">
        <f>I7/RES_summary!I$6</f>
        <v>1.5296319909407372</v>
      </c>
      <c r="J16" s="44">
        <f>J7/RES_summary!J$6</f>
        <v>1.5100000049989153</v>
      </c>
      <c r="K16" s="44">
        <f>K7/RES_summary!K$6</f>
        <v>1.4998721411495839</v>
      </c>
      <c r="L16" s="44">
        <f>L7/RES_summary!L$6</f>
        <v>1.4965204327761212</v>
      </c>
      <c r="M16" s="44">
        <f>M7/RES_summary!M$6</f>
        <v>1.4973228678907333</v>
      </c>
      <c r="N16" s="44">
        <f>N7/RES_summary!N$6</f>
        <v>1.4999914465833377</v>
      </c>
      <c r="O16" s="44">
        <f>O7/RES_summary!O$6</f>
        <v>1.5019999969365061</v>
      </c>
      <c r="P16" s="44">
        <f>P7/RES_summary!P$6</f>
        <v>1.5043989384242065</v>
      </c>
      <c r="Q16" s="44">
        <f>Q7/RES_summary!Q$6</f>
        <v>1.5089769494265157</v>
      </c>
      <c r="R16" s="44">
        <f>R7/RES_summary!R$6</f>
        <v>1.5138094936674131</v>
      </c>
      <c r="S16" s="44">
        <f>S7/RES_summary!S$6</f>
        <v>1.5149999987857732</v>
      </c>
      <c r="T16" s="44">
        <f>T7/RES_summary!T$6</f>
        <v>1.4790000090014837</v>
      </c>
      <c r="U16" s="44">
        <f>U7/RES_summary!U$6</f>
        <v>1.4790000076532164</v>
      </c>
      <c r="V16" s="44">
        <f>V7/RES_summary!V$6</f>
        <v>1.47800001162365</v>
      </c>
      <c r="W16" s="44">
        <f>W7/RES_summary!W$6</f>
        <v>1.4889999913439393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78.852496338538813</v>
      </c>
      <c r="C17" s="52">
        <f t="shared" si="2"/>
        <v>77.184915684628848</v>
      </c>
      <c r="D17" s="52">
        <f t="shared" si="2"/>
        <v>75.333087075929683</v>
      </c>
      <c r="E17" s="52">
        <f t="shared" si="2"/>
        <v>73.379022971780856</v>
      </c>
      <c r="F17" s="52">
        <f t="shared" si="2"/>
        <v>71.24501627625871</v>
      </c>
      <c r="G17" s="52">
        <f t="shared" si="2"/>
        <v>68.939824442634873</v>
      </c>
      <c r="H17" s="52">
        <f t="shared" si="2"/>
        <v>66.500375939327341</v>
      </c>
      <c r="I17" s="52">
        <f t="shared" si="2"/>
        <v>64.192336591807177</v>
      </c>
      <c r="J17" s="52">
        <f t="shared" si="2"/>
        <v>62.006584688106535</v>
      </c>
      <c r="K17" s="52">
        <f t="shared" si="2"/>
        <v>60.192832916356288</v>
      </c>
      <c r="L17" s="52">
        <f t="shared" si="2"/>
        <v>58.417765950581099</v>
      </c>
      <c r="M17" s="52">
        <f t="shared" si="2"/>
        <v>57.003511709919032</v>
      </c>
      <c r="N17" s="52">
        <f t="shared" si="2"/>
        <v>55.212082428834485</v>
      </c>
      <c r="O17" s="52">
        <f t="shared" si="2"/>
        <v>53.431048075715253</v>
      </c>
      <c r="P17" s="52">
        <f t="shared" si="2"/>
        <v>51.360982226137843</v>
      </c>
      <c r="Q17" s="52">
        <f t="shared" si="2"/>
        <v>49.074837378514687</v>
      </c>
      <c r="R17" s="52">
        <f t="shared" ref="R17:V17" si="3">R13*R16</f>
        <v>46.860328518336495</v>
      </c>
      <c r="S17" s="52">
        <f t="shared" si="3"/>
        <v>44.510759308285373</v>
      </c>
      <c r="T17" s="52">
        <f t="shared" si="3"/>
        <v>41.378263845110418</v>
      </c>
      <c r="U17" s="52">
        <f t="shared" si="3"/>
        <v>40.173963868304732</v>
      </c>
      <c r="V17" s="52">
        <f t="shared" si="3"/>
        <v>39.111390843632172</v>
      </c>
      <c r="W17" s="52">
        <f t="shared" ref="W17" si="4">W13*W16</f>
        <v>38.372840364646926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690.74786792559951</v>
      </c>
      <c r="C18" s="36">
        <f>C3*11630*1000/RES_summary!C$6</f>
        <v>676.13986139734823</v>
      </c>
      <c r="D18" s="36">
        <f>D3*11630*1000/RES_summary!D$6</f>
        <v>659.91784278514376</v>
      </c>
      <c r="E18" s="36">
        <f>E3*11630*1000/RES_summary!E$6</f>
        <v>642.80024123279975</v>
      </c>
      <c r="F18" s="36">
        <f>F3*11630*1000/RES_summary!F$6</f>
        <v>624.10634258002563</v>
      </c>
      <c r="G18" s="36">
        <f>G3*11630*1000/RES_summary!G$6</f>
        <v>603.91286211748104</v>
      </c>
      <c r="H18" s="36">
        <f>H3*11630*1000/RES_summary!H$6</f>
        <v>582.5432932285072</v>
      </c>
      <c r="I18" s="36">
        <f>I3*11630*1000/RES_summary!I$6</f>
        <v>562.32486854423075</v>
      </c>
      <c r="J18" s="36">
        <f>J3*11630*1000/RES_summary!J$6</f>
        <v>543.17768186781302</v>
      </c>
      <c r="K18" s="36">
        <f>K3*11630*1000/RES_summary!K$6</f>
        <v>527.28921634728067</v>
      </c>
      <c r="L18" s="36">
        <f>L3*11630*1000/RES_summary!L$6</f>
        <v>511.73962972709012</v>
      </c>
      <c r="M18" s="36">
        <f>M3*11630*1000/RES_summary!M$6</f>
        <v>499.35076257889034</v>
      </c>
      <c r="N18" s="36">
        <f>N3*11630*1000/RES_summary!N$6</f>
        <v>483.65784207658982</v>
      </c>
      <c r="O18" s="36">
        <f>O3*11630*1000/RES_summary!O$6</f>
        <v>468.05598114326534</v>
      </c>
      <c r="P18" s="36">
        <f>P3*11630*1000/RES_summary!P$6</f>
        <v>449.92220430096705</v>
      </c>
      <c r="Q18" s="36">
        <f>Q3*11630*1000/RES_summary!Q$6</f>
        <v>429.8955754357882</v>
      </c>
      <c r="R18" s="36">
        <f>R3*11630*1000/RES_summary!R$6</f>
        <v>410.49647782062743</v>
      </c>
      <c r="S18" s="36">
        <f>S3*11630*1000/RES_summary!S$6</f>
        <v>389.91425154057976</v>
      </c>
      <c r="T18" s="36">
        <f>T3*11630*1000/RES_summary!T$6</f>
        <v>362.47359128316731</v>
      </c>
      <c r="U18" s="36">
        <f>U3*11630*1000/RES_summary!U$6</f>
        <v>351.92392348634939</v>
      </c>
      <c r="V18" s="36">
        <f>V3*11630*1000/RES_summary!V$6</f>
        <v>342.61578379021796</v>
      </c>
      <c r="W18" s="36">
        <f>W3*11630*1000/RES_summary!W$6</f>
        <v>336.14608159430696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777.96354812293384</v>
      </c>
      <c r="C3" s="49">
        <f t="shared" ref="C3:W3" si="0">C5*C11/11630</f>
        <v>759.59470635602145</v>
      </c>
      <c r="D3" s="49">
        <f t="shared" si="0"/>
        <v>752.09881329375298</v>
      </c>
      <c r="E3" s="49">
        <f t="shared" si="0"/>
        <v>748.97226117556261</v>
      </c>
      <c r="F3" s="49">
        <f t="shared" si="0"/>
        <v>740.41124422569544</v>
      </c>
      <c r="G3" s="49">
        <f t="shared" si="0"/>
        <v>727.08175746396341</v>
      </c>
      <c r="H3" s="49">
        <f t="shared" si="0"/>
        <v>722.47768005378634</v>
      </c>
      <c r="I3" s="49">
        <f t="shared" si="0"/>
        <v>704.87421757184541</v>
      </c>
      <c r="J3" s="49">
        <f t="shared" si="0"/>
        <v>683.52653190819319</v>
      </c>
      <c r="K3" s="49">
        <f t="shared" si="0"/>
        <v>666.74698585333181</v>
      </c>
      <c r="L3" s="49">
        <f t="shared" si="0"/>
        <v>646.38450343994032</v>
      </c>
      <c r="M3" s="49">
        <f t="shared" si="0"/>
        <v>619.25829190370064</v>
      </c>
      <c r="N3" s="49">
        <f t="shared" si="0"/>
        <v>600.12079554247077</v>
      </c>
      <c r="O3" s="49">
        <f t="shared" si="0"/>
        <v>573.08430538777679</v>
      </c>
      <c r="P3" s="49">
        <f t="shared" si="0"/>
        <v>545.34999496430908</v>
      </c>
      <c r="Q3" s="49">
        <f t="shared" si="0"/>
        <v>530.50503752103998</v>
      </c>
      <c r="R3" s="49">
        <f t="shared" si="0"/>
        <v>525.57638967410446</v>
      </c>
      <c r="S3" s="49">
        <f t="shared" si="0"/>
        <v>516.53337754818415</v>
      </c>
      <c r="T3" s="49">
        <f t="shared" si="0"/>
        <v>497.06712714495433</v>
      </c>
      <c r="U3" s="49">
        <f t="shared" si="0"/>
        <v>483.57340260792887</v>
      </c>
      <c r="V3" s="49">
        <f t="shared" si="0"/>
        <v>474.47558131848132</v>
      </c>
      <c r="W3" s="49">
        <f t="shared" si="0"/>
        <v>465.66079878526398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21326.706746039628</v>
      </c>
      <c r="C5" s="49">
        <f t="shared" ref="C5:W5" si="1">C7*C13/1000000</f>
        <v>21301.716433517548</v>
      </c>
      <c r="D5" s="49">
        <f t="shared" si="1"/>
        <v>21191.826365783152</v>
      </c>
      <c r="E5" s="49">
        <f t="shared" si="1"/>
        <v>21005.1659573416</v>
      </c>
      <c r="F5" s="49">
        <f t="shared" si="1"/>
        <v>20744.728923504834</v>
      </c>
      <c r="G5" s="49">
        <f t="shared" si="1"/>
        <v>20425.111854020346</v>
      </c>
      <c r="H5" s="49">
        <f t="shared" si="1"/>
        <v>20134.718561850426</v>
      </c>
      <c r="I5" s="49">
        <f t="shared" si="1"/>
        <v>19766.070713002275</v>
      </c>
      <c r="J5" s="49">
        <f t="shared" si="1"/>
        <v>19412.702817529906</v>
      </c>
      <c r="K5" s="49">
        <f t="shared" si="1"/>
        <v>18883.086557568309</v>
      </c>
      <c r="L5" s="49">
        <f t="shared" si="1"/>
        <v>18373.413595140475</v>
      </c>
      <c r="M5" s="49">
        <f t="shared" si="1"/>
        <v>17563.334620748916</v>
      </c>
      <c r="N5" s="49">
        <f t="shared" si="1"/>
        <v>16990.82392536075</v>
      </c>
      <c r="O5" s="49">
        <f t="shared" si="1"/>
        <v>16254.999682459849</v>
      </c>
      <c r="P5" s="49">
        <f t="shared" si="1"/>
        <v>15625.494772125086</v>
      </c>
      <c r="Q5" s="49">
        <f t="shared" si="1"/>
        <v>15095.222200641396</v>
      </c>
      <c r="R5" s="49">
        <f t="shared" si="1"/>
        <v>14740.472220292326</v>
      </c>
      <c r="S5" s="49">
        <f t="shared" si="1"/>
        <v>14461.383929897182</v>
      </c>
      <c r="T5" s="49">
        <f t="shared" si="1"/>
        <v>13954.768510825532</v>
      </c>
      <c r="U5" s="49">
        <f t="shared" si="1"/>
        <v>13705.340654968262</v>
      </c>
      <c r="V5" s="49">
        <f t="shared" si="1"/>
        <v>13370.029536126518</v>
      </c>
      <c r="W5" s="49">
        <f t="shared" si="1"/>
        <v>13048.017861108428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35291779</v>
      </c>
      <c r="C7" s="35">
        <v>35614258</v>
      </c>
      <c r="D7" s="35">
        <v>35942495</v>
      </c>
      <c r="E7" s="35">
        <v>36207278</v>
      </c>
      <c r="F7" s="35">
        <v>36395654</v>
      </c>
      <c r="G7" s="35">
        <v>36557494</v>
      </c>
      <c r="H7" s="35">
        <v>36912760</v>
      </c>
      <c r="I7" s="35">
        <v>37188827</v>
      </c>
      <c r="J7" s="35">
        <v>37606431</v>
      </c>
      <c r="K7" s="35">
        <v>37700673</v>
      </c>
      <c r="L7" s="35">
        <v>37935468</v>
      </c>
      <c r="M7" s="35">
        <v>37440389</v>
      </c>
      <c r="N7" s="35">
        <v>37721303</v>
      </c>
      <c r="O7" s="35">
        <v>37633501</v>
      </c>
      <c r="P7" s="35">
        <v>37945206</v>
      </c>
      <c r="Q7" s="35">
        <v>38648385</v>
      </c>
      <c r="R7" s="35">
        <v>39152603</v>
      </c>
      <c r="S7" s="35">
        <v>39696045</v>
      </c>
      <c r="T7" s="35">
        <v>39365732</v>
      </c>
      <c r="U7" s="35">
        <v>39806009</v>
      </c>
      <c r="V7" s="35">
        <v>39849961</v>
      </c>
      <c r="W7" s="35">
        <v>39897825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2469902.790417023</v>
      </c>
      <c r="D8" s="52">
        <v>2503385.2573165894</v>
      </c>
      <c r="E8" s="52">
        <v>2468013.6629091576</v>
      </c>
      <c r="F8" s="52">
        <v>2420051.6283875704</v>
      </c>
      <c r="G8" s="52">
        <v>2422327.8346069008</v>
      </c>
      <c r="H8" s="52">
        <v>2644938.0228547454</v>
      </c>
      <c r="I8" s="52">
        <v>2595299.9956314191</v>
      </c>
      <c r="J8" s="52">
        <v>2766779.6174402609</v>
      </c>
      <c r="K8" s="52">
        <v>2473746.8155881166</v>
      </c>
      <c r="L8" s="52">
        <v>2645020.5809962004</v>
      </c>
      <c r="M8" s="52">
        <v>1946263.9690213352</v>
      </c>
      <c r="N8" s="52">
        <v>2753776.1002879068</v>
      </c>
      <c r="O8" s="52">
        <v>2416986.1615304872</v>
      </c>
      <c r="P8" s="52">
        <v>2848831.4064473361</v>
      </c>
      <c r="Q8" s="52">
        <v>3273061.1565649658</v>
      </c>
      <c r="R8" s="52">
        <v>2974120.790417023</v>
      </c>
      <c r="S8" s="52">
        <v>3046827.2573165894</v>
      </c>
      <c r="T8" s="52">
        <v>2137700.6629091576</v>
      </c>
      <c r="U8" s="52">
        <v>2860328.6283875704</v>
      </c>
      <c r="V8" s="52">
        <v>2466279.8346069008</v>
      </c>
      <c r="W8" s="52">
        <v>2692802.0228547454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2147423.790417023</v>
      </c>
      <c r="D9" s="36">
        <v>2175148.2573165894</v>
      </c>
      <c r="E9" s="36">
        <v>2203230.6629091576</v>
      </c>
      <c r="F9" s="36">
        <v>2231675.6283875704</v>
      </c>
      <c r="G9" s="36">
        <v>2260487.8346069008</v>
      </c>
      <c r="H9" s="36">
        <v>2289672.0228547454</v>
      </c>
      <c r="I9" s="36">
        <v>2319232.9956314191</v>
      </c>
      <c r="J9" s="36">
        <v>2349175.6174402609</v>
      </c>
      <c r="K9" s="36">
        <v>2379504.8155881166</v>
      </c>
      <c r="L9" s="36">
        <v>2410225.5809962004</v>
      </c>
      <c r="M9" s="36">
        <v>2441342.9690213352</v>
      </c>
      <c r="N9" s="36">
        <v>2472862.1002879068</v>
      </c>
      <c r="O9" s="36">
        <v>2504788.1615304872</v>
      </c>
      <c r="P9" s="36">
        <v>2537126.4064473361</v>
      </c>
      <c r="Q9" s="36">
        <v>2569882.1565649658</v>
      </c>
      <c r="R9" s="36">
        <v>2469902.790417023</v>
      </c>
      <c r="S9" s="36">
        <v>2503385.2573165894</v>
      </c>
      <c r="T9" s="36">
        <v>2468013.6629091576</v>
      </c>
      <c r="U9" s="36">
        <v>2420051.6283875704</v>
      </c>
      <c r="V9" s="36">
        <v>2422327.8346069008</v>
      </c>
      <c r="W9" s="36">
        <v>2644938.0228547454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424.24346958068816</v>
      </c>
      <c r="C11" s="54">
        <v>414.71242293979583</v>
      </c>
      <c r="D11" s="54">
        <v>412.74919148683301</v>
      </c>
      <c r="E11" s="54">
        <v>414.68595940454043</v>
      </c>
      <c r="F11" s="54">
        <v>415.09256650676963</v>
      </c>
      <c r="G11" s="54">
        <v>413.99826349746422</v>
      </c>
      <c r="H11" s="54">
        <v>417.30980213181255</v>
      </c>
      <c r="I11" s="54">
        <v>414.73529410010963</v>
      </c>
      <c r="J11" s="54">
        <v>409.4954546418889</v>
      </c>
      <c r="K11" s="54">
        <v>410.64618444839738</v>
      </c>
      <c r="L11" s="54">
        <v>409.1483455744322</v>
      </c>
      <c r="M11" s="54">
        <v>410.05732056894215</v>
      </c>
      <c r="N11" s="54">
        <v>410.77495022130006</v>
      </c>
      <c r="O11" s="54">
        <v>410.02587522974602</v>
      </c>
      <c r="P11" s="54">
        <v>405.90205519439934</v>
      </c>
      <c r="Q11" s="54">
        <v>408.7236017040903</v>
      </c>
      <c r="R11" s="54">
        <v>414.67147867184246</v>
      </c>
      <c r="S11" s="54">
        <v>415.40168008858694</v>
      </c>
      <c r="T11" s="54">
        <v>414.25916053077077</v>
      </c>
      <c r="U11" s="54">
        <v>410.34796681916083</v>
      </c>
      <c r="V11" s="54">
        <v>412.72541663603698</v>
      </c>
      <c r="W11" s="54">
        <v>415.05423639974708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604.29673284646901</v>
      </c>
      <c r="C13" s="35">
        <v>598.12326943657081</v>
      </c>
      <c r="D13" s="35">
        <v>589.60365344095214</v>
      </c>
      <c r="E13" s="35">
        <v>580.13656694495501</v>
      </c>
      <c r="F13" s="35">
        <v>569.97818815138839</v>
      </c>
      <c r="G13" s="35">
        <v>558.71203463837946</v>
      </c>
      <c r="H13" s="35">
        <v>545.46770715195578</v>
      </c>
      <c r="I13" s="35">
        <v>531.50562433717721</v>
      </c>
      <c r="J13" s="35">
        <v>516.20699708328891</v>
      </c>
      <c r="K13" s="35">
        <v>500.86868628494534</v>
      </c>
      <c r="L13" s="35">
        <v>484.33338413382631</v>
      </c>
      <c r="M13" s="35">
        <v>469.10128579991294</v>
      </c>
      <c r="N13" s="35">
        <v>450.43046167733786</v>
      </c>
      <c r="O13" s="35">
        <v>431.9289795137542</v>
      </c>
      <c r="P13" s="35">
        <v>411.79101181121763</v>
      </c>
      <c r="Q13" s="35">
        <v>390.5783437171151</v>
      </c>
      <c r="R13" s="35">
        <v>376.48766852850946</v>
      </c>
      <c r="S13" s="35">
        <v>364.30289037351662</v>
      </c>
      <c r="T13" s="35">
        <v>354.49025845183144</v>
      </c>
      <c r="U13" s="35">
        <v>344.30330995926425</v>
      </c>
      <c r="V13" s="35">
        <v>335.50922511885312</v>
      </c>
      <c r="W13" s="35">
        <v>327.03581864696707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515.27974015885241</v>
      </c>
      <c r="D14" s="36">
        <v>481.16641819240994</v>
      </c>
      <c r="E14" s="36">
        <v>463.83239285322441</v>
      </c>
      <c r="F14" s="36">
        <v>449.6421664755776</v>
      </c>
      <c r="G14" s="36">
        <v>431.97635293550832</v>
      </c>
      <c r="H14" s="36">
        <v>413.3359727466119</v>
      </c>
      <c r="I14" s="36">
        <v>397.97213226224949</v>
      </c>
      <c r="J14" s="36">
        <v>385.36905805884663</v>
      </c>
      <c r="K14" s="36">
        <v>367.18014962852965</v>
      </c>
      <c r="L14" s="36">
        <v>357.96261412625796</v>
      </c>
      <c r="M14" s="36">
        <v>341.79156380325441</v>
      </c>
      <c r="N14" s="36">
        <v>334.75190393993734</v>
      </c>
      <c r="O14" s="36">
        <v>321.81030738378632</v>
      </c>
      <c r="P14" s="36">
        <v>317.20806147205411</v>
      </c>
      <c r="Q14" s="36">
        <v>312.4594288370298</v>
      </c>
      <c r="R14" s="36">
        <v>308.64277290698971</v>
      </c>
      <c r="S14" s="36">
        <v>303.74437047626867</v>
      </c>
      <c r="T14" s="36">
        <v>298.51198292727105</v>
      </c>
      <c r="U14" s="36">
        <v>293.22833502053828</v>
      </c>
      <c r="V14" s="36">
        <v>288.31976598440309</v>
      </c>
      <c r="W14" s="36">
        <v>286.40663107325605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0.92541332214397465</v>
      </c>
      <c r="C16" s="44">
        <f>C7/RES_summary!C$6</f>
        <v>0.9294473560253701</v>
      </c>
      <c r="D16" s="44">
        <f>D7/RES_summary!D$6</f>
        <v>0.93260207080371438</v>
      </c>
      <c r="E16" s="44">
        <f>E7/RES_summary!E$6</f>
        <v>0.93500001200794502</v>
      </c>
      <c r="F16" s="44">
        <f>F7/RES_summary!F$6</f>
        <v>0.93652837088317042</v>
      </c>
      <c r="G16" s="44">
        <f>G7/RES_summary!G$6</f>
        <v>0.93763468361726809</v>
      </c>
      <c r="H16" s="44">
        <f>H7/RES_summary!H$6</f>
        <v>0.93851319301893987</v>
      </c>
      <c r="I16" s="44">
        <f>I7/RES_summary!I$6</f>
        <v>0.9392657518685702</v>
      </c>
      <c r="J16" s="44">
        <f>J7/RES_summary!J$6</f>
        <v>0.93995680437345097</v>
      </c>
      <c r="K16" s="44">
        <f>K7/RES_summary!K$6</f>
        <v>0.94065073854859882</v>
      </c>
      <c r="L16" s="44">
        <f>L7/RES_summary!L$6</f>
        <v>0.941404350998859</v>
      </c>
      <c r="M16" s="44">
        <f>M7/RES_summary!M$6</f>
        <v>0.94228619914387746</v>
      </c>
      <c r="N16" s="44">
        <f>N7/RES_summary!N$6</f>
        <v>0.94340941989277616</v>
      </c>
      <c r="O16" s="44">
        <f>O7/RES_summary!O$6</f>
        <v>0.94499999008131086</v>
      </c>
      <c r="P16" s="44">
        <f>P7/RES_summary!P$6</f>
        <v>0.94807268326224181</v>
      </c>
      <c r="Q16" s="44">
        <f>Q7/RES_summary!Q$6</f>
        <v>0.95291150669617819</v>
      </c>
      <c r="R16" s="44">
        <f>R7/RES_summary!R$6</f>
        <v>0.95909380455325421</v>
      </c>
      <c r="S16" s="44">
        <f>S7/RES_summary!S$6</f>
        <v>0.96399999805723724</v>
      </c>
      <c r="T16" s="44">
        <f>T7/RES_summary!T$6</f>
        <v>0.94999999155356751</v>
      </c>
      <c r="U16" s="44">
        <f>U7/RES_summary!U$6</f>
        <v>0.95799999123971469</v>
      </c>
      <c r="V16" s="44">
        <f>V7/RES_summary!V$6</f>
        <v>0.96100000142281194</v>
      </c>
      <c r="W16" s="44">
        <f>W7/RES_summary!W$6</f>
        <v>0.96199998982490909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559.2242471042008</v>
      </c>
      <c r="C17" s="52">
        <f t="shared" si="2"/>
        <v>555.9240913550708</v>
      </c>
      <c r="D17" s="52">
        <f t="shared" si="2"/>
        <v>549.86558815246758</v>
      </c>
      <c r="E17" s="52">
        <f t="shared" si="2"/>
        <v>542.42769705978094</v>
      </c>
      <c r="F17" s="52">
        <f t="shared" si="2"/>
        <v>533.80074398836098</v>
      </c>
      <c r="G17" s="52">
        <f t="shared" si="2"/>
        <v>523.86778183131707</v>
      </c>
      <c r="H17" s="52">
        <f t="shared" si="2"/>
        <v>511.92863952790202</v>
      </c>
      <c r="I17" s="52">
        <f t="shared" si="2"/>
        <v>499.22502986543259</v>
      </c>
      <c r="J17" s="52">
        <f t="shared" si="2"/>
        <v>485.21227937362357</v>
      </c>
      <c r="K17" s="52">
        <f t="shared" si="2"/>
        <v>471.14249966980026</v>
      </c>
      <c r="L17" s="52">
        <f t="shared" si="2"/>
        <v>455.95355515758581</v>
      </c>
      <c r="M17" s="52">
        <f t="shared" si="2"/>
        <v>442.02766760990573</v>
      </c>
      <c r="N17" s="52">
        <f t="shared" si="2"/>
        <v>424.94034055305264</v>
      </c>
      <c r="O17" s="52">
        <f t="shared" si="2"/>
        <v>408.17288135632845</v>
      </c>
      <c r="P17" s="52">
        <f t="shared" si="2"/>
        <v>390.40780951113459</v>
      </c>
      <c r="Q17" s="52">
        <f t="shared" si="2"/>
        <v>372.18659799437393</v>
      </c>
      <c r="R17" s="52">
        <f t="shared" ref="R17:V17" si="3">R13*R16</f>
        <v>361.08699037639263</v>
      </c>
      <c r="S17" s="52">
        <f t="shared" si="3"/>
        <v>351.18798561231591</v>
      </c>
      <c r="T17" s="52">
        <f t="shared" si="3"/>
        <v>336.7657425350618</v>
      </c>
      <c r="U17" s="52">
        <f t="shared" si="3"/>
        <v>329.84256792477993</v>
      </c>
      <c r="V17" s="52">
        <f t="shared" si="3"/>
        <v>322.42436581658438</v>
      </c>
      <c r="W17" s="52">
        <f t="shared" ref="W17" si="4">W13*W16</f>
        <v>314.60845421076311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237.24723486513435</v>
      </c>
      <c r="C18" s="36">
        <f>C3*11630*1000/RES_summary!C$6</f>
        <v>230.54862689646583</v>
      </c>
      <c r="D18" s="36">
        <f>D3*11630*1000/RES_summary!D$6</f>
        <v>226.95657693636286</v>
      </c>
      <c r="E18" s="36">
        <f>E3*11630*1000/RES_summary!E$6</f>
        <v>224.93714996283069</v>
      </c>
      <c r="F18" s="36">
        <f>F3*11630*1000/RES_summary!F$6</f>
        <v>221.57672082535188</v>
      </c>
      <c r="G18" s="36">
        <f>G3*11630*1000/RES_summary!G$6</f>
        <v>216.88035198043366</v>
      </c>
      <c r="H18" s="36">
        <f>H3*11630*1000/RES_summary!H$6</f>
        <v>213.6328392669968</v>
      </c>
      <c r="I18" s="36">
        <f>I3*11630*1000/RES_summary!I$6</f>
        <v>207.04623958337621</v>
      </c>
      <c r="J18" s="36">
        <f>J3*11630*1000/RES_summary!J$6</f>
        <v>198.69222293992922</v>
      </c>
      <c r="K18" s="36">
        <f>K3*11630*1000/RES_summary!K$6</f>
        <v>193.4728698208838</v>
      </c>
      <c r="L18" s="36">
        <f>L3*11630*1000/RES_summary!L$6</f>
        <v>186.55264275150685</v>
      </c>
      <c r="M18" s="36">
        <f>M3*11630*1000/RES_summary!M$6</f>
        <v>181.25668099745693</v>
      </c>
      <c r="N18" s="36">
        <f>N3*11630*1000/RES_summary!N$6</f>
        <v>174.55484723770246</v>
      </c>
      <c r="O18" s="36">
        <f>O3*11630*1000/RES_summary!O$6</f>
        <v>167.36144292317587</v>
      </c>
      <c r="P18" s="36">
        <f>P3*11630*1000/RES_summary!P$6</f>
        <v>158.4673322445131</v>
      </c>
      <c r="Q18" s="36">
        <f>Q3*11630*1000/RES_summary!Q$6</f>
        <v>152.12144683825284</v>
      </c>
      <c r="R18" s="36">
        <f>R3*11630*1000/RES_summary!R$6</f>
        <v>149.73247622854404</v>
      </c>
      <c r="S18" s="36">
        <f>S3*11630*1000/RES_summary!S$6</f>
        <v>145.88407925028253</v>
      </c>
      <c r="T18" s="36">
        <f>T3*11630*1000/RES_summary!T$6</f>
        <v>139.50829379809642</v>
      </c>
      <c r="U18" s="36">
        <f>U3*11630*1000/RES_summary!U$6</f>
        <v>135.35022711834441</v>
      </c>
      <c r="V18" s="36">
        <f>V3*11630*1000/RES_summary!V$6</f>
        <v>133.07273071525981</v>
      </c>
      <c r="W18" s="36">
        <f>W3*11630*1000/RES_summary!W$6</f>
        <v>130.57957172735308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432.9944441940026</v>
      </c>
      <c r="C3" s="49">
        <f t="shared" ref="C3:W3" si="0">C5*C11/11630</f>
        <v>450.64617241872259</v>
      </c>
      <c r="D3" s="49">
        <f t="shared" si="0"/>
        <v>461.61918969053499</v>
      </c>
      <c r="E3" s="49">
        <f t="shared" si="0"/>
        <v>486.80713857588177</v>
      </c>
      <c r="F3" s="49">
        <f t="shared" si="0"/>
        <v>487.35803235905814</v>
      </c>
      <c r="G3" s="49">
        <f t="shared" si="0"/>
        <v>487.22787063353007</v>
      </c>
      <c r="H3" s="49">
        <f t="shared" si="0"/>
        <v>486.73434170947451</v>
      </c>
      <c r="I3" s="49">
        <f t="shared" si="0"/>
        <v>483.53074538950949</v>
      </c>
      <c r="J3" s="49">
        <f t="shared" si="0"/>
        <v>480.39504265354765</v>
      </c>
      <c r="K3" s="49">
        <f t="shared" si="0"/>
        <v>471.01568258150985</v>
      </c>
      <c r="L3" s="49">
        <f t="shared" si="0"/>
        <v>461.34859396024109</v>
      </c>
      <c r="M3" s="49">
        <f t="shared" si="0"/>
        <v>442.86879113012651</v>
      </c>
      <c r="N3" s="49">
        <f t="shared" si="0"/>
        <v>435.17693838205537</v>
      </c>
      <c r="O3" s="49">
        <f t="shared" si="0"/>
        <v>428.38218377826604</v>
      </c>
      <c r="P3" s="49">
        <f t="shared" si="0"/>
        <v>420.57471069515856</v>
      </c>
      <c r="Q3" s="49">
        <f t="shared" si="0"/>
        <v>412.92373460400211</v>
      </c>
      <c r="R3" s="49">
        <f t="shared" si="0"/>
        <v>413.50807424233511</v>
      </c>
      <c r="S3" s="49">
        <f t="shared" si="0"/>
        <v>407.75026626308573</v>
      </c>
      <c r="T3" s="49">
        <f t="shared" si="0"/>
        <v>392.65662071213274</v>
      </c>
      <c r="U3" s="49">
        <f t="shared" si="0"/>
        <v>376.23936723514146</v>
      </c>
      <c r="V3" s="49">
        <f t="shared" si="0"/>
        <v>357.14099912840828</v>
      </c>
      <c r="W3" s="49">
        <f t="shared" si="0"/>
        <v>342.94378094881785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18324.864736544179</v>
      </c>
      <c r="C5" s="49">
        <f t="shared" ref="C5:W5" si="1">C7*C13/1000000</f>
        <v>19152.129228612008</v>
      </c>
      <c r="D5" s="49">
        <f t="shared" si="1"/>
        <v>19876.722643311805</v>
      </c>
      <c r="E5" s="49">
        <f t="shared" si="1"/>
        <v>20435.940124966928</v>
      </c>
      <c r="F5" s="49">
        <f t="shared" si="1"/>
        <v>20731.870424108554</v>
      </c>
      <c r="G5" s="49">
        <f t="shared" si="1"/>
        <v>20880.097484319762</v>
      </c>
      <c r="H5" s="49">
        <f t="shared" si="1"/>
        <v>21036.214157849012</v>
      </c>
      <c r="I5" s="49">
        <f t="shared" si="1"/>
        <v>21095.963084741128</v>
      </c>
      <c r="J5" s="49">
        <f t="shared" si="1"/>
        <v>21222.312762806156</v>
      </c>
      <c r="K5" s="49">
        <f t="shared" si="1"/>
        <v>21137.172787694311</v>
      </c>
      <c r="L5" s="49">
        <f t="shared" si="1"/>
        <v>21047.795626822892</v>
      </c>
      <c r="M5" s="49">
        <f t="shared" si="1"/>
        <v>20486.658429905459</v>
      </c>
      <c r="N5" s="49">
        <f t="shared" si="1"/>
        <v>20177.376985457307</v>
      </c>
      <c r="O5" s="49">
        <f t="shared" si="1"/>
        <v>19680.031522404894</v>
      </c>
      <c r="P5" s="49">
        <f t="shared" si="1"/>
        <v>19292.956487290016</v>
      </c>
      <c r="Q5" s="49">
        <f t="shared" si="1"/>
        <v>18955.728933318267</v>
      </c>
      <c r="R5" s="49">
        <f t="shared" si="1"/>
        <v>18609.258540572566</v>
      </c>
      <c r="S5" s="49">
        <f t="shared" si="1"/>
        <v>18279.830566473753</v>
      </c>
      <c r="T5" s="49">
        <f t="shared" si="1"/>
        <v>17654.900667854912</v>
      </c>
      <c r="U5" s="49">
        <f t="shared" si="1"/>
        <v>17040.761087203125</v>
      </c>
      <c r="V5" s="49">
        <f t="shared" si="1"/>
        <v>16239.07226582745</v>
      </c>
      <c r="W5" s="49">
        <f t="shared" si="1"/>
        <v>15485.889465465352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12407023</v>
      </c>
      <c r="C7" s="35">
        <v>13039638</v>
      </c>
      <c r="D7" s="35">
        <v>13639003</v>
      </c>
      <c r="E7" s="35">
        <v>14134392</v>
      </c>
      <c r="F7" s="35">
        <v>14475743</v>
      </c>
      <c r="G7" s="35">
        <v>14712287</v>
      </c>
      <c r="H7" s="35">
        <v>14963755</v>
      </c>
      <c r="I7" s="35">
        <v>15152911</v>
      </c>
      <c r="J7" s="35">
        <v>15403342</v>
      </c>
      <c r="K7" s="35">
        <v>15497721</v>
      </c>
      <c r="L7" s="35">
        <v>15602573</v>
      </c>
      <c r="M7" s="35">
        <v>15394748</v>
      </c>
      <c r="N7" s="35">
        <v>15527517</v>
      </c>
      <c r="O7" s="35">
        <v>15571110</v>
      </c>
      <c r="P7" s="35">
        <v>15878217</v>
      </c>
      <c r="Q7" s="35">
        <v>16411450</v>
      </c>
      <c r="R7" s="35">
        <v>16885847</v>
      </c>
      <c r="S7" s="35">
        <v>17377314</v>
      </c>
      <c r="T7" s="35">
        <v>17528110</v>
      </c>
      <c r="U7" s="35">
        <v>17700793</v>
      </c>
      <c r="V7" s="35">
        <v>17706486</v>
      </c>
      <c r="W7" s="35">
        <v>17709326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1431977.4681086782</v>
      </c>
      <c r="D8" s="52">
        <v>1435210.0135114137</v>
      </c>
      <c r="E8" s="52">
        <v>1369381.6059637219</v>
      </c>
      <c r="F8" s="52">
        <v>1255232.2374679856</v>
      </c>
      <c r="G8" s="52">
        <v>1192134.3682675846</v>
      </c>
      <c r="H8" s="52">
        <v>1250671.0851358473</v>
      </c>
      <c r="I8" s="52">
        <v>1233962.2668892667</v>
      </c>
      <c r="J8" s="52">
        <v>1342921.7574546505</v>
      </c>
      <c r="K8" s="52">
        <v>1236730.5468349829</v>
      </c>
      <c r="L8" s="52">
        <v>1299339.9603344798</v>
      </c>
      <c r="M8" s="52">
        <v>1041178.8564198073</v>
      </c>
      <c r="N8" s="52">
        <v>1438776.8336115833</v>
      </c>
      <c r="O8" s="52">
        <v>1475570.4681086782</v>
      </c>
      <c r="P8" s="52">
        <v>1742317.0135114137</v>
      </c>
      <c r="Q8" s="52">
        <v>1902614.6059637219</v>
      </c>
      <c r="R8" s="52">
        <v>1729629.2374679856</v>
      </c>
      <c r="S8" s="52">
        <v>1683601.3682675846</v>
      </c>
      <c r="T8" s="52">
        <v>1401467.0851358473</v>
      </c>
      <c r="U8" s="52">
        <v>1406645.2668892667</v>
      </c>
      <c r="V8" s="52">
        <v>1348614.7574546505</v>
      </c>
      <c r="W8" s="52">
        <v>1239570.5468349829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799362.46810867824</v>
      </c>
      <c r="D9" s="36">
        <v>835845.01351141371</v>
      </c>
      <c r="E9" s="36">
        <v>873992.60596372187</v>
      </c>
      <c r="F9" s="36">
        <v>913881.2374679856</v>
      </c>
      <c r="G9" s="36">
        <v>955590.36826758459</v>
      </c>
      <c r="H9" s="36">
        <v>999203.08513584733</v>
      </c>
      <c r="I9" s="36">
        <v>1044806.2668892667</v>
      </c>
      <c r="J9" s="36">
        <v>1092490.7574546505</v>
      </c>
      <c r="K9" s="36">
        <v>1142351.5468349829</v>
      </c>
      <c r="L9" s="36">
        <v>1194487.9603344798</v>
      </c>
      <c r="M9" s="36">
        <v>1249003.8564198073</v>
      </c>
      <c r="N9" s="36">
        <v>1306007.8336115852</v>
      </c>
      <c r="O9" s="36">
        <v>1431977.4681086764</v>
      </c>
      <c r="P9" s="36">
        <v>1435210.0135114118</v>
      </c>
      <c r="Q9" s="36">
        <v>1369381.6059637219</v>
      </c>
      <c r="R9" s="36">
        <v>1255232.2374679856</v>
      </c>
      <c r="S9" s="36">
        <v>1192134.3682675846</v>
      </c>
      <c r="T9" s="36">
        <v>1250671.0851358473</v>
      </c>
      <c r="U9" s="36">
        <v>1233962.2668892667</v>
      </c>
      <c r="V9" s="36">
        <v>1342921.7574546486</v>
      </c>
      <c r="W9" s="36">
        <v>1236730.5468349829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274.80286803611733</v>
      </c>
      <c r="C11" s="54">
        <v>273.65181816964849</v>
      </c>
      <c r="D11" s="54">
        <v>270.09639730055693</v>
      </c>
      <c r="E11" s="54">
        <v>277.03971468974282</v>
      </c>
      <c r="F11" s="54">
        <v>273.39423797211788</v>
      </c>
      <c r="G11" s="54">
        <v>271.38092337563427</v>
      </c>
      <c r="H11" s="54">
        <v>269.09406567193867</v>
      </c>
      <c r="I11" s="54">
        <v>266.56581386168091</v>
      </c>
      <c r="J11" s="54">
        <v>263.26039053822757</v>
      </c>
      <c r="K11" s="54">
        <v>259.16012720547485</v>
      </c>
      <c r="L11" s="54">
        <v>254.91905389464813</v>
      </c>
      <c r="M11" s="54">
        <v>251.4106465173852</v>
      </c>
      <c r="N11" s="54">
        <v>250.83080903087944</v>
      </c>
      <c r="O11" s="54">
        <v>253.15430982259039</v>
      </c>
      <c r="P11" s="54">
        <v>253.52692256404646</v>
      </c>
      <c r="Q11" s="54">
        <v>253.3430948679368</v>
      </c>
      <c r="R11" s="54">
        <v>258.4250679818</v>
      </c>
      <c r="S11" s="54">
        <v>259.41901263226328</v>
      </c>
      <c r="T11" s="54">
        <v>258.65886106041455</v>
      </c>
      <c r="U11" s="54">
        <v>256.77631524513475</v>
      </c>
      <c r="V11" s="54">
        <v>255.77506841963347</v>
      </c>
      <c r="W11" s="54">
        <v>257.55292786567094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1476.9751564532587</v>
      </c>
      <c r="C13" s="35">
        <v>1468.762340535221</v>
      </c>
      <c r="D13" s="35">
        <v>1457.3442533381512</v>
      </c>
      <c r="E13" s="35">
        <v>1445.8308588701182</v>
      </c>
      <c r="F13" s="35">
        <v>1432.1800562574615</v>
      </c>
      <c r="G13" s="35">
        <v>1419.2285322003142</v>
      </c>
      <c r="H13" s="35">
        <v>1405.811185618116</v>
      </c>
      <c r="I13" s="35">
        <v>1392.2053052869596</v>
      </c>
      <c r="J13" s="35">
        <v>1377.7732626339243</v>
      </c>
      <c r="K13" s="35">
        <v>1363.8891026425313</v>
      </c>
      <c r="L13" s="35">
        <v>1348.9951706569739</v>
      </c>
      <c r="M13" s="35">
        <v>1330.7563352063612</v>
      </c>
      <c r="N13" s="35">
        <v>1299.4593395362122</v>
      </c>
      <c r="O13" s="35">
        <v>1263.881092767625</v>
      </c>
      <c r="P13" s="35">
        <v>1215.0581193902324</v>
      </c>
      <c r="Q13" s="35">
        <v>1155.0307214364525</v>
      </c>
      <c r="R13" s="35">
        <v>1102.0624870385577</v>
      </c>
      <c r="S13" s="35">
        <v>1051.9364826159988</v>
      </c>
      <c r="T13" s="35">
        <v>1007.2335618532124</v>
      </c>
      <c r="U13" s="35">
        <v>962.71173202257808</v>
      </c>
      <c r="V13" s="35">
        <v>917.12563779326115</v>
      </c>
      <c r="W13" s="35">
        <v>874.44826897790199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1402.1889611974805</v>
      </c>
      <c r="D14" s="36">
        <v>1365.0376710431963</v>
      </c>
      <c r="E14" s="36">
        <v>1351.035269883997</v>
      </c>
      <c r="F14" s="36">
        <v>1311.0802397413559</v>
      </c>
      <c r="G14" s="36">
        <v>1308.2504249540971</v>
      </c>
      <c r="H14" s="36">
        <v>1304.8313228966074</v>
      </c>
      <c r="I14" s="36">
        <v>1298.9877157549079</v>
      </c>
      <c r="J14" s="36">
        <v>1295.6312427152757</v>
      </c>
      <c r="K14" s="36">
        <v>1295.4195104175301</v>
      </c>
      <c r="L14" s="36">
        <v>1289.0020567011454</v>
      </c>
      <c r="M14" s="36">
        <v>1232.8433884479314</v>
      </c>
      <c r="N14" s="36">
        <v>1125.7198768372309</v>
      </c>
      <c r="O14" s="36">
        <v>1023.7108752584749</v>
      </c>
      <c r="P14" s="36">
        <v>902.27018791395108</v>
      </c>
      <c r="Q14" s="36">
        <v>795.14542192286603</v>
      </c>
      <c r="R14" s="36">
        <v>751.16664423808379</v>
      </c>
      <c r="S14" s="36">
        <v>730.68503208421782</v>
      </c>
      <c r="T14" s="36">
        <v>718.52198213409611</v>
      </c>
      <c r="U14" s="36">
        <v>702.92224274073976</v>
      </c>
      <c r="V14" s="36">
        <v>695.70836216822715</v>
      </c>
      <c r="W14" s="36">
        <v>684.83563223150009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0.3253342477393022</v>
      </c>
      <c r="C16" s="44">
        <f>C7/RES_summary!C$6</f>
        <v>0.34030351166176043</v>
      </c>
      <c r="D16" s="44">
        <f>D7/RES_summary!D$6</f>
        <v>0.35389202784887558</v>
      </c>
      <c r="E16" s="44">
        <f>E7/RES_summary!E$6</f>
        <v>0.36500000606853139</v>
      </c>
      <c r="F16" s="44">
        <f>F7/RES_summary!F$6</f>
        <v>0.37248799016260176</v>
      </c>
      <c r="G16" s="44">
        <f>G7/RES_summary!G$6</f>
        <v>0.3773439877069103</v>
      </c>
      <c r="H16" s="44">
        <f>H7/RES_summary!H$6</f>
        <v>0.38045601262552914</v>
      </c>
      <c r="I16" s="44">
        <f>I7/RES_summary!I$6</f>
        <v>0.38271199958558866</v>
      </c>
      <c r="J16" s="44">
        <f>J7/RES_summary!J$6</f>
        <v>0.38500000499891524</v>
      </c>
      <c r="K16" s="44">
        <f>K7/RES_summary!K$6</f>
        <v>0.38667592762787362</v>
      </c>
      <c r="L16" s="44">
        <f>L7/RES_summary!L$6</f>
        <v>0.38719253731039566</v>
      </c>
      <c r="M16" s="44">
        <f>M7/RES_summary!M$6</f>
        <v>0.38744946212225012</v>
      </c>
      <c r="N16" s="44">
        <f>N7/RES_summary!N$6</f>
        <v>0.38834304863077557</v>
      </c>
      <c r="O16" s="44">
        <f>O7/RES_summary!O$6</f>
        <v>0.39099999746382885</v>
      </c>
      <c r="P16" s="44">
        <f>P7/RES_summary!P$6</f>
        <v>0.39672215237440384</v>
      </c>
      <c r="Q16" s="44">
        <f>Q7/RES_summary!Q$6</f>
        <v>0.40463940593038994</v>
      </c>
      <c r="R16" s="44">
        <f>R7/RES_summary!R$6</f>
        <v>0.41364072887654885</v>
      </c>
      <c r="S16" s="44">
        <f>S7/RES_summary!S$6</f>
        <v>0.42199999174325808</v>
      </c>
      <c r="T16" s="44">
        <f>T7/RES_summary!T$6</f>
        <v>0.42299999278433342</v>
      </c>
      <c r="U16" s="44">
        <f>U7/RES_summary!U$6</f>
        <v>0.42599999258745086</v>
      </c>
      <c r="V16" s="44">
        <f>V7/RES_summary!V$6</f>
        <v>0.42699999307886399</v>
      </c>
      <c r="W16" s="44">
        <f>W7/RES_summary!W$6</f>
        <v>0.42700000393018911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480.51060145435906</v>
      </c>
      <c r="C17" s="52">
        <f t="shared" si="2"/>
        <v>499.82498228068215</v>
      </c>
      <c r="D17" s="52">
        <f t="shared" si="2"/>
        <v>515.74251308774376</v>
      </c>
      <c r="E17" s="52">
        <f t="shared" si="2"/>
        <v>527.72827226166305</v>
      </c>
      <c r="F17" s="52">
        <f t="shared" si="2"/>
        <v>533.46987070630371</v>
      </c>
      <c r="G17" s="52">
        <f t="shared" si="2"/>
        <v>535.53735380789169</v>
      </c>
      <c r="H17" s="52">
        <f t="shared" si="2"/>
        <v>534.84931818463599</v>
      </c>
      <c r="I17" s="52">
        <f t="shared" si="2"/>
        <v>532.81367622003722</v>
      </c>
      <c r="J17" s="52">
        <f t="shared" si="2"/>
        <v>530.44271300143259</v>
      </c>
      <c r="K17" s="52">
        <f t="shared" si="2"/>
        <v>527.38308394584897</v>
      </c>
      <c r="L17" s="52">
        <f t="shared" si="2"/>
        <v>522.32086294614396</v>
      </c>
      <c r="M17" s="52">
        <f t="shared" si="2"/>
        <v>515.60082629148144</v>
      </c>
      <c r="N17" s="52">
        <f t="shared" si="2"/>
        <v>504.63600148722674</v>
      </c>
      <c r="O17" s="52">
        <f t="shared" si="2"/>
        <v>494.17750406672258</v>
      </c>
      <c r="P17" s="52">
        <f t="shared" si="2"/>
        <v>482.04047238448834</v>
      </c>
      <c r="Q17" s="52">
        <f t="shared" si="2"/>
        <v>467.37094495339585</v>
      </c>
      <c r="R17" s="52">
        <f t="shared" ref="R17:V17" si="3">R13*R16</f>
        <v>455.85793040613117</v>
      </c>
      <c r="S17" s="52">
        <f t="shared" si="3"/>
        <v>443.91718697838343</v>
      </c>
      <c r="T17" s="52">
        <f t="shared" si="3"/>
        <v>426.05978939604734</v>
      </c>
      <c r="U17" s="52">
        <f t="shared" si="3"/>
        <v>410.11519070547024</v>
      </c>
      <c r="V17" s="52">
        <f t="shared" si="3"/>
        <v>391.61264099017126</v>
      </c>
      <c r="W17" s="52">
        <f t="shared" ref="W17" si="4">W13*W16</f>
        <v>373.38941429031121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132.04569140141763</v>
      </c>
      <c r="C18" s="36">
        <f>C3*11630*1000/RES_summary!C$6</f>
        <v>136.77801516772101</v>
      </c>
      <c r="D18" s="36">
        <f>D3*11630*1000/RES_summary!D$6</f>
        <v>139.30019471973495</v>
      </c>
      <c r="E18" s="36">
        <f>E3*11630*1000/RES_summary!E$6</f>
        <v>146.20168998108204</v>
      </c>
      <c r="F18" s="36">
        <f>F3*11630*1000/RES_summary!F$6</f>
        <v>145.84758878283415</v>
      </c>
      <c r="G18" s="36">
        <f>G3*11630*1000/RES_summary!G$6</f>
        <v>145.33462157852938</v>
      </c>
      <c r="H18" s="36">
        <f>H3*11630*1000/RES_summary!H$6</f>
        <v>143.92477755216808</v>
      </c>
      <c r="I18" s="36">
        <f>I3*11630*1000/RES_summary!I$6</f>
        <v>142.02991123822835</v>
      </c>
      <c r="J18" s="36">
        <f>J3*11630*1000/RES_summary!J$6</f>
        <v>139.6445557829141</v>
      </c>
      <c r="K18" s="36">
        <f>K3*11630*1000/RES_summary!K$6</f>
        <v>136.67666712142181</v>
      </c>
      <c r="L18" s="36">
        <f>L3*11630*1000/RES_summary!L$6</f>
        <v>133.14954021166716</v>
      </c>
      <c r="M18" s="36">
        <f>M3*11630*1000/RES_summary!M$6</f>
        <v>129.62753708283938</v>
      </c>
      <c r="N18" s="36">
        <f>N3*11630*1000/RES_summary!N$6</f>
        <v>126.57825651914916</v>
      </c>
      <c r="O18" s="36">
        <f>O3*11630*1000/RES_summary!O$6</f>
        <v>125.10316497186153</v>
      </c>
      <c r="P18" s="36">
        <f>P3*11630*1000/RES_summary!P$6</f>
        <v>122.21023751495855</v>
      </c>
      <c r="Q18" s="36">
        <f>Q3*11630*1000/RES_summary!Q$6</f>
        <v>118.40520164584541</v>
      </c>
      <c r="R18" s="36">
        <f>R3*11630*1000/RES_summary!R$6</f>
        <v>117.80511665524708</v>
      </c>
      <c r="S18" s="36">
        <f>S3*11630*1000/RES_summary!S$6</f>
        <v>115.16055833642405</v>
      </c>
      <c r="T18" s="36">
        <f>T3*11630*1000/RES_summary!T$6</f>
        <v>110.20413986882168</v>
      </c>
      <c r="U18" s="36">
        <f>U3*11630*1000/RES_summary!U$6</f>
        <v>105.3078674954064</v>
      </c>
      <c r="V18" s="36">
        <f>V3*11630*1000/RES_summary!V$6</f>
        <v>100.16475004325441</v>
      </c>
      <c r="W18" s="36">
        <f>W3*11630*1000/RES_summary!W$6</f>
        <v>96.167536884517645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310.40296191876621</v>
      </c>
      <c r="C3" s="49">
        <f t="shared" ref="C3:W3" si="0">C5*C11/11630</f>
        <v>321.64769681265579</v>
      </c>
      <c r="D3" s="49">
        <f t="shared" si="0"/>
        <v>330.25811983111299</v>
      </c>
      <c r="E3" s="49">
        <f t="shared" si="0"/>
        <v>336.43990426389911</v>
      </c>
      <c r="F3" s="49">
        <f t="shared" si="0"/>
        <v>339.01134694184196</v>
      </c>
      <c r="G3" s="49">
        <f t="shared" si="0"/>
        <v>339.30031987795991</v>
      </c>
      <c r="H3" s="49">
        <f t="shared" si="0"/>
        <v>339.03202702533662</v>
      </c>
      <c r="I3" s="49">
        <f t="shared" si="0"/>
        <v>336.58806922822589</v>
      </c>
      <c r="J3" s="49">
        <f t="shared" si="0"/>
        <v>333.68773065911148</v>
      </c>
      <c r="K3" s="49">
        <f t="shared" si="0"/>
        <v>327.03748276768789</v>
      </c>
      <c r="L3" s="49">
        <f t="shared" si="0"/>
        <v>320.70617146388793</v>
      </c>
      <c r="M3" s="49">
        <f t="shared" si="0"/>
        <v>310.08040034974408</v>
      </c>
      <c r="N3" s="49">
        <f t="shared" si="0"/>
        <v>304.68647521387464</v>
      </c>
      <c r="O3" s="49">
        <f t="shared" si="0"/>
        <v>296.88395633378497</v>
      </c>
      <c r="P3" s="49">
        <f t="shared" si="0"/>
        <v>292.21469065661535</v>
      </c>
      <c r="Q3" s="49">
        <f t="shared" si="0"/>
        <v>289.69986867211344</v>
      </c>
      <c r="R3" s="49">
        <f t="shared" si="0"/>
        <v>289.81944501447634</v>
      </c>
      <c r="S3" s="49">
        <f t="shared" si="0"/>
        <v>291.48163687518814</v>
      </c>
      <c r="T3" s="49">
        <f t="shared" si="0"/>
        <v>289.25108086615796</v>
      </c>
      <c r="U3" s="49">
        <f t="shared" si="0"/>
        <v>286.4935150559304</v>
      </c>
      <c r="V3" s="49">
        <f t="shared" si="0"/>
        <v>293.96544509001689</v>
      </c>
      <c r="W3" s="49">
        <f t="shared" si="0"/>
        <v>307.86878631511667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7789.6311455818568</v>
      </c>
      <c r="C5" s="49">
        <f t="shared" ref="C5:W5" si="1">C7*C13/1000000</f>
        <v>8083.2249771500719</v>
      </c>
      <c r="D5" s="49">
        <f t="shared" si="1"/>
        <v>8320.4308878325537</v>
      </c>
      <c r="E5" s="49">
        <f t="shared" si="1"/>
        <v>8486.1563575464224</v>
      </c>
      <c r="F5" s="49">
        <f t="shared" si="1"/>
        <v>8559.6490770404707</v>
      </c>
      <c r="G5" s="49">
        <f t="shared" si="1"/>
        <v>8568.1735802933817</v>
      </c>
      <c r="H5" s="49">
        <f t="shared" si="1"/>
        <v>8567.8555924463217</v>
      </c>
      <c r="I5" s="49">
        <f t="shared" si="1"/>
        <v>8520.6019876671853</v>
      </c>
      <c r="J5" s="49">
        <f t="shared" si="1"/>
        <v>8487.995686106713</v>
      </c>
      <c r="K5" s="49">
        <f t="shared" si="1"/>
        <v>8370.5321947380744</v>
      </c>
      <c r="L5" s="49">
        <f t="shared" si="1"/>
        <v>8234.252585613498</v>
      </c>
      <c r="M5" s="49">
        <f t="shared" si="1"/>
        <v>7943.8733199558828</v>
      </c>
      <c r="N5" s="49">
        <f t="shared" si="1"/>
        <v>7775.765367244524</v>
      </c>
      <c r="O5" s="49">
        <f t="shared" si="1"/>
        <v>7540.4452713580013</v>
      </c>
      <c r="P5" s="49">
        <f t="shared" si="1"/>
        <v>7390.6940756299336</v>
      </c>
      <c r="Q5" s="49">
        <f t="shared" si="1"/>
        <v>7308.7403966766287</v>
      </c>
      <c r="R5" s="49">
        <f t="shared" si="1"/>
        <v>7289.6804492582633</v>
      </c>
      <c r="S5" s="49">
        <f t="shared" si="1"/>
        <v>7305.0595881137715</v>
      </c>
      <c r="T5" s="49">
        <f t="shared" si="1"/>
        <v>7211.1594976185961</v>
      </c>
      <c r="U5" s="49">
        <f t="shared" si="1"/>
        <v>7145.8404049790897</v>
      </c>
      <c r="V5" s="49">
        <f t="shared" si="1"/>
        <v>7033.4715332578062</v>
      </c>
      <c r="W5" s="49">
        <f t="shared" si="1"/>
        <v>6921.855195621315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12407023</v>
      </c>
      <c r="C7" s="35">
        <v>13039638</v>
      </c>
      <c r="D7" s="35">
        <v>13639003</v>
      </c>
      <c r="E7" s="35">
        <v>14134392</v>
      </c>
      <c r="F7" s="35">
        <v>14475743</v>
      </c>
      <c r="G7" s="35">
        <v>14712287</v>
      </c>
      <c r="H7" s="35">
        <v>14963755</v>
      </c>
      <c r="I7" s="35">
        <v>15152911</v>
      </c>
      <c r="J7" s="35">
        <v>15403342</v>
      </c>
      <c r="K7" s="35">
        <v>15497721</v>
      </c>
      <c r="L7" s="35">
        <v>15602573</v>
      </c>
      <c r="M7" s="35">
        <v>15394748</v>
      </c>
      <c r="N7" s="35">
        <v>15527517</v>
      </c>
      <c r="O7" s="35">
        <v>15571110</v>
      </c>
      <c r="P7" s="35">
        <v>15878217</v>
      </c>
      <c r="Q7" s="35">
        <v>16411450</v>
      </c>
      <c r="R7" s="35">
        <v>16885847</v>
      </c>
      <c r="S7" s="35">
        <v>17377314</v>
      </c>
      <c r="T7" s="35">
        <v>17528110</v>
      </c>
      <c r="U7" s="35">
        <v>17700793</v>
      </c>
      <c r="V7" s="35">
        <v>17706486</v>
      </c>
      <c r="W7" s="35">
        <v>17709326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1199676.9732523654</v>
      </c>
      <c r="D8" s="52">
        <v>1195822.3182013799</v>
      </c>
      <c r="E8" s="52">
        <v>1122765.4583358057</v>
      </c>
      <c r="F8" s="52">
        <v>1001249.3841138631</v>
      </c>
      <c r="G8" s="52">
        <v>930650.18069924787</v>
      </c>
      <c r="H8" s="52">
        <v>981555.24022237957</v>
      </c>
      <c r="I8" s="52">
        <v>957089.48504482955</v>
      </c>
      <c r="J8" s="52">
        <v>1058172.6025973447</v>
      </c>
      <c r="K8" s="52">
        <v>943992.29239138402</v>
      </c>
      <c r="L8" s="52">
        <v>998507.5258352384</v>
      </c>
      <c r="M8" s="52">
        <v>732155.81951848976</v>
      </c>
      <c r="N8" s="52">
        <v>1121476.5226629917</v>
      </c>
      <c r="O8" s="52">
        <v>1083553.1194747165</v>
      </c>
      <c r="P8" s="52">
        <v>1400976.5471689142</v>
      </c>
      <c r="Q8" s="52">
        <v>1683806.5304810554</v>
      </c>
      <c r="R8" s="52">
        <v>1674073.9732523654</v>
      </c>
      <c r="S8" s="52">
        <v>1687289.3182013799</v>
      </c>
      <c r="T8" s="52">
        <v>1273561.4583358057</v>
      </c>
      <c r="U8" s="52">
        <v>1173932.3841138631</v>
      </c>
      <c r="V8" s="52">
        <v>936343.18069924787</v>
      </c>
      <c r="W8" s="52">
        <v>984395.24022237957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567061.97325236537</v>
      </c>
      <c r="D9" s="36">
        <v>596457.31820137985</v>
      </c>
      <c r="E9" s="36">
        <v>627376.45833580568</v>
      </c>
      <c r="F9" s="36">
        <v>659898.38411386311</v>
      </c>
      <c r="G9" s="36">
        <v>694106.18069924787</v>
      </c>
      <c r="H9" s="36">
        <v>730087.24022237957</v>
      </c>
      <c r="I9" s="36">
        <v>767933.48504482955</v>
      </c>
      <c r="J9" s="36">
        <v>807741.60259734467</v>
      </c>
      <c r="K9" s="36">
        <v>849613.29239138402</v>
      </c>
      <c r="L9" s="36">
        <v>893655.5258352384</v>
      </c>
      <c r="M9" s="36">
        <v>939980.81951848976</v>
      </c>
      <c r="N9" s="36">
        <v>988707.52266299166</v>
      </c>
      <c r="O9" s="36">
        <v>1039960.1194747165</v>
      </c>
      <c r="P9" s="36">
        <v>1093869.5471689142</v>
      </c>
      <c r="Q9" s="36">
        <v>1150573.5304810554</v>
      </c>
      <c r="R9" s="36">
        <v>1199676.9732523635</v>
      </c>
      <c r="S9" s="36">
        <v>1195822.318201378</v>
      </c>
      <c r="T9" s="36">
        <v>1122765.4583358057</v>
      </c>
      <c r="U9" s="36">
        <v>1001249.3841138631</v>
      </c>
      <c r="V9" s="36">
        <v>930650.18069924787</v>
      </c>
      <c r="W9" s="36">
        <v>981555.24022237957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463.43483788224972</v>
      </c>
      <c r="C11" s="54">
        <v>462.78097226115796</v>
      </c>
      <c r="D11" s="54">
        <v>461.62295984605998</v>
      </c>
      <c r="E11" s="54">
        <v>461.07989550647892</v>
      </c>
      <c r="F11" s="54">
        <v>460.61490715888385</v>
      </c>
      <c r="G11" s="54">
        <v>460.54887698079961</v>
      </c>
      <c r="H11" s="54">
        <v>460.20178932297614</v>
      </c>
      <c r="I11" s="54">
        <v>459.4181550540896</v>
      </c>
      <c r="J11" s="54">
        <v>457.209033920411</v>
      </c>
      <c r="K11" s="54">
        <v>454.38519751219064</v>
      </c>
      <c r="L11" s="54">
        <v>452.9631238956128</v>
      </c>
      <c r="M11" s="54">
        <v>453.96432078143351</v>
      </c>
      <c r="N11" s="54">
        <v>455.71124376571345</v>
      </c>
      <c r="O11" s="54">
        <v>457.89874309903877</v>
      </c>
      <c r="P11" s="54">
        <v>459.82918756473822</v>
      </c>
      <c r="Q11" s="54">
        <v>460.98360179665144</v>
      </c>
      <c r="R11" s="54">
        <v>462.37968440184841</v>
      </c>
      <c r="S11" s="54">
        <v>464.05253728173176</v>
      </c>
      <c r="T11" s="54">
        <v>466.49780407496695</v>
      </c>
      <c r="U11" s="54">
        <v>466.27399875581472</v>
      </c>
      <c r="V11" s="54">
        <v>486.07833418120731</v>
      </c>
      <c r="W11" s="54">
        <v>517.27663807671081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627.84046951326332</v>
      </c>
      <c r="C13" s="35">
        <v>619.89642482023442</v>
      </c>
      <c r="D13" s="35">
        <v>610.04685517207918</v>
      </c>
      <c r="E13" s="35">
        <v>600.39061868005524</v>
      </c>
      <c r="F13" s="35">
        <v>591.30982617199481</v>
      </c>
      <c r="G13" s="35">
        <v>582.38216670823385</v>
      </c>
      <c r="H13" s="35">
        <v>572.57390223552329</v>
      </c>
      <c r="I13" s="35">
        <v>562.3079280058588</v>
      </c>
      <c r="J13" s="35">
        <v>551.04896626373113</v>
      </c>
      <c r="K13" s="35">
        <v>540.11374928856151</v>
      </c>
      <c r="L13" s="35">
        <v>527.74965934230841</v>
      </c>
      <c r="M13" s="35">
        <v>516.0119100329465</v>
      </c>
      <c r="N13" s="35">
        <v>500.77326382862913</v>
      </c>
      <c r="O13" s="35">
        <v>484.25868620528672</v>
      </c>
      <c r="P13" s="35">
        <v>465.46120862499441</v>
      </c>
      <c r="Q13" s="35">
        <v>445.34397610671994</v>
      </c>
      <c r="R13" s="35">
        <v>431.70357099991867</v>
      </c>
      <c r="S13" s="35">
        <v>420.37909818017744</v>
      </c>
      <c r="T13" s="35">
        <v>411.40542235406991</v>
      </c>
      <c r="U13" s="35">
        <v>403.70171014253935</v>
      </c>
      <c r="V13" s="35">
        <v>397.2257134056868</v>
      </c>
      <c r="W13" s="35">
        <v>390.85932438204111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541.4943368771676</v>
      </c>
      <c r="D14" s="36">
        <v>511.51909784280241</v>
      </c>
      <c r="E14" s="36">
        <v>498.42805166670541</v>
      </c>
      <c r="F14" s="36">
        <v>487.19493719225409</v>
      </c>
      <c r="G14" s="36">
        <v>477.42155199642315</v>
      </c>
      <c r="H14" s="36">
        <v>466.66790524802718</v>
      </c>
      <c r="I14" s="36">
        <v>454.38396494972881</v>
      </c>
      <c r="J14" s="36">
        <v>448.43966314653028</v>
      </c>
      <c r="K14" s="36">
        <v>440.63719628191643</v>
      </c>
      <c r="L14" s="36">
        <v>425.42843674974756</v>
      </c>
      <c r="M14" s="36">
        <v>409.44663063593225</v>
      </c>
      <c r="N14" s="36">
        <v>403.61312375389645</v>
      </c>
      <c r="O14" s="36">
        <v>385.40699693800082</v>
      </c>
      <c r="P14" s="36">
        <v>383.32145919069035</v>
      </c>
      <c r="Q14" s="36">
        <v>380.34235824616337</v>
      </c>
      <c r="R14" s="36">
        <v>376.66097780296525</v>
      </c>
      <c r="S14" s="36">
        <v>371.64052748855551</v>
      </c>
      <c r="T14" s="36">
        <v>365.68137825902892</v>
      </c>
      <c r="U14" s="36">
        <v>359.88830692880208</v>
      </c>
      <c r="V14" s="36">
        <v>354.51059905836149</v>
      </c>
      <c r="W14" s="36">
        <v>351.93586483112966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0.3253342477393022</v>
      </c>
      <c r="C16" s="44">
        <f>C7/RES_summary!C$6</f>
        <v>0.34030351166176043</v>
      </c>
      <c r="D16" s="44">
        <f>D7/RES_summary!D$6</f>
        <v>0.35389202784887558</v>
      </c>
      <c r="E16" s="44">
        <f>E7/RES_summary!E$6</f>
        <v>0.36500000606853139</v>
      </c>
      <c r="F16" s="44">
        <f>F7/RES_summary!F$6</f>
        <v>0.37248799016260176</v>
      </c>
      <c r="G16" s="44">
        <f>G7/RES_summary!G$6</f>
        <v>0.3773439877069103</v>
      </c>
      <c r="H16" s="44">
        <f>H7/RES_summary!H$6</f>
        <v>0.38045601262552914</v>
      </c>
      <c r="I16" s="44">
        <f>I7/RES_summary!I$6</f>
        <v>0.38271199958558866</v>
      </c>
      <c r="J16" s="44">
        <f>J7/RES_summary!J$6</f>
        <v>0.38500000499891524</v>
      </c>
      <c r="K16" s="44">
        <f>K7/RES_summary!K$6</f>
        <v>0.38667592762787362</v>
      </c>
      <c r="L16" s="44">
        <f>L7/RES_summary!L$6</f>
        <v>0.38719253731039566</v>
      </c>
      <c r="M16" s="44">
        <f>M7/RES_summary!M$6</f>
        <v>0.38744946212225012</v>
      </c>
      <c r="N16" s="44">
        <f>N7/RES_summary!N$6</f>
        <v>0.38834304863077557</v>
      </c>
      <c r="O16" s="44">
        <f>O7/RES_summary!O$6</f>
        <v>0.39099999746382885</v>
      </c>
      <c r="P16" s="44">
        <f>P7/RES_summary!P$6</f>
        <v>0.39672215237440384</v>
      </c>
      <c r="Q16" s="44">
        <f>Q7/RES_summary!Q$6</f>
        <v>0.40463940593038994</v>
      </c>
      <c r="R16" s="44">
        <f>R7/RES_summary!R$6</f>
        <v>0.41364072887654885</v>
      </c>
      <c r="S16" s="44">
        <f>S7/RES_summary!S$6</f>
        <v>0.42199999174325808</v>
      </c>
      <c r="T16" s="44">
        <f>T7/RES_summary!T$6</f>
        <v>0.42299999278433342</v>
      </c>
      <c r="U16" s="44">
        <f>U7/RES_summary!U$6</f>
        <v>0.42599999258745086</v>
      </c>
      <c r="V16" s="44">
        <f>V7/RES_summary!V$6</f>
        <v>0.42699999307886399</v>
      </c>
      <c r="W16" s="44">
        <f>W7/RES_summary!W$6</f>
        <v>0.42700000393018911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204.25800684938781</v>
      </c>
      <c r="C17" s="52">
        <f t="shared" si="2"/>
        <v>210.95293023289625</v>
      </c>
      <c r="D17" s="52">
        <f t="shared" si="2"/>
        <v>215.89071865967642</v>
      </c>
      <c r="E17" s="52">
        <f t="shared" si="2"/>
        <v>219.14257946170949</v>
      </c>
      <c r="F17" s="52">
        <f t="shared" si="2"/>
        <v>220.25580871420377</v>
      </c>
      <c r="G17" s="52">
        <f t="shared" si="2"/>
        <v>219.75840915507558</v>
      </c>
      <c r="H17" s="52">
        <f t="shared" si="2"/>
        <v>217.83918377796672</v>
      </c>
      <c r="I17" s="52">
        <f t="shared" si="2"/>
        <v>215.20199150995145</v>
      </c>
      <c r="J17" s="52">
        <f t="shared" si="2"/>
        <v>212.15385476618357</v>
      </c>
      <c r="K17" s="52">
        <f t="shared" si="2"/>
        <v>208.8489850307233</v>
      </c>
      <c r="L17" s="52">
        <f t="shared" si="2"/>
        <v>204.34072966544534</v>
      </c>
      <c r="M17" s="52">
        <f t="shared" si="2"/>
        <v>199.92853699094005</v>
      </c>
      <c r="N17" s="52">
        <f t="shared" si="2"/>
        <v>194.47181594799352</v>
      </c>
      <c r="O17" s="52">
        <f t="shared" si="2"/>
        <v>189.3451450781042</v>
      </c>
      <c r="P17" s="52">
        <f t="shared" si="2"/>
        <v>184.6587725324992</v>
      </c>
      <c r="Q17" s="52">
        <f t="shared" si="2"/>
        <v>180.20372192650092</v>
      </c>
      <c r="R17" s="52">
        <f t="shared" ref="R17:V17" si="3">R13*R16</f>
        <v>178.5701797670153</v>
      </c>
      <c r="S17" s="52">
        <f t="shared" si="3"/>
        <v>177.39997596107315</v>
      </c>
      <c r="T17" s="52">
        <f t="shared" si="3"/>
        <v>174.02449068720722</v>
      </c>
      <c r="U17" s="52">
        <f t="shared" si="3"/>
        <v>171.976925528263</v>
      </c>
      <c r="V17" s="52">
        <f t="shared" si="3"/>
        <v>169.61537687497508</v>
      </c>
      <c r="W17" s="52">
        <f t="shared" ref="W17" si="4">W13*W16</f>
        <v>166.8969330472826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94.660276290397505</v>
      </c>
      <c r="C18" s="36">
        <f>C3*11630*1000/RES_summary!C$6</f>
        <v>97.625002154519962</v>
      </c>
      <c r="D18" s="36">
        <f>D3*11630*1000/RES_summary!D$6</f>
        <v>99.66011255097284</v>
      </c>
      <c r="E18" s="36">
        <f>E3*11630*1000/RES_summary!E$6</f>
        <v>101.04223763922526</v>
      </c>
      <c r="F18" s="36">
        <f>F3*11630*1000/RES_summary!F$6</f>
        <v>101.45310888209785</v>
      </c>
      <c r="G18" s="36">
        <f>G3*11630*1000/RES_summary!G$6</f>
        <v>101.20948854345711</v>
      </c>
      <c r="H18" s="36">
        <f>H3*11630*1000/RES_summary!H$6</f>
        <v>100.24998215927693</v>
      </c>
      <c r="I18" s="36">
        <f>I3*11630*1000/RES_summary!I$6</f>
        <v>98.867701903467747</v>
      </c>
      <c r="J18" s="36">
        <f>J3*11630*1000/RES_summary!J$6</f>
        <v>96.998658980137975</v>
      </c>
      <c r="K18" s="36">
        <f>K3*11630*1000/RES_summary!K$6</f>
        <v>94.897887313405732</v>
      </c>
      <c r="L18" s="36">
        <f>L3*11630*1000/RES_summary!L$6</f>
        <v>92.558815248369029</v>
      </c>
      <c r="M18" s="36">
        <f>M3*11630*1000/RES_summary!M$6</f>
        <v>90.760422499917794</v>
      </c>
      <c r="N18" s="36">
        <f>N3*11630*1000/RES_summary!N$6</f>
        <v>88.622993123037062</v>
      </c>
      <c r="O18" s="36">
        <f>O3*11630*1000/RES_summary!O$6</f>
        <v>86.700903943169052</v>
      </c>
      <c r="P18" s="36">
        <f>P3*11630*1000/RES_summary!P$6</f>
        <v>84.911493350320924</v>
      </c>
      <c r="Q18" s="36">
        <f>Q3*11630*1000/RES_summary!Q$6</f>
        <v>83.070960790840601</v>
      </c>
      <c r="R18" s="36">
        <f>R3*11630*1000/RES_summary!R$6</f>
        <v>82.567223364253863</v>
      </c>
      <c r="S18" s="36">
        <f>S3*11630*1000/RES_summary!S$6</f>
        <v>82.322908958454207</v>
      </c>
      <c r="T18" s="36">
        <f>T3*11630*1000/RES_summary!T$6</f>
        <v>81.182042760846699</v>
      </c>
      <c r="U18" s="36">
        <f>U3*11630*1000/RES_summary!U$6</f>
        <v>80.188368759794145</v>
      </c>
      <c r="V18" s="36">
        <f>V3*11630*1000/RES_summary!V$6</f>
        <v>82.446359842905565</v>
      </c>
      <c r="W18" s="36">
        <f>W3*11630*1000/RES_summary!W$6</f>
        <v>86.331884432012245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792.34277624317713</v>
      </c>
      <c r="C3" s="49">
        <f t="shared" ref="C3:W3" si="0">C5*C11/11630</f>
        <v>864.01954710357893</v>
      </c>
      <c r="D3" s="49">
        <f t="shared" si="0"/>
        <v>953.28489365918745</v>
      </c>
      <c r="E3" s="49">
        <f t="shared" si="0"/>
        <v>1044.0730579743442</v>
      </c>
      <c r="F3" s="49">
        <f t="shared" si="0"/>
        <v>1110.5347076059568</v>
      </c>
      <c r="G3" s="49">
        <f t="shared" si="0"/>
        <v>1182.0953942460987</v>
      </c>
      <c r="H3" s="49">
        <f t="shared" si="0"/>
        <v>1245.9309924364243</v>
      </c>
      <c r="I3" s="49">
        <f t="shared" si="0"/>
        <v>1310.6686891441238</v>
      </c>
      <c r="J3" s="49">
        <f t="shared" si="0"/>
        <v>1356.6070227676198</v>
      </c>
      <c r="K3" s="49">
        <f t="shared" si="0"/>
        <v>1414.7633926333519</v>
      </c>
      <c r="L3" s="49">
        <f t="shared" si="0"/>
        <v>1447.5746255835691</v>
      </c>
      <c r="M3" s="49">
        <f t="shared" si="0"/>
        <v>1451.0425499343658</v>
      </c>
      <c r="N3" s="49">
        <f t="shared" si="0"/>
        <v>1489.7860601266912</v>
      </c>
      <c r="O3" s="49">
        <f t="shared" si="0"/>
        <v>1518.3759114461568</v>
      </c>
      <c r="P3" s="49">
        <f t="shared" si="0"/>
        <v>1564.9390830387397</v>
      </c>
      <c r="Q3" s="49">
        <f t="shared" si="0"/>
        <v>1651.9185095519999</v>
      </c>
      <c r="R3" s="49">
        <f t="shared" si="0"/>
        <v>1726.4677255792567</v>
      </c>
      <c r="S3" s="49">
        <f t="shared" si="0"/>
        <v>1760.2708637134824</v>
      </c>
      <c r="T3" s="49">
        <f t="shared" si="0"/>
        <v>1783.6895610504196</v>
      </c>
      <c r="U3" s="49">
        <f t="shared" si="0"/>
        <v>1810.4625409065191</v>
      </c>
      <c r="V3" s="49">
        <f t="shared" si="0"/>
        <v>1900.4903597043663</v>
      </c>
      <c r="W3" s="49">
        <f t="shared" si="0"/>
        <v>1999.7196789571963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6208.5615396852627</v>
      </c>
      <c r="C5" s="49">
        <f t="shared" ref="C5:W5" si="1">C7*C13/1000000</f>
        <v>6722.0492605503241</v>
      </c>
      <c r="D5" s="49">
        <f t="shared" si="1"/>
        <v>7380.7755963968148</v>
      </c>
      <c r="E5" s="49">
        <f t="shared" si="1"/>
        <v>8058.0063739885773</v>
      </c>
      <c r="F5" s="49">
        <f t="shared" si="1"/>
        <v>8553.7999427560426</v>
      </c>
      <c r="G5" s="49">
        <f t="shared" si="1"/>
        <v>9098.9097722778151</v>
      </c>
      <c r="H5" s="49">
        <f t="shared" si="1"/>
        <v>9596.1229592464806</v>
      </c>
      <c r="I5" s="49">
        <f t="shared" si="1"/>
        <v>10113.444017623748</v>
      </c>
      <c r="J5" s="49">
        <f t="shared" si="1"/>
        <v>10520.794591125499</v>
      </c>
      <c r="K5" s="49">
        <f t="shared" si="1"/>
        <v>11050.255109187328</v>
      </c>
      <c r="L5" s="49">
        <f t="shared" si="1"/>
        <v>11370.890962313217</v>
      </c>
      <c r="M5" s="49">
        <f t="shared" si="1"/>
        <v>11356.882182901272</v>
      </c>
      <c r="N5" s="49">
        <f t="shared" si="1"/>
        <v>11635.511887648072</v>
      </c>
      <c r="O5" s="49">
        <f t="shared" si="1"/>
        <v>11821.123753585331</v>
      </c>
      <c r="P5" s="49">
        <f t="shared" si="1"/>
        <v>12147.212783082703</v>
      </c>
      <c r="Q5" s="49">
        <f t="shared" si="1"/>
        <v>12782.006673427108</v>
      </c>
      <c r="R5" s="49">
        <f t="shared" si="1"/>
        <v>13090.320989030628</v>
      </c>
      <c r="S5" s="49">
        <f t="shared" si="1"/>
        <v>13298.666123297447</v>
      </c>
      <c r="T5" s="49">
        <f t="shared" si="1"/>
        <v>13489.554959430065</v>
      </c>
      <c r="U5" s="49">
        <f t="shared" si="1"/>
        <v>13756.63563621104</v>
      </c>
      <c r="V5" s="49">
        <f t="shared" si="1"/>
        <v>13818.405062542854</v>
      </c>
      <c r="W5" s="49">
        <f t="shared" si="1"/>
        <v>13744.950935437075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18800338.929466166</v>
      </c>
      <c r="C7" s="35">
        <v>20651877.154547982</v>
      </c>
      <c r="D7" s="35">
        <v>23106526.395776086</v>
      </c>
      <c r="E7" s="35">
        <v>25719319.198288467</v>
      </c>
      <c r="F7" s="35">
        <v>27789480.1649075</v>
      </c>
      <c r="G7" s="35">
        <v>30212391.272831388</v>
      </c>
      <c r="H7" s="35">
        <v>32679756.954964969</v>
      </c>
      <c r="I7" s="35">
        <v>35513282.406918772</v>
      </c>
      <c r="J7" s="35">
        <v>38184269.116564766</v>
      </c>
      <c r="K7" s="35">
        <v>41516524.17696549</v>
      </c>
      <c r="L7" s="35">
        <v>44558640.208620779</v>
      </c>
      <c r="M7" s="35">
        <v>46606434.037053168</v>
      </c>
      <c r="N7" s="35">
        <v>50373968.962530851</v>
      </c>
      <c r="O7" s="35">
        <v>54671839.919999555</v>
      </c>
      <c r="P7" s="35">
        <v>61203369.102049731</v>
      </c>
      <c r="Q7" s="35">
        <v>72812351.159530327</v>
      </c>
      <c r="R7" s="35">
        <v>82967725.574077666</v>
      </c>
      <c r="S7" s="35">
        <v>93463157.00007996</v>
      </c>
      <c r="T7" s="35">
        <v>103630258.86279799</v>
      </c>
      <c r="U7" s="35">
        <v>113043451.35605572</v>
      </c>
      <c r="V7" s="35">
        <v>120872299.84194015</v>
      </c>
      <c r="W7" s="35">
        <v>126616204.47633724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3636897.2351198196</v>
      </c>
      <c r="D8" s="52">
        <v>4377868.9339215308</v>
      </c>
      <c r="E8" s="52">
        <v>4684518.4137579724</v>
      </c>
      <c r="F8" s="52">
        <v>4301859.7291665375</v>
      </c>
      <c r="G8" s="52">
        <v>4826935.7237906754</v>
      </c>
      <c r="H8" s="52">
        <v>5057022.6961905695</v>
      </c>
      <c r="I8" s="52">
        <v>5623148.9051381834</v>
      </c>
      <c r="J8" s="52">
        <v>5676017.4794794768</v>
      </c>
      <c r="K8" s="52">
        <v>6969152.2955205441</v>
      </c>
      <c r="L8" s="52">
        <v>7419984.9655768201</v>
      </c>
      <c r="M8" s="52">
        <v>6732312.242190361</v>
      </c>
      <c r="N8" s="52">
        <v>8069394.6546442211</v>
      </c>
      <c r="O8" s="52">
        <v>9124806.6812593788</v>
      </c>
      <c r="P8" s="52">
        <v>11588551.878240742</v>
      </c>
      <c r="Q8" s="52">
        <v>17232130.962618783</v>
      </c>
      <c r="R8" s="52">
        <v>15831391.894026816</v>
      </c>
      <c r="S8" s="52">
        <v>17464583.721522838</v>
      </c>
      <c r="T8" s="52">
        <v>17587086.828294858</v>
      </c>
      <c r="U8" s="52">
        <v>16145504.735448092</v>
      </c>
      <c r="V8" s="52">
        <v>15898243.140528649</v>
      </c>
      <c r="W8" s="52">
        <v>14868711.315656468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1785359.0100380033</v>
      </c>
      <c r="D9" s="36">
        <v>1923219.6926934272</v>
      </c>
      <c r="E9" s="36">
        <v>2071725.6112455912</v>
      </c>
      <c r="F9" s="36">
        <v>2231698.7625475042</v>
      </c>
      <c r="G9" s="36">
        <v>2404024.6158667877</v>
      </c>
      <c r="H9" s="36">
        <v>2589657.0140569918</v>
      </c>
      <c r="I9" s="36">
        <v>2789623.4531843811</v>
      </c>
      <c r="J9" s="36">
        <v>3005030.7698334828</v>
      </c>
      <c r="K9" s="36">
        <v>3636897.2351198196</v>
      </c>
      <c r="L9" s="36">
        <v>4377868.9339215308</v>
      </c>
      <c r="M9" s="36">
        <v>4684518.4137579724</v>
      </c>
      <c r="N9" s="36">
        <v>4301859.7291665375</v>
      </c>
      <c r="O9" s="36">
        <v>4826935.7237906754</v>
      </c>
      <c r="P9" s="36">
        <v>5057022.6961905658</v>
      </c>
      <c r="Q9" s="36">
        <v>5623148.9051381797</v>
      </c>
      <c r="R9" s="36">
        <v>5676017.4794794768</v>
      </c>
      <c r="S9" s="36">
        <v>6969152.2955205441</v>
      </c>
      <c r="T9" s="36">
        <v>7419984.9655768275</v>
      </c>
      <c r="U9" s="36">
        <v>6732312.242190361</v>
      </c>
      <c r="V9" s="36">
        <v>8069394.6546442211</v>
      </c>
      <c r="W9" s="36">
        <v>9124806.6812593788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1484.232125075351</v>
      </c>
      <c r="C11" s="54">
        <v>1494.8636856600428</v>
      </c>
      <c r="D11" s="54">
        <v>1502.105458763536</v>
      </c>
      <c r="E11" s="54">
        <v>1506.8950185294102</v>
      </c>
      <c r="F11" s="54">
        <v>1509.9159129148261</v>
      </c>
      <c r="G11" s="54">
        <v>1510.9249106929567</v>
      </c>
      <c r="H11" s="54">
        <v>1510.0033110844413</v>
      </c>
      <c r="I11" s="54">
        <v>1507.2092976619522</v>
      </c>
      <c r="J11" s="54">
        <v>1499.6338478175328</v>
      </c>
      <c r="K11" s="54">
        <v>1488.9880906591977</v>
      </c>
      <c r="L11" s="54">
        <v>1480.5605779999539</v>
      </c>
      <c r="M11" s="54">
        <v>1485.9381812681236</v>
      </c>
      <c r="N11" s="54">
        <v>1489.0803298191317</v>
      </c>
      <c r="O11" s="54">
        <v>1493.8268322216779</v>
      </c>
      <c r="P11" s="54">
        <v>1498.3059785605988</v>
      </c>
      <c r="Q11" s="54">
        <v>1503.0356936074652</v>
      </c>
      <c r="R11" s="54">
        <v>1533.8676313065448</v>
      </c>
      <c r="S11" s="54">
        <v>1539.3987603857306</v>
      </c>
      <c r="T11" s="54">
        <v>1537.805335862083</v>
      </c>
      <c r="U11" s="54">
        <v>1530.5834876747624</v>
      </c>
      <c r="V11" s="54">
        <v>1599.5118672034682</v>
      </c>
      <c r="W11" s="54">
        <v>1692.02058090378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330.23668152888746</v>
      </c>
      <c r="C13" s="35">
        <v>325.49337816828853</v>
      </c>
      <c r="D13" s="35">
        <v>319.42384891508544</v>
      </c>
      <c r="E13" s="35">
        <v>313.30558604073821</v>
      </c>
      <c r="F13" s="35">
        <v>307.80712312703724</v>
      </c>
      <c r="G13" s="35">
        <v>301.16483300214787</v>
      </c>
      <c r="H13" s="35">
        <v>293.64119728523752</v>
      </c>
      <c r="I13" s="35">
        <v>284.77919618191714</v>
      </c>
      <c r="J13" s="35">
        <v>275.52693385353973</v>
      </c>
      <c r="K13" s="35">
        <v>266.16522765935963</v>
      </c>
      <c r="L13" s="35">
        <v>255.18936190771115</v>
      </c>
      <c r="M13" s="35">
        <v>243.67627383533127</v>
      </c>
      <c r="N13" s="35">
        <v>230.98263105499575</v>
      </c>
      <c r="O13" s="35">
        <v>216.21960722161529</v>
      </c>
      <c r="P13" s="35">
        <v>198.47294293274268</v>
      </c>
      <c r="Q13" s="35">
        <v>175.54723161489457</v>
      </c>
      <c r="R13" s="35">
        <v>157.77606169694198</v>
      </c>
      <c r="S13" s="35">
        <v>142.28779072042335</v>
      </c>
      <c r="T13" s="35">
        <v>130.17004017417014</v>
      </c>
      <c r="U13" s="35">
        <v>121.69334420692296</v>
      </c>
      <c r="V13" s="35">
        <v>114.32234747425694</v>
      </c>
      <c r="W13" s="35">
        <v>108.55601770945368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303.3021513574248</v>
      </c>
      <c r="D14" s="36">
        <v>295.54197362724545</v>
      </c>
      <c r="E14" s="36">
        <v>290.61483982849586</v>
      </c>
      <c r="F14" s="36">
        <v>286.569632646326</v>
      </c>
      <c r="G14" s="36">
        <v>277.40310159502849</v>
      </c>
      <c r="H14" s="36">
        <v>267.4326390916973</v>
      </c>
      <c r="I14" s="36">
        <v>255.82766427500115</v>
      </c>
      <c r="J14" s="36">
        <v>246.60282810688639</v>
      </c>
      <c r="K14" s="36">
        <v>234.25220235018577</v>
      </c>
      <c r="L14" s="36">
        <v>217.58533010894769</v>
      </c>
      <c r="M14" s="36">
        <v>200.13655644670396</v>
      </c>
      <c r="N14" s="36">
        <v>187.3017904955492</v>
      </c>
      <c r="O14" s="36">
        <v>167.0850528864261</v>
      </c>
      <c r="P14" s="36">
        <v>144.84138939204871</v>
      </c>
      <c r="Q14" s="36">
        <v>120.31889411205744</v>
      </c>
      <c r="R14" s="36">
        <v>107.88920455387891</v>
      </c>
      <c r="S14" s="36">
        <v>105.40671551980402</v>
      </c>
      <c r="T14" s="36">
        <v>102.65308472614849</v>
      </c>
      <c r="U14" s="36">
        <v>99.994549090331333</v>
      </c>
      <c r="V14" s="36">
        <v>98.953166048357389</v>
      </c>
      <c r="W14" s="36">
        <v>97.598551011129601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0.4929783819101321</v>
      </c>
      <c r="C16" s="44">
        <f>C7/RES_summary!C$6</f>
        <v>0.53896483308048604</v>
      </c>
      <c r="D16" s="44">
        <f>D7/RES_summary!D$6</f>
        <v>0.59954642452566143</v>
      </c>
      <c r="E16" s="44">
        <f>E7/RES_summary!E$6</f>
        <v>0.66416381146453174</v>
      </c>
      <c r="F16" s="44">
        <f>F7/RES_summary!F$6</f>
        <v>0.71507539297222134</v>
      </c>
      <c r="G16" s="44">
        <f>G7/RES_summary!G$6</f>
        <v>0.77489408689836259</v>
      </c>
      <c r="H16" s="44">
        <f>H7/RES_summary!H$6</f>
        <v>0.83088837157901718</v>
      </c>
      <c r="I16" s="44">
        <f>I7/RES_summary!I$6</f>
        <v>0.89694708309179594</v>
      </c>
      <c r="J16" s="44">
        <f>J7/RES_summary!J$6</f>
        <v>0.95439962319588567</v>
      </c>
      <c r="K16" s="44">
        <f>K7/RES_summary!K$6</f>
        <v>1.035858143143316</v>
      </c>
      <c r="L16" s="44">
        <f>L7/RES_summary!L$6</f>
        <v>1.1057646044326725</v>
      </c>
      <c r="M16" s="44">
        <f>M7/RES_summary!M$6</f>
        <v>1.1729739128625152</v>
      </c>
      <c r="N16" s="44">
        <f>N7/RES_summary!N$6</f>
        <v>1.2598524721332649</v>
      </c>
      <c r="O16" s="44">
        <f>O7/RES_summary!O$6</f>
        <v>1.3728429938561018</v>
      </c>
      <c r="P16" s="44">
        <f>P7/RES_summary!P$6</f>
        <v>1.5291850667320048</v>
      </c>
      <c r="Q16" s="44">
        <f>Q7/RES_summary!Q$6</f>
        <v>1.7952555391258718</v>
      </c>
      <c r="R16" s="44">
        <f>R7/RES_summary!R$6</f>
        <v>2.0324020749264737</v>
      </c>
      <c r="S16" s="44">
        <f>S7/RES_summary!S$6</f>
        <v>2.2697093165452715</v>
      </c>
      <c r="T16" s="44">
        <f>T7/RES_summary!T$6</f>
        <v>2.5008742386487848</v>
      </c>
      <c r="U16" s="44">
        <f>U7/RES_summary!U$6</f>
        <v>2.72058485965796</v>
      </c>
      <c r="V16" s="44">
        <f>V7/RES_summary!V$6</f>
        <v>2.9148906901084053</v>
      </c>
      <c r="W16" s="44">
        <f>W7/RES_summary!W$6</f>
        <v>3.0529179828199915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162.79954490748256</v>
      </c>
      <c r="C17" s="52">
        <f t="shared" si="2"/>
        <v>175.42948423327513</v>
      </c>
      <c r="D17" s="52">
        <f t="shared" si="2"/>
        <v>191.50942652526456</v>
      </c>
      <c r="E17" s="52">
        <f t="shared" si="2"/>
        <v>208.08623217794548</v>
      </c>
      <c r="F17" s="52">
        <f t="shared" si="2"/>
        <v>220.10529952971507</v>
      </c>
      <c r="G17" s="52">
        <f t="shared" si="2"/>
        <v>233.37084827509722</v>
      </c>
      <c r="H17" s="52">
        <f t="shared" si="2"/>
        <v>243.98305624084392</v>
      </c>
      <c r="I17" s="52">
        <f t="shared" si="2"/>
        <v>255.4318693405969</v>
      </c>
      <c r="J17" s="52">
        <f t="shared" si="2"/>
        <v>262.96280185013603</v>
      </c>
      <c r="K17" s="52">
        <f t="shared" si="2"/>
        <v>275.70941849254223</v>
      </c>
      <c r="L17" s="52">
        <f t="shared" si="2"/>
        <v>282.17936382530632</v>
      </c>
      <c r="M17" s="52">
        <f t="shared" si="2"/>
        <v>285.82591239238627</v>
      </c>
      <c r="N17" s="52">
        <f t="shared" si="2"/>
        <v>291.00403875448222</v>
      </c>
      <c r="O17" s="52">
        <f t="shared" si="2"/>
        <v>296.83557290851275</v>
      </c>
      <c r="P17" s="52">
        <f t="shared" si="2"/>
        <v>303.50186048310348</v>
      </c>
      <c r="Q17" s="52">
        <f t="shared" si="2"/>
        <v>315.15213993485185</v>
      </c>
      <c r="R17" s="52">
        <f t="shared" ref="R17:V17" si="3">R13*R16</f>
        <v>320.66439516659221</v>
      </c>
      <c r="S17" s="52">
        <f t="shared" si="3"/>
        <v>322.9519242287887</v>
      </c>
      <c r="T17" s="52">
        <f t="shared" si="3"/>
        <v>325.53890011545946</v>
      </c>
      <c r="U17" s="52">
        <f t="shared" si="3"/>
        <v>331.07706977049935</v>
      </c>
      <c r="V17" s="52">
        <f t="shared" si="3"/>
        <v>333.23714632404972</v>
      </c>
      <c r="W17" s="52">
        <f t="shared" ref="W17" si="4">W13*W16</f>
        <v>331.4126186085166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241.63231449933281</v>
      </c>
      <c r="C18" s="36">
        <f>C3*11630*1000/RES_summary!C$6</f>
        <v>262.24316537439404</v>
      </c>
      <c r="D18" s="36">
        <f>D3*11630*1000/RES_summary!D$6</f>
        <v>287.66735498827427</v>
      </c>
      <c r="E18" s="36">
        <f>E3*11630*1000/RES_summary!E$6</f>
        <v>313.56410669350032</v>
      </c>
      <c r="F18" s="36">
        <f>F3*11630*1000/RES_summary!F$6</f>
        <v>332.340494276801</v>
      </c>
      <c r="G18" s="36">
        <f>G3*11630*1000/RES_summary!G$6</f>
        <v>352.60582808839087</v>
      </c>
      <c r="H18" s="36">
        <f>H3*11630*1000/RES_summary!H$6</f>
        <v>368.41522277217581</v>
      </c>
      <c r="I18" s="36">
        <f>I3*11630*1000/RES_summary!I$6</f>
        <v>384.98928838932062</v>
      </c>
      <c r="J18" s="36">
        <f>J3*11630*1000/RES_summary!J$6</f>
        <v>394.34791837139886</v>
      </c>
      <c r="K18" s="36">
        <f>K3*11630*1000/RES_summary!K$6</f>
        <v>410.52804061796814</v>
      </c>
      <c r="L18" s="36">
        <f>L3*11630*1000/RES_summary!L$6</f>
        <v>417.78364200485476</v>
      </c>
      <c r="M18" s="36">
        <f>M3*11630*1000/RES_summary!M$6</f>
        <v>424.71963641964442</v>
      </c>
      <c r="N18" s="36">
        <f>N3*11630*1000/RES_summary!N$6</f>
        <v>433.32839000722385</v>
      </c>
      <c r="O18" s="36">
        <f>O3*11630*1000/RES_summary!O$6</f>
        <v>443.42094356863043</v>
      </c>
      <c r="P18" s="36">
        <f>P3*11630*1000/RES_summary!P$6</f>
        <v>454.73865206609872</v>
      </c>
      <c r="Q18" s="36">
        <f>Q3*11630*1000/RES_summary!Q$6</f>
        <v>473.68491523885695</v>
      </c>
      <c r="R18" s="36">
        <f>R3*11630*1000/RES_summary!R$6</f>
        <v>491.85673625852655</v>
      </c>
      <c r="S18" s="36">
        <f>S3*11630*1000/RES_summary!S$6</f>
        <v>497.15179182198369</v>
      </c>
      <c r="T18" s="36">
        <f>T3*11630*1000/RES_summary!T$6</f>
        <v>500.61545762822726</v>
      </c>
      <c r="U18" s="36">
        <f>U3*11630*1000/RES_summary!U$6</f>
        <v>506.74109613847145</v>
      </c>
      <c r="V18" s="36">
        <f>V3*11630*1000/RES_summary!V$6</f>
        <v>533.01677013833614</v>
      </c>
      <c r="W18" s="36">
        <f>W3*11630*1000/RES_summary!W$6</f>
        <v>560.75697145682523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222.85504315677491</v>
      </c>
      <c r="C3" s="49">
        <f t="shared" ref="C3:W3" si="0">C5*C11/11630</f>
        <v>246.76997383064958</v>
      </c>
      <c r="D3" s="49">
        <f t="shared" si="0"/>
        <v>265.69792371246393</v>
      </c>
      <c r="E3" s="49">
        <f t="shared" si="0"/>
        <v>285.23420305691002</v>
      </c>
      <c r="F3" s="49">
        <f t="shared" si="0"/>
        <v>310.47079946028828</v>
      </c>
      <c r="G3" s="49">
        <f t="shared" si="0"/>
        <v>336.76788735150268</v>
      </c>
      <c r="H3" s="49">
        <f t="shared" si="0"/>
        <v>354.80578414044402</v>
      </c>
      <c r="I3" s="49">
        <f t="shared" si="0"/>
        <v>382.90916181099448</v>
      </c>
      <c r="J3" s="49">
        <f t="shared" si="0"/>
        <v>398.64288088478412</v>
      </c>
      <c r="K3" s="49">
        <f t="shared" si="0"/>
        <v>407.60697403733047</v>
      </c>
      <c r="L3" s="49">
        <f t="shared" si="0"/>
        <v>437.91273902829636</v>
      </c>
      <c r="M3" s="49">
        <f t="shared" si="0"/>
        <v>445.70795717552636</v>
      </c>
      <c r="N3" s="49">
        <f t="shared" si="0"/>
        <v>458.00024534735456</v>
      </c>
      <c r="O3" s="49">
        <f t="shared" si="0"/>
        <v>476.61665384579595</v>
      </c>
      <c r="P3" s="49">
        <f t="shared" si="0"/>
        <v>512.28929659613527</v>
      </c>
      <c r="Q3" s="49">
        <f t="shared" si="0"/>
        <v>542.99409885312173</v>
      </c>
      <c r="R3" s="49">
        <f t="shared" si="0"/>
        <v>599.23193065992473</v>
      </c>
      <c r="S3" s="49">
        <f t="shared" si="0"/>
        <v>639.44305365989294</v>
      </c>
      <c r="T3" s="49">
        <f t="shared" si="0"/>
        <v>696.59731062692595</v>
      </c>
      <c r="U3" s="49">
        <f t="shared" si="0"/>
        <v>734.98462261323652</v>
      </c>
      <c r="V3" s="49">
        <f t="shared" si="0"/>
        <v>813.66433349761132</v>
      </c>
      <c r="W3" s="49">
        <f t="shared" si="0"/>
        <v>886.15794952220972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4166.0810856998487</v>
      </c>
      <c r="C5" s="49">
        <f t="shared" ref="C5:W5" si="1">C7*C13/1000000</f>
        <v>4521.6071012054581</v>
      </c>
      <c r="D5" s="49">
        <f t="shared" si="1"/>
        <v>4781.2885474762688</v>
      </c>
      <c r="E5" s="49">
        <f t="shared" si="1"/>
        <v>5047.3299073451499</v>
      </c>
      <c r="F5" s="49">
        <f t="shared" si="1"/>
        <v>5407.7469067791299</v>
      </c>
      <c r="G5" s="49">
        <f t="shared" si="1"/>
        <v>5780.1434168062879</v>
      </c>
      <c r="H5" s="49">
        <f t="shared" si="1"/>
        <v>6008.1820583423487</v>
      </c>
      <c r="I5" s="49">
        <f t="shared" si="1"/>
        <v>6402.321120165806</v>
      </c>
      <c r="J5" s="49">
        <f t="shared" si="1"/>
        <v>6601.975854107297</v>
      </c>
      <c r="K5" s="49">
        <f t="shared" si="1"/>
        <v>6697.6120429852845</v>
      </c>
      <c r="L5" s="49">
        <f t="shared" si="1"/>
        <v>7128.4356916211582</v>
      </c>
      <c r="M5" s="49">
        <f t="shared" si="1"/>
        <v>7193.9361943896583</v>
      </c>
      <c r="N5" s="49">
        <f t="shared" si="1"/>
        <v>7339.9953355589614</v>
      </c>
      <c r="O5" s="49">
        <f t="shared" si="1"/>
        <v>7573.7394015453092</v>
      </c>
      <c r="P5" s="49">
        <f t="shared" si="1"/>
        <v>8072.5968404521946</v>
      </c>
      <c r="Q5" s="49">
        <f t="shared" si="1"/>
        <v>8481.9271159424243</v>
      </c>
      <c r="R5" s="49">
        <f t="shared" si="1"/>
        <v>9195.2237036863662</v>
      </c>
      <c r="S5" s="49">
        <f t="shared" si="1"/>
        <v>9811.3929285710456</v>
      </c>
      <c r="T5" s="49">
        <f t="shared" si="1"/>
        <v>10740.97899819626</v>
      </c>
      <c r="U5" s="49">
        <f t="shared" si="1"/>
        <v>11436.061661867228</v>
      </c>
      <c r="V5" s="49">
        <f t="shared" si="1"/>
        <v>12163.574113468005</v>
      </c>
      <c r="W5" s="49">
        <f t="shared" si="1"/>
        <v>12650.502346714316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12281718.618761782</v>
      </c>
      <c r="C7" s="35">
        <v>13578342.470026124</v>
      </c>
      <c r="D7" s="35">
        <v>14737114.663327677</v>
      </c>
      <c r="E7" s="35">
        <v>16071035.485943858</v>
      </c>
      <c r="F7" s="35">
        <v>17966439.19257341</v>
      </c>
      <c r="G7" s="35">
        <v>20113714.715528719</v>
      </c>
      <c r="H7" s="35">
        <v>21867835.896004267</v>
      </c>
      <c r="I7" s="35">
        <v>24397698.196016032</v>
      </c>
      <c r="J7" s="35">
        <v>26355636.632529795</v>
      </c>
      <c r="K7" s="35">
        <v>28164830.921650581</v>
      </c>
      <c r="L7" s="35">
        <v>32136139.113074034</v>
      </c>
      <c r="M7" s="35">
        <v>34627903.598301977</v>
      </c>
      <c r="N7" s="35">
        <v>37897437.399964735</v>
      </c>
      <c r="O7" s="35">
        <v>41717233.471203491</v>
      </c>
      <c r="P7" s="35">
        <v>47363732.818967491</v>
      </c>
      <c r="Q7" s="35">
        <v>53673434.772985317</v>
      </c>
      <c r="R7" s="35">
        <v>61241010.700392842</v>
      </c>
      <c r="S7" s="35">
        <v>67977859.244192898</v>
      </c>
      <c r="T7" s="35">
        <v>76440819.288689837</v>
      </c>
      <c r="U7" s="35">
        <v>83181332.067488909</v>
      </c>
      <c r="V7" s="35">
        <v>89391468.326268017</v>
      </c>
      <c r="W7" s="35">
        <v>93922469.970095083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3587911.2806992624</v>
      </c>
      <c r="D8" s="52">
        <v>3529766.4516030494</v>
      </c>
      <c r="E8" s="52">
        <v>3787394.6647369266</v>
      </c>
      <c r="F8" s="52">
        <v>4434226.3431225382</v>
      </c>
      <c r="G8" s="52">
        <v>4774415.9753669407</v>
      </c>
      <c r="H8" s="52">
        <v>5342032.4611748103</v>
      </c>
      <c r="I8" s="52">
        <v>6059628.7516148128</v>
      </c>
      <c r="J8" s="52">
        <v>5745333.1012506895</v>
      </c>
      <c r="K8" s="52">
        <v>6243420.6322433241</v>
      </c>
      <c r="L8" s="52">
        <v>8745724.166790396</v>
      </c>
      <c r="M8" s="52">
        <v>7833796.9464027509</v>
      </c>
      <c r="N8" s="52">
        <v>9329162.5532775708</v>
      </c>
      <c r="O8" s="52">
        <v>9565129.1724894457</v>
      </c>
      <c r="P8" s="52">
        <v>11889919.980007321</v>
      </c>
      <c r="Q8" s="52">
        <v>15055426.120808221</v>
      </c>
      <c r="R8" s="52">
        <v>15401372.873810276</v>
      </c>
      <c r="S8" s="52">
        <v>16066011.097077623</v>
      </c>
      <c r="T8" s="52">
        <v>18028089.216986388</v>
      </c>
      <c r="U8" s="52">
        <v>18630432.758806393</v>
      </c>
      <c r="V8" s="52">
        <v>21265562.379587322</v>
      </c>
      <c r="W8" s="52">
        <v>19932374.517637342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2291287.4294349197</v>
      </c>
      <c r="D9" s="36">
        <v>2370994.2583014984</v>
      </c>
      <c r="E9" s="36">
        <v>2453473.842120748</v>
      </c>
      <c r="F9" s="36">
        <v>2538822.6364929862</v>
      </c>
      <c r="G9" s="36">
        <v>2627140.4524116293</v>
      </c>
      <c r="H9" s="36">
        <v>3587911.2806992605</v>
      </c>
      <c r="I9" s="36">
        <v>3529766.4516030475</v>
      </c>
      <c r="J9" s="36">
        <v>3787394.6647369266</v>
      </c>
      <c r="K9" s="36">
        <v>4434226.3431225382</v>
      </c>
      <c r="L9" s="36">
        <v>4774415.9753669426</v>
      </c>
      <c r="M9" s="36">
        <v>5342032.4611748084</v>
      </c>
      <c r="N9" s="36">
        <v>6059628.751614809</v>
      </c>
      <c r="O9" s="36">
        <v>5745333.1012506932</v>
      </c>
      <c r="P9" s="36">
        <v>6243420.6322433203</v>
      </c>
      <c r="Q9" s="36">
        <v>8745724.166790396</v>
      </c>
      <c r="R9" s="36">
        <v>7833796.9464027584</v>
      </c>
      <c r="S9" s="36">
        <v>9329162.553277567</v>
      </c>
      <c r="T9" s="36">
        <v>9565129.1724894494</v>
      </c>
      <c r="U9" s="36">
        <v>11889919.980007321</v>
      </c>
      <c r="V9" s="36">
        <v>15055426.120808214</v>
      </c>
      <c r="W9" s="36">
        <v>15401372.873810276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622.12042891092744</v>
      </c>
      <c r="C11" s="54">
        <v>634.71565118635181</v>
      </c>
      <c r="D11" s="54">
        <v>646.28328160763294</v>
      </c>
      <c r="E11" s="54">
        <v>657.23339715210329</v>
      </c>
      <c r="F11" s="54">
        <v>667.70421396694792</v>
      </c>
      <c r="G11" s="54">
        <v>677.59746557673259</v>
      </c>
      <c r="H11" s="54">
        <v>686.79531170728728</v>
      </c>
      <c r="I11" s="54">
        <v>695.5654782505718</v>
      </c>
      <c r="J11" s="54">
        <v>702.24684354240753</v>
      </c>
      <c r="K11" s="54">
        <v>707.78496539211517</v>
      </c>
      <c r="L11" s="54">
        <v>714.45200254599581</v>
      </c>
      <c r="M11" s="54">
        <v>720.54900153185918</v>
      </c>
      <c r="N11" s="54">
        <v>725.68749840821283</v>
      </c>
      <c r="O11" s="54">
        <v>731.87779382739643</v>
      </c>
      <c r="P11" s="54">
        <v>738.04311514203084</v>
      </c>
      <c r="Q11" s="54">
        <v>744.52671938105266</v>
      </c>
      <c r="R11" s="54">
        <v>757.9007948203614</v>
      </c>
      <c r="S11" s="54">
        <v>757.96808549055402</v>
      </c>
      <c r="T11" s="54">
        <v>754.2540325189749</v>
      </c>
      <c r="U11" s="54">
        <v>747.44885203743149</v>
      </c>
      <c r="V11" s="54">
        <v>777.97168088115598</v>
      </c>
      <c r="W11" s="54">
        <v>814.67254583926103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339.20994406561846</v>
      </c>
      <c r="C13" s="35">
        <v>333.00140360922552</v>
      </c>
      <c r="D13" s="35">
        <v>324.43857951205234</v>
      </c>
      <c r="E13" s="35">
        <v>314.06376470014487</v>
      </c>
      <c r="F13" s="35">
        <v>300.99157928937143</v>
      </c>
      <c r="G13" s="35">
        <v>287.37324251416123</v>
      </c>
      <c r="H13" s="35">
        <v>274.74973229702056</v>
      </c>
      <c r="I13" s="35">
        <v>262.41496508106076</v>
      </c>
      <c r="J13" s="35">
        <v>250.49578373526066</v>
      </c>
      <c r="K13" s="35">
        <v>237.80054144890198</v>
      </c>
      <c r="L13" s="35">
        <v>221.81991640436598</v>
      </c>
      <c r="M13" s="35">
        <v>207.74968874357216</v>
      </c>
      <c r="N13" s="35">
        <v>193.68051876683862</v>
      </c>
      <c r="O13" s="35">
        <v>181.54941666429769</v>
      </c>
      <c r="P13" s="35">
        <v>170.43835778964208</v>
      </c>
      <c r="Q13" s="35">
        <v>158.02840179349786</v>
      </c>
      <c r="R13" s="35">
        <v>150.14813763724155</v>
      </c>
      <c r="S13" s="35">
        <v>144.33218459154693</v>
      </c>
      <c r="T13" s="35">
        <v>140.5136561610021</v>
      </c>
      <c r="U13" s="35">
        <v>137.48351195660842</v>
      </c>
      <c r="V13" s="35">
        <v>136.07086158460262</v>
      </c>
      <c r="W13" s="35">
        <v>134.69090357975293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315.71390919725212</v>
      </c>
      <c r="D14" s="36">
        <v>301.42115366470534</v>
      </c>
      <c r="E14" s="36">
        <v>289.98406077054676</v>
      </c>
      <c r="F14" s="36">
        <v>275.49583386648817</v>
      </c>
      <c r="G14" s="36">
        <v>264.6498927746066</v>
      </c>
      <c r="H14" s="36">
        <v>254.73303423530342</v>
      </c>
      <c r="I14" s="36">
        <v>240.62288262198581</v>
      </c>
      <c r="J14" s="36">
        <v>225.91184804934346</v>
      </c>
      <c r="K14" s="36">
        <v>210.98163177193771</v>
      </c>
      <c r="L14" s="36">
        <v>193.7372243012237</v>
      </c>
      <c r="M14" s="36">
        <v>182.06913586673869</v>
      </c>
      <c r="N14" s="36">
        <v>171.94946168435553</v>
      </c>
      <c r="O14" s="36">
        <v>160.13196026189317</v>
      </c>
      <c r="P14" s="36">
        <v>152.74320725369998</v>
      </c>
      <c r="Q14" s="36">
        <v>139.73052527293052</v>
      </c>
      <c r="R14" s="36">
        <v>138.9219809079045</v>
      </c>
      <c r="S14" s="36">
        <v>138.19943796070675</v>
      </c>
      <c r="T14" s="36">
        <v>136.52411659107608</v>
      </c>
      <c r="U14" s="36">
        <v>134.78952464054404</v>
      </c>
      <c r="V14" s="36">
        <v>133.13614759545572</v>
      </c>
      <c r="W14" s="36">
        <v>131.77142839922067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0.32204854361764673</v>
      </c>
      <c r="C16" s="44">
        <f>C7/RES_summary!C$6</f>
        <v>0.35436241597319745</v>
      </c>
      <c r="D16" s="44">
        <f>D7/RES_summary!D$6</f>
        <v>0.38238479695667132</v>
      </c>
      <c r="E16" s="44">
        <f>E7/RES_summary!E$6</f>
        <v>0.41501099232970834</v>
      </c>
      <c r="F16" s="44">
        <f>F7/RES_summary!F$6</f>
        <v>0.46231014361199058</v>
      </c>
      <c r="G16" s="44">
        <f>G7/RES_summary!G$6</f>
        <v>0.51588099921900443</v>
      </c>
      <c r="H16" s="44">
        <f>H7/RES_summary!H$6</f>
        <v>0.55599344213689672</v>
      </c>
      <c r="I16" s="44">
        <f>I7/RES_summary!I$6</f>
        <v>0.61620449442902447</v>
      </c>
      <c r="J16" s="44">
        <f>J7/RES_summary!J$6</f>
        <v>0.65874796750429643</v>
      </c>
      <c r="K16" s="44">
        <f>K7/RES_summary!K$6</f>
        <v>0.70272668627286927</v>
      </c>
      <c r="L16" s="44">
        <f>L7/RES_summary!L$6</f>
        <v>0.797488545161813</v>
      </c>
      <c r="M16" s="44">
        <f>M7/RES_summary!M$6</f>
        <v>0.87150258150268067</v>
      </c>
      <c r="N16" s="44">
        <f>N7/RES_summary!N$6</f>
        <v>0.9478145395169284</v>
      </c>
      <c r="O16" s="44">
        <f>O7/RES_summary!O$6</f>
        <v>1.0475449843613283</v>
      </c>
      <c r="P16" s="44">
        <f>P7/RES_summary!P$6</f>
        <v>1.1833974827543277</v>
      </c>
      <c r="Q16" s="44">
        <f>Q7/RES_summary!Q$6</f>
        <v>1.3233679388953634</v>
      </c>
      <c r="R16" s="44">
        <f>R7/RES_summary!R$6</f>
        <v>1.5001780072534723</v>
      </c>
      <c r="S16" s="44">
        <f>S7/RES_summary!S$6</f>
        <v>1.6508107087075576</v>
      </c>
      <c r="T16" s="44">
        <f>T7/RES_summary!T$6</f>
        <v>1.8447206234753395</v>
      </c>
      <c r="U16" s="44">
        <f>U7/RES_summary!U$6</f>
        <v>2.001901657409618</v>
      </c>
      <c r="V16" s="44">
        <f>V7/RES_summary!V$6</f>
        <v>2.1557160667919049</v>
      </c>
      <c r="W16" s="44">
        <f>W7/RES_summary!W$6</f>
        <v>2.2646200677746671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109.24206846695583</v>
      </c>
      <c r="C17" s="52">
        <f t="shared" si="2"/>
        <v>118.00318190543099</v>
      </c>
      <c r="D17" s="52">
        <f t="shared" si="2"/>
        <v>124.060380351627</v>
      </c>
      <c r="E17" s="52">
        <f t="shared" si="2"/>
        <v>130.33991464301116</v>
      </c>
      <c r="F17" s="52">
        <f t="shared" si="2"/>
        <v>139.15146024726914</v>
      </c>
      <c r="G17" s="52">
        <f t="shared" si="2"/>
        <v>148.25039549701077</v>
      </c>
      <c r="H17" s="52">
        <f t="shared" si="2"/>
        <v>152.75904938601136</v>
      </c>
      <c r="I17" s="52">
        <f t="shared" si="2"/>
        <v>161.70128088838516</v>
      </c>
      <c r="J17" s="52">
        <f t="shared" si="2"/>
        <v>165.01358840399877</v>
      </c>
      <c r="K17" s="52">
        <f t="shared" si="2"/>
        <v>167.10878648628099</v>
      </c>
      <c r="L17" s="52">
        <f t="shared" si="2"/>
        <v>176.89884242123281</v>
      </c>
      <c r="M17" s="52">
        <f t="shared" si="2"/>
        <v>181.05439004640155</v>
      </c>
      <c r="N17" s="52">
        <f t="shared" si="2"/>
        <v>183.57321170839094</v>
      </c>
      <c r="O17" s="52">
        <f t="shared" si="2"/>
        <v>190.18118084041001</v>
      </c>
      <c r="P17" s="52">
        <f t="shared" si="2"/>
        <v>201.69632357304388</v>
      </c>
      <c r="Q17" s="52">
        <f t="shared" si="2"/>
        <v>209.12972036838963</v>
      </c>
      <c r="R17" s="52">
        <f t="shared" ref="R17:V17" si="3">R13*R16</f>
        <v>225.24893391345711</v>
      </c>
      <c r="S17" s="52">
        <f t="shared" si="3"/>
        <v>238.26511593488163</v>
      </c>
      <c r="T17" s="52">
        <f t="shared" si="3"/>
        <v>259.20843940012327</v>
      </c>
      <c r="U17" s="52">
        <f t="shared" si="3"/>
        <v>275.22847045242946</v>
      </c>
      <c r="V17" s="52">
        <f t="shared" si="3"/>
        <v>293.33014254014529</v>
      </c>
      <c r="W17" s="52">
        <f t="shared" ref="W17" si="4">W13*W16</f>
        <v>305.02372319341123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67.961722489779461</v>
      </c>
      <c r="C18" s="36">
        <f>C3*11630*1000/RES_summary!C$6</f>
        <v>74.898466445167159</v>
      </c>
      <c r="D18" s="36">
        <f>D3*11630*1000/RES_summary!D$6</f>
        <v>80.178149731140607</v>
      </c>
      <c r="E18" s="36">
        <f>E3*11630*1000/RES_summary!E$6</f>
        <v>85.663744885341387</v>
      </c>
      <c r="F18" s="36">
        <f>F3*11630*1000/RES_summary!F$6</f>
        <v>92.912016386755838</v>
      </c>
      <c r="G18" s="36">
        <f>G3*11630*1000/RES_summary!G$6</f>
        <v>100.45409225952277</v>
      </c>
      <c r="H18" s="36">
        <f>H3*11630*1000/RES_summary!H$6</f>
        <v>104.91419893917455</v>
      </c>
      <c r="I18" s="36">
        <f>I3*11630*1000/RES_summary!I$6</f>
        <v>112.47382877485967</v>
      </c>
      <c r="J18" s="36">
        <f>J3*11630*1000/RES_summary!J$6</f>
        <v>115.88027159831414</v>
      </c>
      <c r="K18" s="36">
        <f>K3*11630*1000/RES_summary!K$6</f>
        <v>118.27708665991074</v>
      </c>
      <c r="L18" s="36">
        <f>L3*11630*1000/RES_summary!L$6</f>
        <v>126.38573221591832</v>
      </c>
      <c r="M18" s="36">
        <f>M3*11630*1000/RES_summary!M$6</f>
        <v>130.45855997089441</v>
      </c>
      <c r="N18" s="36">
        <f>N3*11630*1000/RES_summary!N$6</f>
        <v>133.21678477942348</v>
      </c>
      <c r="O18" s="36">
        <f>O3*11630*1000/RES_summary!O$6</f>
        <v>139.1893830609684</v>
      </c>
      <c r="P18" s="36">
        <f>P3*11630*1000/RES_summary!P$6</f>
        <v>148.86058296254436</v>
      </c>
      <c r="Q18" s="36">
        <f>Q3*11630*1000/RES_summary!Q$6</f>
        <v>155.70266463095402</v>
      </c>
      <c r="R18" s="36">
        <f>R3*11630*1000/RES_summary!R$6</f>
        <v>170.71634604544818</v>
      </c>
      <c r="S18" s="36">
        <f>S3*11630*1000/RES_summary!S$6</f>
        <v>180.59735376434713</v>
      </c>
      <c r="T18" s="36">
        <f>T3*11630*1000/RES_summary!T$6</f>
        <v>195.5090106804933</v>
      </c>
      <c r="U18" s="36">
        <f>U3*11630*1000/RES_summary!U$6</f>
        <v>205.71920428768652</v>
      </c>
      <c r="V18" s="36">
        <f>V3*11630*1000/RES_summary!V$6</f>
        <v>228.20254404506588</v>
      </c>
      <c r="W18" s="36">
        <f>W3*11630*1000/RES_summary!W$6</f>
        <v>248.49445311534635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1239.1117635653386</v>
      </c>
      <c r="C3" s="49">
        <f t="shared" ref="C3:W3" si="0">C5*C11/11630</f>
        <v>1276.3988124362506</v>
      </c>
      <c r="D3" s="49">
        <f t="shared" si="0"/>
        <v>1310.0210668264317</v>
      </c>
      <c r="E3" s="49">
        <f t="shared" si="0"/>
        <v>1335.4049949363389</v>
      </c>
      <c r="F3" s="49">
        <f t="shared" si="0"/>
        <v>1351.5811120021117</v>
      </c>
      <c r="G3" s="49">
        <f t="shared" si="0"/>
        <v>1363.9938471004029</v>
      </c>
      <c r="H3" s="49">
        <f t="shared" si="0"/>
        <v>1383.8193025958331</v>
      </c>
      <c r="I3" s="49">
        <f t="shared" si="0"/>
        <v>1394.4676839918895</v>
      </c>
      <c r="J3" s="49">
        <f t="shared" si="0"/>
        <v>1398.7369961630168</v>
      </c>
      <c r="K3" s="49">
        <f t="shared" si="0"/>
        <v>1377.1777019004417</v>
      </c>
      <c r="L3" s="49">
        <f t="shared" si="0"/>
        <v>1342.4913588281102</v>
      </c>
      <c r="M3" s="49">
        <f t="shared" si="0"/>
        <v>1257.1911999892516</v>
      </c>
      <c r="N3" s="49">
        <f t="shared" si="0"/>
        <v>1192.1347626467641</v>
      </c>
      <c r="O3" s="49">
        <f t="shared" si="0"/>
        <v>1137.3064030178095</v>
      </c>
      <c r="P3" s="49">
        <f t="shared" si="0"/>
        <v>1081.705474688906</v>
      </c>
      <c r="Q3" s="49">
        <f t="shared" si="0"/>
        <v>1016.8744863877356</v>
      </c>
      <c r="R3" s="49">
        <f t="shared" si="0"/>
        <v>952.39582673538212</v>
      </c>
      <c r="S3" s="49">
        <f t="shared" si="0"/>
        <v>901.13402441845881</v>
      </c>
      <c r="T3" s="49">
        <f t="shared" si="0"/>
        <v>850.01702571809722</v>
      </c>
      <c r="U3" s="49">
        <f t="shared" si="0"/>
        <v>788.2723723732305</v>
      </c>
      <c r="V3" s="49">
        <f t="shared" si="0"/>
        <v>772.95271751656355</v>
      </c>
      <c r="W3" s="49">
        <f t="shared" si="0"/>
        <v>780.81077352694399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27936.651267934114</v>
      </c>
      <c r="C5" s="49">
        <f t="shared" ref="C5:W5" si="1">C7*C13/1000000</f>
        <v>28786.220707059358</v>
      </c>
      <c r="D5" s="49">
        <f t="shared" si="1"/>
        <v>29569.264590644067</v>
      </c>
      <c r="E5" s="49">
        <f t="shared" si="1"/>
        <v>30168.675464945649</v>
      </c>
      <c r="F5" s="49">
        <f t="shared" si="1"/>
        <v>30543.88699781162</v>
      </c>
      <c r="G5" s="49">
        <f t="shared" si="1"/>
        <v>30832.237878147193</v>
      </c>
      <c r="H5" s="49">
        <f t="shared" si="1"/>
        <v>31300.498702794946</v>
      </c>
      <c r="I5" s="49">
        <f t="shared" si="1"/>
        <v>31559.85202213252</v>
      </c>
      <c r="J5" s="49">
        <f t="shared" si="1"/>
        <v>31753.543166530038</v>
      </c>
      <c r="K5" s="49">
        <f t="shared" si="1"/>
        <v>31391.046047839278</v>
      </c>
      <c r="L5" s="49">
        <f t="shared" si="1"/>
        <v>30662.675587148035</v>
      </c>
      <c r="M5" s="49">
        <f t="shared" si="1"/>
        <v>28748.887407264781</v>
      </c>
      <c r="N5" s="49">
        <f t="shared" si="1"/>
        <v>27319.398927012127</v>
      </c>
      <c r="O5" s="49">
        <f t="shared" si="1"/>
        <v>26069.371956391071</v>
      </c>
      <c r="P5" s="49">
        <f t="shared" si="1"/>
        <v>24796.720597123916</v>
      </c>
      <c r="Q5" s="49">
        <f t="shared" si="1"/>
        <v>23299.852717620517</v>
      </c>
      <c r="R5" s="49">
        <f t="shared" si="1"/>
        <v>21789.149325272967</v>
      </c>
      <c r="S5" s="49">
        <f t="shared" si="1"/>
        <v>20580.233459634441</v>
      </c>
      <c r="T5" s="49">
        <f t="shared" si="1"/>
        <v>19450.236110499081</v>
      </c>
      <c r="U5" s="49">
        <f t="shared" si="1"/>
        <v>18140.229924869804</v>
      </c>
      <c r="V5" s="49">
        <f t="shared" si="1"/>
        <v>17019.887139049519</v>
      </c>
      <c r="W5" s="49">
        <f t="shared" si="1"/>
        <v>16324.272117419769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474272401.99004471</v>
      </c>
      <c r="C7" s="35">
        <v>490611173.65643966</v>
      </c>
      <c r="D7" s="35">
        <v>507334261.12105858</v>
      </c>
      <c r="E7" s="35">
        <v>523890636.74046695</v>
      </c>
      <c r="F7" s="35">
        <v>539494296.97867072</v>
      </c>
      <c r="G7" s="35">
        <v>556700143.62498486</v>
      </c>
      <c r="H7" s="35">
        <v>577906584.78878319</v>
      </c>
      <c r="I7" s="35">
        <v>597644806.00653934</v>
      </c>
      <c r="J7" s="35">
        <v>621780622.10634363</v>
      </c>
      <c r="K7" s="35">
        <v>639636483.32874846</v>
      </c>
      <c r="L7" s="35">
        <v>659651353.71803832</v>
      </c>
      <c r="M7" s="35">
        <v>658474809.81422544</v>
      </c>
      <c r="N7" s="35">
        <v>671649210.82731128</v>
      </c>
      <c r="O7" s="35">
        <v>677559478.92097127</v>
      </c>
      <c r="P7" s="35">
        <v>689212150.27925539</v>
      </c>
      <c r="Q7" s="35">
        <v>708167929.09847295</v>
      </c>
      <c r="R7" s="35">
        <v>719638123.88985395</v>
      </c>
      <c r="S7" s="35">
        <v>732302693.83151531</v>
      </c>
      <c r="T7" s="35">
        <v>760611800.85492373</v>
      </c>
      <c r="U7" s="35">
        <v>772884273.56730831</v>
      </c>
      <c r="V7" s="35">
        <v>781858761.34940994</v>
      </c>
      <c r="W7" s="35">
        <v>808851403.37756634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130502569.90990579</v>
      </c>
      <c r="D8" s="52">
        <v>131978126.87567651</v>
      </c>
      <c r="E8" s="52">
        <v>134361921.86741674</v>
      </c>
      <c r="F8" s="52">
        <v>134251103.02485657</v>
      </c>
      <c r="G8" s="52">
        <v>140244958.4243871</v>
      </c>
      <c r="H8" s="52">
        <v>146978149.63326752</v>
      </c>
      <c r="I8" s="52">
        <v>153255289.52777934</v>
      </c>
      <c r="J8" s="52">
        <v>159793720.54122943</v>
      </c>
      <c r="K8" s="52">
        <v>157521731.70266831</v>
      </c>
      <c r="L8" s="52">
        <v>165654341.87867874</v>
      </c>
      <c r="M8" s="52">
        <v>147520475.35550356</v>
      </c>
      <c r="N8" s="52">
        <v>148339927.38417089</v>
      </c>
      <c r="O8" s="52">
        <v>107911879.1644336</v>
      </c>
      <c r="P8" s="52">
        <v>112863647.12416387</v>
      </c>
      <c r="Q8" s="52">
        <v>137899348.83997488</v>
      </c>
      <c r="R8" s="52">
        <v>108672332.11862051</v>
      </c>
      <c r="S8" s="52">
        <v>88783302.373502612</v>
      </c>
      <c r="T8" s="52">
        <v>100464812.3159517</v>
      </c>
      <c r="U8" s="52">
        <v>75437214.437873721</v>
      </c>
      <c r="V8" s="52">
        <v>62014755.020448327</v>
      </c>
      <c r="W8" s="52">
        <v>70931318.88081193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114163798.24351084</v>
      </c>
      <c r="D9" s="36">
        <v>115255039.41105759</v>
      </c>
      <c r="E9" s="36">
        <v>117805546.24800837</v>
      </c>
      <c r="F9" s="36">
        <v>118647442.7866528</v>
      </c>
      <c r="G9" s="36">
        <v>123039111.77807295</v>
      </c>
      <c r="H9" s="36">
        <v>125771708.46946919</v>
      </c>
      <c r="I9" s="36">
        <v>133517068.31002319</v>
      </c>
      <c r="J9" s="36">
        <v>135657904.4414252</v>
      </c>
      <c r="K9" s="36">
        <v>139665870.48026347</v>
      </c>
      <c r="L9" s="36">
        <v>145639471.48938894</v>
      </c>
      <c r="M9" s="36">
        <v>148697019.25931644</v>
      </c>
      <c r="N9" s="36">
        <v>135165526.37108505</v>
      </c>
      <c r="O9" s="36">
        <v>102001611.0707736</v>
      </c>
      <c r="P9" s="36">
        <v>101210975.76587975</v>
      </c>
      <c r="Q9" s="36">
        <v>118943570.02075732</v>
      </c>
      <c r="R9" s="36">
        <v>97202137.327239513</v>
      </c>
      <c r="S9" s="36">
        <v>76118732.431841254</v>
      </c>
      <c r="T9" s="36">
        <v>72155705.292543292</v>
      </c>
      <c r="U9" s="36">
        <v>63164741.72548914</v>
      </c>
      <c r="V9" s="36">
        <v>53040267.238346696</v>
      </c>
      <c r="W9" s="36">
        <v>43938676.85265553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515.84098867303351</v>
      </c>
      <c r="C11" s="54">
        <v>515.6813858858942</v>
      </c>
      <c r="D11" s="54">
        <v>515.24937187690625</v>
      </c>
      <c r="E11" s="54">
        <v>514.79754585697719</v>
      </c>
      <c r="F11" s="54">
        <v>514.63287346861819</v>
      </c>
      <c r="G11" s="54">
        <v>514.50201261650875</v>
      </c>
      <c r="H11" s="54">
        <v>514.17131215715926</v>
      </c>
      <c r="I11" s="54">
        <v>513.86993682519289</v>
      </c>
      <c r="J11" s="54">
        <v>512.29908990195827</v>
      </c>
      <c r="K11" s="54">
        <v>510.22755497517409</v>
      </c>
      <c r="L11" s="54">
        <v>509.19152370757342</v>
      </c>
      <c r="M11" s="54">
        <v>508.58085214735189</v>
      </c>
      <c r="N11" s="54">
        <v>507.49752315645861</v>
      </c>
      <c r="O11" s="54">
        <v>507.37215646096422</v>
      </c>
      <c r="P11" s="54">
        <v>507.33461392032274</v>
      </c>
      <c r="Q11" s="54">
        <v>507.56759795935369</v>
      </c>
      <c r="R11" s="54">
        <v>508.34308855211509</v>
      </c>
      <c r="S11" s="54">
        <v>509.23565685210804</v>
      </c>
      <c r="T11" s="54">
        <v>508.25593853666641</v>
      </c>
      <c r="U11" s="54">
        <v>505.37439319509997</v>
      </c>
      <c r="V11" s="54">
        <v>528.17272119817665</v>
      </c>
      <c r="W11" s="54">
        <v>556.27774584988254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58.904231304018658</v>
      </c>
      <c r="C13" s="35">
        <v>58.674205262225613</v>
      </c>
      <c r="D13" s="35">
        <v>58.283594972089489</v>
      </c>
      <c r="E13" s="35">
        <v>57.585826791348197</v>
      </c>
      <c r="F13" s="35">
        <v>56.615773639993073</v>
      </c>
      <c r="G13" s="35">
        <v>55.383922981196505</v>
      </c>
      <c r="H13" s="35">
        <v>54.161865475602497</v>
      </c>
      <c r="I13" s="35">
        <v>52.807038068339196</v>
      </c>
      <c r="J13" s="35">
        <v>51.068724301767006</v>
      </c>
      <c r="K13" s="35">
        <v>49.076384580936249</v>
      </c>
      <c r="L13" s="35">
        <v>46.483154190955396</v>
      </c>
      <c r="M13" s="35">
        <v>43.659813524796284</v>
      </c>
      <c r="N13" s="35">
        <v>40.675100166292395</v>
      </c>
      <c r="O13" s="35">
        <v>38.475399972128102</v>
      </c>
      <c r="P13" s="35">
        <v>35.978356717995709</v>
      </c>
      <c r="Q13" s="35">
        <v>32.901592631118149</v>
      </c>
      <c r="R13" s="35">
        <v>30.277925254287894</v>
      </c>
      <c r="S13" s="35">
        <v>28.103451800724145</v>
      </c>
      <c r="T13" s="35">
        <v>25.571830582482569</v>
      </c>
      <c r="U13" s="35">
        <v>23.470822923000028</v>
      </c>
      <c r="V13" s="35">
        <v>21.768493211836496</v>
      </c>
      <c r="W13" s="35">
        <v>20.182040915369111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58.039471733279626</v>
      </c>
      <c r="D14" s="36">
        <v>57.37271325716975</v>
      </c>
      <c r="E14" s="36">
        <v>56.080596671931019</v>
      </c>
      <c r="F14" s="36">
        <v>54.653466046128308</v>
      </c>
      <c r="G14" s="36">
        <v>53.050312136735812</v>
      </c>
      <c r="H14" s="36">
        <v>52.17932745765998</v>
      </c>
      <c r="I14" s="36">
        <v>50.672967725333201</v>
      </c>
      <c r="J14" s="36">
        <v>47.776239753150278</v>
      </c>
      <c r="K14" s="36">
        <v>45.07551102311966</v>
      </c>
      <c r="L14" s="36">
        <v>41.429502301338353</v>
      </c>
      <c r="M14" s="36">
        <v>38.064172391238095</v>
      </c>
      <c r="N14" s="36">
        <v>34.806069298606488</v>
      </c>
      <c r="O14" s="36">
        <v>32.281138599167193</v>
      </c>
      <c r="P14" s="36">
        <v>27.964073832868038</v>
      </c>
      <c r="Q14" s="36">
        <v>25.643763339895568</v>
      </c>
      <c r="R14" s="36">
        <v>22.181813547131668</v>
      </c>
      <c r="S14" s="36">
        <v>18.855272228717297</v>
      </c>
      <c r="T14" s="36">
        <v>14.872239758331565</v>
      </c>
      <c r="U14" s="36">
        <v>11.985989641729475</v>
      </c>
      <c r="V14" s="36">
        <v>10.777669547091744</v>
      </c>
      <c r="W14" s="36">
        <v>10.215549170640601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12.436267356395094</v>
      </c>
      <c r="C16" s="44">
        <f>C7/RES_summary!C$6</f>
        <v>12.803783759624631</v>
      </c>
      <c r="D16" s="44">
        <f>D7/RES_summary!D$6</f>
        <v>13.163832463805631</v>
      </c>
      <c r="E16" s="44">
        <f>E7/RES_summary!E$6</f>
        <v>13.528709660063001</v>
      </c>
      <c r="F16" s="44">
        <f>F7/RES_summary!F$6</f>
        <v>13.882199095809511</v>
      </c>
      <c r="G16" s="44">
        <f>G7/RES_summary!G$6</f>
        <v>14.278368288523836</v>
      </c>
      <c r="H16" s="44">
        <f>H7/RES_summary!H$6</f>
        <v>14.693373081741697</v>
      </c>
      <c r="I16" s="44">
        <f>I7/RES_summary!I$6</f>
        <v>15.094514760147662</v>
      </c>
      <c r="J16" s="44">
        <f>J7/RES_summary!J$6</f>
        <v>15.541143124600552</v>
      </c>
      <c r="K16" s="44">
        <f>K7/RES_summary!K$6</f>
        <v>15.959251720673945</v>
      </c>
      <c r="L16" s="44">
        <f>L7/RES_summary!L$6</f>
        <v>16.369869340545598</v>
      </c>
      <c r="M16" s="44">
        <f>M7/RES_summary!M$6</f>
        <v>16.57225638793</v>
      </c>
      <c r="N16" s="44">
        <f>N7/RES_summary!N$6</f>
        <v>16.797940207898826</v>
      </c>
      <c r="O16" s="44">
        <f>O7/RES_summary!O$6</f>
        <v>17.013928649896698</v>
      </c>
      <c r="P16" s="44">
        <f>P7/RES_summary!P$6</f>
        <v>17.220178292145604</v>
      </c>
      <c r="Q16" s="44">
        <f>Q7/RES_summary!Q$6</f>
        <v>17.460532136365806</v>
      </c>
      <c r="R16" s="44">
        <f>R7/RES_summary!R$6</f>
        <v>17.628469456886073</v>
      </c>
      <c r="S16" s="44">
        <f>S7/RES_summary!S$6</f>
        <v>17.7836304707658</v>
      </c>
      <c r="T16" s="44">
        <f>T7/RES_summary!T$6</f>
        <v>18.355589180653908</v>
      </c>
      <c r="U16" s="44">
        <f>U7/RES_summary!U$6</f>
        <v>18.600787818411902</v>
      </c>
      <c r="V16" s="44">
        <f>V7/RES_summary!V$6</f>
        <v>18.854880956325676</v>
      </c>
      <c r="W16" s="44">
        <f>W7/RES_summary!W$6</f>
        <v>19.502693237515636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732.54876891971321</v>
      </c>
      <c r="C17" s="52">
        <f t="shared" si="2"/>
        <v>751.25183644536639</v>
      </c>
      <c r="D17" s="52">
        <f t="shared" si="2"/>
        <v>767.23547960089024</v>
      </c>
      <c r="E17" s="52">
        <f t="shared" si="2"/>
        <v>779.06193119482714</v>
      </c>
      <c r="F17" s="52">
        <f t="shared" si="2"/>
        <v>785.95144163366786</v>
      </c>
      <c r="G17" s="52">
        <f t="shared" si="2"/>
        <v>790.79204958876267</v>
      </c>
      <c r="H17" s="52">
        <f t="shared" si="2"/>
        <v>795.82049623613273</v>
      </c>
      <c r="I17" s="52">
        <f t="shared" si="2"/>
        <v>797.09661556222545</v>
      </c>
      <c r="J17" s="52">
        <f t="shared" si="2"/>
        <v>793.66635356452741</v>
      </c>
      <c r="K17" s="52">
        <f t="shared" si="2"/>
        <v>783.2223750677631</v>
      </c>
      <c r="L17" s="52">
        <f t="shared" si="2"/>
        <v>760.92316064237434</v>
      </c>
      <c r="M17" s="52">
        <f t="shared" si="2"/>
        <v>723.54162358213785</v>
      </c>
      <c r="N17" s="52">
        <f t="shared" si="2"/>
        <v>683.25790054367519</v>
      </c>
      <c r="O17" s="52">
        <f t="shared" si="2"/>
        <v>654.6177099020249</v>
      </c>
      <c r="P17" s="52">
        <f t="shared" si="2"/>
        <v>619.55371734230073</v>
      </c>
      <c r="Q17" s="52">
        <f t="shared" si="2"/>
        <v>574.47931547325481</v>
      </c>
      <c r="R17" s="52">
        <f t="shared" ref="R17:V17" si="3">R13*R16</f>
        <v>533.7534805630936</v>
      </c>
      <c r="S17" s="52">
        <f t="shared" si="3"/>
        <v>499.78140177705592</v>
      </c>
      <c r="T17" s="52">
        <f t="shared" si="3"/>
        <v>469.38601676933177</v>
      </c>
      <c r="U17" s="52">
        <f t="shared" si="3"/>
        <v>436.57579711424177</v>
      </c>
      <c r="V17" s="52">
        <f t="shared" si="3"/>
        <v>410.44234810776072</v>
      </c>
      <c r="W17" s="52">
        <f t="shared" ref="W17" si="4">W13*W16</f>
        <v>393.60415287943306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377.87868121075843</v>
      </c>
      <c r="C18" s="52">
        <f>C3*11630*1000/RES_summary!C$6</f>
        <v>387.40658816746964</v>
      </c>
      <c r="D18" s="52">
        <f>D3*11630*1000/RES_summary!D$6</f>
        <v>395.31759894603562</v>
      </c>
      <c r="E18" s="52">
        <f>E3*11630*1000/RES_summary!E$6</f>
        <v>401.05917024969426</v>
      </c>
      <c r="F18" s="52">
        <f>F3*11630*1000/RES_summary!F$6</f>
        <v>404.47644881473741</v>
      </c>
      <c r="G18" s="52">
        <f>G3*11630*1000/RES_summary!G$6</f>
        <v>406.86410107455237</v>
      </c>
      <c r="H18" s="52">
        <f>H3*11630*1000/RES_summary!H$6</f>
        <v>409.18806879129403</v>
      </c>
      <c r="I18" s="52">
        <f>I3*11630*1000/RES_summary!I$6</f>
        <v>409.60398748253601</v>
      </c>
      <c r="J18" s="52">
        <f>J3*11630*1000/RES_summary!J$6</f>
        <v>406.5945506169133</v>
      </c>
      <c r="K18" s="52">
        <f>K3*11630*1000/RES_summary!K$6</f>
        <v>399.62163743267354</v>
      </c>
      <c r="L18" s="52">
        <f>L3*11630*1000/RES_summary!L$6</f>
        <v>387.45562359187329</v>
      </c>
      <c r="M18" s="52">
        <f>M3*11630*1000/RES_summary!M$6</f>
        <v>367.97941548548215</v>
      </c>
      <c r="N18" s="52">
        <f>N3*11630*1000/RES_summary!N$6</f>
        <v>346.75169220299716</v>
      </c>
      <c r="O18" s="52">
        <f>O3*11630*1000/RES_summary!O$6</f>
        <v>332.13479913052834</v>
      </c>
      <c r="P18" s="52">
        <f>P3*11630*1000/RES_summary!P$6</f>
        <v>314.32104599075689</v>
      </c>
      <c r="Q18" s="52">
        <f>Q3*11630*1000/RES_summary!Q$6</f>
        <v>291.58708623209372</v>
      </c>
      <c r="R18" s="52">
        <f>R3*11630*1000/RES_summary!R$6</f>
        <v>271.32989283488433</v>
      </c>
      <c r="S18" s="52">
        <f>S3*11630*1000/RES_summary!S$6</f>
        <v>254.50651041640637</v>
      </c>
      <c r="T18" s="52">
        <f>T3*11630*1000/RES_summary!T$6</f>
        <v>238.56823048908419</v>
      </c>
      <c r="U18" s="52">
        <f>U3*11630*1000/RES_summary!U$6</f>
        <v>220.63422855027699</v>
      </c>
      <c r="V18" s="52">
        <f>V3*11630*1000/RES_summary!V$6</f>
        <v>216.78445189504524</v>
      </c>
      <c r="W18" s="52">
        <f>W3*11630*1000/RES_summary!W$6</f>
        <v>218.95323092092357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154.29344071456416</v>
      </c>
      <c r="D19" s="36">
        <v>157.85297768180524</v>
      </c>
      <c r="E19" s="36">
        <v>161.52708154919139</v>
      </c>
      <c r="F19" s="36">
        <v>164.88403501589283</v>
      </c>
      <c r="G19" s="36">
        <v>168.63170675871132</v>
      </c>
      <c r="H19" s="36">
        <v>173.70989329205602</v>
      </c>
      <c r="I19" s="36">
        <v>178.23559571781698</v>
      </c>
      <c r="J19" s="36">
        <v>184.22196152619927</v>
      </c>
      <c r="K19" s="36">
        <v>188.49427810713397</v>
      </c>
      <c r="L19" s="36">
        <v>193.45641329291624</v>
      </c>
      <c r="M19" s="36">
        <v>190.79676567326609</v>
      </c>
      <c r="N19" s="36">
        <v>195.61777310740428</v>
      </c>
      <c r="O19" s="36">
        <v>194.15769512991491</v>
      </c>
      <c r="P19" s="36">
        <v>196.27633569102815</v>
      </c>
      <c r="Q19" s="36">
        <v>198.22054633234234</v>
      </c>
      <c r="R19" s="36">
        <v>196.04020951160186</v>
      </c>
      <c r="S19" s="36">
        <v>198.02626003824633</v>
      </c>
      <c r="T19" s="36">
        <v>204.14165505558753</v>
      </c>
      <c r="U19" s="36">
        <v>205.89849617440547</v>
      </c>
      <c r="V19" s="36">
        <v>206.69079059218092</v>
      </c>
      <c r="W19" s="36">
        <v>212.13459813370298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460.86334259387905</v>
      </c>
      <c r="C3" s="49">
        <f t="shared" ref="C3:W3" si="0">C5*C11/11630</f>
        <v>461.41065503831595</v>
      </c>
      <c r="D3" s="49">
        <f t="shared" si="0"/>
        <v>464.00180937804561</v>
      </c>
      <c r="E3" s="49">
        <f t="shared" si="0"/>
        <v>467.75169604781553</v>
      </c>
      <c r="F3" s="49">
        <f t="shared" si="0"/>
        <v>470.82547082395308</v>
      </c>
      <c r="G3" s="49">
        <f t="shared" si="0"/>
        <v>475.22738846280043</v>
      </c>
      <c r="H3" s="49">
        <f t="shared" si="0"/>
        <v>478.83300643630491</v>
      </c>
      <c r="I3" s="49">
        <f t="shared" si="0"/>
        <v>494.06115070296448</v>
      </c>
      <c r="J3" s="49">
        <f t="shared" si="0"/>
        <v>499.38441697291069</v>
      </c>
      <c r="K3" s="49">
        <f t="shared" si="0"/>
        <v>519.02310605529885</v>
      </c>
      <c r="L3" s="49">
        <f t="shared" si="0"/>
        <v>536.0057520679178</v>
      </c>
      <c r="M3" s="49">
        <f t="shared" si="0"/>
        <v>540.32955837200313</v>
      </c>
      <c r="N3" s="49">
        <f t="shared" si="0"/>
        <v>556.83511693617993</v>
      </c>
      <c r="O3" s="49">
        <f t="shared" si="0"/>
        <v>565.2685252119079</v>
      </c>
      <c r="P3" s="49">
        <f t="shared" si="0"/>
        <v>576.93655783054135</v>
      </c>
      <c r="Q3" s="49">
        <f t="shared" si="0"/>
        <v>589.17075313548821</v>
      </c>
      <c r="R3" s="49">
        <f t="shared" si="0"/>
        <v>624.49393399154724</v>
      </c>
      <c r="S3" s="49">
        <f t="shared" si="0"/>
        <v>642.12612617736056</v>
      </c>
      <c r="T3" s="49">
        <f t="shared" si="0"/>
        <v>665.14043428443915</v>
      </c>
      <c r="U3" s="49">
        <f t="shared" si="0"/>
        <v>686.09021528683559</v>
      </c>
      <c r="V3" s="49">
        <f t="shared" si="0"/>
        <v>738.48429918615909</v>
      </c>
      <c r="W3" s="49">
        <f t="shared" si="0"/>
        <v>790.75171049558526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152880.35295057503</v>
      </c>
      <c r="C5" s="49">
        <f t="shared" ref="C5:W5" si="1">C7*C13/1000000</f>
        <v>152688.2098831397</v>
      </c>
      <c r="D5" s="49">
        <f t="shared" si="1"/>
        <v>153458.78378785856</v>
      </c>
      <c r="E5" s="49">
        <f t="shared" si="1"/>
        <v>154797.0616260987</v>
      </c>
      <c r="F5" s="49">
        <f t="shared" si="1"/>
        <v>155984.36922880766</v>
      </c>
      <c r="G5" s="49">
        <f t="shared" si="1"/>
        <v>157746.07594193897</v>
      </c>
      <c r="H5" s="49">
        <f t="shared" si="1"/>
        <v>159439.81554195855</v>
      </c>
      <c r="I5" s="49">
        <f t="shared" si="1"/>
        <v>165136.49226174146</v>
      </c>
      <c r="J5" s="49">
        <f t="shared" si="1"/>
        <v>168079.34548918635</v>
      </c>
      <c r="K5" s="49">
        <f t="shared" si="1"/>
        <v>176191.05753949255</v>
      </c>
      <c r="L5" s="49">
        <f t="shared" si="1"/>
        <v>183256.90043405545</v>
      </c>
      <c r="M5" s="49">
        <f t="shared" si="1"/>
        <v>185189.86543586056</v>
      </c>
      <c r="N5" s="49">
        <f t="shared" si="1"/>
        <v>191583.18483353974</v>
      </c>
      <c r="O5" s="49">
        <f t="shared" si="1"/>
        <v>194950.79095407663</v>
      </c>
      <c r="P5" s="49">
        <f t="shared" si="1"/>
        <v>199497.05241129085</v>
      </c>
      <c r="Q5" s="49">
        <f t="shared" si="1"/>
        <v>204230.15607081057</v>
      </c>
      <c r="R5" s="49">
        <f t="shared" si="1"/>
        <v>210642.06216436834</v>
      </c>
      <c r="S5" s="49">
        <f t="shared" si="1"/>
        <v>215361.22636452998</v>
      </c>
      <c r="T5" s="49">
        <f t="shared" si="1"/>
        <v>222168.60217367767</v>
      </c>
      <c r="U5" s="49">
        <f t="shared" si="1"/>
        <v>229433.13063929064</v>
      </c>
      <c r="V5" s="49">
        <f t="shared" si="1"/>
        <v>235370.64284512255</v>
      </c>
      <c r="W5" s="49">
        <f t="shared" si="1"/>
        <v>237139.92883089965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18855676.509887803</v>
      </c>
      <c r="C7" s="35">
        <v>19032583.970796861</v>
      </c>
      <c r="D7" s="35">
        <v>19386811.694601983</v>
      </c>
      <c r="E7" s="35">
        <v>19848703.11199164</v>
      </c>
      <c r="F7" s="35">
        <v>20301363.746472158</v>
      </c>
      <c r="G7" s="35">
        <v>20847708.550714027</v>
      </c>
      <c r="H7" s="35">
        <v>21390769.678978998</v>
      </c>
      <c r="I7" s="35">
        <v>22495691.940044634</v>
      </c>
      <c r="J7" s="35">
        <v>23225484.065646034</v>
      </c>
      <c r="K7" s="35">
        <v>24521108.134437531</v>
      </c>
      <c r="L7" s="35">
        <v>25746093.152224045</v>
      </c>
      <c r="M7" s="35">
        <v>26319317.07258727</v>
      </c>
      <c r="N7" s="35">
        <v>27662863.365478151</v>
      </c>
      <c r="O7" s="35">
        <v>28613819.619933315</v>
      </c>
      <c r="P7" s="35">
        <v>29801140.857114594</v>
      </c>
      <c r="Q7" s="35">
        <v>31128018.8928729</v>
      </c>
      <c r="R7" s="35">
        <v>32696907.064433232</v>
      </c>
      <c r="S7" s="35">
        <v>34014424.250774972</v>
      </c>
      <c r="T7" s="35">
        <v>35679200.852385648</v>
      </c>
      <c r="U7" s="35">
        <v>37321950.708525084</v>
      </c>
      <c r="V7" s="35">
        <v>38842567.186749853</v>
      </c>
      <c r="W7" s="35">
        <v>39599270.566030219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2395256.0429009832</v>
      </c>
      <c r="D8" s="52">
        <v>2610831.2128605582</v>
      </c>
      <c r="E8" s="52">
        <v>2757409.5105130821</v>
      </c>
      <c r="F8" s="52">
        <v>2787764.404998336</v>
      </c>
      <c r="G8" s="52">
        <v>2921716.8979844339</v>
      </c>
      <c r="H8" s="52">
        <v>2959395.9631317332</v>
      </c>
      <c r="I8" s="52">
        <v>3562926.2300317585</v>
      </c>
      <c r="J8" s="52">
        <v>3230183.8032251485</v>
      </c>
      <c r="K8" s="52">
        <v>3690880.1116924807</v>
      </c>
      <c r="L8" s="52">
        <v>3835816.2306470722</v>
      </c>
      <c r="M8" s="52">
        <v>3330633.4308763072</v>
      </c>
      <c r="N8" s="52">
        <v>4131310.6978892162</v>
      </c>
      <c r="O8" s="52">
        <v>3872673.152439598</v>
      </c>
      <c r="P8" s="52">
        <v>4146717.200313013</v>
      </c>
      <c r="Q8" s="52">
        <v>4889804.2657900639</v>
      </c>
      <c r="R8" s="52">
        <v>4799071.9747854806</v>
      </c>
      <c r="S8" s="52">
        <v>5008397.2980342209</v>
      </c>
      <c r="T8" s="52">
        <v>5500592.8322577477</v>
      </c>
      <c r="U8" s="52">
        <v>4973383.2870157436</v>
      </c>
      <c r="V8" s="52">
        <v>5651927.1761139855</v>
      </c>
      <c r="W8" s="52">
        <v>4629376.5317199677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2218348.5819919258</v>
      </c>
      <c r="D9" s="36">
        <v>2256603.4890554361</v>
      </c>
      <c r="E9" s="36">
        <v>2295518.0931234248</v>
      </c>
      <c r="F9" s="36">
        <v>2335103.7705178186</v>
      </c>
      <c r="G9" s="36">
        <v>2375372.0937425643</v>
      </c>
      <c r="H9" s="36">
        <v>2416334.8348667622</v>
      </c>
      <c r="I9" s="36">
        <v>2458003.9689661227</v>
      </c>
      <c r="J9" s="36">
        <v>2500391.6776237488</v>
      </c>
      <c r="K9" s="36">
        <v>2395256.0429009832</v>
      </c>
      <c r="L9" s="36">
        <v>2610831.2128605582</v>
      </c>
      <c r="M9" s="36">
        <v>2757409.5105130821</v>
      </c>
      <c r="N9" s="36">
        <v>2787764.404998336</v>
      </c>
      <c r="O9" s="36">
        <v>2921716.8979844339</v>
      </c>
      <c r="P9" s="36">
        <v>2959395.9631317332</v>
      </c>
      <c r="Q9" s="36">
        <v>3562926.2300317585</v>
      </c>
      <c r="R9" s="36">
        <v>3230183.8032251447</v>
      </c>
      <c r="S9" s="36">
        <v>3690880.1116924807</v>
      </c>
      <c r="T9" s="36">
        <v>3835816.2306470722</v>
      </c>
      <c r="U9" s="36">
        <v>3330633.4308763072</v>
      </c>
      <c r="V9" s="36">
        <v>4131310.6978892162</v>
      </c>
      <c r="W9" s="36">
        <v>3872673.1524396017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35.059054815889951</v>
      </c>
      <c r="C11" s="54">
        <v>35.144861035456856</v>
      </c>
      <c r="D11" s="54">
        <v>35.164758314040682</v>
      </c>
      <c r="E11" s="54">
        <v>35.142477304743117</v>
      </c>
      <c r="F11" s="54">
        <v>35.104159812644262</v>
      </c>
      <c r="G11" s="54">
        <v>35.036653018593206</v>
      </c>
      <c r="H11" s="54">
        <v>34.927460533775644</v>
      </c>
      <c r="I11" s="54">
        <v>34.795041992100522</v>
      </c>
      <c r="J11" s="54">
        <v>34.554161027290576</v>
      </c>
      <c r="K11" s="54">
        <v>34.259620253826597</v>
      </c>
      <c r="L11" s="54">
        <v>34.016437480852638</v>
      </c>
      <c r="M11" s="54">
        <v>33.932919326208136</v>
      </c>
      <c r="N11" s="54">
        <v>33.802509419574307</v>
      </c>
      <c r="O11" s="54">
        <v>33.721704415977996</v>
      </c>
      <c r="P11" s="54">
        <v>33.63344012590256</v>
      </c>
      <c r="Q11" s="54">
        <v>33.550656723730782</v>
      </c>
      <c r="R11" s="54">
        <v>34.479649400006025</v>
      </c>
      <c r="S11" s="54">
        <v>34.676283068718035</v>
      </c>
      <c r="T11" s="54">
        <v>34.818525998020313</v>
      </c>
      <c r="U11" s="54">
        <v>34.778016503338627</v>
      </c>
      <c r="V11" s="54">
        <v>36.489565120431955</v>
      </c>
      <c r="W11" s="54">
        <v>38.780657641259054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8107.9219231622637</v>
      </c>
      <c r="C13" s="35">
        <v>8022.4634824898621</v>
      </c>
      <c r="D13" s="35">
        <v>7915.6277063642829</v>
      </c>
      <c r="E13" s="35">
        <v>7798.8501693381513</v>
      </c>
      <c r="F13" s="35">
        <v>7683.4429044656481</v>
      </c>
      <c r="G13" s="35">
        <v>7566.5906187342689</v>
      </c>
      <c r="H13" s="35">
        <v>7453.6736141216197</v>
      </c>
      <c r="I13" s="35">
        <v>7340.8051951396792</v>
      </c>
      <c r="J13" s="35">
        <v>7236.8500485981622</v>
      </c>
      <c r="K13" s="35">
        <v>7185.281210519569</v>
      </c>
      <c r="L13" s="35">
        <v>7117.8527689831271</v>
      </c>
      <c r="M13" s="35">
        <v>7036.2716830804084</v>
      </c>
      <c r="N13" s="35">
        <v>6925.6454873223947</v>
      </c>
      <c r="O13" s="35">
        <v>6813.1690750670559</v>
      </c>
      <c r="P13" s="35">
        <v>6694.275677827407</v>
      </c>
      <c r="Q13" s="35">
        <v>6560.9750743749164</v>
      </c>
      <c r="R13" s="35">
        <v>6442.2626198029238</v>
      </c>
      <c r="S13" s="35">
        <v>6331.467637869051</v>
      </c>
      <c r="T13" s="35">
        <v>6226.8379578580898</v>
      </c>
      <c r="U13" s="35">
        <v>6147.4045778342315</v>
      </c>
      <c r="V13" s="35">
        <v>6059.6057339230974</v>
      </c>
      <c r="W13" s="35">
        <v>5988.4923495112916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7428.8734544478648</v>
      </c>
      <c r="D14" s="36">
        <v>7303.0147301729085</v>
      </c>
      <c r="E14" s="36">
        <v>7235.1093424563578</v>
      </c>
      <c r="F14" s="36">
        <v>7217.3052430380076</v>
      </c>
      <c r="G14" s="36">
        <v>7194.75531738068</v>
      </c>
      <c r="H14" s="36">
        <v>7192.4115753715359</v>
      </c>
      <c r="I14" s="36">
        <v>7192.3972971943203</v>
      </c>
      <c r="J14" s="36">
        <v>7187.1556360858795</v>
      </c>
      <c r="K14" s="36">
        <v>7018.8587274756783</v>
      </c>
      <c r="L14" s="36">
        <v>6812.8346429334451</v>
      </c>
      <c r="M14" s="36">
        <v>6570.2590112232092</v>
      </c>
      <c r="N14" s="36">
        <v>6417.6887174752464</v>
      </c>
      <c r="O14" s="36">
        <v>6297.6252702420015</v>
      </c>
      <c r="P14" s="36">
        <v>6229.3747055142285</v>
      </c>
      <c r="Q14" s="36">
        <v>6208.6502846137255</v>
      </c>
      <c r="R14" s="36">
        <v>6173.6393986516759</v>
      </c>
      <c r="S14" s="36">
        <v>6114.71663723662</v>
      </c>
      <c r="T14" s="36">
        <v>5988.4740633867277</v>
      </c>
      <c r="U14" s="36">
        <v>5860.7292251145254</v>
      </c>
      <c r="V14" s="36">
        <v>5741.5775626415916</v>
      </c>
      <c r="W14" s="36">
        <v>5650.4218472481725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0.4944294318596798</v>
      </c>
      <c r="C16" s="44">
        <f>C7/RES_summary!C$6</f>
        <v>0.496705135622592</v>
      </c>
      <c r="D16" s="44">
        <f>D7/RES_summary!D$6</f>
        <v>0.50303076435476934</v>
      </c>
      <c r="E16" s="44">
        <f>E7/RES_summary!E$6</f>
        <v>0.51256373506051245</v>
      </c>
      <c r="F16" s="44">
        <f>F7/RES_summary!F$6</f>
        <v>0.52239212726305806</v>
      </c>
      <c r="G16" s="44">
        <f>G7/RES_summary!G$6</f>
        <v>0.53470663528232443</v>
      </c>
      <c r="H16" s="44">
        <f>H7/RES_summary!H$6</f>
        <v>0.54386395253433517</v>
      </c>
      <c r="I16" s="44">
        <f>I7/RES_summary!I$6</f>
        <v>0.56816615925718117</v>
      </c>
      <c r="J16" s="44">
        <f>J7/RES_summary!J$6</f>
        <v>0.58051113072578331</v>
      </c>
      <c r="K16" s="44">
        <f>K7/RES_summary!K$6</f>
        <v>0.61181397150890959</v>
      </c>
      <c r="L16" s="44">
        <f>L7/RES_summary!L$6</f>
        <v>0.63891353903227566</v>
      </c>
      <c r="M16" s="44">
        <f>M7/RES_summary!M$6</f>
        <v>0.66239507416418197</v>
      </c>
      <c r="N16" s="44">
        <f>N7/RES_summary!N$6</f>
        <v>0.69184794279770434</v>
      </c>
      <c r="O16" s="44">
        <f>O7/RES_summary!O$6</f>
        <v>0.7185103309156754</v>
      </c>
      <c r="P16" s="44">
        <f>P7/RES_summary!P$6</f>
        <v>0.74459070209503297</v>
      </c>
      <c r="Q16" s="44">
        <f>Q7/RES_summary!Q$6</f>
        <v>0.76748995808426701</v>
      </c>
      <c r="R16" s="44">
        <f>R7/RES_summary!R$6</f>
        <v>0.80095315740696582</v>
      </c>
      <c r="S16" s="44">
        <f>S7/RES_summary!S$6</f>
        <v>0.8260244795587347</v>
      </c>
      <c r="T16" s="44">
        <f>T7/RES_summary!T$6</f>
        <v>0.86103417328564869</v>
      </c>
      <c r="U16" s="44">
        <f>U7/RES_summary!U$6</f>
        <v>0.89821686097232434</v>
      </c>
      <c r="V16" s="44">
        <f>V7/RES_summary!V$6</f>
        <v>0.93670623973088152</v>
      </c>
      <c r="W16" s="44">
        <f>W7/RES_summary!W$6</f>
        <v>0.95480136778370484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4008.7952300317606</v>
      </c>
      <c r="C17" s="52">
        <f t="shared" si="2"/>
        <v>3984.7988120974187</v>
      </c>
      <c r="D17" s="52">
        <f t="shared" si="2"/>
        <v>3981.804255480215</v>
      </c>
      <c r="E17" s="52">
        <f t="shared" si="2"/>
        <v>3997.4077719732727</v>
      </c>
      <c r="F17" s="52">
        <f t="shared" si="2"/>
        <v>4013.7700835680594</v>
      </c>
      <c r="G17" s="52">
        <f t="shared" si="2"/>
        <v>4045.9062103022025</v>
      </c>
      <c r="H17" s="52">
        <f t="shared" si="2"/>
        <v>4053.784392677067</v>
      </c>
      <c r="I17" s="52">
        <f t="shared" si="2"/>
        <v>4170.7970935776739</v>
      </c>
      <c r="J17" s="52">
        <f t="shared" si="2"/>
        <v>4201.072004604659</v>
      </c>
      <c r="K17" s="52">
        <f t="shared" si="2"/>
        <v>4396.0554338163229</v>
      </c>
      <c r="L17" s="52">
        <f t="shared" si="2"/>
        <v>4547.6925029416925</v>
      </c>
      <c r="M17" s="52">
        <f t="shared" si="2"/>
        <v>4660.7917033533804</v>
      </c>
      <c r="N17" s="52">
        <f t="shared" si="2"/>
        <v>4791.4935829502037</v>
      </c>
      <c r="O17" s="52">
        <f t="shared" si="2"/>
        <v>4895.3323667108762</v>
      </c>
      <c r="P17" s="52">
        <f t="shared" si="2"/>
        <v>4984.4954269712116</v>
      </c>
      <c r="Q17" s="52">
        <f t="shared" si="2"/>
        <v>5035.482484823925</v>
      </c>
      <c r="R17" s="52">
        <f t="shared" ref="R17:V17" si="3">R13*R16</f>
        <v>5159.9505861760235</v>
      </c>
      <c r="S17" s="52">
        <f t="shared" si="3"/>
        <v>5229.9472604137545</v>
      </c>
      <c r="T17" s="52">
        <f t="shared" si="3"/>
        <v>5361.5202732280377</v>
      </c>
      <c r="U17" s="52">
        <f t="shared" si="3"/>
        <v>5521.7024430291603</v>
      </c>
      <c r="V17" s="52">
        <f t="shared" si="3"/>
        <v>5676.0705012747931</v>
      </c>
      <c r="W17" s="52">
        <f t="shared" ref="W17" si="4">W13*W16</f>
        <v>5717.8206862756333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140.54457171536163</v>
      </c>
      <c r="C18" s="36">
        <f>C3*11630*1000/RES_summary!C$6</f>
        <v>140.04520050541731</v>
      </c>
      <c r="D18" s="36">
        <f>D3*11630*1000/RES_summary!D$6</f>
        <v>140.01918429778047</v>
      </c>
      <c r="E18" s="36">
        <f>E3*11630*1000/RES_summary!E$6</f>
        <v>140.47881190437448</v>
      </c>
      <c r="F18" s="36">
        <f>F3*11630*1000/RES_summary!F$6</f>
        <v>140.90002646478368</v>
      </c>
      <c r="G18" s="36">
        <f>G3*11630*1000/RES_summary!G$6</f>
        <v>141.75501203612964</v>
      </c>
      <c r="H18" s="36">
        <f>H3*11630*1000/RES_summary!H$6</f>
        <v>141.58839438766393</v>
      </c>
      <c r="I18" s="36">
        <f>I3*11630*1000/RES_summary!I$6</f>
        <v>145.12306001156597</v>
      </c>
      <c r="J18" s="36">
        <f>J3*11630*1000/RES_summary!J$6</f>
        <v>145.16451853435183</v>
      </c>
      <c r="K18" s="36">
        <f>K3*11630*1000/RES_summary!K$6</f>
        <v>150.60718977731815</v>
      </c>
      <c r="L18" s="36">
        <f>L3*11630*1000/RES_summary!L$6</f>
        <v>154.69629770845836</v>
      </c>
      <c r="M18" s="36">
        <f>M3*11630*1000/RES_summary!M$6</f>
        <v>158.15426886615046</v>
      </c>
      <c r="N18" s="36">
        <f>N3*11630*1000/RES_summary!N$6</f>
        <v>161.96450697150408</v>
      </c>
      <c r="O18" s="36">
        <f>O3*11630*1000/RES_summary!O$6</f>
        <v>165.07895108819417</v>
      </c>
      <c r="P18" s="36">
        <f>P3*11630*1000/RES_summary!P$6</f>
        <v>167.64572850087137</v>
      </c>
      <c r="Q18" s="36">
        <f>Q3*11630*1000/RES_summary!Q$6</f>
        <v>168.94374428668641</v>
      </c>
      <c r="R18" s="36">
        <f>R3*11630*1000/RES_summary!R$6</f>
        <v>177.91328713270482</v>
      </c>
      <c r="S18" s="36">
        <f>S3*11630*1000/RES_summary!S$6</f>
        <v>181.35513163657376</v>
      </c>
      <c r="T18" s="36">
        <f>T3*11630*1000/RES_summary!T$6</f>
        <v>186.68023302230336</v>
      </c>
      <c r="U18" s="36">
        <f>U3*11630*1000/RES_summary!U$6</f>
        <v>192.03385869019337</v>
      </c>
      <c r="V18" s="36">
        <f>V3*11630*1000/RES_summary!V$6</f>
        <v>207.11734418442938</v>
      </c>
      <c r="W18" s="36">
        <f>W3*11630*1000/RES_summary!W$6</f>
        <v>221.74084648856427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776014</v>
      </c>
      <c r="C3" s="120">
        <v>742508</v>
      </c>
      <c r="D3" s="120">
        <v>696834</v>
      </c>
      <c r="E3" s="120">
        <v>676088</v>
      </c>
      <c r="F3" s="120">
        <v>666210</v>
      </c>
      <c r="G3" s="120">
        <v>655782</v>
      </c>
      <c r="H3" s="120">
        <v>673295</v>
      </c>
      <c r="I3" s="120">
        <v>697729</v>
      </c>
      <c r="J3" s="120">
        <v>730862</v>
      </c>
      <c r="K3" s="120">
        <v>780334</v>
      </c>
      <c r="L3" s="120">
        <v>811603</v>
      </c>
      <c r="M3" s="120">
        <v>820798</v>
      </c>
      <c r="N3" s="120">
        <v>793733</v>
      </c>
      <c r="O3" s="120">
        <v>704910</v>
      </c>
      <c r="P3" s="120">
        <v>653089</v>
      </c>
      <c r="Q3" s="120">
        <v>619842</v>
      </c>
      <c r="R3" s="120">
        <v>571727</v>
      </c>
      <c r="S3" s="120">
        <v>525838</v>
      </c>
      <c r="T3" s="120">
        <v>473351</v>
      </c>
      <c r="U3" s="120">
        <v>397390</v>
      </c>
      <c r="V3" s="120">
        <v>333414</v>
      </c>
      <c r="W3" s="120">
        <v>338611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776014</v>
      </c>
      <c r="C5" s="52">
        <v>742508</v>
      </c>
      <c r="D5" s="52">
        <v>696834</v>
      </c>
      <c r="E5" s="52">
        <v>676088</v>
      </c>
      <c r="F5" s="52">
        <v>666210</v>
      </c>
      <c r="G5" s="52">
        <v>655782</v>
      </c>
      <c r="H5" s="52">
        <v>673295</v>
      </c>
      <c r="I5" s="52">
        <v>697729</v>
      </c>
      <c r="J5" s="52">
        <v>730862</v>
      </c>
      <c r="K5" s="52">
        <v>780334</v>
      </c>
      <c r="L5" s="52">
        <v>811603</v>
      </c>
      <c r="M5" s="52">
        <v>820798</v>
      </c>
      <c r="N5" s="52">
        <v>793733</v>
      </c>
      <c r="O5" s="52">
        <v>704910</v>
      </c>
      <c r="P5" s="52">
        <v>653089</v>
      </c>
      <c r="Q5" s="52">
        <v>619842</v>
      </c>
      <c r="R5" s="52">
        <v>571727</v>
      </c>
      <c r="S5" s="52">
        <v>525838</v>
      </c>
      <c r="T5" s="52">
        <v>473351</v>
      </c>
      <c r="U5" s="52">
        <v>397390</v>
      </c>
      <c r="V5" s="52">
        <v>333414</v>
      </c>
      <c r="W5" s="52">
        <v>338611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14541</v>
      </c>
      <c r="C8" s="52">
        <v>14495</v>
      </c>
      <c r="D8" s="52">
        <v>14266</v>
      </c>
      <c r="E8" s="52">
        <v>13284</v>
      </c>
      <c r="F8" s="52">
        <v>13062</v>
      </c>
      <c r="G8" s="52">
        <v>13587</v>
      </c>
      <c r="H8" s="52">
        <v>16293</v>
      </c>
      <c r="I8" s="52">
        <v>19553</v>
      </c>
      <c r="J8" s="52">
        <v>23446</v>
      </c>
      <c r="K8" s="52">
        <v>26872</v>
      </c>
      <c r="L8" s="52">
        <v>31312</v>
      </c>
      <c r="M8" s="52">
        <v>35367</v>
      </c>
      <c r="N8" s="52">
        <v>37827</v>
      </c>
      <c r="O8" s="52">
        <v>37074</v>
      </c>
      <c r="P8" s="52">
        <v>33393</v>
      </c>
      <c r="Q8" s="52">
        <v>28746</v>
      </c>
      <c r="R8" s="52">
        <v>23584</v>
      </c>
      <c r="S8" s="52">
        <v>18241</v>
      </c>
      <c r="T8" s="52">
        <v>13052</v>
      </c>
      <c r="U8" s="52">
        <v>8557</v>
      </c>
      <c r="V8" s="52">
        <v>5252</v>
      </c>
      <c r="W8" s="52">
        <v>3588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133176</v>
      </c>
      <c r="C11" s="52">
        <v>122775</v>
      </c>
      <c r="D11" s="52">
        <v>106759</v>
      </c>
      <c r="E11" s="52">
        <v>97175</v>
      </c>
      <c r="F11" s="52">
        <v>90531</v>
      </c>
      <c r="G11" s="52">
        <v>83124</v>
      </c>
      <c r="H11" s="52">
        <v>75658</v>
      </c>
      <c r="I11" s="52">
        <v>71482</v>
      </c>
      <c r="J11" s="52">
        <v>72269</v>
      </c>
      <c r="K11" s="52">
        <v>77808</v>
      </c>
      <c r="L11" s="52">
        <v>80699</v>
      </c>
      <c r="M11" s="52">
        <v>80933</v>
      </c>
      <c r="N11" s="52">
        <v>75095</v>
      </c>
      <c r="O11" s="52">
        <v>66485</v>
      </c>
      <c r="P11" s="52">
        <v>65489</v>
      </c>
      <c r="Q11" s="52">
        <v>66843</v>
      </c>
      <c r="R11" s="52">
        <v>61622</v>
      </c>
      <c r="S11" s="52">
        <v>56338</v>
      </c>
      <c r="T11" s="52">
        <v>54268</v>
      </c>
      <c r="U11" s="52">
        <v>46420</v>
      </c>
      <c r="V11" s="52">
        <v>39799</v>
      </c>
      <c r="W11" s="52">
        <v>37808</v>
      </c>
      <c r="DA11" s="63" t="s">
        <v>1061</v>
      </c>
    </row>
    <row r="12" spans="1:105" ht="12" customHeight="1" x14ac:dyDescent="0.25">
      <c r="A12" s="97" t="s">
        <v>123</v>
      </c>
      <c r="B12" s="52">
        <v>244</v>
      </c>
      <c r="C12" s="52">
        <v>256</v>
      </c>
      <c r="D12" s="52">
        <v>242</v>
      </c>
      <c r="E12" s="52">
        <v>249</v>
      </c>
      <c r="F12" s="52">
        <v>332</v>
      </c>
      <c r="G12" s="52">
        <v>327</v>
      </c>
      <c r="H12" s="52">
        <v>409</v>
      </c>
      <c r="I12" s="52">
        <v>373</v>
      </c>
      <c r="J12" s="52">
        <v>491</v>
      </c>
      <c r="K12" s="52">
        <v>607</v>
      </c>
      <c r="L12" s="52">
        <v>641</v>
      </c>
      <c r="M12" s="52">
        <v>718</v>
      </c>
      <c r="N12" s="52">
        <v>676</v>
      </c>
      <c r="O12" s="52">
        <v>605</v>
      </c>
      <c r="P12" s="52">
        <v>777</v>
      </c>
      <c r="Q12" s="52">
        <v>681</v>
      </c>
      <c r="R12" s="52">
        <v>794</v>
      </c>
      <c r="S12" s="52">
        <v>669</v>
      </c>
      <c r="T12" s="52">
        <v>775</v>
      </c>
      <c r="U12" s="52">
        <v>682</v>
      </c>
      <c r="V12" s="52">
        <v>626</v>
      </c>
      <c r="W12" s="52">
        <v>532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541346</v>
      </c>
      <c r="C15" s="52">
        <v>506855</v>
      </c>
      <c r="D15" s="52">
        <v>467269</v>
      </c>
      <c r="E15" s="52">
        <v>419955</v>
      </c>
      <c r="F15" s="52">
        <v>409683</v>
      </c>
      <c r="G15" s="52">
        <v>381250</v>
      </c>
      <c r="H15" s="52">
        <v>361273</v>
      </c>
      <c r="I15" s="52">
        <v>345289</v>
      </c>
      <c r="J15" s="52">
        <v>347151</v>
      </c>
      <c r="K15" s="52">
        <v>327055</v>
      </c>
      <c r="L15" s="52">
        <v>340940</v>
      </c>
      <c r="M15" s="52">
        <v>311522</v>
      </c>
      <c r="N15" s="52">
        <v>286195</v>
      </c>
      <c r="O15" s="52">
        <v>236843</v>
      </c>
      <c r="P15" s="52">
        <v>199329</v>
      </c>
      <c r="Q15" s="52">
        <v>165150</v>
      </c>
      <c r="R15" s="52">
        <v>136724</v>
      </c>
      <c r="S15" s="52">
        <v>118600</v>
      </c>
      <c r="T15" s="52">
        <v>93588</v>
      </c>
      <c r="U15" s="52">
        <v>72672</v>
      </c>
      <c r="V15" s="52">
        <v>56725</v>
      </c>
      <c r="W15" s="52">
        <v>49044</v>
      </c>
      <c r="DA15" s="63" t="s">
        <v>1063</v>
      </c>
    </row>
    <row r="16" spans="1:105" ht="12" customHeight="1" x14ac:dyDescent="0.25">
      <c r="A16" s="97" t="s">
        <v>121</v>
      </c>
      <c r="B16" s="52">
        <v>101248</v>
      </c>
      <c r="C16" s="52">
        <v>112622</v>
      </c>
      <c r="D16" s="52">
        <v>122564</v>
      </c>
      <c r="E16" s="52">
        <v>158709</v>
      </c>
      <c r="F16" s="52">
        <v>165664</v>
      </c>
      <c r="G16" s="52">
        <v>191081</v>
      </c>
      <c r="H16" s="52">
        <v>235955</v>
      </c>
      <c r="I16" s="52">
        <v>280585</v>
      </c>
      <c r="J16" s="52">
        <v>310951</v>
      </c>
      <c r="K16" s="52">
        <v>374864</v>
      </c>
      <c r="L16" s="52">
        <v>389323</v>
      </c>
      <c r="M16" s="52">
        <v>427625</v>
      </c>
      <c r="N16" s="52">
        <v>431767</v>
      </c>
      <c r="O16" s="52">
        <v>400977</v>
      </c>
      <c r="P16" s="52">
        <v>387494</v>
      </c>
      <c r="Q16" s="52">
        <v>387168</v>
      </c>
      <c r="R16" s="52">
        <v>372587</v>
      </c>
      <c r="S16" s="52">
        <v>350231</v>
      </c>
      <c r="T16" s="52">
        <v>324720</v>
      </c>
      <c r="U16" s="52">
        <v>277616</v>
      </c>
      <c r="V16" s="52">
        <v>236264</v>
      </c>
      <c r="W16" s="52">
        <v>251227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776014</v>
      </c>
      <c r="C22" s="36">
        <v>742508</v>
      </c>
      <c r="D22" s="36">
        <v>696834</v>
      </c>
      <c r="E22" s="36">
        <v>676088</v>
      </c>
      <c r="F22" s="36">
        <v>666210</v>
      </c>
      <c r="G22" s="36">
        <v>655782</v>
      </c>
      <c r="H22" s="36">
        <v>673295</v>
      </c>
      <c r="I22" s="36">
        <v>697729</v>
      </c>
      <c r="J22" s="36">
        <v>730862</v>
      </c>
      <c r="K22" s="36">
        <v>780334</v>
      </c>
      <c r="L22" s="36">
        <v>811603</v>
      </c>
      <c r="M22" s="36">
        <v>820798</v>
      </c>
      <c r="N22" s="36">
        <v>793733</v>
      </c>
      <c r="O22" s="36">
        <v>704910</v>
      </c>
      <c r="P22" s="36">
        <v>653089</v>
      </c>
      <c r="Q22" s="36">
        <v>619842</v>
      </c>
      <c r="R22" s="36">
        <v>571727</v>
      </c>
      <c r="S22" s="36">
        <v>525838</v>
      </c>
      <c r="T22" s="36">
        <v>473351</v>
      </c>
      <c r="U22" s="36">
        <v>397390</v>
      </c>
      <c r="V22" s="36">
        <v>333414</v>
      </c>
      <c r="W22" s="36">
        <v>338611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518248</v>
      </c>
      <c r="C24" s="120">
        <v>519857</v>
      </c>
      <c r="D24" s="120">
        <v>519998</v>
      </c>
      <c r="E24" s="120">
        <v>521230</v>
      </c>
      <c r="F24" s="120">
        <v>528034</v>
      </c>
      <c r="G24" s="120">
        <v>537594</v>
      </c>
      <c r="H24" s="120">
        <v>543190</v>
      </c>
      <c r="I24" s="120">
        <v>540291</v>
      </c>
      <c r="J24" s="120">
        <v>545503</v>
      </c>
      <c r="K24" s="120">
        <v>554404</v>
      </c>
      <c r="L24" s="120">
        <v>576344</v>
      </c>
      <c r="M24" s="120">
        <v>582360</v>
      </c>
      <c r="N24" s="120">
        <v>585043</v>
      </c>
      <c r="O24" s="120">
        <v>590531</v>
      </c>
      <c r="P24" s="120">
        <v>583688</v>
      </c>
      <c r="Q24" s="120">
        <v>580898</v>
      </c>
      <c r="R24" s="120">
        <v>589956</v>
      </c>
      <c r="S24" s="120">
        <v>596092</v>
      </c>
      <c r="T24" s="120">
        <v>622495</v>
      </c>
      <c r="U24" s="120">
        <v>649238</v>
      </c>
      <c r="V24" s="120">
        <v>657386</v>
      </c>
      <c r="W24" s="120">
        <v>657053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518248</v>
      </c>
      <c r="C26" s="52">
        <v>519857</v>
      </c>
      <c r="D26" s="52">
        <v>519998</v>
      </c>
      <c r="E26" s="52">
        <v>521230</v>
      </c>
      <c r="F26" s="52">
        <v>528034</v>
      </c>
      <c r="G26" s="52">
        <v>537594</v>
      </c>
      <c r="H26" s="52">
        <v>543190</v>
      </c>
      <c r="I26" s="52">
        <v>540291</v>
      </c>
      <c r="J26" s="52">
        <v>545503</v>
      </c>
      <c r="K26" s="52">
        <v>554404</v>
      </c>
      <c r="L26" s="52">
        <v>576344</v>
      </c>
      <c r="M26" s="52">
        <v>582360</v>
      </c>
      <c r="N26" s="52">
        <v>585043</v>
      </c>
      <c r="O26" s="52">
        <v>590531</v>
      </c>
      <c r="P26" s="52">
        <v>583688</v>
      </c>
      <c r="Q26" s="52">
        <v>580898</v>
      </c>
      <c r="R26" s="52">
        <v>589956</v>
      </c>
      <c r="S26" s="52">
        <v>596092</v>
      </c>
      <c r="T26" s="52">
        <v>622495</v>
      </c>
      <c r="U26" s="52">
        <v>649238</v>
      </c>
      <c r="V26" s="52">
        <v>657386</v>
      </c>
      <c r="W26" s="52">
        <v>657053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9711</v>
      </c>
      <c r="C29" s="52">
        <v>9743</v>
      </c>
      <c r="D29" s="52">
        <v>9734</v>
      </c>
      <c r="E29" s="52">
        <v>10123</v>
      </c>
      <c r="F29" s="52">
        <v>11068</v>
      </c>
      <c r="G29" s="52">
        <v>12312</v>
      </c>
      <c r="H29" s="52">
        <v>14837</v>
      </c>
      <c r="I29" s="52">
        <v>16693</v>
      </c>
      <c r="J29" s="52">
        <v>18293</v>
      </c>
      <c r="K29" s="52">
        <v>19188</v>
      </c>
      <c r="L29" s="52">
        <v>20752</v>
      </c>
      <c r="M29" s="52">
        <v>22326</v>
      </c>
      <c r="N29" s="52">
        <v>23910</v>
      </c>
      <c r="O29" s="52">
        <v>24801</v>
      </c>
      <c r="P29" s="52">
        <v>24999</v>
      </c>
      <c r="Q29" s="52">
        <v>24522</v>
      </c>
      <c r="R29" s="52">
        <v>23430</v>
      </c>
      <c r="S29" s="52">
        <v>23023</v>
      </c>
      <c r="T29" s="52">
        <v>23133</v>
      </c>
      <c r="U29" s="52">
        <v>23900</v>
      </c>
      <c r="V29" s="52">
        <v>25898</v>
      </c>
      <c r="W29" s="52">
        <v>27670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88939</v>
      </c>
      <c r="C31" s="52">
        <v>84838</v>
      </c>
      <c r="D31" s="52">
        <v>76085</v>
      </c>
      <c r="E31" s="52">
        <v>71370</v>
      </c>
      <c r="F31" s="52">
        <v>68658</v>
      </c>
      <c r="G31" s="52">
        <v>65753</v>
      </c>
      <c r="H31" s="52">
        <v>60175</v>
      </c>
      <c r="I31" s="52">
        <v>55732</v>
      </c>
      <c r="J31" s="52">
        <v>54625</v>
      </c>
      <c r="K31" s="52">
        <v>55912</v>
      </c>
      <c r="L31" s="52">
        <v>58128</v>
      </c>
      <c r="M31" s="52">
        <v>58087</v>
      </c>
      <c r="N31" s="52">
        <v>55395</v>
      </c>
      <c r="O31" s="52">
        <v>55840</v>
      </c>
      <c r="P31" s="52">
        <v>59024</v>
      </c>
      <c r="Q31" s="52">
        <v>62946</v>
      </c>
      <c r="R31" s="52">
        <v>63102</v>
      </c>
      <c r="S31" s="52">
        <v>63035</v>
      </c>
      <c r="T31" s="52">
        <v>72591</v>
      </c>
      <c r="U31" s="52">
        <v>75585</v>
      </c>
      <c r="V31" s="52">
        <v>76721</v>
      </c>
      <c r="W31" s="52">
        <v>73427</v>
      </c>
      <c r="DA31" s="63" t="s">
        <v>1070</v>
      </c>
    </row>
    <row r="32" spans="1:105" ht="12" customHeight="1" x14ac:dyDescent="0.25">
      <c r="A32" s="97" t="s">
        <v>140</v>
      </c>
      <c r="B32" s="52">
        <v>163</v>
      </c>
      <c r="C32" s="52">
        <v>185</v>
      </c>
      <c r="D32" s="52">
        <v>185</v>
      </c>
      <c r="E32" s="52">
        <v>198</v>
      </c>
      <c r="F32" s="52">
        <v>268</v>
      </c>
      <c r="G32" s="52">
        <v>270</v>
      </c>
      <c r="H32" s="52">
        <v>318</v>
      </c>
      <c r="I32" s="52">
        <v>291</v>
      </c>
      <c r="J32" s="52">
        <v>361</v>
      </c>
      <c r="K32" s="52">
        <v>423</v>
      </c>
      <c r="L32" s="52">
        <v>453</v>
      </c>
      <c r="M32" s="52">
        <v>515</v>
      </c>
      <c r="N32" s="52">
        <v>495</v>
      </c>
      <c r="O32" s="52">
        <v>460</v>
      </c>
      <c r="P32" s="52">
        <v>673</v>
      </c>
      <c r="Q32" s="52">
        <v>608</v>
      </c>
      <c r="R32" s="52">
        <v>842</v>
      </c>
      <c r="S32" s="52">
        <v>743</v>
      </c>
      <c r="T32" s="52">
        <v>1111</v>
      </c>
      <c r="U32" s="52">
        <v>1136</v>
      </c>
      <c r="V32" s="52">
        <v>1287</v>
      </c>
      <c r="W32" s="52">
        <v>1148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361529</v>
      </c>
      <c r="C35" s="52">
        <v>352187</v>
      </c>
      <c r="D35" s="52">
        <v>343996</v>
      </c>
      <c r="E35" s="52">
        <v>317955</v>
      </c>
      <c r="F35" s="52">
        <v>320108</v>
      </c>
      <c r="G35" s="52">
        <v>309376</v>
      </c>
      <c r="H35" s="52">
        <v>292619</v>
      </c>
      <c r="I35" s="52">
        <v>273152</v>
      </c>
      <c r="J35" s="52">
        <v>265237</v>
      </c>
      <c r="K35" s="52">
        <v>239301</v>
      </c>
      <c r="L35" s="52">
        <v>248135</v>
      </c>
      <c r="M35" s="52">
        <v>225048</v>
      </c>
      <c r="N35" s="52">
        <v>214335</v>
      </c>
      <c r="O35" s="52">
        <v>193591</v>
      </c>
      <c r="P35" s="52">
        <v>171766</v>
      </c>
      <c r="Q35" s="52">
        <v>148150</v>
      </c>
      <c r="R35" s="52">
        <v>134131</v>
      </c>
      <c r="S35" s="52">
        <v>129736</v>
      </c>
      <c r="T35" s="52">
        <v>125988</v>
      </c>
      <c r="U35" s="52">
        <v>121543</v>
      </c>
      <c r="V35" s="52">
        <v>127684</v>
      </c>
      <c r="W35" s="52">
        <v>112948</v>
      </c>
      <c r="DA35" s="63" t="s">
        <v>1072</v>
      </c>
    </row>
    <row r="36" spans="1:105" ht="12" customHeight="1" x14ac:dyDescent="0.25">
      <c r="A36" s="97" t="s">
        <v>121</v>
      </c>
      <c r="B36" s="52">
        <v>67617</v>
      </c>
      <c r="C36" s="52">
        <v>82647</v>
      </c>
      <c r="D36" s="52">
        <v>99732</v>
      </c>
      <c r="E36" s="52">
        <v>131707</v>
      </c>
      <c r="F36" s="52">
        <v>139000</v>
      </c>
      <c r="G36" s="52">
        <v>162195</v>
      </c>
      <c r="H36" s="52">
        <v>190078</v>
      </c>
      <c r="I36" s="52">
        <v>211116</v>
      </c>
      <c r="J36" s="52">
        <v>225280</v>
      </c>
      <c r="K36" s="52">
        <v>258768</v>
      </c>
      <c r="L36" s="52">
        <v>269628</v>
      </c>
      <c r="M36" s="52">
        <v>298710</v>
      </c>
      <c r="N36" s="52">
        <v>314818</v>
      </c>
      <c r="O36" s="52">
        <v>340640</v>
      </c>
      <c r="P36" s="52">
        <v>352225</v>
      </c>
      <c r="Q36" s="52">
        <v>369194</v>
      </c>
      <c r="R36" s="52">
        <v>391881</v>
      </c>
      <c r="S36" s="52">
        <v>402578</v>
      </c>
      <c r="T36" s="52">
        <v>422805</v>
      </c>
      <c r="U36" s="52">
        <v>450974</v>
      </c>
      <c r="V36" s="52">
        <v>451694</v>
      </c>
      <c r="W36" s="52">
        <v>469530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518248</v>
      </c>
      <c r="C41" s="36">
        <v>519857</v>
      </c>
      <c r="D41" s="36">
        <v>519998</v>
      </c>
      <c r="E41" s="36">
        <v>521230</v>
      </c>
      <c r="F41" s="36">
        <v>528034</v>
      </c>
      <c r="G41" s="36">
        <v>537594</v>
      </c>
      <c r="H41" s="36">
        <v>543190</v>
      </c>
      <c r="I41" s="36">
        <v>540291</v>
      </c>
      <c r="J41" s="36">
        <v>545503</v>
      </c>
      <c r="K41" s="36">
        <v>554404</v>
      </c>
      <c r="L41" s="36">
        <v>576344</v>
      </c>
      <c r="M41" s="36">
        <v>582360</v>
      </c>
      <c r="N41" s="36">
        <v>585043</v>
      </c>
      <c r="O41" s="36">
        <v>590531</v>
      </c>
      <c r="P41" s="36">
        <v>583688</v>
      </c>
      <c r="Q41" s="36">
        <v>580898</v>
      </c>
      <c r="R41" s="36">
        <v>589956</v>
      </c>
      <c r="S41" s="36">
        <v>596092</v>
      </c>
      <c r="T41" s="36">
        <v>622495</v>
      </c>
      <c r="U41" s="36">
        <v>649238</v>
      </c>
      <c r="V41" s="36">
        <v>657386</v>
      </c>
      <c r="W41" s="36">
        <v>657053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11930069</v>
      </c>
      <c r="C43" s="120">
        <v>11834132</v>
      </c>
      <c r="D43" s="120">
        <v>11524807</v>
      </c>
      <c r="E43" s="120">
        <v>11241027</v>
      </c>
      <c r="F43" s="120">
        <v>10912860</v>
      </c>
      <c r="G43" s="120">
        <v>10611643</v>
      </c>
      <c r="H43" s="120">
        <v>10387406</v>
      </c>
      <c r="I43" s="120">
        <v>9891940</v>
      </c>
      <c r="J43" s="120">
        <v>9659713</v>
      </c>
      <c r="K43" s="120">
        <v>9308764</v>
      </c>
      <c r="L43" s="120">
        <v>9088417</v>
      </c>
      <c r="M43" s="120">
        <v>8878128</v>
      </c>
      <c r="N43" s="120">
        <v>8952046</v>
      </c>
      <c r="O43" s="120">
        <v>9163519</v>
      </c>
      <c r="P43" s="120">
        <v>9250441</v>
      </c>
      <c r="Q43" s="120">
        <v>9003954</v>
      </c>
      <c r="R43" s="120">
        <v>8566789</v>
      </c>
      <c r="S43" s="120">
        <v>8312412</v>
      </c>
      <c r="T43" s="120">
        <v>8169062</v>
      </c>
      <c r="U43" s="120">
        <v>8138409</v>
      </c>
      <c r="V43" s="120">
        <v>7908374</v>
      </c>
      <c r="W43" s="120">
        <v>6894164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11930069</v>
      </c>
      <c r="C45" s="52">
        <v>11834132</v>
      </c>
      <c r="D45" s="52">
        <v>11524807</v>
      </c>
      <c r="E45" s="52">
        <v>11241027</v>
      </c>
      <c r="F45" s="52">
        <v>10912860</v>
      </c>
      <c r="G45" s="52">
        <v>10611643</v>
      </c>
      <c r="H45" s="52">
        <v>10387406</v>
      </c>
      <c r="I45" s="52">
        <v>9891940</v>
      </c>
      <c r="J45" s="52">
        <v>9659713</v>
      </c>
      <c r="K45" s="52">
        <v>9308764</v>
      </c>
      <c r="L45" s="52">
        <v>9088417</v>
      </c>
      <c r="M45" s="52">
        <v>8878128</v>
      </c>
      <c r="N45" s="52">
        <v>8952046</v>
      </c>
      <c r="O45" s="52">
        <v>9163519</v>
      </c>
      <c r="P45" s="52">
        <v>9250441</v>
      </c>
      <c r="Q45" s="52">
        <v>9003954</v>
      </c>
      <c r="R45" s="52">
        <v>8566789</v>
      </c>
      <c r="S45" s="52">
        <v>8312412</v>
      </c>
      <c r="T45" s="52">
        <v>8169062</v>
      </c>
      <c r="U45" s="52">
        <v>8138409</v>
      </c>
      <c r="V45" s="52">
        <v>7908374</v>
      </c>
      <c r="W45" s="52">
        <v>6894164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223541</v>
      </c>
      <c r="C48" s="52">
        <v>223935</v>
      </c>
      <c r="D48" s="52">
        <v>222605</v>
      </c>
      <c r="E48" s="52">
        <v>221628</v>
      </c>
      <c r="F48" s="52">
        <v>224072</v>
      </c>
      <c r="G48" s="52">
        <v>227094</v>
      </c>
      <c r="H48" s="52">
        <v>246175</v>
      </c>
      <c r="I48" s="52">
        <v>261781</v>
      </c>
      <c r="J48" s="52">
        <v>279592</v>
      </c>
      <c r="K48" s="52">
        <v>282179</v>
      </c>
      <c r="L48" s="52">
        <v>295580</v>
      </c>
      <c r="M48" s="52">
        <v>309413</v>
      </c>
      <c r="N48" s="52">
        <v>333633</v>
      </c>
      <c r="O48" s="52">
        <v>363064</v>
      </c>
      <c r="P48" s="52">
        <v>393328</v>
      </c>
      <c r="Q48" s="52">
        <v>405258</v>
      </c>
      <c r="R48" s="52">
        <v>389518</v>
      </c>
      <c r="S48" s="52">
        <v>358149</v>
      </c>
      <c r="T48" s="52">
        <v>326748</v>
      </c>
      <c r="U48" s="52">
        <v>303142</v>
      </c>
      <c r="V48" s="52">
        <v>286087</v>
      </c>
      <c r="W48" s="52">
        <v>264770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10754259</v>
      </c>
      <c r="C50" s="52">
        <v>10645654</v>
      </c>
      <c r="D50" s="52">
        <v>10378610</v>
      </c>
      <c r="E50" s="52">
        <v>10119860</v>
      </c>
      <c r="F50" s="52">
        <v>9825719</v>
      </c>
      <c r="G50" s="52">
        <v>9545839</v>
      </c>
      <c r="H50" s="52">
        <v>9330076</v>
      </c>
      <c r="I50" s="52">
        <v>8906767</v>
      </c>
      <c r="J50" s="52">
        <v>8661629</v>
      </c>
      <c r="K50" s="52">
        <v>8339691</v>
      </c>
      <c r="L50" s="52">
        <v>8153280</v>
      </c>
      <c r="M50" s="52">
        <v>7772849</v>
      </c>
      <c r="N50" s="52">
        <v>7478740</v>
      </c>
      <c r="O50" s="52">
        <v>6909490</v>
      </c>
      <c r="P50" s="52">
        <v>6684314</v>
      </c>
      <c r="Q50" s="52">
        <v>6398339</v>
      </c>
      <c r="R50" s="52">
        <v>6261533</v>
      </c>
      <c r="S50" s="52">
        <v>6354167</v>
      </c>
      <c r="T50" s="52">
        <v>6559231</v>
      </c>
      <c r="U50" s="52">
        <v>6887896</v>
      </c>
      <c r="V50" s="52">
        <v>6749235</v>
      </c>
      <c r="W50" s="52">
        <v>6115181</v>
      </c>
      <c r="DA50" s="63" t="s">
        <v>1078</v>
      </c>
    </row>
    <row r="51" spans="1:105" ht="12" customHeight="1" x14ac:dyDescent="0.25">
      <c r="A51" s="97" t="s">
        <v>137</v>
      </c>
      <c r="B51" s="52">
        <v>17694</v>
      </c>
      <c r="C51" s="52">
        <v>24564</v>
      </c>
      <c r="D51" s="52">
        <v>26196</v>
      </c>
      <c r="E51" s="52">
        <v>35480</v>
      </c>
      <c r="F51" s="52">
        <v>34090</v>
      </c>
      <c r="G51" s="52">
        <v>41242</v>
      </c>
      <c r="H51" s="52">
        <v>52715</v>
      </c>
      <c r="I51" s="52">
        <v>50957</v>
      </c>
      <c r="J51" s="52">
        <v>59162</v>
      </c>
      <c r="K51" s="52">
        <v>63635</v>
      </c>
      <c r="L51" s="52">
        <v>60585</v>
      </c>
      <c r="M51" s="52">
        <v>61652</v>
      </c>
      <c r="N51" s="52">
        <v>68627</v>
      </c>
      <c r="O51" s="52">
        <v>61957</v>
      </c>
      <c r="P51" s="52">
        <v>82193</v>
      </c>
      <c r="Q51" s="52">
        <v>78133</v>
      </c>
      <c r="R51" s="52">
        <v>78493</v>
      </c>
      <c r="S51" s="52">
        <v>81801</v>
      </c>
      <c r="T51" s="52">
        <v>80998</v>
      </c>
      <c r="U51" s="52">
        <v>110120</v>
      </c>
      <c r="V51" s="52">
        <v>125863</v>
      </c>
      <c r="W51" s="52">
        <v>114573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975641</v>
      </c>
      <c r="C54" s="52">
        <v>944240</v>
      </c>
      <c r="D54" s="52">
        <v>878944</v>
      </c>
      <c r="E54" s="52">
        <v>787553</v>
      </c>
      <c r="F54" s="52">
        <v>748980</v>
      </c>
      <c r="G54" s="52">
        <v>684080</v>
      </c>
      <c r="H54" s="52">
        <v>613091</v>
      </c>
      <c r="I54" s="52">
        <v>536290</v>
      </c>
      <c r="J54" s="52">
        <v>518802</v>
      </c>
      <c r="K54" s="52">
        <v>450742</v>
      </c>
      <c r="L54" s="52">
        <v>429429</v>
      </c>
      <c r="M54" s="52">
        <v>424532</v>
      </c>
      <c r="N54" s="52">
        <v>552861</v>
      </c>
      <c r="O54" s="52">
        <v>695953</v>
      </c>
      <c r="P54" s="52">
        <v>670905</v>
      </c>
      <c r="Q54" s="52">
        <v>629432</v>
      </c>
      <c r="R54" s="52">
        <v>522416</v>
      </c>
      <c r="S54" s="52">
        <v>422441</v>
      </c>
      <c r="T54" s="52">
        <v>320963</v>
      </c>
      <c r="U54" s="52">
        <v>210488</v>
      </c>
      <c r="V54" s="52">
        <v>208744</v>
      </c>
      <c r="W54" s="52">
        <v>124864</v>
      </c>
      <c r="DA54" s="63" t="s">
        <v>1080</v>
      </c>
    </row>
    <row r="55" spans="1:105" ht="12" customHeight="1" x14ac:dyDescent="0.25">
      <c r="A55" s="97" t="s">
        <v>121</v>
      </c>
      <c r="B55" s="52">
        <v>182475</v>
      </c>
      <c r="C55" s="52">
        <v>219674</v>
      </c>
      <c r="D55" s="52">
        <v>241057</v>
      </c>
      <c r="E55" s="52">
        <v>298134</v>
      </c>
      <c r="F55" s="52">
        <v>304071</v>
      </c>
      <c r="G55" s="52">
        <v>340482</v>
      </c>
      <c r="H55" s="52">
        <v>391524</v>
      </c>
      <c r="I55" s="52">
        <v>397926</v>
      </c>
      <c r="J55" s="52">
        <v>420120</v>
      </c>
      <c r="K55" s="52">
        <v>454696</v>
      </c>
      <c r="L55" s="52">
        <v>445123</v>
      </c>
      <c r="M55" s="52">
        <v>619095</v>
      </c>
      <c r="N55" s="52">
        <v>851818</v>
      </c>
      <c r="O55" s="52">
        <v>1496119</v>
      </c>
      <c r="P55" s="52">
        <v>1813029</v>
      </c>
      <c r="Q55" s="52">
        <v>1898050</v>
      </c>
      <c r="R55" s="52">
        <v>1704347</v>
      </c>
      <c r="S55" s="52">
        <v>1454003</v>
      </c>
      <c r="T55" s="52">
        <v>1207870</v>
      </c>
      <c r="U55" s="52">
        <v>929905</v>
      </c>
      <c r="V55" s="52">
        <v>824532</v>
      </c>
      <c r="W55" s="52">
        <v>539546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11930069</v>
      </c>
      <c r="C60" s="36">
        <v>11834132</v>
      </c>
      <c r="D60" s="36">
        <v>11524807</v>
      </c>
      <c r="E60" s="36">
        <v>11241027</v>
      </c>
      <c r="F60" s="36">
        <v>10912860</v>
      </c>
      <c r="G60" s="36">
        <v>10611643</v>
      </c>
      <c r="H60" s="36">
        <v>10387406</v>
      </c>
      <c r="I60" s="36">
        <v>9891940</v>
      </c>
      <c r="J60" s="36">
        <v>9659713</v>
      </c>
      <c r="K60" s="36">
        <v>9308764</v>
      </c>
      <c r="L60" s="36">
        <v>9088417</v>
      </c>
      <c r="M60" s="36">
        <v>8878128</v>
      </c>
      <c r="N60" s="36">
        <v>8952046</v>
      </c>
      <c r="O60" s="36">
        <v>9163519</v>
      </c>
      <c r="P60" s="36">
        <v>9250441</v>
      </c>
      <c r="Q60" s="36">
        <v>9003954</v>
      </c>
      <c r="R60" s="36">
        <v>8566789</v>
      </c>
      <c r="S60" s="36">
        <v>8312412</v>
      </c>
      <c r="T60" s="36">
        <v>8169062</v>
      </c>
      <c r="U60" s="36">
        <v>8138409</v>
      </c>
      <c r="V60" s="36">
        <v>7908374</v>
      </c>
      <c r="W60" s="36">
        <v>6894164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15724453</v>
      </c>
      <c r="C62" s="120">
        <v>16085277</v>
      </c>
      <c r="D62" s="120">
        <v>16496326</v>
      </c>
      <c r="E62" s="120">
        <v>16855401</v>
      </c>
      <c r="F62" s="120">
        <v>16998351</v>
      </c>
      <c r="G62" s="120">
        <v>17068971</v>
      </c>
      <c r="H62" s="120">
        <v>17183471</v>
      </c>
      <c r="I62" s="120">
        <v>17301366</v>
      </c>
      <c r="J62" s="120">
        <v>17744696</v>
      </c>
      <c r="K62" s="120">
        <v>17976017</v>
      </c>
      <c r="L62" s="120">
        <v>18242370</v>
      </c>
      <c r="M62" s="120">
        <v>17770613</v>
      </c>
      <c r="N62" s="120">
        <v>17780156</v>
      </c>
      <c r="O62" s="120">
        <v>17411016</v>
      </c>
      <c r="P62" s="120">
        <v>17480500</v>
      </c>
      <c r="Q62" s="120">
        <v>18206664</v>
      </c>
      <c r="R62" s="120">
        <v>18991714</v>
      </c>
      <c r="S62" s="120">
        <v>19527639</v>
      </c>
      <c r="T62" s="120">
        <v>19973984</v>
      </c>
      <c r="U62" s="120">
        <v>20068980</v>
      </c>
      <c r="V62" s="120">
        <v>20259435</v>
      </c>
      <c r="W62" s="120">
        <v>20939320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15724453</v>
      </c>
      <c r="C64" s="52">
        <v>16085277</v>
      </c>
      <c r="D64" s="52">
        <v>16496326</v>
      </c>
      <c r="E64" s="52">
        <v>16855401</v>
      </c>
      <c r="F64" s="52">
        <v>16998351</v>
      </c>
      <c r="G64" s="52">
        <v>17068971</v>
      </c>
      <c r="H64" s="52">
        <v>17183471</v>
      </c>
      <c r="I64" s="52">
        <v>17301366</v>
      </c>
      <c r="J64" s="52">
        <v>17744696</v>
      </c>
      <c r="K64" s="52">
        <v>17976017</v>
      </c>
      <c r="L64" s="52">
        <v>18242370</v>
      </c>
      <c r="M64" s="52">
        <v>17770613</v>
      </c>
      <c r="N64" s="52">
        <v>17780156</v>
      </c>
      <c r="O64" s="52">
        <v>17411016</v>
      </c>
      <c r="P64" s="52">
        <v>17480500</v>
      </c>
      <c r="Q64" s="52">
        <v>18206664</v>
      </c>
      <c r="R64" s="52">
        <v>18991714</v>
      </c>
      <c r="S64" s="52">
        <v>19527639</v>
      </c>
      <c r="T64" s="52">
        <v>19973984</v>
      </c>
      <c r="U64" s="52">
        <v>20068980</v>
      </c>
      <c r="V64" s="52">
        <v>20259435</v>
      </c>
      <c r="W64" s="52">
        <v>20939320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294638</v>
      </c>
      <c r="C67" s="52">
        <v>296425</v>
      </c>
      <c r="D67" s="52">
        <v>298085</v>
      </c>
      <c r="E67" s="52">
        <v>324450</v>
      </c>
      <c r="F67" s="52">
        <v>366408</v>
      </c>
      <c r="G67" s="52">
        <v>406658</v>
      </c>
      <c r="H67" s="52">
        <v>473671</v>
      </c>
      <c r="I67" s="52">
        <v>528352</v>
      </c>
      <c r="J67" s="52">
        <v>584104</v>
      </c>
      <c r="K67" s="52">
        <v>617744</v>
      </c>
      <c r="L67" s="52">
        <v>661570</v>
      </c>
      <c r="M67" s="52">
        <v>684527</v>
      </c>
      <c r="N67" s="52">
        <v>700429</v>
      </c>
      <c r="O67" s="52">
        <v>703526</v>
      </c>
      <c r="P67" s="52">
        <v>699869</v>
      </c>
      <c r="Q67" s="52">
        <v>698552</v>
      </c>
      <c r="R67" s="52">
        <v>710141</v>
      </c>
      <c r="S67" s="52">
        <v>758821</v>
      </c>
      <c r="T67" s="52">
        <v>807661</v>
      </c>
      <c r="U67" s="52">
        <v>847491</v>
      </c>
      <c r="V67" s="52">
        <v>885394</v>
      </c>
      <c r="W67" s="52">
        <v>914203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14871401</v>
      </c>
      <c r="C69" s="52">
        <v>15060914</v>
      </c>
      <c r="D69" s="52">
        <v>15588181</v>
      </c>
      <c r="E69" s="52">
        <v>15947987</v>
      </c>
      <c r="F69" s="52">
        <v>16075211</v>
      </c>
      <c r="G69" s="52">
        <v>16116204</v>
      </c>
      <c r="H69" s="52">
        <v>16207545</v>
      </c>
      <c r="I69" s="52">
        <v>16546075</v>
      </c>
      <c r="J69" s="52">
        <v>16577699</v>
      </c>
      <c r="K69" s="52">
        <v>16473419</v>
      </c>
      <c r="L69" s="52">
        <v>16430477</v>
      </c>
      <c r="M69" s="52">
        <v>15957297</v>
      </c>
      <c r="N69" s="52">
        <v>15916276</v>
      </c>
      <c r="O69" s="52">
        <v>15930976</v>
      </c>
      <c r="P69" s="52">
        <v>16255565</v>
      </c>
      <c r="Q69" s="52">
        <v>17095267</v>
      </c>
      <c r="R69" s="52">
        <v>17805861</v>
      </c>
      <c r="S69" s="52">
        <v>18340141</v>
      </c>
      <c r="T69" s="52">
        <v>18681769</v>
      </c>
      <c r="U69" s="52">
        <v>18772349</v>
      </c>
      <c r="V69" s="52">
        <v>18713351</v>
      </c>
      <c r="W69" s="52">
        <v>19705009</v>
      </c>
      <c r="DA69" s="63" t="s">
        <v>1086</v>
      </c>
    </row>
    <row r="70" spans="1:105" ht="12" customHeight="1" x14ac:dyDescent="0.25">
      <c r="A70" s="97" t="s">
        <v>133</v>
      </c>
      <c r="B70" s="52">
        <v>25472</v>
      </c>
      <c r="C70" s="52">
        <v>32687</v>
      </c>
      <c r="D70" s="52">
        <v>39827</v>
      </c>
      <c r="E70" s="52">
        <v>56087</v>
      </c>
      <c r="F70" s="52">
        <v>58205</v>
      </c>
      <c r="G70" s="52">
        <v>69094</v>
      </c>
      <c r="H70" s="52">
        <v>81161</v>
      </c>
      <c r="I70" s="52">
        <v>91512</v>
      </c>
      <c r="J70" s="52">
        <v>103452</v>
      </c>
      <c r="K70" s="52">
        <v>123441</v>
      </c>
      <c r="L70" s="52">
        <v>126397</v>
      </c>
      <c r="M70" s="52">
        <v>121361</v>
      </c>
      <c r="N70" s="52">
        <v>136150</v>
      </c>
      <c r="O70" s="52">
        <v>147809</v>
      </c>
      <c r="P70" s="52">
        <v>189070</v>
      </c>
      <c r="Q70" s="52">
        <v>209201</v>
      </c>
      <c r="R70" s="52">
        <v>236312</v>
      </c>
      <c r="S70" s="52">
        <v>228879</v>
      </c>
      <c r="T70" s="52">
        <v>265505</v>
      </c>
      <c r="U70" s="52">
        <v>273827</v>
      </c>
      <c r="V70" s="52">
        <v>274075</v>
      </c>
      <c r="W70" s="52">
        <v>303311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697185</v>
      </c>
      <c r="C73" s="52">
        <v>778417</v>
      </c>
      <c r="D73" s="52">
        <v>673259</v>
      </c>
      <c r="E73" s="52">
        <v>610661</v>
      </c>
      <c r="F73" s="52">
        <v>611688</v>
      </c>
      <c r="G73" s="52">
        <v>587408</v>
      </c>
      <c r="H73" s="52">
        <v>548409</v>
      </c>
      <c r="I73" s="52">
        <v>390130</v>
      </c>
      <c r="J73" s="52">
        <v>558654</v>
      </c>
      <c r="K73" s="52">
        <v>589013</v>
      </c>
      <c r="L73" s="52">
        <v>756782</v>
      </c>
      <c r="M73" s="52">
        <v>712832</v>
      </c>
      <c r="N73" s="52">
        <v>703761</v>
      </c>
      <c r="O73" s="52">
        <v>518673</v>
      </c>
      <c r="P73" s="52">
        <v>399809</v>
      </c>
      <c r="Q73" s="52">
        <v>350862</v>
      </c>
      <c r="R73" s="52">
        <v>321726</v>
      </c>
      <c r="S73" s="52">
        <v>296932</v>
      </c>
      <c r="T73" s="52">
        <v>275254</v>
      </c>
      <c r="U73" s="52">
        <v>256303</v>
      </c>
      <c r="V73" s="52">
        <v>331460</v>
      </c>
      <c r="W73" s="52">
        <v>259815</v>
      </c>
      <c r="DA73" s="63" t="s">
        <v>1088</v>
      </c>
    </row>
    <row r="74" spans="1:105" ht="12" customHeight="1" x14ac:dyDescent="0.25">
      <c r="A74" s="97" t="s">
        <v>121</v>
      </c>
      <c r="B74" s="52">
        <v>130395</v>
      </c>
      <c r="C74" s="52">
        <v>213259</v>
      </c>
      <c r="D74" s="52">
        <v>195059</v>
      </c>
      <c r="E74" s="52">
        <v>240666</v>
      </c>
      <c r="F74" s="52">
        <v>253247</v>
      </c>
      <c r="G74" s="52">
        <v>296265</v>
      </c>
      <c r="H74" s="52">
        <v>346356</v>
      </c>
      <c r="I74" s="52">
        <v>273649</v>
      </c>
      <c r="J74" s="52">
        <v>504891</v>
      </c>
      <c r="K74" s="52">
        <v>790144</v>
      </c>
      <c r="L74" s="52">
        <v>928714</v>
      </c>
      <c r="M74" s="52">
        <v>979123</v>
      </c>
      <c r="N74" s="52">
        <v>1023969</v>
      </c>
      <c r="O74" s="52">
        <v>813558</v>
      </c>
      <c r="P74" s="52">
        <v>636056</v>
      </c>
      <c r="Q74" s="52">
        <v>551334</v>
      </c>
      <c r="R74" s="52">
        <v>627815</v>
      </c>
      <c r="S74" s="52">
        <v>661687</v>
      </c>
      <c r="T74" s="52">
        <v>751456</v>
      </c>
      <c r="U74" s="52">
        <v>766501</v>
      </c>
      <c r="V74" s="52">
        <v>940549</v>
      </c>
      <c r="W74" s="52">
        <v>671185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865591</v>
      </c>
      <c r="C78" s="52">
        <v>874196</v>
      </c>
      <c r="D78" s="52">
        <v>907195</v>
      </c>
      <c r="E78" s="52">
        <v>932806</v>
      </c>
      <c r="F78" s="52">
        <v>944350</v>
      </c>
      <c r="G78" s="52">
        <v>952876</v>
      </c>
      <c r="H78" s="52">
        <v>955371</v>
      </c>
      <c r="I78" s="52">
        <v>978595</v>
      </c>
      <c r="J78" s="52">
        <v>978780</v>
      </c>
      <c r="K78" s="52">
        <v>992122</v>
      </c>
      <c r="L78" s="52">
        <v>998143</v>
      </c>
      <c r="M78" s="52">
        <v>1014560</v>
      </c>
      <c r="N78" s="52">
        <v>1055362</v>
      </c>
      <c r="O78" s="52">
        <v>1078315</v>
      </c>
      <c r="P78" s="52">
        <v>1119391</v>
      </c>
      <c r="Q78" s="52">
        <v>1128658</v>
      </c>
      <c r="R78" s="52">
        <v>1128951</v>
      </c>
      <c r="S78" s="52">
        <v>1163479</v>
      </c>
      <c r="T78" s="52">
        <v>1240983</v>
      </c>
      <c r="U78" s="52">
        <v>1336765</v>
      </c>
      <c r="V78" s="52">
        <v>1409021</v>
      </c>
      <c r="W78" s="52">
        <v>1459527</v>
      </c>
      <c r="DA78" s="63" t="s">
        <v>1090</v>
      </c>
    </row>
    <row r="79" spans="1:105" ht="12" customHeight="1" x14ac:dyDescent="0.25">
      <c r="A79" s="109" t="s">
        <v>120</v>
      </c>
      <c r="B79" s="36">
        <v>14858862</v>
      </c>
      <c r="C79" s="36">
        <v>15211081</v>
      </c>
      <c r="D79" s="36">
        <v>15589131</v>
      </c>
      <c r="E79" s="36">
        <v>15922595</v>
      </c>
      <c r="F79" s="36">
        <v>16054001</v>
      </c>
      <c r="G79" s="36">
        <v>16116095</v>
      </c>
      <c r="H79" s="36">
        <v>16228100</v>
      </c>
      <c r="I79" s="36">
        <v>16322771</v>
      </c>
      <c r="J79" s="36">
        <v>16765916</v>
      </c>
      <c r="K79" s="36">
        <v>16983895</v>
      </c>
      <c r="L79" s="36">
        <v>17244227</v>
      </c>
      <c r="M79" s="36">
        <v>16756053</v>
      </c>
      <c r="N79" s="36">
        <v>16724794</v>
      </c>
      <c r="O79" s="36">
        <v>16332701</v>
      </c>
      <c r="P79" s="36">
        <v>16361109</v>
      </c>
      <c r="Q79" s="36">
        <v>17078006</v>
      </c>
      <c r="R79" s="36">
        <v>17862763</v>
      </c>
      <c r="S79" s="36">
        <v>18364160</v>
      </c>
      <c r="T79" s="36">
        <v>18733001</v>
      </c>
      <c r="U79" s="36">
        <v>18732215</v>
      </c>
      <c r="V79" s="36">
        <v>18850414</v>
      </c>
      <c r="W79" s="36">
        <v>19479793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2618617</v>
      </c>
      <c r="C81" s="120">
        <v>2624927</v>
      </c>
      <c r="D81" s="120">
        <v>2871286</v>
      </c>
      <c r="E81" s="120">
        <v>3140665</v>
      </c>
      <c r="F81" s="120">
        <v>3398790</v>
      </c>
      <c r="G81" s="120">
        <v>3763460</v>
      </c>
      <c r="H81" s="120">
        <v>4314311</v>
      </c>
      <c r="I81" s="120">
        <v>4912922</v>
      </c>
      <c r="J81" s="120">
        <v>5264043</v>
      </c>
      <c r="K81" s="120">
        <v>5389776</v>
      </c>
      <c r="L81" s="120">
        <v>5635891</v>
      </c>
      <c r="M81" s="120">
        <v>5764758</v>
      </c>
      <c r="N81" s="120">
        <v>5904390</v>
      </c>
      <c r="O81" s="120">
        <v>5920563</v>
      </c>
      <c r="P81" s="120">
        <v>5676360</v>
      </c>
      <c r="Q81" s="120">
        <v>5380658</v>
      </c>
      <c r="R81" s="120">
        <v>5168147</v>
      </c>
      <c r="S81" s="120">
        <v>5243675</v>
      </c>
      <c r="T81" s="120">
        <v>5406955</v>
      </c>
      <c r="U81" s="120">
        <v>5580352</v>
      </c>
      <c r="V81" s="120">
        <v>5639765</v>
      </c>
      <c r="W81" s="120">
        <v>5985851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2618617</v>
      </c>
      <c r="C83" s="52">
        <v>2624927</v>
      </c>
      <c r="D83" s="52">
        <v>2871286</v>
      </c>
      <c r="E83" s="52">
        <v>3140665</v>
      </c>
      <c r="F83" s="52">
        <v>3398790</v>
      </c>
      <c r="G83" s="52">
        <v>3763460</v>
      </c>
      <c r="H83" s="52">
        <v>4314311</v>
      </c>
      <c r="I83" s="52">
        <v>4912922</v>
      </c>
      <c r="J83" s="52">
        <v>5264043</v>
      </c>
      <c r="K83" s="52">
        <v>5389776</v>
      </c>
      <c r="L83" s="52">
        <v>5635891</v>
      </c>
      <c r="M83" s="52">
        <v>5764758</v>
      </c>
      <c r="N83" s="52">
        <v>5904390</v>
      </c>
      <c r="O83" s="52">
        <v>5920563</v>
      </c>
      <c r="P83" s="52">
        <v>5676360</v>
      </c>
      <c r="Q83" s="52">
        <v>5380658</v>
      </c>
      <c r="R83" s="52">
        <v>5168147</v>
      </c>
      <c r="S83" s="52">
        <v>5243675</v>
      </c>
      <c r="T83" s="52">
        <v>5406955</v>
      </c>
      <c r="U83" s="52">
        <v>5580352</v>
      </c>
      <c r="V83" s="52">
        <v>5639765</v>
      </c>
      <c r="W83" s="52">
        <v>5985851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49067</v>
      </c>
      <c r="C86" s="52">
        <v>49224</v>
      </c>
      <c r="D86" s="52">
        <v>49765</v>
      </c>
      <c r="E86" s="52">
        <v>57842</v>
      </c>
      <c r="F86" s="52">
        <v>75750</v>
      </c>
      <c r="G86" s="52">
        <v>97627</v>
      </c>
      <c r="H86" s="52">
        <v>140593</v>
      </c>
      <c r="I86" s="52">
        <v>181542</v>
      </c>
      <c r="J86" s="52">
        <v>215201</v>
      </c>
      <c r="K86" s="52">
        <v>236148</v>
      </c>
      <c r="L86" s="52">
        <v>249355</v>
      </c>
      <c r="M86" s="52">
        <v>252806</v>
      </c>
      <c r="N86" s="52">
        <v>253959</v>
      </c>
      <c r="O86" s="52">
        <v>249174</v>
      </c>
      <c r="P86" s="52">
        <v>231934</v>
      </c>
      <c r="Q86" s="52">
        <v>204796</v>
      </c>
      <c r="R86" s="52">
        <v>174067</v>
      </c>
      <c r="S86" s="52">
        <v>153666</v>
      </c>
      <c r="T86" s="52">
        <v>152603</v>
      </c>
      <c r="U86" s="52">
        <v>168625</v>
      </c>
      <c r="V86" s="52">
        <v>195573</v>
      </c>
      <c r="W86" s="52">
        <v>225004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784984</v>
      </c>
      <c r="C88" s="52">
        <v>814994</v>
      </c>
      <c r="D88" s="52">
        <v>943891</v>
      </c>
      <c r="E88" s="52">
        <v>1085836</v>
      </c>
      <c r="F88" s="52">
        <v>1236827</v>
      </c>
      <c r="G88" s="52">
        <v>1444917</v>
      </c>
      <c r="H88" s="52">
        <v>1743983</v>
      </c>
      <c r="I88" s="52">
        <v>2081269</v>
      </c>
      <c r="J88" s="52">
        <v>2335990</v>
      </c>
      <c r="K88" s="52">
        <v>2513040</v>
      </c>
      <c r="L88" s="52">
        <v>2702598</v>
      </c>
      <c r="M88" s="52">
        <v>2910416</v>
      </c>
      <c r="N88" s="52">
        <v>3194286</v>
      </c>
      <c r="O88" s="52">
        <v>3673195</v>
      </c>
      <c r="P88" s="52">
        <v>3908651</v>
      </c>
      <c r="Q88" s="52">
        <v>4000234</v>
      </c>
      <c r="R88" s="52">
        <v>4020658</v>
      </c>
      <c r="S88" s="52">
        <v>3898980</v>
      </c>
      <c r="T88" s="52">
        <v>3864332</v>
      </c>
      <c r="U88" s="52">
        <v>3726017</v>
      </c>
      <c r="V88" s="52">
        <v>3676325</v>
      </c>
      <c r="W88" s="52">
        <v>3677505</v>
      </c>
      <c r="DA88" s="63" t="s">
        <v>1094</v>
      </c>
    </row>
    <row r="89" spans="1:105" ht="12" customHeight="1" x14ac:dyDescent="0.25">
      <c r="A89" s="97" t="s">
        <v>131</v>
      </c>
      <c r="B89" s="52">
        <v>1333</v>
      </c>
      <c r="C89" s="52">
        <v>1734</v>
      </c>
      <c r="D89" s="52">
        <v>2296</v>
      </c>
      <c r="E89" s="52">
        <v>3911</v>
      </c>
      <c r="F89" s="52">
        <v>4380</v>
      </c>
      <c r="G89" s="52">
        <v>5677</v>
      </c>
      <c r="H89" s="52">
        <v>8647</v>
      </c>
      <c r="I89" s="52">
        <v>11743</v>
      </c>
      <c r="J89" s="52">
        <v>15543</v>
      </c>
      <c r="K89" s="52">
        <v>17918</v>
      </c>
      <c r="L89" s="52">
        <v>20761</v>
      </c>
      <c r="M89" s="52">
        <v>23594</v>
      </c>
      <c r="N89" s="52">
        <v>24792</v>
      </c>
      <c r="O89" s="52">
        <v>32320</v>
      </c>
      <c r="P89" s="52">
        <v>54619</v>
      </c>
      <c r="Q89" s="52">
        <v>56112</v>
      </c>
      <c r="R89" s="52">
        <v>52954</v>
      </c>
      <c r="S89" s="52">
        <v>48923</v>
      </c>
      <c r="T89" s="52">
        <v>58400</v>
      </c>
      <c r="U89" s="52">
        <v>53149</v>
      </c>
      <c r="V89" s="52">
        <v>53025</v>
      </c>
      <c r="W89" s="52">
        <v>55697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314450</v>
      </c>
      <c r="C92" s="52">
        <v>296418</v>
      </c>
      <c r="D92" s="52">
        <v>272870</v>
      </c>
      <c r="E92" s="52">
        <v>269783</v>
      </c>
      <c r="F92" s="52">
        <v>270725</v>
      </c>
      <c r="G92" s="52">
        <v>275211</v>
      </c>
      <c r="H92" s="52">
        <v>278000</v>
      </c>
      <c r="I92" s="52">
        <v>281747</v>
      </c>
      <c r="J92" s="52">
        <v>284358</v>
      </c>
      <c r="K92" s="52">
        <v>280926</v>
      </c>
      <c r="L92" s="52">
        <v>287066</v>
      </c>
      <c r="M92" s="52">
        <v>275979</v>
      </c>
      <c r="N92" s="52">
        <v>251117</v>
      </c>
      <c r="O92" s="52">
        <v>204531</v>
      </c>
      <c r="P92" s="52">
        <v>159577</v>
      </c>
      <c r="Q92" s="52">
        <v>127196</v>
      </c>
      <c r="R92" s="52">
        <v>104783</v>
      </c>
      <c r="S92" s="52">
        <v>123098</v>
      </c>
      <c r="T92" s="52">
        <v>170288</v>
      </c>
      <c r="U92" s="52">
        <v>205217</v>
      </c>
      <c r="V92" s="52">
        <v>219481</v>
      </c>
      <c r="W92" s="52">
        <v>244173</v>
      </c>
      <c r="DA92" s="63" t="s">
        <v>1096</v>
      </c>
    </row>
    <row r="93" spans="1:105" ht="12" customHeight="1" x14ac:dyDescent="0.25">
      <c r="A93" s="97" t="s">
        <v>123</v>
      </c>
      <c r="B93" s="52">
        <v>577</v>
      </c>
      <c r="C93" s="52">
        <v>638</v>
      </c>
      <c r="D93" s="52">
        <v>676</v>
      </c>
      <c r="E93" s="52">
        <v>773</v>
      </c>
      <c r="F93" s="52">
        <v>1114</v>
      </c>
      <c r="G93" s="52">
        <v>1159</v>
      </c>
      <c r="H93" s="52">
        <v>1534</v>
      </c>
      <c r="I93" s="52">
        <v>1420</v>
      </c>
      <c r="J93" s="52">
        <v>1787</v>
      </c>
      <c r="K93" s="52">
        <v>1965</v>
      </c>
      <c r="L93" s="52">
        <v>2077</v>
      </c>
      <c r="M93" s="52">
        <v>2244</v>
      </c>
      <c r="N93" s="52">
        <v>2072</v>
      </c>
      <c r="O93" s="52">
        <v>1788</v>
      </c>
      <c r="P93" s="52">
        <v>1445</v>
      </c>
      <c r="Q93" s="52">
        <v>1165</v>
      </c>
      <c r="R93" s="52">
        <v>1202</v>
      </c>
      <c r="S93" s="52">
        <v>899</v>
      </c>
      <c r="T93" s="52">
        <v>2496</v>
      </c>
      <c r="U93" s="52">
        <v>2886</v>
      </c>
      <c r="V93" s="52">
        <v>3470</v>
      </c>
      <c r="W93" s="52">
        <v>3326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1278209</v>
      </c>
      <c r="C96" s="52">
        <v>1228173</v>
      </c>
      <c r="D96" s="52">
        <v>1268509</v>
      </c>
      <c r="E96" s="52">
        <v>1221838</v>
      </c>
      <c r="F96" s="52">
        <v>1284321</v>
      </c>
      <c r="G96" s="52">
        <v>1308412</v>
      </c>
      <c r="H96" s="52">
        <v>1357918</v>
      </c>
      <c r="I96" s="52">
        <v>1378621</v>
      </c>
      <c r="J96" s="52">
        <v>1379166</v>
      </c>
      <c r="K96" s="52">
        <v>1245841</v>
      </c>
      <c r="L96" s="52">
        <v>1264378</v>
      </c>
      <c r="M96" s="52">
        <v>1128972</v>
      </c>
      <c r="N96" s="52">
        <v>1018033</v>
      </c>
      <c r="O96" s="52">
        <v>804413</v>
      </c>
      <c r="P96" s="52">
        <v>603153</v>
      </c>
      <c r="Q96" s="52">
        <v>459663</v>
      </c>
      <c r="R96" s="52">
        <v>354901</v>
      </c>
      <c r="S96" s="52">
        <v>372374</v>
      </c>
      <c r="T96" s="52">
        <v>369209</v>
      </c>
      <c r="U96" s="52">
        <v>389172</v>
      </c>
      <c r="V96" s="52">
        <v>413392</v>
      </c>
      <c r="W96" s="52">
        <v>391993</v>
      </c>
      <c r="DA96" s="63" t="s">
        <v>1098</v>
      </c>
    </row>
    <row r="97" spans="1:105" ht="12" customHeight="1" x14ac:dyDescent="0.25">
      <c r="A97" s="97" t="s">
        <v>121</v>
      </c>
      <c r="B97" s="52">
        <v>239064</v>
      </c>
      <c r="C97" s="52">
        <v>282970</v>
      </c>
      <c r="D97" s="52">
        <v>383044</v>
      </c>
      <c r="E97" s="52">
        <v>558524</v>
      </c>
      <c r="F97" s="52">
        <v>601423</v>
      </c>
      <c r="G97" s="52">
        <v>728084</v>
      </c>
      <c r="H97" s="52">
        <v>924229</v>
      </c>
      <c r="I97" s="52">
        <v>1158122</v>
      </c>
      <c r="J97" s="52">
        <v>1247199</v>
      </c>
      <c r="K97" s="52">
        <v>1330086</v>
      </c>
      <c r="L97" s="52">
        <v>1359011</v>
      </c>
      <c r="M97" s="52">
        <v>1423553</v>
      </c>
      <c r="N97" s="52">
        <v>1414090</v>
      </c>
      <c r="O97" s="52">
        <v>1204316</v>
      </c>
      <c r="P97" s="52">
        <v>948915</v>
      </c>
      <c r="Q97" s="52">
        <v>736288</v>
      </c>
      <c r="R97" s="52">
        <v>633649</v>
      </c>
      <c r="S97" s="52">
        <v>799401</v>
      </c>
      <c r="T97" s="52">
        <v>942230</v>
      </c>
      <c r="U97" s="52">
        <v>1203911</v>
      </c>
      <c r="V97" s="52">
        <v>1274072</v>
      </c>
      <c r="W97" s="52">
        <v>1613157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2618617</v>
      </c>
      <c r="C103" s="36">
        <v>2624927</v>
      </c>
      <c r="D103" s="36">
        <v>2871286</v>
      </c>
      <c r="E103" s="36">
        <v>3140665</v>
      </c>
      <c r="F103" s="36">
        <v>3398790</v>
      </c>
      <c r="G103" s="36">
        <v>3763460</v>
      </c>
      <c r="H103" s="36">
        <v>4314311</v>
      </c>
      <c r="I103" s="36">
        <v>4912922</v>
      </c>
      <c r="J103" s="36">
        <v>5264043</v>
      </c>
      <c r="K103" s="36">
        <v>5389776</v>
      </c>
      <c r="L103" s="36">
        <v>5635891</v>
      </c>
      <c r="M103" s="36">
        <v>5764758</v>
      </c>
      <c r="N103" s="36">
        <v>5904390</v>
      </c>
      <c r="O103" s="36">
        <v>5920563</v>
      </c>
      <c r="P103" s="36">
        <v>5676360</v>
      </c>
      <c r="Q103" s="36">
        <v>5380658</v>
      </c>
      <c r="R103" s="36">
        <v>5168147</v>
      </c>
      <c r="S103" s="36">
        <v>5243675</v>
      </c>
      <c r="T103" s="36">
        <v>5406955</v>
      </c>
      <c r="U103" s="36">
        <v>5580352</v>
      </c>
      <c r="V103" s="36">
        <v>5639765</v>
      </c>
      <c r="W103" s="36">
        <v>5985851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1843</v>
      </c>
      <c r="F105" s="120">
        <v>3198</v>
      </c>
      <c r="G105" s="120">
        <v>4071</v>
      </c>
      <c r="H105" s="120">
        <v>4686</v>
      </c>
      <c r="I105" s="120">
        <v>5530</v>
      </c>
      <c r="J105" s="120">
        <v>7273</v>
      </c>
      <c r="K105" s="120">
        <v>10269</v>
      </c>
      <c r="L105" s="120">
        <v>14328</v>
      </c>
      <c r="M105" s="120">
        <v>17946</v>
      </c>
      <c r="N105" s="120">
        <v>20832</v>
      </c>
      <c r="O105" s="120">
        <v>22159</v>
      </c>
      <c r="P105" s="120">
        <v>24439</v>
      </c>
      <c r="Q105" s="120">
        <v>26786</v>
      </c>
      <c r="R105" s="120">
        <v>28108</v>
      </c>
      <c r="S105" s="120">
        <v>28052</v>
      </c>
      <c r="T105" s="120">
        <v>28540</v>
      </c>
      <c r="U105" s="120">
        <v>29006</v>
      </c>
      <c r="V105" s="120">
        <v>30335</v>
      </c>
      <c r="W105" s="120">
        <v>33861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1843</v>
      </c>
      <c r="F107" s="52">
        <v>3198</v>
      </c>
      <c r="G107" s="52">
        <v>4071</v>
      </c>
      <c r="H107" s="52">
        <v>4686</v>
      </c>
      <c r="I107" s="52">
        <v>5530</v>
      </c>
      <c r="J107" s="52">
        <v>7273</v>
      </c>
      <c r="K107" s="52">
        <v>10269</v>
      </c>
      <c r="L107" s="52">
        <v>14328</v>
      </c>
      <c r="M107" s="52">
        <v>17946</v>
      </c>
      <c r="N107" s="52">
        <v>20832</v>
      </c>
      <c r="O107" s="52">
        <v>22159</v>
      </c>
      <c r="P107" s="52">
        <v>24439</v>
      </c>
      <c r="Q107" s="52">
        <v>26786</v>
      </c>
      <c r="R107" s="52">
        <v>28108</v>
      </c>
      <c r="S107" s="52">
        <v>28052</v>
      </c>
      <c r="T107" s="52">
        <v>28540</v>
      </c>
      <c r="U107" s="52">
        <v>29006</v>
      </c>
      <c r="V107" s="52">
        <v>30335</v>
      </c>
      <c r="W107" s="52">
        <v>33861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13</v>
      </c>
      <c r="F110" s="52">
        <v>69</v>
      </c>
      <c r="G110" s="52">
        <v>153</v>
      </c>
      <c r="H110" s="52">
        <v>233</v>
      </c>
      <c r="I110" s="52">
        <v>281</v>
      </c>
      <c r="J110" s="52">
        <v>338</v>
      </c>
      <c r="K110" s="52">
        <v>418</v>
      </c>
      <c r="L110" s="52">
        <v>567</v>
      </c>
      <c r="M110" s="52">
        <v>756</v>
      </c>
      <c r="N110" s="52">
        <v>957</v>
      </c>
      <c r="O110" s="52">
        <v>1128</v>
      </c>
      <c r="P110" s="52">
        <v>1205</v>
      </c>
      <c r="Q110" s="52">
        <v>1310</v>
      </c>
      <c r="R110" s="52">
        <v>1394</v>
      </c>
      <c r="S110" s="52">
        <v>1423</v>
      </c>
      <c r="T110" s="52">
        <v>1345</v>
      </c>
      <c r="U110" s="52">
        <v>1238</v>
      </c>
      <c r="V110" s="52">
        <v>1183</v>
      </c>
      <c r="W110" s="52">
        <v>1219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724</v>
      </c>
      <c r="F112" s="52">
        <v>1254</v>
      </c>
      <c r="G112" s="52">
        <v>1596</v>
      </c>
      <c r="H112" s="52">
        <v>1836</v>
      </c>
      <c r="I112" s="52">
        <v>2165</v>
      </c>
      <c r="J112" s="52">
        <v>2844</v>
      </c>
      <c r="K112" s="52">
        <v>4011</v>
      </c>
      <c r="L112" s="52">
        <v>5656</v>
      </c>
      <c r="M112" s="52">
        <v>7293</v>
      </c>
      <c r="N112" s="52">
        <v>8850</v>
      </c>
      <c r="O112" s="52">
        <v>9874</v>
      </c>
      <c r="P112" s="52">
        <v>11079</v>
      </c>
      <c r="Q112" s="52">
        <v>12226</v>
      </c>
      <c r="R112" s="52">
        <v>12382</v>
      </c>
      <c r="S112" s="52">
        <v>12626</v>
      </c>
      <c r="T112" s="52">
        <v>12833</v>
      </c>
      <c r="U112" s="52">
        <v>12976</v>
      </c>
      <c r="V112" s="52">
        <v>13107</v>
      </c>
      <c r="W112" s="52">
        <v>13682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2</v>
      </c>
      <c r="F113" s="52">
        <v>6</v>
      </c>
      <c r="G113" s="52">
        <v>7</v>
      </c>
      <c r="H113" s="52">
        <v>9</v>
      </c>
      <c r="I113" s="52">
        <v>9</v>
      </c>
      <c r="J113" s="52">
        <v>15</v>
      </c>
      <c r="K113" s="52">
        <v>26</v>
      </c>
      <c r="L113" s="52">
        <v>41</v>
      </c>
      <c r="M113" s="52">
        <v>55</v>
      </c>
      <c r="N113" s="52">
        <v>80</v>
      </c>
      <c r="O113" s="52">
        <v>85</v>
      </c>
      <c r="P113" s="52">
        <v>127</v>
      </c>
      <c r="Q113" s="52">
        <v>144</v>
      </c>
      <c r="R113" s="52">
        <v>193</v>
      </c>
      <c r="S113" s="52">
        <v>189</v>
      </c>
      <c r="T113" s="52">
        <v>186</v>
      </c>
      <c r="U113" s="52">
        <v>174</v>
      </c>
      <c r="V113" s="52">
        <v>162</v>
      </c>
      <c r="W113" s="52">
        <v>239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469</v>
      </c>
      <c r="F116" s="52">
        <v>1094</v>
      </c>
      <c r="G116" s="52">
        <v>1404</v>
      </c>
      <c r="H116" s="52">
        <v>1603</v>
      </c>
      <c r="I116" s="52">
        <v>1781</v>
      </c>
      <c r="J116" s="52">
        <v>2218</v>
      </c>
      <c r="K116" s="52">
        <v>2543</v>
      </c>
      <c r="L116" s="52">
        <v>3882</v>
      </c>
      <c r="M116" s="52">
        <v>4139</v>
      </c>
      <c r="N116" s="52">
        <v>4593</v>
      </c>
      <c r="O116" s="52">
        <v>4484</v>
      </c>
      <c r="P116" s="52">
        <v>4227</v>
      </c>
      <c r="Q116" s="52">
        <v>3781</v>
      </c>
      <c r="R116" s="52">
        <v>3596</v>
      </c>
      <c r="S116" s="52">
        <v>3341</v>
      </c>
      <c r="T116" s="52">
        <v>3195</v>
      </c>
      <c r="U116" s="52">
        <v>3064</v>
      </c>
      <c r="V116" s="52">
        <v>3621</v>
      </c>
      <c r="W116" s="52">
        <v>3283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648</v>
      </c>
      <c r="F117" s="52">
        <v>844</v>
      </c>
      <c r="G117" s="52">
        <v>1064</v>
      </c>
      <c r="H117" s="52">
        <v>1238</v>
      </c>
      <c r="I117" s="52">
        <v>1575</v>
      </c>
      <c r="J117" s="52">
        <v>2196</v>
      </c>
      <c r="K117" s="52">
        <v>3689</v>
      </c>
      <c r="L117" s="52">
        <v>4749</v>
      </c>
      <c r="M117" s="52">
        <v>6459</v>
      </c>
      <c r="N117" s="52">
        <v>7309</v>
      </c>
      <c r="O117" s="52">
        <v>7716</v>
      </c>
      <c r="P117" s="52">
        <v>9006</v>
      </c>
      <c r="Q117" s="52">
        <v>10635</v>
      </c>
      <c r="R117" s="52">
        <v>11937</v>
      </c>
      <c r="S117" s="52">
        <v>11896</v>
      </c>
      <c r="T117" s="52">
        <v>12326</v>
      </c>
      <c r="U117" s="52">
        <v>12792</v>
      </c>
      <c r="V117" s="52">
        <v>13445</v>
      </c>
      <c r="W117" s="52">
        <v>16657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1843</v>
      </c>
      <c r="F122" s="36">
        <v>3198</v>
      </c>
      <c r="G122" s="36">
        <v>4071</v>
      </c>
      <c r="H122" s="36">
        <v>4686</v>
      </c>
      <c r="I122" s="36">
        <v>5530</v>
      </c>
      <c r="J122" s="36">
        <v>7273</v>
      </c>
      <c r="K122" s="36">
        <v>10269</v>
      </c>
      <c r="L122" s="36">
        <v>14328</v>
      </c>
      <c r="M122" s="36">
        <v>17946</v>
      </c>
      <c r="N122" s="36">
        <v>20832</v>
      </c>
      <c r="O122" s="36">
        <v>22159</v>
      </c>
      <c r="P122" s="36">
        <v>24439</v>
      </c>
      <c r="Q122" s="36">
        <v>26786</v>
      </c>
      <c r="R122" s="36">
        <v>28108</v>
      </c>
      <c r="S122" s="36">
        <v>28052</v>
      </c>
      <c r="T122" s="36">
        <v>28540</v>
      </c>
      <c r="U122" s="36">
        <v>29006</v>
      </c>
      <c r="V122" s="36">
        <v>30335</v>
      </c>
      <c r="W122" s="36">
        <v>33861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6181845</v>
      </c>
      <c r="C124" s="120">
        <v>6068019</v>
      </c>
      <c r="D124" s="120">
        <v>5894003</v>
      </c>
      <c r="E124" s="120">
        <v>5672833</v>
      </c>
      <c r="F124" s="120">
        <v>5687378</v>
      </c>
      <c r="G124" s="120">
        <v>5615507</v>
      </c>
      <c r="H124" s="120">
        <v>5409702</v>
      </c>
      <c r="I124" s="120">
        <v>5292651</v>
      </c>
      <c r="J124" s="120">
        <v>5009247</v>
      </c>
      <c r="K124" s="120">
        <v>4879181</v>
      </c>
      <c r="L124" s="120">
        <v>4643872</v>
      </c>
      <c r="M124" s="120">
        <v>4475201</v>
      </c>
      <c r="N124" s="120">
        <v>4418627</v>
      </c>
      <c r="O124" s="120">
        <v>4366975</v>
      </c>
      <c r="P124" s="120">
        <v>4525794</v>
      </c>
      <c r="Q124" s="120">
        <v>4786618</v>
      </c>
      <c r="R124" s="120">
        <v>4849327</v>
      </c>
      <c r="S124" s="120">
        <v>4786167</v>
      </c>
      <c r="T124" s="120">
        <v>4494948</v>
      </c>
      <c r="U124" s="120">
        <v>4334704</v>
      </c>
      <c r="V124" s="120">
        <v>4191962</v>
      </c>
      <c r="W124" s="120">
        <v>4096735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6181845</v>
      </c>
      <c r="C126" s="52">
        <v>6068019</v>
      </c>
      <c r="D126" s="52">
        <v>5894003</v>
      </c>
      <c r="E126" s="52">
        <v>5672833</v>
      </c>
      <c r="F126" s="52">
        <v>5687378</v>
      </c>
      <c r="G126" s="52">
        <v>5615507</v>
      </c>
      <c r="H126" s="52">
        <v>5409702</v>
      </c>
      <c r="I126" s="52">
        <v>5292651</v>
      </c>
      <c r="J126" s="52">
        <v>5009247</v>
      </c>
      <c r="K126" s="52">
        <v>4879181</v>
      </c>
      <c r="L126" s="52">
        <v>4643872</v>
      </c>
      <c r="M126" s="52">
        <v>4475201</v>
      </c>
      <c r="N126" s="52">
        <v>4418627</v>
      </c>
      <c r="O126" s="52">
        <v>4366975</v>
      </c>
      <c r="P126" s="52">
        <v>4525794</v>
      </c>
      <c r="Q126" s="52">
        <v>4786618</v>
      </c>
      <c r="R126" s="52">
        <v>4849327</v>
      </c>
      <c r="S126" s="52">
        <v>4786167</v>
      </c>
      <c r="T126" s="52">
        <v>4494948</v>
      </c>
      <c r="U126" s="52">
        <v>4334704</v>
      </c>
      <c r="V126" s="52">
        <v>4191962</v>
      </c>
      <c r="W126" s="52">
        <v>4096735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115833</v>
      </c>
      <c r="C129" s="52">
        <v>115870</v>
      </c>
      <c r="D129" s="52">
        <v>114956</v>
      </c>
      <c r="E129" s="52">
        <v>112605</v>
      </c>
      <c r="F129" s="52">
        <v>114854</v>
      </c>
      <c r="G129" s="52">
        <v>120138</v>
      </c>
      <c r="H129" s="52">
        <v>135239</v>
      </c>
      <c r="I129" s="52">
        <v>146060</v>
      </c>
      <c r="J129" s="52">
        <v>152554</v>
      </c>
      <c r="K129" s="52">
        <v>153494</v>
      </c>
      <c r="L129" s="52">
        <v>155025</v>
      </c>
      <c r="M129" s="52">
        <v>158313</v>
      </c>
      <c r="N129" s="52">
        <v>162405</v>
      </c>
      <c r="O129" s="52">
        <v>168472</v>
      </c>
      <c r="P129" s="52">
        <v>176430</v>
      </c>
      <c r="Q129" s="52">
        <v>188454</v>
      </c>
      <c r="R129" s="52">
        <v>201476</v>
      </c>
      <c r="S129" s="52">
        <v>212875</v>
      </c>
      <c r="T129" s="52">
        <v>211618</v>
      </c>
      <c r="U129" s="52">
        <v>197339</v>
      </c>
      <c r="V129" s="52">
        <v>178618</v>
      </c>
      <c r="W129" s="52">
        <v>164556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3437937</v>
      </c>
      <c r="C131" s="52">
        <v>3372610</v>
      </c>
      <c r="D131" s="52">
        <v>3275026</v>
      </c>
      <c r="E131" s="52">
        <v>3151509</v>
      </c>
      <c r="F131" s="52">
        <v>3158064</v>
      </c>
      <c r="G131" s="52">
        <v>3115588</v>
      </c>
      <c r="H131" s="52">
        <v>2999257</v>
      </c>
      <c r="I131" s="52">
        <v>2930934</v>
      </c>
      <c r="J131" s="52">
        <v>2771289</v>
      </c>
      <c r="K131" s="52">
        <v>2694763</v>
      </c>
      <c r="L131" s="52">
        <v>2569167</v>
      </c>
      <c r="M131" s="52">
        <v>2437113</v>
      </c>
      <c r="N131" s="52">
        <v>2220418</v>
      </c>
      <c r="O131" s="52">
        <v>2104980</v>
      </c>
      <c r="P131" s="52">
        <v>2069404</v>
      </c>
      <c r="Q131" s="52">
        <v>2123470</v>
      </c>
      <c r="R131" s="52">
        <v>2149548</v>
      </c>
      <c r="S131" s="52">
        <v>2127246</v>
      </c>
      <c r="T131" s="52">
        <v>2005458</v>
      </c>
      <c r="U131" s="52">
        <v>2013266</v>
      </c>
      <c r="V131" s="52">
        <v>2045710</v>
      </c>
      <c r="W131" s="52">
        <v>2176460</v>
      </c>
      <c r="DA131" s="63" t="s">
        <v>1113</v>
      </c>
    </row>
    <row r="132" spans="1:105" ht="12" customHeight="1" x14ac:dyDescent="0.25">
      <c r="A132" s="97" t="s">
        <v>127</v>
      </c>
      <c r="B132" s="52">
        <v>5964</v>
      </c>
      <c r="C132" s="52">
        <v>7270</v>
      </c>
      <c r="D132" s="52">
        <v>8620</v>
      </c>
      <c r="E132" s="52">
        <v>10166</v>
      </c>
      <c r="F132" s="52">
        <v>11668</v>
      </c>
      <c r="G132" s="52">
        <v>13822</v>
      </c>
      <c r="H132" s="52">
        <v>14780</v>
      </c>
      <c r="I132" s="52">
        <v>16267</v>
      </c>
      <c r="J132" s="52">
        <v>17143</v>
      </c>
      <c r="K132" s="52">
        <v>20095</v>
      </c>
      <c r="L132" s="52">
        <v>19690</v>
      </c>
      <c r="M132" s="52">
        <v>20334</v>
      </c>
      <c r="N132" s="52">
        <v>18067</v>
      </c>
      <c r="O132" s="52">
        <v>18419</v>
      </c>
      <c r="P132" s="52">
        <v>24039</v>
      </c>
      <c r="Q132" s="52">
        <v>26156</v>
      </c>
      <c r="R132" s="52">
        <v>28847</v>
      </c>
      <c r="S132" s="52">
        <v>28428</v>
      </c>
      <c r="T132" s="52">
        <v>25755</v>
      </c>
      <c r="U132" s="52">
        <v>29730</v>
      </c>
      <c r="V132" s="52">
        <v>29637</v>
      </c>
      <c r="W132" s="52">
        <v>33818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2306549</v>
      </c>
      <c r="C135" s="52">
        <v>2191146</v>
      </c>
      <c r="D135" s="52">
        <v>2053336</v>
      </c>
      <c r="E135" s="52">
        <v>1829858</v>
      </c>
      <c r="F135" s="52">
        <v>1802025</v>
      </c>
      <c r="G135" s="52">
        <v>1669552</v>
      </c>
      <c r="H135" s="52">
        <v>1479221</v>
      </c>
      <c r="I135" s="52">
        <v>1342144</v>
      </c>
      <c r="J135" s="52">
        <v>1240241</v>
      </c>
      <c r="K135" s="52">
        <v>1081561</v>
      </c>
      <c r="L135" s="52">
        <v>1008437</v>
      </c>
      <c r="M135" s="52">
        <v>876123</v>
      </c>
      <c r="N135" s="52">
        <v>875331</v>
      </c>
      <c r="O135" s="52">
        <v>793823</v>
      </c>
      <c r="P135" s="52">
        <v>716888</v>
      </c>
      <c r="Q135" s="52">
        <v>637778</v>
      </c>
      <c r="R135" s="52">
        <v>595798</v>
      </c>
      <c r="S135" s="52">
        <v>566831</v>
      </c>
      <c r="T135" s="52">
        <v>499155</v>
      </c>
      <c r="U135" s="52">
        <v>428636</v>
      </c>
      <c r="V135" s="52">
        <v>402874</v>
      </c>
      <c r="W135" s="52">
        <v>337074</v>
      </c>
      <c r="DA135" s="63" t="s">
        <v>1115</v>
      </c>
    </row>
    <row r="136" spans="1:105" ht="12" customHeight="1" x14ac:dyDescent="0.25">
      <c r="A136" s="97" t="s">
        <v>121</v>
      </c>
      <c r="B136" s="52">
        <v>431395</v>
      </c>
      <c r="C136" s="52">
        <v>496993</v>
      </c>
      <c r="D136" s="52">
        <v>557021</v>
      </c>
      <c r="E136" s="52">
        <v>681300</v>
      </c>
      <c r="F136" s="52">
        <v>715621</v>
      </c>
      <c r="G136" s="52">
        <v>816545</v>
      </c>
      <c r="H136" s="52">
        <v>916444</v>
      </c>
      <c r="I136" s="52">
        <v>1003306</v>
      </c>
      <c r="J136" s="52">
        <v>980574</v>
      </c>
      <c r="K136" s="52">
        <v>1082762</v>
      </c>
      <c r="L136" s="52">
        <v>1046578</v>
      </c>
      <c r="M136" s="52">
        <v>1141631</v>
      </c>
      <c r="N136" s="52">
        <v>1304811</v>
      </c>
      <c r="O136" s="52">
        <v>1449753</v>
      </c>
      <c r="P136" s="52">
        <v>1715463</v>
      </c>
      <c r="Q136" s="52">
        <v>1999214</v>
      </c>
      <c r="R136" s="52">
        <v>2075134</v>
      </c>
      <c r="S136" s="52">
        <v>2063662</v>
      </c>
      <c r="T136" s="52">
        <v>1964580</v>
      </c>
      <c r="U136" s="52">
        <v>1863072</v>
      </c>
      <c r="V136" s="52">
        <v>1713741</v>
      </c>
      <c r="W136" s="52">
        <v>1549383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6181845</v>
      </c>
      <c r="C141" s="36">
        <v>6068019</v>
      </c>
      <c r="D141" s="36">
        <v>5894003</v>
      </c>
      <c r="E141" s="36">
        <v>5672833</v>
      </c>
      <c r="F141" s="36">
        <v>5687378</v>
      </c>
      <c r="G141" s="36">
        <v>5615507</v>
      </c>
      <c r="H141" s="36">
        <v>5409702</v>
      </c>
      <c r="I141" s="36">
        <v>5292651</v>
      </c>
      <c r="J141" s="36">
        <v>5009247</v>
      </c>
      <c r="K141" s="36">
        <v>4879181</v>
      </c>
      <c r="L141" s="36">
        <v>4643872</v>
      </c>
      <c r="M141" s="36">
        <v>4475201</v>
      </c>
      <c r="N141" s="36">
        <v>4418627</v>
      </c>
      <c r="O141" s="36">
        <v>4366975</v>
      </c>
      <c r="P141" s="36">
        <v>4525794</v>
      </c>
      <c r="Q141" s="36">
        <v>4786618</v>
      </c>
      <c r="R141" s="36">
        <v>4849327</v>
      </c>
      <c r="S141" s="36">
        <v>4786167</v>
      </c>
      <c r="T141" s="36">
        <v>4494948</v>
      </c>
      <c r="U141" s="36">
        <v>4334704</v>
      </c>
      <c r="V141" s="36">
        <v>4191962</v>
      </c>
      <c r="W141" s="36">
        <v>4096735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239433</v>
      </c>
      <c r="C143" s="120">
        <v>290852</v>
      </c>
      <c r="D143" s="120">
        <v>374262</v>
      </c>
      <c r="E143" s="120">
        <v>442502</v>
      </c>
      <c r="F143" s="120">
        <v>486747</v>
      </c>
      <c r="G143" s="120">
        <v>546876</v>
      </c>
      <c r="H143" s="120">
        <v>631625</v>
      </c>
      <c r="I143" s="120">
        <v>770979</v>
      </c>
      <c r="J143" s="120">
        <v>874897</v>
      </c>
      <c r="K143" s="120">
        <v>1014040</v>
      </c>
      <c r="L143" s="120">
        <v>1123301</v>
      </c>
      <c r="M143" s="120">
        <v>1268618</v>
      </c>
      <c r="N143" s="120">
        <v>1379549</v>
      </c>
      <c r="O143" s="120">
        <v>1499687</v>
      </c>
      <c r="P143" s="120">
        <v>1690859</v>
      </c>
      <c r="Q143" s="120">
        <v>1819083</v>
      </c>
      <c r="R143" s="120">
        <v>1927155</v>
      </c>
      <c r="S143" s="120">
        <v>2031000</v>
      </c>
      <c r="T143" s="120">
        <v>2147463</v>
      </c>
      <c r="U143" s="120">
        <v>2243686</v>
      </c>
      <c r="V143" s="120">
        <v>2349514</v>
      </c>
      <c r="W143" s="120">
        <v>2437584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239433</v>
      </c>
      <c r="C145" s="52">
        <v>290852</v>
      </c>
      <c r="D145" s="52">
        <v>374262</v>
      </c>
      <c r="E145" s="52">
        <v>442502</v>
      </c>
      <c r="F145" s="52">
        <v>486747</v>
      </c>
      <c r="G145" s="52">
        <v>546876</v>
      </c>
      <c r="H145" s="52">
        <v>631625</v>
      </c>
      <c r="I145" s="52">
        <v>770979</v>
      </c>
      <c r="J145" s="52">
        <v>874897</v>
      </c>
      <c r="K145" s="52">
        <v>1014040</v>
      </c>
      <c r="L145" s="52">
        <v>1123301</v>
      </c>
      <c r="M145" s="52">
        <v>1268618</v>
      </c>
      <c r="N145" s="52">
        <v>1379549</v>
      </c>
      <c r="O145" s="52">
        <v>1499687</v>
      </c>
      <c r="P145" s="52">
        <v>1690859</v>
      </c>
      <c r="Q145" s="52">
        <v>1819083</v>
      </c>
      <c r="R145" s="52">
        <v>1927155</v>
      </c>
      <c r="S145" s="52">
        <v>2031000</v>
      </c>
      <c r="T145" s="52">
        <v>2147463</v>
      </c>
      <c r="U145" s="52">
        <v>2243686</v>
      </c>
      <c r="V145" s="52">
        <v>2349514</v>
      </c>
      <c r="W145" s="52">
        <v>2437584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44864</v>
      </c>
      <c r="C147" s="52">
        <v>45286</v>
      </c>
      <c r="D147" s="52">
        <v>47724</v>
      </c>
      <c r="E147" s="52">
        <v>52175</v>
      </c>
      <c r="F147" s="52">
        <v>57352</v>
      </c>
      <c r="G147" s="52">
        <v>61511</v>
      </c>
      <c r="H147" s="52">
        <v>68762</v>
      </c>
      <c r="I147" s="52">
        <v>85306</v>
      </c>
      <c r="J147" s="52">
        <v>107830</v>
      </c>
      <c r="K147" s="52">
        <v>131446</v>
      </c>
      <c r="L147" s="52">
        <v>154101</v>
      </c>
      <c r="M147" s="52">
        <v>179678</v>
      </c>
      <c r="N147" s="52">
        <v>205682</v>
      </c>
      <c r="O147" s="52">
        <v>230587</v>
      </c>
      <c r="P147" s="52">
        <v>256498</v>
      </c>
      <c r="Q147" s="52">
        <v>302623</v>
      </c>
      <c r="R147" s="52">
        <v>347375</v>
      </c>
      <c r="S147" s="52">
        <v>379340</v>
      </c>
      <c r="T147" s="52">
        <v>403475</v>
      </c>
      <c r="U147" s="52">
        <v>424092</v>
      </c>
      <c r="V147" s="52">
        <v>447837</v>
      </c>
      <c r="W147" s="52">
        <v>456323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41091</v>
      </c>
      <c r="C149" s="52">
        <v>45209</v>
      </c>
      <c r="D149" s="52">
        <v>46454</v>
      </c>
      <c r="E149" s="52">
        <v>51838</v>
      </c>
      <c r="F149" s="52">
        <v>55865</v>
      </c>
      <c r="G149" s="52">
        <v>61360</v>
      </c>
      <c r="H149" s="52">
        <v>66781</v>
      </c>
      <c r="I149" s="52">
        <v>74427</v>
      </c>
      <c r="J149" s="52">
        <v>81562</v>
      </c>
      <c r="K149" s="52">
        <v>97340</v>
      </c>
      <c r="L149" s="52">
        <v>108743</v>
      </c>
      <c r="M149" s="52">
        <v>123561</v>
      </c>
      <c r="N149" s="52">
        <v>129215</v>
      </c>
      <c r="O149" s="52">
        <v>141501</v>
      </c>
      <c r="P149" s="52">
        <v>181501</v>
      </c>
      <c r="Q149" s="52">
        <v>211961</v>
      </c>
      <c r="R149" s="52">
        <v>219698</v>
      </c>
      <c r="S149" s="52">
        <v>227606</v>
      </c>
      <c r="T149" s="52">
        <v>258933</v>
      </c>
      <c r="U149" s="52">
        <v>267809</v>
      </c>
      <c r="V149" s="52">
        <v>277483</v>
      </c>
      <c r="W149" s="52">
        <v>270549</v>
      </c>
      <c r="DA149" s="63" t="s">
        <v>1121</v>
      </c>
    </row>
    <row r="150" spans="1:105" ht="12" customHeight="1" x14ac:dyDescent="0.25">
      <c r="A150" s="97" t="s">
        <v>123</v>
      </c>
      <c r="B150" s="52">
        <v>75</v>
      </c>
      <c r="C150" s="52">
        <v>114</v>
      </c>
      <c r="D150" s="52">
        <v>141</v>
      </c>
      <c r="E150" s="52">
        <v>178</v>
      </c>
      <c r="F150" s="52">
        <v>256</v>
      </c>
      <c r="G150" s="52">
        <v>274</v>
      </c>
      <c r="H150" s="52">
        <v>370</v>
      </c>
      <c r="I150" s="52">
        <v>346</v>
      </c>
      <c r="J150" s="52">
        <v>564</v>
      </c>
      <c r="K150" s="52">
        <v>798</v>
      </c>
      <c r="L150" s="52">
        <v>895</v>
      </c>
      <c r="M150" s="52">
        <v>1144</v>
      </c>
      <c r="N150" s="52">
        <v>1174</v>
      </c>
      <c r="O150" s="52">
        <v>1155</v>
      </c>
      <c r="P150" s="52">
        <v>2606</v>
      </c>
      <c r="Q150" s="52">
        <v>2438</v>
      </c>
      <c r="R150" s="52">
        <v>3325</v>
      </c>
      <c r="S150" s="52">
        <v>3034</v>
      </c>
      <c r="T150" s="52">
        <v>4148</v>
      </c>
      <c r="U150" s="52">
        <v>4174</v>
      </c>
      <c r="V150" s="52">
        <v>4791</v>
      </c>
      <c r="W150" s="52">
        <v>4167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167028</v>
      </c>
      <c r="C153" s="52">
        <v>191641</v>
      </c>
      <c r="D153" s="52">
        <v>237478</v>
      </c>
      <c r="E153" s="52">
        <v>250550</v>
      </c>
      <c r="F153" s="52">
        <v>279102</v>
      </c>
      <c r="G153" s="52">
        <v>302234</v>
      </c>
      <c r="H153" s="52">
        <v>332526</v>
      </c>
      <c r="I153" s="52">
        <v>367262</v>
      </c>
      <c r="J153" s="52">
        <v>397862</v>
      </c>
      <c r="K153" s="52">
        <v>393605</v>
      </c>
      <c r="L153" s="52">
        <v>446484</v>
      </c>
      <c r="M153" s="52">
        <v>450230</v>
      </c>
      <c r="N153" s="52">
        <v>483318</v>
      </c>
      <c r="O153" s="52">
        <v>476568</v>
      </c>
      <c r="P153" s="52">
        <v>438705</v>
      </c>
      <c r="Q153" s="52">
        <v>383084</v>
      </c>
      <c r="R153" s="52">
        <v>365587</v>
      </c>
      <c r="S153" s="52">
        <v>380947</v>
      </c>
      <c r="T153" s="52">
        <v>391441</v>
      </c>
      <c r="U153" s="52">
        <v>387492</v>
      </c>
      <c r="V153" s="52">
        <v>440721</v>
      </c>
      <c r="W153" s="52">
        <v>393025</v>
      </c>
      <c r="DA153" s="63" t="s">
        <v>1123</v>
      </c>
    </row>
    <row r="154" spans="1:105" ht="12" customHeight="1" x14ac:dyDescent="0.25">
      <c r="A154" s="97" t="s">
        <v>121</v>
      </c>
      <c r="B154" s="52">
        <v>31239</v>
      </c>
      <c r="C154" s="52">
        <v>53888</v>
      </c>
      <c r="D154" s="52">
        <v>90189</v>
      </c>
      <c r="E154" s="52">
        <v>139936</v>
      </c>
      <c r="F154" s="52">
        <v>151524</v>
      </c>
      <c r="G154" s="52">
        <v>183008</v>
      </c>
      <c r="H154" s="52">
        <v>231948</v>
      </c>
      <c r="I154" s="52">
        <v>328944</v>
      </c>
      <c r="J154" s="52">
        <v>394909</v>
      </c>
      <c r="K154" s="52">
        <v>522297</v>
      </c>
      <c r="L154" s="52">
        <v>567179</v>
      </c>
      <c r="M154" s="52">
        <v>693683</v>
      </c>
      <c r="N154" s="52">
        <v>765842</v>
      </c>
      <c r="O154" s="52">
        <v>880463</v>
      </c>
      <c r="P154" s="52">
        <v>1068047</v>
      </c>
      <c r="Q154" s="52">
        <v>1221600</v>
      </c>
      <c r="R154" s="52">
        <v>1338545</v>
      </c>
      <c r="S154" s="52">
        <v>1419413</v>
      </c>
      <c r="T154" s="52">
        <v>1492941</v>
      </c>
      <c r="U154" s="52">
        <v>1584211</v>
      </c>
      <c r="V154" s="52">
        <v>1626519</v>
      </c>
      <c r="W154" s="52">
        <v>1769843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239433</v>
      </c>
      <c r="C159" s="36">
        <v>290852</v>
      </c>
      <c r="D159" s="36">
        <v>374262</v>
      </c>
      <c r="E159" s="36">
        <v>442502</v>
      </c>
      <c r="F159" s="36">
        <v>486747</v>
      </c>
      <c r="G159" s="36">
        <v>546876</v>
      </c>
      <c r="H159" s="36">
        <v>631625</v>
      </c>
      <c r="I159" s="36">
        <v>770979</v>
      </c>
      <c r="J159" s="36">
        <v>874897</v>
      </c>
      <c r="K159" s="36">
        <v>1014040</v>
      </c>
      <c r="L159" s="36">
        <v>1123301</v>
      </c>
      <c r="M159" s="36">
        <v>1268618</v>
      </c>
      <c r="N159" s="36">
        <v>1379549</v>
      </c>
      <c r="O159" s="36">
        <v>1499687</v>
      </c>
      <c r="P159" s="36">
        <v>1690859</v>
      </c>
      <c r="Q159" s="36">
        <v>1819083</v>
      </c>
      <c r="R159" s="36">
        <v>1927155</v>
      </c>
      <c r="S159" s="36">
        <v>2031000</v>
      </c>
      <c r="T159" s="36">
        <v>2147463</v>
      </c>
      <c r="U159" s="36">
        <v>2243686</v>
      </c>
      <c r="V159" s="36">
        <v>2349514</v>
      </c>
      <c r="W159" s="36">
        <v>2437584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147555</v>
      </c>
      <c r="C161" s="120">
        <v>152099</v>
      </c>
      <c r="D161" s="120">
        <v>162496</v>
      </c>
      <c r="E161" s="120">
        <v>172772</v>
      </c>
      <c r="F161" s="120">
        <v>180740</v>
      </c>
      <c r="G161" s="120">
        <v>185155</v>
      </c>
      <c r="H161" s="120">
        <v>183418</v>
      </c>
      <c r="I161" s="120">
        <v>180101</v>
      </c>
      <c r="J161" s="120">
        <v>172446</v>
      </c>
      <c r="K161" s="120">
        <v>166568</v>
      </c>
      <c r="L161" s="120">
        <v>160552</v>
      </c>
      <c r="M161" s="120">
        <v>155142</v>
      </c>
      <c r="N161" s="120">
        <v>149646</v>
      </c>
      <c r="O161" s="120">
        <v>144451</v>
      </c>
      <c r="P161" s="120">
        <v>138350</v>
      </c>
      <c r="Q161" s="120">
        <v>133707</v>
      </c>
      <c r="R161" s="120">
        <v>129573</v>
      </c>
      <c r="S161" s="120">
        <v>127595</v>
      </c>
      <c r="T161" s="120">
        <v>120815</v>
      </c>
      <c r="U161" s="120">
        <v>109393</v>
      </c>
      <c r="V161" s="120">
        <v>96996</v>
      </c>
      <c r="W161" s="120">
        <v>90652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147555</v>
      </c>
      <c r="C163" s="52">
        <v>152099</v>
      </c>
      <c r="D163" s="52">
        <v>162496</v>
      </c>
      <c r="E163" s="52">
        <v>172772</v>
      </c>
      <c r="F163" s="52">
        <v>180740</v>
      </c>
      <c r="G163" s="52">
        <v>185155</v>
      </c>
      <c r="H163" s="52">
        <v>183418</v>
      </c>
      <c r="I163" s="52">
        <v>180101</v>
      </c>
      <c r="J163" s="52">
        <v>172446</v>
      </c>
      <c r="K163" s="52">
        <v>166568</v>
      </c>
      <c r="L163" s="52">
        <v>160552</v>
      </c>
      <c r="M163" s="52">
        <v>155142</v>
      </c>
      <c r="N163" s="52">
        <v>149646</v>
      </c>
      <c r="O163" s="52">
        <v>144451</v>
      </c>
      <c r="P163" s="52">
        <v>138350</v>
      </c>
      <c r="Q163" s="52">
        <v>133707</v>
      </c>
      <c r="R163" s="52">
        <v>129573</v>
      </c>
      <c r="S163" s="52">
        <v>127595</v>
      </c>
      <c r="T163" s="52">
        <v>120815</v>
      </c>
      <c r="U163" s="52">
        <v>109393</v>
      </c>
      <c r="V163" s="52">
        <v>96996</v>
      </c>
      <c r="W163" s="52">
        <v>90652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13824</v>
      </c>
      <c r="C165" s="52">
        <v>13780</v>
      </c>
      <c r="D165" s="52">
        <v>13815</v>
      </c>
      <c r="E165" s="52">
        <v>14158</v>
      </c>
      <c r="F165" s="52">
        <v>14874</v>
      </c>
      <c r="G165" s="52">
        <v>15292</v>
      </c>
      <c r="H165" s="52">
        <v>15419</v>
      </c>
      <c r="I165" s="52">
        <v>16004</v>
      </c>
      <c r="J165" s="52">
        <v>16394</v>
      </c>
      <c r="K165" s="52">
        <v>15843</v>
      </c>
      <c r="L165" s="52">
        <v>15192</v>
      </c>
      <c r="M165" s="52">
        <v>14715</v>
      </c>
      <c r="N165" s="52">
        <v>14481</v>
      </c>
      <c r="O165" s="52">
        <v>13949</v>
      </c>
      <c r="P165" s="52">
        <v>13814</v>
      </c>
      <c r="Q165" s="52">
        <v>13874</v>
      </c>
      <c r="R165" s="52">
        <v>13858</v>
      </c>
      <c r="S165" s="52">
        <v>14330</v>
      </c>
      <c r="T165" s="52">
        <v>14894</v>
      </c>
      <c r="U165" s="52">
        <v>14965</v>
      </c>
      <c r="V165" s="52">
        <v>13961</v>
      </c>
      <c r="W165" s="52">
        <v>12392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25323</v>
      </c>
      <c r="C167" s="52">
        <v>24640</v>
      </c>
      <c r="D167" s="52">
        <v>22805</v>
      </c>
      <c r="E167" s="52">
        <v>22572</v>
      </c>
      <c r="F167" s="52">
        <v>22572</v>
      </c>
      <c r="G167" s="52">
        <v>21969</v>
      </c>
      <c r="H167" s="52">
        <v>20068</v>
      </c>
      <c r="I167" s="52">
        <v>18555</v>
      </c>
      <c r="J167" s="52">
        <v>17428</v>
      </c>
      <c r="K167" s="52">
        <v>16960</v>
      </c>
      <c r="L167" s="52">
        <v>16431</v>
      </c>
      <c r="M167" s="52">
        <v>15606</v>
      </c>
      <c r="N167" s="52">
        <v>14223</v>
      </c>
      <c r="O167" s="52">
        <v>13665</v>
      </c>
      <c r="P167" s="52">
        <v>13810</v>
      </c>
      <c r="Q167" s="52">
        <v>14237</v>
      </c>
      <c r="R167" s="52">
        <v>13687</v>
      </c>
      <c r="S167" s="52">
        <v>13321</v>
      </c>
      <c r="T167" s="52">
        <v>13628</v>
      </c>
      <c r="U167" s="52">
        <v>12538</v>
      </c>
      <c r="V167" s="52">
        <v>11334</v>
      </c>
      <c r="W167" s="52">
        <v>10203</v>
      </c>
      <c r="DA167" s="63" t="s">
        <v>1129</v>
      </c>
    </row>
    <row r="168" spans="1:105" ht="12" customHeight="1" x14ac:dyDescent="0.25">
      <c r="A168" s="97" t="s">
        <v>123</v>
      </c>
      <c r="B168" s="52">
        <v>46</v>
      </c>
      <c r="C168" s="52">
        <v>55</v>
      </c>
      <c r="D168" s="52">
        <v>59</v>
      </c>
      <c r="E168" s="52">
        <v>66</v>
      </c>
      <c r="F168" s="52">
        <v>93</v>
      </c>
      <c r="G168" s="52">
        <v>94</v>
      </c>
      <c r="H168" s="52">
        <v>106</v>
      </c>
      <c r="I168" s="52">
        <v>95</v>
      </c>
      <c r="J168" s="52">
        <v>106</v>
      </c>
      <c r="K168" s="52">
        <v>122</v>
      </c>
      <c r="L168" s="52">
        <v>121</v>
      </c>
      <c r="M168" s="52">
        <v>132</v>
      </c>
      <c r="N168" s="52">
        <v>126</v>
      </c>
      <c r="O168" s="52">
        <v>115</v>
      </c>
      <c r="P168" s="52">
        <v>152</v>
      </c>
      <c r="Q168" s="52">
        <v>133</v>
      </c>
      <c r="R168" s="52">
        <v>169</v>
      </c>
      <c r="S168" s="52">
        <v>144</v>
      </c>
      <c r="T168" s="52">
        <v>182</v>
      </c>
      <c r="U168" s="52">
        <v>168</v>
      </c>
      <c r="V168" s="52">
        <v>167</v>
      </c>
      <c r="W168" s="52">
        <v>142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102934</v>
      </c>
      <c r="C171" s="52">
        <v>102607</v>
      </c>
      <c r="D171" s="52">
        <v>106440</v>
      </c>
      <c r="E171" s="52">
        <v>102718</v>
      </c>
      <c r="F171" s="52">
        <v>107362</v>
      </c>
      <c r="G171" s="52">
        <v>105140</v>
      </c>
      <c r="H171" s="52">
        <v>98663</v>
      </c>
      <c r="I171" s="52">
        <v>91694</v>
      </c>
      <c r="J171" s="52">
        <v>85163</v>
      </c>
      <c r="K171" s="52">
        <v>73857</v>
      </c>
      <c r="L171" s="52">
        <v>70069</v>
      </c>
      <c r="M171" s="52">
        <v>60624</v>
      </c>
      <c r="N171" s="52">
        <v>54502</v>
      </c>
      <c r="O171" s="52">
        <v>47182</v>
      </c>
      <c r="P171" s="52">
        <v>41352</v>
      </c>
      <c r="Q171" s="52">
        <v>35281</v>
      </c>
      <c r="R171" s="52">
        <v>30949</v>
      </c>
      <c r="S171" s="52">
        <v>29106</v>
      </c>
      <c r="T171" s="52">
        <v>25168</v>
      </c>
      <c r="U171" s="52">
        <v>21255</v>
      </c>
      <c r="V171" s="52">
        <v>18319</v>
      </c>
      <c r="W171" s="52">
        <v>15400</v>
      </c>
      <c r="DA171" s="63" t="s">
        <v>1131</v>
      </c>
    </row>
    <row r="172" spans="1:105" ht="12" customHeight="1" x14ac:dyDescent="0.25">
      <c r="A172" s="97" t="s">
        <v>121</v>
      </c>
      <c r="B172" s="52">
        <v>19252</v>
      </c>
      <c r="C172" s="52">
        <v>24797</v>
      </c>
      <c r="D172" s="52">
        <v>33192</v>
      </c>
      <c r="E172" s="52">
        <v>47416</v>
      </c>
      <c r="F172" s="52">
        <v>50713</v>
      </c>
      <c r="G172" s="52">
        <v>57952</v>
      </c>
      <c r="H172" s="52">
        <v>64581</v>
      </c>
      <c r="I172" s="52">
        <v>69757</v>
      </c>
      <c r="J172" s="52">
        <v>69749</v>
      </c>
      <c r="K172" s="52">
        <v>75629</v>
      </c>
      <c r="L172" s="52">
        <v>73931</v>
      </c>
      <c r="M172" s="52">
        <v>78780</v>
      </c>
      <c r="N172" s="52">
        <v>80795</v>
      </c>
      <c r="O172" s="52">
        <v>83489</v>
      </c>
      <c r="P172" s="52">
        <v>83036</v>
      </c>
      <c r="Q172" s="52">
        <v>84056</v>
      </c>
      <c r="R172" s="52">
        <v>84768</v>
      </c>
      <c r="S172" s="52">
        <v>85024</v>
      </c>
      <c r="T172" s="52">
        <v>81837</v>
      </c>
      <c r="U172" s="52">
        <v>75432</v>
      </c>
      <c r="V172" s="52">
        <v>67176</v>
      </c>
      <c r="W172" s="52">
        <v>64907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147555</v>
      </c>
      <c r="C177" s="36">
        <v>152099</v>
      </c>
      <c r="D177" s="36">
        <v>162496</v>
      </c>
      <c r="E177" s="36">
        <v>172772</v>
      </c>
      <c r="F177" s="36">
        <v>180740</v>
      </c>
      <c r="G177" s="36">
        <v>185155</v>
      </c>
      <c r="H177" s="36">
        <v>183418</v>
      </c>
      <c r="I177" s="36">
        <v>180101</v>
      </c>
      <c r="J177" s="36">
        <v>172446</v>
      </c>
      <c r="K177" s="36">
        <v>166568</v>
      </c>
      <c r="L177" s="36">
        <v>160552</v>
      </c>
      <c r="M177" s="36">
        <v>155142</v>
      </c>
      <c r="N177" s="36">
        <v>149646</v>
      </c>
      <c r="O177" s="36">
        <v>144451</v>
      </c>
      <c r="P177" s="36">
        <v>138350</v>
      </c>
      <c r="Q177" s="36">
        <v>133707</v>
      </c>
      <c r="R177" s="36">
        <v>129573</v>
      </c>
      <c r="S177" s="36">
        <v>127595</v>
      </c>
      <c r="T177" s="36">
        <v>120815</v>
      </c>
      <c r="U177" s="36">
        <v>109393</v>
      </c>
      <c r="V177" s="36">
        <v>96996</v>
      </c>
      <c r="W177" s="36">
        <v>90652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60626</v>
      </c>
      <c r="D5" s="52">
        <v>60632</v>
      </c>
      <c r="E5" s="52">
        <v>60676</v>
      </c>
      <c r="F5" s="52">
        <v>60788</v>
      </c>
      <c r="G5" s="52">
        <v>61021</v>
      </c>
      <c r="H5" s="52">
        <v>61449</v>
      </c>
      <c r="I5" s="52">
        <v>62155</v>
      </c>
      <c r="J5" s="52">
        <v>63244</v>
      </c>
      <c r="K5" s="52">
        <v>64844</v>
      </c>
      <c r="L5" s="52">
        <v>67117</v>
      </c>
      <c r="M5" s="52">
        <v>70182</v>
      </c>
      <c r="N5" s="52">
        <v>74224</v>
      </c>
      <c r="O5" s="52">
        <v>88823</v>
      </c>
      <c r="P5" s="52">
        <v>51821</v>
      </c>
      <c r="Q5" s="52">
        <v>33249</v>
      </c>
      <c r="R5" s="52">
        <v>48115</v>
      </c>
      <c r="S5" s="52">
        <v>45889</v>
      </c>
      <c r="T5" s="52">
        <v>52487</v>
      </c>
      <c r="U5" s="52">
        <v>75961</v>
      </c>
      <c r="V5" s="52">
        <v>63976</v>
      </c>
      <c r="W5" s="52">
        <v>36730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2272</v>
      </c>
      <c r="D8" s="52">
        <v>2276</v>
      </c>
      <c r="E8" s="52">
        <v>2307</v>
      </c>
      <c r="F8" s="52">
        <v>2385</v>
      </c>
      <c r="G8" s="52">
        <v>2530</v>
      </c>
      <c r="H8" s="52">
        <v>2769</v>
      </c>
      <c r="I8" s="52">
        <v>1776</v>
      </c>
      <c r="J8" s="52">
        <v>1429</v>
      </c>
      <c r="K8" s="52">
        <v>2234</v>
      </c>
      <c r="L8" s="52">
        <v>2424</v>
      </c>
      <c r="M8" s="52">
        <v>2816</v>
      </c>
      <c r="N8" s="52">
        <v>3751</v>
      </c>
      <c r="O8" s="52">
        <v>5339</v>
      </c>
      <c r="P8" s="52">
        <v>5323</v>
      </c>
      <c r="Q8" s="52">
        <v>5447</v>
      </c>
      <c r="R8" s="52">
        <v>5726</v>
      </c>
      <c r="S8" s="52">
        <v>5904</v>
      </c>
      <c r="T8" s="52">
        <v>5741</v>
      </c>
      <c r="U8" s="52">
        <v>4952</v>
      </c>
      <c r="V8" s="52">
        <v>3719</v>
      </c>
      <c r="W8" s="52">
        <v>2269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20809</v>
      </c>
      <c r="D11" s="52">
        <v>20828</v>
      </c>
      <c r="E11" s="52">
        <v>20961</v>
      </c>
      <c r="F11" s="52">
        <v>21282</v>
      </c>
      <c r="G11" s="52">
        <v>21925</v>
      </c>
      <c r="H11" s="52">
        <v>23046</v>
      </c>
      <c r="I11" s="52">
        <v>12338</v>
      </c>
      <c r="J11" s="52">
        <v>8650</v>
      </c>
      <c r="K11" s="52">
        <v>10030</v>
      </c>
      <c r="L11" s="52">
        <v>10408</v>
      </c>
      <c r="M11" s="52">
        <v>13269</v>
      </c>
      <c r="N11" s="52">
        <v>14341</v>
      </c>
      <c r="O11" s="52">
        <v>13807</v>
      </c>
      <c r="P11" s="52">
        <v>10255</v>
      </c>
      <c r="Q11" s="52">
        <v>9660</v>
      </c>
      <c r="R11" s="52">
        <v>11916</v>
      </c>
      <c r="S11" s="52">
        <v>12567</v>
      </c>
      <c r="T11" s="52">
        <v>11200</v>
      </c>
      <c r="U11" s="52">
        <v>11125</v>
      </c>
      <c r="V11" s="52">
        <v>8533</v>
      </c>
      <c r="W11" s="52">
        <v>6958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38</v>
      </c>
      <c r="D12" s="52">
        <v>38</v>
      </c>
      <c r="E12" s="52">
        <v>39</v>
      </c>
      <c r="F12" s="52">
        <v>40</v>
      </c>
      <c r="G12" s="52">
        <v>43</v>
      </c>
      <c r="H12" s="52">
        <v>49</v>
      </c>
      <c r="I12" s="52">
        <v>36</v>
      </c>
      <c r="J12" s="52">
        <v>46</v>
      </c>
      <c r="K12" s="52">
        <v>53</v>
      </c>
      <c r="L12" s="52">
        <v>57</v>
      </c>
      <c r="M12" s="52">
        <v>77</v>
      </c>
      <c r="N12" s="52">
        <v>92</v>
      </c>
      <c r="O12" s="52">
        <v>86</v>
      </c>
      <c r="P12" s="52">
        <v>85</v>
      </c>
      <c r="Q12" s="52">
        <v>96</v>
      </c>
      <c r="R12" s="52">
        <v>141</v>
      </c>
      <c r="S12" s="52">
        <v>125</v>
      </c>
      <c r="T12" s="52">
        <v>107</v>
      </c>
      <c r="U12" s="52">
        <v>127</v>
      </c>
      <c r="V12" s="52">
        <v>101</v>
      </c>
      <c r="W12" s="52">
        <v>94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84585</v>
      </c>
      <c r="D15" s="52">
        <v>84684</v>
      </c>
      <c r="E15" s="52">
        <v>85359</v>
      </c>
      <c r="F15" s="52">
        <v>87134</v>
      </c>
      <c r="G15" s="52">
        <v>90547</v>
      </c>
      <c r="H15" s="52">
        <v>96396</v>
      </c>
      <c r="I15" s="52">
        <v>54712</v>
      </c>
      <c r="J15" s="52">
        <v>43882</v>
      </c>
      <c r="K15" s="52">
        <v>50826</v>
      </c>
      <c r="L15" s="52">
        <v>53023</v>
      </c>
      <c r="M15" s="52">
        <v>58219</v>
      </c>
      <c r="N15" s="52">
        <v>67442</v>
      </c>
      <c r="O15" s="52">
        <v>60442</v>
      </c>
      <c r="P15" s="52">
        <v>42231</v>
      </c>
      <c r="Q15" s="52">
        <v>37629</v>
      </c>
      <c r="R15" s="52">
        <v>40801</v>
      </c>
      <c r="S15" s="52">
        <v>36478</v>
      </c>
      <c r="T15" s="52">
        <v>38926</v>
      </c>
      <c r="U15" s="52">
        <v>25755</v>
      </c>
      <c r="V15" s="52">
        <v>21057</v>
      </c>
      <c r="W15" s="52">
        <v>7681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15820</v>
      </c>
      <c r="D16" s="52">
        <v>15873</v>
      </c>
      <c r="E16" s="52">
        <v>16243</v>
      </c>
      <c r="F16" s="52">
        <v>17283</v>
      </c>
      <c r="G16" s="52">
        <v>19508</v>
      </c>
      <c r="H16" s="52">
        <v>23286</v>
      </c>
      <c r="I16" s="52">
        <v>19673</v>
      </c>
      <c r="J16" s="52">
        <v>29322</v>
      </c>
      <c r="K16" s="52">
        <v>34310</v>
      </c>
      <c r="L16" s="52">
        <v>39797</v>
      </c>
      <c r="M16" s="52">
        <v>48848</v>
      </c>
      <c r="N16" s="52">
        <v>52154</v>
      </c>
      <c r="O16" s="52">
        <v>67202</v>
      </c>
      <c r="P16" s="52">
        <v>60324</v>
      </c>
      <c r="Q16" s="52">
        <v>61726</v>
      </c>
      <c r="R16" s="52">
        <v>70119</v>
      </c>
      <c r="S16" s="52">
        <v>72024</v>
      </c>
      <c r="T16" s="52">
        <v>61468</v>
      </c>
      <c r="U16" s="52">
        <v>70507</v>
      </c>
      <c r="V16" s="52">
        <v>52254</v>
      </c>
      <c r="W16" s="52">
        <v>41480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121252</v>
      </c>
      <c r="D22" s="36">
        <v>121423</v>
      </c>
      <c r="E22" s="36">
        <v>122601</v>
      </c>
      <c r="F22" s="36">
        <v>125741</v>
      </c>
      <c r="G22" s="36">
        <v>132023</v>
      </c>
      <c r="H22" s="36">
        <v>142779</v>
      </c>
      <c r="I22" s="36">
        <v>86758</v>
      </c>
      <c r="J22" s="36">
        <v>81911</v>
      </c>
      <c r="K22" s="36">
        <v>95215</v>
      </c>
      <c r="L22" s="36">
        <v>103289</v>
      </c>
      <c r="M22" s="36">
        <v>120416</v>
      </c>
      <c r="N22" s="36">
        <v>134025</v>
      </c>
      <c r="O22" s="36">
        <v>141536</v>
      </c>
      <c r="P22" s="36">
        <v>112922</v>
      </c>
      <c r="Q22" s="36">
        <v>109124</v>
      </c>
      <c r="R22" s="36">
        <v>122965</v>
      </c>
      <c r="S22" s="36">
        <v>121204</v>
      </c>
      <c r="T22" s="36">
        <v>111710</v>
      </c>
      <c r="U22" s="36">
        <v>107527</v>
      </c>
      <c r="V22" s="36">
        <v>81944</v>
      </c>
      <c r="W22" s="36">
        <v>56206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40488</v>
      </c>
      <c r="D26" s="52">
        <v>40498</v>
      </c>
      <c r="E26" s="52">
        <v>40570</v>
      </c>
      <c r="F26" s="52">
        <v>40763</v>
      </c>
      <c r="G26" s="52">
        <v>41142</v>
      </c>
      <c r="H26" s="52">
        <v>41768</v>
      </c>
      <c r="I26" s="52">
        <v>42722</v>
      </c>
      <c r="J26" s="52">
        <v>44076</v>
      </c>
      <c r="K26" s="52">
        <v>45879</v>
      </c>
      <c r="L26" s="52">
        <v>48214</v>
      </c>
      <c r="M26" s="52">
        <v>51152</v>
      </c>
      <c r="N26" s="52">
        <v>54811</v>
      </c>
      <c r="O26" s="52">
        <v>51152</v>
      </c>
      <c r="P26" s="52">
        <v>24080</v>
      </c>
      <c r="Q26" s="52">
        <v>30351</v>
      </c>
      <c r="R26" s="52">
        <v>37613</v>
      </c>
      <c r="S26" s="52">
        <v>45901</v>
      </c>
      <c r="T26" s="52">
        <v>46884</v>
      </c>
      <c r="U26" s="52">
        <v>48290</v>
      </c>
      <c r="V26" s="52">
        <v>49678</v>
      </c>
      <c r="W26" s="52">
        <v>50119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1517</v>
      </c>
      <c r="D29" s="52">
        <v>1521</v>
      </c>
      <c r="E29" s="52">
        <v>1540</v>
      </c>
      <c r="F29" s="52">
        <v>1599</v>
      </c>
      <c r="G29" s="52">
        <v>1716</v>
      </c>
      <c r="H29" s="52">
        <v>1922</v>
      </c>
      <c r="I29" s="52">
        <v>1346</v>
      </c>
      <c r="J29" s="52">
        <v>1244</v>
      </c>
      <c r="K29" s="52">
        <v>1956</v>
      </c>
      <c r="L29" s="52">
        <v>2272</v>
      </c>
      <c r="M29" s="52">
        <v>2704</v>
      </c>
      <c r="N29" s="52">
        <v>3117</v>
      </c>
      <c r="O29" s="52">
        <v>3849</v>
      </c>
      <c r="P29" s="52">
        <v>3491</v>
      </c>
      <c r="Q29" s="52">
        <v>3189</v>
      </c>
      <c r="R29" s="52">
        <v>3320</v>
      </c>
      <c r="S29" s="52">
        <v>3782</v>
      </c>
      <c r="T29" s="52">
        <v>4168</v>
      </c>
      <c r="U29" s="52">
        <v>4235</v>
      </c>
      <c r="V29" s="52">
        <v>4107</v>
      </c>
      <c r="W29" s="52">
        <v>3753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13897</v>
      </c>
      <c r="D31" s="52">
        <v>13915</v>
      </c>
      <c r="E31" s="52">
        <v>14041</v>
      </c>
      <c r="F31" s="52">
        <v>14350</v>
      </c>
      <c r="G31" s="52">
        <v>14946</v>
      </c>
      <c r="H31" s="52">
        <v>15963</v>
      </c>
      <c r="I31" s="52">
        <v>9206</v>
      </c>
      <c r="J31" s="52">
        <v>7253</v>
      </c>
      <c r="K31" s="52">
        <v>8807</v>
      </c>
      <c r="L31" s="52">
        <v>8647</v>
      </c>
      <c r="M31" s="52">
        <v>10314</v>
      </c>
      <c r="N31" s="52">
        <v>10726</v>
      </c>
      <c r="O31" s="52">
        <v>9553</v>
      </c>
      <c r="P31" s="52">
        <v>6430</v>
      </c>
      <c r="Q31" s="52">
        <v>7175</v>
      </c>
      <c r="R31" s="52">
        <v>8821</v>
      </c>
      <c r="S31" s="52">
        <v>10501</v>
      </c>
      <c r="T31" s="52">
        <v>10369</v>
      </c>
      <c r="U31" s="52">
        <v>9903</v>
      </c>
      <c r="V31" s="52">
        <v>9820</v>
      </c>
      <c r="W31" s="52">
        <v>10620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25</v>
      </c>
      <c r="D32" s="52">
        <v>26</v>
      </c>
      <c r="E32" s="52">
        <v>25</v>
      </c>
      <c r="F32" s="52">
        <v>28</v>
      </c>
      <c r="G32" s="52">
        <v>30</v>
      </c>
      <c r="H32" s="52">
        <v>38</v>
      </c>
      <c r="I32" s="52">
        <v>27</v>
      </c>
      <c r="J32" s="52">
        <v>36</v>
      </c>
      <c r="K32" s="52">
        <v>48</v>
      </c>
      <c r="L32" s="52">
        <v>46</v>
      </c>
      <c r="M32" s="52">
        <v>55</v>
      </c>
      <c r="N32" s="52">
        <v>69</v>
      </c>
      <c r="O32" s="52">
        <v>62</v>
      </c>
      <c r="P32" s="52">
        <v>56</v>
      </c>
      <c r="Q32" s="52">
        <v>65</v>
      </c>
      <c r="R32" s="52">
        <v>101</v>
      </c>
      <c r="S32" s="52">
        <v>99</v>
      </c>
      <c r="T32" s="52">
        <v>101</v>
      </c>
      <c r="U32" s="52">
        <v>103</v>
      </c>
      <c r="V32" s="52">
        <v>107</v>
      </c>
      <c r="W32" s="52">
        <v>139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56489</v>
      </c>
      <c r="D35" s="52">
        <v>56581</v>
      </c>
      <c r="E35" s="52">
        <v>57227</v>
      </c>
      <c r="F35" s="52">
        <v>58961</v>
      </c>
      <c r="G35" s="52">
        <v>62239</v>
      </c>
      <c r="H35" s="52">
        <v>67693</v>
      </c>
      <c r="I35" s="52">
        <v>42067</v>
      </c>
      <c r="J35" s="52">
        <v>37711</v>
      </c>
      <c r="K35" s="52">
        <v>45859</v>
      </c>
      <c r="L35" s="52">
        <v>45820</v>
      </c>
      <c r="M35" s="52">
        <v>45008</v>
      </c>
      <c r="N35" s="52">
        <v>50498</v>
      </c>
      <c r="O35" s="52">
        <v>42095</v>
      </c>
      <c r="P35" s="52">
        <v>26724</v>
      </c>
      <c r="Q35" s="52">
        <v>27097</v>
      </c>
      <c r="R35" s="52">
        <v>30614</v>
      </c>
      <c r="S35" s="52">
        <v>30695</v>
      </c>
      <c r="T35" s="52">
        <v>34116</v>
      </c>
      <c r="U35" s="52">
        <v>23470</v>
      </c>
      <c r="V35" s="52">
        <v>23118</v>
      </c>
      <c r="W35" s="52">
        <v>14736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10565</v>
      </c>
      <c r="D36" s="52">
        <v>10615</v>
      </c>
      <c r="E36" s="52">
        <v>10968</v>
      </c>
      <c r="F36" s="52">
        <v>11979</v>
      </c>
      <c r="G36" s="52">
        <v>14063</v>
      </c>
      <c r="H36" s="52">
        <v>17547</v>
      </c>
      <c r="I36" s="52">
        <v>16491</v>
      </c>
      <c r="J36" s="52">
        <v>24716</v>
      </c>
      <c r="K36" s="52">
        <v>30182</v>
      </c>
      <c r="L36" s="52">
        <v>33459</v>
      </c>
      <c r="M36" s="52">
        <v>37245</v>
      </c>
      <c r="N36" s="52">
        <v>37072</v>
      </c>
      <c r="O36" s="52">
        <v>44258</v>
      </c>
      <c r="P36" s="52">
        <v>37095</v>
      </c>
      <c r="Q36" s="52">
        <v>44858</v>
      </c>
      <c r="R36" s="52">
        <v>51773</v>
      </c>
      <c r="S36" s="52">
        <v>60492</v>
      </c>
      <c r="T36" s="52">
        <v>58270</v>
      </c>
      <c r="U36" s="52">
        <v>63832</v>
      </c>
      <c r="V36" s="52">
        <v>61753</v>
      </c>
      <c r="W36" s="52">
        <v>65494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80976</v>
      </c>
      <c r="D41" s="36">
        <v>81137</v>
      </c>
      <c r="E41" s="36">
        <v>82266</v>
      </c>
      <c r="F41" s="36">
        <v>85314</v>
      </c>
      <c r="G41" s="36">
        <v>91281</v>
      </c>
      <c r="H41" s="36">
        <v>101242</v>
      </c>
      <c r="I41" s="36">
        <v>67798</v>
      </c>
      <c r="J41" s="36">
        <v>69718</v>
      </c>
      <c r="K41" s="36">
        <v>84902</v>
      </c>
      <c r="L41" s="36">
        <v>87968</v>
      </c>
      <c r="M41" s="36">
        <v>92627</v>
      </c>
      <c r="N41" s="36">
        <v>98372</v>
      </c>
      <c r="O41" s="36">
        <v>95969</v>
      </c>
      <c r="P41" s="36">
        <v>70323</v>
      </c>
      <c r="Q41" s="36">
        <v>79221</v>
      </c>
      <c r="R41" s="36">
        <v>91296</v>
      </c>
      <c r="S41" s="36">
        <v>101813</v>
      </c>
      <c r="T41" s="36">
        <v>102861</v>
      </c>
      <c r="U41" s="36">
        <v>97318</v>
      </c>
      <c r="V41" s="36">
        <v>94840</v>
      </c>
      <c r="W41" s="36">
        <v>91000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932037</v>
      </c>
      <c r="D45" s="52">
        <v>932240</v>
      </c>
      <c r="E45" s="52">
        <v>933618</v>
      </c>
      <c r="F45" s="52">
        <v>937138</v>
      </c>
      <c r="G45" s="52">
        <v>943738</v>
      </c>
      <c r="H45" s="52">
        <v>954326</v>
      </c>
      <c r="I45" s="52">
        <v>969862</v>
      </c>
      <c r="J45" s="52">
        <v>991322</v>
      </c>
      <c r="K45" s="52">
        <v>1019542</v>
      </c>
      <c r="L45" s="52">
        <v>1055536</v>
      </c>
      <c r="M45" s="52">
        <v>1100350</v>
      </c>
      <c r="N45" s="52">
        <v>1155178</v>
      </c>
      <c r="O45" s="52">
        <v>1034990</v>
      </c>
      <c r="P45" s="52">
        <v>368688</v>
      </c>
      <c r="Q45" s="52">
        <v>462749</v>
      </c>
      <c r="R45" s="52">
        <v>572359</v>
      </c>
      <c r="S45" s="52">
        <v>697865</v>
      </c>
      <c r="T45" s="52">
        <v>672778</v>
      </c>
      <c r="U45" s="52">
        <v>686181</v>
      </c>
      <c r="V45" s="52">
        <v>695064</v>
      </c>
      <c r="W45" s="52">
        <v>1014213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34928</v>
      </c>
      <c r="D48" s="52">
        <v>34998</v>
      </c>
      <c r="E48" s="52">
        <v>35476</v>
      </c>
      <c r="F48" s="52">
        <v>36768</v>
      </c>
      <c r="G48" s="52">
        <v>39280</v>
      </c>
      <c r="H48" s="52">
        <v>43463</v>
      </c>
      <c r="I48" s="52">
        <v>28912</v>
      </c>
      <c r="J48" s="52">
        <v>24198</v>
      </c>
      <c r="K48" s="52">
        <v>36882</v>
      </c>
      <c r="L48" s="52">
        <v>38497</v>
      </c>
      <c r="M48" s="52">
        <v>41496</v>
      </c>
      <c r="N48" s="52">
        <v>45175</v>
      </c>
      <c r="O48" s="52">
        <v>58488</v>
      </c>
      <c r="P48" s="52">
        <v>47723</v>
      </c>
      <c r="Q48" s="52">
        <v>44017</v>
      </c>
      <c r="R48" s="52">
        <v>47160</v>
      </c>
      <c r="S48" s="52">
        <v>54781</v>
      </c>
      <c r="T48" s="52">
        <v>62006</v>
      </c>
      <c r="U48" s="52">
        <v>66331</v>
      </c>
      <c r="V48" s="52">
        <v>69174</v>
      </c>
      <c r="W48" s="52">
        <v>65963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840176</v>
      </c>
      <c r="D50" s="52">
        <v>840356</v>
      </c>
      <c r="E50" s="52">
        <v>841566</v>
      </c>
      <c r="F50" s="52">
        <v>844691</v>
      </c>
      <c r="G50" s="52">
        <v>850574</v>
      </c>
      <c r="H50" s="52">
        <v>860035</v>
      </c>
      <c r="I50" s="52">
        <v>887202</v>
      </c>
      <c r="J50" s="52">
        <v>975777</v>
      </c>
      <c r="K50" s="52">
        <v>997402</v>
      </c>
      <c r="L50" s="52">
        <v>1034283</v>
      </c>
      <c r="M50" s="52">
        <v>1077896</v>
      </c>
      <c r="N50" s="52">
        <v>1131688</v>
      </c>
      <c r="O50" s="52">
        <v>1009882</v>
      </c>
      <c r="P50" s="52">
        <v>346758</v>
      </c>
      <c r="Q50" s="52">
        <v>467256</v>
      </c>
      <c r="R50" s="52">
        <v>514088</v>
      </c>
      <c r="S50" s="52">
        <v>658610</v>
      </c>
      <c r="T50" s="52">
        <v>626269</v>
      </c>
      <c r="U50" s="52">
        <v>621398</v>
      </c>
      <c r="V50" s="52">
        <v>608582</v>
      </c>
      <c r="W50" s="52">
        <v>1025450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1382</v>
      </c>
      <c r="D51" s="52">
        <v>1385</v>
      </c>
      <c r="E51" s="52">
        <v>1397</v>
      </c>
      <c r="F51" s="52">
        <v>1428</v>
      </c>
      <c r="G51" s="52">
        <v>1490</v>
      </c>
      <c r="H51" s="52">
        <v>1582</v>
      </c>
      <c r="I51" s="52">
        <v>1758</v>
      </c>
      <c r="J51" s="52">
        <v>2161</v>
      </c>
      <c r="K51" s="52">
        <v>2497</v>
      </c>
      <c r="L51" s="52">
        <v>3050</v>
      </c>
      <c r="M51" s="52">
        <v>3723</v>
      </c>
      <c r="N51" s="52">
        <v>4798</v>
      </c>
      <c r="O51" s="52">
        <v>6670</v>
      </c>
      <c r="P51" s="52">
        <v>3539</v>
      </c>
      <c r="Q51" s="52">
        <v>4614</v>
      </c>
      <c r="R51" s="52">
        <v>5529</v>
      </c>
      <c r="S51" s="52">
        <v>6803</v>
      </c>
      <c r="T51" s="52">
        <v>6440</v>
      </c>
      <c r="U51" s="52">
        <v>6725</v>
      </c>
      <c r="V51" s="52">
        <v>6599</v>
      </c>
      <c r="W51" s="52">
        <v>11290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152444</v>
      </c>
      <c r="D54" s="52">
        <v>152680</v>
      </c>
      <c r="E54" s="52">
        <v>154270</v>
      </c>
      <c r="F54" s="52">
        <v>158252</v>
      </c>
      <c r="G54" s="52">
        <v>165528</v>
      </c>
      <c r="H54" s="52">
        <v>177347</v>
      </c>
      <c r="I54" s="52">
        <v>103471</v>
      </c>
      <c r="J54" s="52">
        <v>66933</v>
      </c>
      <c r="K54" s="52">
        <v>98744</v>
      </c>
      <c r="L54" s="52">
        <v>87116</v>
      </c>
      <c r="M54" s="52">
        <v>85303</v>
      </c>
      <c r="N54" s="52">
        <v>92315</v>
      </c>
      <c r="O54" s="52">
        <v>76423</v>
      </c>
      <c r="P54" s="52">
        <v>65413</v>
      </c>
      <c r="Q54" s="52">
        <v>51553</v>
      </c>
      <c r="R54" s="52">
        <v>107016</v>
      </c>
      <c r="S54" s="52">
        <v>99975</v>
      </c>
      <c r="T54" s="52">
        <v>101478</v>
      </c>
      <c r="U54" s="52">
        <v>110475</v>
      </c>
      <c r="V54" s="52">
        <v>108147</v>
      </c>
      <c r="W54" s="52">
        <v>83880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28512</v>
      </c>
      <c r="D55" s="52">
        <v>28640</v>
      </c>
      <c r="E55" s="52">
        <v>29508</v>
      </c>
      <c r="F55" s="52">
        <v>31802</v>
      </c>
      <c r="G55" s="52">
        <v>36375</v>
      </c>
      <c r="H55" s="52">
        <v>43827</v>
      </c>
      <c r="I55" s="52">
        <v>37883</v>
      </c>
      <c r="J55" s="52">
        <v>42317</v>
      </c>
      <c r="K55" s="52">
        <v>63492</v>
      </c>
      <c r="L55" s="52">
        <v>62940</v>
      </c>
      <c r="M55" s="52">
        <v>69222</v>
      </c>
      <c r="N55" s="52">
        <v>62157</v>
      </c>
      <c r="O55" s="52">
        <v>76088</v>
      </c>
      <c r="P55" s="52">
        <v>83983</v>
      </c>
      <c r="Q55" s="52">
        <v>94163</v>
      </c>
      <c r="R55" s="52">
        <v>193703</v>
      </c>
      <c r="S55" s="52">
        <v>250346</v>
      </c>
      <c r="T55" s="52">
        <v>246133</v>
      </c>
      <c r="U55" s="52">
        <v>277965</v>
      </c>
      <c r="V55" s="52">
        <v>332501</v>
      </c>
      <c r="W55" s="52">
        <v>366566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1864073</v>
      </c>
      <c r="D60" s="36">
        <v>1867527</v>
      </c>
      <c r="E60" s="36">
        <v>1891291</v>
      </c>
      <c r="F60" s="36">
        <v>1954132</v>
      </c>
      <c r="G60" s="36">
        <v>2074825</v>
      </c>
      <c r="H60" s="36">
        <v>2272683</v>
      </c>
      <c r="I60" s="36">
        <v>1450290</v>
      </c>
      <c r="J60" s="36">
        <v>1416198</v>
      </c>
      <c r="K60" s="36">
        <v>1654931</v>
      </c>
      <c r="L60" s="36">
        <v>1629209</v>
      </c>
      <c r="M60" s="36">
        <v>1679855</v>
      </c>
      <c r="N60" s="36">
        <v>1733917</v>
      </c>
      <c r="O60" s="36">
        <v>1645034</v>
      </c>
      <c r="P60" s="36">
        <v>1027612</v>
      </c>
      <c r="Q60" s="36">
        <v>1141283</v>
      </c>
      <c r="R60" s="36">
        <v>1356330</v>
      </c>
      <c r="S60" s="36">
        <v>1508236</v>
      </c>
      <c r="T60" s="36">
        <v>1544933</v>
      </c>
      <c r="U60" s="36">
        <v>1557728</v>
      </c>
      <c r="V60" s="36">
        <v>1526686</v>
      </c>
      <c r="W60" s="36">
        <v>1499918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1228473</v>
      </c>
      <c r="D64" s="52">
        <v>1228861</v>
      </c>
      <c r="E64" s="52">
        <v>1231589</v>
      </c>
      <c r="F64" s="52">
        <v>1239037</v>
      </c>
      <c r="G64" s="52">
        <v>1253491</v>
      </c>
      <c r="H64" s="52">
        <v>1277019</v>
      </c>
      <c r="I64" s="52">
        <v>1311586</v>
      </c>
      <c r="J64" s="52">
        <v>1359228</v>
      </c>
      <c r="K64" s="52">
        <v>1422116</v>
      </c>
      <c r="L64" s="52">
        <v>1502760</v>
      </c>
      <c r="M64" s="52">
        <v>1603655</v>
      </c>
      <c r="N64" s="52">
        <v>1727208</v>
      </c>
      <c r="O64" s="52">
        <v>1629680</v>
      </c>
      <c r="P64" s="52">
        <v>821962</v>
      </c>
      <c r="Q64" s="52">
        <v>1025798</v>
      </c>
      <c r="R64" s="52">
        <v>1260002</v>
      </c>
      <c r="S64" s="52">
        <v>1527021</v>
      </c>
      <c r="T64" s="52">
        <v>1512753</v>
      </c>
      <c r="U64" s="52">
        <v>1487543</v>
      </c>
      <c r="V64" s="52">
        <v>1470499</v>
      </c>
      <c r="W64" s="52">
        <v>1494733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46037</v>
      </c>
      <c r="D67" s="52">
        <v>46130</v>
      </c>
      <c r="E67" s="52">
        <v>46784</v>
      </c>
      <c r="F67" s="52">
        <v>48609</v>
      </c>
      <c r="G67" s="52">
        <v>52442</v>
      </c>
      <c r="H67" s="52">
        <v>59324</v>
      </c>
      <c r="I67" s="52">
        <v>42767</v>
      </c>
      <c r="J67" s="52">
        <v>40973</v>
      </c>
      <c r="K67" s="52">
        <v>64342</v>
      </c>
      <c r="L67" s="52">
        <v>75313</v>
      </c>
      <c r="M67" s="52">
        <v>90338</v>
      </c>
      <c r="N67" s="52">
        <v>99416</v>
      </c>
      <c r="O67" s="52">
        <v>117806</v>
      </c>
      <c r="P67" s="52">
        <v>105333</v>
      </c>
      <c r="Q67" s="52">
        <v>99160</v>
      </c>
      <c r="R67" s="52">
        <v>102954</v>
      </c>
      <c r="S67" s="52">
        <v>112042</v>
      </c>
      <c r="T67" s="52">
        <v>117385</v>
      </c>
      <c r="U67" s="52">
        <v>115239</v>
      </c>
      <c r="V67" s="52">
        <v>115398</v>
      </c>
      <c r="W67" s="52">
        <v>116771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1161828</v>
      </c>
      <c r="D69" s="52">
        <v>1162158</v>
      </c>
      <c r="E69" s="52">
        <v>1164551</v>
      </c>
      <c r="F69" s="52">
        <v>1171357</v>
      </c>
      <c r="G69" s="52">
        <v>1184793</v>
      </c>
      <c r="H69" s="52">
        <v>1206802</v>
      </c>
      <c r="I69" s="52">
        <v>1248711</v>
      </c>
      <c r="J69" s="52">
        <v>1351455</v>
      </c>
      <c r="K69" s="52">
        <v>1392194</v>
      </c>
      <c r="L69" s="52">
        <v>1486447</v>
      </c>
      <c r="M69" s="52">
        <v>1580166</v>
      </c>
      <c r="N69" s="52">
        <v>1699151</v>
      </c>
      <c r="O69" s="52">
        <v>1596787</v>
      </c>
      <c r="P69" s="52">
        <v>803175</v>
      </c>
      <c r="Q69" s="52">
        <v>999577</v>
      </c>
      <c r="R69" s="52">
        <v>1223460</v>
      </c>
      <c r="S69" s="52">
        <v>1478196</v>
      </c>
      <c r="T69" s="52">
        <v>1473360</v>
      </c>
      <c r="U69" s="52">
        <v>1458357</v>
      </c>
      <c r="V69" s="52">
        <v>1442890</v>
      </c>
      <c r="W69" s="52">
        <v>1469363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1990</v>
      </c>
      <c r="D70" s="52">
        <v>1992</v>
      </c>
      <c r="E70" s="52">
        <v>2009</v>
      </c>
      <c r="F70" s="52">
        <v>2052</v>
      </c>
      <c r="G70" s="52">
        <v>2146</v>
      </c>
      <c r="H70" s="52">
        <v>2303</v>
      </c>
      <c r="I70" s="52">
        <v>2561</v>
      </c>
      <c r="J70" s="52">
        <v>3059</v>
      </c>
      <c r="K70" s="52">
        <v>3416</v>
      </c>
      <c r="L70" s="52">
        <v>4186</v>
      </c>
      <c r="M70" s="52">
        <v>5036</v>
      </c>
      <c r="N70" s="52">
        <v>6248</v>
      </c>
      <c r="O70" s="52">
        <v>8173</v>
      </c>
      <c r="P70" s="52">
        <v>6533</v>
      </c>
      <c r="Q70" s="52">
        <v>8319</v>
      </c>
      <c r="R70" s="52">
        <v>10387</v>
      </c>
      <c r="S70" s="52">
        <v>12981</v>
      </c>
      <c r="T70" s="52">
        <v>13587</v>
      </c>
      <c r="U70" s="52">
        <v>14736</v>
      </c>
      <c r="V70" s="52">
        <v>14895</v>
      </c>
      <c r="W70" s="52">
        <v>17105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108935</v>
      </c>
      <c r="D73" s="52">
        <v>109307</v>
      </c>
      <c r="E73" s="52">
        <v>111542</v>
      </c>
      <c r="F73" s="52">
        <v>116145</v>
      </c>
      <c r="G73" s="52">
        <v>123729</v>
      </c>
      <c r="H73" s="52">
        <v>135504</v>
      </c>
      <c r="I73" s="52">
        <v>158279</v>
      </c>
      <c r="J73" s="52">
        <v>20278</v>
      </c>
      <c r="K73" s="52">
        <v>73556</v>
      </c>
      <c r="L73" s="52">
        <v>55944</v>
      </c>
      <c r="M73" s="52">
        <v>83257</v>
      </c>
      <c r="N73" s="52">
        <v>101129</v>
      </c>
      <c r="O73" s="52">
        <v>185088</v>
      </c>
      <c r="P73" s="52">
        <v>118864</v>
      </c>
      <c r="Q73" s="52">
        <v>49037</v>
      </c>
      <c r="R73" s="52">
        <v>76878</v>
      </c>
      <c r="S73" s="52">
        <v>107836</v>
      </c>
      <c r="T73" s="52">
        <v>100771</v>
      </c>
      <c r="U73" s="52">
        <v>38878</v>
      </c>
      <c r="V73" s="52">
        <v>38051</v>
      </c>
      <c r="W73" s="52">
        <v>71645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20374</v>
      </c>
      <c r="D74" s="52">
        <v>20576</v>
      </c>
      <c r="E74" s="52">
        <v>21791</v>
      </c>
      <c r="F74" s="52">
        <v>24368</v>
      </c>
      <c r="G74" s="52">
        <v>28918</v>
      </c>
      <c r="H74" s="52">
        <v>35991</v>
      </c>
      <c r="I74" s="52">
        <v>72707</v>
      </c>
      <c r="J74" s="52">
        <v>15095</v>
      </c>
      <c r="K74" s="52">
        <v>46869</v>
      </c>
      <c r="L74" s="52">
        <v>42878</v>
      </c>
      <c r="M74" s="52">
        <v>68484</v>
      </c>
      <c r="N74" s="52">
        <v>78184</v>
      </c>
      <c r="O74" s="52">
        <v>210412</v>
      </c>
      <c r="P74" s="52">
        <v>177502</v>
      </c>
      <c r="Q74" s="52">
        <v>86325</v>
      </c>
      <c r="R74" s="52">
        <v>137689</v>
      </c>
      <c r="S74" s="52">
        <v>190863</v>
      </c>
      <c r="T74" s="52">
        <v>114677</v>
      </c>
      <c r="U74" s="52">
        <v>81296</v>
      </c>
      <c r="V74" s="52">
        <v>67602</v>
      </c>
      <c r="W74" s="52">
        <v>269364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135249</v>
      </c>
      <c r="D78" s="52">
        <v>135529</v>
      </c>
      <c r="E78" s="52">
        <v>137545</v>
      </c>
      <c r="F78" s="52">
        <v>143210</v>
      </c>
      <c r="G78" s="52">
        <v>154431</v>
      </c>
      <c r="H78" s="52">
        <v>173052</v>
      </c>
      <c r="I78" s="52">
        <v>119849</v>
      </c>
      <c r="J78" s="52">
        <v>138975</v>
      </c>
      <c r="K78" s="52">
        <v>155328</v>
      </c>
      <c r="L78" s="52">
        <v>165251</v>
      </c>
      <c r="M78" s="52">
        <v>166642</v>
      </c>
      <c r="N78" s="52">
        <v>173809</v>
      </c>
      <c r="O78" s="52">
        <v>176026</v>
      </c>
      <c r="P78" s="52">
        <v>115857</v>
      </c>
      <c r="Q78" s="52">
        <v>136555</v>
      </c>
      <c r="R78" s="52">
        <v>165695</v>
      </c>
      <c r="S78" s="52">
        <v>200004</v>
      </c>
      <c r="T78" s="52">
        <v>200620</v>
      </c>
      <c r="U78" s="52">
        <v>204113</v>
      </c>
      <c r="V78" s="52">
        <v>202820</v>
      </c>
      <c r="W78" s="52">
        <v>193098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2321697</v>
      </c>
      <c r="D79" s="36">
        <v>2326919</v>
      </c>
      <c r="E79" s="36">
        <v>2363538</v>
      </c>
      <c r="F79" s="36">
        <v>2463175</v>
      </c>
      <c r="G79" s="36">
        <v>2657251</v>
      </c>
      <c r="H79" s="36">
        <v>2976612</v>
      </c>
      <c r="I79" s="36">
        <v>2060592</v>
      </c>
      <c r="J79" s="36">
        <v>2156305</v>
      </c>
      <c r="K79" s="36">
        <v>2670908</v>
      </c>
      <c r="L79" s="36">
        <v>2716534</v>
      </c>
      <c r="M79" s="36">
        <v>2764809</v>
      </c>
      <c r="N79" s="36">
        <v>2838091</v>
      </c>
      <c r="O79" s="36">
        <v>2789818</v>
      </c>
      <c r="P79" s="36">
        <v>2166324</v>
      </c>
      <c r="Q79" s="36">
        <v>2454515</v>
      </c>
      <c r="R79" s="36">
        <v>2708444</v>
      </c>
      <c r="S79" s="36">
        <v>2842800</v>
      </c>
      <c r="T79" s="36">
        <v>2766459</v>
      </c>
      <c r="U79" s="36">
        <v>2629679</v>
      </c>
      <c r="V79" s="36">
        <v>2749638</v>
      </c>
      <c r="W79" s="36">
        <v>2728193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204579</v>
      </c>
      <c r="D83" s="52">
        <v>204632</v>
      </c>
      <c r="E83" s="52">
        <v>205049</v>
      </c>
      <c r="F83" s="52">
        <v>206445</v>
      </c>
      <c r="G83" s="52">
        <v>209501</v>
      </c>
      <c r="H83" s="52">
        <v>214929</v>
      </c>
      <c r="I83" s="52">
        <v>223589</v>
      </c>
      <c r="J83" s="52">
        <v>236574</v>
      </c>
      <c r="K83" s="52">
        <v>255008</v>
      </c>
      <c r="L83" s="52">
        <v>279773</v>
      </c>
      <c r="M83" s="52">
        <v>311492</v>
      </c>
      <c r="N83" s="52">
        <v>350911</v>
      </c>
      <c r="O83" s="52">
        <v>357754</v>
      </c>
      <c r="P83" s="52">
        <v>250880</v>
      </c>
      <c r="Q83" s="52">
        <v>317226</v>
      </c>
      <c r="R83" s="52">
        <v>393163</v>
      </c>
      <c r="S83" s="52">
        <v>478817</v>
      </c>
      <c r="T83" s="52">
        <v>532399</v>
      </c>
      <c r="U83" s="52">
        <v>543613</v>
      </c>
      <c r="V83" s="52">
        <v>550356</v>
      </c>
      <c r="W83" s="52">
        <v>559071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7667</v>
      </c>
      <c r="D86" s="52">
        <v>7681</v>
      </c>
      <c r="E86" s="52">
        <v>7791</v>
      </c>
      <c r="F86" s="52">
        <v>8100</v>
      </c>
      <c r="G86" s="52">
        <v>8803</v>
      </c>
      <c r="H86" s="52">
        <v>10196</v>
      </c>
      <c r="I86" s="52">
        <v>8073</v>
      </c>
      <c r="J86" s="52">
        <v>9130</v>
      </c>
      <c r="K86" s="52">
        <v>15483</v>
      </c>
      <c r="L86" s="52">
        <v>21244</v>
      </c>
      <c r="M86" s="52">
        <v>29167</v>
      </c>
      <c r="N86" s="52">
        <v>36462</v>
      </c>
      <c r="O86" s="52">
        <v>43841</v>
      </c>
      <c r="P86" s="52">
        <v>45263</v>
      </c>
      <c r="Q86" s="52">
        <v>41225</v>
      </c>
      <c r="R86" s="52">
        <v>37359</v>
      </c>
      <c r="S86" s="52">
        <v>35133</v>
      </c>
      <c r="T86" s="52">
        <v>34358</v>
      </c>
      <c r="U86" s="52">
        <v>32730</v>
      </c>
      <c r="V86" s="52">
        <v>30917</v>
      </c>
      <c r="W86" s="52">
        <v>26977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61327</v>
      </c>
      <c r="D88" s="52">
        <v>61350</v>
      </c>
      <c r="E88" s="52">
        <v>61530</v>
      </c>
      <c r="F88" s="52">
        <v>62123</v>
      </c>
      <c r="G88" s="52">
        <v>63434</v>
      </c>
      <c r="H88" s="52">
        <v>65780</v>
      </c>
      <c r="I88" s="52">
        <v>78299</v>
      </c>
      <c r="J88" s="52">
        <v>177735</v>
      </c>
      <c r="K88" s="52">
        <v>179783</v>
      </c>
      <c r="L88" s="52">
        <v>205752</v>
      </c>
      <c r="M88" s="52">
        <v>226420</v>
      </c>
      <c r="N88" s="52">
        <v>255900</v>
      </c>
      <c r="O88" s="52">
        <v>256101</v>
      </c>
      <c r="P88" s="52">
        <v>148043</v>
      </c>
      <c r="Q88" s="52">
        <v>210147</v>
      </c>
      <c r="R88" s="52">
        <v>281359</v>
      </c>
      <c r="S88" s="52">
        <v>404606</v>
      </c>
      <c r="T88" s="52">
        <v>399602</v>
      </c>
      <c r="U88" s="52">
        <v>503478</v>
      </c>
      <c r="V88" s="52">
        <v>468501</v>
      </c>
      <c r="W88" s="52">
        <v>500752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104</v>
      </c>
      <c r="D89" s="52">
        <v>104</v>
      </c>
      <c r="E89" s="52">
        <v>105</v>
      </c>
      <c r="F89" s="52">
        <v>108</v>
      </c>
      <c r="G89" s="52">
        <v>114</v>
      </c>
      <c r="H89" s="52">
        <v>128</v>
      </c>
      <c r="I89" s="52">
        <v>183</v>
      </c>
      <c r="J89" s="52">
        <v>640</v>
      </c>
      <c r="K89" s="52">
        <v>751</v>
      </c>
      <c r="L89" s="52">
        <v>939</v>
      </c>
      <c r="M89" s="52">
        <v>1127</v>
      </c>
      <c r="N89" s="52">
        <v>1402</v>
      </c>
      <c r="O89" s="52">
        <v>1579</v>
      </c>
      <c r="P89" s="52">
        <v>1166</v>
      </c>
      <c r="Q89" s="52">
        <v>2095</v>
      </c>
      <c r="R89" s="52">
        <v>3158</v>
      </c>
      <c r="S89" s="52">
        <v>4031</v>
      </c>
      <c r="T89" s="52">
        <v>5195</v>
      </c>
      <c r="U89" s="52">
        <v>5838</v>
      </c>
      <c r="V89" s="52">
        <v>6921</v>
      </c>
      <c r="W89" s="52">
        <v>7733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49133</v>
      </c>
      <c r="D92" s="52">
        <v>49194</v>
      </c>
      <c r="E92" s="52">
        <v>49607</v>
      </c>
      <c r="F92" s="52">
        <v>50728</v>
      </c>
      <c r="G92" s="52">
        <v>53069</v>
      </c>
      <c r="H92" s="52">
        <v>57236</v>
      </c>
      <c r="I92" s="52">
        <v>34538</v>
      </c>
      <c r="J92" s="52">
        <v>25856</v>
      </c>
      <c r="K92" s="52">
        <v>38446</v>
      </c>
      <c r="L92" s="52">
        <v>43007</v>
      </c>
      <c r="M92" s="52">
        <v>50741</v>
      </c>
      <c r="N92" s="52">
        <v>51449</v>
      </c>
      <c r="O92" s="52">
        <v>49685</v>
      </c>
      <c r="P92" s="52">
        <v>44954</v>
      </c>
      <c r="Q92" s="52">
        <v>35192</v>
      </c>
      <c r="R92" s="52">
        <v>33198</v>
      </c>
      <c r="S92" s="52">
        <v>32600</v>
      </c>
      <c r="T92" s="52">
        <v>30730</v>
      </c>
      <c r="U92" s="52">
        <v>20741</v>
      </c>
      <c r="V92" s="52">
        <v>14581</v>
      </c>
      <c r="W92" s="52">
        <v>11188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90</v>
      </c>
      <c r="D93" s="52">
        <v>90</v>
      </c>
      <c r="E93" s="52">
        <v>93</v>
      </c>
      <c r="F93" s="52">
        <v>98</v>
      </c>
      <c r="G93" s="52">
        <v>109</v>
      </c>
      <c r="H93" s="52">
        <v>129</v>
      </c>
      <c r="I93" s="52">
        <v>114</v>
      </c>
      <c r="J93" s="52">
        <v>133</v>
      </c>
      <c r="K93" s="52">
        <v>204</v>
      </c>
      <c r="L93" s="52">
        <v>230</v>
      </c>
      <c r="M93" s="52">
        <v>292</v>
      </c>
      <c r="N93" s="52">
        <v>337</v>
      </c>
      <c r="O93" s="52">
        <v>293</v>
      </c>
      <c r="P93" s="52">
        <v>343</v>
      </c>
      <c r="Q93" s="52">
        <v>280</v>
      </c>
      <c r="R93" s="52">
        <v>374</v>
      </c>
      <c r="S93" s="52">
        <v>303</v>
      </c>
      <c r="T93" s="52">
        <v>262</v>
      </c>
      <c r="U93" s="52">
        <v>204</v>
      </c>
      <c r="V93" s="52">
        <v>125</v>
      </c>
      <c r="W93" s="52">
        <v>144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199720</v>
      </c>
      <c r="D96" s="52">
        <v>200012</v>
      </c>
      <c r="E96" s="52">
        <v>202235</v>
      </c>
      <c r="F96" s="52">
        <v>208866</v>
      </c>
      <c r="G96" s="52">
        <v>222113</v>
      </c>
      <c r="H96" s="52">
        <v>244884</v>
      </c>
      <c r="I96" s="52">
        <v>160956</v>
      </c>
      <c r="J96" s="52">
        <v>137473</v>
      </c>
      <c r="K96" s="52">
        <v>202447</v>
      </c>
      <c r="L96" s="52">
        <v>228652</v>
      </c>
      <c r="M96" s="52">
        <v>220031</v>
      </c>
      <c r="N96" s="52">
        <v>242662</v>
      </c>
      <c r="O96" s="52">
        <v>220236</v>
      </c>
      <c r="P96" s="52">
        <v>201260</v>
      </c>
      <c r="Q96" s="52">
        <v>144369</v>
      </c>
      <c r="R96" s="52">
        <v>124699</v>
      </c>
      <c r="S96" s="52">
        <v>110778</v>
      </c>
      <c r="T96" s="52">
        <v>121951</v>
      </c>
      <c r="U96" s="52">
        <v>62219</v>
      </c>
      <c r="V96" s="52">
        <v>52884</v>
      </c>
      <c r="W96" s="52">
        <v>21399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37354</v>
      </c>
      <c r="D97" s="52">
        <v>37512</v>
      </c>
      <c r="E97" s="52">
        <v>38734</v>
      </c>
      <c r="F97" s="52">
        <v>42668</v>
      </c>
      <c r="G97" s="52">
        <v>51427</v>
      </c>
      <c r="H97" s="52">
        <v>66446</v>
      </c>
      <c r="I97" s="52">
        <v>67744</v>
      </c>
      <c r="J97" s="52">
        <v>91002</v>
      </c>
      <c r="K97" s="52">
        <v>138027</v>
      </c>
      <c r="L97" s="52">
        <v>171560</v>
      </c>
      <c r="M97" s="52">
        <v>191426</v>
      </c>
      <c r="N97" s="52">
        <v>185511</v>
      </c>
      <c r="O97" s="52">
        <v>231487</v>
      </c>
      <c r="P97" s="52">
        <v>255401</v>
      </c>
      <c r="Q97" s="52">
        <v>228292</v>
      </c>
      <c r="R97" s="52">
        <v>192100</v>
      </c>
      <c r="S97" s="52">
        <v>181332</v>
      </c>
      <c r="T97" s="52">
        <v>164219</v>
      </c>
      <c r="U97" s="52">
        <v>135641</v>
      </c>
      <c r="V97" s="52">
        <v>94409</v>
      </c>
      <c r="W97" s="52">
        <v>68566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409159</v>
      </c>
      <c r="D103" s="36">
        <v>409971</v>
      </c>
      <c r="E103" s="36">
        <v>416120</v>
      </c>
      <c r="F103" s="36">
        <v>434891</v>
      </c>
      <c r="G103" s="36">
        <v>474265</v>
      </c>
      <c r="H103" s="36">
        <v>542638</v>
      </c>
      <c r="I103" s="36">
        <v>404563</v>
      </c>
      <c r="J103" s="36">
        <v>464465</v>
      </c>
      <c r="K103" s="36">
        <v>617729</v>
      </c>
      <c r="L103" s="36">
        <v>742170</v>
      </c>
      <c r="M103" s="36">
        <v>810187</v>
      </c>
      <c r="N103" s="36">
        <v>887605</v>
      </c>
      <c r="O103" s="36">
        <v>948862</v>
      </c>
      <c r="P103" s="36">
        <v>871990</v>
      </c>
      <c r="Q103" s="36">
        <v>894606</v>
      </c>
      <c r="R103" s="36">
        <v>868978</v>
      </c>
      <c r="S103" s="36">
        <v>898464</v>
      </c>
      <c r="T103" s="36">
        <v>958871</v>
      </c>
      <c r="U103" s="36">
        <v>919696</v>
      </c>
      <c r="V103" s="36">
        <v>887344</v>
      </c>
      <c r="W103" s="36">
        <v>815589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3</v>
      </c>
      <c r="H107" s="52">
        <v>12</v>
      </c>
      <c r="I107" s="52">
        <v>24</v>
      </c>
      <c r="J107" s="52">
        <v>45</v>
      </c>
      <c r="K107" s="52">
        <v>73</v>
      </c>
      <c r="L107" s="52">
        <v>115</v>
      </c>
      <c r="M107" s="52">
        <v>169</v>
      </c>
      <c r="N107" s="52">
        <v>243</v>
      </c>
      <c r="O107" s="52">
        <v>348</v>
      </c>
      <c r="P107" s="52">
        <v>484</v>
      </c>
      <c r="Q107" s="52">
        <v>652</v>
      </c>
      <c r="R107" s="52">
        <v>862</v>
      </c>
      <c r="S107" s="52">
        <v>1109</v>
      </c>
      <c r="T107" s="52">
        <v>1404</v>
      </c>
      <c r="U107" s="52">
        <v>1747</v>
      </c>
      <c r="V107" s="52">
        <v>1765</v>
      </c>
      <c r="W107" s="52">
        <v>1900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2</v>
      </c>
      <c r="I110" s="52">
        <v>3</v>
      </c>
      <c r="J110" s="52">
        <v>10</v>
      </c>
      <c r="K110" s="52">
        <v>19</v>
      </c>
      <c r="L110" s="52">
        <v>32</v>
      </c>
      <c r="M110" s="52">
        <v>50</v>
      </c>
      <c r="N110" s="52">
        <v>72</v>
      </c>
      <c r="O110" s="52">
        <v>83</v>
      </c>
      <c r="P110" s="52">
        <v>88</v>
      </c>
      <c r="Q110" s="52">
        <v>99</v>
      </c>
      <c r="R110" s="52">
        <v>140</v>
      </c>
      <c r="S110" s="52">
        <v>180</v>
      </c>
      <c r="T110" s="52">
        <v>219</v>
      </c>
      <c r="U110" s="52">
        <v>237</v>
      </c>
      <c r="V110" s="52">
        <v>241</v>
      </c>
      <c r="W110" s="52">
        <v>201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1</v>
      </c>
      <c r="H112" s="52">
        <v>5</v>
      </c>
      <c r="I112" s="52">
        <v>9</v>
      </c>
      <c r="J112" s="52">
        <v>18</v>
      </c>
      <c r="K112" s="52">
        <v>28</v>
      </c>
      <c r="L112" s="52">
        <v>44</v>
      </c>
      <c r="M112" s="52">
        <v>63</v>
      </c>
      <c r="N112" s="52">
        <v>150</v>
      </c>
      <c r="O112" s="52">
        <v>221</v>
      </c>
      <c r="P112" s="52">
        <v>316</v>
      </c>
      <c r="Q112" s="52">
        <v>417</v>
      </c>
      <c r="R112" s="52">
        <v>551</v>
      </c>
      <c r="S112" s="52">
        <v>717</v>
      </c>
      <c r="T112" s="52">
        <v>922</v>
      </c>
      <c r="U112" s="52">
        <v>1170</v>
      </c>
      <c r="V112" s="52">
        <v>1124</v>
      </c>
      <c r="W112" s="52">
        <v>1126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3</v>
      </c>
      <c r="S113" s="52">
        <v>4</v>
      </c>
      <c r="T113" s="52">
        <v>3</v>
      </c>
      <c r="U113" s="52">
        <v>12</v>
      </c>
      <c r="V113" s="52">
        <v>12</v>
      </c>
      <c r="W113" s="52">
        <v>9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1</v>
      </c>
      <c r="G116" s="52">
        <v>7</v>
      </c>
      <c r="H116" s="52">
        <v>27</v>
      </c>
      <c r="I116" s="52">
        <v>60</v>
      </c>
      <c r="J116" s="52">
        <v>117</v>
      </c>
      <c r="K116" s="52">
        <v>194</v>
      </c>
      <c r="L116" s="52">
        <v>298</v>
      </c>
      <c r="M116" s="52">
        <v>439</v>
      </c>
      <c r="N116" s="52">
        <v>437</v>
      </c>
      <c r="O116" s="52">
        <v>382</v>
      </c>
      <c r="P116" s="52">
        <v>456</v>
      </c>
      <c r="Q116" s="52">
        <v>594</v>
      </c>
      <c r="R116" s="52">
        <v>767</v>
      </c>
      <c r="S116" s="52">
        <v>837</v>
      </c>
      <c r="T116" s="52">
        <v>936</v>
      </c>
      <c r="U116" s="52">
        <v>579</v>
      </c>
      <c r="V116" s="52">
        <v>508</v>
      </c>
      <c r="W116" s="52">
        <v>338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1</v>
      </c>
      <c r="G117" s="52">
        <v>9</v>
      </c>
      <c r="H117" s="52">
        <v>27</v>
      </c>
      <c r="I117" s="52">
        <v>57</v>
      </c>
      <c r="J117" s="52">
        <v>105</v>
      </c>
      <c r="K117" s="52">
        <v>169</v>
      </c>
      <c r="L117" s="52">
        <v>267</v>
      </c>
      <c r="M117" s="52">
        <v>403</v>
      </c>
      <c r="N117" s="52">
        <v>342</v>
      </c>
      <c r="O117" s="52">
        <v>491</v>
      </c>
      <c r="P117" s="52">
        <v>697</v>
      </c>
      <c r="Q117" s="52">
        <v>985</v>
      </c>
      <c r="R117" s="52">
        <v>1304</v>
      </c>
      <c r="S117" s="52">
        <v>1602</v>
      </c>
      <c r="T117" s="52">
        <v>1612</v>
      </c>
      <c r="U117" s="52">
        <v>1761</v>
      </c>
      <c r="V117" s="52">
        <v>1634</v>
      </c>
      <c r="W117" s="52">
        <v>1843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3</v>
      </c>
      <c r="G122" s="36">
        <v>28</v>
      </c>
      <c r="H122" s="36">
        <v>89</v>
      </c>
      <c r="I122" s="36">
        <v>197</v>
      </c>
      <c r="J122" s="36">
        <v>361</v>
      </c>
      <c r="K122" s="36">
        <v>597</v>
      </c>
      <c r="L122" s="36">
        <v>930</v>
      </c>
      <c r="M122" s="36">
        <v>1400</v>
      </c>
      <c r="N122" s="36">
        <v>1313</v>
      </c>
      <c r="O122" s="36">
        <v>1475</v>
      </c>
      <c r="P122" s="36">
        <v>1906</v>
      </c>
      <c r="Q122" s="36">
        <v>2631</v>
      </c>
      <c r="R122" s="36">
        <v>3542</v>
      </c>
      <c r="S122" s="36">
        <v>4263</v>
      </c>
      <c r="T122" s="36">
        <v>4581</v>
      </c>
      <c r="U122" s="36">
        <v>4501</v>
      </c>
      <c r="V122" s="36">
        <v>4129</v>
      </c>
      <c r="W122" s="36">
        <v>4040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482957</v>
      </c>
      <c r="D126" s="52">
        <v>483046</v>
      </c>
      <c r="E126" s="52">
        <v>483663</v>
      </c>
      <c r="F126" s="52">
        <v>485261</v>
      </c>
      <c r="G126" s="52">
        <v>488294</v>
      </c>
      <c r="H126" s="52">
        <v>493419</v>
      </c>
      <c r="I126" s="52">
        <v>501229</v>
      </c>
      <c r="J126" s="52">
        <v>512212</v>
      </c>
      <c r="K126" s="52">
        <v>526852</v>
      </c>
      <c r="L126" s="52">
        <v>545572</v>
      </c>
      <c r="M126" s="52">
        <v>568902</v>
      </c>
      <c r="N126" s="52">
        <v>597317</v>
      </c>
      <c r="O126" s="52">
        <v>534843</v>
      </c>
      <c r="P126" s="52">
        <v>189035</v>
      </c>
      <c r="Q126" s="52">
        <v>236716</v>
      </c>
      <c r="R126" s="52">
        <v>292106</v>
      </c>
      <c r="S126" s="52">
        <v>355856</v>
      </c>
      <c r="T126" s="52">
        <v>354898</v>
      </c>
      <c r="U126" s="52">
        <v>366014</v>
      </c>
      <c r="V126" s="52">
        <v>387654</v>
      </c>
      <c r="W126" s="52">
        <v>364175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18099</v>
      </c>
      <c r="D129" s="52">
        <v>18134</v>
      </c>
      <c r="E129" s="52">
        <v>18380</v>
      </c>
      <c r="F129" s="52">
        <v>19039</v>
      </c>
      <c r="G129" s="52">
        <v>20309</v>
      </c>
      <c r="H129" s="52">
        <v>22435</v>
      </c>
      <c r="I129" s="52">
        <v>14889</v>
      </c>
      <c r="J129" s="52">
        <v>12517</v>
      </c>
      <c r="K129" s="52">
        <v>19272</v>
      </c>
      <c r="L129" s="52">
        <v>20463</v>
      </c>
      <c r="M129" s="52">
        <v>22469</v>
      </c>
      <c r="N129" s="52">
        <v>25580</v>
      </c>
      <c r="O129" s="52">
        <v>32687</v>
      </c>
      <c r="P129" s="52">
        <v>25994</v>
      </c>
      <c r="Q129" s="52">
        <v>21806</v>
      </c>
      <c r="R129" s="52">
        <v>21472</v>
      </c>
      <c r="S129" s="52">
        <v>25015</v>
      </c>
      <c r="T129" s="52">
        <v>27882</v>
      </c>
      <c r="U129" s="52">
        <v>31082</v>
      </c>
      <c r="V129" s="52">
        <v>34488</v>
      </c>
      <c r="W129" s="52">
        <v>35625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268589</v>
      </c>
      <c r="D131" s="52">
        <v>268639</v>
      </c>
      <c r="E131" s="52">
        <v>268976</v>
      </c>
      <c r="F131" s="52">
        <v>269860</v>
      </c>
      <c r="G131" s="52">
        <v>271536</v>
      </c>
      <c r="H131" s="52">
        <v>274364</v>
      </c>
      <c r="I131" s="52">
        <v>292000</v>
      </c>
      <c r="J131" s="52">
        <v>432716</v>
      </c>
      <c r="K131" s="52">
        <v>422655</v>
      </c>
      <c r="L131" s="52">
        <v>428542</v>
      </c>
      <c r="M131" s="52">
        <v>449142</v>
      </c>
      <c r="N131" s="52">
        <v>563495</v>
      </c>
      <c r="O131" s="52">
        <v>390070</v>
      </c>
      <c r="P131" s="52">
        <v>113251</v>
      </c>
      <c r="Q131" s="52">
        <v>104523</v>
      </c>
      <c r="R131" s="52">
        <v>150715</v>
      </c>
      <c r="S131" s="52">
        <v>204341</v>
      </c>
      <c r="T131" s="52">
        <v>316407</v>
      </c>
      <c r="U131" s="52">
        <v>179544</v>
      </c>
      <c r="V131" s="52">
        <v>213061</v>
      </c>
      <c r="W131" s="52">
        <v>209711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466</v>
      </c>
      <c r="D132" s="52">
        <v>466</v>
      </c>
      <c r="E132" s="52">
        <v>469</v>
      </c>
      <c r="F132" s="52">
        <v>477</v>
      </c>
      <c r="G132" s="52">
        <v>495</v>
      </c>
      <c r="H132" s="52">
        <v>521</v>
      </c>
      <c r="I132" s="52">
        <v>630</v>
      </c>
      <c r="J132" s="52">
        <v>1383</v>
      </c>
      <c r="K132" s="52">
        <v>1664</v>
      </c>
      <c r="L132" s="52">
        <v>1992</v>
      </c>
      <c r="M132" s="52">
        <v>2333</v>
      </c>
      <c r="N132" s="52">
        <v>3044</v>
      </c>
      <c r="O132" s="52">
        <v>3013</v>
      </c>
      <c r="P132" s="52">
        <v>861</v>
      </c>
      <c r="Q132" s="52">
        <v>1070</v>
      </c>
      <c r="R132" s="52">
        <v>1576</v>
      </c>
      <c r="S132" s="52">
        <v>2129</v>
      </c>
      <c r="T132" s="52">
        <v>2673</v>
      </c>
      <c r="U132" s="52">
        <v>2041</v>
      </c>
      <c r="V132" s="52">
        <v>2300</v>
      </c>
      <c r="W132" s="52">
        <v>2440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360398</v>
      </c>
      <c r="D135" s="52">
        <v>360878</v>
      </c>
      <c r="E135" s="52">
        <v>364183</v>
      </c>
      <c r="F135" s="52">
        <v>372813</v>
      </c>
      <c r="G135" s="52">
        <v>388978</v>
      </c>
      <c r="H135" s="52">
        <v>416146</v>
      </c>
      <c r="I135" s="52">
        <v>242150</v>
      </c>
      <c r="J135" s="52">
        <v>165685</v>
      </c>
      <c r="K135" s="52">
        <v>238682</v>
      </c>
      <c r="L135" s="52">
        <v>227841</v>
      </c>
      <c r="M135" s="52">
        <v>221048</v>
      </c>
      <c r="N135" s="52">
        <v>240260</v>
      </c>
      <c r="O135" s="52">
        <v>182895</v>
      </c>
      <c r="P135" s="52">
        <v>120310</v>
      </c>
      <c r="Q135" s="52">
        <v>105744</v>
      </c>
      <c r="R135" s="52">
        <v>103160</v>
      </c>
      <c r="S135" s="52">
        <v>116709</v>
      </c>
      <c r="T135" s="52">
        <v>123001</v>
      </c>
      <c r="U135" s="52">
        <v>118684</v>
      </c>
      <c r="V135" s="52">
        <v>119227</v>
      </c>
      <c r="W135" s="52">
        <v>65800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67405</v>
      </c>
      <c r="D136" s="52">
        <v>67666</v>
      </c>
      <c r="E136" s="52">
        <v>69472</v>
      </c>
      <c r="F136" s="52">
        <v>74466</v>
      </c>
      <c r="G136" s="52">
        <v>84615</v>
      </c>
      <c r="H136" s="52">
        <v>101522</v>
      </c>
      <c r="I136" s="52">
        <v>87603</v>
      </c>
      <c r="J136" s="52">
        <v>105956</v>
      </c>
      <c r="K136" s="52">
        <v>153512</v>
      </c>
      <c r="L136" s="52">
        <v>161673</v>
      </c>
      <c r="M136" s="52">
        <v>173337</v>
      </c>
      <c r="N136" s="52">
        <v>156856</v>
      </c>
      <c r="O136" s="52">
        <v>187779</v>
      </c>
      <c r="P136" s="52">
        <v>165086</v>
      </c>
      <c r="Q136" s="52">
        <v>189661</v>
      </c>
      <c r="R136" s="52">
        <v>198544</v>
      </c>
      <c r="S136" s="52">
        <v>248916</v>
      </c>
      <c r="T136" s="52">
        <v>242092</v>
      </c>
      <c r="U136" s="52">
        <v>334383</v>
      </c>
      <c r="V136" s="52">
        <v>348833</v>
      </c>
      <c r="W136" s="52">
        <v>358612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965913</v>
      </c>
      <c r="D141" s="36">
        <v>967578</v>
      </c>
      <c r="E141" s="36">
        <v>979111</v>
      </c>
      <c r="F141" s="36">
        <v>1009863</v>
      </c>
      <c r="G141" s="36">
        <v>1069302</v>
      </c>
      <c r="H141" s="36">
        <v>1168862</v>
      </c>
      <c r="I141" s="36">
        <v>740659</v>
      </c>
      <c r="J141" s="36">
        <v>721493</v>
      </c>
      <c r="K141" s="36">
        <v>844705</v>
      </c>
      <c r="L141" s="36">
        <v>856831</v>
      </c>
      <c r="M141" s="36">
        <v>895473</v>
      </c>
      <c r="N141" s="36">
        <v>962239</v>
      </c>
      <c r="O141" s="36">
        <v>858217</v>
      </c>
      <c r="P141" s="36">
        <v>499317</v>
      </c>
      <c r="Q141" s="36">
        <v>576598</v>
      </c>
      <c r="R141" s="36">
        <v>623328</v>
      </c>
      <c r="S141" s="36">
        <v>747770</v>
      </c>
      <c r="T141" s="36">
        <v>753548</v>
      </c>
      <c r="U141" s="36">
        <v>798355</v>
      </c>
      <c r="V141" s="36">
        <v>828410</v>
      </c>
      <c r="W141" s="36">
        <v>755391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18706</v>
      </c>
      <c r="D145" s="52">
        <v>18723</v>
      </c>
      <c r="E145" s="52">
        <v>18850</v>
      </c>
      <c r="F145" s="52">
        <v>19227</v>
      </c>
      <c r="G145" s="52">
        <v>19978</v>
      </c>
      <c r="H145" s="52">
        <v>21201</v>
      </c>
      <c r="I145" s="52">
        <v>23030</v>
      </c>
      <c r="J145" s="52">
        <v>25613</v>
      </c>
      <c r="K145" s="52">
        <v>29168</v>
      </c>
      <c r="L145" s="52">
        <v>33910</v>
      </c>
      <c r="M145" s="52">
        <v>40066</v>
      </c>
      <c r="N145" s="52">
        <v>47861</v>
      </c>
      <c r="O145" s="52">
        <v>53809</v>
      </c>
      <c r="P145" s="52">
        <v>50661</v>
      </c>
      <c r="Q145" s="52">
        <v>64906</v>
      </c>
      <c r="R145" s="52">
        <v>81860</v>
      </c>
      <c r="S145" s="52">
        <v>101836</v>
      </c>
      <c r="T145" s="52">
        <v>111156</v>
      </c>
      <c r="U145" s="52">
        <v>115932</v>
      </c>
      <c r="V145" s="52">
        <v>125016</v>
      </c>
      <c r="W145" s="52">
        <v>140618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7010</v>
      </c>
      <c r="D147" s="52">
        <v>7025</v>
      </c>
      <c r="E147" s="52">
        <v>7131</v>
      </c>
      <c r="F147" s="52">
        <v>7438</v>
      </c>
      <c r="G147" s="52">
        <v>8082</v>
      </c>
      <c r="H147" s="52">
        <v>9199</v>
      </c>
      <c r="I147" s="52">
        <v>6762</v>
      </c>
      <c r="J147" s="52">
        <v>6536</v>
      </c>
      <c r="K147" s="52">
        <v>10232</v>
      </c>
      <c r="L147" s="52">
        <v>12208</v>
      </c>
      <c r="M147" s="52">
        <v>14383</v>
      </c>
      <c r="N147" s="52">
        <v>16805</v>
      </c>
      <c r="O147" s="52">
        <v>22008</v>
      </c>
      <c r="P147" s="52">
        <v>24528</v>
      </c>
      <c r="Q147" s="52">
        <v>29878</v>
      </c>
      <c r="R147" s="52">
        <v>34274</v>
      </c>
      <c r="S147" s="52">
        <v>39934</v>
      </c>
      <c r="T147" s="52">
        <v>44359</v>
      </c>
      <c r="U147" s="52">
        <v>48904</v>
      </c>
      <c r="V147" s="52">
        <v>53394</v>
      </c>
      <c r="W147" s="52">
        <v>60215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6420</v>
      </c>
      <c r="D149" s="52">
        <v>6441</v>
      </c>
      <c r="E149" s="52">
        <v>6579</v>
      </c>
      <c r="F149" s="52">
        <v>6941</v>
      </c>
      <c r="G149" s="52">
        <v>7649</v>
      </c>
      <c r="H149" s="52">
        <v>8854</v>
      </c>
      <c r="I149" s="52">
        <v>6833</v>
      </c>
      <c r="J149" s="52">
        <v>7541</v>
      </c>
      <c r="K149" s="52">
        <v>10479</v>
      </c>
      <c r="L149" s="52">
        <v>10979</v>
      </c>
      <c r="M149" s="52">
        <v>12995</v>
      </c>
      <c r="N149" s="52">
        <v>13891</v>
      </c>
      <c r="O149" s="52">
        <v>15366</v>
      </c>
      <c r="P149" s="52">
        <v>16128</v>
      </c>
      <c r="Q149" s="52">
        <v>18948</v>
      </c>
      <c r="R149" s="52">
        <v>22279</v>
      </c>
      <c r="S149" s="52">
        <v>27228</v>
      </c>
      <c r="T149" s="52">
        <v>28353</v>
      </c>
      <c r="U149" s="52">
        <v>31382</v>
      </c>
      <c r="V149" s="52">
        <v>33933</v>
      </c>
      <c r="W149" s="52">
        <v>41088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12</v>
      </c>
      <c r="D150" s="52">
        <v>11</v>
      </c>
      <c r="E150" s="52">
        <v>12</v>
      </c>
      <c r="F150" s="52">
        <v>15</v>
      </c>
      <c r="G150" s="52">
        <v>17</v>
      </c>
      <c r="H150" s="52">
        <v>24</v>
      </c>
      <c r="I150" s="52">
        <v>24</v>
      </c>
      <c r="J150" s="52">
        <v>39</v>
      </c>
      <c r="K150" s="52">
        <v>50</v>
      </c>
      <c r="L150" s="52">
        <v>57</v>
      </c>
      <c r="M150" s="52">
        <v>75</v>
      </c>
      <c r="N150" s="52">
        <v>93</v>
      </c>
      <c r="O150" s="52">
        <v>103</v>
      </c>
      <c r="P150" s="52">
        <v>134</v>
      </c>
      <c r="Q150" s="52">
        <v>168</v>
      </c>
      <c r="R150" s="52">
        <v>257</v>
      </c>
      <c r="S150" s="52">
        <v>291</v>
      </c>
      <c r="T150" s="52">
        <v>302</v>
      </c>
      <c r="U150" s="52">
        <v>401</v>
      </c>
      <c r="V150" s="52">
        <v>449</v>
      </c>
      <c r="W150" s="52">
        <v>624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26098</v>
      </c>
      <c r="D153" s="52">
        <v>26197</v>
      </c>
      <c r="E153" s="52">
        <v>26933</v>
      </c>
      <c r="F153" s="52">
        <v>29041</v>
      </c>
      <c r="G153" s="52">
        <v>33097</v>
      </c>
      <c r="H153" s="52">
        <v>39722</v>
      </c>
      <c r="I153" s="52">
        <v>33972</v>
      </c>
      <c r="J153" s="52">
        <v>40548</v>
      </c>
      <c r="K153" s="52">
        <v>56088</v>
      </c>
      <c r="L153" s="52">
        <v>59716</v>
      </c>
      <c r="M153" s="52">
        <v>55606</v>
      </c>
      <c r="N153" s="52">
        <v>63752</v>
      </c>
      <c r="O153" s="52">
        <v>65787</v>
      </c>
      <c r="P153" s="52">
        <v>66460</v>
      </c>
      <c r="Q153" s="52">
        <v>71113</v>
      </c>
      <c r="R153" s="52">
        <v>73023</v>
      </c>
      <c r="S153" s="52">
        <v>73141</v>
      </c>
      <c r="T153" s="52">
        <v>80478</v>
      </c>
      <c r="U153" s="52">
        <v>63379</v>
      </c>
      <c r="V153" s="52">
        <v>63303</v>
      </c>
      <c r="W153" s="52">
        <v>47696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4881</v>
      </c>
      <c r="D154" s="52">
        <v>4935</v>
      </c>
      <c r="E154" s="52">
        <v>5338</v>
      </c>
      <c r="F154" s="52">
        <v>6573</v>
      </c>
      <c r="G154" s="52">
        <v>9189</v>
      </c>
      <c r="H154" s="52">
        <v>13511</v>
      </c>
      <c r="I154" s="52">
        <v>17090</v>
      </c>
      <c r="J154" s="52">
        <v>26866</v>
      </c>
      <c r="K154" s="52">
        <v>38261</v>
      </c>
      <c r="L154" s="52">
        <v>46428</v>
      </c>
      <c r="M154" s="52">
        <v>53033</v>
      </c>
      <c r="N154" s="52">
        <v>57279</v>
      </c>
      <c r="O154" s="52">
        <v>79148</v>
      </c>
      <c r="P154" s="52">
        <v>96491</v>
      </c>
      <c r="Q154" s="52">
        <v>121740</v>
      </c>
      <c r="R154" s="52">
        <v>132112</v>
      </c>
      <c r="S154" s="52">
        <v>158651</v>
      </c>
      <c r="T154" s="52">
        <v>161617</v>
      </c>
      <c r="U154" s="52">
        <v>196062</v>
      </c>
      <c r="V154" s="52">
        <v>206458</v>
      </c>
      <c r="W154" s="52">
        <v>244750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37411</v>
      </c>
      <c r="D159" s="36">
        <v>37586</v>
      </c>
      <c r="E159" s="36">
        <v>38862</v>
      </c>
      <c r="F159" s="36">
        <v>42571</v>
      </c>
      <c r="G159" s="36">
        <v>49952</v>
      </c>
      <c r="H159" s="36">
        <v>62119</v>
      </c>
      <c r="I159" s="36">
        <v>57921</v>
      </c>
      <c r="J159" s="36">
        <v>74989</v>
      </c>
      <c r="K159" s="36">
        <v>104876</v>
      </c>
      <c r="L159" s="36">
        <v>117196</v>
      </c>
      <c r="M159" s="36">
        <v>121706</v>
      </c>
      <c r="N159" s="36">
        <v>135028</v>
      </c>
      <c r="O159" s="36">
        <v>160411</v>
      </c>
      <c r="P159" s="36">
        <v>179224</v>
      </c>
      <c r="Q159" s="36">
        <v>212002</v>
      </c>
      <c r="R159" s="36">
        <v>227696</v>
      </c>
      <c r="S159" s="36">
        <v>259300</v>
      </c>
      <c r="T159" s="36">
        <v>270766</v>
      </c>
      <c r="U159" s="36">
        <v>291235</v>
      </c>
      <c r="V159" s="36">
        <v>304183</v>
      </c>
      <c r="W159" s="36">
        <v>334170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11528</v>
      </c>
      <c r="D163" s="52">
        <v>11531</v>
      </c>
      <c r="E163" s="52">
        <v>11561</v>
      </c>
      <c r="F163" s="52">
        <v>11644</v>
      </c>
      <c r="G163" s="52">
        <v>11818</v>
      </c>
      <c r="H163" s="52">
        <v>12104</v>
      </c>
      <c r="I163" s="52">
        <v>12530</v>
      </c>
      <c r="J163" s="52">
        <v>13109</v>
      </c>
      <c r="K163" s="52">
        <v>13862</v>
      </c>
      <c r="L163" s="52">
        <v>14782</v>
      </c>
      <c r="M163" s="52">
        <v>15899</v>
      </c>
      <c r="N163" s="52">
        <v>17222</v>
      </c>
      <c r="O163" s="52">
        <v>16443</v>
      </c>
      <c r="P163" s="52">
        <v>8994</v>
      </c>
      <c r="Q163" s="52">
        <v>11008</v>
      </c>
      <c r="R163" s="52">
        <v>13276</v>
      </c>
      <c r="S163" s="52">
        <v>15819</v>
      </c>
      <c r="T163" s="52">
        <v>15423</v>
      </c>
      <c r="U163" s="52">
        <v>13766</v>
      </c>
      <c r="V163" s="52">
        <v>12397</v>
      </c>
      <c r="W163" s="52">
        <v>9583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2160</v>
      </c>
      <c r="D165" s="52">
        <v>2164</v>
      </c>
      <c r="E165" s="52">
        <v>2193</v>
      </c>
      <c r="F165" s="52">
        <v>2274</v>
      </c>
      <c r="G165" s="52">
        <v>2434</v>
      </c>
      <c r="H165" s="52">
        <v>2714</v>
      </c>
      <c r="I165" s="52">
        <v>1839</v>
      </c>
      <c r="J165" s="52">
        <v>1584</v>
      </c>
      <c r="K165" s="52">
        <v>2396</v>
      </c>
      <c r="L165" s="52">
        <v>2552</v>
      </c>
      <c r="M165" s="52">
        <v>2700</v>
      </c>
      <c r="N165" s="52">
        <v>2729</v>
      </c>
      <c r="O165" s="52">
        <v>3167</v>
      </c>
      <c r="P165" s="52">
        <v>2187</v>
      </c>
      <c r="Q165" s="52">
        <v>2009</v>
      </c>
      <c r="R165" s="52">
        <v>1911</v>
      </c>
      <c r="S165" s="52">
        <v>2188</v>
      </c>
      <c r="T165" s="52">
        <v>2366</v>
      </c>
      <c r="U165" s="52">
        <v>2478</v>
      </c>
      <c r="V165" s="52">
        <v>2446</v>
      </c>
      <c r="W165" s="52">
        <v>2307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3957</v>
      </c>
      <c r="D167" s="52">
        <v>3963</v>
      </c>
      <c r="E167" s="52">
        <v>4005</v>
      </c>
      <c r="F167" s="52">
        <v>4115</v>
      </c>
      <c r="G167" s="52">
        <v>4334</v>
      </c>
      <c r="H167" s="52">
        <v>4700</v>
      </c>
      <c r="I167" s="52">
        <v>2900</v>
      </c>
      <c r="J167" s="52">
        <v>2502</v>
      </c>
      <c r="K167" s="52">
        <v>3141</v>
      </c>
      <c r="L167" s="52">
        <v>3122</v>
      </c>
      <c r="M167" s="52">
        <v>3547</v>
      </c>
      <c r="N167" s="52">
        <v>3348</v>
      </c>
      <c r="O167" s="52">
        <v>2698</v>
      </c>
      <c r="P167" s="52">
        <v>1635</v>
      </c>
      <c r="Q167" s="52">
        <v>1797</v>
      </c>
      <c r="R167" s="52">
        <v>2146</v>
      </c>
      <c r="S167" s="52">
        <v>2647</v>
      </c>
      <c r="T167" s="52">
        <v>2555</v>
      </c>
      <c r="U167" s="52">
        <v>2354</v>
      </c>
      <c r="V167" s="52">
        <v>2127</v>
      </c>
      <c r="W167" s="52">
        <v>2044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7</v>
      </c>
      <c r="D168" s="52">
        <v>7</v>
      </c>
      <c r="E168" s="52">
        <v>8</v>
      </c>
      <c r="F168" s="52">
        <v>7</v>
      </c>
      <c r="G168" s="52">
        <v>9</v>
      </c>
      <c r="H168" s="52">
        <v>10</v>
      </c>
      <c r="I168" s="52">
        <v>11</v>
      </c>
      <c r="J168" s="52">
        <v>14</v>
      </c>
      <c r="K168" s="52">
        <v>13</v>
      </c>
      <c r="L168" s="52">
        <v>18</v>
      </c>
      <c r="M168" s="52">
        <v>19</v>
      </c>
      <c r="N168" s="52">
        <v>18</v>
      </c>
      <c r="O168" s="52">
        <v>15</v>
      </c>
      <c r="P168" s="52">
        <v>12</v>
      </c>
      <c r="Q168" s="52">
        <v>19</v>
      </c>
      <c r="R168" s="52">
        <v>24</v>
      </c>
      <c r="S168" s="52">
        <v>25</v>
      </c>
      <c r="T168" s="52">
        <v>23</v>
      </c>
      <c r="U168" s="52">
        <v>23</v>
      </c>
      <c r="V168" s="52">
        <v>19</v>
      </c>
      <c r="W168" s="52">
        <v>25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16083</v>
      </c>
      <c r="D171" s="52">
        <v>16115</v>
      </c>
      <c r="E171" s="52">
        <v>16338</v>
      </c>
      <c r="F171" s="52">
        <v>16964</v>
      </c>
      <c r="G171" s="52">
        <v>18178</v>
      </c>
      <c r="H171" s="52">
        <v>20197</v>
      </c>
      <c r="I171" s="52">
        <v>13566</v>
      </c>
      <c r="J171" s="52">
        <v>13201</v>
      </c>
      <c r="K171" s="52">
        <v>16584</v>
      </c>
      <c r="L171" s="52">
        <v>16852</v>
      </c>
      <c r="M171" s="52">
        <v>15252</v>
      </c>
      <c r="N171" s="52">
        <v>15862</v>
      </c>
      <c r="O171" s="52">
        <v>11888</v>
      </c>
      <c r="P171" s="52">
        <v>6734</v>
      </c>
      <c r="Q171" s="52">
        <v>6764</v>
      </c>
      <c r="R171" s="52">
        <v>7295</v>
      </c>
      <c r="S171" s="52">
        <v>7599</v>
      </c>
      <c r="T171" s="52">
        <v>8296</v>
      </c>
      <c r="U171" s="52">
        <v>5778</v>
      </c>
      <c r="V171" s="52">
        <v>5408</v>
      </c>
      <c r="W171" s="52">
        <v>2919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3008</v>
      </c>
      <c r="D172" s="52">
        <v>3025</v>
      </c>
      <c r="E172" s="52">
        <v>3147</v>
      </c>
      <c r="F172" s="52">
        <v>3515</v>
      </c>
      <c r="G172" s="52">
        <v>4301</v>
      </c>
      <c r="H172" s="52">
        <v>5612</v>
      </c>
      <c r="I172" s="52">
        <v>5773</v>
      </c>
      <c r="J172" s="52">
        <v>8710</v>
      </c>
      <c r="K172" s="52">
        <v>11003</v>
      </c>
      <c r="L172" s="52">
        <v>12287</v>
      </c>
      <c r="M172" s="52">
        <v>12737</v>
      </c>
      <c r="N172" s="52">
        <v>11005</v>
      </c>
      <c r="O172" s="52">
        <v>12325</v>
      </c>
      <c r="P172" s="52">
        <v>9506</v>
      </c>
      <c r="Q172" s="52">
        <v>11398</v>
      </c>
      <c r="R172" s="52">
        <v>12625</v>
      </c>
      <c r="S172" s="52">
        <v>15320</v>
      </c>
      <c r="T172" s="52">
        <v>14458</v>
      </c>
      <c r="U172" s="52">
        <v>15400</v>
      </c>
      <c r="V172" s="52">
        <v>13536</v>
      </c>
      <c r="W172" s="52">
        <v>12697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23055</v>
      </c>
      <c r="D177" s="36">
        <v>23110</v>
      </c>
      <c r="E177" s="36">
        <v>23497</v>
      </c>
      <c r="F177" s="36">
        <v>24605</v>
      </c>
      <c r="G177" s="36">
        <v>26817</v>
      </c>
      <c r="H177" s="36">
        <v>30524</v>
      </c>
      <c r="I177" s="36">
        <v>22252</v>
      </c>
      <c r="J177" s="36">
        <v>24427</v>
      </c>
      <c r="K177" s="36">
        <v>30750</v>
      </c>
      <c r="L177" s="36">
        <v>32283</v>
      </c>
      <c r="M177" s="36">
        <v>31549</v>
      </c>
      <c r="N177" s="36">
        <v>30231</v>
      </c>
      <c r="O177" s="36">
        <v>26939</v>
      </c>
      <c r="P177" s="36">
        <v>17876</v>
      </c>
      <c r="Q177" s="36">
        <v>19981</v>
      </c>
      <c r="R177" s="36">
        <v>22104</v>
      </c>
      <c r="S177" s="36">
        <v>25601</v>
      </c>
      <c r="T177" s="36">
        <v>25342</v>
      </c>
      <c r="U177" s="36">
        <v>23561</v>
      </c>
      <c r="V177" s="36">
        <v>21096</v>
      </c>
      <c r="W177" s="36">
        <v>17707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27120</v>
      </c>
      <c r="D5" s="52">
        <v>14958</v>
      </c>
      <c r="E5" s="52">
        <v>39930</v>
      </c>
      <c r="F5" s="52">
        <v>50910</v>
      </c>
      <c r="G5" s="52">
        <v>50593</v>
      </c>
      <c r="H5" s="52">
        <v>78962</v>
      </c>
      <c r="I5" s="52">
        <v>86589</v>
      </c>
      <c r="J5" s="52">
        <v>96377</v>
      </c>
      <c r="K5" s="52">
        <v>114316</v>
      </c>
      <c r="L5" s="52">
        <v>98386</v>
      </c>
      <c r="M5" s="52">
        <v>79377</v>
      </c>
      <c r="N5" s="52">
        <v>47159</v>
      </c>
      <c r="O5" s="52">
        <v>0</v>
      </c>
      <c r="P5" s="52">
        <v>0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41927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2226</v>
      </c>
      <c r="D8" s="52">
        <v>2047</v>
      </c>
      <c r="E8" s="52">
        <v>1325</v>
      </c>
      <c r="F8" s="52">
        <v>2163</v>
      </c>
      <c r="G8" s="52">
        <v>3055</v>
      </c>
      <c r="H8" s="52">
        <v>5475</v>
      </c>
      <c r="I8" s="52">
        <v>5036</v>
      </c>
      <c r="J8" s="52">
        <v>5322</v>
      </c>
      <c r="K8" s="52">
        <v>5660</v>
      </c>
      <c r="L8" s="52">
        <v>6864</v>
      </c>
      <c r="M8" s="52">
        <v>6871</v>
      </c>
      <c r="N8" s="52">
        <v>6211</v>
      </c>
      <c r="O8" s="52">
        <v>4586</v>
      </c>
      <c r="P8" s="52">
        <v>1642</v>
      </c>
      <c r="Q8" s="52">
        <v>800</v>
      </c>
      <c r="R8" s="52">
        <v>564</v>
      </c>
      <c r="S8" s="52">
        <v>561</v>
      </c>
      <c r="T8" s="52">
        <v>552</v>
      </c>
      <c r="U8" s="52">
        <v>457</v>
      </c>
      <c r="V8" s="52">
        <v>414</v>
      </c>
      <c r="W8" s="52">
        <v>605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10408</v>
      </c>
      <c r="D11" s="52">
        <v>4812</v>
      </c>
      <c r="E11" s="52">
        <v>11377</v>
      </c>
      <c r="F11" s="52">
        <v>14638</v>
      </c>
      <c r="G11" s="52">
        <v>14518</v>
      </c>
      <c r="H11" s="52">
        <v>15580</v>
      </c>
      <c r="I11" s="52">
        <v>8162</v>
      </c>
      <c r="J11" s="52">
        <v>9437</v>
      </c>
      <c r="K11" s="52">
        <v>15569</v>
      </c>
      <c r="L11" s="52">
        <v>13299</v>
      </c>
      <c r="M11" s="52">
        <v>13503</v>
      </c>
      <c r="N11" s="52">
        <v>8503</v>
      </c>
      <c r="O11" s="52">
        <v>5197</v>
      </c>
      <c r="P11" s="52">
        <v>9259</v>
      </c>
      <c r="Q11" s="52">
        <v>11014</v>
      </c>
      <c r="R11" s="52">
        <v>6695</v>
      </c>
      <c r="S11" s="52">
        <v>7283</v>
      </c>
      <c r="T11" s="52">
        <v>9130</v>
      </c>
      <c r="U11" s="52">
        <v>3277</v>
      </c>
      <c r="V11" s="52">
        <v>1912</v>
      </c>
      <c r="W11" s="52">
        <v>4967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50</v>
      </c>
      <c r="D12" s="52">
        <v>24</v>
      </c>
      <c r="E12" s="52">
        <v>46</v>
      </c>
      <c r="F12" s="52">
        <v>123</v>
      </c>
      <c r="G12" s="52">
        <v>38</v>
      </c>
      <c r="H12" s="52">
        <v>131</v>
      </c>
      <c r="I12" s="52">
        <v>0</v>
      </c>
      <c r="J12" s="52">
        <v>164</v>
      </c>
      <c r="K12" s="52">
        <v>169</v>
      </c>
      <c r="L12" s="52">
        <v>91</v>
      </c>
      <c r="M12" s="52">
        <v>154</v>
      </c>
      <c r="N12" s="52">
        <v>50</v>
      </c>
      <c r="O12" s="52">
        <v>15</v>
      </c>
      <c r="P12" s="52">
        <v>257</v>
      </c>
      <c r="Q12" s="52">
        <v>0</v>
      </c>
      <c r="R12" s="52">
        <v>254</v>
      </c>
      <c r="S12" s="52">
        <v>0</v>
      </c>
      <c r="T12" s="52">
        <v>213</v>
      </c>
      <c r="U12" s="52">
        <v>34</v>
      </c>
      <c r="V12" s="52">
        <v>45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50094</v>
      </c>
      <c r="D15" s="52">
        <v>45098</v>
      </c>
      <c r="E15" s="52">
        <v>38045</v>
      </c>
      <c r="F15" s="52">
        <v>76862</v>
      </c>
      <c r="G15" s="52">
        <v>62114</v>
      </c>
      <c r="H15" s="52">
        <v>76419</v>
      </c>
      <c r="I15" s="52">
        <v>38728</v>
      </c>
      <c r="J15" s="52">
        <v>45744</v>
      </c>
      <c r="K15" s="52">
        <v>30730</v>
      </c>
      <c r="L15" s="52">
        <v>66908</v>
      </c>
      <c r="M15" s="52">
        <v>28801</v>
      </c>
      <c r="N15" s="52">
        <v>42115</v>
      </c>
      <c r="O15" s="52">
        <v>11090</v>
      </c>
      <c r="P15" s="52">
        <v>4717</v>
      </c>
      <c r="Q15" s="52">
        <v>3450</v>
      </c>
      <c r="R15" s="52">
        <v>12375</v>
      </c>
      <c r="S15" s="52">
        <v>18354</v>
      </c>
      <c r="T15" s="52">
        <v>13914</v>
      </c>
      <c r="U15" s="52">
        <v>4839</v>
      </c>
      <c r="V15" s="52">
        <v>5110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27194</v>
      </c>
      <c r="D16" s="52">
        <v>25815</v>
      </c>
      <c r="E16" s="52">
        <v>52388</v>
      </c>
      <c r="F16" s="52">
        <v>24238</v>
      </c>
      <c r="G16" s="52">
        <v>44925</v>
      </c>
      <c r="H16" s="52">
        <v>68160</v>
      </c>
      <c r="I16" s="52">
        <v>64303</v>
      </c>
      <c r="J16" s="52">
        <v>59688</v>
      </c>
      <c r="K16" s="52">
        <v>98223</v>
      </c>
      <c r="L16" s="52">
        <v>54256</v>
      </c>
      <c r="M16" s="52">
        <v>87150</v>
      </c>
      <c r="N16" s="52">
        <v>56296</v>
      </c>
      <c r="O16" s="52">
        <v>36412</v>
      </c>
      <c r="P16" s="52">
        <v>46841</v>
      </c>
      <c r="Q16" s="52">
        <v>61400</v>
      </c>
      <c r="R16" s="52">
        <v>55538</v>
      </c>
      <c r="S16" s="52">
        <v>49668</v>
      </c>
      <c r="T16" s="52">
        <v>35957</v>
      </c>
      <c r="U16" s="52">
        <v>23403</v>
      </c>
      <c r="V16" s="52">
        <v>10902</v>
      </c>
      <c r="W16" s="52">
        <v>56443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87746</v>
      </c>
      <c r="D22" s="36">
        <v>75749</v>
      </c>
      <c r="E22" s="36">
        <v>101855</v>
      </c>
      <c r="F22" s="36">
        <v>115863</v>
      </c>
      <c r="G22" s="36">
        <v>121595</v>
      </c>
      <c r="H22" s="36">
        <v>160292</v>
      </c>
      <c r="I22" s="36">
        <v>111192</v>
      </c>
      <c r="J22" s="36">
        <v>115044</v>
      </c>
      <c r="K22" s="36">
        <v>144687</v>
      </c>
      <c r="L22" s="36">
        <v>134558</v>
      </c>
      <c r="M22" s="36">
        <v>129611</v>
      </c>
      <c r="N22" s="36">
        <v>106960</v>
      </c>
      <c r="O22" s="36">
        <v>52713</v>
      </c>
      <c r="P22" s="36">
        <v>61101</v>
      </c>
      <c r="Q22" s="36">
        <v>75877</v>
      </c>
      <c r="R22" s="36">
        <v>74850</v>
      </c>
      <c r="S22" s="36">
        <v>75315</v>
      </c>
      <c r="T22" s="36">
        <v>59223</v>
      </c>
      <c r="U22" s="36">
        <v>31566</v>
      </c>
      <c r="V22" s="36">
        <v>17968</v>
      </c>
      <c r="W22" s="36">
        <v>61403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42097</v>
      </c>
      <c r="D26" s="52">
        <v>40639</v>
      </c>
      <c r="E26" s="52">
        <v>41802</v>
      </c>
      <c r="F26" s="52">
        <v>47567</v>
      </c>
      <c r="G26" s="52">
        <v>50702</v>
      </c>
      <c r="H26" s="52">
        <v>47364</v>
      </c>
      <c r="I26" s="52">
        <v>39823</v>
      </c>
      <c r="J26" s="52">
        <v>49288</v>
      </c>
      <c r="K26" s="52">
        <v>54780</v>
      </c>
      <c r="L26" s="52">
        <v>70154</v>
      </c>
      <c r="M26" s="52">
        <v>57168</v>
      </c>
      <c r="N26" s="52">
        <v>57494</v>
      </c>
      <c r="O26" s="52">
        <v>56640</v>
      </c>
      <c r="P26" s="52">
        <v>17237</v>
      </c>
      <c r="Q26" s="52">
        <v>27561</v>
      </c>
      <c r="R26" s="52">
        <v>46671</v>
      </c>
      <c r="S26" s="52">
        <v>52037</v>
      </c>
      <c r="T26" s="52">
        <v>73287</v>
      </c>
      <c r="U26" s="52">
        <v>75033</v>
      </c>
      <c r="V26" s="52">
        <v>57826</v>
      </c>
      <c r="W26" s="52">
        <v>49786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1549</v>
      </c>
      <c r="D29" s="52">
        <v>1512</v>
      </c>
      <c r="E29" s="52">
        <v>1929</v>
      </c>
      <c r="F29" s="52">
        <v>2544</v>
      </c>
      <c r="G29" s="52">
        <v>2960</v>
      </c>
      <c r="H29" s="52">
        <v>4447</v>
      </c>
      <c r="I29" s="52">
        <v>3202</v>
      </c>
      <c r="J29" s="52">
        <v>2844</v>
      </c>
      <c r="K29" s="52">
        <v>2851</v>
      </c>
      <c r="L29" s="52">
        <v>3836</v>
      </c>
      <c r="M29" s="52">
        <v>4278</v>
      </c>
      <c r="N29" s="52">
        <v>4701</v>
      </c>
      <c r="O29" s="52">
        <v>4740</v>
      </c>
      <c r="P29" s="52">
        <v>3689</v>
      </c>
      <c r="Q29" s="52">
        <v>2712</v>
      </c>
      <c r="R29" s="52">
        <v>2228</v>
      </c>
      <c r="S29" s="52">
        <v>3375</v>
      </c>
      <c r="T29" s="52">
        <v>4278</v>
      </c>
      <c r="U29" s="52">
        <v>5002</v>
      </c>
      <c r="V29" s="52">
        <v>6105</v>
      </c>
      <c r="W29" s="52">
        <v>5525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9796</v>
      </c>
      <c r="D31" s="52">
        <v>5162</v>
      </c>
      <c r="E31" s="52">
        <v>9326</v>
      </c>
      <c r="F31" s="52">
        <v>11638</v>
      </c>
      <c r="G31" s="52">
        <v>12041</v>
      </c>
      <c r="H31" s="52">
        <v>10385</v>
      </c>
      <c r="I31" s="52">
        <v>4763</v>
      </c>
      <c r="J31" s="52">
        <v>6146</v>
      </c>
      <c r="K31" s="52">
        <v>10094</v>
      </c>
      <c r="L31" s="52">
        <v>10863</v>
      </c>
      <c r="M31" s="52">
        <v>10273</v>
      </c>
      <c r="N31" s="52">
        <v>8034</v>
      </c>
      <c r="O31" s="52">
        <v>9998</v>
      </c>
      <c r="P31" s="52">
        <v>9614</v>
      </c>
      <c r="Q31" s="52">
        <v>11097</v>
      </c>
      <c r="R31" s="52">
        <v>8977</v>
      </c>
      <c r="S31" s="52">
        <v>10434</v>
      </c>
      <c r="T31" s="52">
        <v>19925</v>
      </c>
      <c r="U31" s="52">
        <v>12897</v>
      </c>
      <c r="V31" s="52">
        <v>10956</v>
      </c>
      <c r="W31" s="52">
        <v>7326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47</v>
      </c>
      <c r="D32" s="52">
        <v>26</v>
      </c>
      <c r="E32" s="52">
        <v>38</v>
      </c>
      <c r="F32" s="52">
        <v>98</v>
      </c>
      <c r="G32" s="52">
        <v>32</v>
      </c>
      <c r="H32" s="52">
        <v>86</v>
      </c>
      <c r="I32" s="52">
        <v>0</v>
      </c>
      <c r="J32" s="52">
        <v>106</v>
      </c>
      <c r="K32" s="52">
        <v>110</v>
      </c>
      <c r="L32" s="52">
        <v>76</v>
      </c>
      <c r="M32" s="52">
        <v>117</v>
      </c>
      <c r="N32" s="52">
        <v>49</v>
      </c>
      <c r="O32" s="52">
        <v>27</v>
      </c>
      <c r="P32" s="52">
        <v>269</v>
      </c>
      <c r="Q32" s="52">
        <v>0</v>
      </c>
      <c r="R32" s="52">
        <v>335</v>
      </c>
      <c r="S32" s="52">
        <v>0</v>
      </c>
      <c r="T32" s="52">
        <v>469</v>
      </c>
      <c r="U32" s="52">
        <v>128</v>
      </c>
      <c r="V32" s="52">
        <v>258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47147</v>
      </c>
      <c r="D35" s="52">
        <v>48390</v>
      </c>
      <c r="E35" s="52">
        <v>31186</v>
      </c>
      <c r="F35" s="52">
        <v>61114</v>
      </c>
      <c r="G35" s="52">
        <v>51507</v>
      </c>
      <c r="H35" s="52">
        <v>50936</v>
      </c>
      <c r="I35" s="52">
        <v>22600</v>
      </c>
      <c r="J35" s="52">
        <v>29796</v>
      </c>
      <c r="K35" s="52">
        <v>19923</v>
      </c>
      <c r="L35" s="52">
        <v>54654</v>
      </c>
      <c r="M35" s="52">
        <v>21921</v>
      </c>
      <c r="N35" s="52">
        <v>39785</v>
      </c>
      <c r="O35" s="52">
        <v>21351</v>
      </c>
      <c r="P35" s="52">
        <v>4899</v>
      </c>
      <c r="Q35" s="52">
        <v>3481</v>
      </c>
      <c r="R35" s="52">
        <v>16595</v>
      </c>
      <c r="S35" s="52">
        <v>26300</v>
      </c>
      <c r="T35" s="52">
        <v>30368</v>
      </c>
      <c r="U35" s="52">
        <v>19025</v>
      </c>
      <c r="V35" s="52">
        <v>29259</v>
      </c>
      <c r="W35" s="52">
        <v>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25595</v>
      </c>
      <c r="D36" s="52">
        <v>27700</v>
      </c>
      <c r="E36" s="52">
        <v>42943</v>
      </c>
      <c r="F36" s="52">
        <v>19272</v>
      </c>
      <c r="G36" s="52">
        <v>37258</v>
      </c>
      <c r="H36" s="52">
        <v>45430</v>
      </c>
      <c r="I36" s="52">
        <v>37529</v>
      </c>
      <c r="J36" s="52">
        <v>38880</v>
      </c>
      <c r="K36" s="52">
        <v>63670</v>
      </c>
      <c r="L36" s="52">
        <v>44319</v>
      </c>
      <c r="M36" s="52">
        <v>66327</v>
      </c>
      <c r="N36" s="52">
        <v>53180</v>
      </c>
      <c r="O36" s="52">
        <v>70080</v>
      </c>
      <c r="P36" s="52">
        <v>48680</v>
      </c>
      <c r="Q36" s="52">
        <v>61827</v>
      </c>
      <c r="R36" s="52">
        <v>74460</v>
      </c>
      <c r="S36" s="52">
        <v>71189</v>
      </c>
      <c r="T36" s="52">
        <v>78497</v>
      </c>
      <c r="U36" s="52">
        <v>92001</v>
      </c>
      <c r="V36" s="52">
        <v>62473</v>
      </c>
      <c r="W36" s="52">
        <v>83330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82585</v>
      </c>
      <c r="D41" s="36">
        <v>81278</v>
      </c>
      <c r="E41" s="36">
        <v>83498</v>
      </c>
      <c r="F41" s="36">
        <v>92118</v>
      </c>
      <c r="G41" s="36">
        <v>100841</v>
      </c>
      <c r="H41" s="36">
        <v>106838</v>
      </c>
      <c r="I41" s="36">
        <v>64899</v>
      </c>
      <c r="J41" s="36">
        <v>74930</v>
      </c>
      <c r="K41" s="36">
        <v>93803</v>
      </c>
      <c r="L41" s="36">
        <v>109908</v>
      </c>
      <c r="M41" s="36">
        <v>98643</v>
      </c>
      <c r="N41" s="36">
        <v>101055</v>
      </c>
      <c r="O41" s="36">
        <v>101457</v>
      </c>
      <c r="P41" s="36">
        <v>63480</v>
      </c>
      <c r="Q41" s="36">
        <v>76431</v>
      </c>
      <c r="R41" s="36">
        <v>100354</v>
      </c>
      <c r="S41" s="36">
        <v>107949</v>
      </c>
      <c r="T41" s="36">
        <v>129264</v>
      </c>
      <c r="U41" s="36">
        <v>124061</v>
      </c>
      <c r="V41" s="36">
        <v>102988</v>
      </c>
      <c r="W41" s="36">
        <v>90667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836100</v>
      </c>
      <c r="D45" s="52">
        <v>622915</v>
      </c>
      <c r="E45" s="52">
        <v>649838</v>
      </c>
      <c r="F45" s="52">
        <v>608971</v>
      </c>
      <c r="G45" s="52">
        <v>642521</v>
      </c>
      <c r="H45" s="52">
        <v>730089</v>
      </c>
      <c r="I45" s="52">
        <v>474396</v>
      </c>
      <c r="J45" s="52">
        <v>759095</v>
      </c>
      <c r="K45" s="52">
        <v>668593</v>
      </c>
      <c r="L45" s="52">
        <v>835189</v>
      </c>
      <c r="M45" s="52">
        <v>890061</v>
      </c>
      <c r="N45" s="52">
        <v>1229096</v>
      </c>
      <c r="O45" s="52">
        <v>1246463</v>
      </c>
      <c r="P45" s="52">
        <v>455610</v>
      </c>
      <c r="Q45" s="52">
        <v>216262</v>
      </c>
      <c r="R45" s="52">
        <v>135194</v>
      </c>
      <c r="S45" s="52">
        <v>443488</v>
      </c>
      <c r="T45" s="52">
        <v>529428</v>
      </c>
      <c r="U45" s="52">
        <v>655528</v>
      </c>
      <c r="V45" s="52">
        <v>465029</v>
      </c>
      <c r="W45" s="52">
        <v>3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35322</v>
      </c>
      <c r="D48" s="52">
        <v>33668</v>
      </c>
      <c r="E48" s="52">
        <v>34499</v>
      </c>
      <c r="F48" s="52">
        <v>39212</v>
      </c>
      <c r="G48" s="52">
        <v>42302</v>
      </c>
      <c r="H48" s="52">
        <v>62544</v>
      </c>
      <c r="I48" s="52">
        <v>44518</v>
      </c>
      <c r="J48" s="52">
        <v>42009</v>
      </c>
      <c r="K48" s="52">
        <v>39469</v>
      </c>
      <c r="L48" s="52">
        <v>51898</v>
      </c>
      <c r="M48" s="52">
        <v>55329</v>
      </c>
      <c r="N48" s="52">
        <v>69395</v>
      </c>
      <c r="O48" s="52">
        <v>87919</v>
      </c>
      <c r="P48" s="52">
        <v>77987</v>
      </c>
      <c r="Q48" s="52">
        <v>55947</v>
      </c>
      <c r="R48" s="52">
        <v>31420</v>
      </c>
      <c r="S48" s="52">
        <v>23412</v>
      </c>
      <c r="T48" s="52">
        <v>30605</v>
      </c>
      <c r="U48" s="52">
        <v>42725</v>
      </c>
      <c r="V48" s="52">
        <v>52119</v>
      </c>
      <c r="W48" s="52">
        <v>44646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731571</v>
      </c>
      <c r="D50" s="52">
        <v>573312</v>
      </c>
      <c r="E50" s="52">
        <v>582816</v>
      </c>
      <c r="F50" s="52">
        <v>550550</v>
      </c>
      <c r="G50" s="52">
        <v>570694</v>
      </c>
      <c r="H50" s="52">
        <v>644272</v>
      </c>
      <c r="I50" s="52">
        <v>463893</v>
      </c>
      <c r="J50" s="52">
        <v>730639</v>
      </c>
      <c r="K50" s="52">
        <v>675464</v>
      </c>
      <c r="L50" s="52">
        <v>847872</v>
      </c>
      <c r="M50" s="52">
        <v>697465</v>
      </c>
      <c r="N50" s="52">
        <v>837579</v>
      </c>
      <c r="O50" s="52">
        <v>440632</v>
      </c>
      <c r="P50" s="52">
        <v>121582</v>
      </c>
      <c r="Q50" s="52">
        <v>181281</v>
      </c>
      <c r="R50" s="52">
        <v>377282</v>
      </c>
      <c r="S50" s="52">
        <v>751244</v>
      </c>
      <c r="T50" s="52">
        <v>831333</v>
      </c>
      <c r="U50" s="52">
        <v>950063</v>
      </c>
      <c r="V50" s="52">
        <v>469921</v>
      </c>
      <c r="W50" s="52">
        <v>391396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8252</v>
      </c>
      <c r="D51" s="52">
        <v>3017</v>
      </c>
      <c r="E51" s="52">
        <v>10681</v>
      </c>
      <c r="F51" s="52">
        <v>38</v>
      </c>
      <c r="G51" s="52">
        <v>8642</v>
      </c>
      <c r="H51" s="52">
        <v>13055</v>
      </c>
      <c r="I51" s="52">
        <v>0</v>
      </c>
      <c r="J51" s="52">
        <v>10366</v>
      </c>
      <c r="K51" s="52">
        <v>6970</v>
      </c>
      <c r="L51" s="52">
        <v>0</v>
      </c>
      <c r="M51" s="52">
        <v>4790</v>
      </c>
      <c r="N51" s="52">
        <v>11773</v>
      </c>
      <c r="O51" s="52">
        <v>0</v>
      </c>
      <c r="P51" s="52">
        <v>23775</v>
      </c>
      <c r="Q51" s="52">
        <v>554</v>
      </c>
      <c r="R51" s="52">
        <v>5889</v>
      </c>
      <c r="S51" s="52">
        <v>10111</v>
      </c>
      <c r="T51" s="52">
        <v>5637</v>
      </c>
      <c r="U51" s="52">
        <v>35847</v>
      </c>
      <c r="V51" s="52">
        <v>22342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121043</v>
      </c>
      <c r="D54" s="52">
        <v>87384</v>
      </c>
      <c r="E54" s="52">
        <v>62879</v>
      </c>
      <c r="F54" s="52">
        <v>119679</v>
      </c>
      <c r="G54" s="52">
        <v>100628</v>
      </c>
      <c r="H54" s="52">
        <v>106358</v>
      </c>
      <c r="I54" s="52">
        <v>26670</v>
      </c>
      <c r="J54" s="52">
        <v>49445</v>
      </c>
      <c r="K54" s="52">
        <v>30684</v>
      </c>
      <c r="L54" s="52">
        <v>65803</v>
      </c>
      <c r="M54" s="52">
        <v>80406</v>
      </c>
      <c r="N54" s="52">
        <v>220644</v>
      </c>
      <c r="O54" s="52">
        <v>219515</v>
      </c>
      <c r="P54" s="52">
        <v>40365</v>
      </c>
      <c r="Q54" s="52">
        <v>10080</v>
      </c>
      <c r="R54" s="52">
        <v>0</v>
      </c>
      <c r="S54" s="52">
        <v>0</v>
      </c>
      <c r="T54" s="52">
        <v>0</v>
      </c>
      <c r="U54" s="52">
        <v>0</v>
      </c>
      <c r="V54" s="52">
        <v>106403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65711</v>
      </c>
      <c r="D55" s="52">
        <v>50023</v>
      </c>
      <c r="E55" s="52">
        <v>86585</v>
      </c>
      <c r="F55" s="52">
        <v>37739</v>
      </c>
      <c r="G55" s="52">
        <v>72786</v>
      </c>
      <c r="H55" s="52">
        <v>94869</v>
      </c>
      <c r="I55" s="52">
        <v>44285</v>
      </c>
      <c r="J55" s="52">
        <v>64511</v>
      </c>
      <c r="K55" s="52">
        <v>98068</v>
      </c>
      <c r="L55" s="52">
        <v>53367</v>
      </c>
      <c r="M55" s="52">
        <v>243194</v>
      </c>
      <c r="N55" s="52">
        <v>294880</v>
      </c>
      <c r="O55" s="52">
        <v>720389</v>
      </c>
      <c r="P55" s="52">
        <v>400893</v>
      </c>
      <c r="Q55" s="52">
        <v>179184</v>
      </c>
      <c r="R55" s="52">
        <v>0</v>
      </c>
      <c r="S55" s="52">
        <v>2</v>
      </c>
      <c r="T55" s="52">
        <v>0</v>
      </c>
      <c r="U55" s="52">
        <v>0</v>
      </c>
      <c r="V55" s="52">
        <v>227128</v>
      </c>
      <c r="W55" s="52">
        <v>81580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1768136</v>
      </c>
      <c r="D60" s="36">
        <v>1558202</v>
      </c>
      <c r="E60" s="36">
        <v>1607511</v>
      </c>
      <c r="F60" s="36">
        <v>1625965</v>
      </c>
      <c r="G60" s="36">
        <v>1773608</v>
      </c>
      <c r="H60" s="36">
        <v>2048446</v>
      </c>
      <c r="I60" s="36">
        <v>954824</v>
      </c>
      <c r="J60" s="36">
        <v>1183971</v>
      </c>
      <c r="K60" s="36">
        <v>1303982</v>
      </c>
      <c r="L60" s="36">
        <v>1408862</v>
      </c>
      <c r="M60" s="36">
        <v>1469566</v>
      </c>
      <c r="N60" s="36">
        <v>1807835</v>
      </c>
      <c r="O60" s="36">
        <v>1856507</v>
      </c>
      <c r="P60" s="36">
        <v>1114534</v>
      </c>
      <c r="Q60" s="36">
        <v>894796</v>
      </c>
      <c r="R60" s="36">
        <v>919165</v>
      </c>
      <c r="S60" s="36">
        <v>1253859</v>
      </c>
      <c r="T60" s="36">
        <v>1401583</v>
      </c>
      <c r="U60" s="36">
        <v>1527075</v>
      </c>
      <c r="V60" s="36">
        <v>1296651</v>
      </c>
      <c r="W60" s="36">
        <v>485708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1589297</v>
      </c>
      <c r="D64" s="52">
        <v>1639910</v>
      </c>
      <c r="E64" s="52">
        <v>1590664</v>
      </c>
      <c r="F64" s="52">
        <v>1381987</v>
      </c>
      <c r="G64" s="52">
        <v>1324111</v>
      </c>
      <c r="H64" s="52">
        <v>1391519</v>
      </c>
      <c r="I64" s="52">
        <v>1429481</v>
      </c>
      <c r="J64" s="52">
        <v>1802558</v>
      </c>
      <c r="K64" s="52">
        <v>1653437</v>
      </c>
      <c r="L64" s="52">
        <v>1769113</v>
      </c>
      <c r="M64" s="52">
        <v>1131898</v>
      </c>
      <c r="N64" s="52">
        <v>1736751</v>
      </c>
      <c r="O64" s="52">
        <v>1260540</v>
      </c>
      <c r="P64" s="52">
        <v>891446</v>
      </c>
      <c r="Q64" s="52">
        <v>1751962</v>
      </c>
      <c r="R64" s="52">
        <v>2045052</v>
      </c>
      <c r="S64" s="52">
        <v>2062946</v>
      </c>
      <c r="T64" s="52">
        <v>1959098</v>
      </c>
      <c r="U64" s="52">
        <v>1582539</v>
      </c>
      <c r="V64" s="52">
        <v>1660954</v>
      </c>
      <c r="W64" s="52">
        <v>2174618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47824</v>
      </c>
      <c r="D67" s="52">
        <v>47790</v>
      </c>
      <c r="E67" s="52">
        <v>73149</v>
      </c>
      <c r="F67" s="52">
        <v>90567</v>
      </c>
      <c r="G67" s="52">
        <v>92692</v>
      </c>
      <c r="H67" s="52">
        <v>126337</v>
      </c>
      <c r="I67" s="52">
        <v>97448</v>
      </c>
      <c r="J67" s="52">
        <v>96725</v>
      </c>
      <c r="K67" s="52">
        <v>97982</v>
      </c>
      <c r="L67" s="52">
        <v>119139</v>
      </c>
      <c r="M67" s="52">
        <v>113295</v>
      </c>
      <c r="N67" s="52">
        <v>115318</v>
      </c>
      <c r="O67" s="52">
        <v>120903</v>
      </c>
      <c r="P67" s="52">
        <v>101676</v>
      </c>
      <c r="Q67" s="52">
        <v>97843</v>
      </c>
      <c r="R67" s="52">
        <v>114543</v>
      </c>
      <c r="S67" s="52">
        <v>160722</v>
      </c>
      <c r="T67" s="52">
        <v>166225</v>
      </c>
      <c r="U67" s="52">
        <v>155069</v>
      </c>
      <c r="V67" s="52">
        <v>153301</v>
      </c>
      <c r="W67" s="52">
        <v>145580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1351341</v>
      </c>
      <c r="D69" s="52">
        <v>1689425</v>
      </c>
      <c r="E69" s="52">
        <v>1524357</v>
      </c>
      <c r="F69" s="52">
        <v>1298581</v>
      </c>
      <c r="G69" s="52">
        <v>1225786</v>
      </c>
      <c r="H69" s="52">
        <v>1298143</v>
      </c>
      <c r="I69" s="52">
        <v>1587241</v>
      </c>
      <c r="J69" s="52">
        <v>1383079</v>
      </c>
      <c r="K69" s="52">
        <v>1287914</v>
      </c>
      <c r="L69" s="52">
        <v>1443505</v>
      </c>
      <c r="M69" s="52">
        <v>1106986</v>
      </c>
      <c r="N69" s="52">
        <v>1658130</v>
      </c>
      <c r="O69" s="52">
        <v>1611487</v>
      </c>
      <c r="P69" s="52">
        <v>1127764</v>
      </c>
      <c r="Q69" s="52">
        <v>1839279</v>
      </c>
      <c r="R69" s="52">
        <v>1934054</v>
      </c>
      <c r="S69" s="52">
        <v>2012476</v>
      </c>
      <c r="T69" s="52">
        <v>1814988</v>
      </c>
      <c r="U69" s="52">
        <v>1548937</v>
      </c>
      <c r="V69" s="52">
        <v>1383892</v>
      </c>
      <c r="W69" s="52">
        <v>2461021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9205</v>
      </c>
      <c r="D70" s="52">
        <v>9132</v>
      </c>
      <c r="E70" s="52">
        <v>18269</v>
      </c>
      <c r="F70" s="52">
        <v>4170</v>
      </c>
      <c r="G70" s="52">
        <v>13035</v>
      </c>
      <c r="H70" s="52">
        <v>14370</v>
      </c>
      <c r="I70" s="52">
        <v>12912</v>
      </c>
      <c r="J70" s="52">
        <v>14999</v>
      </c>
      <c r="K70" s="52">
        <v>23405</v>
      </c>
      <c r="L70" s="52">
        <v>7142</v>
      </c>
      <c r="M70" s="52">
        <v>0</v>
      </c>
      <c r="N70" s="52">
        <v>21037</v>
      </c>
      <c r="O70" s="52">
        <v>19832</v>
      </c>
      <c r="P70" s="52">
        <v>47794</v>
      </c>
      <c r="Q70" s="52">
        <v>28450</v>
      </c>
      <c r="R70" s="52">
        <v>37498</v>
      </c>
      <c r="S70" s="52">
        <v>5548</v>
      </c>
      <c r="T70" s="52">
        <v>50213</v>
      </c>
      <c r="U70" s="52">
        <v>23058</v>
      </c>
      <c r="V70" s="52">
        <v>15143</v>
      </c>
      <c r="W70" s="52">
        <v>46341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190167</v>
      </c>
      <c r="D73" s="52">
        <v>4149</v>
      </c>
      <c r="E73" s="52">
        <v>48944</v>
      </c>
      <c r="F73" s="52">
        <v>117172</v>
      </c>
      <c r="G73" s="52">
        <v>99449</v>
      </c>
      <c r="H73" s="52">
        <v>96505</v>
      </c>
      <c r="I73" s="52">
        <v>0</v>
      </c>
      <c r="J73" s="52">
        <v>188802</v>
      </c>
      <c r="K73" s="52">
        <v>103915</v>
      </c>
      <c r="L73" s="52">
        <v>223713</v>
      </c>
      <c r="M73" s="52">
        <v>39307</v>
      </c>
      <c r="N73" s="52">
        <v>92058</v>
      </c>
      <c r="O73" s="52">
        <v>0</v>
      </c>
      <c r="P73" s="52">
        <v>0</v>
      </c>
      <c r="Q73" s="52">
        <v>90</v>
      </c>
      <c r="R73" s="52">
        <v>47742</v>
      </c>
      <c r="S73" s="52">
        <v>83042</v>
      </c>
      <c r="T73" s="52">
        <v>79093</v>
      </c>
      <c r="U73" s="52">
        <v>19927</v>
      </c>
      <c r="V73" s="52">
        <v>113208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103238</v>
      </c>
      <c r="D74" s="52">
        <v>2376</v>
      </c>
      <c r="E74" s="52">
        <v>67398</v>
      </c>
      <c r="F74" s="52">
        <v>36949</v>
      </c>
      <c r="G74" s="52">
        <v>71936</v>
      </c>
      <c r="H74" s="52">
        <v>86082</v>
      </c>
      <c r="I74" s="52">
        <v>0</v>
      </c>
      <c r="J74" s="52">
        <v>246337</v>
      </c>
      <c r="K74" s="52">
        <v>332122</v>
      </c>
      <c r="L74" s="52">
        <v>181448</v>
      </c>
      <c r="M74" s="52">
        <v>118893</v>
      </c>
      <c r="N74" s="52">
        <v>123030</v>
      </c>
      <c r="O74" s="52">
        <v>1</v>
      </c>
      <c r="P74" s="52">
        <v>0</v>
      </c>
      <c r="Q74" s="52">
        <v>1603</v>
      </c>
      <c r="R74" s="52">
        <v>214170</v>
      </c>
      <c r="S74" s="52">
        <v>224735</v>
      </c>
      <c r="T74" s="52">
        <v>204446</v>
      </c>
      <c r="U74" s="52">
        <v>96341</v>
      </c>
      <c r="V74" s="52">
        <v>241650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143854</v>
      </c>
      <c r="D78" s="52">
        <v>168528</v>
      </c>
      <c r="E78" s="52">
        <v>163156</v>
      </c>
      <c r="F78" s="52">
        <v>154754</v>
      </c>
      <c r="G78" s="52">
        <v>162957</v>
      </c>
      <c r="H78" s="52">
        <v>175547</v>
      </c>
      <c r="I78" s="52">
        <v>143073</v>
      </c>
      <c r="J78" s="52">
        <v>139160</v>
      </c>
      <c r="K78" s="52">
        <v>168670</v>
      </c>
      <c r="L78" s="52">
        <v>171272</v>
      </c>
      <c r="M78" s="52">
        <v>183059</v>
      </c>
      <c r="N78" s="52">
        <v>214611</v>
      </c>
      <c r="O78" s="52">
        <v>198979</v>
      </c>
      <c r="P78" s="52">
        <v>156933</v>
      </c>
      <c r="Q78" s="52">
        <v>145822</v>
      </c>
      <c r="R78" s="52">
        <v>165988</v>
      </c>
      <c r="S78" s="52">
        <v>234532</v>
      </c>
      <c r="T78" s="52">
        <v>278124</v>
      </c>
      <c r="U78" s="52">
        <v>299895</v>
      </c>
      <c r="V78" s="52">
        <v>275076</v>
      </c>
      <c r="W78" s="52">
        <v>243604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2673916</v>
      </c>
      <c r="D79" s="36">
        <v>2704969</v>
      </c>
      <c r="E79" s="36">
        <v>2697002</v>
      </c>
      <c r="F79" s="36">
        <v>2594581</v>
      </c>
      <c r="G79" s="36">
        <v>2719345</v>
      </c>
      <c r="H79" s="36">
        <v>3088617</v>
      </c>
      <c r="I79" s="36">
        <v>2155263</v>
      </c>
      <c r="J79" s="36">
        <v>2599450</v>
      </c>
      <c r="K79" s="36">
        <v>2888887</v>
      </c>
      <c r="L79" s="36">
        <v>2976866</v>
      </c>
      <c r="M79" s="36">
        <v>2276635</v>
      </c>
      <c r="N79" s="36">
        <v>2806832</v>
      </c>
      <c r="O79" s="36">
        <v>2397725</v>
      </c>
      <c r="P79" s="36">
        <v>2194732</v>
      </c>
      <c r="Q79" s="36">
        <v>3171412</v>
      </c>
      <c r="R79" s="36">
        <v>3493201</v>
      </c>
      <c r="S79" s="36">
        <v>3344197</v>
      </c>
      <c r="T79" s="36">
        <v>3135300</v>
      </c>
      <c r="U79" s="36">
        <v>2628893</v>
      </c>
      <c r="V79" s="36">
        <v>2867837</v>
      </c>
      <c r="W79" s="36">
        <v>3357572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210889</v>
      </c>
      <c r="D83" s="52">
        <v>450991</v>
      </c>
      <c r="E83" s="52">
        <v>474428</v>
      </c>
      <c r="F83" s="52">
        <v>464570</v>
      </c>
      <c r="G83" s="52">
        <v>574171</v>
      </c>
      <c r="H83" s="52">
        <v>765780</v>
      </c>
      <c r="I83" s="52">
        <v>822200</v>
      </c>
      <c r="J83" s="52">
        <v>587695</v>
      </c>
      <c r="K83" s="52">
        <v>380741</v>
      </c>
      <c r="L83" s="52">
        <v>525888</v>
      </c>
      <c r="M83" s="52">
        <v>440359</v>
      </c>
      <c r="N83" s="52">
        <v>490543</v>
      </c>
      <c r="O83" s="52">
        <v>373927</v>
      </c>
      <c r="P83" s="52">
        <v>6677</v>
      </c>
      <c r="Q83" s="52">
        <v>21524</v>
      </c>
      <c r="R83" s="52">
        <v>180652</v>
      </c>
      <c r="S83" s="52">
        <v>554345</v>
      </c>
      <c r="T83" s="52">
        <v>695679</v>
      </c>
      <c r="U83" s="52">
        <v>717010</v>
      </c>
      <c r="V83" s="52">
        <v>609769</v>
      </c>
      <c r="W83" s="52">
        <v>905157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7824</v>
      </c>
      <c r="D86" s="52">
        <v>8222</v>
      </c>
      <c r="E86" s="52">
        <v>15868</v>
      </c>
      <c r="F86" s="52">
        <v>26008</v>
      </c>
      <c r="G86" s="52">
        <v>30680</v>
      </c>
      <c r="H86" s="52">
        <v>53162</v>
      </c>
      <c r="I86" s="52">
        <v>49022</v>
      </c>
      <c r="J86" s="52">
        <v>42789</v>
      </c>
      <c r="K86" s="52">
        <v>36430</v>
      </c>
      <c r="L86" s="52">
        <v>34451</v>
      </c>
      <c r="M86" s="52">
        <v>32618</v>
      </c>
      <c r="N86" s="52">
        <v>37615</v>
      </c>
      <c r="O86" s="52">
        <v>39056</v>
      </c>
      <c r="P86" s="52">
        <v>28023</v>
      </c>
      <c r="Q86" s="52">
        <v>14087</v>
      </c>
      <c r="R86" s="52">
        <v>6630</v>
      </c>
      <c r="S86" s="52">
        <v>14732</v>
      </c>
      <c r="T86" s="52">
        <v>33295</v>
      </c>
      <c r="U86" s="52">
        <v>48752</v>
      </c>
      <c r="V86" s="52">
        <v>57865</v>
      </c>
      <c r="W86" s="52">
        <v>56408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91337</v>
      </c>
      <c r="D88" s="52">
        <v>190247</v>
      </c>
      <c r="E88" s="52">
        <v>203475</v>
      </c>
      <c r="F88" s="52">
        <v>213114</v>
      </c>
      <c r="G88" s="52">
        <v>271524</v>
      </c>
      <c r="H88" s="52">
        <v>364846</v>
      </c>
      <c r="I88" s="52">
        <v>415585</v>
      </c>
      <c r="J88" s="52">
        <v>432456</v>
      </c>
      <c r="K88" s="52">
        <v>356833</v>
      </c>
      <c r="L88" s="52">
        <v>395310</v>
      </c>
      <c r="M88" s="52">
        <v>434238</v>
      </c>
      <c r="N88" s="52">
        <v>539770</v>
      </c>
      <c r="O88" s="52">
        <v>735010</v>
      </c>
      <c r="P88" s="52">
        <v>383499</v>
      </c>
      <c r="Q88" s="52">
        <v>301730</v>
      </c>
      <c r="R88" s="52">
        <v>301783</v>
      </c>
      <c r="S88" s="52">
        <v>282928</v>
      </c>
      <c r="T88" s="52">
        <v>364954</v>
      </c>
      <c r="U88" s="52">
        <v>365163</v>
      </c>
      <c r="V88" s="52">
        <v>418809</v>
      </c>
      <c r="W88" s="52">
        <v>501932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505</v>
      </c>
      <c r="D89" s="52">
        <v>666</v>
      </c>
      <c r="E89" s="52">
        <v>1720</v>
      </c>
      <c r="F89" s="52">
        <v>577</v>
      </c>
      <c r="G89" s="52">
        <v>1411</v>
      </c>
      <c r="H89" s="52">
        <v>3098</v>
      </c>
      <c r="I89" s="52">
        <v>3279</v>
      </c>
      <c r="J89" s="52">
        <v>4440</v>
      </c>
      <c r="K89" s="52">
        <v>3126</v>
      </c>
      <c r="L89" s="52">
        <v>3782</v>
      </c>
      <c r="M89" s="52">
        <v>3960</v>
      </c>
      <c r="N89" s="52">
        <v>2600</v>
      </c>
      <c r="O89" s="52">
        <v>9107</v>
      </c>
      <c r="P89" s="52">
        <v>23465</v>
      </c>
      <c r="Q89" s="52">
        <v>3588</v>
      </c>
      <c r="R89" s="52">
        <v>0</v>
      </c>
      <c r="S89" s="52">
        <v>0</v>
      </c>
      <c r="T89" s="52">
        <v>14672</v>
      </c>
      <c r="U89" s="52">
        <v>587</v>
      </c>
      <c r="V89" s="52">
        <v>6797</v>
      </c>
      <c r="W89" s="52">
        <v>10405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31101</v>
      </c>
      <c r="D92" s="52">
        <v>25646</v>
      </c>
      <c r="E92" s="52">
        <v>46520</v>
      </c>
      <c r="F92" s="52">
        <v>51670</v>
      </c>
      <c r="G92" s="52">
        <v>57555</v>
      </c>
      <c r="H92" s="52">
        <v>60025</v>
      </c>
      <c r="I92" s="52">
        <v>38285</v>
      </c>
      <c r="J92" s="52">
        <v>28467</v>
      </c>
      <c r="K92" s="52">
        <v>35014</v>
      </c>
      <c r="L92" s="52">
        <v>49147</v>
      </c>
      <c r="M92" s="52">
        <v>39654</v>
      </c>
      <c r="N92" s="52">
        <v>26587</v>
      </c>
      <c r="O92" s="52">
        <v>3099</v>
      </c>
      <c r="P92" s="52">
        <v>0</v>
      </c>
      <c r="Q92" s="52">
        <v>2811</v>
      </c>
      <c r="R92" s="52">
        <v>10785</v>
      </c>
      <c r="S92" s="52">
        <v>50915</v>
      </c>
      <c r="T92" s="52">
        <v>77920</v>
      </c>
      <c r="U92" s="52">
        <v>55670</v>
      </c>
      <c r="V92" s="52">
        <v>28845</v>
      </c>
      <c r="W92" s="52">
        <v>35880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151</v>
      </c>
      <c r="D93" s="52">
        <v>128</v>
      </c>
      <c r="E93" s="52">
        <v>190</v>
      </c>
      <c r="F93" s="52">
        <v>439</v>
      </c>
      <c r="G93" s="52">
        <v>154</v>
      </c>
      <c r="H93" s="52">
        <v>504</v>
      </c>
      <c r="I93" s="52">
        <v>0</v>
      </c>
      <c r="J93" s="52">
        <v>500</v>
      </c>
      <c r="K93" s="52">
        <v>382</v>
      </c>
      <c r="L93" s="52">
        <v>342</v>
      </c>
      <c r="M93" s="52">
        <v>459</v>
      </c>
      <c r="N93" s="52">
        <v>165</v>
      </c>
      <c r="O93" s="52">
        <v>9</v>
      </c>
      <c r="P93" s="52">
        <v>0</v>
      </c>
      <c r="Q93" s="52">
        <v>0</v>
      </c>
      <c r="R93" s="52">
        <v>411</v>
      </c>
      <c r="S93" s="52">
        <v>0</v>
      </c>
      <c r="T93" s="52">
        <v>1859</v>
      </c>
      <c r="U93" s="52">
        <v>594</v>
      </c>
      <c r="V93" s="52">
        <v>709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149684</v>
      </c>
      <c r="D96" s="52">
        <v>240348</v>
      </c>
      <c r="E96" s="52">
        <v>155564</v>
      </c>
      <c r="F96" s="52">
        <v>271349</v>
      </c>
      <c r="G96" s="52">
        <v>246204</v>
      </c>
      <c r="H96" s="52">
        <v>294390</v>
      </c>
      <c r="I96" s="52">
        <v>181659</v>
      </c>
      <c r="J96" s="52">
        <v>138018</v>
      </c>
      <c r="K96" s="52">
        <v>69122</v>
      </c>
      <c r="L96" s="52">
        <v>247189</v>
      </c>
      <c r="M96" s="52">
        <v>84625</v>
      </c>
      <c r="N96" s="52">
        <v>131723</v>
      </c>
      <c r="O96" s="52">
        <v>6616</v>
      </c>
      <c r="P96" s="52">
        <v>0</v>
      </c>
      <c r="Q96" s="52">
        <v>879</v>
      </c>
      <c r="R96" s="52">
        <v>19937</v>
      </c>
      <c r="S96" s="52">
        <v>128251</v>
      </c>
      <c r="T96" s="52">
        <v>118786</v>
      </c>
      <c r="U96" s="52">
        <v>82182</v>
      </c>
      <c r="V96" s="52">
        <v>77104</v>
      </c>
      <c r="W96" s="52">
        <v>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81260</v>
      </c>
      <c r="D97" s="52">
        <v>137586</v>
      </c>
      <c r="E97" s="52">
        <v>214214</v>
      </c>
      <c r="F97" s="52">
        <v>85567</v>
      </c>
      <c r="G97" s="52">
        <v>178088</v>
      </c>
      <c r="H97" s="52">
        <v>262591</v>
      </c>
      <c r="I97" s="52">
        <v>301637</v>
      </c>
      <c r="J97" s="52">
        <v>180079</v>
      </c>
      <c r="K97" s="52">
        <v>220914</v>
      </c>
      <c r="L97" s="52">
        <v>200485</v>
      </c>
      <c r="M97" s="52">
        <v>255968</v>
      </c>
      <c r="N97" s="52">
        <v>176048</v>
      </c>
      <c r="O97" s="52">
        <v>21713</v>
      </c>
      <c r="P97" s="52">
        <v>0</v>
      </c>
      <c r="Q97" s="52">
        <v>15665</v>
      </c>
      <c r="R97" s="52">
        <v>89461</v>
      </c>
      <c r="S97" s="52">
        <v>347084</v>
      </c>
      <c r="T97" s="52">
        <v>307048</v>
      </c>
      <c r="U97" s="52">
        <v>397322</v>
      </c>
      <c r="V97" s="52">
        <v>164570</v>
      </c>
      <c r="W97" s="52">
        <v>407651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415469</v>
      </c>
      <c r="D103" s="36">
        <v>656330</v>
      </c>
      <c r="E103" s="36">
        <v>685499</v>
      </c>
      <c r="F103" s="36">
        <v>693016</v>
      </c>
      <c r="G103" s="36">
        <v>838935</v>
      </c>
      <c r="H103" s="36">
        <v>1093489</v>
      </c>
      <c r="I103" s="36">
        <v>1003174</v>
      </c>
      <c r="J103" s="36">
        <v>815586</v>
      </c>
      <c r="K103" s="36">
        <v>743462</v>
      </c>
      <c r="L103" s="36">
        <v>988285</v>
      </c>
      <c r="M103" s="36">
        <v>939054</v>
      </c>
      <c r="N103" s="36">
        <v>1027237</v>
      </c>
      <c r="O103" s="36">
        <v>965035</v>
      </c>
      <c r="P103" s="36">
        <v>627787</v>
      </c>
      <c r="Q103" s="36">
        <v>598904</v>
      </c>
      <c r="R103" s="36">
        <v>656467</v>
      </c>
      <c r="S103" s="36">
        <v>973992</v>
      </c>
      <c r="T103" s="36">
        <v>1122151</v>
      </c>
      <c r="U103" s="36">
        <v>1093093</v>
      </c>
      <c r="V103" s="36">
        <v>946757</v>
      </c>
      <c r="W103" s="36">
        <v>1161675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1843</v>
      </c>
      <c r="F107" s="52">
        <v>1355</v>
      </c>
      <c r="G107" s="52">
        <v>876</v>
      </c>
      <c r="H107" s="52">
        <v>627</v>
      </c>
      <c r="I107" s="52">
        <v>868</v>
      </c>
      <c r="J107" s="52">
        <v>1788</v>
      </c>
      <c r="K107" s="52">
        <v>3069</v>
      </c>
      <c r="L107" s="52">
        <v>4174</v>
      </c>
      <c r="M107" s="52">
        <v>3787</v>
      </c>
      <c r="N107" s="52">
        <v>3129</v>
      </c>
      <c r="O107" s="52">
        <v>1675</v>
      </c>
      <c r="P107" s="52">
        <v>2764</v>
      </c>
      <c r="Q107" s="52">
        <v>2999</v>
      </c>
      <c r="R107" s="52">
        <v>2184</v>
      </c>
      <c r="S107" s="52">
        <v>1053</v>
      </c>
      <c r="T107" s="52">
        <v>1892</v>
      </c>
      <c r="U107" s="52">
        <v>2213</v>
      </c>
      <c r="V107" s="52">
        <v>3094</v>
      </c>
      <c r="W107" s="52">
        <v>5426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13</v>
      </c>
      <c r="F110" s="52">
        <v>56</v>
      </c>
      <c r="G110" s="52">
        <v>84</v>
      </c>
      <c r="H110" s="52">
        <v>82</v>
      </c>
      <c r="I110" s="52">
        <v>51</v>
      </c>
      <c r="J110" s="52">
        <v>67</v>
      </c>
      <c r="K110" s="52">
        <v>99</v>
      </c>
      <c r="L110" s="52">
        <v>181</v>
      </c>
      <c r="M110" s="52">
        <v>239</v>
      </c>
      <c r="N110" s="52">
        <v>273</v>
      </c>
      <c r="O110" s="52">
        <v>254</v>
      </c>
      <c r="P110" s="52">
        <v>165</v>
      </c>
      <c r="Q110" s="52">
        <v>204</v>
      </c>
      <c r="R110" s="52">
        <v>224</v>
      </c>
      <c r="S110" s="52">
        <v>209</v>
      </c>
      <c r="T110" s="52">
        <v>141</v>
      </c>
      <c r="U110" s="52">
        <v>130</v>
      </c>
      <c r="V110" s="52">
        <v>186</v>
      </c>
      <c r="W110" s="52">
        <v>237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724</v>
      </c>
      <c r="F112" s="52">
        <v>530</v>
      </c>
      <c r="G112" s="52">
        <v>343</v>
      </c>
      <c r="H112" s="52">
        <v>245</v>
      </c>
      <c r="I112" s="52">
        <v>338</v>
      </c>
      <c r="J112" s="52">
        <v>697</v>
      </c>
      <c r="K112" s="52">
        <v>1195</v>
      </c>
      <c r="L112" s="52">
        <v>1689</v>
      </c>
      <c r="M112" s="52">
        <v>1700</v>
      </c>
      <c r="N112" s="52">
        <v>1707</v>
      </c>
      <c r="O112" s="52">
        <v>1245</v>
      </c>
      <c r="P112" s="52">
        <v>1521</v>
      </c>
      <c r="Q112" s="52">
        <v>1564</v>
      </c>
      <c r="R112" s="52">
        <v>707</v>
      </c>
      <c r="S112" s="52">
        <v>961</v>
      </c>
      <c r="T112" s="52">
        <v>1129</v>
      </c>
      <c r="U112" s="52">
        <v>1313</v>
      </c>
      <c r="V112" s="52">
        <v>1255</v>
      </c>
      <c r="W112" s="52">
        <v>1701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2</v>
      </c>
      <c r="F113" s="52">
        <v>4</v>
      </c>
      <c r="G113" s="52">
        <v>1</v>
      </c>
      <c r="H113" s="52">
        <v>2</v>
      </c>
      <c r="I113" s="52">
        <v>0</v>
      </c>
      <c r="J113" s="52">
        <v>6</v>
      </c>
      <c r="K113" s="52">
        <v>11</v>
      </c>
      <c r="L113" s="52">
        <v>15</v>
      </c>
      <c r="M113" s="52">
        <v>14</v>
      </c>
      <c r="N113" s="52">
        <v>25</v>
      </c>
      <c r="O113" s="52">
        <v>6</v>
      </c>
      <c r="P113" s="52">
        <v>42</v>
      </c>
      <c r="Q113" s="52">
        <v>17</v>
      </c>
      <c r="R113" s="52">
        <v>52</v>
      </c>
      <c r="S113" s="52">
        <v>0</v>
      </c>
      <c r="T113" s="52">
        <v>0</v>
      </c>
      <c r="U113" s="52">
        <v>0</v>
      </c>
      <c r="V113" s="52">
        <v>0</v>
      </c>
      <c r="W113" s="52">
        <v>86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469</v>
      </c>
      <c r="F116" s="52">
        <v>626</v>
      </c>
      <c r="G116" s="52">
        <v>317</v>
      </c>
      <c r="H116" s="52">
        <v>226</v>
      </c>
      <c r="I116" s="52">
        <v>238</v>
      </c>
      <c r="J116" s="52">
        <v>554</v>
      </c>
      <c r="K116" s="52">
        <v>519</v>
      </c>
      <c r="L116" s="52">
        <v>1637</v>
      </c>
      <c r="M116" s="52">
        <v>696</v>
      </c>
      <c r="N116" s="52">
        <v>891</v>
      </c>
      <c r="O116" s="52">
        <v>273</v>
      </c>
      <c r="P116" s="52">
        <v>199</v>
      </c>
      <c r="Q116" s="52">
        <v>148</v>
      </c>
      <c r="R116" s="52">
        <v>582</v>
      </c>
      <c r="S116" s="52">
        <v>582</v>
      </c>
      <c r="T116" s="52">
        <v>790</v>
      </c>
      <c r="U116" s="52">
        <v>448</v>
      </c>
      <c r="V116" s="52">
        <v>1065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648</v>
      </c>
      <c r="F117" s="52">
        <v>197</v>
      </c>
      <c r="G117" s="52">
        <v>229</v>
      </c>
      <c r="H117" s="52">
        <v>201</v>
      </c>
      <c r="I117" s="52">
        <v>394</v>
      </c>
      <c r="J117" s="52">
        <v>726</v>
      </c>
      <c r="K117" s="52">
        <v>1662</v>
      </c>
      <c r="L117" s="52">
        <v>1327</v>
      </c>
      <c r="M117" s="52">
        <v>2113</v>
      </c>
      <c r="N117" s="52">
        <v>1192</v>
      </c>
      <c r="O117" s="52">
        <v>898</v>
      </c>
      <c r="P117" s="52">
        <v>1987</v>
      </c>
      <c r="Q117" s="52">
        <v>2614</v>
      </c>
      <c r="R117" s="52">
        <v>2606</v>
      </c>
      <c r="S117" s="52">
        <v>1561</v>
      </c>
      <c r="T117" s="52">
        <v>2042</v>
      </c>
      <c r="U117" s="52">
        <v>2227</v>
      </c>
      <c r="V117" s="52">
        <v>2287</v>
      </c>
      <c r="W117" s="52">
        <v>5055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1843</v>
      </c>
      <c r="F122" s="36">
        <v>1358</v>
      </c>
      <c r="G122" s="36">
        <v>901</v>
      </c>
      <c r="H122" s="36">
        <v>704</v>
      </c>
      <c r="I122" s="36">
        <v>1041</v>
      </c>
      <c r="J122" s="36">
        <v>2104</v>
      </c>
      <c r="K122" s="36">
        <v>3593</v>
      </c>
      <c r="L122" s="36">
        <v>4989</v>
      </c>
      <c r="M122" s="36">
        <v>5018</v>
      </c>
      <c r="N122" s="36">
        <v>4199</v>
      </c>
      <c r="O122" s="36">
        <v>2802</v>
      </c>
      <c r="P122" s="36">
        <v>4186</v>
      </c>
      <c r="Q122" s="36">
        <v>4978</v>
      </c>
      <c r="R122" s="36">
        <v>4864</v>
      </c>
      <c r="S122" s="36">
        <v>4207</v>
      </c>
      <c r="T122" s="36">
        <v>5069</v>
      </c>
      <c r="U122" s="36">
        <v>4967</v>
      </c>
      <c r="V122" s="36">
        <v>5458</v>
      </c>
      <c r="W122" s="36">
        <v>7566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369131</v>
      </c>
      <c r="D126" s="52">
        <v>309030</v>
      </c>
      <c r="E126" s="52">
        <v>262493</v>
      </c>
      <c r="F126" s="52">
        <v>499806</v>
      </c>
      <c r="G126" s="52">
        <v>416423</v>
      </c>
      <c r="H126" s="52">
        <v>287614</v>
      </c>
      <c r="I126" s="52">
        <v>384178</v>
      </c>
      <c r="J126" s="52">
        <v>228808</v>
      </c>
      <c r="K126" s="52">
        <v>396786</v>
      </c>
      <c r="L126" s="52">
        <v>310263</v>
      </c>
      <c r="M126" s="52">
        <v>400231</v>
      </c>
      <c r="N126" s="52">
        <v>540743</v>
      </c>
      <c r="O126" s="52">
        <v>483191</v>
      </c>
      <c r="P126" s="52">
        <v>347854</v>
      </c>
      <c r="Q126" s="52">
        <v>497540</v>
      </c>
      <c r="R126" s="52">
        <v>354815</v>
      </c>
      <c r="S126" s="52">
        <v>292696</v>
      </c>
      <c r="T126" s="52">
        <v>63679</v>
      </c>
      <c r="U126" s="52">
        <v>205770</v>
      </c>
      <c r="V126" s="52">
        <v>244912</v>
      </c>
      <c r="W126" s="52">
        <v>268948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18136</v>
      </c>
      <c r="D129" s="52">
        <v>17220</v>
      </c>
      <c r="E129" s="52">
        <v>16029</v>
      </c>
      <c r="F129" s="52">
        <v>21288</v>
      </c>
      <c r="G129" s="52">
        <v>25593</v>
      </c>
      <c r="H129" s="52">
        <v>37536</v>
      </c>
      <c r="I129" s="52">
        <v>25710</v>
      </c>
      <c r="J129" s="52">
        <v>19011</v>
      </c>
      <c r="K129" s="52">
        <v>20212</v>
      </c>
      <c r="L129" s="52">
        <v>21994</v>
      </c>
      <c r="M129" s="52">
        <v>25757</v>
      </c>
      <c r="N129" s="52">
        <v>29672</v>
      </c>
      <c r="O129" s="52">
        <v>38754</v>
      </c>
      <c r="P129" s="52">
        <v>33952</v>
      </c>
      <c r="Q129" s="52">
        <v>33830</v>
      </c>
      <c r="R129" s="52">
        <v>34494</v>
      </c>
      <c r="S129" s="52">
        <v>36414</v>
      </c>
      <c r="T129" s="52">
        <v>26625</v>
      </c>
      <c r="U129" s="52">
        <v>16803</v>
      </c>
      <c r="V129" s="52">
        <v>15767</v>
      </c>
      <c r="W129" s="52">
        <v>21563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203262</v>
      </c>
      <c r="D131" s="52">
        <v>171055</v>
      </c>
      <c r="E131" s="52">
        <v>145459</v>
      </c>
      <c r="F131" s="52">
        <v>276415</v>
      </c>
      <c r="G131" s="52">
        <v>229060</v>
      </c>
      <c r="H131" s="52">
        <v>158033</v>
      </c>
      <c r="I131" s="52">
        <v>223677</v>
      </c>
      <c r="J131" s="52">
        <v>273071</v>
      </c>
      <c r="K131" s="52">
        <v>346129</v>
      </c>
      <c r="L131" s="52">
        <v>302946</v>
      </c>
      <c r="M131" s="52">
        <v>317088</v>
      </c>
      <c r="N131" s="52">
        <v>346800</v>
      </c>
      <c r="O131" s="52">
        <v>274632</v>
      </c>
      <c r="P131" s="52">
        <v>77675</v>
      </c>
      <c r="Q131" s="52">
        <v>158589</v>
      </c>
      <c r="R131" s="52">
        <v>176793</v>
      </c>
      <c r="S131" s="52">
        <v>182039</v>
      </c>
      <c r="T131" s="52">
        <v>194619</v>
      </c>
      <c r="U131" s="52">
        <v>187352</v>
      </c>
      <c r="V131" s="52">
        <v>245505</v>
      </c>
      <c r="W131" s="52">
        <v>340461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1772</v>
      </c>
      <c r="D132" s="52">
        <v>1816</v>
      </c>
      <c r="E132" s="52">
        <v>2015</v>
      </c>
      <c r="F132" s="52">
        <v>1979</v>
      </c>
      <c r="G132" s="52">
        <v>2649</v>
      </c>
      <c r="H132" s="52">
        <v>1479</v>
      </c>
      <c r="I132" s="52">
        <v>2117</v>
      </c>
      <c r="J132" s="52">
        <v>2259</v>
      </c>
      <c r="K132" s="52">
        <v>4616</v>
      </c>
      <c r="L132" s="52">
        <v>1587</v>
      </c>
      <c r="M132" s="52">
        <v>2977</v>
      </c>
      <c r="N132" s="52">
        <v>777</v>
      </c>
      <c r="O132" s="52">
        <v>3365</v>
      </c>
      <c r="P132" s="52">
        <v>6481</v>
      </c>
      <c r="Q132" s="52">
        <v>3187</v>
      </c>
      <c r="R132" s="52">
        <v>4267</v>
      </c>
      <c r="S132" s="52">
        <v>1710</v>
      </c>
      <c r="T132" s="52">
        <v>0</v>
      </c>
      <c r="U132" s="52">
        <v>6016</v>
      </c>
      <c r="V132" s="52">
        <v>2207</v>
      </c>
      <c r="W132" s="52">
        <v>6621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244995</v>
      </c>
      <c r="D135" s="52">
        <v>223068</v>
      </c>
      <c r="E135" s="52">
        <v>140705</v>
      </c>
      <c r="F135" s="52">
        <v>344980</v>
      </c>
      <c r="G135" s="52">
        <v>256505</v>
      </c>
      <c r="H135" s="52">
        <v>225815</v>
      </c>
      <c r="I135" s="52">
        <v>105073</v>
      </c>
      <c r="J135" s="52">
        <v>63782</v>
      </c>
      <c r="K135" s="52">
        <v>80002</v>
      </c>
      <c r="L135" s="52">
        <v>154717</v>
      </c>
      <c r="M135" s="52">
        <v>88734</v>
      </c>
      <c r="N135" s="52">
        <v>239468</v>
      </c>
      <c r="O135" s="52">
        <v>101387</v>
      </c>
      <c r="P135" s="52">
        <v>43375</v>
      </c>
      <c r="Q135" s="52">
        <v>26634</v>
      </c>
      <c r="R135" s="52">
        <v>61180</v>
      </c>
      <c r="S135" s="52">
        <v>87742</v>
      </c>
      <c r="T135" s="52">
        <v>55325</v>
      </c>
      <c r="U135" s="52">
        <v>48165</v>
      </c>
      <c r="V135" s="52">
        <v>93465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133003</v>
      </c>
      <c r="D136" s="52">
        <v>127694</v>
      </c>
      <c r="E136" s="52">
        <v>193751</v>
      </c>
      <c r="F136" s="52">
        <v>108787</v>
      </c>
      <c r="G136" s="52">
        <v>185539</v>
      </c>
      <c r="H136" s="52">
        <v>201421</v>
      </c>
      <c r="I136" s="52">
        <v>174465</v>
      </c>
      <c r="J136" s="52">
        <v>83224</v>
      </c>
      <c r="K136" s="52">
        <v>255700</v>
      </c>
      <c r="L136" s="52">
        <v>125489</v>
      </c>
      <c r="M136" s="52">
        <v>268390</v>
      </c>
      <c r="N136" s="52">
        <v>320036</v>
      </c>
      <c r="O136" s="52">
        <v>332721</v>
      </c>
      <c r="P136" s="52">
        <v>430796</v>
      </c>
      <c r="Q136" s="52">
        <v>473412</v>
      </c>
      <c r="R136" s="52">
        <v>274464</v>
      </c>
      <c r="S136" s="52">
        <v>237444</v>
      </c>
      <c r="T136" s="52">
        <v>143010</v>
      </c>
      <c r="U136" s="52">
        <v>232875</v>
      </c>
      <c r="V136" s="52">
        <v>199502</v>
      </c>
      <c r="W136" s="52">
        <v>194254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852087</v>
      </c>
      <c r="D141" s="36">
        <v>793562</v>
      </c>
      <c r="E141" s="36">
        <v>757941</v>
      </c>
      <c r="F141" s="36">
        <v>1024408</v>
      </c>
      <c r="G141" s="36">
        <v>997431</v>
      </c>
      <c r="H141" s="36">
        <v>963057</v>
      </c>
      <c r="I141" s="36">
        <v>623608</v>
      </c>
      <c r="J141" s="36">
        <v>438089</v>
      </c>
      <c r="K141" s="36">
        <v>714639</v>
      </c>
      <c r="L141" s="36">
        <v>621522</v>
      </c>
      <c r="M141" s="36">
        <v>726802</v>
      </c>
      <c r="N141" s="36">
        <v>905665</v>
      </c>
      <c r="O141" s="36">
        <v>806565</v>
      </c>
      <c r="P141" s="36">
        <v>658136</v>
      </c>
      <c r="Q141" s="36">
        <v>837422</v>
      </c>
      <c r="R141" s="36">
        <v>686037</v>
      </c>
      <c r="S141" s="36">
        <v>684610</v>
      </c>
      <c r="T141" s="36">
        <v>462329</v>
      </c>
      <c r="U141" s="36">
        <v>638111</v>
      </c>
      <c r="V141" s="36">
        <v>685668</v>
      </c>
      <c r="W141" s="36">
        <v>660164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70125</v>
      </c>
      <c r="D145" s="52">
        <v>102133</v>
      </c>
      <c r="E145" s="52">
        <v>87090</v>
      </c>
      <c r="F145" s="52">
        <v>63472</v>
      </c>
      <c r="G145" s="52">
        <v>80107</v>
      </c>
      <c r="H145" s="52">
        <v>105950</v>
      </c>
      <c r="I145" s="52">
        <v>162384</v>
      </c>
      <c r="J145" s="52">
        <v>129531</v>
      </c>
      <c r="K145" s="52">
        <v>168311</v>
      </c>
      <c r="L145" s="52">
        <v>143171</v>
      </c>
      <c r="M145" s="52">
        <v>185383</v>
      </c>
      <c r="N145" s="52">
        <v>158792</v>
      </c>
      <c r="O145" s="52">
        <v>173947</v>
      </c>
      <c r="P145" s="52">
        <v>241833</v>
      </c>
      <c r="Q145" s="52">
        <v>193130</v>
      </c>
      <c r="R145" s="52">
        <v>189932</v>
      </c>
      <c r="S145" s="52">
        <v>205681</v>
      </c>
      <c r="T145" s="52">
        <v>227619</v>
      </c>
      <c r="U145" s="52">
        <v>212155</v>
      </c>
      <c r="V145" s="52">
        <v>230844</v>
      </c>
      <c r="W145" s="52">
        <v>228688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7432</v>
      </c>
      <c r="D147" s="52">
        <v>9463</v>
      </c>
      <c r="E147" s="52">
        <v>11582</v>
      </c>
      <c r="F147" s="52">
        <v>12615</v>
      </c>
      <c r="G147" s="52">
        <v>12241</v>
      </c>
      <c r="H147" s="52">
        <v>16450</v>
      </c>
      <c r="I147" s="52">
        <v>23306</v>
      </c>
      <c r="J147" s="52">
        <v>29060</v>
      </c>
      <c r="K147" s="52">
        <v>33848</v>
      </c>
      <c r="L147" s="52">
        <v>34863</v>
      </c>
      <c r="M147" s="52">
        <v>39960</v>
      </c>
      <c r="N147" s="52">
        <v>42809</v>
      </c>
      <c r="O147" s="52">
        <v>46913</v>
      </c>
      <c r="P147" s="52">
        <v>50439</v>
      </c>
      <c r="Q147" s="52">
        <v>76003</v>
      </c>
      <c r="R147" s="52">
        <v>79026</v>
      </c>
      <c r="S147" s="52">
        <v>71899</v>
      </c>
      <c r="T147" s="52">
        <v>68494</v>
      </c>
      <c r="U147" s="52">
        <v>69521</v>
      </c>
      <c r="V147" s="52">
        <v>77139</v>
      </c>
      <c r="W147" s="52">
        <v>68701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10538</v>
      </c>
      <c r="D149" s="52">
        <v>7686</v>
      </c>
      <c r="E149" s="52">
        <v>11963</v>
      </c>
      <c r="F149" s="52">
        <v>10968</v>
      </c>
      <c r="G149" s="52">
        <v>13144</v>
      </c>
      <c r="H149" s="52">
        <v>14275</v>
      </c>
      <c r="I149" s="52">
        <v>14479</v>
      </c>
      <c r="J149" s="52">
        <v>14676</v>
      </c>
      <c r="K149" s="52">
        <v>26257</v>
      </c>
      <c r="L149" s="52">
        <v>22382</v>
      </c>
      <c r="M149" s="52">
        <v>27813</v>
      </c>
      <c r="N149" s="52">
        <v>19545</v>
      </c>
      <c r="O149" s="52">
        <v>27652</v>
      </c>
      <c r="P149" s="52">
        <v>56128</v>
      </c>
      <c r="Q149" s="52">
        <v>49408</v>
      </c>
      <c r="R149" s="52">
        <v>30016</v>
      </c>
      <c r="S149" s="52">
        <v>35136</v>
      </c>
      <c r="T149" s="52">
        <v>59680</v>
      </c>
      <c r="U149" s="52">
        <v>40258</v>
      </c>
      <c r="V149" s="52">
        <v>43607</v>
      </c>
      <c r="W149" s="52">
        <v>34154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51</v>
      </c>
      <c r="D150" s="52">
        <v>38</v>
      </c>
      <c r="E150" s="52">
        <v>49</v>
      </c>
      <c r="F150" s="52">
        <v>93</v>
      </c>
      <c r="G150" s="52">
        <v>35</v>
      </c>
      <c r="H150" s="52">
        <v>120</v>
      </c>
      <c r="I150" s="52">
        <v>0</v>
      </c>
      <c r="J150" s="52">
        <v>257</v>
      </c>
      <c r="K150" s="52">
        <v>284</v>
      </c>
      <c r="L150" s="52">
        <v>154</v>
      </c>
      <c r="M150" s="52">
        <v>324</v>
      </c>
      <c r="N150" s="52">
        <v>123</v>
      </c>
      <c r="O150" s="52">
        <v>84</v>
      </c>
      <c r="P150" s="52">
        <v>1585</v>
      </c>
      <c r="Q150" s="52">
        <v>0</v>
      </c>
      <c r="R150" s="52">
        <v>1144</v>
      </c>
      <c r="S150" s="52">
        <v>0</v>
      </c>
      <c r="T150" s="52">
        <v>1416</v>
      </c>
      <c r="U150" s="52">
        <v>427</v>
      </c>
      <c r="V150" s="52">
        <v>1066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50711</v>
      </c>
      <c r="D153" s="52">
        <v>72034</v>
      </c>
      <c r="E153" s="52">
        <v>40005</v>
      </c>
      <c r="F153" s="52">
        <v>57593</v>
      </c>
      <c r="G153" s="52">
        <v>56229</v>
      </c>
      <c r="H153" s="52">
        <v>70014</v>
      </c>
      <c r="I153" s="52">
        <v>68708</v>
      </c>
      <c r="J153" s="52">
        <v>71148</v>
      </c>
      <c r="K153" s="52">
        <v>51831</v>
      </c>
      <c r="L153" s="52">
        <v>112595</v>
      </c>
      <c r="M153" s="52">
        <v>59352</v>
      </c>
      <c r="N153" s="52">
        <v>96840</v>
      </c>
      <c r="O153" s="52">
        <v>59037</v>
      </c>
      <c r="P153" s="52">
        <v>28597</v>
      </c>
      <c r="Q153" s="52">
        <v>15492</v>
      </c>
      <c r="R153" s="52">
        <v>55526</v>
      </c>
      <c r="S153" s="52">
        <v>88501</v>
      </c>
      <c r="T153" s="52">
        <v>90972</v>
      </c>
      <c r="U153" s="52">
        <v>59430</v>
      </c>
      <c r="V153" s="52">
        <v>116532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27530</v>
      </c>
      <c r="D154" s="52">
        <v>41236</v>
      </c>
      <c r="E154" s="52">
        <v>55085</v>
      </c>
      <c r="F154" s="52">
        <v>18161</v>
      </c>
      <c r="G154" s="52">
        <v>40673</v>
      </c>
      <c r="H154" s="52">
        <v>62451</v>
      </c>
      <c r="I154" s="52">
        <v>114086</v>
      </c>
      <c r="J154" s="52">
        <v>92831</v>
      </c>
      <c r="K154" s="52">
        <v>165649</v>
      </c>
      <c r="L154" s="52">
        <v>91310</v>
      </c>
      <c r="M154" s="52">
        <v>179537</v>
      </c>
      <c r="N154" s="52">
        <v>129438</v>
      </c>
      <c r="O154" s="52">
        <v>193769</v>
      </c>
      <c r="P154" s="52">
        <v>284075</v>
      </c>
      <c r="Q154" s="52">
        <v>275293</v>
      </c>
      <c r="R154" s="52">
        <v>249057</v>
      </c>
      <c r="S154" s="52">
        <v>239519</v>
      </c>
      <c r="T154" s="52">
        <v>235145</v>
      </c>
      <c r="U154" s="52">
        <v>287332</v>
      </c>
      <c r="V154" s="52">
        <v>248766</v>
      </c>
      <c r="W154" s="52">
        <v>388074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88830</v>
      </c>
      <c r="D159" s="36">
        <v>120996</v>
      </c>
      <c r="E159" s="36">
        <v>107102</v>
      </c>
      <c r="F159" s="36">
        <v>86816</v>
      </c>
      <c r="G159" s="36">
        <v>110081</v>
      </c>
      <c r="H159" s="36">
        <v>146868</v>
      </c>
      <c r="I159" s="36">
        <v>197275</v>
      </c>
      <c r="J159" s="36">
        <v>178907</v>
      </c>
      <c r="K159" s="36">
        <v>244019</v>
      </c>
      <c r="L159" s="36">
        <v>226457</v>
      </c>
      <c r="M159" s="36">
        <v>267023</v>
      </c>
      <c r="N159" s="36">
        <v>245959</v>
      </c>
      <c r="O159" s="36">
        <v>280549</v>
      </c>
      <c r="P159" s="36">
        <v>370396</v>
      </c>
      <c r="Q159" s="36">
        <v>340226</v>
      </c>
      <c r="R159" s="36">
        <v>335768</v>
      </c>
      <c r="S159" s="36">
        <v>363145</v>
      </c>
      <c r="T159" s="36">
        <v>387229</v>
      </c>
      <c r="U159" s="36">
        <v>387458</v>
      </c>
      <c r="V159" s="36">
        <v>410011</v>
      </c>
      <c r="W159" s="36">
        <v>422240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16072</v>
      </c>
      <c r="D163" s="52">
        <v>21928</v>
      </c>
      <c r="E163" s="52">
        <v>21837</v>
      </c>
      <c r="F163" s="52">
        <v>19612</v>
      </c>
      <c r="G163" s="52">
        <v>16233</v>
      </c>
      <c r="H163" s="52">
        <v>10367</v>
      </c>
      <c r="I163" s="52">
        <v>9213</v>
      </c>
      <c r="J163" s="52">
        <v>5454</v>
      </c>
      <c r="K163" s="52">
        <v>7984</v>
      </c>
      <c r="L163" s="52">
        <v>8766</v>
      </c>
      <c r="M163" s="52">
        <v>10489</v>
      </c>
      <c r="N163" s="52">
        <v>11726</v>
      </c>
      <c r="O163" s="52">
        <v>11248</v>
      </c>
      <c r="P163" s="52">
        <v>2893</v>
      </c>
      <c r="Q163" s="52">
        <v>6365</v>
      </c>
      <c r="R163" s="52">
        <v>9142</v>
      </c>
      <c r="S163" s="52">
        <v>13841</v>
      </c>
      <c r="T163" s="52">
        <v>8643</v>
      </c>
      <c r="U163" s="52">
        <v>2344</v>
      </c>
      <c r="V163" s="52">
        <v>0</v>
      </c>
      <c r="W163" s="52">
        <v>3239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2116</v>
      </c>
      <c r="D165" s="52">
        <v>2199</v>
      </c>
      <c r="E165" s="52">
        <v>2536</v>
      </c>
      <c r="F165" s="52">
        <v>2990</v>
      </c>
      <c r="G165" s="52">
        <v>2852</v>
      </c>
      <c r="H165" s="52">
        <v>2841</v>
      </c>
      <c r="I165" s="52">
        <v>2424</v>
      </c>
      <c r="J165" s="52">
        <v>1974</v>
      </c>
      <c r="K165" s="52">
        <v>1845</v>
      </c>
      <c r="L165" s="52">
        <v>1901</v>
      </c>
      <c r="M165" s="52">
        <v>2223</v>
      </c>
      <c r="N165" s="52">
        <v>2495</v>
      </c>
      <c r="O165" s="52">
        <v>2635</v>
      </c>
      <c r="P165" s="52">
        <v>2052</v>
      </c>
      <c r="Q165" s="52">
        <v>2069</v>
      </c>
      <c r="R165" s="52">
        <v>1895</v>
      </c>
      <c r="S165" s="52">
        <v>2660</v>
      </c>
      <c r="T165" s="52">
        <v>2930</v>
      </c>
      <c r="U165" s="52">
        <v>2549</v>
      </c>
      <c r="V165" s="52">
        <v>1442</v>
      </c>
      <c r="W165" s="52">
        <v>738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3274</v>
      </c>
      <c r="D167" s="52">
        <v>2128</v>
      </c>
      <c r="E167" s="52">
        <v>3772</v>
      </c>
      <c r="F167" s="52">
        <v>4115</v>
      </c>
      <c r="G167" s="52">
        <v>3731</v>
      </c>
      <c r="H167" s="52">
        <v>2799</v>
      </c>
      <c r="I167" s="52">
        <v>1387</v>
      </c>
      <c r="J167" s="52">
        <v>1375</v>
      </c>
      <c r="K167" s="52">
        <v>2673</v>
      </c>
      <c r="L167" s="52">
        <v>2593</v>
      </c>
      <c r="M167" s="52">
        <v>2722</v>
      </c>
      <c r="N167" s="52">
        <v>1965</v>
      </c>
      <c r="O167" s="52">
        <v>2140</v>
      </c>
      <c r="P167" s="52">
        <v>1780</v>
      </c>
      <c r="Q167" s="52">
        <v>2224</v>
      </c>
      <c r="R167" s="52">
        <v>1596</v>
      </c>
      <c r="S167" s="52">
        <v>2281</v>
      </c>
      <c r="T167" s="52">
        <v>2862</v>
      </c>
      <c r="U167" s="52">
        <v>1264</v>
      </c>
      <c r="V167" s="52">
        <v>923</v>
      </c>
      <c r="W167" s="52">
        <v>913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16</v>
      </c>
      <c r="D168" s="52">
        <v>11</v>
      </c>
      <c r="E168" s="52">
        <v>15</v>
      </c>
      <c r="F168" s="52">
        <v>34</v>
      </c>
      <c r="G168" s="52">
        <v>10</v>
      </c>
      <c r="H168" s="52">
        <v>22</v>
      </c>
      <c r="I168" s="52">
        <v>0</v>
      </c>
      <c r="J168" s="52">
        <v>25</v>
      </c>
      <c r="K168" s="52">
        <v>29</v>
      </c>
      <c r="L168" s="52">
        <v>17</v>
      </c>
      <c r="M168" s="52">
        <v>30</v>
      </c>
      <c r="N168" s="52">
        <v>12</v>
      </c>
      <c r="O168" s="52">
        <v>4</v>
      </c>
      <c r="P168" s="52">
        <v>49</v>
      </c>
      <c r="Q168" s="52">
        <v>0</v>
      </c>
      <c r="R168" s="52">
        <v>60</v>
      </c>
      <c r="S168" s="52">
        <v>0</v>
      </c>
      <c r="T168" s="52">
        <v>61</v>
      </c>
      <c r="U168" s="52">
        <v>9</v>
      </c>
      <c r="V168" s="52">
        <v>18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15756</v>
      </c>
      <c r="D171" s="52">
        <v>19948</v>
      </c>
      <c r="E171" s="52">
        <v>12616</v>
      </c>
      <c r="F171" s="52">
        <v>21608</v>
      </c>
      <c r="G171" s="52">
        <v>15956</v>
      </c>
      <c r="H171" s="52">
        <v>13720</v>
      </c>
      <c r="I171" s="52">
        <v>6597</v>
      </c>
      <c r="J171" s="52">
        <v>6670</v>
      </c>
      <c r="K171" s="52">
        <v>5278</v>
      </c>
      <c r="L171" s="52">
        <v>13064</v>
      </c>
      <c r="M171" s="52">
        <v>5807</v>
      </c>
      <c r="N171" s="52">
        <v>9740</v>
      </c>
      <c r="O171" s="52">
        <v>4568</v>
      </c>
      <c r="P171" s="52">
        <v>904</v>
      </c>
      <c r="Q171" s="52">
        <v>693</v>
      </c>
      <c r="R171" s="52">
        <v>2963</v>
      </c>
      <c r="S171" s="52">
        <v>5756</v>
      </c>
      <c r="T171" s="52">
        <v>4358</v>
      </c>
      <c r="U171" s="52">
        <v>1865</v>
      </c>
      <c r="V171" s="52">
        <v>2472</v>
      </c>
      <c r="W171" s="52">
        <v>0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8553</v>
      </c>
      <c r="D172" s="52">
        <v>11420</v>
      </c>
      <c r="E172" s="52">
        <v>17371</v>
      </c>
      <c r="F172" s="52">
        <v>6812</v>
      </c>
      <c r="G172" s="52">
        <v>11540</v>
      </c>
      <c r="H172" s="52">
        <v>12241</v>
      </c>
      <c r="I172" s="52">
        <v>10949</v>
      </c>
      <c r="J172" s="52">
        <v>8702</v>
      </c>
      <c r="K172" s="52">
        <v>16883</v>
      </c>
      <c r="L172" s="52">
        <v>10589</v>
      </c>
      <c r="M172" s="52">
        <v>17586</v>
      </c>
      <c r="N172" s="52">
        <v>13020</v>
      </c>
      <c r="O172" s="52">
        <v>15019</v>
      </c>
      <c r="P172" s="52">
        <v>9053</v>
      </c>
      <c r="Q172" s="52">
        <v>12418</v>
      </c>
      <c r="R172" s="52">
        <v>13337</v>
      </c>
      <c r="S172" s="52">
        <v>15576</v>
      </c>
      <c r="T172" s="52">
        <v>11271</v>
      </c>
      <c r="U172" s="52">
        <v>8995</v>
      </c>
      <c r="V172" s="52">
        <v>5280</v>
      </c>
      <c r="W172" s="52">
        <v>10428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27599</v>
      </c>
      <c r="D177" s="36">
        <v>33507</v>
      </c>
      <c r="E177" s="36">
        <v>33773</v>
      </c>
      <c r="F177" s="36">
        <v>32573</v>
      </c>
      <c r="G177" s="36">
        <v>31232</v>
      </c>
      <c r="H177" s="36">
        <v>28787</v>
      </c>
      <c r="I177" s="36">
        <v>18935</v>
      </c>
      <c r="J177" s="36">
        <v>16772</v>
      </c>
      <c r="K177" s="36">
        <v>24872</v>
      </c>
      <c r="L177" s="36">
        <v>26267</v>
      </c>
      <c r="M177" s="36">
        <v>26139</v>
      </c>
      <c r="N177" s="36">
        <v>24735</v>
      </c>
      <c r="O177" s="36">
        <v>21744</v>
      </c>
      <c r="P177" s="36">
        <v>11775</v>
      </c>
      <c r="Q177" s="36">
        <v>15338</v>
      </c>
      <c r="R177" s="36">
        <v>17970</v>
      </c>
      <c r="S177" s="36">
        <v>23623</v>
      </c>
      <c r="T177" s="36">
        <v>18562</v>
      </c>
      <c r="U177" s="36">
        <v>12139</v>
      </c>
      <c r="V177" s="36">
        <v>8699</v>
      </c>
      <c r="W177" s="36">
        <v>11363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8828</v>
      </c>
      <c r="D5" s="52">
        <v>5015</v>
      </c>
      <c r="E5" s="52">
        <v>13110</v>
      </c>
      <c r="F5" s="52">
        <v>16197</v>
      </c>
      <c r="G5" s="52">
        <v>15877</v>
      </c>
      <c r="H5" s="52">
        <v>27915</v>
      </c>
      <c r="I5" s="52">
        <v>28864</v>
      </c>
      <c r="J5" s="52">
        <v>34095</v>
      </c>
      <c r="K5" s="52">
        <v>31819</v>
      </c>
      <c r="L5" s="52">
        <v>28952</v>
      </c>
      <c r="M5" s="52">
        <v>22221</v>
      </c>
      <c r="N5" s="52">
        <v>12501</v>
      </c>
      <c r="O5" s="52">
        <v>0</v>
      </c>
      <c r="P5" s="52">
        <v>0</v>
      </c>
      <c r="Q5" s="52">
        <v>1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10580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</v>
      </c>
      <c r="D8" s="52">
        <v>6</v>
      </c>
      <c r="E8" s="52">
        <v>269</v>
      </c>
      <c r="F8" s="52">
        <v>728</v>
      </c>
      <c r="G8" s="52">
        <v>748</v>
      </c>
      <c r="H8" s="52">
        <v>2124</v>
      </c>
      <c r="I8" s="52">
        <v>1925</v>
      </c>
      <c r="J8" s="52">
        <v>2136</v>
      </c>
      <c r="K8" s="52">
        <v>1487</v>
      </c>
      <c r="L8" s="52">
        <v>1471</v>
      </c>
      <c r="M8" s="52">
        <v>920</v>
      </c>
      <c r="N8" s="52">
        <v>476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177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1047</v>
      </c>
      <c r="D11" s="52">
        <v>318</v>
      </c>
      <c r="E11" s="52">
        <v>1464</v>
      </c>
      <c r="F11" s="52">
        <v>2046</v>
      </c>
      <c r="G11" s="52">
        <v>1896</v>
      </c>
      <c r="H11" s="52">
        <v>2713</v>
      </c>
      <c r="I11" s="52">
        <v>2119</v>
      </c>
      <c r="J11" s="52">
        <v>2797</v>
      </c>
      <c r="K11" s="52">
        <v>3424</v>
      </c>
      <c r="L11" s="52">
        <v>2862</v>
      </c>
      <c r="M11" s="52">
        <v>2314</v>
      </c>
      <c r="N11" s="52">
        <v>994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856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5</v>
      </c>
      <c r="D12" s="52">
        <v>2</v>
      </c>
      <c r="E12" s="52">
        <v>6</v>
      </c>
      <c r="F12" s="52">
        <v>17</v>
      </c>
      <c r="G12" s="52">
        <v>5</v>
      </c>
      <c r="H12" s="52">
        <v>23</v>
      </c>
      <c r="I12" s="52">
        <v>0</v>
      </c>
      <c r="J12" s="52">
        <v>49</v>
      </c>
      <c r="K12" s="52">
        <v>37</v>
      </c>
      <c r="L12" s="52">
        <v>20</v>
      </c>
      <c r="M12" s="52">
        <v>27</v>
      </c>
      <c r="N12" s="52">
        <v>6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5040</v>
      </c>
      <c r="D15" s="52">
        <v>2986</v>
      </c>
      <c r="E15" s="52">
        <v>4897</v>
      </c>
      <c r="F15" s="52">
        <v>10746</v>
      </c>
      <c r="G15" s="52">
        <v>8110</v>
      </c>
      <c r="H15" s="52">
        <v>13308</v>
      </c>
      <c r="I15" s="52">
        <v>10053</v>
      </c>
      <c r="J15" s="52">
        <v>13559</v>
      </c>
      <c r="K15" s="52">
        <v>6758</v>
      </c>
      <c r="L15" s="52">
        <v>14395</v>
      </c>
      <c r="M15" s="52">
        <v>4940</v>
      </c>
      <c r="N15" s="52">
        <v>4922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2736</v>
      </c>
      <c r="D16" s="52">
        <v>1709</v>
      </c>
      <c r="E16" s="52">
        <v>6743</v>
      </c>
      <c r="F16" s="52">
        <v>3388</v>
      </c>
      <c r="G16" s="52">
        <v>5866</v>
      </c>
      <c r="H16" s="52">
        <v>11871</v>
      </c>
      <c r="I16" s="52">
        <v>16692</v>
      </c>
      <c r="J16" s="52">
        <v>17690</v>
      </c>
      <c r="K16" s="52">
        <v>21600</v>
      </c>
      <c r="L16" s="52">
        <v>11675</v>
      </c>
      <c r="M16" s="52">
        <v>14940</v>
      </c>
      <c r="N16" s="52">
        <v>6579</v>
      </c>
      <c r="O16" s="52">
        <v>0</v>
      </c>
      <c r="P16" s="52">
        <v>0</v>
      </c>
      <c r="Q16" s="52">
        <v>1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9724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8828</v>
      </c>
      <c r="D22" s="36">
        <v>5015</v>
      </c>
      <c r="E22" s="36">
        <v>13110</v>
      </c>
      <c r="F22" s="36">
        <v>16197</v>
      </c>
      <c r="G22" s="36">
        <v>15877</v>
      </c>
      <c r="H22" s="36">
        <v>27915</v>
      </c>
      <c r="I22" s="36">
        <v>28864</v>
      </c>
      <c r="J22" s="36">
        <v>34095</v>
      </c>
      <c r="K22" s="36">
        <v>31819</v>
      </c>
      <c r="L22" s="36">
        <v>28952</v>
      </c>
      <c r="M22" s="36">
        <v>22221</v>
      </c>
      <c r="N22" s="36">
        <v>12501</v>
      </c>
      <c r="O22" s="36">
        <v>0</v>
      </c>
      <c r="P22" s="36">
        <v>0</v>
      </c>
      <c r="Q22" s="36">
        <v>1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10580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13703</v>
      </c>
      <c r="D26" s="52">
        <v>13626</v>
      </c>
      <c r="E26" s="52">
        <v>13725</v>
      </c>
      <c r="F26" s="52">
        <v>15134</v>
      </c>
      <c r="G26" s="52">
        <v>15911</v>
      </c>
      <c r="H26" s="52">
        <v>16744</v>
      </c>
      <c r="I26" s="52">
        <v>13274</v>
      </c>
      <c r="J26" s="52">
        <v>17436</v>
      </c>
      <c r="K26" s="52">
        <v>15248</v>
      </c>
      <c r="L26" s="52">
        <v>20644</v>
      </c>
      <c r="M26" s="52">
        <v>16004</v>
      </c>
      <c r="N26" s="52">
        <v>15241</v>
      </c>
      <c r="O26" s="52">
        <v>13950</v>
      </c>
      <c r="P26" s="52">
        <v>9508</v>
      </c>
      <c r="Q26" s="52">
        <v>14444</v>
      </c>
      <c r="R26" s="52">
        <v>18355</v>
      </c>
      <c r="S26" s="52">
        <v>18126</v>
      </c>
      <c r="T26" s="52">
        <v>24177</v>
      </c>
      <c r="U26" s="52">
        <v>22479</v>
      </c>
      <c r="V26" s="52">
        <v>16316</v>
      </c>
      <c r="W26" s="52">
        <v>12564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22</v>
      </c>
      <c r="D29" s="52">
        <v>16</v>
      </c>
      <c r="E29" s="52">
        <v>281</v>
      </c>
      <c r="F29" s="52">
        <v>680</v>
      </c>
      <c r="G29" s="52">
        <v>750</v>
      </c>
      <c r="H29" s="52">
        <v>1273</v>
      </c>
      <c r="I29" s="52">
        <v>886</v>
      </c>
      <c r="J29" s="52">
        <v>1092</v>
      </c>
      <c r="K29" s="52">
        <v>713</v>
      </c>
      <c r="L29" s="52">
        <v>1049</v>
      </c>
      <c r="M29" s="52">
        <v>662</v>
      </c>
      <c r="N29" s="52">
        <v>579</v>
      </c>
      <c r="O29" s="52">
        <v>491</v>
      </c>
      <c r="P29" s="52">
        <v>132</v>
      </c>
      <c r="Q29" s="52">
        <v>188</v>
      </c>
      <c r="R29" s="52">
        <v>143</v>
      </c>
      <c r="S29" s="52">
        <v>267</v>
      </c>
      <c r="T29" s="52">
        <v>367</v>
      </c>
      <c r="U29" s="52">
        <v>391</v>
      </c>
      <c r="V29" s="52">
        <v>429</v>
      </c>
      <c r="W29" s="52">
        <v>210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1625</v>
      </c>
      <c r="D31" s="52">
        <v>866</v>
      </c>
      <c r="E31" s="52">
        <v>1533</v>
      </c>
      <c r="F31" s="52">
        <v>1912</v>
      </c>
      <c r="G31" s="52">
        <v>1900</v>
      </c>
      <c r="H31" s="52">
        <v>1627</v>
      </c>
      <c r="I31" s="52">
        <v>974</v>
      </c>
      <c r="J31" s="52">
        <v>1430</v>
      </c>
      <c r="K31" s="52">
        <v>1641</v>
      </c>
      <c r="L31" s="52">
        <v>2041</v>
      </c>
      <c r="M31" s="52">
        <v>1667</v>
      </c>
      <c r="N31" s="52">
        <v>1211</v>
      </c>
      <c r="O31" s="52">
        <v>1375</v>
      </c>
      <c r="P31" s="52">
        <v>1441</v>
      </c>
      <c r="Q31" s="52">
        <v>2098</v>
      </c>
      <c r="R31" s="52">
        <v>1641</v>
      </c>
      <c r="S31" s="52">
        <v>1754</v>
      </c>
      <c r="T31" s="52">
        <v>3726</v>
      </c>
      <c r="U31" s="52">
        <v>2336</v>
      </c>
      <c r="V31" s="52">
        <v>1735</v>
      </c>
      <c r="W31" s="52">
        <v>1016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8</v>
      </c>
      <c r="D32" s="52">
        <v>4</v>
      </c>
      <c r="E32" s="52">
        <v>6</v>
      </c>
      <c r="F32" s="52">
        <v>16</v>
      </c>
      <c r="G32" s="52">
        <v>5</v>
      </c>
      <c r="H32" s="52">
        <v>14</v>
      </c>
      <c r="I32" s="52">
        <v>0</v>
      </c>
      <c r="J32" s="52">
        <v>25</v>
      </c>
      <c r="K32" s="52">
        <v>18</v>
      </c>
      <c r="L32" s="52">
        <v>14</v>
      </c>
      <c r="M32" s="52">
        <v>19</v>
      </c>
      <c r="N32" s="52">
        <v>8</v>
      </c>
      <c r="O32" s="52">
        <v>4</v>
      </c>
      <c r="P32" s="52">
        <v>41</v>
      </c>
      <c r="Q32" s="52">
        <v>0</v>
      </c>
      <c r="R32" s="52">
        <v>63</v>
      </c>
      <c r="S32" s="52">
        <v>0</v>
      </c>
      <c r="T32" s="52">
        <v>89</v>
      </c>
      <c r="U32" s="52">
        <v>25</v>
      </c>
      <c r="V32" s="52">
        <v>43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7823</v>
      </c>
      <c r="D35" s="52">
        <v>8112</v>
      </c>
      <c r="E35" s="52">
        <v>5127</v>
      </c>
      <c r="F35" s="52">
        <v>10040</v>
      </c>
      <c r="G35" s="52">
        <v>8127</v>
      </c>
      <c r="H35" s="52">
        <v>7983</v>
      </c>
      <c r="I35" s="52">
        <v>4623</v>
      </c>
      <c r="J35" s="52">
        <v>6934</v>
      </c>
      <c r="K35" s="52">
        <v>3239</v>
      </c>
      <c r="L35" s="52">
        <v>10264</v>
      </c>
      <c r="M35" s="52">
        <v>3558</v>
      </c>
      <c r="N35" s="52">
        <v>6001</v>
      </c>
      <c r="O35" s="52">
        <v>2936</v>
      </c>
      <c r="P35" s="52">
        <v>734</v>
      </c>
      <c r="Q35" s="52">
        <v>658</v>
      </c>
      <c r="R35" s="52">
        <v>3035</v>
      </c>
      <c r="S35" s="52">
        <v>4417</v>
      </c>
      <c r="T35" s="52">
        <v>5680</v>
      </c>
      <c r="U35" s="52">
        <v>3448</v>
      </c>
      <c r="V35" s="52">
        <v>4638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4247</v>
      </c>
      <c r="D36" s="52">
        <v>4644</v>
      </c>
      <c r="E36" s="52">
        <v>7059</v>
      </c>
      <c r="F36" s="52">
        <v>3166</v>
      </c>
      <c r="G36" s="52">
        <v>5879</v>
      </c>
      <c r="H36" s="52">
        <v>7120</v>
      </c>
      <c r="I36" s="52">
        <v>7677</v>
      </c>
      <c r="J36" s="52">
        <v>9047</v>
      </c>
      <c r="K36" s="52">
        <v>10350</v>
      </c>
      <c r="L36" s="52">
        <v>8325</v>
      </c>
      <c r="M36" s="52">
        <v>10760</v>
      </c>
      <c r="N36" s="52">
        <v>8021</v>
      </c>
      <c r="O36" s="52">
        <v>9635</v>
      </c>
      <c r="P36" s="52">
        <v>7292</v>
      </c>
      <c r="Q36" s="52">
        <v>11688</v>
      </c>
      <c r="R36" s="52">
        <v>13616</v>
      </c>
      <c r="S36" s="52">
        <v>11955</v>
      </c>
      <c r="T36" s="52">
        <v>14682</v>
      </c>
      <c r="U36" s="52">
        <v>16670</v>
      </c>
      <c r="V36" s="52">
        <v>9900</v>
      </c>
      <c r="W36" s="52">
        <v>11548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13703</v>
      </c>
      <c r="D41" s="36">
        <v>13626</v>
      </c>
      <c r="E41" s="36">
        <v>13725</v>
      </c>
      <c r="F41" s="36">
        <v>15134</v>
      </c>
      <c r="G41" s="36">
        <v>15911</v>
      </c>
      <c r="H41" s="36">
        <v>16744</v>
      </c>
      <c r="I41" s="36">
        <v>13274</v>
      </c>
      <c r="J41" s="36">
        <v>17436</v>
      </c>
      <c r="K41" s="36">
        <v>15248</v>
      </c>
      <c r="L41" s="36">
        <v>20644</v>
      </c>
      <c r="M41" s="36">
        <v>16004</v>
      </c>
      <c r="N41" s="36">
        <v>15241</v>
      </c>
      <c r="O41" s="36">
        <v>13950</v>
      </c>
      <c r="P41" s="36">
        <v>9508</v>
      </c>
      <c r="Q41" s="36">
        <v>14444</v>
      </c>
      <c r="R41" s="36">
        <v>18355</v>
      </c>
      <c r="S41" s="36">
        <v>18126</v>
      </c>
      <c r="T41" s="36">
        <v>24177</v>
      </c>
      <c r="U41" s="36">
        <v>22479</v>
      </c>
      <c r="V41" s="36">
        <v>16316</v>
      </c>
      <c r="W41" s="36">
        <v>12564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272166</v>
      </c>
      <c r="D45" s="52">
        <v>208872</v>
      </c>
      <c r="E45" s="52">
        <v>213363</v>
      </c>
      <c r="F45" s="52">
        <v>193754</v>
      </c>
      <c r="G45" s="52">
        <v>201640</v>
      </c>
      <c r="H45" s="52">
        <v>258109</v>
      </c>
      <c r="I45" s="52">
        <v>158139</v>
      </c>
      <c r="J45" s="52">
        <v>268548</v>
      </c>
      <c r="K45" s="52">
        <v>186102</v>
      </c>
      <c r="L45" s="52">
        <v>245775</v>
      </c>
      <c r="M45" s="52">
        <v>249170</v>
      </c>
      <c r="N45" s="52">
        <v>325835</v>
      </c>
      <c r="O45" s="52">
        <v>306995</v>
      </c>
      <c r="P45" s="52">
        <v>251329</v>
      </c>
      <c r="Q45" s="52">
        <v>113338</v>
      </c>
      <c r="R45" s="52">
        <v>53170</v>
      </c>
      <c r="S45" s="52">
        <v>154488</v>
      </c>
      <c r="T45" s="52">
        <v>174658</v>
      </c>
      <c r="U45" s="52">
        <v>196393</v>
      </c>
      <c r="V45" s="52">
        <v>131214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446</v>
      </c>
      <c r="D48" s="52">
        <v>243</v>
      </c>
      <c r="E48" s="52">
        <v>4377</v>
      </c>
      <c r="F48" s="52">
        <v>8706</v>
      </c>
      <c r="G48" s="52">
        <v>9504</v>
      </c>
      <c r="H48" s="52">
        <v>19634</v>
      </c>
      <c r="I48" s="52">
        <v>10548</v>
      </c>
      <c r="J48" s="52">
        <v>16819</v>
      </c>
      <c r="K48" s="52">
        <v>8696</v>
      </c>
      <c r="L48" s="52">
        <v>12490</v>
      </c>
      <c r="M48" s="52">
        <v>10317</v>
      </c>
      <c r="N48" s="52">
        <v>12391</v>
      </c>
      <c r="O48" s="52">
        <v>10811</v>
      </c>
      <c r="P48" s="52">
        <v>3479</v>
      </c>
      <c r="Q48" s="52">
        <v>1480</v>
      </c>
      <c r="R48" s="52">
        <v>415</v>
      </c>
      <c r="S48" s="52">
        <v>2275</v>
      </c>
      <c r="T48" s="52">
        <v>2648</v>
      </c>
      <c r="U48" s="52">
        <v>3419</v>
      </c>
      <c r="V48" s="52">
        <v>3452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209016</v>
      </c>
      <c r="D50" s="52">
        <v>161946</v>
      </c>
      <c r="E50" s="52">
        <v>161332</v>
      </c>
      <c r="F50" s="52">
        <v>143659</v>
      </c>
      <c r="G50" s="52">
        <v>145022</v>
      </c>
      <c r="H50" s="52">
        <v>183256</v>
      </c>
      <c r="I50" s="52">
        <v>134486</v>
      </c>
      <c r="J50" s="52">
        <v>225041</v>
      </c>
      <c r="K50" s="52">
        <v>148769</v>
      </c>
      <c r="L50" s="52">
        <v>210706</v>
      </c>
      <c r="M50" s="52">
        <v>157497</v>
      </c>
      <c r="N50" s="52">
        <v>186546</v>
      </c>
      <c r="O50" s="52">
        <v>82162</v>
      </c>
      <c r="P50" s="52">
        <v>33045</v>
      </c>
      <c r="Q50" s="52">
        <v>32777</v>
      </c>
      <c r="R50" s="52">
        <v>52352</v>
      </c>
      <c r="S50" s="52">
        <v>152434</v>
      </c>
      <c r="T50" s="52">
        <v>173481</v>
      </c>
      <c r="U50" s="52">
        <v>189252</v>
      </c>
      <c r="V50" s="52">
        <v>61956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2358</v>
      </c>
      <c r="D51" s="52">
        <v>852</v>
      </c>
      <c r="E51" s="52">
        <v>2957</v>
      </c>
      <c r="F51" s="52">
        <v>10</v>
      </c>
      <c r="G51" s="52">
        <v>2196</v>
      </c>
      <c r="H51" s="52">
        <v>3713</v>
      </c>
      <c r="I51" s="52">
        <v>0</v>
      </c>
      <c r="J51" s="52">
        <v>3193</v>
      </c>
      <c r="K51" s="52">
        <v>1536</v>
      </c>
      <c r="L51" s="52">
        <v>0</v>
      </c>
      <c r="M51" s="52">
        <v>1082</v>
      </c>
      <c r="N51" s="52">
        <v>2623</v>
      </c>
      <c r="O51" s="52">
        <v>0</v>
      </c>
      <c r="P51" s="52">
        <v>6460</v>
      </c>
      <c r="Q51" s="52">
        <v>101</v>
      </c>
      <c r="R51" s="52">
        <v>818</v>
      </c>
      <c r="S51" s="52">
        <v>2053</v>
      </c>
      <c r="T51" s="52">
        <v>1177</v>
      </c>
      <c r="U51" s="52">
        <v>7141</v>
      </c>
      <c r="V51" s="52">
        <v>2946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39402</v>
      </c>
      <c r="D54" s="52">
        <v>29301</v>
      </c>
      <c r="E54" s="52">
        <v>20645</v>
      </c>
      <c r="F54" s="52">
        <v>38078</v>
      </c>
      <c r="G54" s="52">
        <v>31579</v>
      </c>
      <c r="H54" s="52">
        <v>37601</v>
      </c>
      <c r="I54" s="52">
        <v>8891</v>
      </c>
      <c r="J54" s="52">
        <v>17492</v>
      </c>
      <c r="K54" s="52">
        <v>8531</v>
      </c>
      <c r="L54" s="52">
        <v>19364</v>
      </c>
      <c r="M54" s="52">
        <v>22510</v>
      </c>
      <c r="N54" s="52">
        <v>58493</v>
      </c>
      <c r="O54" s="52">
        <v>52510</v>
      </c>
      <c r="P54" s="52">
        <v>19378</v>
      </c>
      <c r="Q54" s="52">
        <v>4286</v>
      </c>
      <c r="R54" s="52">
        <v>0</v>
      </c>
      <c r="S54" s="52">
        <v>0</v>
      </c>
      <c r="T54" s="52">
        <v>0</v>
      </c>
      <c r="U54" s="52">
        <v>0</v>
      </c>
      <c r="V54" s="52">
        <v>21155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21390</v>
      </c>
      <c r="D55" s="52">
        <v>16773</v>
      </c>
      <c r="E55" s="52">
        <v>28429</v>
      </c>
      <c r="F55" s="52">
        <v>12007</v>
      </c>
      <c r="G55" s="52">
        <v>22843</v>
      </c>
      <c r="H55" s="52">
        <v>33539</v>
      </c>
      <c r="I55" s="52">
        <v>14762</v>
      </c>
      <c r="J55" s="52">
        <v>22822</v>
      </c>
      <c r="K55" s="52">
        <v>27266</v>
      </c>
      <c r="L55" s="52">
        <v>15705</v>
      </c>
      <c r="M55" s="52">
        <v>68081</v>
      </c>
      <c r="N55" s="52">
        <v>78173</v>
      </c>
      <c r="O55" s="52">
        <v>172323</v>
      </c>
      <c r="P55" s="52">
        <v>192446</v>
      </c>
      <c r="Q55" s="52">
        <v>76174</v>
      </c>
      <c r="R55" s="52">
        <v>0</v>
      </c>
      <c r="S55" s="52">
        <v>1</v>
      </c>
      <c r="T55" s="52">
        <v>0</v>
      </c>
      <c r="U55" s="52">
        <v>0</v>
      </c>
      <c r="V55" s="52">
        <v>45157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272166</v>
      </c>
      <c r="D60" s="36">
        <v>208872</v>
      </c>
      <c r="E60" s="36">
        <v>213363</v>
      </c>
      <c r="F60" s="36">
        <v>193754</v>
      </c>
      <c r="G60" s="36">
        <v>201640</v>
      </c>
      <c r="H60" s="36">
        <v>258109</v>
      </c>
      <c r="I60" s="36">
        <v>158139</v>
      </c>
      <c r="J60" s="36">
        <v>268548</v>
      </c>
      <c r="K60" s="36">
        <v>186102</v>
      </c>
      <c r="L60" s="36">
        <v>245775</v>
      </c>
      <c r="M60" s="36">
        <v>249170</v>
      </c>
      <c r="N60" s="36">
        <v>325835</v>
      </c>
      <c r="O60" s="36">
        <v>306995</v>
      </c>
      <c r="P60" s="36">
        <v>251329</v>
      </c>
      <c r="Q60" s="36">
        <v>113338</v>
      </c>
      <c r="R60" s="36">
        <v>53170</v>
      </c>
      <c r="S60" s="36">
        <v>154488</v>
      </c>
      <c r="T60" s="36">
        <v>174658</v>
      </c>
      <c r="U60" s="36">
        <v>196393</v>
      </c>
      <c r="V60" s="36">
        <v>131214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517349</v>
      </c>
      <c r="D64" s="52">
        <v>549889</v>
      </c>
      <c r="E64" s="52">
        <v>522273</v>
      </c>
      <c r="F64" s="52">
        <v>439708</v>
      </c>
      <c r="G64" s="52">
        <v>415548</v>
      </c>
      <c r="H64" s="52">
        <v>491952</v>
      </c>
      <c r="I64" s="52">
        <v>476519</v>
      </c>
      <c r="J64" s="52">
        <v>637706</v>
      </c>
      <c r="K64" s="52">
        <v>460237</v>
      </c>
      <c r="L64" s="52">
        <v>520611</v>
      </c>
      <c r="M64" s="52">
        <v>316874</v>
      </c>
      <c r="N64" s="52">
        <v>460421</v>
      </c>
      <c r="O64" s="52">
        <v>310465</v>
      </c>
      <c r="P64" s="52">
        <v>491755</v>
      </c>
      <c r="Q64" s="52">
        <v>918168</v>
      </c>
      <c r="R64" s="52">
        <v>804309</v>
      </c>
      <c r="S64" s="52">
        <v>718627</v>
      </c>
      <c r="T64" s="52">
        <v>646308</v>
      </c>
      <c r="U64" s="52">
        <v>474125</v>
      </c>
      <c r="V64" s="52">
        <v>468662</v>
      </c>
      <c r="W64" s="52">
        <v>548800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847</v>
      </c>
      <c r="D67" s="52">
        <v>640</v>
      </c>
      <c r="E67" s="52">
        <v>10713</v>
      </c>
      <c r="F67" s="52">
        <v>19758</v>
      </c>
      <c r="G67" s="52">
        <v>19586</v>
      </c>
      <c r="H67" s="52">
        <v>37422</v>
      </c>
      <c r="I67" s="52">
        <v>31783</v>
      </c>
      <c r="J67" s="52">
        <v>39940</v>
      </c>
      <c r="K67" s="52">
        <v>21506</v>
      </c>
      <c r="L67" s="52">
        <v>26457</v>
      </c>
      <c r="M67" s="52">
        <v>13120</v>
      </c>
      <c r="N67" s="52">
        <v>17508</v>
      </c>
      <c r="O67" s="52">
        <v>10934</v>
      </c>
      <c r="P67" s="52">
        <v>6807</v>
      </c>
      <c r="Q67" s="52">
        <v>11989</v>
      </c>
      <c r="R67" s="52">
        <v>6270</v>
      </c>
      <c r="S67" s="52">
        <v>10582</v>
      </c>
      <c r="T67" s="52">
        <v>9798</v>
      </c>
      <c r="U67" s="52">
        <v>8252</v>
      </c>
      <c r="V67" s="52">
        <v>12329</v>
      </c>
      <c r="W67" s="52">
        <v>9170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418986</v>
      </c>
      <c r="D69" s="52">
        <v>544757</v>
      </c>
      <c r="E69" s="52">
        <v>478341</v>
      </c>
      <c r="F69" s="52">
        <v>389420</v>
      </c>
      <c r="G69" s="52">
        <v>357956</v>
      </c>
      <c r="H69" s="52">
        <v>422722</v>
      </c>
      <c r="I69" s="52">
        <v>472674</v>
      </c>
      <c r="J69" s="52">
        <v>478572</v>
      </c>
      <c r="K69" s="52">
        <v>332816</v>
      </c>
      <c r="L69" s="52">
        <v>399404</v>
      </c>
      <c r="M69" s="52">
        <v>272586</v>
      </c>
      <c r="N69" s="52">
        <v>398345</v>
      </c>
      <c r="O69" s="52">
        <v>306689</v>
      </c>
      <c r="P69" s="52">
        <v>471762</v>
      </c>
      <c r="Q69" s="52">
        <v>903310</v>
      </c>
      <c r="R69" s="52">
        <v>687961</v>
      </c>
      <c r="S69" s="52">
        <v>609730</v>
      </c>
      <c r="T69" s="52">
        <v>537885</v>
      </c>
      <c r="U69" s="52">
        <v>432846</v>
      </c>
      <c r="V69" s="52">
        <v>364545</v>
      </c>
      <c r="W69" s="52">
        <v>538656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2854</v>
      </c>
      <c r="D70" s="52">
        <v>2944</v>
      </c>
      <c r="E70" s="52">
        <v>5733</v>
      </c>
      <c r="F70" s="52">
        <v>1251</v>
      </c>
      <c r="G70" s="52">
        <v>3806</v>
      </c>
      <c r="H70" s="52">
        <v>4679</v>
      </c>
      <c r="I70" s="52">
        <v>3845</v>
      </c>
      <c r="J70" s="52">
        <v>5191</v>
      </c>
      <c r="K70" s="52">
        <v>6049</v>
      </c>
      <c r="L70" s="52">
        <v>1977</v>
      </c>
      <c r="M70" s="52">
        <v>0</v>
      </c>
      <c r="N70" s="52">
        <v>5055</v>
      </c>
      <c r="O70" s="52">
        <v>3776</v>
      </c>
      <c r="P70" s="52">
        <v>19993</v>
      </c>
      <c r="Q70" s="52">
        <v>13971</v>
      </c>
      <c r="R70" s="52">
        <v>13339</v>
      </c>
      <c r="S70" s="52">
        <v>1683</v>
      </c>
      <c r="T70" s="52">
        <v>14883</v>
      </c>
      <c r="U70" s="52">
        <v>6445</v>
      </c>
      <c r="V70" s="52">
        <v>3989</v>
      </c>
      <c r="W70" s="52">
        <v>10144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61903</v>
      </c>
      <c r="D73" s="52">
        <v>1391</v>
      </c>
      <c r="E73" s="52">
        <v>16070</v>
      </c>
      <c r="F73" s="52">
        <v>37281</v>
      </c>
      <c r="G73" s="52">
        <v>31210</v>
      </c>
      <c r="H73" s="52">
        <v>34118</v>
      </c>
      <c r="I73" s="52">
        <v>0</v>
      </c>
      <c r="J73" s="52">
        <v>66794</v>
      </c>
      <c r="K73" s="52">
        <v>28925</v>
      </c>
      <c r="L73" s="52">
        <v>65834</v>
      </c>
      <c r="M73" s="52">
        <v>11004</v>
      </c>
      <c r="N73" s="52">
        <v>24405</v>
      </c>
      <c r="O73" s="52">
        <v>0</v>
      </c>
      <c r="P73" s="52">
        <v>0</v>
      </c>
      <c r="Q73" s="52">
        <v>47</v>
      </c>
      <c r="R73" s="52">
        <v>18777</v>
      </c>
      <c r="S73" s="52">
        <v>28927</v>
      </c>
      <c r="T73" s="52">
        <v>26093</v>
      </c>
      <c r="U73" s="52">
        <v>5970</v>
      </c>
      <c r="V73" s="52">
        <v>31943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33606</v>
      </c>
      <c r="D74" s="52">
        <v>797</v>
      </c>
      <c r="E74" s="52">
        <v>22129</v>
      </c>
      <c r="F74" s="52">
        <v>11756</v>
      </c>
      <c r="G74" s="52">
        <v>22576</v>
      </c>
      <c r="H74" s="52">
        <v>30433</v>
      </c>
      <c r="I74" s="52">
        <v>0</v>
      </c>
      <c r="J74" s="52">
        <v>87149</v>
      </c>
      <c r="K74" s="52">
        <v>92447</v>
      </c>
      <c r="L74" s="52">
        <v>53396</v>
      </c>
      <c r="M74" s="52">
        <v>33284</v>
      </c>
      <c r="N74" s="52">
        <v>32616</v>
      </c>
      <c r="O74" s="52">
        <v>0</v>
      </c>
      <c r="P74" s="52">
        <v>0</v>
      </c>
      <c r="Q74" s="52">
        <v>840</v>
      </c>
      <c r="R74" s="52">
        <v>84232</v>
      </c>
      <c r="S74" s="52">
        <v>78287</v>
      </c>
      <c r="T74" s="52">
        <v>67447</v>
      </c>
      <c r="U74" s="52">
        <v>28864</v>
      </c>
      <c r="V74" s="52">
        <v>68185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4627</v>
      </c>
      <c r="D78" s="52">
        <v>8324</v>
      </c>
      <c r="E78" s="52">
        <v>7549</v>
      </c>
      <c r="F78" s="52">
        <v>5969</v>
      </c>
      <c r="G78" s="52">
        <v>5600</v>
      </c>
      <c r="H78" s="52">
        <v>6795</v>
      </c>
      <c r="I78" s="52">
        <v>5933</v>
      </c>
      <c r="J78" s="52">
        <v>18112</v>
      </c>
      <c r="K78" s="52">
        <v>13237</v>
      </c>
      <c r="L78" s="52">
        <v>14620</v>
      </c>
      <c r="M78" s="52">
        <v>11870</v>
      </c>
      <c r="N78" s="52">
        <v>16228</v>
      </c>
      <c r="O78" s="52">
        <v>10583</v>
      </c>
      <c r="P78" s="52">
        <v>12699</v>
      </c>
      <c r="Q78" s="52">
        <v>15962</v>
      </c>
      <c r="R78" s="52">
        <v>16510</v>
      </c>
      <c r="S78" s="52">
        <v>22498</v>
      </c>
      <c r="T78" s="52">
        <v>25701</v>
      </c>
      <c r="U78" s="52">
        <v>23245</v>
      </c>
      <c r="V78" s="52">
        <v>17529</v>
      </c>
      <c r="W78" s="52">
        <v>15871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512722</v>
      </c>
      <c r="D79" s="36">
        <v>541565</v>
      </c>
      <c r="E79" s="36">
        <v>514724</v>
      </c>
      <c r="F79" s="36">
        <v>433739</v>
      </c>
      <c r="G79" s="36">
        <v>409948</v>
      </c>
      <c r="H79" s="36">
        <v>485157</v>
      </c>
      <c r="I79" s="36">
        <v>470586</v>
      </c>
      <c r="J79" s="36">
        <v>619594</v>
      </c>
      <c r="K79" s="36">
        <v>447000</v>
      </c>
      <c r="L79" s="36">
        <v>505991</v>
      </c>
      <c r="M79" s="36">
        <v>305004</v>
      </c>
      <c r="N79" s="36">
        <v>444193</v>
      </c>
      <c r="O79" s="36">
        <v>299882</v>
      </c>
      <c r="P79" s="36">
        <v>479056</v>
      </c>
      <c r="Q79" s="36">
        <v>902206</v>
      </c>
      <c r="R79" s="36">
        <v>787799</v>
      </c>
      <c r="S79" s="36">
        <v>696129</v>
      </c>
      <c r="T79" s="36">
        <v>620607</v>
      </c>
      <c r="U79" s="36">
        <v>450880</v>
      </c>
      <c r="V79" s="36">
        <v>451133</v>
      </c>
      <c r="W79" s="36">
        <v>532929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68648</v>
      </c>
      <c r="D83" s="52">
        <v>151223</v>
      </c>
      <c r="E83" s="52">
        <v>155770</v>
      </c>
      <c r="F83" s="52">
        <v>147810</v>
      </c>
      <c r="G83" s="52">
        <v>180190</v>
      </c>
      <c r="H83" s="52">
        <v>270727</v>
      </c>
      <c r="I83" s="52">
        <v>274079</v>
      </c>
      <c r="J83" s="52">
        <v>207911</v>
      </c>
      <c r="K83" s="52">
        <v>105979</v>
      </c>
      <c r="L83" s="52">
        <v>154755</v>
      </c>
      <c r="M83" s="52">
        <v>123277</v>
      </c>
      <c r="N83" s="52">
        <v>130043</v>
      </c>
      <c r="O83" s="52">
        <v>92095</v>
      </c>
      <c r="P83" s="52">
        <v>3683</v>
      </c>
      <c r="Q83" s="52">
        <v>11280</v>
      </c>
      <c r="R83" s="52">
        <v>71049</v>
      </c>
      <c r="S83" s="52">
        <v>193105</v>
      </c>
      <c r="T83" s="52">
        <v>229504</v>
      </c>
      <c r="U83" s="52">
        <v>214812</v>
      </c>
      <c r="V83" s="52">
        <v>172054</v>
      </c>
      <c r="W83" s="52">
        <v>228429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112</v>
      </c>
      <c r="D86" s="52">
        <v>176</v>
      </c>
      <c r="E86" s="52">
        <v>3196</v>
      </c>
      <c r="F86" s="52">
        <v>6642</v>
      </c>
      <c r="G86" s="52">
        <v>8492</v>
      </c>
      <c r="H86" s="52">
        <v>20594</v>
      </c>
      <c r="I86" s="52">
        <v>18280</v>
      </c>
      <c r="J86" s="52">
        <v>13021</v>
      </c>
      <c r="K86" s="52">
        <v>4952</v>
      </c>
      <c r="L86" s="52">
        <v>7865</v>
      </c>
      <c r="M86" s="52">
        <v>5104</v>
      </c>
      <c r="N86" s="52">
        <v>4945</v>
      </c>
      <c r="O86" s="52">
        <v>3243</v>
      </c>
      <c r="P86" s="52">
        <v>51</v>
      </c>
      <c r="Q86" s="52">
        <v>147</v>
      </c>
      <c r="R86" s="52">
        <v>554</v>
      </c>
      <c r="S86" s="52">
        <v>2844</v>
      </c>
      <c r="T86" s="52">
        <v>3479</v>
      </c>
      <c r="U86" s="52">
        <v>3739</v>
      </c>
      <c r="V86" s="52">
        <v>4526</v>
      </c>
      <c r="W86" s="52">
        <v>3817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2389</v>
      </c>
      <c r="D88" s="52">
        <v>15800</v>
      </c>
      <c r="E88" s="52">
        <v>22767</v>
      </c>
      <c r="F88" s="52">
        <v>26726</v>
      </c>
      <c r="G88" s="52">
        <v>37698</v>
      </c>
      <c r="H88" s="52">
        <v>63557</v>
      </c>
      <c r="I88" s="52">
        <v>103802</v>
      </c>
      <c r="J88" s="52">
        <v>96430</v>
      </c>
      <c r="K88" s="52">
        <v>41959</v>
      </c>
      <c r="L88" s="52">
        <v>47929</v>
      </c>
      <c r="M88" s="52">
        <v>47824</v>
      </c>
      <c r="N88" s="52">
        <v>63285</v>
      </c>
      <c r="O88" s="52">
        <v>85227</v>
      </c>
      <c r="P88" s="52">
        <v>3471</v>
      </c>
      <c r="Q88" s="52">
        <v>9999</v>
      </c>
      <c r="R88" s="52">
        <v>43304</v>
      </c>
      <c r="S88" s="52">
        <v>50162</v>
      </c>
      <c r="T88" s="52">
        <v>80799</v>
      </c>
      <c r="U88" s="52">
        <v>74308</v>
      </c>
      <c r="V88" s="52">
        <v>98149</v>
      </c>
      <c r="W88" s="52">
        <v>114130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13</v>
      </c>
      <c r="D89" s="52">
        <v>55</v>
      </c>
      <c r="E89" s="52">
        <v>192</v>
      </c>
      <c r="F89" s="52">
        <v>72</v>
      </c>
      <c r="G89" s="52">
        <v>196</v>
      </c>
      <c r="H89" s="52">
        <v>540</v>
      </c>
      <c r="I89" s="52">
        <v>819</v>
      </c>
      <c r="J89" s="52">
        <v>990</v>
      </c>
      <c r="K89" s="52">
        <v>368</v>
      </c>
      <c r="L89" s="52">
        <v>459</v>
      </c>
      <c r="M89" s="52">
        <v>437</v>
      </c>
      <c r="N89" s="52">
        <v>305</v>
      </c>
      <c r="O89" s="52">
        <v>1056</v>
      </c>
      <c r="P89" s="52">
        <v>212</v>
      </c>
      <c r="Q89" s="52">
        <v>119</v>
      </c>
      <c r="R89" s="52">
        <v>0</v>
      </c>
      <c r="S89" s="52">
        <v>0</v>
      </c>
      <c r="T89" s="52">
        <v>3249</v>
      </c>
      <c r="U89" s="52">
        <v>121</v>
      </c>
      <c r="V89" s="52">
        <v>1593</v>
      </c>
      <c r="W89" s="52">
        <v>2368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7858</v>
      </c>
      <c r="D92" s="52">
        <v>8599</v>
      </c>
      <c r="E92" s="52">
        <v>14834</v>
      </c>
      <c r="F92" s="52">
        <v>15287</v>
      </c>
      <c r="G92" s="52">
        <v>16990</v>
      </c>
      <c r="H92" s="52">
        <v>20085</v>
      </c>
      <c r="I92" s="52">
        <v>12439</v>
      </c>
      <c r="J92" s="52">
        <v>9063</v>
      </c>
      <c r="K92" s="52">
        <v>6849</v>
      </c>
      <c r="L92" s="52">
        <v>10515</v>
      </c>
      <c r="M92" s="52">
        <v>7814</v>
      </c>
      <c r="N92" s="52">
        <v>5281</v>
      </c>
      <c r="O92" s="52">
        <v>573</v>
      </c>
      <c r="P92" s="52">
        <v>0</v>
      </c>
      <c r="Q92" s="52">
        <v>169</v>
      </c>
      <c r="R92" s="52">
        <v>2480</v>
      </c>
      <c r="S92" s="52">
        <v>13830</v>
      </c>
      <c r="T92" s="52">
        <v>22417</v>
      </c>
      <c r="U92" s="52">
        <v>14587</v>
      </c>
      <c r="V92" s="52">
        <v>7691</v>
      </c>
      <c r="W92" s="52">
        <v>9055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38</v>
      </c>
      <c r="D93" s="52">
        <v>43</v>
      </c>
      <c r="E93" s="52">
        <v>61</v>
      </c>
      <c r="F93" s="52">
        <v>130</v>
      </c>
      <c r="G93" s="52">
        <v>46</v>
      </c>
      <c r="H93" s="52">
        <v>169</v>
      </c>
      <c r="I93" s="52">
        <v>0</v>
      </c>
      <c r="J93" s="52">
        <v>159</v>
      </c>
      <c r="K93" s="52">
        <v>75</v>
      </c>
      <c r="L93" s="52">
        <v>73</v>
      </c>
      <c r="M93" s="52">
        <v>91</v>
      </c>
      <c r="N93" s="52">
        <v>33</v>
      </c>
      <c r="O93" s="52">
        <v>2</v>
      </c>
      <c r="P93" s="52">
        <v>0</v>
      </c>
      <c r="Q93" s="52">
        <v>0</v>
      </c>
      <c r="R93" s="52">
        <v>95</v>
      </c>
      <c r="S93" s="52">
        <v>0</v>
      </c>
      <c r="T93" s="52">
        <v>535</v>
      </c>
      <c r="U93" s="52">
        <v>156</v>
      </c>
      <c r="V93" s="52">
        <v>189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37819</v>
      </c>
      <c r="D96" s="52">
        <v>80592</v>
      </c>
      <c r="E96" s="52">
        <v>49607</v>
      </c>
      <c r="F96" s="52">
        <v>80280</v>
      </c>
      <c r="G96" s="52">
        <v>72685</v>
      </c>
      <c r="H96" s="52">
        <v>98508</v>
      </c>
      <c r="I96" s="52">
        <v>59020</v>
      </c>
      <c r="J96" s="52">
        <v>43940</v>
      </c>
      <c r="K96" s="52">
        <v>13519</v>
      </c>
      <c r="L96" s="52">
        <v>52885</v>
      </c>
      <c r="M96" s="52">
        <v>16675</v>
      </c>
      <c r="N96" s="52">
        <v>26167</v>
      </c>
      <c r="O96" s="52">
        <v>1223</v>
      </c>
      <c r="P96" s="52">
        <v>0</v>
      </c>
      <c r="Q96" s="52">
        <v>53</v>
      </c>
      <c r="R96" s="52">
        <v>4588</v>
      </c>
      <c r="S96" s="52">
        <v>34836</v>
      </c>
      <c r="T96" s="52">
        <v>34173</v>
      </c>
      <c r="U96" s="52">
        <v>21533</v>
      </c>
      <c r="V96" s="52">
        <v>20555</v>
      </c>
      <c r="W96" s="52">
        <v>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20531</v>
      </c>
      <c r="D97" s="52">
        <v>46134</v>
      </c>
      <c r="E97" s="52">
        <v>68309</v>
      </c>
      <c r="F97" s="52">
        <v>25315</v>
      </c>
      <c r="G97" s="52">
        <v>52575</v>
      </c>
      <c r="H97" s="52">
        <v>87868</v>
      </c>
      <c r="I97" s="52">
        <v>97999</v>
      </c>
      <c r="J97" s="52">
        <v>57329</v>
      </c>
      <c r="K97" s="52">
        <v>43209</v>
      </c>
      <c r="L97" s="52">
        <v>42894</v>
      </c>
      <c r="M97" s="52">
        <v>50436</v>
      </c>
      <c r="N97" s="52">
        <v>34972</v>
      </c>
      <c r="O97" s="52">
        <v>4014</v>
      </c>
      <c r="P97" s="52">
        <v>0</v>
      </c>
      <c r="Q97" s="52">
        <v>940</v>
      </c>
      <c r="R97" s="52">
        <v>20582</v>
      </c>
      <c r="S97" s="52">
        <v>94277</v>
      </c>
      <c r="T97" s="52">
        <v>88331</v>
      </c>
      <c r="U97" s="52">
        <v>104107</v>
      </c>
      <c r="V97" s="52">
        <v>43877</v>
      </c>
      <c r="W97" s="52">
        <v>102876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68648</v>
      </c>
      <c r="D103" s="36">
        <v>151223</v>
      </c>
      <c r="E103" s="36">
        <v>155770</v>
      </c>
      <c r="F103" s="36">
        <v>147810</v>
      </c>
      <c r="G103" s="36">
        <v>180190</v>
      </c>
      <c r="H103" s="36">
        <v>270727</v>
      </c>
      <c r="I103" s="36">
        <v>274079</v>
      </c>
      <c r="J103" s="36">
        <v>207911</v>
      </c>
      <c r="K103" s="36">
        <v>105979</v>
      </c>
      <c r="L103" s="36">
        <v>154755</v>
      </c>
      <c r="M103" s="36">
        <v>123277</v>
      </c>
      <c r="N103" s="36">
        <v>130043</v>
      </c>
      <c r="O103" s="36">
        <v>92095</v>
      </c>
      <c r="P103" s="36">
        <v>3683</v>
      </c>
      <c r="Q103" s="36">
        <v>11280</v>
      </c>
      <c r="R103" s="36">
        <v>71049</v>
      </c>
      <c r="S103" s="36">
        <v>193105</v>
      </c>
      <c r="T103" s="36">
        <v>229504</v>
      </c>
      <c r="U103" s="36">
        <v>214812</v>
      </c>
      <c r="V103" s="36">
        <v>172054</v>
      </c>
      <c r="W103" s="36">
        <v>228429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605</v>
      </c>
      <c r="F107" s="52">
        <v>431</v>
      </c>
      <c r="G107" s="52">
        <v>274</v>
      </c>
      <c r="H107" s="52">
        <v>221</v>
      </c>
      <c r="I107" s="52">
        <v>289</v>
      </c>
      <c r="J107" s="52">
        <v>632</v>
      </c>
      <c r="K107" s="52">
        <v>854</v>
      </c>
      <c r="L107" s="52">
        <v>1228</v>
      </c>
      <c r="M107" s="52">
        <v>1060</v>
      </c>
      <c r="N107" s="52">
        <v>829</v>
      </c>
      <c r="O107" s="52">
        <v>412</v>
      </c>
      <c r="P107" s="52">
        <v>1524</v>
      </c>
      <c r="Q107" s="52">
        <v>1571</v>
      </c>
      <c r="R107" s="52">
        <v>858</v>
      </c>
      <c r="S107" s="52">
        <v>366</v>
      </c>
      <c r="T107" s="52">
        <v>624</v>
      </c>
      <c r="U107" s="52">
        <v>663</v>
      </c>
      <c r="V107" s="52">
        <v>873</v>
      </c>
      <c r="W107" s="52">
        <v>1369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12</v>
      </c>
      <c r="F110" s="52">
        <v>19</v>
      </c>
      <c r="G110" s="52">
        <v>13</v>
      </c>
      <c r="H110" s="52">
        <v>17</v>
      </c>
      <c r="I110" s="52">
        <v>19</v>
      </c>
      <c r="J110" s="52">
        <v>39</v>
      </c>
      <c r="K110" s="52">
        <v>39</v>
      </c>
      <c r="L110" s="52">
        <v>63</v>
      </c>
      <c r="M110" s="52">
        <v>44</v>
      </c>
      <c r="N110" s="52">
        <v>32</v>
      </c>
      <c r="O110" s="52">
        <v>14</v>
      </c>
      <c r="P110" s="52">
        <v>21</v>
      </c>
      <c r="Q110" s="52">
        <v>20</v>
      </c>
      <c r="R110" s="52">
        <v>7</v>
      </c>
      <c r="S110" s="52">
        <v>5</v>
      </c>
      <c r="T110" s="52">
        <v>10</v>
      </c>
      <c r="U110" s="52">
        <v>12</v>
      </c>
      <c r="V110" s="52">
        <v>23</v>
      </c>
      <c r="W110" s="52">
        <v>23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237</v>
      </c>
      <c r="F112" s="52">
        <v>168</v>
      </c>
      <c r="G112" s="52">
        <v>103</v>
      </c>
      <c r="H112" s="52">
        <v>70</v>
      </c>
      <c r="I112" s="52">
        <v>79</v>
      </c>
      <c r="J112" s="52">
        <v>178</v>
      </c>
      <c r="K112" s="52">
        <v>245</v>
      </c>
      <c r="L112" s="52">
        <v>362</v>
      </c>
      <c r="M112" s="52">
        <v>321</v>
      </c>
      <c r="N112" s="52">
        <v>311</v>
      </c>
      <c r="O112" s="52">
        <v>164</v>
      </c>
      <c r="P112" s="52">
        <v>438</v>
      </c>
      <c r="Q112" s="52">
        <v>359</v>
      </c>
      <c r="R112" s="52">
        <v>75</v>
      </c>
      <c r="S112" s="52">
        <v>59</v>
      </c>
      <c r="T112" s="52">
        <v>98</v>
      </c>
      <c r="U112" s="52">
        <v>136</v>
      </c>
      <c r="V112" s="52">
        <v>160</v>
      </c>
      <c r="W112" s="52">
        <v>254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1</v>
      </c>
      <c r="F113" s="52">
        <v>1</v>
      </c>
      <c r="G113" s="52">
        <v>0</v>
      </c>
      <c r="H113" s="52">
        <v>1</v>
      </c>
      <c r="I113" s="52">
        <v>0</v>
      </c>
      <c r="J113" s="52">
        <v>2</v>
      </c>
      <c r="K113" s="52">
        <v>2</v>
      </c>
      <c r="L113" s="52">
        <v>4</v>
      </c>
      <c r="M113" s="52">
        <v>3</v>
      </c>
      <c r="N113" s="52">
        <v>5</v>
      </c>
      <c r="O113" s="52">
        <v>1</v>
      </c>
      <c r="P113" s="52">
        <v>12</v>
      </c>
      <c r="Q113" s="52">
        <v>4</v>
      </c>
      <c r="R113" s="52">
        <v>6</v>
      </c>
      <c r="S113" s="52">
        <v>0</v>
      </c>
      <c r="T113" s="52">
        <v>0</v>
      </c>
      <c r="U113" s="52">
        <v>0</v>
      </c>
      <c r="V113" s="52">
        <v>0</v>
      </c>
      <c r="W113" s="52">
        <v>14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154</v>
      </c>
      <c r="F116" s="52">
        <v>199</v>
      </c>
      <c r="G116" s="52">
        <v>99</v>
      </c>
      <c r="H116" s="52">
        <v>79</v>
      </c>
      <c r="I116" s="52">
        <v>79</v>
      </c>
      <c r="J116" s="52">
        <v>196</v>
      </c>
      <c r="K116" s="52">
        <v>145</v>
      </c>
      <c r="L116" s="52">
        <v>476</v>
      </c>
      <c r="M116" s="52">
        <v>183</v>
      </c>
      <c r="N116" s="52">
        <v>220</v>
      </c>
      <c r="O116" s="52">
        <v>58</v>
      </c>
      <c r="P116" s="52">
        <v>98</v>
      </c>
      <c r="Q116" s="52">
        <v>64</v>
      </c>
      <c r="R116" s="52">
        <v>142</v>
      </c>
      <c r="S116" s="52">
        <v>83</v>
      </c>
      <c r="T116" s="52">
        <v>147</v>
      </c>
      <c r="U116" s="52">
        <v>90</v>
      </c>
      <c r="V116" s="52">
        <v>227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213</v>
      </c>
      <c r="F117" s="52">
        <v>63</v>
      </c>
      <c r="G117" s="52">
        <v>72</v>
      </c>
      <c r="H117" s="52">
        <v>71</v>
      </c>
      <c r="I117" s="52">
        <v>131</v>
      </c>
      <c r="J117" s="52">
        <v>256</v>
      </c>
      <c r="K117" s="52">
        <v>462</v>
      </c>
      <c r="L117" s="52">
        <v>386</v>
      </c>
      <c r="M117" s="52">
        <v>553</v>
      </c>
      <c r="N117" s="52">
        <v>293</v>
      </c>
      <c r="O117" s="52">
        <v>189</v>
      </c>
      <c r="P117" s="52">
        <v>976</v>
      </c>
      <c r="Q117" s="52">
        <v>1144</v>
      </c>
      <c r="R117" s="52">
        <v>635</v>
      </c>
      <c r="S117" s="52">
        <v>224</v>
      </c>
      <c r="T117" s="52">
        <v>379</v>
      </c>
      <c r="U117" s="52">
        <v>437</v>
      </c>
      <c r="V117" s="52">
        <v>486</v>
      </c>
      <c r="W117" s="52">
        <v>1101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605</v>
      </c>
      <c r="F122" s="36">
        <v>431</v>
      </c>
      <c r="G122" s="36">
        <v>274</v>
      </c>
      <c r="H122" s="36">
        <v>221</v>
      </c>
      <c r="I122" s="36">
        <v>289</v>
      </c>
      <c r="J122" s="36">
        <v>632</v>
      </c>
      <c r="K122" s="36">
        <v>854</v>
      </c>
      <c r="L122" s="36">
        <v>1228</v>
      </c>
      <c r="M122" s="36">
        <v>1060</v>
      </c>
      <c r="N122" s="36">
        <v>829</v>
      </c>
      <c r="O122" s="36">
        <v>412</v>
      </c>
      <c r="P122" s="36">
        <v>1524</v>
      </c>
      <c r="Q122" s="36">
        <v>1571</v>
      </c>
      <c r="R122" s="36">
        <v>858</v>
      </c>
      <c r="S122" s="36">
        <v>366</v>
      </c>
      <c r="T122" s="36">
        <v>624</v>
      </c>
      <c r="U122" s="36">
        <v>663</v>
      </c>
      <c r="V122" s="36">
        <v>873</v>
      </c>
      <c r="W122" s="36">
        <v>1369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120158</v>
      </c>
      <c r="D126" s="52">
        <v>103622</v>
      </c>
      <c r="E126" s="52">
        <v>86185</v>
      </c>
      <c r="F126" s="52">
        <v>159021</v>
      </c>
      <c r="G126" s="52">
        <v>130685</v>
      </c>
      <c r="H126" s="52">
        <v>101680</v>
      </c>
      <c r="I126" s="52">
        <v>128065</v>
      </c>
      <c r="J126" s="52">
        <v>80946</v>
      </c>
      <c r="K126" s="52">
        <v>110445</v>
      </c>
      <c r="L126" s="52">
        <v>91302</v>
      </c>
      <c r="M126" s="52">
        <v>112043</v>
      </c>
      <c r="N126" s="52">
        <v>143352</v>
      </c>
      <c r="O126" s="52">
        <v>119006</v>
      </c>
      <c r="P126" s="52">
        <v>191887</v>
      </c>
      <c r="Q126" s="52">
        <v>260750</v>
      </c>
      <c r="R126" s="52">
        <v>139546</v>
      </c>
      <c r="S126" s="52">
        <v>101960</v>
      </c>
      <c r="T126" s="52">
        <v>21007</v>
      </c>
      <c r="U126" s="52">
        <v>61647</v>
      </c>
      <c r="V126" s="52">
        <v>69105</v>
      </c>
      <c r="W126" s="52">
        <v>67872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197</v>
      </c>
      <c r="D129" s="52">
        <v>121</v>
      </c>
      <c r="E129" s="52">
        <v>1768</v>
      </c>
      <c r="F129" s="52">
        <v>7146</v>
      </c>
      <c r="G129" s="52">
        <v>6159</v>
      </c>
      <c r="H129" s="52">
        <v>7734</v>
      </c>
      <c r="I129" s="52">
        <v>8542</v>
      </c>
      <c r="J129" s="52">
        <v>5070</v>
      </c>
      <c r="K129" s="52">
        <v>5161</v>
      </c>
      <c r="L129" s="52">
        <v>4640</v>
      </c>
      <c r="M129" s="52">
        <v>4639</v>
      </c>
      <c r="N129" s="52">
        <v>5451</v>
      </c>
      <c r="O129" s="52">
        <v>4191</v>
      </c>
      <c r="P129" s="52">
        <v>2656</v>
      </c>
      <c r="Q129" s="52">
        <v>3405</v>
      </c>
      <c r="R129" s="52">
        <v>1088</v>
      </c>
      <c r="S129" s="52">
        <v>1501</v>
      </c>
      <c r="T129" s="52">
        <v>318</v>
      </c>
      <c r="U129" s="52">
        <v>1073</v>
      </c>
      <c r="V129" s="52">
        <v>1818</v>
      </c>
      <c r="W129" s="52">
        <v>1134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4025</v>
      </c>
      <c r="D131" s="52">
        <v>5823</v>
      </c>
      <c r="E131" s="52">
        <v>5272</v>
      </c>
      <c r="F131" s="52">
        <v>17158</v>
      </c>
      <c r="G131" s="52">
        <v>13429</v>
      </c>
      <c r="H131" s="52">
        <v>7553</v>
      </c>
      <c r="I131" s="52">
        <v>48064</v>
      </c>
      <c r="J131" s="52">
        <v>45245</v>
      </c>
      <c r="K131" s="52">
        <v>44477</v>
      </c>
      <c r="L131" s="52">
        <v>37646</v>
      </c>
      <c r="M131" s="52">
        <v>41525</v>
      </c>
      <c r="N131" s="52">
        <v>37464</v>
      </c>
      <c r="O131" s="52">
        <v>36192</v>
      </c>
      <c r="P131" s="52">
        <v>13730</v>
      </c>
      <c r="Q131" s="52">
        <v>40374</v>
      </c>
      <c r="R131" s="52">
        <v>32012</v>
      </c>
      <c r="S131" s="52">
        <v>22941</v>
      </c>
      <c r="T131" s="52">
        <v>5592</v>
      </c>
      <c r="U131" s="52">
        <v>15068</v>
      </c>
      <c r="V131" s="52">
        <v>21268</v>
      </c>
      <c r="W131" s="52">
        <v>34695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35</v>
      </c>
      <c r="D132" s="52">
        <v>62</v>
      </c>
      <c r="E132" s="52">
        <v>73</v>
      </c>
      <c r="F132" s="52">
        <v>123</v>
      </c>
      <c r="G132" s="52">
        <v>155</v>
      </c>
      <c r="H132" s="52">
        <v>71</v>
      </c>
      <c r="I132" s="52">
        <v>455</v>
      </c>
      <c r="J132" s="52">
        <v>375</v>
      </c>
      <c r="K132" s="52">
        <v>593</v>
      </c>
      <c r="L132" s="52">
        <v>198</v>
      </c>
      <c r="M132" s="52">
        <v>390</v>
      </c>
      <c r="N132" s="52">
        <v>85</v>
      </c>
      <c r="O132" s="52">
        <v>444</v>
      </c>
      <c r="P132" s="52">
        <v>1146</v>
      </c>
      <c r="Q132" s="52">
        <v>812</v>
      </c>
      <c r="R132" s="52">
        <v>773</v>
      </c>
      <c r="S132" s="52">
        <v>216</v>
      </c>
      <c r="T132" s="52">
        <v>0</v>
      </c>
      <c r="U132" s="52">
        <v>484</v>
      </c>
      <c r="V132" s="52">
        <v>191</v>
      </c>
      <c r="W132" s="52">
        <v>675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75248</v>
      </c>
      <c r="D135" s="52">
        <v>62156</v>
      </c>
      <c r="E135" s="52">
        <v>34009</v>
      </c>
      <c r="F135" s="52">
        <v>107759</v>
      </c>
      <c r="G135" s="52">
        <v>67950</v>
      </c>
      <c r="H135" s="52">
        <v>49713</v>
      </c>
      <c r="I135" s="52">
        <v>29900</v>
      </c>
      <c r="J135" s="52">
        <v>15328</v>
      </c>
      <c r="K135" s="52">
        <v>15580</v>
      </c>
      <c r="L135" s="52">
        <v>29517</v>
      </c>
      <c r="M135" s="52">
        <v>17425</v>
      </c>
      <c r="N135" s="52">
        <v>45283</v>
      </c>
      <c r="O135" s="52">
        <v>19238</v>
      </c>
      <c r="P135" s="52">
        <v>16193</v>
      </c>
      <c r="Q135" s="52">
        <v>11696</v>
      </c>
      <c r="R135" s="52">
        <v>19461</v>
      </c>
      <c r="S135" s="52">
        <v>21262</v>
      </c>
      <c r="T135" s="52">
        <v>4300</v>
      </c>
      <c r="U135" s="52">
        <v>7900</v>
      </c>
      <c r="V135" s="52">
        <v>15200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40850</v>
      </c>
      <c r="D136" s="52">
        <v>35581</v>
      </c>
      <c r="E136" s="52">
        <v>46831</v>
      </c>
      <c r="F136" s="52">
        <v>33981</v>
      </c>
      <c r="G136" s="52">
        <v>49151</v>
      </c>
      <c r="H136" s="52">
        <v>44343</v>
      </c>
      <c r="I136" s="52">
        <v>49646</v>
      </c>
      <c r="J136" s="52">
        <v>19998</v>
      </c>
      <c r="K136" s="52">
        <v>49795</v>
      </c>
      <c r="L136" s="52">
        <v>23941</v>
      </c>
      <c r="M136" s="52">
        <v>52703</v>
      </c>
      <c r="N136" s="52">
        <v>60520</v>
      </c>
      <c r="O136" s="52">
        <v>63132</v>
      </c>
      <c r="P136" s="52">
        <v>160818</v>
      </c>
      <c r="Q136" s="52">
        <v>207868</v>
      </c>
      <c r="R136" s="52">
        <v>87300</v>
      </c>
      <c r="S136" s="52">
        <v>57541</v>
      </c>
      <c r="T136" s="52">
        <v>11115</v>
      </c>
      <c r="U136" s="52">
        <v>38195</v>
      </c>
      <c r="V136" s="52">
        <v>32446</v>
      </c>
      <c r="W136" s="52">
        <v>32502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120158</v>
      </c>
      <c r="D141" s="36">
        <v>103622</v>
      </c>
      <c r="E141" s="36">
        <v>86185</v>
      </c>
      <c r="F141" s="36">
        <v>159021</v>
      </c>
      <c r="G141" s="36">
        <v>130685</v>
      </c>
      <c r="H141" s="36">
        <v>101680</v>
      </c>
      <c r="I141" s="36">
        <v>128065</v>
      </c>
      <c r="J141" s="36">
        <v>80946</v>
      </c>
      <c r="K141" s="36">
        <v>110445</v>
      </c>
      <c r="L141" s="36">
        <v>91302</v>
      </c>
      <c r="M141" s="36">
        <v>112043</v>
      </c>
      <c r="N141" s="36">
        <v>143352</v>
      </c>
      <c r="O141" s="36">
        <v>119006</v>
      </c>
      <c r="P141" s="36">
        <v>191887</v>
      </c>
      <c r="Q141" s="36">
        <v>260750</v>
      </c>
      <c r="R141" s="36">
        <v>139546</v>
      </c>
      <c r="S141" s="36">
        <v>101960</v>
      </c>
      <c r="T141" s="36">
        <v>21007</v>
      </c>
      <c r="U141" s="36">
        <v>61647</v>
      </c>
      <c r="V141" s="36">
        <v>69105</v>
      </c>
      <c r="W141" s="36">
        <v>67872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22826</v>
      </c>
      <c r="D145" s="52">
        <v>34246</v>
      </c>
      <c r="E145" s="52">
        <v>28594</v>
      </c>
      <c r="F145" s="52">
        <v>20194</v>
      </c>
      <c r="G145" s="52">
        <v>25139</v>
      </c>
      <c r="H145" s="52">
        <v>37456</v>
      </c>
      <c r="I145" s="52">
        <v>54130</v>
      </c>
      <c r="J145" s="52">
        <v>45824</v>
      </c>
      <c r="K145" s="52">
        <v>46849</v>
      </c>
      <c r="L145" s="52">
        <v>42131</v>
      </c>
      <c r="M145" s="52">
        <v>51897</v>
      </c>
      <c r="N145" s="52">
        <v>42096</v>
      </c>
      <c r="O145" s="52">
        <v>42841</v>
      </c>
      <c r="P145" s="52">
        <v>133402</v>
      </c>
      <c r="Q145" s="52">
        <v>101215</v>
      </c>
      <c r="R145" s="52">
        <v>74698</v>
      </c>
      <c r="S145" s="52">
        <v>71648</v>
      </c>
      <c r="T145" s="52">
        <v>75091</v>
      </c>
      <c r="U145" s="52">
        <v>63560</v>
      </c>
      <c r="V145" s="52">
        <v>65135</v>
      </c>
      <c r="W145" s="52">
        <v>57712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374</v>
      </c>
      <c r="D147" s="52">
        <v>399</v>
      </c>
      <c r="E147" s="52">
        <v>3267</v>
      </c>
      <c r="F147" s="52">
        <v>2506</v>
      </c>
      <c r="G147" s="52">
        <v>3352</v>
      </c>
      <c r="H147" s="52">
        <v>5788</v>
      </c>
      <c r="I147" s="52">
        <v>9261</v>
      </c>
      <c r="J147" s="52">
        <v>8588</v>
      </c>
      <c r="K147" s="52">
        <v>9324</v>
      </c>
      <c r="L147" s="52">
        <v>8929</v>
      </c>
      <c r="M147" s="52">
        <v>11699</v>
      </c>
      <c r="N147" s="52">
        <v>9899</v>
      </c>
      <c r="O147" s="52">
        <v>10485</v>
      </c>
      <c r="P147" s="52">
        <v>18331</v>
      </c>
      <c r="Q147" s="52">
        <v>13070</v>
      </c>
      <c r="R147" s="52">
        <v>5776</v>
      </c>
      <c r="S147" s="52">
        <v>10453</v>
      </c>
      <c r="T147" s="52">
        <v>11269</v>
      </c>
      <c r="U147" s="52">
        <v>10953</v>
      </c>
      <c r="V147" s="52">
        <v>16947</v>
      </c>
      <c r="W147" s="52">
        <v>9542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2708</v>
      </c>
      <c r="D149" s="52">
        <v>2175</v>
      </c>
      <c r="E149" s="52">
        <v>3194</v>
      </c>
      <c r="F149" s="52">
        <v>2551</v>
      </c>
      <c r="G149" s="52">
        <v>3002</v>
      </c>
      <c r="H149" s="52">
        <v>3640</v>
      </c>
      <c r="I149" s="52">
        <v>3973</v>
      </c>
      <c r="J149" s="52">
        <v>3759</v>
      </c>
      <c r="K149" s="52">
        <v>5041</v>
      </c>
      <c r="L149" s="52">
        <v>4165</v>
      </c>
      <c r="M149" s="52">
        <v>5405</v>
      </c>
      <c r="N149" s="52">
        <v>3345</v>
      </c>
      <c r="O149" s="52">
        <v>4223</v>
      </c>
      <c r="P149" s="52">
        <v>20216</v>
      </c>
      <c r="Q149" s="52">
        <v>14699</v>
      </c>
      <c r="R149" s="52">
        <v>6678</v>
      </c>
      <c r="S149" s="52">
        <v>6932</v>
      </c>
      <c r="T149" s="52">
        <v>11573</v>
      </c>
      <c r="U149" s="52">
        <v>6604</v>
      </c>
      <c r="V149" s="52">
        <v>6928</v>
      </c>
      <c r="W149" s="52">
        <v>4669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13</v>
      </c>
      <c r="D150" s="52">
        <v>11</v>
      </c>
      <c r="E150" s="52">
        <v>13</v>
      </c>
      <c r="F150" s="52">
        <v>22</v>
      </c>
      <c r="G150" s="52">
        <v>8</v>
      </c>
      <c r="H150" s="52">
        <v>31</v>
      </c>
      <c r="I150" s="52">
        <v>0</v>
      </c>
      <c r="J150" s="52">
        <v>66</v>
      </c>
      <c r="K150" s="52">
        <v>55</v>
      </c>
      <c r="L150" s="52">
        <v>29</v>
      </c>
      <c r="M150" s="52">
        <v>63</v>
      </c>
      <c r="N150" s="52">
        <v>21</v>
      </c>
      <c r="O150" s="52">
        <v>13</v>
      </c>
      <c r="P150" s="52">
        <v>572</v>
      </c>
      <c r="Q150" s="52">
        <v>0</v>
      </c>
      <c r="R150" s="52">
        <v>256</v>
      </c>
      <c r="S150" s="52">
        <v>0</v>
      </c>
      <c r="T150" s="52">
        <v>276</v>
      </c>
      <c r="U150" s="52">
        <v>71</v>
      </c>
      <c r="V150" s="52">
        <v>170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13031</v>
      </c>
      <c r="D153" s="52">
        <v>20389</v>
      </c>
      <c r="E153" s="52">
        <v>10680</v>
      </c>
      <c r="F153" s="52">
        <v>13397</v>
      </c>
      <c r="G153" s="52">
        <v>12841</v>
      </c>
      <c r="H153" s="52">
        <v>17857</v>
      </c>
      <c r="I153" s="52">
        <v>18853</v>
      </c>
      <c r="J153" s="52">
        <v>18223</v>
      </c>
      <c r="K153" s="52">
        <v>9951</v>
      </c>
      <c r="L153" s="52">
        <v>20947</v>
      </c>
      <c r="M153" s="52">
        <v>11536</v>
      </c>
      <c r="N153" s="52">
        <v>16576</v>
      </c>
      <c r="O153" s="52">
        <v>9016</v>
      </c>
      <c r="P153" s="52">
        <v>10302</v>
      </c>
      <c r="Q153" s="52">
        <v>4609</v>
      </c>
      <c r="R153" s="52">
        <v>12352</v>
      </c>
      <c r="S153" s="52">
        <v>17461</v>
      </c>
      <c r="T153" s="52">
        <v>17642</v>
      </c>
      <c r="U153" s="52">
        <v>9749</v>
      </c>
      <c r="V153" s="52">
        <v>18515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7074</v>
      </c>
      <c r="D154" s="52">
        <v>11671</v>
      </c>
      <c r="E154" s="52">
        <v>14707</v>
      </c>
      <c r="F154" s="52">
        <v>4224</v>
      </c>
      <c r="G154" s="52">
        <v>9288</v>
      </c>
      <c r="H154" s="52">
        <v>15928</v>
      </c>
      <c r="I154" s="52">
        <v>31304</v>
      </c>
      <c r="J154" s="52">
        <v>23776</v>
      </c>
      <c r="K154" s="52">
        <v>31802</v>
      </c>
      <c r="L154" s="52">
        <v>16990</v>
      </c>
      <c r="M154" s="52">
        <v>34893</v>
      </c>
      <c r="N154" s="52">
        <v>22154</v>
      </c>
      <c r="O154" s="52">
        <v>29589</v>
      </c>
      <c r="P154" s="52">
        <v>102312</v>
      </c>
      <c r="Q154" s="52">
        <v>81907</v>
      </c>
      <c r="R154" s="52">
        <v>55412</v>
      </c>
      <c r="S154" s="52">
        <v>47255</v>
      </c>
      <c r="T154" s="52">
        <v>45600</v>
      </c>
      <c r="U154" s="52">
        <v>47136</v>
      </c>
      <c r="V154" s="52">
        <v>39522</v>
      </c>
      <c r="W154" s="52">
        <v>53043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22826</v>
      </c>
      <c r="D159" s="36">
        <v>34246</v>
      </c>
      <c r="E159" s="36">
        <v>28594</v>
      </c>
      <c r="F159" s="36">
        <v>20194</v>
      </c>
      <c r="G159" s="36">
        <v>25139</v>
      </c>
      <c r="H159" s="36">
        <v>37456</v>
      </c>
      <c r="I159" s="36">
        <v>54130</v>
      </c>
      <c r="J159" s="36">
        <v>45824</v>
      </c>
      <c r="K159" s="36">
        <v>46849</v>
      </c>
      <c r="L159" s="36">
        <v>42131</v>
      </c>
      <c r="M159" s="36">
        <v>51897</v>
      </c>
      <c r="N159" s="36">
        <v>42096</v>
      </c>
      <c r="O159" s="36">
        <v>42841</v>
      </c>
      <c r="P159" s="36">
        <v>133402</v>
      </c>
      <c r="Q159" s="36">
        <v>101215</v>
      </c>
      <c r="R159" s="36">
        <v>74698</v>
      </c>
      <c r="S159" s="36">
        <v>71648</v>
      </c>
      <c r="T159" s="36">
        <v>75091</v>
      </c>
      <c r="U159" s="36">
        <v>63560</v>
      </c>
      <c r="V159" s="36">
        <v>65135</v>
      </c>
      <c r="W159" s="36">
        <v>57712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5231</v>
      </c>
      <c r="D163" s="52">
        <v>7352</v>
      </c>
      <c r="E163" s="52">
        <v>7169</v>
      </c>
      <c r="F163" s="52">
        <v>6239</v>
      </c>
      <c r="G163" s="52">
        <v>5094</v>
      </c>
      <c r="H163" s="52">
        <v>3665</v>
      </c>
      <c r="I163" s="52">
        <v>3071</v>
      </c>
      <c r="J163" s="52">
        <v>1929</v>
      </c>
      <c r="K163" s="52">
        <v>2222</v>
      </c>
      <c r="L163" s="52">
        <v>2579</v>
      </c>
      <c r="M163" s="52">
        <v>2936</v>
      </c>
      <c r="N163" s="52">
        <v>3108</v>
      </c>
      <c r="O163" s="52">
        <v>2770</v>
      </c>
      <c r="P163" s="52">
        <v>1595</v>
      </c>
      <c r="Q163" s="52">
        <v>3335</v>
      </c>
      <c r="R163" s="52">
        <v>3595</v>
      </c>
      <c r="S163" s="52">
        <v>4821</v>
      </c>
      <c r="T163" s="52">
        <v>2851</v>
      </c>
      <c r="U163" s="52">
        <v>702</v>
      </c>
      <c r="V163" s="52">
        <v>0</v>
      </c>
      <c r="W163" s="52">
        <v>817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43</v>
      </c>
      <c r="D165" s="52">
        <v>43</v>
      </c>
      <c r="E165" s="52">
        <v>734</v>
      </c>
      <c r="F165" s="52">
        <v>757</v>
      </c>
      <c r="G165" s="52">
        <v>667</v>
      </c>
      <c r="H165" s="52">
        <v>555</v>
      </c>
      <c r="I165" s="52">
        <v>518</v>
      </c>
      <c r="J165" s="52">
        <v>358</v>
      </c>
      <c r="K165" s="52">
        <v>437</v>
      </c>
      <c r="L165" s="52">
        <v>539</v>
      </c>
      <c r="M165" s="52">
        <v>606</v>
      </c>
      <c r="N165" s="52">
        <v>588</v>
      </c>
      <c r="O165" s="52">
        <v>486</v>
      </c>
      <c r="P165" s="52">
        <v>110</v>
      </c>
      <c r="Q165" s="52">
        <v>216</v>
      </c>
      <c r="R165" s="52">
        <v>140</v>
      </c>
      <c r="S165" s="52">
        <v>353</v>
      </c>
      <c r="T165" s="52">
        <v>215</v>
      </c>
      <c r="U165" s="52">
        <v>61</v>
      </c>
      <c r="V165" s="52">
        <v>0</v>
      </c>
      <c r="W165" s="52">
        <v>68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621</v>
      </c>
      <c r="D167" s="52">
        <v>467</v>
      </c>
      <c r="E167" s="52">
        <v>801</v>
      </c>
      <c r="F167" s="52">
        <v>788</v>
      </c>
      <c r="G167" s="52">
        <v>608</v>
      </c>
      <c r="H167" s="52">
        <v>356</v>
      </c>
      <c r="I167" s="52">
        <v>225</v>
      </c>
      <c r="J167" s="52">
        <v>158</v>
      </c>
      <c r="K167" s="52">
        <v>239</v>
      </c>
      <c r="L167" s="52">
        <v>255</v>
      </c>
      <c r="M167" s="52">
        <v>305</v>
      </c>
      <c r="N167" s="52">
        <v>247</v>
      </c>
      <c r="O167" s="52">
        <v>273</v>
      </c>
      <c r="P167" s="52">
        <v>242</v>
      </c>
      <c r="Q167" s="52">
        <v>484</v>
      </c>
      <c r="R167" s="52">
        <v>322</v>
      </c>
      <c r="S167" s="52">
        <v>466</v>
      </c>
      <c r="T167" s="52">
        <v>440</v>
      </c>
      <c r="U167" s="52">
        <v>73</v>
      </c>
      <c r="V167" s="52">
        <v>0</v>
      </c>
      <c r="W167" s="52">
        <v>66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3</v>
      </c>
      <c r="D168" s="52">
        <v>2</v>
      </c>
      <c r="E168" s="52">
        <v>3</v>
      </c>
      <c r="F168" s="52">
        <v>7</v>
      </c>
      <c r="G168" s="52">
        <v>2</v>
      </c>
      <c r="H168" s="52">
        <v>3</v>
      </c>
      <c r="I168" s="52">
        <v>0</v>
      </c>
      <c r="J168" s="52">
        <v>3</v>
      </c>
      <c r="K168" s="52">
        <v>3</v>
      </c>
      <c r="L168" s="52">
        <v>2</v>
      </c>
      <c r="M168" s="52">
        <v>4</v>
      </c>
      <c r="N168" s="52">
        <v>2</v>
      </c>
      <c r="O168" s="52">
        <v>1</v>
      </c>
      <c r="P168" s="52">
        <v>7</v>
      </c>
      <c r="Q168" s="52">
        <v>0</v>
      </c>
      <c r="R168" s="52">
        <v>12</v>
      </c>
      <c r="S168" s="52">
        <v>0</v>
      </c>
      <c r="T168" s="52">
        <v>10</v>
      </c>
      <c r="U168" s="52">
        <v>1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2986</v>
      </c>
      <c r="D171" s="52">
        <v>4377</v>
      </c>
      <c r="E171" s="52">
        <v>2678</v>
      </c>
      <c r="F171" s="52">
        <v>4139</v>
      </c>
      <c r="G171" s="52">
        <v>2602</v>
      </c>
      <c r="H171" s="52">
        <v>1747</v>
      </c>
      <c r="I171" s="52">
        <v>1070</v>
      </c>
      <c r="J171" s="52">
        <v>767</v>
      </c>
      <c r="K171" s="52">
        <v>472</v>
      </c>
      <c r="L171" s="52">
        <v>1282</v>
      </c>
      <c r="M171" s="52">
        <v>653</v>
      </c>
      <c r="N171" s="52">
        <v>1224</v>
      </c>
      <c r="O171" s="52">
        <v>583</v>
      </c>
      <c r="P171" s="52">
        <v>123</v>
      </c>
      <c r="Q171" s="52">
        <v>152</v>
      </c>
      <c r="R171" s="52">
        <v>594</v>
      </c>
      <c r="S171" s="52">
        <v>1175</v>
      </c>
      <c r="T171" s="52">
        <v>670</v>
      </c>
      <c r="U171" s="52">
        <v>108</v>
      </c>
      <c r="V171" s="52">
        <v>0</v>
      </c>
      <c r="W171" s="52">
        <v>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1621</v>
      </c>
      <c r="D172" s="52">
        <v>2506</v>
      </c>
      <c r="E172" s="52">
        <v>3687</v>
      </c>
      <c r="F172" s="52">
        <v>1305</v>
      </c>
      <c r="G172" s="52">
        <v>1882</v>
      </c>
      <c r="H172" s="52">
        <v>1559</v>
      </c>
      <c r="I172" s="52">
        <v>1776</v>
      </c>
      <c r="J172" s="52">
        <v>1001</v>
      </c>
      <c r="K172" s="52">
        <v>1508</v>
      </c>
      <c r="L172" s="52">
        <v>1040</v>
      </c>
      <c r="M172" s="52">
        <v>1974</v>
      </c>
      <c r="N172" s="52">
        <v>1635</v>
      </c>
      <c r="O172" s="52">
        <v>1913</v>
      </c>
      <c r="P172" s="52">
        <v>1223</v>
      </c>
      <c r="Q172" s="52">
        <v>2699</v>
      </c>
      <c r="R172" s="52">
        <v>2667</v>
      </c>
      <c r="S172" s="52">
        <v>3180</v>
      </c>
      <c r="T172" s="52">
        <v>1731</v>
      </c>
      <c r="U172" s="52">
        <v>520</v>
      </c>
      <c r="V172" s="52">
        <v>0</v>
      </c>
      <c r="W172" s="52">
        <v>751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5231</v>
      </c>
      <c r="D177" s="36">
        <v>7352</v>
      </c>
      <c r="E177" s="36">
        <v>7169</v>
      </c>
      <c r="F177" s="36">
        <v>6239</v>
      </c>
      <c r="G177" s="36">
        <v>5094</v>
      </c>
      <c r="H177" s="36">
        <v>3665</v>
      </c>
      <c r="I177" s="36">
        <v>3071</v>
      </c>
      <c r="J177" s="36">
        <v>1929</v>
      </c>
      <c r="K177" s="36">
        <v>2222</v>
      </c>
      <c r="L177" s="36">
        <v>2579</v>
      </c>
      <c r="M177" s="36">
        <v>2936</v>
      </c>
      <c r="N177" s="36">
        <v>3108</v>
      </c>
      <c r="O177" s="36">
        <v>2770</v>
      </c>
      <c r="P177" s="36">
        <v>1595</v>
      </c>
      <c r="Q177" s="36">
        <v>3335</v>
      </c>
      <c r="R177" s="36">
        <v>3595</v>
      </c>
      <c r="S177" s="36">
        <v>4821</v>
      </c>
      <c r="T177" s="36">
        <v>2851</v>
      </c>
      <c r="U177" s="36">
        <v>702</v>
      </c>
      <c r="V177" s="36">
        <v>0</v>
      </c>
      <c r="W177" s="36">
        <v>817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18292</v>
      </c>
      <c r="D5" s="52">
        <v>9943</v>
      </c>
      <c r="E5" s="52">
        <v>26820</v>
      </c>
      <c r="F5" s="52">
        <v>34713</v>
      </c>
      <c r="G5" s="52">
        <v>34716</v>
      </c>
      <c r="H5" s="52">
        <v>51047</v>
      </c>
      <c r="I5" s="52">
        <v>57725</v>
      </c>
      <c r="J5" s="52">
        <v>62282</v>
      </c>
      <c r="K5" s="52">
        <v>82497</v>
      </c>
      <c r="L5" s="52">
        <v>69434</v>
      </c>
      <c r="M5" s="52">
        <v>57156</v>
      </c>
      <c r="N5" s="52">
        <v>34658</v>
      </c>
      <c r="O5" s="52">
        <v>0</v>
      </c>
      <c r="P5" s="52">
        <v>0</v>
      </c>
      <c r="Q5" s="52">
        <v>1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31347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2212</v>
      </c>
      <c r="D8" s="52">
        <v>2041</v>
      </c>
      <c r="E8" s="52">
        <v>1056</v>
      </c>
      <c r="F8" s="52">
        <v>1435</v>
      </c>
      <c r="G8" s="52">
        <v>2307</v>
      </c>
      <c r="H8" s="52">
        <v>3351</v>
      </c>
      <c r="I8" s="52">
        <v>3111</v>
      </c>
      <c r="J8" s="52">
        <v>3186</v>
      </c>
      <c r="K8" s="52">
        <v>4173</v>
      </c>
      <c r="L8" s="52">
        <v>5393</v>
      </c>
      <c r="M8" s="52">
        <v>5951</v>
      </c>
      <c r="N8" s="52">
        <v>5735</v>
      </c>
      <c r="O8" s="52">
        <v>4586</v>
      </c>
      <c r="P8" s="52">
        <v>1642</v>
      </c>
      <c r="Q8" s="52">
        <v>800</v>
      </c>
      <c r="R8" s="52">
        <v>564</v>
      </c>
      <c r="S8" s="52">
        <v>561</v>
      </c>
      <c r="T8" s="52">
        <v>552</v>
      </c>
      <c r="U8" s="52">
        <v>457</v>
      </c>
      <c r="V8" s="52">
        <v>414</v>
      </c>
      <c r="W8" s="52">
        <v>428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9361</v>
      </c>
      <c r="D11" s="52">
        <f>RES_hhdet_in!D11-RES_hhdet_in_new!D11</f>
        <v>4494</v>
      </c>
      <c r="E11" s="52">
        <f>RES_hhdet_in!E11-RES_hhdet_in_new!E11</f>
        <v>9913</v>
      </c>
      <c r="F11" s="52">
        <f>RES_hhdet_in!F11-RES_hhdet_in_new!F11</f>
        <v>12592</v>
      </c>
      <c r="G11" s="52">
        <f>RES_hhdet_in!G11-RES_hhdet_in_new!G11</f>
        <v>12622</v>
      </c>
      <c r="H11" s="52">
        <f>RES_hhdet_in!H11-RES_hhdet_in_new!H11</f>
        <v>12867</v>
      </c>
      <c r="I11" s="52">
        <f>RES_hhdet_in!I11-RES_hhdet_in_new!I11</f>
        <v>6043</v>
      </c>
      <c r="J11" s="52">
        <f>RES_hhdet_in!J11-RES_hhdet_in_new!J11</f>
        <v>6640</v>
      </c>
      <c r="K11" s="52">
        <f>RES_hhdet_in!K11-RES_hhdet_in_new!K11</f>
        <v>12145</v>
      </c>
      <c r="L11" s="52">
        <f>RES_hhdet_in!L11-RES_hhdet_in_new!L11</f>
        <v>10437</v>
      </c>
      <c r="M11" s="52">
        <f>RES_hhdet_in!M11-RES_hhdet_in_new!M11</f>
        <v>11189</v>
      </c>
      <c r="N11" s="52">
        <f>RES_hhdet_in!N11-RES_hhdet_in_new!N11</f>
        <v>7509</v>
      </c>
      <c r="O11" s="52">
        <f>RES_hhdet_in!O11-RES_hhdet_in_new!O11</f>
        <v>5197</v>
      </c>
      <c r="P11" s="52">
        <f>RES_hhdet_in!P11-RES_hhdet_in_new!P11</f>
        <v>9259</v>
      </c>
      <c r="Q11" s="52">
        <f>RES_hhdet_in!Q11-RES_hhdet_in_new!Q11</f>
        <v>11014</v>
      </c>
      <c r="R11" s="52">
        <f>RES_hhdet_in!R11-RES_hhdet_in_new!R11</f>
        <v>6695</v>
      </c>
      <c r="S11" s="52">
        <f>RES_hhdet_in!S11-RES_hhdet_in_new!S11</f>
        <v>7283</v>
      </c>
      <c r="T11" s="52">
        <f>RES_hhdet_in!T11-RES_hhdet_in_new!T11</f>
        <v>9130</v>
      </c>
      <c r="U11" s="52">
        <f>RES_hhdet_in!U11-RES_hhdet_in_new!U11</f>
        <v>3277</v>
      </c>
      <c r="V11" s="52">
        <f>RES_hhdet_in!V11-RES_hhdet_in_new!V11</f>
        <v>1912</v>
      </c>
      <c r="W11" s="52">
        <f>RES_hhdet_in!W11-RES_hhdet_in_new!W11</f>
        <v>4111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45</v>
      </c>
      <c r="D12" s="52">
        <f>RES_hhdet_in!D12-RES_hhdet_in_new!D12</f>
        <v>22</v>
      </c>
      <c r="E12" s="52">
        <f>RES_hhdet_in!E12-RES_hhdet_in_new!E12</f>
        <v>40</v>
      </c>
      <c r="F12" s="52">
        <f>RES_hhdet_in!F12-RES_hhdet_in_new!F12</f>
        <v>106</v>
      </c>
      <c r="G12" s="52">
        <f>RES_hhdet_in!G12-RES_hhdet_in_new!G12</f>
        <v>33</v>
      </c>
      <c r="H12" s="52">
        <f>RES_hhdet_in!H12-RES_hhdet_in_new!H12</f>
        <v>108</v>
      </c>
      <c r="I12" s="52">
        <f>RES_hhdet_in!I12-RES_hhdet_in_new!I12</f>
        <v>0</v>
      </c>
      <c r="J12" s="52">
        <f>RES_hhdet_in!J12-RES_hhdet_in_new!J12</f>
        <v>115</v>
      </c>
      <c r="K12" s="52">
        <f>RES_hhdet_in!K12-RES_hhdet_in_new!K12</f>
        <v>132</v>
      </c>
      <c r="L12" s="52">
        <f>RES_hhdet_in!L12-RES_hhdet_in_new!L12</f>
        <v>71</v>
      </c>
      <c r="M12" s="52">
        <f>RES_hhdet_in!M12-RES_hhdet_in_new!M12</f>
        <v>127</v>
      </c>
      <c r="N12" s="52">
        <f>RES_hhdet_in!N12-RES_hhdet_in_new!N12</f>
        <v>44</v>
      </c>
      <c r="O12" s="52">
        <f>RES_hhdet_in!O12-RES_hhdet_in_new!O12</f>
        <v>15</v>
      </c>
      <c r="P12" s="52">
        <f>RES_hhdet_in!P12-RES_hhdet_in_new!P12</f>
        <v>257</v>
      </c>
      <c r="Q12" s="52">
        <f>RES_hhdet_in!Q12-RES_hhdet_in_new!Q12</f>
        <v>0</v>
      </c>
      <c r="R12" s="52">
        <f>RES_hhdet_in!R12-RES_hhdet_in_new!R12</f>
        <v>254</v>
      </c>
      <c r="S12" s="52">
        <f>RES_hhdet_in!S12-RES_hhdet_in_new!S12</f>
        <v>0</v>
      </c>
      <c r="T12" s="52">
        <f>RES_hhdet_in!T12-RES_hhdet_in_new!T12</f>
        <v>213</v>
      </c>
      <c r="U12" s="52">
        <f>RES_hhdet_in!U12-RES_hhdet_in_new!U12</f>
        <v>34</v>
      </c>
      <c r="V12" s="52">
        <f>RES_hhdet_in!V12-RES_hhdet_in_new!V12</f>
        <v>45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45054</v>
      </c>
      <c r="D15" s="52">
        <f>RES_hhdet_in!D15-RES_hhdet_in_new!D15</f>
        <v>42112</v>
      </c>
      <c r="E15" s="52">
        <f>RES_hhdet_in!E15-RES_hhdet_in_new!E15</f>
        <v>33148</v>
      </c>
      <c r="F15" s="52">
        <f>RES_hhdet_in!F15-RES_hhdet_in_new!F15</f>
        <v>66116</v>
      </c>
      <c r="G15" s="52">
        <f>RES_hhdet_in!G15-RES_hhdet_in_new!G15</f>
        <v>54004</v>
      </c>
      <c r="H15" s="52">
        <f>RES_hhdet_in!H15-RES_hhdet_in_new!H15</f>
        <v>63111</v>
      </c>
      <c r="I15" s="52">
        <f>RES_hhdet_in!I15-RES_hhdet_in_new!I15</f>
        <v>28675</v>
      </c>
      <c r="J15" s="52">
        <f>RES_hhdet_in!J15-RES_hhdet_in_new!J15</f>
        <v>32185</v>
      </c>
      <c r="K15" s="52">
        <f>RES_hhdet_in!K15-RES_hhdet_in_new!K15</f>
        <v>23972</v>
      </c>
      <c r="L15" s="52">
        <f>RES_hhdet_in!L15-RES_hhdet_in_new!L15</f>
        <v>52513</v>
      </c>
      <c r="M15" s="52">
        <f>RES_hhdet_in!M15-RES_hhdet_in_new!M15</f>
        <v>23861</v>
      </c>
      <c r="N15" s="52">
        <f>RES_hhdet_in!N15-RES_hhdet_in_new!N15</f>
        <v>37193</v>
      </c>
      <c r="O15" s="52">
        <f>RES_hhdet_in!O15-RES_hhdet_in_new!O15</f>
        <v>11090</v>
      </c>
      <c r="P15" s="52">
        <f>RES_hhdet_in!P15-RES_hhdet_in_new!P15</f>
        <v>4717</v>
      </c>
      <c r="Q15" s="52">
        <f>RES_hhdet_in!Q15-RES_hhdet_in_new!Q15</f>
        <v>3450</v>
      </c>
      <c r="R15" s="52">
        <f>RES_hhdet_in!R15-RES_hhdet_in_new!R15</f>
        <v>12375</v>
      </c>
      <c r="S15" s="52">
        <f>RES_hhdet_in!S15-RES_hhdet_in_new!S15</f>
        <v>18354</v>
      </c>
      <c r="T15" s="52">
        <f>RES_hhdet_in!T15-RES_hhdet_in_new!T15</f>
        <v>13914</v>
      </c>
      <c r="U15" s="52">
        <f>RES_hhdet_in!U15-RES_hhdet_in_new!U15</f>
        <v>4839</v>
      </c>
      <c r="V15" s="52">
        <f>RES_hhdet_in!V15-RES_hhdet_in_new!V15</f>
        <v>5110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24458</v>
      </c>
      <c r="D16" s="52">
        <f>RES_hhdet_in!D16-RES_hhdet_in_new!D16</f>
        <v>24106</v>
      </c>
      <c r="E16" s="52">
        <f>RES_hhdet_in!E16-RES_hhdet_in_new!E16</f>
        <v>45645</v>
      </c>
      <c r="F16" s="52">
        <f>RES_hhdet_in!F16-RES_hhdet_in_new!F16</f>
        <v>20850</v>
      </c>
      <c r="G16" s="52">
        <f>RES_hhdet_in!G16-RES_hhdet_in_new!G16</f>
        <v>39059</v>
      </c>
      <c r="H16" s="52">
        <f>RES_hhdet_in!H16-RES_hhdet_in_new!H16</f>
        <v>56289</v>
      </c>
      <c r="I16" s="52">
        <f>RES_hhdet_in!I16-RES_hhdet_in_new!I16</f>
        <v>47611</v>
      </c>
      <c r="J16" s="52">
        <f>RES_hhdet_in!J16-RES_hhdet_in_new!J16</f>
        <v>41998</v>
      </c>
      <c r="K16" s="52">
        <f>RES_hhdet_in!K16-RES_hhdet_in_new!K16</f>
        <v>76623</v>
      </c>
      <c r="L16" s="52">
        <f>RES_hhdet_in!L16-RES_hhdet_in_new!L16</f>
        <v>42581</v>
      </c>
      <c r="M16" s="52">
        <f>RES_hhdet_in!M16-RES_hhdet_in_new!M16</f>
        <v>72210</v>
      </c>
      <c r="N16" s="52">
        <f>RES_hhdet_in!N16-RES_hhdet_in_new!N16</f>
        <v>49717</v>
      </c>
      <c r="O16" s="52">
        <f>RES_hhdet_in!O16-RES_hhdet_in_new!O16</f>
        <v>36412</v>
      </c>
      <c r="P16" s="52">
        <f>RES_hhdet_in!P16-RES_hhdet_in_new!P16</f>
        <v>46841</v>
      </c>
      <c r="Q16" s="52">
        <f>RES_hhdet_in!Q16-RES_hhdet_in_new!Q16</f>
        <v>61399</v>
      </c>
      <c r="R16" s="52">
        <f>RES_hhdet_in!R16-RES_hhdet_in_new!R16</f>
        <v>55538</v>
      </c>
      <c r="S16" s="52">
        <f>RES_hhdet_in!S16-RES_hhdet_in_new!S16</f>
        <v>49668</v>
      </c>
      <c r="T16" s="52">
        <f>RES_hhdet_in!T16-RES_hhdet_in_new!T16</f>
        <v>35957</v>
      </c>
      <c r="U16" s="52">
        <f>RES_hhdet_in!U16-RES_hhdet_in_new!U16</f>
        <v>23403</v>
      </c>
      <c r="V16" s="52">
        <f>RES_hhdet_in!V16-RES_hhdet_in_new!V16</f>
        <v>10902</v>
      </c>
      <c r="W16" s="52">
        <f>RES_hhdet_in!W16-RES_hhdet_in_new!W16</f>
        <v>46719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78918</v>
      </c>
      <c r="D22" s="36">
        <v>70734</v>
      </c>
      <c r="E22" s="36">
        <v>88745</v>
      </c>
      <c r="F22" s="36">
        <v>99666</v>
      </c>
      <c r="G22" s="36">
        <v>105718</v>
      </c>
      <c r="H22" s="36">
        <v>132377</v>
      </c>
      <c r="I22" s="36">
        <v>82328</v>
      </c>
      <c r="J22" s="36">
        <v>80949</v>
      </c>
      <c r="K22" s="36">
        <v>112868</v>
      </c>
      <c r="L22" s="36">
        <v>105606</v>
      </c>
      <c r="M22" s="36">
        <v>107390</v>
      </c>
      <c r="N22" s="36">
        <v>94459</v>
      </c>
      <c r="O22" s="36">
        <v>52713</v>
      </c>
      <c r="P22" s="36">
        <v>61101</v>
      </c>
      <c r="Q22" s="36">
        <v>75876</v>
      </c>
      <c r="R22" s="36">
        <v>74850</v>
      </c>
      <c r="S22" s="36">
        <v>75315</v>
      </c>
      <c r="T22" s="36">
        <v>59223</v>
      </c>
      <c r="U22" s="36">
        <v>31566</v>
      </c>
      <c r="V22" s="36">
        <v>17968</v>
      </c>
      <c r="W22" s="36">
        <v>50823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28394</v>
      </c>
      <c r="D26" s="52">
        <v>27013</v>
      </c>
      <c r="E26" s="52">
        <v>28077</v>
      </c>
      <c r="F26" s="52">
        <v>32433</v>
      </c>
      <c r="G26" s="52">
        <v>34791</v>
      </c>
      <c r="H26" s="52">
        <v>30620</v>
      </c>
      <c r="I26" s="52">
        <v>26549</v>
      </c>
      <c r="J26" s="52">
        <v>31852</v>
      </c>
      <c r="K26" s="52">
        <v>39532</v>
      </c>
      <c r="L26" s="52">
        <v>49510</v>
      </c>
      <c r="M26" s="52">
        <v>41164</v>
      </c>
      <c r="N26" s="52">
        <v>42253</v>
      </c>
      <c r="O26" s="52">
        <v>42690</v>
      </c>
      <c r="P26" s="52">
        <v>7729</v>
      </c>
      <c r="Q26" s="52">
        <v>13117</v>
      </c>
      <c r="R26" s="52">
        <v>28316</v>
      </c>
      <c r="S26" s="52">
        <v>33911</v>
      </c>
      <c r="T26" s="52">
        <v>49110</v>
      </c>
      <c r="U26" s="52">
        <v>52554</v>
      </c>
      <c r="V26" s="52">
        <v>41510</v>
      </c>
      <c r="W26" s="52">
        <v>37222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1527</v>
      </c>
      <c r="D29" s="52">
        <v>1496</v>
      </c>
      <c r="E29" s="52">
        <v>1648</v>
      </c>
      <c r="F29" s="52">
        <v>1864</v>
      </c>
      <c r="G29" s="52">
        <v>2210</v>
      </c>
      <c r="H29" s="52">
        <v>3174</v>
      </c>
      <c r="I29" s="52">
        <v>2316</v>
      </c>
      <c r="J29" s="52">
        <v>1752</v>
      </c>
      <c r="K29" s="52">
        <v>2138</v>
      </c>
      <c r="L29" s="52">
        <v>2787</v>
      </c>
      <c r="M29" s="52">
        <v>3616</v>
      </c>
      <c r="N29" s="52">
        <v>4122</v>
      </c>
      <c r="O29" s="52">
        <v>4249</v>
      </c>
      <c r="P29" s="52">
        <v>3557</v>
      </c>
      <c r="Q29" s="52">
        <v>2524</v>
      </c>
      <c r="R29" s="52">
        <v>2085</v>
      </c>
      <c r="S29" s="52">
        <v>3108</v>
      </c>
      <c r="T29" s="52">
        <v>3911</v>
      </c>
      <c r="U29" s="52">
        <v>4611</v>
      </c>
      <c r="V29" s="52">
        <v>5676</v>
      </c>
      <c r="W29" s="52">
        <v>5315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8171</v>
      </c>
      <c r="D31" s="52">
        <f>RES_hhdet_in!D31-RES_hhdet_in_new!D31</f>
        <v>4296</v>
      </c>
      <c r="E31" s="52">
        <f>RES_hhdet_in!E31-RES_hhdet_in_new!E31</f>
        <v>7793</v>
      </c>
      <c r="F31" s="52">
        <f>RES_hhdet_in!F31-RES_hhdet_in_new!F31</f>
        <v>9726</v>
      </c>
      <c r="G31" s="52">
        <f>RES_hhdet_in!G31-RES_hhdet_in_new!G31</f>
        <v>10141</v>
      </c>
      <c r="H31" s="52">
        <f>RES_hhdet_in!H31-RES_hhdet_in_new!H31</f>
        <v>8758</v>
      </c>
      <c r="I31" s="52">
        <f>RES_hhdet_in!I31-RES_hhdet_in_new!I31</f>
        <v>3789</v>
      </c>
      <c r="J31" s="52">
        <f>RES_hhdet_in!J31-RES_hhdet_in_new!J31</f>
        <v>4716</v>
      </c>
      <c r="K31" s="52">
        <f>RES_hhdet_in!K31-RES_hhdet_in_new!K31</f>
        <v>8453</v>
      </c>
      <c r="L31" s="52">
        <f>RES_hhdet_in!L31-RES_hhdet_in_new!L31</f>
        <v>8822</v>
      </c>
      <c r="M31" s="52">
        <f>RES_hhdet_in!M31-RES_hhdet_in_new!M31</f>
        <v>8606</v>
      </c>
      <c r="N31" s="52">
        <f>RES_hhdet_in!N31-RES_hhdet_in_new!N31</f>
        <v>6823</v>
      </c>
      <c r="O31" s="52">
        <f>RES_hhdet_in!O31-RES_hhdet_in_new!O31</f>
        <v>8623</v>
      </c>
      <c r="P31" s="52">
        <f>RES_hhdet_in!P31-RES_hhdet_in_new!P31</f>
        <v>8173</v>
      </c>
      <c r="Q31" s="52">
        <f>RES_hhdet_in!Q31-RES_hhdet_in_new!Q31</f>
        <v>8999</v>
      </c>
      <c r="R31" s="52">
        <f>RES_hhdet_in!R31-RES_hhdet_in_new!R31</f>
        <v>7336</v>
      </c>
      <c r="S31" s="52">
        <f>RES_hhdet_in!S31-RES_hhdet_in_new!S31</f>
        <v>8680</v>
      </c>
      <c r="T31" s="52">
        <f>RES_hhdet_in!T31-RES_hhdet_in_new!T31</f>
        <v>16199</v>
      </c>
      <c r="U31" s="52">
        <f>RES_hhdet_in!U31-RES_hhdet_in_new!U31</f>
        <v>10561</v>
      </c>
      <c r="V31" s="52">
        <f>RES_hhdet_in!V31-RES_hhdet_in_new!V31</f>
        <v>9221</v>
      </c>
      <c r="W31" s="52">
        <f>RES_hhdet_in!W31-RES_hhdet_in_new!W31</f>
        <v>6310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39</v>
      </c>
      <c r="D32" s="52">
        <f>RES_hhdet_in!D32-RES_hhdet_in_new!D32</f>
        <v>22</v>
      </c>
      <c r="E32" s="52">
        <f>RES_hhdet_in!E32-RES_hhdet_in_new!E32</f>
        <v>32</v>
      </c>
      <c r="F32" s="52">
        <f>RES_hhdet_in!F32-RES_hhdet_in_new!F32</f>
        <v>82</v>
      </c>
      <c r="G32" s="52">
        <f>RES_hhdet_in!G32-RES_hhdet_in_new!G32</f>
        <v>27</v>
      </c>
      <c r="H32" s="52">
        <f>RES_hhdet_in!H32-RES_hhdet_in_new!H32</f>
        <v>72</v>
      </c>
      <c r="I32" s="52">
        <f>RES_hhdet_in!I32-RES_hhdet_in_new!I32</f>
        <v>0</v>
      </c>
      <c r="J32" s="52">
        <f>RES_hhdet_in!J32-RES_hhdet_in_new!J32</f>
        <v>81</v>
      </c>
      <c r="K32" s="52">
        <f>RES_hhdet_in!K32-RES_hhdet_in_new!K32</f>
        <v>92</v>
      </c>
      <c r="L32" s="52">
        <f>RES_hhdet_in!L32-RES_hhdet_in_new!L32</f>
        <v>62</v>
      </c>
      <c r="M32" s="52">
        <f>RES_hhdet_in!M32-RES_hhdet_in_new!M32</f>
        <v>98</v>
      </c>
      <c r="N32" s="52">
        <f>RES_hhdet_in!N32-RES_hhdet_in_new!N32</f>
        <v>41</v>
      </c>
      <c r="O32" s="52">
        <f>RES_hhdet_in!O32-RES_hhdet_in_new!O32</f>
        <v>23</v>
      </c>
      <c r="P32" s="52">
        <f>RES_hhdet_in!P32-RES_hhdet_in_new!P32</f>
        <v>228</v>
      </c>
      <c r="Q32" s="52">
        <f>RES_hhdet_in!Q32-RES_hhdet_in_new!Q32</f>
        <v>0</v>
      </c>
      <c r="R32" s="52">
        <f>RES_hhdet_in!R32-RES_hhdet_in_new!R32</f>
        <v>272</v>
      </c>
      <c r="S32" s="52">
        <f>RES_hhdet_in!S32-RES_hhdet_in_new!S32</f>
        <v>0</v>
      </c>
      <c r="T32" s="52">
        <f>RES_hhdet_in!T32-RES_hhdet_in_new!T32</f>
        <v>380</v>
      </c>
      <c r="U32" s="52">
        <f>RES_hhdet_in!U32-RES_hhdet_in_new!U32</f>
        <v>103</v>
      </c>
      <c r="V32" s="52">
        <f>RES_hhdet_in!V32-RES_hhdet_in_new!V32</f>
        <v>215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39324</v>
      </c>
      <c r="D35" s="52">
        <f>RES_hhdet_in!D35-RES_hhdet_in_new!D35</f>
        <v>40278</v>
      </c>
      <c r="E35" s="52">
        <f>RES_hhdet_in!E35-RES_hhdet_in_new!E35</f>
        <v>26059</v>
      </c>
      <c r="F35" s="52">
        <f>RES_hhdet_in!F35-RES_hhdet_in_new!F35</f>
        <v>51074</v>
      </c>
      <c r="G35" s="52">
        <f>RES_hhdet_in!G35-RES_hhdet_in_new!G35</f>
        <v>43380</v>
      </c>
      <c r="H35" s="52">
        <f>RES_hhdet_in!H35-RES_hhdet_in_new!H35</f>
        <v>42953</v>
      </c>
      <c r="I35" s="52">
        <f>RES_hhdet_in!I35-RES_hhdet_in_new!I35</f>
        <v>17977</v>
      </c>
      <c r="J35" s="52">
        <f>RES_hhdet_in!J35-RES_hhdet_in_new!J35</f>
        <v>22862</v>
      </c>
      <c r="K35" s="52">
        <f>RES_hhdet_in!K35-RES_hhdet_in_new!K35</f>
        <v>16684</v>
      </c>
      <c r="L35" s="52">
        <f>RES_hhdet_in!L35-RES_hhdet_in_new!L35</f>
        <v>44390</v>
      </c>
      <c r="M35" s="52">
        <f>RES_hhdet_in!M35-RES_hhdet_in_new!M35</f>
        <v>18363</v>
      </c>
      <c r="N35" s="52">
        <f>RES_hhdet_in!N35-RES_hhdet_in_new!N35</f>
        <v>33784</v>
      </c>
      <c r="O35" s="52">
        <f>RES_hhdet_in!O35-RES_hhdet_in_new!O35</f>
        <v>18415</v>
      </c>
      <c r="P35" s="52">
        <f>RES_hhdet_in!P35-RES_hhdet_in_new!P35</f>
        <v>4165</v>
      </c>
      <c r="Q35" s="52">
        <f>RES_hhdet_in!Q35-RES_hhdet_in_new!Q35</f>
        <v>2823</v>
      </c>
      <c r="R35" s="52">
        <f>RES_hhdet_in!R35-RES_hhdet_in_new!R35</f>
        <v>13560</v>
      </c>
      <c r="S35" s="52">
        <f>RES_hhdet_in!S35-RES_hhdet_in_new!S35</f>
        <v>21883</v>
      </c>
      <c r="T35" s="52">
        <f>RES_hhdet_in!T35-RES_hhdet_in_new!T35</f>
        <v>24688</v>
      </c>
      <c r="U35" s="52">
        <f>RES_hhdet_in!U35-RES_hhdet_in_new!U35</f>
        <v>15577</v>
      </c>
      <c r="V35" s="52">
        <f>RES_hhdet_in!V35-RES_hhdet_in_new!V35</f>
        <v>24621</v>
      </c>
      <c r="W35" s="52">
        <f>RES_hhdet_in!W35-RES_hhdet_in_new!W35</f>
        <v>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21348</v>
      </c>
      <c r="D36" s="52">
        <f>RES_hhdet_in!D36-RES_hhdet_in_new!D36</f>
        <v>23056</v>
      </c>
      <c r="E36" s="52">
        <f>RES_hhdet_in!E36-RES_hhdet_in_new!E36</f>
        <v>35884</v>
      </c>
      <c r="F36" s="52">
        <f>RES_hhdet_in!F36-RES_hhdet_in_new!F36</f>
        <v>16106</v>
      </c>
      <c r="G36" s="52">
        <f>RES_hhdet_in!G36-RES_hhdet_in_new!G36</f>
        <v>31379</v>
      </c>
      <c r="H36" s="52">
        <f>RES_hhdet_in!H36-RES_hhdet_in_new!H36</f>
        <v>38310</v>
      </c>
      <c r="I36" s="52">
        <f>RES_hhdet_in!I36-RES_hhdet_in_new!I36</f>
        <v>29852</v>
      </c>
      <c r="J36" s="52">
        <f>RES_hhdet_in!J36-RES_hhdet_in_new!J36</f>
        <v>29833</v>
      </c>
      <c r="K36" s="52">
        <f>RES_hhdet_in!K36-RES_hhdet_in_new!K36</f>
        <v>53320</v>
      </c>
      <c r="L36" s="52">
        <f>RES_hhdet_in!L36-RES_hhdet_in_new!L36</f>
        <v>35994</v>
      </c>
      <c r="M36" s="52">
        <f>RES_hhdet_in!M36-RES_hhdet_in_new!M36</f>
        <v>55567</v>
      </c>
      <c r="N36" s="52">
        <f>RES_hhdet_in!N36-RES_hhdet_in_new!N36</f>
        <v>45159</v>
      </c>
      <c r="O36" s="52">
        <f>RES_hhdet_in!O36-RES_hhdet_in_new!O36</f>
        <v>60445</v>
      </c>
      <c r="P36" s="52">
        <f>RES_hhdet_in!P36-RES_hhdet_in_new!P36</f>
        <v>41388</v>
      </c>
      <c r="Q36" s="52">
        <f>RES_hhdet_in!Q36-RES_hhdet_in_new!Q36</f>
        <v>50139</v>
      </c>
      <c r="R36" s="52">
        <f>RES_hhdet_in!R36-RES_hhdet_in_new!R36</f>
        <v>60844</v>
      </c>
      <c r="S36" s="52">
        <f>RES_hhdet_in!S36-RES_hhdet_in_new!S36</f>
        <v>59234</v>
      </c>
      <c r="T36" s="52">
        <f>RES_hhdet_in!T36-RES_hhdet_in_new!T36</f>
        <v>63815</v>
      </c>
      <c r="U36" s="52">
        <f>RES_hhdet_in!U36-RES_hhdet_in_new!U36</f>
        <v>75331</v>
      </c>
      <c r="V36" s="52">
        <f>RES_hhdet_in!V36-RES_hhdet_in_new!V36</f>
        <v>52573</v>
      </c>
      <c r="W36" s="52">
        <f>RES_hhdet_in!W36-RES_hhdet_in_new!W36</f>
        <v>71782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68882</v>
      </c>
      <c r="D41" s="36">
        <v>67652</v>
      </c>
      <c r="E41" s="36">
        <v>69773</v>
      </c>
      <c r="F41" s="36">
        <v>76984</v>
      </c>
      <c r="G41" s="36">
        <v>84930</v>
      </c>
      <c r="H41" s="36">
        <v>90094</v>
      </c>
      <c r="I41" s="36">
        <v>51625</v>
      </c>
      <c r="J41" s="36">
        <v>57494</v>
      </c>
      <c r="K41" s="36">
        <v>78555</v>
      </c>
      <c r="L41" s="36">
        <v>89264</v>
      </c>
      <c r="M41" s="36">
        <v>82639</v>
      </c>
      <c r="N41" s="36">
        <v>85814</v>
      </c>
      <c r="O41" s="36">
        <v>87507</v>
      </c>
      <c r="P41" s="36">
        <v>53972</v>
      </c>
      <c r="Q41" s="36">
        <v>61987</v>
      </c>
      <c r="R41" s="36">
        <v>81999</v>
      </c>
      <c r="S41" s="36">
        <v>89823</v>
      </c>
      <c r="T41" s="36">
        <v>105087</v>
      </c>
      <c r="U41" s="36">
        <v>101582</v>
      </c>
      <c r="V41" s="36">
        <v>86672</v>
      </c>
      <c r="W41" s="36">
        <v>78103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563934</v>
      </c>
      <c r="D45" s="52">
        <v>414043</v>
      </c>
      <c r="E45" s="52">
        <v>436475</v>
      </c>
      <c r="F45" s="52">
        <v>415217</v>
      </c>
      <c r="G45" s="52">
        <v>440881</v>
      </c>
      <c r="H45" s="52">
        <v>471980</v>
      </c>
      <c r="I45" s="52">
        <v>316257</v>
      </c>
      <c r="J45" s="52">
        <v>490547</v>
      </c>
      <c r="K45" s="52">
        <v>482491</v>
      </c>
      <c r="L45" s="52">
        <v>589414</v>
      </c>
      <c r="M45" s="52">
        <v>640891</v>
      </c>
      <c r="N45" s="52">
        <v>903261</v>
      </c>
      <c r="O45" s="52">
        <v>939468</v>
      </c>
      <c r="P45" s="52">
        <v>204281</v>
      </c>
      <c r="Q45" s="52">
        <v>102924</v>
      </c>
      <c r="R45" s="52">
        <v>82024</v>
      </c>
      <c r="S45" s="52">
        <v>289000</v>
      </c>
      <c r="T45" s="52">
        <v>354770</v>
      </c>
      <c r="U45" s="52">
        <v>459135</v>
      </c>
      <c r="V45" s="52">
        <v>333815</v>
      </c>
      <c r="W45" s="52">
        <v>3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34876</v>
      </c>
      <c r="D48" s="52">
        <v>33425</v>
      </c>
      <c r="E48" s="52">
        <v>30122</v>
      </c>
      <c r="F48" s="52">
        <v>30506</v>
      </c>
      <c r="G48" s="52">
        <v>32798</v>
      </c>
      <c r="H48" s="52">
        <v>42910</v>
      </c>
      <c r="I48" s="52">
        <v>33970</v>
      </c>
      <c r="J48" s="52">
        <v>25190</v>
      </c>
      <c r="K48" s="52">
        <v>30773</v>
      </c>
      <c r="L48" s="52">
        <v>39408</v>
      </c>
      <c r="M48" s="52">
        <v>45012</v>
      </c>
      <c r="N48" s="52">
        <v>57004</v>
      </c>
      <c r="O48" s="52">
        <v>77108</v>
      </c>
      <c r="P48" s="52">
        <v>74508</v>
      </c>
      <c r="Q48" s="52">
        <v>54467</v>
      </c>
      <c r="R48" s="52">
        <v>31005</v>
      </c>
      <c r="S48" s="52">
        <v>21137</v>
      </c>
      <c r="T48" s="52">
        <v>27957</v>
      </c>
      <c r="U48" s="52">
        <v>39306</v>
      </c>
      <c r="V48" s="52">
        <v>48667</v>
      </c>
      <c r="W48" s="52">
        <v>44646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522555</v>
      </c>
      <c r="D50" s="52">
        <f>RES_hhdet_in!D50-RES_hhdet_in_new!D50</f>
        <v>411366</v>
      </c>
      <c r="E50" s="52">
        <f>RES_hhdet_in!E50-RES_hhdet_in_new!E50</f>
        <v>421484</v>
      </c>
      <c r="F50" s="52">
        <f>RES_hhdet_in!F50-RES_hhdet_in_new!F50</f>
        <v>406891</v>
      </c>
      <c r="G50" s="52">
        <f>RES_hhdet_in!G50-RES_hhdet_in_new!G50</f>
        <v>425672</v>
      </c>
      <c r="H50" s="52">
        <f>RES_hhdet_in!H50-RES_hhdet_in_new!H50</f>
        <v>461016</v>
      </c>
      <c r="I50" s="52">
        <f>RES_hhdet_in!I50-RES_hhdet_in_new!I50</f>
        <v>329407</v>
      </c>
      <c r="J50" s="52">
        <f>RES_hhdet_in!J50-RES_hhdet_in_new!J50</f>
        <v>505598</v>
      </c>
      <c r="K50" s="52">
        <f>RES_hhdet_in!K50-RES_hhdet_in_new!K50</f>
        <v>526695</v>
      </c>
      <c r="L50" s="52">
        <f>RES_hhdet_in!L50-RES_hhdet_in_new!L50</f>
        <v>637166</v>
      </c>
      <c r="M50" s="52">
        <f>RES_hhdet_in!M50-RES_hhdet_in_new!M50</f>
        <v>539968</v>
      </c>
      <c r="N50" s="52">
        <f>RES_hhdet_in!N50-RES_hhdet_in_new!N50</f>
        <v>651033</v>
      </c>
      <c r="O50" s="52">
        <f>RES_hhdet_in!O50-RES_hhdet_in_new!O50</f>
        <v>358470</v>
      </c>
      <c r="P50" s="52">
        <f>RES_hhdet_in!P50-RES_hhdet_in_new!P50</f>
        <v>88537</v>
      </c>
      <c r="Q50" s="52">
        <f>RES_hhdet_in!Q50-RES_hhdet_in_new!Q50</f>
        <v>148504</v>
      </c>
      <c r="R50" s="52">
        <f>RES_hhdet_in!R50-RES_hhdet_in_new!R50</f>
        <v>324930</v>
      </c>
      <c r="S50" s="52">
        <f>RES_hhdet_in!S50-RES_hhdet_in_new!S50</f>
        <v>598810</v>
      </c>
      <c r="T50" s="52">
        <f>RES_hhdet_in!T50-RES_hhdet_in_new!T50</f>
        <v>657852</v>
      </c>
      <c r="U50" s="52">
        <f>RES_hhdet_in!U50-RES_hhdet_in_new!U50</f>
        <v>760811</v>
      </c>
      <c r="V50" s="52">
        <f>RES_hhdet_in!V50-RES_hhdet_in_new!V50</f>
        <v>407965</v>
      </c>
      <c r="W50" s="52">
        <f>RES_hhdet_in!W50-RES_hhdet_in_new!W50</f>
        <v>391396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5894</v>
      </c>
      <c r="D51" s="52">
        <f>RES_hhdet_in!D51-RES_hhdet_in_new!D51</f>
        <v>2165</v>
      </c>
      <c r="E51" s="52">
        <f>RES_hhdet_in!E51-RES_hhdet_in_new!E51</f>
        <v>7724</v>
      </c>
      <c r="F51" s="52">
        <f>RES_hhdet_in!F51-RES_hhdet_in_new!F51</f>
        <v>28</v>
      </c>
      <c r="G51" s="52">
        <f>RES_hhdet_in!G51-RES_hhdet_in_new!G51</f>
        <v>6446</v>
      </c>
      <c r="H51" s="52">
        <f>RES_hhdet_in!H51-RES_hhdet_in_new!H51</f>
        <v>9342</v>
      </c>
      <c r="I51" s="52">
        <f>RES_hhdet_in!I51-RES_hhdet_in_new!I51</f>
        <v>0</v>
      </c>
      <c r="J51" s="52">
        <f>RES_hhdet_in!J51-RES_hhdet_in_new!J51</f>
        <v>7173</v>
      </c>
      <c r="K51" s="52">
        <f>RES_hhdet_in!K51-RES_hhdet_in_new!K51</f>
        <v>5434</v>
      </c>
      <c r="L51" s="52">
        <f>RES_hhdet_in!L51-RES_hhdet_in_new!L51</f>
        <v>0</v>
      </c>
      <c r="M51" s="52">
        <f>RES_hhdet_in!M51-RES_hhdet_in_new!M51</f>
        <v>3708</v>
      </c>
      <c r="N51" s="52">
        <f>RES_hhdet_in!N51-RES_hhdet_in_new!N51</f>
        <v>9150</v>
      </c>
      <c r="O51" s="52">
        <f>RES_hhdet_in!O51-RES_hhdet_in_new!O51</f>
        <v>0</v>
      </c>
      <c r="P51" s="52">
        <f>RES_hhdet_in!P51-RES_hhdet_in_new!P51</f>
        <v>17315</v>
      </c>
      <c r="Q51" s="52">
        <f>RES_hhdet_in!Q51-RES_hhdet_in_new!Q51</f>
        <v>453</v>
      </c>
      <c r="R51" s="52">
        <f>RES_hhdet_in!R51-RES_hhdet_in_new!R51</f>
        <v>5071</v>
      </c>
      <c r="S51" s="52">
        <f>RES_hhdet_in!S51-RES_hhdet_in_new!S51</f>
        <v>8058</v>
      </c>
      <c r="T51" s="52">
        <f>RES_hhdet_in!T51-RES_hhdet_in_new!T51</f>
        <v>4460</v>
      </c>
      <c r="U51" s="52">
        <f>RES_hhdet_in!U51-RES_hhdet_in_new!U51</f>
        <v>28706</v>
      </c>
      <c r="V51" s="52">
        <f>RES_hhdet_in!V51-RES_hhdet_in_new!V51</f>
        <v>19396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81641</v>
      </c>
      <c r="D54" s="52">
        <f>RES_hhdet_in!D54-RES_hhdet_in_new!D54</f>
        <v>58083</v>
      </c>
      <c r="E54" s="52">
        <f>RES_hhdet_in!E54-RES_hhdet_in_new!E54</f>
        <v>42234</v>
      </c>
      <c r="F54" s="52">
        <f>RES_hhdet_in!F54-RES_hhdet_in_new!F54</f>
        <v>81601</v>
      </c>
      <c r="G54" s="52">
        <f>RES_hhdet_in!G54-RES_hhdet_in_new!G54</f>
        <v>69049</v>
      </c>
      <c r="H54" s="52">
        <f>RES_hhdet_in!H54-RES_hhdet_in_new!H54</f>
        <v>68757</v>
      </c>
      <c r="I54" s="52">
        <f>RES_hhdet_in!I54-RES_hhdet_in_new!I54</f>
        <v>17779</v>
      </c>
      <c r="J54" s="52">
        <f>RES_hhdet_in!J54-RES_hhdet_in_new!J54</f>
        <v>31953</v>
      </c>
      <c r="K54" s="52">
        <f>RES_hhdet_in!K54-RES_hhdet_in_new!K54</f>
        <v>22153</v>
      </c>
      <c r="L54" s="52">
        <f>RES_hhdet_in!L54-RES_hhdet_in_new!L54</f>
        <v>46439</v>
      </c>
      <c r="M54" s="52">
        <f>RES_hhdet_in!M54-RES_hhdet_in_new!M54</f>
        <v>57896</v>
      </c>
      <c r="N54" s="52">
        <f>RES_hhdet_in!N54-RES_hhdet_in_new!N54</f>
        <v>162151</v>
      </c>
      <c r="O54" s="52">
        <f>RES_hhdet_in!O54-RES_hhdet_in_new!O54</f>
        <v>167005</v>
      </c>
      <c r="P54" s="52">
        <f>RES_hhdet_in!P54-RES_hhdet_in_new!P54</f>
        <v>20987</v>
      </c>
      <c r="Q54" s="52">
        <f>RES_hhdet_in!Q54-RES_hhdet_in_new!Q54</f>
        <v>5794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85248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44321</v>
      </c>
      <c r="D55" s="52">
        <f>RES_hhdet_in!D55-RES_hhdet_in_new!D55</f>
        <v>33250</v>
      </c>
      <c r="E55" s="52">
        <f>RES_hhdet_in!E55-RES_hhdet_in_new!E55</f>
        <v>58156</v>
      </c>
      <c r="F55" s="52">
        <f>RES_hhdet_in!F55-RES_hhdet_in_new!F55</f>
        <v>25732</v>
      </c>
      <c r="G55" s="52">
        <f>RES_hhdet_in!G55-RES_hhdet_in_new!G55</f>
        <v>49943</v>
      </c>
      <c r="H55" s="52">
        <f>RES_hhdet_in!H55-RES_hhdet_in_new!H55</f>
        <v>61330</v>
      </c>
      <c r="I55" s="52">
        <f>RES_hhdet_in!I55-RES_hhdet_in_new!I55</f>
        <v>29523</v>
      </c>
      <c r="J55" s="52">
        <f>RES_hhdet_in!J55-RES_hhdet_in_new!J55</f>
        <v>41689</v>
      </c>
      <c r="K55" s="52">
        <f>RES_hhdet_in!K55-RES_hhdet_in_new!K55</f>
        <v>70802</v>
      </c>
      <c r="L55" s="52">
        <f>RES_hhdet_in!L55-RES_hhdet_in_new!L55</f>
        <v>37662</v>
      </c>
      <c r="M55" s="52">
        <f>RES_hhdet_in!M55-RES_hhdet_in_new!M55</f>
        <v>175113</v>
      </c>
      <c r="N55" s="52">
        <f>RES_hhdet_in!N55-RES_hhdet_in_new!N55</f>
        <v>216707</v>
      </c>
      <c r="O55" s="52">
        <f>RES_hhdet_in!O55-RES_hhdet_in_new!O55</f>
        <v>548066</v>
      </c>
      <c r="P55" s="52">
        <f>RES_hhdet_in!P55-RES_hhdet_in_new!P55</f>
        <v>208447</v>
      </c>
      <c r="Q55" s="52">
        <f>RES_hhdet_in!Q55-RES_hhdet_in_new!Q55</f>
        <v>103010</v>
      </c>
      <c r="R55" s="52">
        <f>RES_hhdet_in!R55-RES_hhdet_in_new!R55</f>
        <v>0</v>
      </c>
      <c r="S55" s="52">
        <f>RES_hhdet_in!S55-RES_hhdet_in_new!S55</f>
        <v>1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181971</v>
      </c>
      <c r="W55" s="52">
        <f>RES_hhdet_in!W55-RES_hhdet_in_new!W55</f>
        <v>81580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1495970</v>
      </c>
      <c r="D60" s="36">
        <v>1349330</v>
      </c>
      <c r="E60" s="36">
        <v>1394148</v>
      </c>
      <c r="F60" s="36">
        <v>1432211</v>
      </c>
      <c r="G60" s="36">
        <v>1571968</v>
      </c>
      <c r="H60" s="36">
        <v>1790337</v>
      </c>
      <c r="I60" s="36">
        <v>796685</v>
      </c>
      <c r="J60" s="36">
        <v>915423</v>
      </c>
      <c r="K60" s="36">
        <v>1117880</v>
      </c>
      <c r="L60" s="36">
        <v>1163087</v>
      </c>
      <c r="M60" s="36">
        <v>1220396</v>
      </c>
      <c r="N60" s="36">
        <v>1482000</v>
      </c>
      <c r="O60" s="36">
        <v>1549512</v>
      </c>
      <c r="P60" s="36">
        <v>863205</v>
      </c>
      <c r="Q60" s="36">
        <v>781458</v>
      </c>
      <c r="R60" s="36">
        <v>865995</v>
      </c>
      <c r="S60" s="36">
        <v>1099371</v>
      </c>
      <c r="T60" s="36">
        <v>1226925</v>
      </c>
      <c r="U60" s="36">
        <v>1330682</v>
      </c>
      <c r="V60" s="36">
        <v>1165437</v>
      </c>
      <c r="W60" s="36">
        <v>485708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1071948</v>
      </c>
      <c r="D64" s="52">
        <v>1090021</v>
      </c>
      <c r="E64" s="52">
        <v>1068391</v>
      </c>
      <c r="F64" s="52">
        <v>942279</v>
      </c>
      <c r="G64" s="52">
        <v>908563</v>
      </c>
      <c r="H64" s="52">
        <v>899567</v>
      </c>
      <c r="I64" s="52">
        <v>952962</v>
      </c>
      <c r="J64" s="52">
        <v>1164852</v>
      </c>
      <c r="K64" s="52">
        <v>1193200</v>
      </c>
      <c r="L64" s="52">
        <v>1248502</v>
      </c>
      <c r="M64" s="52">
        <v>815024</v>
      </c>
      <c r="N64" s="52">
        <v>1276330</v>
      </c>
      <c r="O64" s="52">
        <v>950075</v>
      </c>
      <c r="P64" s="52">
        <v>399691</v>
      </c>
      <c r="Q64" s="52">
        <v>833794</v>
      </c>
      <c r="R64" s="52">
        <v>1240743</v>
      </c>
      <c r="S64" s="52">
        <v>1344319</v>
      </c>
      <c r="T64" s="52">
        <v>1312790</v>
      </c>
      <c r="U64" s="52">
        <v>1108414</v>
      </c>
      <c r="V64" s="52">
        <v>1192292</v>
      </c>
      <c r="W64" s="52">
        <v>1625818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46977</v>
      </c>
      <c r="D67" s="52">
        <v>47150</v>
      </c>
      <c r="E67" s="52">
        <v>62436</v>
      </c>
      <c r="F67" s="52">
        <v>70809</v>
      </c>
      <c r="G67" s="52">
        <v>73106</v>
      </c>
      <c r="H67" s="52">
        <v>88915</v>
      </c>
      <c r="I67" s="52">
        <v>65665</v>
      </c>
      <c r="J67" s="52">
        <v>56785</v>
      </c>
      <c r="K67" s="52">
        <v>76476</v>
      </c>
      <c r="L67" s="52">
        <v>92682</v>
      </c>
      <c r="M67" s="52">
        <v>100175</v>
      </c>
      <c r="N67" s="52">
        <v>97810</v>
      </c>
      <c r="O67" s="52">
        <v>109969</v>
      </c>
      <c r="P67" s="52">
        <v>94869</v>
      </c>
      <c r="Q67" s="52">
        <v>85854</v>
      </c>
      <c r="R67" s="52">
        <v>108273</v>
      </c>
      <c r="S67" s="52">
        <v>150140</v>
      </c>
      <c r="T67" s="52">
        <v>156427</v>
      </c>
      <c r="U67" s="52">
        <v>146817</v>
      </c>
      <c r="V67" s="52">
        <v>140972</v>
      </c>
      <c r="W67" s="52">
        <v>136410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932355</v>
      </c>
      <c r="D69" s="52">
        <f>RES_hhdet_in!D69-RES_hhdet_in_new!D69</f>
        <v>1144668</v>
      </c>
      <c r="E69" s="52">
        <f>RES_hhdet_in!E69-RES_hhdet_in_new!E69</f>
        <v>1046016</v>
      </c>
      <c r="F69" s="52">
        <f>RES_hhdet_in!F69-RES_hhdet_in_new!F69</f>
        <v>909161</v>
      </c>
      <c r="G69" s="52">
        <f>RES_hhdet_in!G69-RES_hhdet_in_new!G69</f>
        <v>867830</v>
      </c>
      <c r="H69" s="52">
        <f>RES_hhdet_in!H69-RES_hhdet_in_new!H69</f>
        <v>875421</v>
      </c>
      <c r="I69" s="52">
        <f>RES_hhdet_in!I69-RES_hhdet_in_new!I69</f>
        <v>1114567</v>
      </c>
      <c r="J69" s="52">
        <f>RES_hhdet_in!J69-RES_hhdet_in_new!J69</f>
        <v>904507</v>
      </c>
      <c r="K69" s="52">
        <f>RES_hhdet_in!K69-RES_hhdet_in_new!K69</f>
        <v>955098</v>
      </c>
      <c r="L69" s="52">
        <f>RES_hhdet_in!L69-RES_hhdet_in_new!L69</f>
        <v>1044101</v>
      </c>
      <c r="M69" s="52">
        <f>RES_hhdet_in!M69-RES_hhdet_in_new!M69</f>
        <v>834400</v>
      </c>
      <c r="N69" s="52">
        <f>RES_hhdet_in!N69-RES_hhdet_in_new!N69</f>
        <v>1259785</v>
      </c>
      <c r="O69" s="52">
        <f>RES_hhdet_in!O69-RES_hhdet_in_new!O69</f>
        <v>1304798</v>
      </c>
      <c r="P69" s="52">
        <f>RES_hhdet_in!P69-RES_hhdet_in_new!P69</f>
        <v>656002</v>
      </c>
      <c r="Q69" s="52">
        <f>RES_hhdet_in!Q69-RES_hhdet_in_new!Q69</f>
        <v>935969</v>
      </c>
      <c r="R69" s="52">
        <f>RES_hhdet_in!R69-RES_hhdet_in_new!R69</f>
        <v>1246093</v>
      </c>
      <c r="S69" s="52">
        <f>RES_hhdet_in!S69-RES_hhdet_in_new!S69</f>
        <v>1402746</v>
      </c>
      <c r="T69" s="52">
        <f>RES_hhdet_in!T69-RES_hhdet_in_new!T69</f>
        <v>1277103</v>
      </c>
      <c r="U69" s="52">
        <f>RES_hhdet_in!U69-RES_hhdet_in_new!U69</f>
        <v>1116091</v>
      </c>
      <c r="V69" s="52">
        <f>RES_hhdet_in!V69-RES_hhdet_in_new!V69</f>
        <v>1019347</v>
      </c>
      <c r="W69" s="52">
        <f>RES_hhdet_in!W69-RES_hhdet_in_new!W69</f>
        <v>1922365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6351</v>
      </c>
      <c r="D70" s="52">
        <f>RES_hhdet_in!D70-RES_hhdet_in_new!D70</f>
        <v>6188</v>
      </c>
      <c r="E70" s="52">
        <f>RES_hhdet_in!E70-RES_hhdet_in_new!E70</f>
        <v>12536</v>
      </c>
      <c r="F70" s="52">
        <f>RES_hhdet_in!F70-RES_hhdet_in_new!F70</f>
        <v>2919</v>
      </c>
      <c r="G70" s="52">
        <f>RES_hhdet_in!G70-RES_hhdet_in_new!G70</f>
        <v>9229</v>
      </c>
      <c r="H70" s="52">
        <f>RES_hhdet_in!H70-RES_hhdet_in_new!H70</f>
        <v>9691</v>
      </c>
      <c r="I70" s="52">
        <f>RES_hhdet_in!I70-RES_hhdet_in_new!I70</f>
        <v>9067</v>
      </c>
      <c r="J70" s="52">
        <f>RES_hhdet_in!J70-RES_hhdet_in_new!J70</f>
        <v>9808</v>
      </c>
      <c r="K70" s="52">
        <f>RES_hhdet_in!K70-RES_hhdet_in_new!K70</f>
        <v>17356</v>
      </c>
      <c r="L70" s="52">
        <f>RES_hhdet_in!L70-RES_hhdet_in_new!L70</f>
        <v>5165</v>
      </c>
      <c r="M70" s="52">
        <f>RES_hhdet_in!M70-RES_hhdet_in_new!M70</f>
        <v>0</v>
      </c>
      <c r="N70" s="52">
        <f>RES_hhdet_in!N70-RES_hhdet_in_new!N70</f>
        <v>15982</v>
      </c>
      <c r="O70" s="52">
        <f>RES_hhdet_in!O70-RES_hhdet_in_new!O70</f>
        <v>16056</v>
      </c>
      <c r="P70" s="52">
        <f>RES_hhdet_in!P70-RES_hhdet_in_new!P70</f>
        <v>27801</v>
      </c>
      <c r="Q70" s="52">
        <f>RES_hhdet_in!Q70-RES_hhdet_in_new!Q70</f>
        <v>14479</v>
      </c>
      <c r="R70" s="52">
        <f>RES_hhdet_in!R70-RES_hhdet_in_new!R70</f>
        <v>24159</v>
      </c>
      <c r="S70" s="52">
        <f>RES_hhdet_in!S70-RES_hhdet_in_new!S70</f>
        <v>3865</v>
      </c>
      <c r="T70" s="52">
        <f>RES_hhdet_in!T70-RES_hhdet_in_new!T70</f>
        <v>35330</v>
      </c>
      <c r="U70" s="52">
        <f>RES_hhdet_in!U70-RES_hhdet_in_new!U70</f>
        <v>16613</v>
      </c>
      <c r="V70" s="52">
        <f>RES_hhdet_in!V70-RES_hhdet_in_new!V70</f>
        <v>11154</v>
      </c>
      <c r="W70" s="52">
        <f>RES_hhdet_in!W70-RES_hhdet_in_new!W70</f>
        <v>36197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128264</v>
      </c>
      <c r="D73" s="52">
        <f>RES_hhdet_in!D73-RES_hhdet_in_new!D73</f>
        <v>2758</v>
      </c>
      <c r="E73" s="52">
        <f>RES_hhdet_in!E73-RES_hhdet_in_new!E73</f>
        <v>32874</v>
      </c>
      <c r="F73" s="52">
        <f>RES_hhdet_in!F73-RES_hhdet_in_new!F73</f>
        <v>79891</v>
      </c>
      <c r="G73" s="52">
        <f>RES_hhdet_in!G73-RES_hhdet_in_new!G73</f>
        <v>68239</v>
      </c>
      <c r="H73" s="52">
        <f>RES_hhdet_in!H73-RES_hhdet_in_new!H73</f>
        <v>62387</v>
      </c>
      <c r="I73" s="52">
        <f>RES_hhdet_in!I73-RES_hhdet_in_new!I73</f>
        <v>0</v>
      </c>
      <c r="J73" s="52">
        <f>RES_hhdet_in!J73-RES_hhdet_in_new!J73</f>
        <v>122008</v>
      </c>
      <c r="K73" s="52">
        <f>RES_hhdet_in!K73-RES_hhdet_in_new!K73</f>
        <v>74990</v>
      </c>
      <c r="L73" s="52">
        <f>RES_hhdet_in!L73-RES_hhdet_in_new!L73</f>
        <v>157879</v>
      </c>
      <c r="M73" s="52">
        <f>RES_hhdet_in!M73-RES_hhdet_in_new!M73</f>
        <v>28303</v>
      </c>
      <c r="N73" s="52">
        <f>RES_hhdet_in!N73-RES_hhdet_in_new!N73</f>
        <v>67653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43</v>
      </c>
      <c r="R73" s="52">
        <f>RES_hhdet_in!R73-RES_hhdet_in_new!R73</f>
        <v>28965</v>
      </c>
      <c r="S73" s="52">
        <f>RES_hhdet_in!S73-RES_hhdet_in_new!S73</f>
        <v>54115</v>
      </c>
      <c r="T73" s="52">
        <f>RES_hhdet_in!T73-RES_hhdet_in_new!T73</f>
        <v>53000</v>
      </c>
      <c r="U73" s="52">
        <f>RES_hhdet_in!U73-RES_hhdet_in_new!U73</f>
        <v>13957</v>
      </c>
      <c r="V73" s="52">
        <f>RES_hhdet_in!V73-RES_hhdet_in_new!V73</f>
        <v>81265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69632</v>
      </c>
      <c r="D74" s="52">
        <f>RES_hhdet_in!D74-RES_hhdet_in_new!D74</f>
        <v>1579</v>
      </c>
      <c r="E74" s="52">
        <f>RES_hhdet_in!E74-RES_hhdet_in_new!E74</f>
        <v>45269</v>
      </c>
      <c r="F74" s="52">
        <f>RES_hhdet_in!F74-RES_hhdet_in_new!F74</f>
        <v>25193</v>
      </c>
      <c r="G74" s="52">
        <f>RES_hhdet_in!G74-RES_hhdet_in_new!G74</f>
        <v>49360</v>
      </c>
      <c r="H74" s="52">
        <f>RES_hhdet_in!H74-RES_hhdet_in_new!H74</f>
        <v>55649</v>
      </c>
      <c r="I74" s="52">
        <f>RES_hhdet_in!I74-RES_hhdet_in_new!I74</f>
        <v>0</v>
      </c>
      <c r="J74" s="52">
        <f>RES_hhdet_in!J74-RES_hhdet_in_new!J74</f>
        <v>159188</v>
      </c>
      <c r="K74" s="52">
        <f>RES_hhdet_in!K74-RES_hhdet_in_new!K74</f>
        <v>239675</v>
      </c>
      <c r="L74" s="52">
        <f>RES_hhdet_in!L74-RES_hhdet_in_new!L74</f>
        <v>128052</v>
      </c>
      <c r="M74" s="52">
        <f>RES_hhdet_in!M74-RES_hhdet_in_new!M74</f>
        <v>85609</v>
      </c>
      <c r="N74" s="52">
        <f>RES_hhdet_in!N74-RES_hhdet_in_new!N74</f>
        <v>90414</v>
      </c>
      <c r="O74" s="52">
        <f>RES_hhdet_in!O74-RES_hhdet_in_new!O74</f>
        <v>1</v>
      </c>
      <c r="P74" s="52">
        <f>RES_hhdet_in!P74-RES_hhdet_in_new!P74</f>
        <v>0</v>
      </c>
      <c r="Q74" s="52">
        <f>RES_hhdet_in!Q74-RES_hhdet_in_new!Q74</f>
        <v>763</v>
      </c>
      <c r="R74" s="52">
        <f>RES_hhdet_in!R74-RES_hhdet_in_new!R74</f>
        <v>129938</v>
      </c>
      <c r="S74" s="52">
        <f>RES_hhdet_in!S74-RES_hhdet_in_new!S74</f>
        <v>146448</v>
      </c>
      <c r="T74" s="52">
        <f>RES_hhdet_in!T74-RES_hhdet_in_new!T74</f>
        <v>136999</v>
      </c>
      <c r="U74" s="52">
        <f>RES_hhdet_in!U74-RES_hhdet_in_new!U74</f>
        <v>67477</v>
      </c>
      <c r="V74" s="52">
        <f>RES_hhdet_in!V74-RES_hhdet_in_new!V74</f>
        <v>173465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139227</v>
      </c>
      <c r="D78" s="52">
        <v>160204</v>
      </c>
      <c r="E78" s="52">
        <v>155607</v>
      </c>
      <c r="F78" s="52">
        <v>148785</v>
      </c>
      <c r="G78" s="52">
        <v>157357</v>
      </c>
      <c r="H78" s="52">
        <v>168752</v>
      </c>
      <c r="I78" s="52">
        <v>137140</v>
      </c>
      <c r="J78" s="52">
        <v>121048</v>
      </c>
      <c r="K78" s="52">
        <v>155433</v>
      </c>
      <c r="L78" s="52">
        <v>156652</v>
      </c>
      <c r="M78" s="52">
        <v>171189</v>
      </c>
      <c r="N78" s="52">
        <v>198383</v>
      </c>
      <c r="O78" s="52">
        <v>188396</v>
      </c>
      <c r="P78" s="52">
        <v>144234</v>
      </c>
      <c r="Q78" s="52">
        <v>129860</v>
      </c>
      <c r="R78" s="52">
        <v>149478</v>
      </c>
      <c r="S78" s="52">
        <v>212034</v>
      </c>
      <c r="T78" s="52">
        <v>252423</v>
      </c>
      <c r="U78" s="52">
        <v>276650</v>
      </c>
      <c r="V78" s="52">
        <v>257547</v>
      </c>
      <c r="W78" s="52">
        <v>227733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2161194</v>
      </c>
      <c r="D79" s="36">
        <v>2163404</v>
      </c>
      <c r="E79" s="36">
        <v>2182278</v>
      </c>
      <c r="F79" s="36">
        <v>2160842</v>
      </c>
      <c r="G79" s="36">
        <v>2309397</v>
      </c>
      <c r="H79" s="36">
        <v>2603460</v>
      </c>
      <c r="I79" s="36">
        <v>1684677</v>
      </c>
      <c r="J79" s="36">
        <v>1979856</v>
      </c>
      <c r="K79" s="36">
        <v>2441887</v>
      </c>
      <c r="L79" s="36">
        <v>2470875</v>
      </c>
      <c r="M79" s="36">
        <v>1971631</v>
      </c>
      <c r="N79" s="36">
        <v>2362639</v>
      </c>
      <c r="O79" s="36">
        <v>2097843</v>
      </c>
      <c r="P79" s="36">
        <v>1715676</v>
      </c>
      <c r="Q79" s="36">
        <v>2269206</v>
      </c>
      <c r="R79" s="36">
        <v>2705402</v>
      </c>
      <c r="S79" s="36">
        <v>2648068</v>
      </c>
      <c r="T79" s="36">
        <v>2514693</v>
      </c>
      <c r="U79" s="36">
        <v>2178013</v>
      </c>
      <c r="V79" s="36">
        <v>2416704</v>
      </c>
      <c r="W79" s="36">
        <v>2824643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142241</v>
      </c>
      <c r="D83" s="52">
        <v>299768</v>
      </c>
      <c r="E83" s="52">
        <v>318658</v>
      </c>
      <c r="F83" s="52">
        <v>316760</v>
      </c>
      <c r="G83" s="52">
        <v>393981</v>
      </c>
      <c r="H83" s="52">
        <v>495053</v>
      </c>
      <c r="I83" s="52">
        <v>548121</v>
      </c>
      <c r="J83" s="52">
        <v>379784</v>
      </c>
      <c r="K83" s="52">
        <v>274762</v>
      </c>
      <c r="L83" s="52">
        <v>371133</v>
      </c>
      <c r="M83" s="52">
        <v>317082</v>
      </c>
      <c r="N83" s="52">
        <v>360500</v>
      </c>
      <c r="O83" s="52">
        <v>281832</v>
      </c>
      <c r="P83" s="52">
        <v>2994</v>
      </c>
      <c r="Q83" s="52">
        <v>10244</v>
      </c>
      <c r="R83" s="52">
        <v>109603</v>
      </c>
      <c r="S83" s="52">
        <v>361240</v>
      </c>
      <c r="T83" s="52">
        <v>466175</v>
      </c>
      <c r="U83" s="52">
        <v>502198</v>
      </c>
      <c r="V83" s="52">
        <v>437715</v>
      </c>
      <c r="W83" s="52">
        <v>676728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7712</v>
      </c>
      <c r="D86" s="52">
        <v>8046</v>
      </c>
      <c r="E86" s="52">
        <v>12672</v>
      </c>
      <c r="F86" s="52">
        <v>19366</v>
      </c>
      <c r="G86" s="52">
        <v>22188</v>
      </c>
      <c r="H86" s="52">
        <v>32568</v>
      </c>
      <c r="I86" s="52">
        <v>30742</v>
      </c>
      <c r="J86" s="52">
        <v>29768</v>
      </c>
      <c r="K86" s="52">
        <v>31478</v>
      </c>
      <c r="L86" s="52">
        <v>26586</v>
      </c>
      <c r="M86" s="52">
        <v>27514</v>
      </c>
      <c r="N86" s="52">
        <v>32670</v>
      </c>
      <c r="O86" s="52">
        <v>35813</v>
      </c>
      <c r="P86" s="52">
        <v>27972</v>
      </c>
      <c r="Q86" s="52">
        <v>13940</v>
      </c>
      <c r="R86" s="52">
        <v>6076</v>
      </c>
      <c r="S86" s="52">
        <v>11888</v>
      </c>
      <c r="T86" s="52">
        <v>29816</v>
      </c>
      <c r="U86" s="52">
        <v>45013</v>
      </c>
      <c r="V86" s="52">
        <v>53339</v>
      </c>
      <c r="W86" s="52">
        <v>52591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88948</v>
      </c>
      <c r="D88" s="52">
        <f>RES_hhdet_in!D88-RES_hhdet_in_new!D88</f>
        <v>174447</v>
      </c>
      <c r="E88" s="52">
        <f>RES_hhdet_in!E88-RES_hhdet_in_new!E88</f>
        <v>180708</v>
      </c>
      <c r="F88" s="52">
        <f>RES_hhdet_in!F88-RES_hhdet_in_new!F88</f>
        <v>186388</v>
      </c>
      <c r="G88" s="52">
        <f>RES_hhdet_in!G88-RES_hhdet_in_new!G88</f>
        <v>233826</v>
      </c>
      <c r="H88" s="52">
        <f>RES_hhdet_in!H88-RES_hhdet_in_new!H88</f>
        <v>301289</v>
      </c>
      <c r="I88" s="52">
        <f>RES_hhdet_in!I88-RES_hhdet_in_new!I88</f>
        <v>311783</v>
      </c>
      <c r="J88" s="52">
        <f>RES_hhdet_in!J88-RES_hhdet_in_new!J88</f>
        <v>336026</v>
      </c>
      <c r="K88" s="52">
        <f>RES_hhdet_in!K88-RES_hhdet_in_new!K88</f>
        <v>314874</v>
      </c>
      <c r="L88" s="52">
        <f>RES_hhdet_in!L88-RES_hhdet_in_new!L88</f>
        <v>347381</v>
      </c>
      <c r="M88" s="52">
        <f>RES_hhdet_in!M88-RES_hhdet_in_new!M88</f>
        <v>386414</v>
      </c>
      <c r="N88" s="52">
        <f>RES_hhdet_in!N88-RES_hhdet_in_new!N88</f>
        <v>476485</v>
      </c>
      <c r="O88" s="52">
        <f>RES_hhdet_in!O88-RES_hhdet_in_new!O88</f>
        <v>649783</v>
      </c>
      <c r="P88" s="52">
        <f>RES_hhdet_in!P88-RES_hhdet_in_new!P88</f>
        <v>380028</v>
      </c>
      <c r="Q88" s="52">
        <f>RES_hhdet_in!Q88-RES_hhdet_in_new!Q88</f>
        <v>291731</v>
      </c>
      <c r="R88" s="52">
        <f>RES_hhdet_in!R88-RES_hhdet_in_new!R88</f>
        <v>258479</v>
      </c>
      <c r="S88" s="52">
        <f>RES_hhdet_in!S88-RES_hhdet_in_new!S88</f>
        <v>232766</v>
      </c>
      <c r="T88" s="52">
        <f>RES_hhdet_in!T88-RES_hhdet_in_new!T88</f>
        <v>284155</v>
      </c>
      <c r="U88" s="52">
        <f>RES_hhdet_in!U88-RES_hhdet_in_new!U88</f>
        <v>290855</v>
      </c>
      <c r="V88" s="52">
        <f>RES_hhdet_in!V88-RES_hhdet_in_new!V88</f>
        <v>320660</v>
      </c>
      <c r="W88" s="52">
        <f>RES_hhdet_in!W88-RES_hhdet_in_new!W88</f>
        <v>387802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492</v>
      </c>
      <c r="D89" s="52">
        <f>RES_hhdet_in!D89-RES_hhdet_in_new!D89</f>
        <v>611</v>
      </c>
      <c r="E89" s="52">
        <f>RES_hhdet_in!E89-RES_hhdet_in_new!E89</f>
        <v>1528</v>
      </c>
      <c r="F89" s="52">
        <f>RES_hhdet_in!F89-RES_hhdet_in_new!F89</f>
        <v>505</v>
      </c>
      <c r="G89" s="52">
        <f>RES_hhdet_in!G89-RES_hhdet_in_new!G89</f>
        <v>1215</v>
      </c>
      <c r="H89" s="52">
        <f>RES_hhdet_in!H89-RES_hhdet_in_new!H89</f>
        <v>2558</v>
      </c>
      <c r="I89" s="52">
        <f>RES_hhdet_in!I89-RES_hhdet_in_new!I89</f>
        <v>2460</v>
      </c>
      <c r="J89" s="52">
        <f>RES_hhdet_in!J89-RES_hhdet_in_new!J89</f>
        <v>3450</v>
      </c>
      <c r="K89" s="52">
        <f>RES_hhdet_in!K89-RES_hhdet_in_new!K89</f>
        <v>2758</v>
      </c>
      <c r="L89" s="52">
        <f>RES_hhdet_in!L89-RES_hhdet_in_new!L89</f>
        <v>3323</v>
      </c>
      <c r="M89" s="52">
        <f>RES_hhdet_in!M89-RES_hhdet_in_new!M89</f>
        <v>3523</v>
      </c>
      <c r="N89" s="52">
        <f>RES_hhdet_in!N89-RES_hhdet_in_new!N89</f>
        <v>2295</v>
      </c>
      <c r="O89" s="52">
        <f>RES_hhdet_in!O89-RES_hhdet_in_new!O89</f>
        <v>8051</v>
      </c>
      <c r="P89" s="52">
        <f>RES_hhdet_in!P89-RES_hhdet_in_new!P89</f>
        <v>23253</v>
      </c>
      <c r="Q89" s="52">
        <f>RES_hhdet_in!Q89-RES_hhdet_in_new!Q89</f>
        <v>3469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11423</v>
      </c>
      <c r="U89" s="52">
        <f>RES_hhdet_in!U89-RES_hhdet_in_new!U89</f>
        <v>466</v>
      </c>
      <c r="V89" s="52">
        <f>RES_hhdet_in!V89-RES_hhdet_in_new!V89</f>
        <v>5204</v>
      </c>
      <c r="W89" s="52">
        <f>RES_hhdet_in!W89-RES_hhdet_in_new!W89</f>
        <v>8037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23243</v>
      </c>
      <c r="D92" s="52">
        <f>RES_hhdet_in!D92-RES_hhdet_in_new!D92</f>
        <v>17047</v>
      </c>
      <c r="E92" s="52">
        <f>RES_hhdet_in!E92-RES_hhdet_in_new!E92</f>
        <v>31686</v>
      </c>
      <c r="F92" s="52">
        <f>RES_hhdet_in!F92-RES_hhdet_in_new!F92</f>
        <v>36383</v>
      </c>
      <c r="G92" s="52">
        <f>RES_hhdet_in!G92-RES_hhdet_in_new!G92</f>
        <v>40565</v>
      </c>
      <c r="H92" s="52">
        <f>RES_hhdet_in!H92-RES_hhdet_in_new!H92</f>
        <v>39940</v>
      </c>
      <c r="I92" s="52">
        <f>RES_hhdet_in!I92-RES_hhdet_in_new!I92</f>
        <v>25846</v>
      </c>
      <c r="J92" s="52">
        <f>RES_hhdet_in!J92-RES_hhdet_in_new!J92</f>
        <v>19404</v>
      </c>
      <c r="K92" s="52">
        <f>RES_hhdet_in!K92-RES_hhdet_in_new!K92</f>
        <v>28165</v>
      </c>
      <c r="L92" s="52">
        <f>RES_hhdet_in!L92-RES_hhdet_in_new!L92</f>
        <v>38632</v>
      </c>
      <c r="M92" s="52">
        <f>RES_hhdet_in!M92-RES_hhdet_in_new!M92</f>
        <v>31840</v>
      </c>
      <c r="N92" s="52">
        <f>RES_hhdet_in!N92-RES_hhdet_in_new!N92</f>
        <v>21306</v>
      </c>
      <c r="O92" s="52">
        <f>RES_hhdet_in!O92-RES_hhdet_in_new!O92</f>
        <v>2526</v>
      </c>
      <c r="P92" s="52">
        <f>RES_hhdet_in!P92-RES_hhdet_in_new!P92</f>
        <v>0</v>
      </c>
      <c r="Q92" s="52">
        <f>RES_hhdet_in!Q92-RES_hhdet_in_new!Q92</f>
        <v>2642</v>
      </c>
      <c r="R92" s="52">
        <f>RES_hhdet_in!R92-RES_hhdet_in_new!R92</f>
        <v>8305</v>
      </c>
      <c r="S92" s="52">
        <f>RES_hhdet_in!S92-RES_hhdet_in_new!S92</f>
        <v>37085</v>
      </c>
      <c r="T92" s="52">
        <f>RES_hhdet_in!T92-RES_hhdet_in_new!T92</f>
        <v>55503</v>
      </c>
      <c r="U92" s="52">
        <f>RES_hhdet_in!U92-RES_hhdet_in_new!U92</f>
        <v>41083</v>
      </c>
      <c r="V92" s="52">
        <f>RES_hhdet_in!V92-RES_hhdet_in_new!V92</f>
        <v>21154</v>
      </c>
      <c r="W92" s="52">
        <f>RES_hhdet_in!W92-RES_hhdet_in_new!W92</f>
        <v>26825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113</v>
      </c>
      <c r="D93" s="52">
        <f>RES_hhdet_in!D93-RES_hhdet_in_new!D93</f>
        <v>85</v>
      </c>
      <c r="E93" s="52">
        <f>RES_hhdet_in!E93-RES_hhdet_in_new!E93</f>
        <v>129</v>
      </c>
      <c r="F93" s="52">
        <f>RES_hhdet_in!F93-RES_hhdet_in_new!F93</f>
        <v>309</v>
      </c>
      <c r="G93" s="52">
        <f>RES_hhdet_in!G93-RES_hhdet_in_new!G93</f>
        <v>108</v>
      </c>
      <c r="H93" s="52">
        <f>RES_hhdet_in!H93-RES_hhdet_in_new!H93</f>
        <v>335</v>
      </c>
      <c r="I93" s="52">
        <f>RES_hhdet_in!I93-RES_hhdet_in_new!I93</f>
        <v>0</v>
      </c>
      <c r="J93" s="52">
        <f>RES_hhdet_in!J93-RES_hhdet_in_new!J93</f>
        <v>341</v>
      </c>
      <c r="K93" s="52">
        <f>RES_hhdet_in!K93-RES_hhdet_in_new!K93</f>
        <v>307</v>
      </c>
      <c r="L93" s="52">
        <f>RES_hhdet_in!L93-RES_hhdet_in_new!L93</f>
        <v>269</v>
      </c>
      <c r="M93" s="52">
        <f>RES_hhdet_in!M93-RES_hhdet_in_new!M93</f>
        <v>368</v>
      </c>
      <c r="N93" s="52">
        <f>RES_hhdet_in!N93-RES_hhdet_in_new!N93</f>
        <v>132</v>
      </c>
      <c r="O93" s="52">
        <f>RES_hhdet_in!O93-RES_hhdet_in_new!O93</f>
        <v>7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316</v>
      </c>
      <c r="S93" s="52">
        <f>RES_hhdet_in!S93-RES_hhdet_in_new!S93</f>
        <v>0</v>
      </c>
      <c r="T93" s="52">
        <f>RES_hhdet_in!T93-RES_hhdet_in_new!T93</f>
        <v>1324</v>
      </c>
      <c r="U93" s="52">
        <f>RES_hhdet_in!U93-RES_hhdet_in_new!U93</f>
        <v>438</v>
      </c>
      <c r="V93" s="52">
        <f>RES_hhdet_in!V93-RES_hhdet_in_new!V93</f>
        <v>520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111865</v>
      </c>
      <c r="D96" s="52">
        <f>RES_hhdet_in!D96-RES_hhdet_in_new!D96</f>
        <v>159756</v>
      </c>
      <c r="E96" s="52">
        <f>RES_hhdet_in!E96-RES_hhdet_in_new!E96</f>
        <v>105957</v>
      </c>
      <c r="F96" s="52">
        <f>RES_hhdet_in!F96-RES_hhdet_in_new!F96</f>
        <v>191069</v>
      </c>
      <c r="G96" s="52">
        <f>RES_hhdet_in!G96-RES_hhdet_in_new!G96</f>
        <v>173519</v>
      </c>
      <c r="H96" s="52">
        <f>RES_hhdet_in!H96-RES_hhdet_in_new!H96</f>
        <v>195882</v>
      </c>
      <c r="I96" s="52">
        <f>RES_hhdet_in!I96-RES_hhdet_in_new!I96</f>
        <v>122639</v>
      </c>
      <c r="J96" s="52">
        <f>RES_hhdet_in!J96-RES_hhdet_in_new!J96</f>
        <v>94078</v>
      </c>
      <c r="K96" s="52">
        <f>RES_hhdet_in!K96-RES_hhdet_in_new!K96</f>
        <v>55603</v>
      </c>
      <c r="L96" s="52">
        <f>RES_hhdet_in!L96-RES_hhdet_in_new!L96</f>
        <v>194304</v>
      </c>
      <c r="M96" s="52">
        <f>RES_hhdet_in!M96-RES_hhdet_in_new!M96</f>
        <v>67950</v>
      </c>
      <c r="N96" s="52">
        <f>RES_hhdet_in!N96-RES_hhdet_in_new!N96</f>
        <v>105556</v>
      </c>
      <c r="O96" s="52">
        <f>RES_hhdet_in!O96-RES_hhdet_in_new!O96</f>
        <v>5393</v>
      </c>
      <c r="P96" s="52">
        <f>RES_hhdet_in!P96-RES_hhdet_in_new!P96</f>
        <v>0</v>
      </c>
      <c r="Q96" s="52">
        <f>RES_hhdet_in!Q96-RES_hhdet_in_new!Q96</f>
        <v>826</v>
      </c>
      <c r="R96" s="52">
        <f>RES_hhdet_in!R96-RES_hhdet_in_new!R96</f>
        <v>15349</v>
      </c>
      <c r="S96" s="52">
        <f>RES_hhdet_in!S96-RES_hhdet_in_new!S96</f>
        <v>93415</v>
      </c>
      <c r="T96" s="52">
        <f>RES_hhdet_in!T96-RES_hhdet_in_new!T96</f>
        <v>84613</v>
      </c>
      <c r="U96" s="52">
        <f>RES_hhdet_in!U96-RES_hhdet_in_new!U96</f>
        <v>60649</v>
      </c>
      <c r="V96" s="52">
        <f>RES_hhdet_in!V96-RES_hhdet_in_new!V96</f>
        <v>56549</v>
      </c>
      <c r="W96" s="52">
        <f>RES_hhdet_in!W96-RES_hhdet_in_new!W96</f>
        <v>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60729</v>
      </c>
      <c r="D97" s="52">
        <f>RES_hhdet_in!D97-RES_hhdet_in_new!D97</f>
        <v>91452</v>
      </c>
      <c r="E97" s="52">
        <f>RES_hhdet_in!E97-RES_hhdet_in_new!E97</f>
        <v>145905</v>
      </c>
      <c r="F97" s="52">
        <f>RES_hhdet_in!F97-RES_hhdet_in_new!F97</f>
        <v>60252</v>
      </c>
      <c r="G97" s="52">
        <f>RES_hhdet_in!G97-RES_hhdet_in_new!G97</f>
        <v>125513</v>
      </c>
      <c r="H97" s="52">
        <f>RES_hhdet_in!H97-RES_hhdet_in_new!H97</f>
        <v>174723</v>
      </c>
      <c r="I97" s="52">
        <f>RES_hhdet_in!I97-RES_hhdet_in_new!I97</f>
        <v>203638</v>
      </c>
      <c r="J97" s="52">
        <f>RES_hhdet_in!J97-RES_hhdet_in_new!J97</f>
        <v>122750</v>
      </c>
      <c r="K97" s="52">
        <f>RES_hhdet_in!K97-RES_hhdet_in_new!K97</f>
        <v>177705</v>
      </c>
      <c r="L97" s="52">
        <f>RES_hhdet_in!L97-RES_hhdet_in_new!L97</f>
        <v>157591</v>
      </c>
      <c r="M97" s="52">
        <f>RES_hhdet_in!M97-RES_hhdet_in_new!M97</f>
        <v>205532</v>
      </c>
      <c r="N97" s="52">
        <f>RES_hhdet_in!N97-RES_hhdet_in_new!N97</f>
        <v>141076</v>
      </c>
      <c r="O97" s="52">
        <f>RES_hhdet_in!O97-RES_hhdet_in_new!O97</f>
        <v>17699</v>
      </c>
      <c r="P97" s="52">
        <f>RES_hhdet_in!P97-RES_hhdet_in_new!P97</f>
        <v>0</v>
      </c>
      <c r="Q97" s="52">
        <f>RES_hhdet_in!Q97-RES_hhdet_in_new!Q97</f>
        <v>14725</v>
      </c>
      <c r="R97" s="52">
        <f>RES_hhdet_in!R97-RES_hhdet_in_new!R97</f>
        <v>68879</v>
      </c>
      <c r="S97" s="52">
        <f>RES_hhdet_in!S97-RES_hhdet_in_new!S97</f>
        <v>252807</v>
      </c>
      <c r="T97" s="52">
        <f>RES_hhdet_in!T97-RES_hhdet_in_new!T97</f>
        <v>218717</v>
      </c>
      <c r="U97" s="52">
        <f>RES_hhdet_in!U97-RES_hhdet_in_new!U97</f>
        <v>293215</v>
      </c>
      <c r="V97" s="52">
        <f>RES_hhdet_in!V97-RES_hhdet_in_new!V97</f>
        <v>120693</v>
      </c>
      <c r="W97" s="52">
        <f>RES_hhdet_in!W97-RES_hhdet_in_new!W97</f>
        <v>304775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346821</v>
      </c>
      <c r="D103" s="36">
        <v>505107</v>
      </c>
      <c r="E103" s="36">
        <v>529729</v>
      </c>
      <c r="F103" s="36">
        <v>545206</v>
      </c>
      <c r="G103" s="36">
        <v>658745</v>
      </c>
      <c r="H103" s="36">
        <v>822762</v>
      </c>
      <c r="I103" s="36">
        <v>729095</v>
      </c>
      <c r="J103" s="36">
        <v>607675</v>
      </c>
      <c r="K103" s="36">
        <v>637483</v>
      </c>
      <c r="L103" s="36">
        <v>833530</v>
      </c>
      <c r="M103" s="36">
        <v>815777</v>
      </c>
      <c r="N103" s="36">
        <v>897194</v>
      </c>
      <c r="O103" s="36">
        <v>872940</v>
      </c>
      <c r="P103" s="36">
        <v>624104</v>
      </c>
      <c r="Q103" s="36">
        <v>587624</v>
      </c>
      <c r="R103" s="36">
        <v>585418</v>
      </c>
      <c r="S103" s="36">
        <v>780887</v>
      </c>
      <c r="T103" s="36">
        <v>892647</v>
      </c>
      <c r="U103" s="36">
        <v>878281</v>
      </c>
      <c r="V103" s="36">
        <v>774703</v>
      </c>
      <c r="W103" s="36">
        <v>933246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1238</v>
      </c>
      <c r="F107" s="52">
        <v>924</v>
      </c>
      <c r="G107" s="52">
        <v>602</v>
      </c>
      <c r="H107" s="52">
        <v>406</v>
      </c>
      <c r="I107" s="52">
        <v>579</v>
      </c>
      <c r="J107" s="52">
        <v>1156</v>
      </c>
      <c r="K107" s="52">
        <v>2215</v>
      </c>
      <c r="L107" s="52">
        <v>2946</v>
      </c>
      <c r="M107" s="52">
        <v>2727</v>
      </c>
      <c r="N107" s="52">
        <v>2300</v>
      </c>
      <c r="O107" s="52">
        <v>1263</v>
      </c>
      <c r="P107" s="52">
        <v>1240</v>
      </c>
      <c r="Q107" s="52">
        <v>1428</v>
      </c>
      <c r="R107" s="52">
        <v>1326</v>
      </c>
      <c r="S107" s="52">
        <v>687</v>
      </c>
      <c r="T107" s="52">
        <v>1268</v>
      </c>
      <c r="U107" s="52">
        <v>1550</v>
      </c>
      <c r="V107" s="52">
        <v>2221</v>
      </c>
      <c r="W107" s="52">
        <v>4057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</v>
      </c>
      <c r="F110" s="52">
        <v>37</v>
      </c>
      <c r="G110" s="52">
        <v>71</v>
      </c>
      <c r="H110" s="52">
        <v>65</v>
      </c>
      <c r="I110" s="52">
        <v>32</v>
      </c>
      <c r="J110" s="52">
        <v>28</v>
      </c>
      <c r="K110" s="52">
        <v>60</v>
      </c>
      <c r="L110" s="52">
        <v>118</v>
      </c>
      <c r="M110" s="52">
        <v>195</v>
      </c>
      <c r="N110" s="52">
        <v>241</v>
      </c>
      <c r="O110" s="52">
        <v>240</v>
      </c>
      <c r="P110" s="52">
        <v>144</v>
      </c>
      <c r="Q110" s="52">
        <v>184</v>
      </c>
      <c r="R110" s="52">
        <v>217</v>
      </c>
      <c r="S110" s="52">
        <v>204</v>
      </c>
      <c r="T110" s="52">
        <v>131</v>
      </c>
      <c r="U110" s="52">
        <v>118</v>
      </c>
      <c r="V110" s="52">
        <v>163</v>
      </c>
      <c r="W110" s="52">
        <v>214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487</v>
      </c>
      <c r="F112" s="52">
        <f>RES_hhdet_in!F112-RES_hhdet_in_new!F112</f>
        <v>362</v>
      </c>
      <c r="G112" s="52">
        <f>RES_hhdet_in!G112-RES_hhdet_in_new!G112</f>
        <v>240</v>
      </c>
      <c r="H112" s="52">
        <f>RES_hhdet_in!H112-RES_hhdet_in_new!H112</f>
        <v>175</v>
      </c>
      <c r="I112" s="52">
        <f>RES_hhdet_in!I112-RES_hhdet_in_new!I112</f>
        <v>259</v>
      </c>
      <c r="J112" s="52">
        <f>RES_hhdet_in!J112-RES_hhdet_in_new!J112</f>
        <v>519</v>
      </c>
      <c r="K112" s="52">
        <f>RES_hhdet_in!K112-RES_hhdet_in_new!K112</f>
        <v>950</v>
      </c>
      <c r="L112" s="52">
        <f>RES_hhdet_in!L112-RES_hhdet_in_new!L112</f>
        <v>1327</v>
      </c>
      <c r="M112" s="52">
        <f>RES_hhdet_in!M112-RES_hhdet_in_new!M112</f>
        <v>1379</v>
      </c>
      <c r="N112" s="52">
        <f>RES_hhdet_in!N112-RES_hhdet_in_new!N112</f>
        <v>1396</v>
      </c>
      <c r="O112" s="52">
        <f>RES_hhdet_in!O112-RES_hhdet_in_new!O112</f>
        <v>1081</v>
      </c>
      <c r="P112" s="52">
        <f>RES_hhdet_in!P112-RES_hhdet_in_new!P112</f>
        <v>1083</v>
      </c>
      <c r="Q112" s="52">
        <f>RES_hhdet_in!Q112-RES_hhdet_in_new!Q112</f>
        <v>1205</v>
      </c>
      <c r="R112" s="52">
        <f>RES_hhdet_in!R112-RES_hhdet_in_new!R112</f>
        <v>632</v>
      </c>
      <c r="S112" s="52">
        <f>RES_hhdet_in!S112-RES_hhdet_in_new!S112</f>
        <v>902</v>
      </c>
      <c r="T112" s="52">
        <f>RES_hhdet_in!T112-RES_hhdet_in_new!T112</f>
        <v>1031</v>
      </c>
      <c r="U112" s="52">
        <f>RES_hhdet_in!U112-RES_hhdet_in_new!U112</f>
        <v>1177</v>
      </c>
      <c r="V112" s="52">
        <f>RES_hhdet_in!V112-RES_hhdet_in_new!V112</f>
        <v>1095</v>
      </c>
      <c r="W112" s="52">
        <f>RES_hhdet_in!W112-RES_hhdet_in_new!W112</f>
        <v>1447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1</v>
      </c>
      <c r="F113" s="52">
        <f>RES_hhdet_in!F113-RES_hhdet_in_new!F113</f>
        <v>3</v>
      </c>
      <c r="G113" s="52">
        <f>RES_hhdet_in!G113-RES_hhdet_in_new!G113</f>
        <v>1</v>
      </c>
      <c r="H113" s="52">
        <f>RES_hhdet_in!H113-RES_hhdet_in_new!H113</f>
        <v>1</v>
      </c>
      <c r="I113" s="52">
        <f>RES_hhdet_in!I113-RES_hhdet_in_new!I113</f>
        <v>0</v>
      </c>
      <c r="J113" s="52">
        <f>RES_hhdet_in!J113-RES_hhdet_in_new!J113</f>
        <v>4</v>
      </c>
      <c r="K113" s="52">
        <f>RES_hhdet_in!K113-RES_hhdet_in_new!K113</f>
        <v>9</v>
      </c>
      <c r="L113" s="52">
        <f>RES_hhdet_in!L113-RES_hhdet_in_new!L113</f>
        <v>11</v>
      </c>
      <c r="M113" s="52">
        <f>RES_hhdet_in!M113-RES_hhdet_in_new!M113</f>
        <v>11</v>
      </c>
      <c r="N113" s="52">
        <f>RES_hhdet_in!N113-RES_hhdet_in_new!N113</f>
        <v>20</v>
      </c>
      <c r="O113" s="52">
        <f>RES_hhdet_in!O113-RES_hhdet_in_new!O113</f>
        <v>5</v>
      </c>
      <c r="P113" s="52">
        <f>RES_hhdet_in!P113-RES_hhdet_in_new!P113</f>
        <v>30</v>
      </c>
      <c r="Q113" s="52">
        <f>RES_hhdet_in!Q113-RES_hhdet_in_new!Q113</f>
        <v>13</v>
      </c>
      <c r="R113" s="52">
        <f>RES_hhdet_in!R113-RES_hhdet_in_new!R113</f>
        <v>46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72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315</v>
      </c>
      <c r="F116" s="52">
        <f>RES_hhdet_in!F116-RES_hhdet_in_new!F116</f>
        <v>427</v>
      </c>
      <c r="G116" s="52">
        <f>RES_hhdet_in!G116-RES_hhdet_in_new!G116</f>
        <v>218</v>
      </c>
      <c r="H116" s="52">
        <f>RES_hhdet_in!H116-RES_hhdet_in_new!H116</f>
        <v>147</v>
      </c>
      <c r="I116" s="52">
        <f>RES_hhdet_in!I116-RES_hhdet_in_new!I116</f>
        <v>159</v>
      </c>
      <c r="J116" s="52">
        <f>RES_hhdet_in!J116-RES_hhdet_in_new!J116</f>
        <v>358</v>
      </c>
      <c r="K116" s="52">
        <f>RES_hhdet_in!K116-RES_hhdet_in_new!K116</f>
        <v>374</v>
      </c>
      <c r="L116" s="52">
        <f>RES_hhdet_in!L116-RES_hhdet_in_new!L116</f>
        <v>1161</v>
      </c>
      <c r="M116" s="52">
        <f>RES_hhdet_in!M116-RES_hhdet_in_new!M116</f>
        <v>513</v>
      </c>
      <c r="N116" s="52">
        <f>RES_hhdet_in!N116-RES_hhdet_in_new!N116</f>
        <v>671</v>
      </c>
      <c r="O116" s="52">
        <f>RES_hhdet_in!O116-RES_hhdet_in_new!O116</f>
        <v>215</v>
      </c>
      <c r="P116" s="52">
        <f>RES_hhdet_in!P116-RES_hhdet_in_new!P116</f>
        <v>101</v>
      </c>
      <c r="Q116" s="52">
        <f>RES_hhdet_in!Q116-RES_hhdet_in_new!Q116</f>
        <v>84</v>
      </c>
      <c r="R116" s="52">
        <f>RES_hhdet_in!R116-RES_hhdet_in_new!R116</f>
        <v>440</v>
      </c>
      <c r="S116" s="52">
        <f>RES_hhdet_in!S116-RES_hhdet_in_new!S116</f>
        <v>499</v>
      </c>
      <c r="T116" s="52">
        <f>RES_hhdet_in!T116-RES_hhdet_in_new!T116</f>
        <v>643</v>
      </c>
      <c r="U116" s="52">
        <f>RES_hhdet_in!U116-RES_hhdet_in_new!U116</f>
        <v>358</v>
      </c>
      <c r="V116" s="52">
        <f>RES_hhdet_in!V116-RES_hhdet_in_new!V116</f>
        <v>838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435</v>
      </c>
      <c r="F117" s="52">
        <f>RES_hhdet_in!F117-RES_hhdet_in_new!F117</f>
        <v>134</v>
      </c>
      <c r="G117" s="52">
        <f>RES_hhdet_in!G117-RES_hhdet_in_new!G117</f>
        <v>157</v>
      </c>
      <c r="H117" s="52">
        <f>RES_hhdet_in!H117-RES_hhdet_in_new!H117</f>
        <v>130</v>
      </c>
      <c r="I117" s="52">
        <f>RES_hhdet_in!I117-RES_hhdet_in_new!I117</f>
        <v>263</v>
      </c>
      <c r="J117" s="52">
        <f>RES_hhdet_in!J117-RES_hhdet_in_new!J117</f>
        <v>470</v>
      </c>
      <c r="K117" s="52">
        <f>RES_hhdet_in!K117-RES_hhdet_in_new!K117</f>
        <v>1200</v>
      </c>
      <c r="L117" s="52">
        <f>RES_hhdet_in!L117-RES_hhdet_in_new!L117</f>
        <v>941</v>
      </c>
      <c r="M117" s="52">
        <f>RES_hhdet_in!M117-RES_hhdet_in_new!M117</f>
        <v>1560</v>
      </c>
      <c r="N117" s="52">
        <f>RES_hhdet_in!N117-RES_hhdet_in_new!N117</f>
        <v>899</v>
      </c>
      <c r="O117" s="52">
        <f>RES_hhdet_in!O117-RES_hhdet_in_new!O117</f>
        <v>709</v>
      </c>
      <c r="P117" s="52">
        <f>RES_hhdet_in!P117-RES_hhdet_in_new!P117</f>
        <v>1011</v>
      </c>
      <c r="Q117" s="52">
        <f>RES_hhdet_in!Q117-RES_hhdet_in_new!Q117</f>
        <v>1470</v>
      </c>
      <c r="R117" s="52">
        <f>RES_hhdet_in!R117-RES_hhdet_in_new!R117</f>
        <v>1971</v>
      </c>
      <c r="S117" s="52">
        <f>RES_hhdet_in!S117-RES_hhdet_in_new!S117</f>
        <v>1337</v>
      </c>
      <c r="T117" s="52">
        <f>RES_hhdet_in!T117-RES_hhdet_in_new!T117</f>
        <v>1663</v>
      </c>
      <c r="U117" s="52">
        <f>RES_hhdet_in!U117-RES_hhdet_in_new!U117</f>
        <v>1790</v>
      </c>
      <c r="V117" s="52">
        <f>RES_hhdet_in!V117-RES_hhdet_in_new!V117</f>
        <v>1801</v>
      </c>
      <c r="W117" s="52">
        <f>RES_hhdet_in!W117-RES_hhdet_in_new!W117</f>
        <v>3954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1238</v>
      </c>
      <c r="F122" s="36">
        <v>927</v>
      </c>
      <c r="G122" s="36">
        <v>627</v>
      </c>
      <c r="H122" s="36">
        <v>483</v>
      </c>
      <c r="I122" s="36">
        <v>752</v>
      </c>
      <c r="J122" s="36">
        <v>1472</v>
      </c>
      <c r="K122" s="36">
        <v>2739</v>
      </c>
      <c r="L122" s="36">
        <v>3761</v>
      </c>
      <c r="M122" s="36">
        <v>3958</v>
      </c>
      <c r="N122" s="36">
        <v>3370</v>
      </c>
      <c r="O122" s="36">
        <v>2390</v>
      </c>
      <c r="P122" s="36">
        <v>2662</v>
      </c>
      <c r="Q122" s="36">
        <v>3407</v>
      </c>
      <c r="R122" s="36">
        <v>4006</v>
      </c>
      <c r="S122" s="36">
        <v>3841</v>
      </c>
      <c r="T122" s="36">
        <v>4445</v>
      </c>
      <c r="U122" s="36">
        <v>4304</v>
      </c>
      <c r="V122" s="36">
        <v>4585</v>
      </c>
      <c r="W122" s="36">
        <v>6197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248973</v>
      </c>
      <c r="D126" s="52">
        <v>205408</v>
      </c>
      <c r="E126" s="52">
        <v>176308</v>
      </c>
      <c r="F126" s="52">
        <v>340785</v>
      </c>
      <c r="G126" s="52">
        <v>285738</v>
      </c>
      <c r="H126" s="52">
        <v>185934</v>
      </c>
      <c r="I126" s="52">
        <v>256113</v>
      </c>
      <c r="J126" s="52">
        <v>147862</v>
      </c>
      <c r="K126" s="52">
        <v>286341</v>
      </c>
      <c r="L126" s="52">
        <v>218961</v>
      </c>
      <c r="M126" s="52">
        <v>288188</v>
      </c>
      <c r="N126" s="52">
        <v>397391</v>
      </c>
      <c r="O126" s="52">
        <v>364185</v>
      </c>
      <c r="P126" s="52">
        <v>155967</v>
      </c>
      <c r="Q126" s="52">
        <v>236790</v>
      </c>
      <c r="R126" s="52">
        <v>215269</v>
      </c>
      <c r="S126" s="52">
        <v>190736</v>
      </c>
      <c r="T126" s="52">
        <v>42672</v>
      </c>
      <c r="U126" s="52">
        <v>144123</v>
      </c>
      <c r="V126" s="52">
        <v>175807</v>
      </c>
      <c r="W126" s="52">
        <v>201076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17939</v>
      </c>
      <c r="D129" s="52">
        <v>17099</v>
      </c>
      <c r="E129" s="52">
        <v>14261</v>
      </c>
      <c r="F129" s="52">
        <v>14142</v>
      </c>
      <c r="G129" s="52">
        <v>19434</v>
      </c>
      <c r="H129" s="52">
        <v>29802</v>
      </c>
      <c r="I129" s="52">
        <v>17168</v>
      </c>
      <c r="J129" s="52">
        <v>13941</v>
      </c>
      <c r="K129" s="52">
        <v>15051</v>
      </c>
      <c r="L129" s="52">
        <v>17354</v>
      </c>
      <c r="M129" s="52">
        <v>21118</v>
      </c>
      <c r="N129" s="52">
        <v>24221</v>
      </c>
      <c r="O129" s="52">
        <v>34563</v>
      </c>
      <c r="P129" s="52">
        <v>31296</v>
      </c>
      <c r="Q129" s="52">
        <v>30425</v>
      </c>
      <c r="R129" s="52">
        <v>33406</v>
      </c>
      <c r="S129" s="52">
        <v>34913</v>
      </c>
      <c r="T129" s="52">
        <v>26307</v>
      </c>
      <c r="U129" s="52">
        <v>15730</v>
      </c>
      <c r="V129" s="52">
        <v>13949</v>
      </c>
      <c r="W129" s="52">
        <v>20429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199237</v>
      </c>
      <c r="D131" s="52">
        <f>RES_hhdet_in!D131-RES_hhdet_in_new!D131</f>
        <v>165232</v>
      </c>
      <c r="E131" s="52">
        <f>RES_hhdet_in!E131-RES_hhdet_in_new!E131</f>
        <v>140187</v>
      </c>
      <c r="F131" s="52">
        <f>RES_hhdet_in!F131-RES_hhdet_in_new!F131</f>
        <v>259257</v>
      </c>
      <c r="G131" s="52">
        <f>RES_hhdet_in!G131-RES_hhdet_in_new!G131</f>
        <v>215631</v>
      </c>
      <c r="H131" s="52">
        <f>RES_hhdet_in!H131-RES_hhdet_in_new!H131</f>
        <v>150480</v>
      </c>
      <c r="I131" s="52">
        <f>RES_hhdet_in!I131-RES_hhdet_in_new!I131</f>
        <v>175613</v>
      </c>
      <c r="J131" s="52">
        <f>RES_hhdet_in!J131-RES_hhdet_in_new!J131</f>
        <v>227826</v>
      </c>
      <c r="K131" s="52">
        <f>RES_hhdet_in!K131-RES_hhdet_in_new!K131</f>
        <v>301652</v>
      </c>
      <c r="L131" s="52">
        <f>RES_hhdet_in!L131-RES_hhdet_in_new!L131</f>
        <v>265300</v>
      </c>
      <c r="M131" s="52">
        <f>RES_hhdet_in!M131-RES_hhdet_in_new!M131</f>
        <v>275563</v>
      </c>
      <c r="N131" s="52">
        <f>RES_hhdet_in!N131-RES_hhdet_in_new!N131</f>
        <v>309336</v>
      </c>
      <c r="O131" s="52">
        <f>RES_hhdet_in!O131-RES_hhdet_in_new!O131</f>
        <v>238440</v>
      </c>
      <c r="P131" s="52">
        <f>RES_hhdet_in!P131-RES_hhdet_in_new!P131</f>
        <v>63945</v>
      </c>
      <c r="Q131" s="52">
        <f>RES_hhdet_in!Q131-RES_hhdet_in_new!Q131</f>
        <v>118215</v>
      </c>
      <c r="R131" s="52">
        <f>RES_hhdet_in!R131-RES_hhdet_in_new!R131</f>
        <v>144781</v>
      </c>
      <c r="S131" s="52">
        <f>RES_hhdet_in!S131-RES_hhdet_in_new!S131</f>
        <v>159098</v>
      </c>
      <c r="T131" s="52">
        <f>RES_hhdet_in!T131-RES_hhdet_in_new!T131</f>
        <v>189027</v>
      </c>
      <c r="U131" s="52">
        <f>RES_hhdet_in!U131-RES_hhdet_in_new!U131</f>
        <v>172284</v>
      </c>
      <c r="V131" s="52">
        <f>RES_hhdet_in!V131-RES_hhdet_in_new!V131</f>
        <v>224237</v>
      </c>
      <c r="W131" s="52">
        <f>RES_hhdet_in!W131-RES_hhdet_in_new!W131</f>
        <v>305766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1737</v>
      </c>
      <c r="D132" s="52">
        <f>RES_hhdet_in!D132-RES_hhdet_in_new!D132</f>
        <v>1754</v>
      </c>
      <c r="E132" s="52">
        <f>RES_hhdet_in!E132-RES_hhdet_in_new!E132</f>
        <v>1942</v>
      </c>
      <c r="F132" s="52">
        <f>RES_hhdet_in!F132-RES_hhdet_in_new!F132</f>
        <v>1856</v>
      </c>
      <c r="G132" s="52">
        <f>RES_hhdet_in!G132-RES_hhdet_in_new!G132</f>
        <v>2494</v>
      </c>
      <c r="H132" s="52">
        <f>RES_hhdet_in!H132-RES_hhdet_in_new!H132</f>
        <v>1408</v>
      </c>
      <c r="I132" s="52">
        <f>RES_hhdet_in!I132-RES_hhdet_in_new!I132</f>
        <v>1662</v>
      </c>
      <c r="J132" s="52">
        <f>RES_hhdet_in!J132-RES_hhdet_in_new!J132</f>
        <v>1884</v>
      </c>
      <c r="K132" s="52">
        <f>RES_hhdet_in!K132-RES_hhdet_in_new!K132</f>
        <v>4023</v>
      </c>
      <c r="L132" s="52">
        <f>RES_hhdet_in!L132-RES_hhdet_in_new!L132</f>
        <v>1389</v>
      </c>
      <c r="M132" s="52">
        <f>RES_hhdet_in!M132-RES_hhdet_in_new!M132</f>
        <v>2587</v>
      </c>
      <c r="N132" s="52">
        <f>RES_hhdet_in!N132-RES_hhdet_in_new!N132</f>
        <v>692</v>
      </c>
      <c r="O132" s="52">
        <f>RES_hhdet_in!O132-RES_hhdet_in_new!O132</f>
        <v>2921</v>
      </c>
      <c r="P132" s="52">
        <f>RES_hhdet_in!P132-RES_hhdet_in_new!P132</f>
        <v>5335</v>
      </c>
      <c r="Q132" s="52">
        <f>RES_hhdet_in!Q132-RES_hhdet_in_new!Q132</f>
        <v>2375</v>
      </c>
      <c r="R132" s="52">
        <f>RES_hhdet_in!R132-RES_hhdet_in_new!R132</f>
        <v>3494</v>
      </c>
      <c r="S132" s="52">
        <f>RES_hhdet_in!S132-RES_hhdet_in_new!S132</f>
        <v>1494</v>
      </c>
      <c r="T132" s="52">
        <f>RES_hhdet_in!T132-RES_hhdet_in_new!T132</f>
        <v>0</v>
      </c>
      <c r="U132" s="52">
        <f>RES_hhdet_in!U132-RES_hhdet_in_new!U132</f>
        <v>5532</v>
      </c>
      <c r="V132" s="52">
        <f>RES_hhdet_in!V132-RES_hhdet_in_new!V132</f>
        <v>2016</v>
      </c>
      <c r="W132" s="52">
        <f>RES_hhdet_in!W132-RES_hhdet_in_new!W132</f>
        <v>5946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169747</v>
      </c>
      <c r="D135" s="52">
        <f>RES_hhdet_in!D135-RES_hhdet_in_new!D135</f>
        <v>160912</v>
      </c>
      <c r="E135" s="52">
        <f>RES_hhdet_in!E135-RES_hhdet_in_new!E135</f>
        <v>106696</v>
      </c>
      <c r="F135" s="52">
        <f>RES_hhdet_in!F135-RES_hhdet_in_new!F135</f>
        <v>237221</v>
      </c>
      <c r="G135" s="52">
        <f>RES_hhdet_in!G135-RES_hhdet_in_new!G135</f>
        <v>188555</v>
      </c>
      <c r="H135" s="52">
        <f>RES_hhdet_in!H135-RES_hhdet_in_new!H135</f>
        <v>176102</v>
      </c>
      <c r="I135" s="52">
        <f>RES_hhdet_in!I135-RES_hhdet_in_new!I135</f>
        <v>75173</v>
      </c>
      <c r="J135" s="52">
        <f>RES_hhdet_in!J135-RES_hhdet_in_new!J135</f>
        <v>48454</v>
      </c>
      <c r="K135" s="52">
        <f>RES_hhdet_in!K135-RES_hhdet_in_new!K135</f>
        <v>64422</v>
      </c>
      <c r="L135" s="52">
        <f>RES_hhdet_in!L135-RES_hhdet_in_new!L135</f>
        <v>125200</v>
      </c>
      <c r="M135" s="52">
        <f>RES_hhdet_in!M135-RES_hhdet_in_new!M135</f>
        <v>71309</v>
      </c>
      <c r="N135" s="52">
        <f>RES_hhdet_in!N135-RES_hhdet_in_new!N135</f>
        <v>194185</v>
      </c>
      <c r="O135" s="52">
        <f>RES_hhdet_in!O135-RES_hhdet_in_new!O135</f>
        <v>82149</v>
      </c>
      <c r="P135" s="52">
        <f>RES_hhdet_in!P135-RES_hhdet_in_new!P135</f>
        <v>27182</v>
      </c>
      <c r="Q135" s="52">
        <f>RES_hhdet_in!Q135-RES_hhdet_in_new!Q135</f>
        <v>14938</v>
      </c>
      <c r="R135" s="52">
        <f>RES_hhdet_in!R135-RES_hhdet_in_new!R135</f>
        <v>41719</v>
      </c>
      <c r="S135" s="52">
        <f>RES_hhdet_in!S135-RES_hhdet_in_new!S135</f>
        <v>66480</v>
      </c>
      <c r="T135" s="52">
        <f>RES_hhdet_in!T135-RES_hhdet_in_new!T135</f>
        <v>51025</v>
      </c>
      <c r="U135" s="52">
        <f>RES_hhdet_in!U135-RES_hhdet_in_new!U135</f>
        <v>40265</v>
      </c>
      <c r="V135" s="52">
        <f>RES_hhdet_in!V135-RES_hhdet_in_new!V135</f>
        <v>78265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92153</v>
      </c>
      <c r="D136" s="52">
        <f>RES_hhdet_in!D136-RES_hhdet_in_new!D136</f>
        <v>92113</v>
      </c>
      <c r="E136" s="52">
        <f>RES_hhdet_in!E136-RES_hhdet_in_new!E136</f>
        <v>146920</v>
      </c>
      <c r="F136" s="52">
        <f>RES_hhdet_in!F136-RES_hhdet_in_new!F136</f>
        <v>74806</v>
      </c>
      <c r="G136" s="52">
        <f>RES_hhdet_in!G136-RES_hhdet_in_new!G136</f>
        <v>136388</v>
      </c>
      <c r="H136" s="52">
        <f>RES_hhdet_in!H136-RES_hhdet_in_new!H136</f>
        <v>157078</v>
      </c>
      <c r="I136" s="52">
        <f>RES_hhdet_in!I136-RES_hhdet_in_new!I136</f>
        <v>124819</v>
      </c>
      <c r="J136" s="52">
        <f>RES_hhdet_in!J136-RES_hhdet_in_new!J136</f>
        <v>63226</v>
      </c>
      <c r="K136" s="52">
        <f>RES_hhdet_in!K136-RES_hhdet_in_new!K136</f>
        <v>205905</v>
      </c>
      <c r="L136" s="52">
        <f>RES_hhdet_in!L136-RES_hhdet_in_new!L136</f>
        <v>101548</v>
      </c>
      <c r="M136" s="52">
        <f>RES_hhdet_in!M136-RES_hhdet_in_new!M136</f>
        <v>215687</v>
      </c>
      <c r="N136" s="52">
        <f>RES_hhdet_in!N136-RES_hhdet_in_new!N136</f>
        <v>259516</v>
      </c>
      <c r="O136" s="52">
        <f>RES_hhdet_in!O136-RES_hhdet_in_new!O136</f>
        <v>269589</v>
      </c>
      <c r="P136" s="52">
        <f>RES_hhdet_in!P136-RES_hhdet_in_new!P136</f>
        <v>269978</v>
      </c>
      <c r="Q136" s="52">
        <f>RES_hhdet_in!Q136-RES_hhdet_in_new!Q136</f>
        <v>265544</v>
      </c>
      <c r="R136" s="52">
        <f>RES_hhdet_in!R136-RES_hhdet_in_new!R136</f>
        <v>187164</v>
      </c>
      <c r="S136" s="52">
        <f>RES_hhdet_in!S136-RES_hhdet_in_new!S136</f>
        <v>179903</v>
      </c>
      <c r="T136" s="52">
        <f>RES_hhdet_in!T136-RES_hhdet_in_new!T136</f>
        <v>131895</v>
      </c>
      <c r="U136" s="52">
        <f>RES_hhdet_in!U136-RES_hhdet_in_new!U136</f>
        <v>194680</v>
      </c>
      <c r="V136" s="52">
        <f>RES_hhdet_in!V136-RES_hhdet_in_new!V136</f>
        <v>167056</v>
      </c>
      <c r="W136" s="52">
        <f>RES_hhdet_in!W136-RES_hhdet_in_new!W136</f>
        <v>161752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731929</v>
      </c>
      <c r="D141" s="36">
        <v>689940</v>
      </c>
      <c r="E141" s="36">
        <v>671756</v>
      </c>
      <c r="F141" s="36">
        <v>865387</v>
      </c>
      <c r="G141" s="36">
        <v>866746</v>
      </c>
      <c r="H141" s="36">
        <v>861377</v>
      </c>
      <c r="I141" s="36">
        <v>495543</v>
      </c>
      <c r="J141" s="36">
        <v>357143</v>
      </c>
      <c r="K141" s="36">
        <v>604194</v>
      </c>
      <c r="L141" s="36">
        <v>530220</v>
      </c>
      <c r="M141" s="36">
        <v>614759</v>
      </c>
      <c r="N141" s="36">
        <v>762313</v>
      </c>
      <c r="O141" s="36">
        <v>687559</v>
      </c>
      <c r="P141" s="36">
        <v>466249</v>
      </c>
      <c r="Q141" s="36">
        <v>576672</v>
      </c>
      <c r="R141" s="36">
        <v>546491</v>
      </c>
      <c r="S141" s="36">
        <v>582650</v>
      </c>
      <c r="T141" s="36">
        <v>441322</v>
      </c>
      <c r="U141" s="36">
        <v>576464</v>
      </c>
      <c r="V141" s="36">
        <v>616563</v>
      </c>
      <c r="W141" s="36">
        <v>592292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47299</v>
      </c>
      <c r="D145" s="52">
        <v>67887</v>
      </c>
      <c r="E145" s="52">
        <v>58496</v>
      </c>
      <c r="F145" s="52">
        <v>43278</v>
      </c>
      <c r="G145" s="52">
        <v>54968</v>
      </c>
      <c r="H145" s="52">
        <v>68494</v>
      </c>
      <c r="I145" s="52">
        <v>108254</v>
      </c>
      <c r="J145" s="52">
        <v>83707</v>
      </c>
      <c r="K145" s="52">
        <v>121462</v>
      </c>
      <c r="L145" s="52">
        <v>101040</v>
      </c>
      <c r="M145" s="52">
        <v>133486</v>
      </c>
      <c r="N145" s="52">
        <v>116696</v>
      </c>
      <c r="O145" s="52">
        <v>131106</v>
      </c>
      <c r="P145" s="52">
        <v>108431</v>
      </c>
      <c r="Q145" s="52">
        <v>91915</v>
      </c>
      <c r="R145" s="52">
        <v>115234</v>
      </c>
      <c r="S145" s="52">
        <v>134033</v>
      </c>
      <c r="T145" s="52">
        <v>152528</v>
      </c>
      <c r="U145" s="52">
        <v>148595</v>
      </c>
      <c r="V145" s="52">
        <v>165709</v>
      </c>
      <c r="W145" s="52">
        <v>170976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7058</v>
      </c>
      <c r="D147" s="52">
        <v>9064</v>
      </c>
      <c r="E147" s="52">
        <v>8315</v>
      </c>
      <c r="F147" s="52">
        <v>10109</v>
      </c>
      <c r="G147" s="52">
        <v>8889</v>
      </c>
      <c r="H147" s="52">
        <v>10662</v>
      </c>
      <c r="I147" s="52">
        <v>14045</v>
      </c>
      <c r="J147" s="52">
        <v>20472</v>
      </c>
      <c r="K147" s="52">
        <v>24524</v>
      </c>
      <c r="L147" s="52">
        <v>25934</v>
      </c>
      <c r="M147" s="52">
        <v>28261</v>
      </c>
      <c r="N147" s="52">
        <v>32910</v>
      </c>
      <c r="O147" s="52">
        <v>36428</v>
      </c>
      <c r="P147" s="52">
        <v>32108</v>
      </c>
      <c r="Q147" s="52">
        <v>62933</v>
      </c>
      <c r="R147" s="52">
        <v>73250</v>
      </c>
      <c r="S147" s="52">
        <v>61446</v>
      </c>
      <c r="T147" s="52">
        <v>57225</v>
      </c>
      <c r="U147" s="52">
        <v>58568</v>
      </c>
      <c r="V147" s="52">
        <v>60192</v>
      </c>
      <c r="W147" s="52">
        <v>59159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7830</v>
      </c>
      <c r="D149" s="52">
        <f>RES_hhdet_in!D149-RES_hhdet_in_new!D149</f>
        <v>5511</v>
      </c>
      <c r="E149" s="52">
        <f>RES_hhdet_in!E149-RES_hhdet_in_new!E149</f>
        <v>8769</v>
      </c>
      <c r="F149" s="52">
        <f>RES_hhdet_in!F149-RES_hhdet_in_new!F149</f>
        <v>8417</v>
      </c>
      <c r="G149" s="52">
        <f>RES_hhdet_in!G149-RES_hhdet_in_new!G149</f>
        <v>10142</v>
      </c>
      <c r="H149" s="52">
        <f>RES_hhdet_in!H149-RES_hhdet_in_new!H149</f>
        <v>10635</v>
      </c>
      <c r="I149" s="52">
        <f>RES_hhdet_in!I149-RES_hhdet_in_new!I149</f>
        <v>10506</v>
      </c>
      <c r="J149" s="52">
        <f>RES_hhdet_in!J149-RES_hhdet_in_new!J149</f>
        <v>10917</v>
      </c>
      <c r="K149" s="52">
        <f>RES_hhdet_in!K149-RES_hhdet_in_new!K149</f>
        <v>21216</v>
      </c>
      <c r="L149" s="52">
        <f>RES_hhdet_in!L149-RES_hhdet_in_new!L149</f>
        <v>18217</v>
      </c>
      <c r="M149" s="52">
        <f>RES_hhdet_in!M149-RES_hhdet_in_new!M149</f>
        <v>22408</v>
      </c>
      <c r="N149" s="52">
        <f>RES_hhdet_in!N149-RES_hhdet_in_new!N149</f>
        <v>16200</v>
      </c>
      <c r="O149" s="52">
        <f>RES_hhdet_in!O149-RES_hhdet_in_new!O149</f>
        <v>23429</v>
      </c>
      <c r="P149" s="52">
        <f>RES_hhdet_in!P149-RES_hhdet_in_new!P149</f>
        <v>35912</v>
      </c>
      <c r="Q149" s="52">
        <f>RES_hhdet_in!Q149-RES_hhdet_in_new!Q149</f>
        <v>34709</v>
      </c>
      <c r="R149" s="52">
        <f>RES_hhdet_in!R149-RES_hhdet_in_new!R149</f>
        <v>23338</v>
      </c>
      <c r="S149" s="52">
        <f>RES_hhdet_in!S149-RES_hhdet_in_new!S149</f>
        <v>28204</v>
      </c>
      <c r="T149" s="52">
        <f>RES_hhdet_in!T149-RES_hhdet_in_new!T149</f>
        <v>48107</v>
      </c>
      <c r="U149" s="52">
        <f>RES_hhdet_in!U149-RES_hhdet_in_new!U149</f>
        <v>33654</v>
      </c>
      <c r="V149" s="52">
        <f>RES_hhdet_in!V149-RES_hhdet_in_new!V149</f>
        <v>36679</v>
      </c>
      <c r="W149" s="52">
        <f>RES_hhdet_in!W149-RES_hhdet_in_new!W149</f>
        <v>29485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38</v>
      </c>
      <c r="D150" s="52">
        <f>RES_hhdet_in!D150-RES_hhdet_in_new!D150</f>
        <v>27</v>
      </c>
      <c r="E150" s="52">
        <f>RES_hhdet_in!E150-RES_hhdet_in_new!E150</f>
        <v>36</v>
      </c>
      <c r="F150" s="52">
        <f>RES_hhdet_in!F150-RES_hhdet_in_new!F150</f>
        <v>71</v>
      </c>
      <c r="G150" s="52">
        <f>RES_hhdet_in!G150-RES_hhdet_in_new!G150</f>
        <v>27</v>
      </c>
      <c r="H150" s="52">
        <f>RES_hhdet_in!H150-RES_hhdet_in_new!H150</f>
        <v>89</v>
      </c>
      <c r="I150" s="52">
        <f>RES_hhdet_in!I150-RES_hhdet_in_new!I150</f>
        <v>0</v>
      </c>
      <c r="J150" s="52">
        <f>RES_hhdet_in!J150-RES_hhdet_in_new!J150</f>
        <v>191</v>
      </c>
      <c r="K150" s="52">
        <f>RES_hhdet_in!K150-RES_hhdet_in_new!K150</f>
        <v>229</v>
      </c>
      <c r="L150" s="52">
        <f>RES_hhdet_in!L150-RES_hhdet_in_new!L150</f>
        <v>125</v>
      </c>
      <c r="M150" s="52">
        <f>RES_hhdet_in!M150-RES_hhdet_in_new!M150</f>
        <v>261</v>
      </c>
      <c r="N150" s="52">
        <f>RES_hhdet_in!N150-RES_hhdet_in_new!N150</f>
        <v>102</v>
      </c>
      <c r="O150" s="52">
        <f>RES_hhdet_in!O150-RES_hhdet_in_new!O150</f>
        <v>71</v>
      </c>
      <c r="P150" s="52">
        <f>RES_hhdet_in!P150-RES_hhdet_in_new!P150</f>
        <v>1013</v>
      </c>
      <c r="Q150" s="52">
        <f>RES_hhdet_in!Q150-RES_hhdet_in_new!Q150</f>
        <v>0</v>
      </c>
      <c r="R150" s="52">
        <f>RES_hhdet_in!R150-RES_hhdet_in_new!R150</f>
        <v>888</v>
      </c>
      <c r="S150" s="52">
        <f>RES_hhdet_in!S150-RES_hhdet_in_new!S150</f>
        <v>0</v>
      </c>
      <c r="T150" s="52">
        <f>RES_hhdet_in!T150-RES_hhdet_in_new!T150</f>
        <v>1140</v>
      </c>
      <c r="U150" s="52">
        <f>RES_hhdet_in!U150-RES_hhdet_in_new!U150</f>
        <v>356</v>
      </c>
      <c r="V150" s="52">
        <f>RES_hhdet_in!V150-RES_hhdet_in_new!V150</f>
        <v>896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37680</v>
      </c>
      <c r="D153" s="52">
        <f>RES_hhdet_in!D153-RES_hhdet_in_new!D153</f>
        <v>51645</v>
      </c>
      <c r="E153" s="52">
        <f>RES_hhdet_in!E153-RES_hhdet_in_new!E153</f>
        <v>29325</v>
      </c>
      <c r="F153" s="52">
        <f>RES_hhdet_in!F153-RES_hhdet_in_new!F153</f>
        <v>44196</v>
      </c>
      <c r="G153" s="52">
        <f>RES_hhdet_in!G153-RES_hhdet_in_new!G153</f>
        <v>43388</v>
      </c>
      <c r="H153" s="52">
        <f>RES_hhdet_in!H153-RES_hhdet_in_new!H153</f>
        <v>52157</v>
      </c>
      <c r="I153" s="52">
        <f>RES_hhdet_in!I153-RES_hhdet_in_new!I153</f>
        <v>49855</v>
      </c>
      <c r="J153" s="52">
        <f>RES_hhdet_in!J153-RES_hhdet_in_new!J153</f>
        <v>52925</v>
      </c>
      <c r="K153" s="52">
        <f>RES_hhdet_in!K153-RES_hhdet_in_new!K153</f>
        <v>41880</v>
      </c>
      <c r="L153" s="52">
        <f>RES_hhdet_in!L153-RES_hhdet_in_new!L153</f>
        <v>91648</v>
      </c>
      <c r="M153" s="52">
        <f>RES_hhdet_in!M153-RES_hhdet_in_new!M153</f>
        <v>47816</v>
      </c>
      <c r="N153" s="52">
        <f>RES_hhdet_in!N153-RES_hhdet_in_new!N153</f>
        <v>80264</v>
      </c>
      <c r="O153" s="52">
        <f>RES_hhdet_in!O153-RES_hhdet_in_new!O153</f>
        <v>50021</v>
      </c>
      <c r="P153" s="52">
        <f>RES_hhdet_in!P153-RES_hhdet_in_new!P153</f>
        <v>18295</v>
      </c>
      <c r="Q153" s="52">
        <f>RES_hhdet_in!Q153-RES_hhdet_in_new!Q153</f>
        <v>10883</v>
      </c>
      <c r="R153" s="52">
        <f>RES_hhdet_in!R153-RES_hhdet_in_new!R153</f>
        <v>43174</v>
      </c>
      <c r="S153" s="52">
        <f>RES_hhdet_in!S153-RES_hhdet_in_new!S153</f>
        <v>71040</v>
      </c>
      <c r="T153" s="52">
        <f>RES_hhdet_in!T153-RES_hhdet_in_new!T153</f>
        <v>73330</v>
      </c>
      <c r="U153" s="52">
        <f>RES_hhdet_in!U153-RES_hhdet_in_new!U153</f>
        <v>49681</v>
      </c>
      <c r="V153" s="52">
        <f>RES_hhdet_in!V153-RES_hhdet_in_new!V153</f>
        <v>98017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20456</v>
      </c>
      <c r="D154" s="52">
        <f>RES_hhdet_in!D154-RES_hhdet_in_new!D154</f>
        <v>29565</v>
      </c>
      <c r="E154" s="52">
        <f>RES_hhdet_in!E154-RES_hhdet_in_new!E154</f>
        <v>40378</v>
      </c>
      <c r="F154" s="52">
        <f>RES_hhdet_in!F154-RES_hhdet_in_new!F154</f>
        <v>13937</v>
      </c>
      <c r="G154" s="52">
        <f>RES_hhdet_in!G154-RES_hhdet_in_new!G154</f>
        <v>31385</v>
      </c>
      <c r="H154" s="52">
        <f>RES_hhdet_in!H154-RES_hhdet_in_new!H154</f>
        <v>46523</v>
      </c>
      <c r="I154" s="52">
        <f>RES_hhdet_in!I154-RES_hhdet_in_new!I154</f>
        <v>82782</v>
      </c>
      <c r="J154" s="52">
        <f>RES_hhdet_in!J154-RES_hhdet_in_new!J154</f>
        <v>69055</v>
      </c>
      <c r="K154" s="52">
        <f>RES_hhdet_in!K154-RES_hhdet_in_new!K154</f>
        <v>133847</v>
      </c>
      <c r="L154" s="52">
        <f>RES_hhdet_in!L154-RES_hhdet_in_new!L154</f>
        <v>74320</v>
      </c>
      <c r="M154" s="52">
        <f>RES_hhdet_in!M154-RES_hhdet_in_new!M154</f>
        <v>144644</v>
      </c>
      <c r="N154" s="52">
        <f>RES_hhdet_in!N154-RES_hhdet_in_new!N154</f>
        <v>107284</v>
      </c>
      <c r="O154" s="52">
        <f>RES_hhdet_in!O154-RES_hhdet_in_new!O154</f>
        <v>164180</v>
      </c>
      <c r="P154" s="52">
        <f>RES_hhdet_in!P154-RES_hhdet_in_new!P154</f>
        <v>181763</v>
      </c>
      <c r="Q154" s="52">
        <f>RES_hhdet_in!Q154-RES_hhdet_in_new!Q154</f>
        <v>193386</v>
      </c>
      <c r="R154" s="52">
        <f>RES_hhdet_in!R154-RES_hhdet_in_new!R154</f>
        <v>193645</v>
      </c>
      <c r="S154" s="52">
        <f>RES_hhdet_in!S154-RES_hhdet_in_new!S154</f>
        <v>192264</v>
      </c>
      <c r="T154" s="52">
        <f>RES_hhdet_in!T154-RES_hhdet_in_new!T154</f>
        <v>189545</v>
      </c>
      <c r="U154" s="52">
        <f>RES_hhdet_in!U154-RES_hhdet_in_new!U154</f>
        <v>240196</v>
      </c>
      <c r="V154" s="52">
        <f>RES_hhdet_in!V154-RES_hhdet_in_new!V154</f>
        <v>209244</v>
      </c>
      <c r="W154" s="52">
        <f>RES_hhdet_in!W154-RES_hhdet_in_new!W154</f>
        <v>335031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66004</v>
      </c>
      <c r="D159" s="36">
        <v>86750</v>
      </c>
      <c r="E159" s="36">
        <v>78508</v>
      </c>
      <c r="F159" s="36">
        <v>66622</v>
      </c>
      <c r="G159" s="36">
        <v>84942</v>
      </c>
      <c r="H159" s="36">
        <v>109412</v>
      </c>
      <c r="I159" s="36">
        <v>143145</v>
      </c>
      <c r="J159" s="36">
        <v>133083</v>
      </c>
      <c r="K159" s="36">
        <v>197170</v>
      </c>
      <c r="L159" s="36">
        <v>184326</v>
      </c>
      <c r="M159" s="36">
        <v>215126</v>
      </c>
      <c r="N159" s="36">
        <v>203863</v>
      </c>
      <c r="O159" s="36">
        <v>237708</v>
      </c>
      <c r="P159" s="36">
        <v>236994</v>
      </c>
      <c r="Q159" s="36">
        <v>239011</v>
      </c>
      <c r="R159" s="36">
        <v>261070</v>
      </c>
      <c r="S159" s="36">
        <v>291497</v>
      </c>
      <c r="T159" s="36">
        <v>312138</v>
      </c>
      <c r="U159" s="36">
        <v>323898</v>
      </c>
      <c r="V159" s="36">
        <v>344876</v>
      </c>
      <c r="W159" s="36">
        <v>364528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10841</v>
      </c>
      <c r="D163" s="52">
        <v>14576</v>
      </c>
      <c r="E163" s="52">
        <v>14668</v>
      </c>
      <c r="F163" s="52">
        <v>13373</v>
      </c>
      <c r="G163" s="52">
        <v>11139</v>
      </c>
      <c r="H163" s="52">
        <v>6702</v>
      </c>
      <c r="I163" s="52">
        <v>6142</v>
      </c>
      <c r="J163" s="52">
        <v>3525</v>
      </c>
      <c r="K163" s="52">
        <v>5762</v>
      </c>
      <c r="L163" s="52">
        <v>6187</v>
      </c>
      <c r="M163" s="52">
        <v>7553</v>
      </c>
      <c r="N163" s="52">
        <v>8618</v>
      </c>
      <c r="O163" s="52">
        <v>8478</v>
      </c>
      <c r="P163" s="52">
        <v>1298</v>
      </c>
      <c r="Q163" s="52">
        <v>3030</v>
      </c>
      <c r="R163" s="52">
        <v>5547</v>
      </c>
      <c r="S163" s="52">
        <v>9020</v>
      </c>
      <c r="T163" s="52">
        <v>5792</v>
      </c>
      <c r="U163" s="52">
        <v>1642</v>
      </c>
      <c r="V163" s="52">
        <v>0</v>
      </c>
      <c r="W163" s="52">
        <v>2422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2073</v>
      </c>
      <c r="D165" s="52">
        <v>2156</v>
      </c>
      <c r="E165" s="52">
        <v>1802</v>
      </c>
      <c r="F165" s="52">
        <v>2233</v>
      </c>
      <c r="G165" s="52">
        <v>2185</v>
      </c>
      <c r="H165" s="52">
        <v>2286</v>
      </c>
      <c r="I165" s="52">
        <v>1906</v>
      </c>
      <c r="J165" s="52">
        <v>1616</v>
      </c>
      <c r="K165" s="52">
        <v>1408</v>
      </c>
      <c r="L165" s="52">
        <v>1362</v>
      </c>
      <c r="M165" s="52">
        <v>1617</v>
      </c>
      <c r="N165" s="52">
        <v>1907</v>
      </c>
      <c r="O165" s="52">
        <v>2149</v>
      </c>
      <c r="P165" s="52">
        <v>1942</v>
      </c>
      <c r="Q165" s="52">
        <v>1853</v>
      </c>
      <c r="R165" s="52">
        <v>1755</v>
      </c>
      <c r="S165" s="52">
        <v>2307</v>
      </c>
      <c r="T165" s="52">
        <v>2715</v>
      </c>
      <c r="U165" s="52">
        <v>2488</v>
      </c>
      <c r="V165" s="52">
        <v>1442</v>
      </c>
      <c r="W165" s="52">
        <v>670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2653</v>
      </c>
      <c r="D167" s="52">
        <f>RES_hhdet_in!D167-RES_hhdet_in_new!D167</f>
        <v>1661</v>
      </c>
      <c r="E167" s="52">
        <f>RES_hhdet_in!E167-RES_hhdet_in_new!E167</f>
        <v>2971</v>
      </c>
      <c r="F167" s="52">
        <f>RES_hhdet_in!F167-RES_hhdet_in_new!F167</f>
        <v>3327</v>
      </c>
      <c r="G167" s="52">
        <f>RES_hhdet_in!G167-RES_hhdet_in_new!G167</f>
        <v>3123</v>
      </c>
      <c r="H167" s="52">
        <f>RES_hhdet_in!H167-RES_hhdet_in_new!H167</f>
        <v>2443</v>
      </c>
      <c r="I167" s="52">
        <f>RES_hhdet_in!I167-RES_hhdet_in_new!I167</f>
        <v>1162</v>
      </c>
      <c r="J167" s="52">
        <f>RES_hhdet_in!J167-RES_hhdet_in_new!J167</f>
        <v>1217</v>
      </c>
      <c r="K167" s="52">
        <f>RES_hhdet_in!K167-RES_hhdet_in_new!K167</f>
        <v>2434</v>
      </c>
      <c r="L167" s="52">
        <f>RES_hhdet_in!L167-RES_hhdet_in_new!L167</f>
        <v>2338</v>
      </c>
      <c r="M167" s="52">
        <f>RES_hhdet_in!M167-RES_hhdet_in_new!M167</f>
        <v>2417</v>
      </c>
      <c r="N167" s="52">
        <f>RES_hhdet_in!N167-RES_hhdet_in_new!N167</f>
        <v>1718</v>
      </c>
      <c r="O167" s="52">
        <f>RES_hhdet_in!O167-RES_hhdet_in_new!O167</f>
        <v>1867</v>
      </c>
      <c r="P167" s="52">
        <f>RES_hhdet_in!P167-RES_hhdet_in_new!P167</f>
        <v>1538</v>
      </c>
      <c r="Q167" s="52">
        <f>RES_hhdet_in!Q167-RES_hhdet_in_new!Q167</f>
        <v>1740</v>
      </c>
      <c r="R167" s="52">
        <f>RES_hhdet_in!R167-RES_hhdet_in_new!R167</f>
        <v>1274</v>
      </c>
      <c r="S167" s="52">
        <f>RES_hhdet_in!S167-RES_hhdet_in_new!S167</f>
        <v>1815</v>
      </c>
      <c r="T167" s="52">
        <f>RES_hhdet_in!T167-RES_hhdet_in_new!T167</f>
        <v>2422</v>
      </c>
      <c r="U167" s="52">
        <f>RES_hhdet_in!U167-RES_hhdet_in_new!U167</f>
        <v>1191</v>
      </c>
      <c r="V167" s="52">
        <f>RES_hhdet_in!V167-RES_hhdet_in_new!V167</f>
        <v>923</v>
      </c>
      <c r="W167" s="52">
        <f>RES_hhdet_in!W167-RES_hhdet_in_new!W167</f>
        <v>847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13</v>
      </c>
      <c r="D168" s="52">
        <f>RES_hhdet_in!D168-RES_hhdet_in_new!D168</f>
        <v>9</v>
      </c>
      <c r="E168" s="52">
        <f>RES_hhdet_in!E168-RES_hhdet_in_new!E168</f>
        <v>12</v>
      </c>
      <c r="F168" s="52">
        <f>RES_hhdet_in!F168-RES_hhdet_in_new!F168</f>
        <v>27</v>
      </c>
      <c r="G168" s="52">
        <f>RES_hhdet_in!G168-RES_hhdet_in_new!G168</f>
        <v>8</v>
      </c>
      <c r="H168" s="52">
        <f>RES_hhdet_in!H168-RES_hhdet_in_new!H168</f>
        <v>19</v>
      </c>
      <c r="I168" s="52">
        <f>RES_hhdet_in!I168-RES_hhdet_in_new!I168</f>
        <v>0</v>
      </c>
      <c r="J168" s="52">
        <f>RES_hhdet_in!J168-RES_hhdet_in_new!J168</f>
        <v>22</v>
      </c>
      <c r="K168" s="52">
        <f>RES_hhdet_in!K168-RES_hhdet_in_new!K168</f>
        <v>26</v>
      </c>
      <c r="L168" s="52">
        <f>RES_hhdet_in!L168-RES_hhdet_in_new!L168</f>
        <v>15</v>
      </c>
      <c r="M168" s="52">
        <f>RES_hhdet_in!M168-RES_hhdet_in_new!M168</f>
        <v>26</v>
      </c>
      <c r="N168" s="52">
        <f>RES_hhdet_in!N168-RES_hhdet_in_new!N168</f>
        <v>10</v>
      </c>
      <c r="O168" s="52">
        <f>RES_hhdet_in!O168-RES_hhdet_in_new!O168</f>
        <v>3</v>
      </c>
      <c r="P168" s="52">
        <f>RES_hhdet_in!P168-RES_hhdet_in_new!P168</f>
        <v>42</v>
      </c>
      <c r="Q168" s="52">
        <f>RES_hhdet_in!Q168-RES_hhdet_in_new!Q168</f>
        <v>0</v>
      </c>
      <c r="R168" s="52">
        <f>RES_hhdet_in!R168-RES_hhdet_in_new!R168</f>
        <v>48</v>
      </c>
      <c r="S168" s="52">
        <f>RES_hhdet_in!S168-RES_hhdet_in_new!S168</f>
        <v>0</v>
      </c>
      <c r="T168" s="52">
        <f>RES_hhdet_in!T168-RES_hhdet_in_new!T168</f>
        <v>51</v>
      </c>
      <c r="U168" s="52">
        <f>RES_hhdet_in!U168-RES_hhdet_in_new!U168</f>
        <v>8</v>
      </c>
      <c r="V168" s="52">
        <f>RES_hhdet_in!V168-RES_hhdet_in_new!V168</f>
        <v>18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12770</v>
      </c>
      <c r="D171" s="52">
        <f>RES_hhdet_in!D171-RES_hhdet_in_new!D171</f>
        <v>15571</v>
      </c>
      <c r="E171" s="52">
        <f>RES_hhdet_in!E171-RES_hhdet_in_new!E171</f>
        <v>9938</v>
      </c>
      <c r="F171" s="52">
        <f>RES_hhdet_in!F171-RES_hhdet_in_new!F171</f>
        <v>17469</v>
      </c>
      <c r="G171" s="52">
        <f>RES_hhdet_in!G171-RES_hhdet_in_new!G171</f>
        <v>13354</v>
      </c>
      <c r="H171" s="52">
        <f>RES_hhdet_in!H171-RES_hhdet_in_new!H171</f>
        <v>11973</v>
      </c>
      <c r="I171" s="52">
        <f>RES_hhdet_in!I171-RES_hhdet_in_new!I171</f>
        <v>5527</v>
      </c>
      <c r="J171" s="52">
        <f>RES_hhdet_in!J171-RES_hhdet_in_new!J171</f>
        <v>5903</v>
      </c>
      <c r="K171" s="52">
        <f>RES_hhdet_in!K171-RES_hhdet_in_new!K171</f>
        <v>4806</v>
      </c>
      <c r="L171" s="52">
        <f>RES_hhdet_in!L171-RES_hhdet_in_new!L171</f>
        <v>11782</v>
      </c>
      <c r="M171" s="52">
        <f>RES_hhdet_in!M171-RES_hhdet_in_new!M171</f>
        <v>5154</v>
      </c>
      <c r="N171" s="52">
        <f>RES_hhdet_in!N171-RES_hhdet_in_new!N171</f>
        <v>8516</v>
      </c>
      <c r="O171" s="52">
        <f>RES_hhdet_in!O171-RES_hhdet_in_new!O171</f>
        <v>3985</v>
      </c>
      <c r="P171" s="52">
        <f>RES_hhdet_in!P171-RES_hhdet_in_new!P171</f>
        <v>781</v>
      </c>
      <c r="Q171" s="52">
        <f>RES_hhdet_in!Q171-RES_hhdet_in_new!Q171</f>
        <v>541</v>
      </c>
      <c r="R171" s="52">
        <f>RES_hhdet_in!R171-RES_hhdet_in_new!R171</f>
        <v>2369</v>
      </c>
      <c r="S171" s="52">
        <f>RES_hhdet_in!S171-RES_hhdet_in_new!S171</f>
        <v>4581</v>
      </c>
      <c r="T171" s="52">
        <f>RES_hhdet_in!T171-RES_hhdet_in_new!T171</f>
        <v>3688</v>
      </c>
      <c r="U171" s="52">
        <f>RES_hhdet_in!U171-RES_hhdet_in_new!U171</f>
        <v>1757</v>
      </c>
      <c r="V171" s="52">
        <f>RES_hhdet_in!V171-RES_hhdet_in_new!V171</f>
        <v>2472</v>
      </c>
      <c r="W171" s="52">
        <f>RES_hhdet_in!W171-RES_hhdet_in_new!W171</f>
        <v>0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6932</v>
      </c>
      <c r="D172" s="52">
        <f>RES_hhdet_in!D172-RES_hhdet_in_new!D172</f>
        <v>8914</v>
      </c>
      <c r="E172" s="52">
        <f>RES_hhdet_in!E172-RES_hhdet_in_new!E172</f>
        <v>13684</v>
      </c>
      <c r="F172" s="52">
        <f>RES_hhdet_in!F172-RES_hhdet_in_new!F172</f>
        <v>5507</v>
      </c>
      <c r="G172" s="52">
        <f>RES_hhdet_in!G172-RES_hhdet_in_new!G172</f>
        <v>9658</v>
      </c>
      <c r="H172" s="52">
        <f>RES_hhdet_in!H172-RES_hhdet_in_new!H172</f>
        <v>10682</v>
      </c>
      <c r="I172" s="52">
        <f>RES_hhdet_in!I172-RES_hhdet_in_new!I172</f>
        <v>9173</v>
      </c>
      <c r="J172" s="52">
        <f>RES_hhdet_in!J172-RES_hhdet_in_new!J172</f>
        <v>7701</v>
      </c>
      <c r="K172" s="52">
        <f>RES_hhdet_in!K172-RES_hhdet_in_new!K172</f>
        <v>15375</v>
      </c>
      <c r="L172" s="52">
        <f>RES_hhdet_in!L172-RES_hhdet_in_new!L172</f>
        <v>9549</v>
      </c>
      <c r="M172" s="52">
        <f>RES_hhdet_in!M172-RES_hhdet_in_new!M172</f>
        <v>15612</v>
      </c>
      <c r="N172" s="52">
        <f>RES_hhdet_in!N172-RES_hhdet_in_new!N172</f>
        <v>11385</v>
      </c>
      <c r="O172" s="52">
        <f>RES_hhdet_in!O172-RES_hhdet_in_new!O172</f>
        <v>13106</v>
      </c>
      <c r="P172" s="52">
        <f>RES_hhdet_in!P172-RES_hhdet_in_new!P172</f>
        <v>7830</v>
      </c>
      <c r="Q172" s="52">
        <f>RES_hhdet_in!Q172-RES_hhdet_in_new!Q172</f>
        <v>9719</v>
      </c>
      <c r="R172" s="52">
        <f>RES_hhdet_in!R172-RES_hhdet_in_new!R172</f>
        <v>10670</v>
      </c>
      <c r="S172" s="52">
        <f>RES_hhdet_in!S172-RES_hhdet_in_new!S172</f>
        <v>12396</v>
      </c>
      <c r="T172" s="52">
        <f>RES_hhdet_in!T172-RES_hhdet_in_new!T172</f>
        <v>9540</v>
      </c>
      <c r="U172" s="52">
        <f>RES_hhdet_in!U172-RES_hhdet_in_new!U172</f>
        <v>8475</v>
      </c>
      <c r="V172" s="52">
        <f>RES_hhdet_in!V172-RES_hhdet_in_new!V172</f>
        <v>5280</v>
      </c>
      <c r="W172" s="52">
        <f>RES_hhdet_in!W172-RES_hhdet_in_new!W172</f>
        <v>9677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22368</v>
      </c>
      <c r="D177" s="36">
        <v>26155</v>
      </c>
      <c r="E177" s="36">
        <v>26604</v>
      </c>
      <c r="F177" s="36">
        <v>26334</v>
      </c>
      <c r="G177" s="36">
        <v>26138</v>
      </c>
      <c r="H177" s="36">
        <v>25122</v>
      </c>
      <c r="I177" s="36">
        <v>15864</v>
      </c>
      <c r="J177" s="36">
        <v>14843</v>
      </c>
      <c r="K177" s="36">
        <v>22650</v>
      </c>
      <c r="L177" s="36">
        <v>23688</v>
      </c>
      <c r="M177" s="36">
        <v>23203</v>
      </c>
      <c r="N177" s="36">
        <v>21627</v>
      </c>
      <c r="O177" s="36">
        <v>18974</v>
      </c>
      <c r="P177" s="36">
        <v>10180</v>
      </c>
      <c r="Q177" s="36">
        <v>12003</v>
      </c>
      <c r="R177" s="36">
        <v>14375</v>
      </c>
      <c r="S177" s="36">
        <v>18802</v>
      </c>
      <c r="T177" s="36">
        <v>15711</v>
      </c>
      <c r="U177" s="36">
        <v>11437</v>
      </c>
      <c r="V177" s="36">
        <v>8699</v>
      </c>
      <c r="W177" s="36">
        <v>10546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13900</v>
      </c>
      <c r="I5" s="52">
        <v>28581</v>
      </c>
      <c r="J5" s="52">
        <v>44683</v>
      </c>
      <c r="K5" s="52">
        <v>66089</v>
      </c>
      <c r="L5" s="52">
        <v>62552</v>
      </c>
      <c r="M5" s="52">
        <v>50706</v>
      </c>
      <c r="N5" s="52">
        <v>30171</v>
      </c>
      <c r="O5" s="52">
        <v>0</v>
      </c>
      <c r="P5" s="52">
        <v>0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41927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504</v>
      </c>
      <c r="Q8" s="52">
        <v>384</v>
      </c>
      <c r="R8" s="52">
        <v>361</v>
      </c>
      <c r="S8" s="52">
        <v>430</v>
      </c>
      <c r="T8" s="52">
        <v>475</v>
      </c>
      <c r="U8" s="52">
        <v>425</v>
      </c>
      <c r="V8" s="52">
        <v>404</v>
      </c>
      <c r="W8" s="52">
        <v>605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3028</v>
      </c>
      <c r="Q11" s="52">
        <v>6226</v>
      </c>
      <c r="R11" s="52">
        <v>4958</v>
      </c>
      <c r="S11" s="52">
        <v>6013</v>
      </c>
      <c r="T11" s="52">
        <v>7703</v>
      </c>
      <c r="U11" s="52">
        <v>3030</v>
      </c>
      <c r="V11" s="52">
        <v>1883</v>
      </c>
      <c r="W11" s="52">
        <v>4967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84</v>
      </c>
      <c r="Q12" s="52">
        <v>0</v>
      </c>
      <c r="R12" s="52">
        <v>191</v>
      </c>
      <c r="S12" s="52">
        <v>0</v>
      </c>
      <c r="T12" s="52">
        <v>180</v>
      </c>
      <c r="U12" s="52">
        <v>32</v>
      </c>
      <c r="V12" s="52">
        <v>45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1542</v>
      </c>
      <c r="Q15" s="52">
        <v>1950</v>
      </c>
      <c r="R15" s="52">
        <v>9164</v>
      </c>
      <c r="S15" s="52">
        <v>15148</v>
      </c>
      <c r="T15" s="52">
        <v>11736</v>
      </c>
      <c r="U15" s="52">
        <v>4474</v>
      </c>
      <c r="V15" s="52">
        <v>5030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15307</v>
      </c>
      <c r="Q16" s="52">
        <v>34711</v>
      </c>
      <c r="R16" s="52">
        <v>41108</v>
      </c>
      <c r="S16" s="52">
        <v>40987</v>
      </c>
      <c r="T16" s="52">
        <v>30318</v>
      </c>
      <c r="U16" s="52">
        <v>21623</v>
      </c>
      <c r="V16" s="52">
        <v>10730</v>
      </c>
      <c r="W16" s="52">
        <v>56443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19969</v>
      </c>
      <c r="Q22" s="36">
        <v>42895</v>
      </c>
      <c r="R22" s="36">
        <v>55404</v>
      </c>
      <c r="S22" s="36">
        <v>62142</v>
      </c>
      <c r="T22" s="36">
        <v>49944</v>
      </c>
      <c r="U22" s="36">
        <v>29169</v>
      </c>
      <c r="V22" s="36">
        <v>17685</v>
      </c>
      <c r="W22" s="36">
        <v>61403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8338</v>
      </c>
      <c r="I26" s="52">
        <v>13144</v>
      </c>
      <c r="J26" s="52">
        <v>22851</v>
      </c>
      <c r="K26" s="52">
        <v>31669</v>
      </c>
      <c r="L26" s="52">
        <v>47358</v>
      </c>
      <c r="M26" s="52">
        <v>43211</v>
      </c>
      <c r="N26" s="52">
        <v>47263</v>
      </c>
      <c r="O26" s="52">
        <v>49560</v>
      </c>
      <c r="P26" s="52">
        <v>15795</v>
      </c>
      <c r="Q26" s="52">
        <v>26108</v>
      </c>
      <c r="R26" s="52">
        <v>45247</v>
      </c>
      <c r="S26" s="52">
        <v>51223</v>
      </c>
      <c r="T26" s="52">
        <v>72804</v>
      </c>
      <c r="U26" s="52">
        <v>74884</v>
      </c>
      <c r="V26" s="52">
        <v>57812</v>
      </c>
      <c r="W26" s="52">
        <v>49786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1170</v>
      </c>
      <c r="Q29" s="52">
        <v>1482</v>
      </c>
      <c r="R29" s="52">
        <v>1613</v>
      </c>
      <c r="S29" s="52">
        <v>2894</v>
      </c>
      <c r="T29" s="52">
        <v>4003</v>
      </c>
      <c r="U29" s="52">
        <v>4900</v>
      </c>
      <c r="V29" s="52">
        <v>6083</v>
      </c>
      <c r="W29" s="52">
        <v>5525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3049</v>
      </c>
      <c r="Q31" s="52">
        <v>6124</v>
      </c>
      <c r="R31" s="52">
        <v>6536</v>
      </c>
      <c r="S31" s="52">
        <v>8780</v>
      </c>
      <c r="T31" s="52">
        <v>18262</v>
      </c>
      <c r="U31" s="52">
        <v>12453</v>
      </c>
      <c r="V31" s="52">
        <v>10897</v>
      </c>
      <c r="W31" s="52">
        <v>7326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86</v>
      </c>
      <c r="Q32" s="52">
        <v>0</v>
      </c>
      <c r="R32" s="52">
        <v>247</v>
      </c>
      <c r="S32" s="52">
        <v>0</v>
      </c>
      <c r="T32" s="52">
        <v>432</v>
      </c>
      <c r="U32" s="52">
        <v>126</v>
      </c>
      <c r="V32" s="52">
        <v>257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1555</v>
      </c>
      <c r="Q35" s="52">
        <v>1927</v>
      </c>
      <c r="R35" s="52">
        <v>12078</v>
      </c>
      <c r="S35" s="52">
        <v>22102</v>
      </c>
      <c r="T35" s="52">
        <v>27828</v>
      </c>
      <c r="U35" s="52">
        <v>18366</v>
      </c>
      <c r="V35" s="52">
        <v>29092</v>
      </c>
      <c r="W35" s="52">
        <v>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15443</v>
      </c>
      <c r="Q36" s="52">
        <v>34082</v>
      </c>
      <c r="R36" s="52">
        <v>54140</v>
      </c>
      <c r="S36" s="52">
        <v>59806</v>
      </c>
      <c r="T36" s="52">
        <v>71896</v>
      </c>
      <c r="U36" s="52">
        <v>88739</v>
      </c>
      <c r="V36" s="52">
        <v>62094</v>
      </c>
      <c r="W36" s="52">
        <v>83330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20150</v>
      </c>
      <c r="Q41" s="36">
        <v>42126</v>
      </c>
      <c r="R41" s="36">
        <v>72970</v>
      </c>
      <c r="S41" s="36">
        <v>90672</v>
      </c>
      <c r="T41" s="36">
        <v>118397</v>
      </c>
      <c r="U41" s="36">
        <v>119699</v>
      </c>
      <c r="V41" s="36">
        <v>102372</v>
      </c>
      <c r="W41" s="36">
        <v>90667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123122</v>
      </c>
      <c r="I45" s="52">
        <v>150017</v>
      </c>
      <c r="J45" s="52">
        <v>337163</v>
      </c>
      <c r="K45" s="52">
        <v>370311</v>
      </c>
      <c r="L45" s="52">
        <v>540130</v>
      </c>
      <c r="M45" s="52">
        <v>644528</v>
      </c>
      <c r="N45" s="52">
        <v>967942</v>
      </c>
      <c r="O45" s="52">
        <v>1044884</v>
      </c>
      <c r="P45" s="52">
        <v>399941</v>
      </c>
      <c r="Q45" s="52">
        <v>196262</v>
      </c>
      <c r="R45" s="52">
        <v>125566</v>
      </c>
      <c r="S45" s="52">
        <v>418235</v>
      </c>
      <c r="T45" s="52">
        <v>503869</v>
      </c>
      <c r="U45" s="52">
        <v>626790</v>
      </c>
      <c r="V45" s="52">
        <v>445401</v>
      </c>
      <c r="W45" s="52">
        <v>3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25125</v>
      </c>
      <c r="Q48" s="52">
        <v>30907</v>
      </c>
      <c r="R48" s="52">
        <v>22640</v>
      </c>
      <c r="S48" s="52">
        <v>19557</v>
      </c>
      <c r="T48" s="52">
        <v>28309</v>
      </c>
      <c r="U48" s="52">
        <v>41703</v>
      </c>
      <c r="V48" s="52">
        <v>51883</v>
      </c>
      <c r="W48" s="52">
        <v>44646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61544</v>
      </c>
      <c r="I50" s="52">
        <v>111517</v>
      </c>
      <c r="J50" s="52">
        <v>261429</v>
      </c>
      <c r="K50" s="52">
        <v>279026</v>
      </c>
      <c r="L50" s="52">
        <v>450542</v>
      </c>
      <c r="M50" s="52">
        <v>400019</v>
      </c>
      <c r="N50" s="52">
        <v>557462</v>
      </c>
      <c r="O50" s="52">
        <v>311549</v>
      </c>
      <c r="P50" s="52">
        <v>93726</v>
      </c>
      <c r="Q50" s="52">
        <v>151772</v>
      </c>
      <c r="R50" s="52">
        <v>324011</v>
      </c>
      <c r="S50" s="52">
        <v>667076</v>
      </c>
      <c r="T50" s="52">
        <v>753687</v>
      </c>
      <c r="U50" s="52">
        <v>869727</v>
      </c>
      <c r="V50" s="52">
        <v>430698</v>
      </c>
      <c r="W50" s="52">
        <v>391396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1303</v>
      </c>
      <c r="I51" s="52">
        <v>0</v>
      </c>
      <c r="J51" s="52">
        <v>3872</v>
      </c>
      <c r="K51" s="52">
        <v>3007</v>
      </c>
      <c r="L51" s="52">
        <v>0</v>
      </c>
      <c r="M51" s="52">
        <v>2869</v>
      </c>
      <c r="N51" s="52">
        <v>8187</v>
      </c>
      <c r="O51" s="52">
        <v>0</v>
      </c>
      <c r="P51" s="52">
        <v>19156</v>
      </c>
      <c r="Q51" s="52">
        <v>488</v>
      </c>
      <c r="R51" s="52">
        <v>5305</v>
      </c>
      <c r="S51" s="52">
        <v>9388</v>
      </c>
      <c r="T51" s="52">
        <v>5345</v>
      </c>
      <c r="U51" s="52">
        <v>34268</v>
      </c>
      <c r="V51" s="52">
        <v>21385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12963</v>
      </c>
      <c r="Q54" s="52">
        <v>5786</v>
      </c>
      <c r="R54" s="52">
        <v>0</v>
      </c>
      <c r="S54" s="52">
        <v>0</v>
      </c>
      <c r="T54" s="52">
        <v>0</v>
      </c>
      <c r="U54" s="52">
        <v>0</v>
      </c>
      <c r="V54" s="52">
        <v>106115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128751</v>
      </c>
      <c r="Q55" s="52">
        <v>102705</v>
      </c>
      <c r="R55" s="52">
        <v>0</v>
      </c>
      <c r="S55" s="52">
        <v>2</v>
      </c>
      <c r="T55" s="52">
        <v>0</v>
      </c>
      <c r="U55" s="52">
        <v>0</v>
      </c>
      <c r="V55" s="52">
        <v>226508</v>
      </c>
      <c r="W55" s="52">
        <v>81580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348498</v>
      </c>
      <c r="Q60" s="36">
        <v>476971</v>
      </c>
      <c r="R60" s="36">
        <v>639905</v>
      </c>
      <c r="S60" s="36">
        <v>1024164</v>
      </c>
      <c r="T60" s="36">
        <v>1243373</v>
      </c>
      <c r="U60" s="36">
        <v>1425309</v>
      </c>
      <c r="V60" s="36">
        <v>1250236</v>
      </c>
      <c r="W60" s="36">
        <v>485708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244943</v>
      </c>
      <c r="I64" s="52">
        <v>471840</v>
      </c>
      <c r="J64" s="52">
        <v>835707</v>
      </c>
      <c r="K64" s="52">
        <v>955895</v>
      </c>
      <c r="L64" s="52">
        <v>1194236</v>
      </c>
      <c r="M64" s="52">
        <v>855556</v>
      </c>
      <c r="N64" s="52">
        <v>1427648</v>
      </c>
      <c r="O64" s="52">
        <v>1102971</v>
      </c>
      <c r="P64" s="52">
        <v>816798</v>
      </c>
      <c r="Q64" s="52">
        <v>1659576</v>
      </c>
      <c r="R64" s="52">
        <v>1982641</v>
      </c>
      <c r="S64" s="52">
        <v>2030711</v>
      </c>
      <c r="T64" s="52">
        <v>1946183</v>
      </c>
      <c r="U64" s="52">
        <v>1579446</v>
      </c>
      <c r="V64" s="52">
        <v>1660551</v>
      </c>
      <c r="W64" s="52">
        <v>2174618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32183</v>
      </c>
      <c r="Q67" s="52">
        <v>53337</v>
      </c>
      <c r="R67" s="52">
        <v>84059</v>
      </c>
      <c r="S67" s="52">
        <v>138504</v>
      </c>
      <c r="T67" s="52">
        <v>155943</v>
      </c>
      <c r="U67" s="52">
        <v>151874</v>
      </c>
      <c r="V67" s="52">
        <v>152723</v>
      </c>
      <c r="W67" s="52">
        <v>145580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157823</v>
      </c>
      <c r="I69" s="52">
        <v>468102</v>
      </c>
      <c r="J69" s="52">
        <v>549836</v>
      </c>
      <c r="K69" s="52">
        <v>635897</v>
      </c>
      <c r="L69" s="52">
        <v>879354</v>
      </c>
      <c r="M69" s="52">
        <v>745109</v>
      </c>
      <c r="N69" s="52">
        <v>1273266</v>
      </c>
      <c r="O69" s="52">
        <v>1292189</v>
      </c>
      <c r="P69" s="52">
        <v>980358</v>
      </c>
      <c r="Q69" s="52">
        <v>1732368</v>
      </c>
      <c r="R69" s="52">
        <v>1856677</v>
      </c>
      <c r="S69" s="52">
        <v>1953127</v>
      </c>
      <c r="T69" s="52">
        <v>1792343</v>
      </c>
      <c r="U69" s="52">
        <v>1544434</v>
      </c>
      <c r="V69" s="52">
        <v>1383105</v>
      </c>
      <c r="W69" s="52">
        <v>2461021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1746</v>
      </c>
      <c r="I70" s="52">
        <v>3808</v>
      </c>
      <c r="J70" s="52">
        <v>5962</v>
      </c>
      <c r="K70" s="52">
        <v>11554</v>
      </c>
      <c r="L70" s="52">
        <v>4354</v>
      </c>
      <c r="M70" s="52">
        <v>0</v>
      </c>
      <c r="N70" s="52">
        <v>16162</v>
      </c>
      <c r="O70" s="52">
        <v>15913</v>
      </c>
      <c r="P70" s="52">
        <v>41552</v>
      </c>
      <c r="Q70" s="52">
        <v>26802</v>
      </c>
      <c r="R70" s="52">
        <v>36003</v>
      </c>
      <c r="S70" s="52">
        <v>5391</v>
      </c>
      <c r="T70" s="52">
        <v>49591</v>
      </c>
      <c r="U70" s="52">
        <v>22995</v>
      </c>
      <c r="V70" s="52">
        <v>15137</v>
      </c>
      <c r="W70" s="52">
        <v>46341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52287</v>
      </c>
      <c r="T73" s="52">
        <v>74922</v>
      </c>
      <c r="U73" s="52">
        <v>19617</v>
      </c>
      <c r="V73" s="52">
        <v>112989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141507</v>
      </c>
      <c r="T74" s="52">
        <v>193664</v>
      </c>
      <c r="U74" s="52">
        <v>94835</v>
      </c>
      <c r="V74" s="52">
        <v>241179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46026</v>
      </c>
      <c r="Q78" s="52">
        <v>72974</v>
      </c>
      <c r="R78" s="52">
        <v>110005</v>
      </c>
      <c r="S78" s="52">
        <v>182019</v>
      </c>
      <c r="T78" s="52">
        <v>245466</v>
      </c>
      <c r="U78" s="52">
        <v>285734</v>
      </c>
      <c r="V78" s="52">
        <v>273699</v>
      </c>
      <c r="W78" s="52">
        <v>243604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700676</v>
      </c>
      <c r="Q79" s="36">
        <v>1767090</v>
      </c>
      <c r="R79" s="36">
        <v>2553098</v>
      </c>
      <c r="S79" s="36">
        <v>2833940</v>
      </c>
      <c r="T79" s="36">
        <v>2880224</v>
      </c>
      <c r="U79" s="36">
        <v>2536662</v>
      </c>
      <c r="V79" s="36">
        <v>2850531</v>
      </c>
      <c r="W79" s="36">
        <v>3357572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134797</v>
      </c>
      <c r="I83" s="52">
        <v>271390</v>
      </c>
      <c r="J83" s="52">
        <v>272467</v>
      </c>
      <c r="K83" s="52">
        <v>220115</v>
      </c>
      <c r="L83" s="52">
        <v>355002</v>
      </c>
      <c r="M83" s="52">
        <v>332849</v>
      </c>
      <c r="N83" s="52">
        <v>403235</v>
      </c>
      <c r="O83" s="52">
        <v>327187</v>
      </c>
      <c r="P83" s="52">
        <v>6119</v>
      </c>
      <c r="Q83" s="52">
        <v>20389</v>
      </c>
      <c r="R83" s="52">
        <v>175139</v>
      </c>
      <c r="S83" s="52">
        <v>545682</v>
      </c>
      <c r="T83" s="52">
        <v>691092</v>
      </c>
      <c r="U83" s="52">
        <v>715610</v>
      </c>
      <c r="V83" s="52">
        <v>609621</v>
      </c>
      <c r="W83" s="52">
        <v>905157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8823</v>
      </c>
      <c r="Q86" s="52">
        <v>7132</v>
      </c>
      <c r="R86" s="52">
        <v>4198</v>
      </c>
      <c r="S86" s="52">
        <v>12145</v>
      </c>
      <c r="T86" s="52">
        <v>30983</v>
      </c>
      <c r="U86" s="52">
        <v>47686</v>
      </c>
      <c r="V86" s="52">
        <v>57629</v>
      </c>
      <c r="W86" s="52">
        <v>56408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17798</v>
      </c>
      <c r="I88" s="52">
        <v>76743</v>
      </c>
      <c r="J88" s="52">
        <v>107205</v>
      </c>
      <c r="K88" s="52">
        <v>83253</v>
      </c>
      <c r="L88" s="52">
        <v>117271</v>
      </c>
      <c r="M88" s="52">
        <v>155508</v>
      </c>
      <c r="N88" s="52">
        <v>251504</v>
      </c>
      <c r="O88" s="52">
        <v>406957</v>
      </c>
      <c r="P88" s="52">
        <v>163540</v>
      </c>
      <c r="Q88" s="52">
        <v>183772</v>
      </c>
      <c r="R88" s="52">
        <v>242084</v>
      </c>
      <c r="S88" s="52">
        <v>254729</v>
      </c>
      <c r="T88" s="52">
        <v>339612</v>
      </c>
      <c r="U88" s="52">
        <v>358357</v>
      </c>
      <c r="V88" s="52">
        <v>417240</v>
      </c>
      <c r="W88" s="52">
        <v>501932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151</v>
      </c>
      <c r="I89" s="52">
        <v>605</v>
      </c>
      <c r="J89" s="52">
        <v>1104</v>
      </c>
      <c r="K89" s="52">
        <v>734</v>
      </c>
      <c r="L89" s="52">
        <v>1132</v>
      </c>
      <c r="M89" s="52">
        <v>1432</v>
      </c>
      <c r="N89" s="52">
        <v>1225</v>
      </c>
      <c r="O89" s="52">
        <v>5090</v>
      </c>
      <c r="P89" s="52">
        <v>10306</v>
      </c>
      <c r="Q89" s="52">
        <v>2263</v>
      </c>
      <c r="R89" s="52">
        <v>0</v>
      </c>
      <c r="S89" s="52">
        <v>0</v>
      </c>
      <c r="T89" s="52">
        <v>13897</v>
      </c>
      <c r="U89" s="52">
        <v>578</v>
      </c>
      <c r="V89" s="52">
        <v>6775</v>
      </c>
      <c r="W89" s="52">
        <v>10405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1328</v>
      </c>
      <c r="R92" s="52">
        <v>7697</v>
      </c>
      <c r="S92" s="52">
        <v>43434</v>
      </c>
      <c r="T92" s="52">
        <v>72799</v>
      </c>
      <c r="U92" s="52">
        <v>54291</v>
      </c>
      <c r="V92" s="52">
        <v>28744</v>
      </c>
      <c r="W92" s="52">
        <v>35880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295</v>
      </c>
      <c r="S93" s="52">
        <v>0</v>
      </c>
      <c r="T93" s="52">
        <v>1740</v>
      </c>
      <c r="U93" s="52">
        <v>583</v>
      </c>
      <c r="V93" s="52">
        <v>708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418</v>
      </c>
      <c r="R96" s="52">
        <v>14220</v>
      </c>
      <c r="S96" s="52">
        <v>109390</v>
      </c>
      <c r="T96" s="52">
        <v>110985</v>
      </c>
      <c r="U96" s="52">
        <v>80150</v>
      </c>
      <c r="V96" s="52">
        <v>76830</v>
      </c>
      <c r="W96" s="52">
        <v>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7355</v>
      </c>
      <c r="R97" s="52">
        <v>63793</v>
      </c>
      <c r="S97" s="52">
        <v>296029</v>
      </c>
      <c r="T97" s="52">
        <v>286870</v>
      </c>
      <c r="U97" s="52">
        <v>387480</v>
      </c>
      <c r="V97" s="52">
        <v>163979</v>
      </c>
      <c r="W97" s="52">
        <v>407651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201166</v>
      </c>
      <c r="Q103" s="36">
        <v>328248</v>
      </c>
      <c r="R103" s="36">
        <v>465684</v>
      </c>
      <c r="S103" s="36">
        <v>813739</v>
      </c>
      <c r="T103" s="36">
        <v>1022634</v>
      </c>
      <c r="U103" s="36">
        <v>1051508</v>
      </c>
      <c r="V103" s="36">
        <v>941197</v>
      </c>
      <c r="W103" s="36">
        <v>1161675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110</v>
      </c>
      <c r="I107" s="52">
        <v>286</v>
      </c>
      <c r="J107" s="52">
        <v>828</v>
      </c>
      <c r="K107" s="52">
        <v>1776</v>
      </c>
      <c r="L107" s="52">
        <v>2817</v>
      </c>
      <c r="M107" s="52">
        <v>2862</v>
      </c>
      <c r="N107" s="52">
        <v>2573</v>
      </c>
      <c r="O107" s="52">
        <v>1468</v>
      </c>
      <c r="P107" s="52">
        <v>2532</v>
      </c>
      <c r="Q107" s="52">
        <v>2842</v>
      </c>
      <c r="R107" s="52">
        <v>2118</v>
      </c>
      <c r="S107" s="52">
        <v>1037</v>
      </c>
      <c r="T107" s="52">
        <v>1882</v>
      </c>
      <c r="U107" s="52">
        <v>2210</v>
      </c>
      <c r="V107" s="52">
        <v>3094</v>
      </c>
      <c r="W107" s="52">
        <v>5426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54</v>
      </c>
      <c r="Q110" s="52">
        <v>122</v>
      </c>
      <c r="R110" s="52">
        <v>171</v>
      </c>
      <c r="S110" s="52">
        <v>186</v>
      </c>
      <c r="T110" s="52">
        <v>134</v>
      </c>
      <c r="U110" s="52">
        <v>129</v>
      </c>
      <c r="V110" s="52">
        <v>186</v>
      </c>
      <c r="W110" s="52">
        <v>237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18</v>
      </c>
      <c r="I112" s="52">
        <v>59</v>
      </c>
      <c r="J112" s="52">
        <v>193</v>
      </c>
      <c r="K112" s="52">
        <v>445</v>
      </c>
      <c r="L112" s="52">
        <v>766</v>
      </c>
      <c r="M112" s="52">
        <v>871</v>
      </c>
      <c r="N112" s="52">
        <v>1100</v>
      </c>
      <c r="O112" s="52">
        <v>900</v>
      </c>
      <c r="P112" s="52">
        <v>1226</v>
      </c>
      <c r="Q112" s="52">
        <v>1322</v>
      </c>
      <c r="R112" s="52">
        <v>618</v>
      </c>
      <c r="S112" s="52">
        <v>854</v>
      </c>
      <c r="T112" s="52">
        <v>1069</v>
      </c>
      <c r="U112" s="52">
        <v>1289</v>
      </c>
      <c r="V112" s="52">
        <v>1251</v>
      </c>
      <c r="W112" s="52">
        <v>1701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2</v>
      </c>
      <c r="K113" s="52">
        <v>4</v>
      </c>
      <c r="L113" s="52">
        <v>8</v>
      </c>
      <c r="M113" s="52">
        <v>7</v>
      </c>
      <c r="N113" s="52">
        <v>18</v>
      </c>
      <c r="O113" s="52">
        <v>6</v>
      </c>
      <c r="P113" s="52">
        <v>41</v>
      </c>
      <c r="Q113" s="52">
        <v>17</v>
      </c>
      <c r="R113" s="52">
        <v>50</v>
      </c>
      <c r="S113" s="52">
        <v>0</v>
      </c>
      <c r="T113" s="52">
        <v>0</v>
      </c>
      <c r="U113" s="52">
        <v>0</v>
      </c>
      <c r="V113" s="52">
        <v>0</v>
      </c>
      <c r="W113" s="52">
        <v>86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66</v>
      </c>
      <c r="Q116" s="52">
        <v>86</v>
      </c>
      <c r="R116" s="52">
        <v>426</v>
      </c>
      <c r="S116" s="52">
        <v>485</v>
      </c>
      <c r="T116" s="52">
        <v>722</v>
      </c>
      <c r="U116" s="52">
        <v>437</v>
      </c>
      <c r="V116" s="52">
        <v>1061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639</v>
      </c>
      <c r="Q117" s="52">
        <v>1479</v>
      </c>
      <c r="R117" s="52">
        <v>1890</v>
      </c>
      <c r="S117" s="52">
        <v>1291</v>
      </c>
      <c r="T117" s="52">
        <v>1870</v>
      </c>
      <c r="U117" s="52">
        <v>2156</v>
      </c>
      <c r="V117" s="52">
        <v>2277</v>
      </c>
      <c r="W117" s="52">
        <v>5055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1368</v>
      </c>
      <c r="Q122" s="36">
        <v>2857</v>
      </c>
      <c r="R122" s="36">
        <v>3598</v>
      </c>
      <c r="S122" s="36">
        <v>3551</v>
      </c>
      <c r="T122" s="36">
        <v>4681</v>
      </c>
      <c r="U122" s="36">
        <v>4810</v>
      </c>
      <c r="V122" s="36">
        <v>5430</v>
      </c>
      <c r="W122" s="36">
        <v>7566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50627</v>
      </c>
      <c r="I126" s="52">
        <v>126809</v>
      </c>
      <c r="J126" s="52">
        <v>106081</v>
      </c>
      <c r="K126" s="52">
        <v>229392</v>
      </c>
      <c r="L126" s="52">
        <v>209444</v>
      </c>
      <c r="M126" s="52">
        <v>302519</v>
      </c>
      <c r="N126" s="52">
        <v>444504</v>
      </c>
      <c r="O126" s="52">
        <v>422790</v>
      </c>
      <c r="P126" s="52">
        <v>318725</v>
      </c>
      <c r="Q126" s="52">
        <v>471303</v>
      </c>
      <c r="R126" s="52">
        <v>343986</v>
      </c>
      <c r="S126" s="52">
        <v>288122</v>
      </c>
      <c r="T126" s="52">
        <v>63261</v>
      </c>
      <c r="U126" s="52">
        <v>205370</v>
      </c>
      <c r="V126" s="52">
        <v>244854</v>
      </c>
      <c r="W126" s="52">
        <v>268948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10853</v>
      </c>
      <c r="Q129" s="52">
        <v>18728</v>
      </c>
      <c r="R129" s="52">
        <v>25413</v>
      </c>
      <c r="S129" s="52">
        <v>31285</v>
      </c>
      <c r="T129" s="52">
        <v>24771</v>
      </c>
      <c r="U129" s="52">
        <v>16292</v>
      </c>
      <c r="V129" s="52">
        <v>15651</v>
      </c>
      <c r="W129" s="52">
        <v>21563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2504</v>
      </c>
      <c r="I131" s="52">
        <v>38967</v>
      </c>
      <c r="J131" s="52">
        <v>52812</v>
      </c>
      <c r="K131" s="52">
        <v>87159</v>
      </c>
      <c r="L131" s="52">
        <v>88402</v>
      </c>
      <c r="M131" s="52">
        <v>122222</v>
      </c>
      <c r="N131" s="52">
        <v>169458</v>
      </c>
      <c r="O131" s="52">
        <v>170451</v>
      </c>
      <c r="P131" s="52">
        <v>57322</v>
      </c>
      <c r="Q131" s="52">
        <v>129117</v>
      </c>
      <c r="R131" s="52">
        <v>151091</v>
      </c>
      <c r="S131" s="52">
        <v>157661</v>
      </c>
      <c r="T131" s="52">
        <v>182130</v>
      </c>
      <c r="U131" s="52">
        <v>183095</v>
      </c>
      <c r="V131" s="52">
        <v>243608</v>
      </c>
      <c r="W131" s="52">
        <v>340461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23</v>
      </c>
      <c r="I132" s="52">
        <v>370</v>
      </c>
      <c r="J132" s="52">
        <v>437</v>
      </c>
      <c r="K132" s="52">
        <v>1168</v>
      </c>
      <c r="L132" s="52">
        <v>471</v>
      </c>
      <c r="M132" s="52">
        <v>1165</v>
      </c>
      <c r="N132" s="52">
        <v>384</v>
      </c>
      <c r="O132" s="52">
        <v>2120</v>
      </c>
      <c r="P132" s="52">
        <v>4904</v>
      </c>
      <c r="Q132" s="52">
        <v>2707</v>
      </c>
      <c r="R132" s="52">
        <v>3819</v>
      </c>
      <c r="S132" s="52">
        <v>1552</v>
      </c>
      <c r="T132" s="52">
        <v>0</v>
      </c>
      <c r="U132" s="52">
        <v>5885</v>
      </c>
      <c r="V132" s="52">
        <v>2192</v>
      </c>
      <c r="W132" s="52">
        <v>6621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13255</v>
      </c>
      <c r="Q135" s="52">
        <v>15033</v>
      </c>
      <c r="R135" s="52">
        <v>45421</v>
      </c>
      <c r="S135" s="52">
        <v>74659</v>
      </c>
      <c r="T135" s="52">
        <v>49636</v>
      </c>
      <c r="U135" s="52">
        <v>46501</v>
      </c>
      <c r="V135" s="52">
        <v>92569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131591</v>
      </c>
      <c r="Q136" s="52">
        <v>267094</v>
      </c>
      <c r="R136" s="52">
        <v>203730</v>
      </c>
      <c r="S136" s="52">
        <v>202010</v>
      </c>
      <c r="T136" s="52">
        <v>128290</v>
      </c>
      <c r="U136" s="52">
        <v>224832</v>
      </c>
      <c r="V136" s="52">
        <v>197582</v>
      </c>
      <c r="W136" s="52">
        <v>194254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210739</v>
      </c>
      <c r="Q141" s="36">
        <v>468322</v>
      </c>
      <c r="R141" s="36">
        <v>497224</v>
      </c>
      <c r="S141" s="36">
        <v>567638</v>
      </c>
      <c r="T141" s="36">
        <v>403493</v>
      </c>
      <c r="U141" s="36">
        <v>608674</v>
      </c>
      <c r="V141" s="36">
        <v>680481</v>
      </c>
      <c r="W141" s="36">
        <v>660164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18650</v>
      </c>
      <c r="I145" s="52">
        <v>53600</v>
      </c>
      <c r="J145" s="52">
        <v>60054</v>
      </c>
      <c r="K145" s="52">
        <v>97306</v>
      </c>
      <c r="L145" s="52">
        <v>96647</v>
      </c>
      <c r="M145" s="52">
        <v>140123</v>
      </c>
      <c r="N145" s="52">
        <v>130532</v>
      </c>
      <c r="O145" s="52">
        <v>152205</v>
      </c>
      <c r="P145" s="52">
        <v>221582</v>
      </c>
      <c r="Q145" s="52">
        <v>182945</v>
      </c>
      <c r="R145" s="52">
        <v>184136</v>
      </c>
      <c r="S145" s="52">
        <v>202469</v>
      </c>
      <c r="T145" s="52">
        <v>226117</v>
      </c>
      <c r="U145" s="52">
        <v>211740</v>
      </c>
      <c r="V145" s="52">
        <v>230790</v>
      </c>
      <c r="W145" s="52">
        <v>228688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15946</v>
      </c>
      <c r="Q147" s="52">
        <v>42292</v>
      </c>
      <c r="R147" s="52">
        <v>58468</v>
      </c>
      <c r="S147" s="52">
        <v>61849</v>
      </c>
      <c r="T147" s="52">
        <v>64143</v>
      </c>
      <c r="U147" s="52">
        <v>68069</v>
      </c>
      <c r="V147" s="52">
        <v>76855</v>
      </c>
      <c r="W147" s="52">
        <v>68701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18286</v>
      </c>
      <c r="Q149" s="52">
        <v>27925</v>
      </c>
      <c r="R149" s="52">
        <v>22143</v>
      </c>
      <c r="S149" s="52">
        <v>30092</v>
      </c>
      <c r="T149" s="52">
        <v>55447</v>
      </c>
      <c r="U149" s="52">
        <v>39091</v>
      </c>
      <c r="V149" s="52">
        <v>43411</v>
      </c>
      <c r="W149" s="52">
        <v>34154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514</v>
      </c>
      <c r="Q150" s="52">
        <v>0</v>
      </c>
      <c r="R150" s="52">
        <v>851</v>
      </c>
      <c r="S150" s="52">
        <v>0</v>
      </c>
      <c r="T150" s="52">
        <v>1321</v>
      </c>
      <c r="U150" s="52">
        <v>418</v>
      </c>
      <c r="V150" s="52">
        <v>1063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9316</v>
      </c>
      <c r="Q153" s="52">
        <v>8762</v>
      </c>
      <c r="R153" s="52">
        <v>40950</v>
      </c>
      <c r="S153" s="52">
        <v>75780</v>
      </c>
      <c r="T153" s="52">
        <v>84521</v>
      </c>
      <c r="U153" s="52">
        <v>57705</v>
      </c>
      <c r="V153" s="52">
        <v>115991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92557</v>
      </c>
      <c r="Q154" s="52">
        <v>155559</v>
      </c>
      <c r="R154" s="52">
        <v>183631</v>
      </c>
      <c r="S154" s="52">
        <v>205080</v>
      </c>
      <c r="T154" s="52">
        <v>218437</v>
      </c>
      <c r="U154" s="52">
        <v>278921</v>
      </c>
      <c r="V154" s="52">
        <v>247584</v>
      </c>
      <c r="W154" s="52">
        <v>388074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120683</v>
      </c>
      <c r="Q159" s="36">
        <v>192252</v>
      </c>
      <c r="R159" s="36">
        <v>247554</v>
      </c>
      <c r="S159" s="36">
        <v>310925</v>
      </c>
      <c r="T159" s="36">
        <v>359726</v>
      </c>
      <c r="U159" s="36">
        <v>376133</v>
      </c>
      <c r="V159" s="36">
        <v>408071</v>
      </c>
      <c r="W159" s="36">
        <v>422240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1824</v>
      </c>
      <c r="I163" s="52">
        <v>3040</v>
      </c>
      <c r="J163" s="52">
        <v>2528</v>
      </c>
      <c r="K163" s="52">
        <v>4617</v>
      </c>
      <c r="L163" s="52">
        <v>5917</v>
      </c>
      <c r="M163" s="52">
        <v>7929</v>
      </c>
      <c r="N163" s="52">
        <v>9640</v>
      </c>
      <c r="O163" s="52">
        <v>9842</v>
      </c>
      <c r="P163" s="52">
        <v>2651</v>
      </c>
      <c r="Q163" s="52">
        <v>6028</v>
      </c>
      <c r="R163" s="52">
        <v>8863</v>
      </c>
      <c r="S163" s="52">
        <v>13626</v>
      </c>
      <c r="T163" s="52">
        <v>8577</v>
      </c>
      <c r="U163" s="52">
        <v>2331</v>
      </c>
      <c r="V163" s="52">
        <v>0</v>
      </c>
      <c r="W163" s="52">
        <v>3239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586</v>
      </c>
      <c r="Q165" s="52">
        <v>1003</v>
      </c>
      <c r="R165" s="52">
        <v>1286</v>
      </c>
      <c r="S165" s="52">
        <v>2202</v>
      </c>
      <c r="T165" s="52">
        <v>2685</v>
      </c>
      <c r="U165" s="52">
        <v>2467</v>
      </c>
      <c r="V165" s="52">
        <v>1425</v>
      </c>
      <c r="W165" s="52">
        <v>738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540</v>
      </c>
      <c r="Q167" s="52">
        <v>1158</v>
      </c>
      <c r="R167" s="52">
        <v>1097</v>
      </c>
      <c r="S167" s="52">
        <v>1865</v>
      </c>
      <c r="T167" s="52">
        <v>2529</v>
      </c>
      <c r="U167" s="52">
        <v>1184</v>
      </c>
      <c r="V167" s="52">
        <v>917</v>
      </c>
      <c r="W167" s="52">
        <v>913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14</v>
      </c>
      <c r="Q168" s="52">
        <v>0</v>
      </c>
      <c r="R168" s="52">
        <v>46</v>
      </c>
      <c r="S168" s="52">
        <v>0</v>
      </c>
      <c r="T168" s="52">
        <v>55</v>
      </c>
      <c r="U168" s="52">
        <v>9</v>
      </c>
      <c r="V168" s="52">
        <v>18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273</v>
      </c>
      <c r="Q171" s="52">
        <v>363</v>
      </c>
      <c r="R171" s="52">
        <v>2029</v>
      </c>
      <c r="S171" s="52">
        <v>4691</v>
      </c>
      <c r="T171" s="52">
        <v>3845</v>
      </c>
      <c r="U171" s="52">
        <v>1745</v>
      </c>
      <c r="V171" s="52">
        <v>2454</v>
      </c>
      <c r="W171" s="52">
        <v>0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2751</v>
      </c>
      <c r="Q172" s="52">
        <v>6431</v>
      </c>
      <c r="R172" s="52">
        <v>9106</v>
      </c>
      <c r="S172" s="52">
        <v>12685</v>
      </c>
      <c r="T172" s="52">
        <v>9921</v>
      </c>
      <c r="U172" s="52">
        <v>8363</v>
      </c>
      <c r="V172" s="52">
        <v>5222</v>
      </c>
      <c r="W172" s="52">
        <v>10428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3586</v>
      </c>
      <c r="Q177" s="36">
        <v>7948</v>
      </c>
      <c r="R177" s="36">
        <v>12262</v>
      </c>
      <c r="S177" s="36">
        <v>19221</v>
      </c>
      <c r="T177" s="36">
        <v>16335</v>
      </c>
      <c r="U177" s="36">
        <v>11311</v>
      </c>
      <c r="V177" s="36">
        <v>8626</v>
      </c>
      <c r="W177" s="36">
        <v>11363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1123.2211646196185</v>
      </c>
      <c r="C3" s="117">
        <f t="shared" si="0"/>
        <v>1088.4110131457051</v>
      </c>
      <c r="D3" s="117">
        <f t="shared" si="0"/>
        <v>919.27533773888433</v>
      </c>
      <c r="E3" s="117">
        <f t="shared" si="0"/>
        <v>923.72013284470245</v>
      </c>
      <c r="F3" s="117">
        <f t="shared" si="0"/>
        <v>786.92962270106273</v>
      </c>
      <c r="G3" s="117">
        <f t="shared" si="0"/>
        <v>785.53230742583605</v>
      </c>
      <c r="H3" s="117">
        <f t="shared" si="0"/>
        <v>862.69545712966362</v>
      </c>
      <c r="I3" s="117">
        <f t="shared" si="0"/>
        <v>910.57585078360728</v>
      </c>
      <c r="J3" s="117">
        <f t="shared" si="0"/>
        <v>842.60367318128795</v>
      </c>
      <c r="K3" s="117">
        <f t="shared" si="0"/>
        <v>838.23363392667977</v>
      </c>
      <c r="L3" s="117">
        <f t="shared" si="0"/>
        <v>1210.7265300464744</v>
      </c>
      <c r="M3" s="117">
        <f t="shared" si="0"/>
        <v>1092.5353246224563</v>
      </c>
      <c r="N3" s="117">
        <f t="shared" si="0"/>
        <v>953.38216835981609</v>
      </c>
      <c r="O3" s="117">
        <f t="shared" si="0"/>
        <v>874.49598718531274</v>
      </c>
      <c r="P3" s="117">
        <f t="shared" si="0"/>
        <v>728.92790422770781</v>
      </c>
      <c r="Q3" s="117">
        <f t="shared" si="0"/>
        <v>746.98246944032371</v>
      </c>
      <c r="R3" s="117">
        <f t="shared" ref="R3:V3" si="1">R4+R7+R9+R19</f>
        <v>655.99055049846925</v>
      </c>
      <c r="S3" s="117">
        <f t="shared" si="1"/>
        <v>631.53228686335262</v>
      </c>
      <c r="T3" s="117">
        <f t="shared" si="1"/>
        <v>615.39144018478089</v>
      </c>
      <c r="U3" s="117">
        <f t="shared" si="1"/>
        <v>443.76243962585511</v>
      </c>
      <c r="V3" s="117">
        <f t="shared" si="1"/>
        <v>397.98121167777998</v>
      </c>
      <c r="W3" s="117">
        <f t="shared" ref="W3" si="2">W4+W7+W9+W19</f>
        <v>434.85767273774712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924.57614463806408</v>
      </c>
      <c r="C4" s="122">
        <f t="shared" si="3"/>
        <v>898.25240225884249</v>
      </c>
      <c r="D4" s="122">
        <f t="shared" si="3"/>
        <v>735.27425324517515</v>
      </c>
      <c r="E4" s="122">
        <f t="shared" si="3"/>
        <v>745.6914650620904</v>
      </c>
      <c r="F4" s="122">
        <f t="shared" si="3"/>
        <v>602.83735147770335</v>
      </c>
      <c r="G4" s="122">
        <f t="shared" si="3"/>
        <v>607.56908608723916</v>
      </c>
      <c r="H4" s="122">
        <f t="shared" si="3"/>
        <v>683.84527648113556</v>
      </c>
      <c r="I4" s="122">
        <f t="shared" si="3"/>
        <v>721.99439947852682</v>
      </c>
      <c r="J4" s="122">
        <f t="shared" si="3"/>
        <v>655.78265565568188</v>
      </c>
      <c r="K4" s="122">
        <f t="shared" si="3"/>
        <v>638.78084962923288</v>
      </c>
      <c r="L4" s="122">
        <f t="shared" si="3"/>
        <v>998.32228959519898</v>
      </c>
      <c r="M4" s="122">
        <f t="shared" si="3"/>
        <v>871.13778036698022</v>
      </c>
      <c r="N4" s="122">
        <f t="shared" si="3"/>
        <v>747.44635087600648</v>
      </c>
      <c r="O4" s="122">
        <f t="shared" si="3"/>
        <v>695.92319739615209</v>
      </c>
      <c r="P4" s="122">
        <f t="shared" si="3"/>
        <v>576.31573773413436</v>
      </c>
      <c r="Q4" s="122">
        <f t="shared" si="3"/>
        <v>604.50216901730437</v>
      </c>
      <c r="R4" s="122">
        <f t="shared" ref="R4:V4" si="4">SUM(R5:R6)</f>
        <v>522.75410736144045</v>
      </c>
      <c r="S4" s="122">
        <f t="shared" si="4"/>
        <v>503.40419532289064</v>
      </c>
      <c r="T4" s="122">
        <f t="shared" si="4"/>
        <v>495.44666599217447</v>
      </c>
      <c r="U4" s="122">
        <f t="shared" si="4"/>
        <v>347.4462877569145</v>
      </c>
      <c r="V4" s="122">
        <f t="shared" si="4"/>
        <v>317.58761893470484</v>
      </c>
      <c r="W4" s="122">
        <f t="shared" ref="W4" si="5">SUM(W5:W6)</f>
        <v>350.2029293107795</v>
      </c>
      <c r="DA4" s="130" t="s">
        <v>1572</v>
      </c>
    </row>
    <row r="5" spans="1:105" ht="12" customHeight="1" x14ac:dyDescent="0.25">
      <c r="A5" s="97" t="s">
        <v>51</v>
      </c>
      <c r="B5" s="98">
        <v>918.35425623387778</v>
      </c>
      <c r="C5" s="98">
        <v>892.2729148753225</v>
      </c>
      <c r="D5" s="98">
        <v>730.45356835769553</v>
      </c>
      <c r="E5" s="98">
        <v>740.90472914875318</v>
      </c>
      <c r="F5" s="98">
        <v>598.97944969905416</v>
      </c>
      <c r="G5" s="98">
        <v>603.70395528804772</v>
      </c>
      <c r="H5" s="98">
        <v>679.55829750644909</v>
      </c>
      <c r="I5" s="98">
        <v>717.50730868443725</v>
      </c>
      <c r="J5" s="98">
        <v>651.70541702493529</v>
      </c>
      <c r="K5" s="98">
        <v>634.8128976784177</v>
      </c>
      <c r="L5" s="98">
        <v>992.14153052450513</v>
      </c>
      <c r="M5" s="98">
        <v>865.78306104901105</v>
      </c>
      <c r="N5" s="98">
        <v>742.84488392089361</v>
      </c>
      <c r="O5" s="98">
        <v>691.63147033533949</v>
      </c>
      <c r="P5" s="98">
        <v>572.7649183147031</v>
      </c>
      <c r="Q5" s="98">
        <v>600.78486672398958</v>
      </c>
      <c r="R5" s="98">
        <v>519.57970765262235</v>
      </c>
      <c r="S5" s="98">
        <v>500.37652622527941</v>
      </c>
      <c r="T5" s="98">
        <v>492.47523645743735</v>
      </c>
      <c r="U5" s="98">
        <v>345.38830610490072</v>
      </c>
      <c r="V5" s="98">
        <v>315.70593293207241</v>
      </c>
      <c r="W5" s="98">
        <v>348.11298366294051</v>
      </c>
      <c r="DA5" s="63" t="s">
        <v>1573</v>
      </c>
    </row>
    <row r="6" spans="1:105" ht="12" customHeight="1" x14ac:dyDescent="0.25">
      <c r="A6" s="97" t="s">
        <v>53</v>
      </c>
      <c r="B6" s="98">
        <v>6.2218884041863278</v>
      </c>
      <c r="C6" s="98">
        <v>5.9794873835200395</v>
      </c>
      <c r="D6" s="98">
        <v>4.8206848874796444</v>
      </c>
      <c r="E6" s="98">
        <v>4.78673591333727</v>
      </c>
      <c r="F6" s="98">
        <v>3.8579017786492202</v>
      </c>
      <c r="G6" s="98">
        <v>3.8651307991914359</v>
      </c>
      <c r="H6" s="98">
        <v>4.2869789746864138</v>
      </c>
      <c r="I6" s="98">
        <v>4.4870907940895668</v>
      </c>
      <c r="J6" s="98">
        <v>4.0772386307465478</v>
      </c>
      <c r="K6" s="98">
        <v>3.9679519508151562</v>
      </c>
      <c r="L6" s="98">
        <v>6.1807590706938758</v>
      </c>
      <c r="M6" s="98">
        <v>5.3547193179691712</v>
      </c>
      <c r="N6" s="98">
        <v>4.601466955112878</v>
      </c>
      <c r="O6" s="98">
        <v>4.2917270608126596</v>
      </c>
      <c r="P6" s="98">
        <v>3.5508194194312712</v>
      </c>
      <c r="Q6" s="98">
        <v>3.7173022933148032</v>
      </c>
      <c r="R6" s="98">
        <v>3.1743997088181342</v>
      </c>
      <c r="S6" s="98">
        <v>3.0276690976112297</v>
      </c>
      <c r="T6" s="98">
        <v>2.9714295347371391</v>
      </c>
      <c r="U6" s="98">
        <v>2.0579816520138032</v>
      </c>
      <c r="V6" s="98">
        <v>1.8816860026324447</v>
      </c>
      <c r="W6" s="98">
        <v>2.0899456478389871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0.94246061633960987</v>
      </c>
      <c r="C7" s="122">
        <f t="shared" si="6"/>
        <v>0.93482032193565701</v>
      </c>
      <c r="D7" s="122">
        <f t="shared" si="6"/>
        <v>0.91957247401948883</v>
      </c>
      <c r="E7" s="122">
        <f t="shared" si="6"/>
        <v>1.5571205456446777</v>
      </c>
      <c r="F7" s="122">
        <f t="shared" si="6"/>
        <v>0.77497509647131035</v>
      </c>
      <c r="G7" s="122">
        <f t="shared" si="6"/>
        <v>0.80091700313043157</v>
      </c>
      <c r="H7" s="122">
        <f t="shared" si="6"/>
        <v>1.281978587981025</v>
      </c>
      <c r="I7" s="122">
        <f t="shared" si="6"/>
        <v>1.063737244453361</v>
      </c>
      <c r="J7" s="122">
        <f t="shared" si="6"/>
        <v>1.267294150444422</v>
      </c>
      <c r="K7" s="122">
        <f t="shared" si="6"/>
        <v>1.4165035837853592</v>
      </c>
      <c r="L7" s="122">
        <f t="shared" si="6"/>
        <v>1.8312449867336613</v>
      </c>
      <c r="M7" s="122">
        <f t="shared" si="6"/>
        <v>2.1382062189263831</v>
      </c>
      <c r="N7" s="122">
        <f t="shared" si="6"/>
        <v>2.2184584543220707</v>
      </c>
      <c r="O7" s="122">
        <f t="shared" si="6"/>
        <v>2.1064513787685955</v>
      </c>
      <c r="P7" s="122">
        <f t="shared" si="6"/>
        <v>1.8220755552279633</v>
      </c>
      <c r="Q7" s="122">
        <f t="shared" si="6"/>
        <v>1.5449146768278628</v>
      </c>
      <c r="R7" s="122">
        <f t="shared" si="6"/>
        <v>1.3732547908716686</v>
      </c>
      <c r="S7" s="122">
        <f t="shared" si="6"/>
        <v>1.1502170782104433</v>
      </c>
      <c r="T7" s="122">
        <f t="shared" si="6"/>
        <v>0.80745385356054467</v>
      </c>
      <c r="U7" s="122">
        <f t="shared" si="6"/>
        <v>0.55627236497369204</v>
      </c>
      <c r="V7" s="122">
        <f t="shared" si="6"/>
        <v>0.34087529071133321</v>
      </c>
      <c r="W7" s="122">
        <f t="shared" si="6"/>
        <v>0.2438709967260933</v>
      </c>
      <c r="DA7" s="130" t="s">
        <v>1575</v>
      </c>
    </row>
    <row r="8" spans="1:105" ht="12" customHeight="1" x14ac:dyDescent="0.25">
      <c r="A8" s="97" t="s">
        <v>53</v>
      </c>
      <c r="B8" s="98">
        <v>0.94246061633960987</v>
      </c>
      <c r="C8" s="98">
        <v>0.93482032193565701</v>
      </c>
      <c r="D8" s="98">
        <v>0.91957247401948883</v>
      </c>
      <c r="E8" s="98">
        <v>1.5571205456446777</v>
      </c>
      <c r="F8" s="98">
        <v>0.77497509647131035</v>
      </c>
      <c r="G8" s="98">
        <v>0.80091700313043157</v>
      </c>
      <c r="H8" s="98">
        <v>1.281978587981025</v>
      </c>
      <c r="I8" s="98">
        <v>1.063737244453361</v>
      </c>
      <c r="J8" s="98">
        <v>1.267294150444422</v>
      </c>
      <c r="K8" s="98">
        <v>1.4165035837853592</v>
      </c>
      <c r="L8" s="98">
        <v>1.8312449867336613</v>
      </c>
      <c r="M8" s="98">
        <v>2.1382062189263831</v>
      </c>
      <c r="N8" s="98">
        <v>2.2184584543220707</v>
      </c>
      <c r="O8" s="98">
        <v>2.1064513787685955</v>
      </c>
      <c r="P8" s="98">
        <v>1.8220755552279633</v>
      </c>
      <c r="Q8" s="98">
        <v>1.5449146768278628</v>
      </c>
      <c r="R8" s="98">
        <v>1.3732547908716686</v>
      </c>
      <c r="S8" s="98">
        <v>1.1502170782104433</v>
      </c>
      <c r="T8" s="98">
        <v>0.80745385356054467</v>
      </c>
      <c r="U8" s="98">
        <v>0.55627236497369204</v>
      </c>
      <c r="V8" s="98">
        <v>0.34087529071133321</v>
      </c>
      <c r="W8" s="98">
        <v>0.2438709967260933</v>
      </c>
      <c r="DA8" s="63" t="s">
        <v>1576</v>
      </c>
    </row>
    <row r="9" spans="1:105" ht="12" customHeight="1" x14ac:dyDescent="0.25">
      <c r="A9" s="121" t="s">
        <v>55</v>
      </c>
      <c r="B9" s="122">
        <v>143.50280080801264</v>
      </c>
      <c r="C9" s="122">
        <v>135.45187139593884</v>
      </c>
      <c r="D9" s="122">
        <v>131.36226415271324</v>
      </c>
      <c r="E9" s="122">
        <v>125.27898737881701</v>
      </c>
      <c r="F9" s="122">
        <v>131.48409392733865</v>
      </c>
      <c r="G9" s="122">
        <v>125.22492799513701</v>
      </c>
      <c r="H9" s="122">
        <v>125.52083105266524</v>
      </c>
      <c r="I9" s="122">
        <v>136.65080224382797</v>
      </c>
      <c r="J9" s="122">
        <v>134.7469841623338</v>
      </c>
      <c r="K9" s="122">
        <v>144.10563456509519</v>
      </c>
      <c r="L9" s="122">
        <v>153.14593913838036</v>
      </c>
      <c r="M9" s="122">
        <v>166.02685292248694</v>
      </c>
      <c r="N9" s="122">
        <v>151.63378742629152</v>
      </c>
      <c r="O9" s="122">
        <v>130.48730486079603</v>
      </c>
      <c r="P9" s="122">
        <v>110.16138247370144</v>
      </c>
      <c r="Q9" s="122">
        <v>104.10071429006339</v>
      </c>
      <c r="R9" s="122">
        <v>99.261321302753771</v>
      </c>
      <c r="S9" s="122">
        <v>95.057518279288601</v>
      </c>
      <c r="T9" s="122">
        <v>91.984953672495251</v>
      </c>
      <c r="U9" s="122">
        <v>73.121537699082438</v>
      </c>
      <c r="V9" s="122">
        <v>61.535577526072352</v>
      </c>
      <c r="W9" s="122">
        <v>64.873384854133747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28.87127888234982</v>
      </c>
      <c r="C11" s="98">
        <v>25.383130371796831</v>
      </c>
      <c r="D11" s="98">
        <v>22.255023841047624</v>
      </c>
      <c r="E11" s="98">
        <v>17.425201333887003</v>
      </c>
      <c r="F11" s="98">
        <v>22.643420999998344</v>
      </c>
      <c r="G11" s="98">
        <v>18.117903469048127</v>
      </c>
      <c r="H11" s="98">
        <v>17.447384730210171</v>
      </c>
      <c r="I11" s="98">
        <v>13.752391453725012</v>
      </c>
      <c r="J11" s="98">
        <v>15.980793131764804</v>
      </c>
      <c r="K11" s="98">
        <v>16.759876225353128</v>
      </c>
      <c r="L11" s="98">
        <v>18.078630655008816</v>
      </c>
      <c r="M11" s="98">
        <v>19.638114267913288</v>
      </c>
      <c r="N11" s="98">
        <v>16.542240467867586</v>
      </c>
      <c r="O11" s="98">
        <v>13.001933705017807</v>
      </c>
      <c r="P11" s="98">
        <v>13.404334740837765</v>
      </c>
      <c r="Q11" s="98">
        <v>10.641685315716396</v>
      </c>
      <c r="R11" s="98">
        <v>12.81214531282709</v>
      </c>
      <c r="S11" s="98">
        <v>9.4187923273572238</v>
      </c>
      <c r="T11" s="98">
        <v>12.632903392059935</v>
      </c>
      <c r="U11" s="98">
        <v>9.5941070468505458</v>
      </c>
      <c r="V11" s="98">
        <v>8.8688793048639099</v>
      </c>
      <c r="W11" s="98">
        <v>7.4500911962036902</v>
      </c>
      <c r="DA11" s="63" t="s">
        <v>1579</v>
      </c>
    </row>
    <row r="12" spans="1:105" ht="12" customHeight="1" x14ac:dyDescent="0.25">
      <c r="A12" s="97" t="s">
        <v>123</v>
      </c>
      <c r="B12" s="98">
        <v>4.3011589672670186E-2</v>
      </c>
      <c r="C12" s="98">
        <v>4.2640100635424796E-2</v>
      </c>
      <c r="D12" s="98">
        <v>4.0839768959676823E-2</v>
      </c>
      <c r="E12" s="98">
        <v>3.6178774694873073E-2</v>
      </c>
      <c r="F12" s="98">
        <v>6.8181846739560473E-2</v>
      </c>
      <c r="G12" s="98">
        <v>5.8681680776677028E-2</v>
      </c>
      <c r="H12" s="98">
        <v>7.8107824221403638E-2</v>
      </c>
      <c r="I12" s="98">
        <v>6.0756199961973116E-2</v>
      </c>
      <c r="J12" s="98">
        <v>9.0307947258397026E-2</v>
      </c>
      <c r="K12" s="98">
        <v>0.10912523932958162</v>
      </c>
      <c r="L12" s="98">
        <v>0.11999089449366251</v>
      </c>
      <c r="M12" s="98">
        <v>0.14687470284431428</v>
      </c>
      <c r="N12" s="98">
        <v>0.12618008284616639</v>
      </c>
      <c r="O12" s="98">
        <v>0.10150088425765899</v>
      </c>
      <c r="P12" s="98">
        <v>0.13413809007713817</v>
      </c>
      <c r="Q12" s="98">
        <v>9.2703170064816251E-2</v>
      </c>
      <c r="R12" s="98">
        <v>0.14145575856639209</v>
      </c>
      <c r="S12" s="98">
        <v>9.8005507701599437E-2</v>
      </c>
      <c r="T12" s="98">
        <v>0.15877491395104693</v>
      </c>
      <c r="U12" s="98">
        <v>0.12566706159278443</v>
      </c>
      <c r="V12" s="98">
        <v>0.12483402673320732</v>
      </c>
      <c r="W12" s="98">
        <v>9.587659071813466E-2</v>
      </c>
      <c r="DA12" s="63" t="s">
        <v>1580</v>
      </c>
    </row>
    <row r="13" spans="1:105" ht="12" customHeight="1" x14ac:dyDescent="0.25">
      <c r="A13" s="100" t="s">
        <v>50</v>
      </c>
      <c r="B13" s="101">
        <v>2.3007504334438999E-2</v>
      </c>
      <c r="C13" s="101">
        <v>2.180814765698022E-2</v>
      </c>
      <c r="D13" s="101">
        <v>2.1351249541858634E-2</v>
      </c>
      <c r="E13" s="101">
        <v>1.8810956553346386E-2</v>
      </c>
      <c r="F13" s="101">
        <v>3.7416580787756733E-2</v>
      </c>
      <c r="G13" s="101">
        <v>3.1660746137365949E-2</v>
      </c>
      <c r="H13" s="101">
        <v>4.1750204615479791E-2</v>
      </c>
      <c r="I13" s="101">
        <v>3.529557309771128E-2</v>
      </c>
      <c r="J13" s="101">
        <v>4.8217560467361822E-2</v>
      </c>
      <c r="K13" s="101">
        <v>5.8767587384421498E-2</v>
      </c>
      <c r="L13" s="101">
        <v>6.4161008546668799E-2</v>
      </c>
      <c r="M13" s="101">
        <v>8.1040917157294445E-2</v>
      </c>
      <c r="N13" s="101">
        <v>6.9808685240765486E-2</v>
      </c>
      <c r="O13" s="101">
        <v>5.8080495914008733E-2</v>
      </c>
      <c r="P13" s="101">
        <v>6.890395257169428E-2</v>
      </c>
      <c r="Q13" s="101">
        <v>4.6665115376355162E-2</v>
      </c>
      <c r="R13" s="101">
        <v>7.1338431701022845E-2</v>
      </c>
      <c r="S13" s="101">
        <v>5.1516777780054507E-2</v>
      </c>
      <c r="T13" s="101">
        <v>7.6675773825788524E-2</v>
      </c>
      <c r="U13" s="101">
        <v>6.079641561901953E-2</v>
      </c>
      <c r="V13" s="101">
        <v>5.7202284118160411E-2</v>
      </c>
      <c r="W13" s="101">
        <v>4.7872215620038162E-2</v>
      </c>
      <c r="DA13" s="131" t="s">
        <v>1581</v>
      </c>
    </row>
    <row r="14" spans="1:105" ht="12" customHeight="1" x14ac:dyDescent="0.25">
      <c r="A14" s="103" t="s">
        <v>52</v>
      </c>
      <c r="B14" s="104">
        <v>2.0004085338231187E-2</v>
      </c>
      <c r="C14" s="104">
        <v>2.0831952978444576E-2</v>
      </c>
      <c r="D14" s="104">
        <v>1.9488519417818186E-2</v>
      </c>
      <c r="E14" s="104">
        <v>1.736781814152669E-2</v>
      </c>
      <c r="F14" s="104">
        <v>3.0765265951803743E-2</v>
      </c>
      <c r="G14" s="104">
        <v>2.7020934639311083E-2</v>
      </c>
      <c r="H14" s="104">
        <v>3.635761960592384E-2</v>
      </c>
      <c r="I14" s="104">
        <v>2.5460626864261836E-2</v>
      </c>
      <c r="J14" s="104">
        <v>4.2090386791035196E-2</v>
      </c>
      <c r="K14" s="104">
        <v>5.0357651945160134E-2</v>
      </c>
      <c r="L14" s="104">
        <v>5.5829885946993715E-2</v>
      </c>
      <c r="M14" s="104">
        <v>6.5833785687019836E-2</v>
      </c>
      <c r="N14" s="104">
        <v>5.6371397605400914E-2</v>
      </c>
      <c r="O14" s="104">
        <v>4.3420388343650265E-2</v>
      </c>
      <c r="P14" s="104">
        <v>6.5234137505443907E-2</v>
      </c>
      <c r="Q14" s="104">
        <v>4.6038054688461089E-2</v>
      </c>
      <c r="R14" s="104">
        <v>7.0117326865369242E-2</v>
      </c>
      <c r="S14" s="104">
        <v>4.6488729921544937E-2</v>
      </c>
      <c r="T14" s="104">
        <v>8.2099140125258416E-2</v>
      </c>
      <c r="U14" s="104">
        <v>6.4870645973764907E-2</v>
      </c>
      <c r="V14" s="104">
        <v>6.7631742615046897E-2</v>
      </c>
      <c r="W14" s="104">
        <v>4.8004375098096498E-2</v>
      </c>
      <c r="DA14" s="132" t="s">
        <v>1582</v>
      </c>
    </row>
    <row r="15" spans="1:105" ht="12" customHeight="1" x14ac:dyDescent="0.25">
      <c r="A15" s="106" t="s">
        <v>122</v>
      </c>
      <c r="B15" s="101">
        <v>98.732865078487464</v>
      </c>
      <c r="C15" s="101">
        <v>92.495734874066002</v>
      </c>
      <c r="D15" s="101">
        <v>89.058566705574393</v>
      </c>
      <c r="E15" s="101">
        <v>81.451017090111065</v>
      </c>
      <c r="F15" s="101">
        <v>80.52913932657863</v>
      </c>
      <c r="G15" s="101">
        <v>74.552148640809008</v>
      </c>
      <c r="H15" s="101">
        <v>68.738891619500876</v>
      </c>
      <c r="I15" s="101">
        <v>71.356761252258181</v>
      </c>
      <c r="J15" s="101">
        <v>66.449850563060934</v>
      </c>
      <c r="K15" s="101">
        <v>63.388260433813961</v>
      </c>
      <c r="L15" s="101">
        <v>67.330530060968229</v>
      </c>
      <c r="M15" s="101">
        <v>66.05693045279078</v>
      </c>
      <c r="N15" s="101">
        <v>57.728462163687453</v>
      </c>
      <c r="O15" s="101">
        <v>46.738055633960805</v>
      </c>
      <c r="P15" s="101">
        <v>35.60988415084659</v>
      </c>
      <c r="Q15" s="101">
        <v>30.469722386008925</v>
      </c>
      <c r="R15" s="101">
        <v>25.324902294076242</v>
      </c>
      <c r="S15" s="101">
        <v>23.497139579977869</v>
      </c>
      <c r="T15" s="101">
        <v>19.264014728490711</v>
      </c>
      <c r="U15" s="101">
        <v>14.244541394715382</v>
      </c>
      <c r="V15" s="101">
        <v>10.987663308836288</v>
      </c>
      <c r="W15" s="101">
        <v>10.122837074645171</v>
      </c>
      <c r="DA15" s="131" t="s">
        <v>1583</v>
      </c>
    </row>
    <row r="16" spans="1:105" ht="12" customHeight="1" x14ac:dyDescent="0.25">
      <c r="A16" s="107" t="s">
        <v>121</v>
      </c>
      <c r="B16" s="104">
        <v>15.85564525750269</v>
      </c>
      <c r="C16" s="104">
        <v>17.530366049440563</v>
      </c>
      <c r="D16" s="104">
        <v>20.007833837131557</v>
      </c>
      <c r="E16" s="104">
        <v>26.36659018012406</v>
      </c>
      <c r="F16" s="104">
        <v>28.243351754022104</v>
      </c>
      <c r="G16" s="104">
        <v>32.496194204503198</v>
      </c>
      <c r="H16" s="104">
        <v>39.256446878732781</v>
      </c>
      <c r="I16" s="104">
        <v>51.480893337882804</v>
      </c>
      <c r="J16" s="104">
        <v>52.226032520249674</v>
      </c>
      <c r="K16" s="104">
        <v>63.848372666598522</v>
      </c>
      <c r="L16" s="104">
        <v>67.616787527909651</v>
      </c>
      <c r="M16" s="104">
        <v>80.184933498938562</v>
      </c>
      <c r="N16" s="104">
        <v>77.236904711890332</v>
      </c>
      <c r="O16" s="104">
        <v>70.645814637559766</v>
      </c>
      <c r="P16" s="104">
        <v>61.013025491939942</v>
      </c>
      <c r="Q16" s="104">
        <v>62.896603418273251</v>
      </c>
      <c r="R16" s="104">
        <v>60.982817937284054</v>
      </c>
      <c r="S16" s="104">
        <v>62.043580864251908</v>
      </c>
      <c r="T16" s="104">
        <v>59.929260637993558</v>
      </c>
      <c r="U16" s="104">
        <v>49.157222195923723</v>
      </c>
      <c r="V16" s="104">
        <v>41.554200885638949</v>
      </c>
      <c r="W16" s="104">
        <v>47.20457999256675</v>
      </c>
      <c r="DA16" s="132" t="s">
        <v>1584</v>
      </c>
    </row>
    <row r="17" spans="1:105" ht="12" customHeight="1" x14ac:dyDescent="0.25">
      <c r="A17" s="108" t="s">
        <v>53</v>
      </c>
      <c r="B17" s="98">
        <v>8.0326984308571419</v>
      </c>
      <c r="C17" s="98">
        <v>8.4516121347406887</v>
      </c>
      <c r="D17" s="98">
        <v>9.8696705939087988</v>
      </c>
      <c r="E17" s="98">
        <v>12.941026673620783</v>
      </c>
      <c r="F17" s="98">
        <v>14.670195974512188</v>
      </c>
      <c r="G17" s="98">
        <v>16.590236361803303</v>
      </c>
      <c r="H17" s="98">
        <v>19.824556360632009</v>
      </c>
      <c r="I17" s="98">
        <v>28.545270565347085</v>
      </c>
      <c r="J17" s="98">
        <v>26.394992406323688</v>
      </c>
      <c r="K17" s="98">
        <v>32.6565415661766</v>
      </c>
      <c r="L17" s="98">
        <v>34.304700685066614</v>
      </c>
      <c r="M17" s="98">
        <v>42.301166056443137</v>
      </c>
      <c r="N17" s="98">
        <v>40.851353096185427</v>
      </c>
      <c r="O17" s="98">
        <v>38.845883228549106</v>
      </c>
      <c r="P17" s="98">
        <v>29.909756069717673</v>
      </c>
      <c r="Q17" s="98">
        <v>30.59441255875187</v>
      </c>
      <c r="R17" s="98">
        <v>29.889821310167516</v>
      </c>
      <c r="S17" s="98">
        <v>32.080594184894075</v>
      </c>
      <c r="T17" s="98">
        <v>28.477468700418701</v>
      </c>
      <c r="U17" s="98">
        <v>23.438482747842766</v>
      </c>
      <c r="V17" s="98">
        <v>18.576293354846932</v>
      </c>
      <c r="W17" s="98">
        <v>23.091504459852217</v>
      </c>
      <c r="DA17" s="63" t="s">
        <v>1585</v>
      </c>
    </row>
    <row r="18" spans="1:105" ht="12" customHeight="1" x14ac:dyDescent="0.25">
      <c r="A18" s="108" t="s">
        <v>52</v>
      </c>
      <c r="B18" s="98">
        <v>7.8229468266455484</v>
      </c>
      <c r="C18" s="98">
        <v>9.0787539146998739</v>
      </c>
      <c r="D18" s="98">
        <v>10.138163243222758</v>
      </c>
      <c r="E18" s="98">
        <v>13.425563506503277</v>
      </c>
      <c r="F18" s="98">
        <v>13.573155779509916</v>
      </c>
      <c r="G18" s="98">
        <v>15.905957842699895</v>
      </c>
      <c r="H18" s="98">
        <v>19.431890518100772</v>
      </c>
      <c r="I18" s="98">
        <v>22.935622772535719</v>
      </c>
      <c r="J18" s="98">
        <v>25.831040113925983</v>
      </c>
      <c r="K18" s="98">
        <v>31.191831100421922</v>
      </c>
      <c r="L18" s="98">
        <v>33.312086842843044</v>
      </c>
      <c r="M18" s="98">
        <v>37.883767442495433</v>
      </c>
      <c r="N18" s="98">
        <v>36.385551615704905</v>
      </c>
      <c r="O18" s="98">
        <v>31.799931409010661</v>
      </c>
      <c r="P18" s="98">
        <v>31.103269422222272</v>
      </c>
      <c r="Q18" s="98">
        <v>32.302190859521382</v>
      </c>
      <c r="R18" s="98">
        <v>31.092996627116541</v>
      </c>
      <c r="S18" s="98">
        <v>29.962986679357837</v>
      </c>
      <c r="T18" s="98">
        <v>31.451791937574857</v>
      </c>
      <c r="U18" s="98">
        <v>25.71873944808096</v>
      </c>
      <c r="V18" s="98">
        <v>22.977907530792013</v>
      </c>
      <c r="W18" s="98">
        <v>24.113075532714532</v>
      </c>
      <c r="DA18" s="63" t="s">
        <v>1586</v>
      </c>
    </row>
    <row r="19" spans="1:105" ht="12" customHeight="1" x14ac:dyDescent="0.25">
      <c r="A19" s="121" t="s">
        <v>54</v>
      </c>
      <c r="B19" s="122">
        <v>54.199758557202209</v>
      </c>
      <c r="C19" s="122">
        <v>53.771919168988049</v>
      </c>
      <c r="D19" s="122">
        <v>51.71924786697646</v>
      </c>
      <c r="E19" s="122">
        <v>51.192559858150439</v>
      </c>
      <c r="F19" s="122">
        <v>51.833202199549447</v>
      </c>
      <c r="G19" s="122">
        <v>51.937376340329521</v>
      </c>
      <c r="H19" s="122">
        <v>52.047371007881821</v>
      </c>
      <c r="I19" s="122">
        <v>50.866911816799167</v>
      </c>
      <c r="J19" s="122">
        <v>50.8067392128279</v>
      </c>
      <c r="K19" s="122">
        <v>53.930646148566311</v>
      </c>
      <c r="L19" s="122">
        <v>57.427056326161427</v>
      </c>
      <c r="M19" s="122">
        <v>53.23248511406279</v>
      </c>
      <c r="N19" s="122">
        <v>52.083571603195999</v>
      </c>
      <c r="O19" s="122">
        <v>45.979033549596053</v>
      </c>
      <c r="P19" s="122">
        <v>40.628708464644049</v>
      </c>
      <c r="Q19" s="122">
        <v>36.83467145612812</v>
      </c>
      <c r="R19" s="122">
        <v>32.601867043403352</v>
      </c>
      <c r="S19" s="122">
        <v>31.920356182962941</v>
      </c>
      <c r="T19" s="122">
        <v>27.15236666655057</v>
      </c>
      <c r="U19" s="122">
        <v>22.638341804884487</v>
      </c>
      <c r="V19" s="122">
        <v>18.517139926291474</v>
      </c>
      <c r="W19" s="122">
        <v>19.53748757610779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54.199758557202209</v>
      </c>
      <c r="C22" s="33">
        <v>53.771919168988049</v>
      </c>
      <c r="D22" s="33">
        <v>51.71924786697646</v>
      </c>
      <c r="E22" s="33">
        <v>51.192559858150439</v>
      </c>
      <c r="F22" s="33">
        <v>51.833202199549447</v>
      </c>
      <c r="G22" s="33">
        <v>51.937376340329521</v>
      </c>
      <c r="H22" s="33">
        <v>52.047371007881821</v>
      </c>
      <c r="I22" s="33">
        <v>50.866911816799167</v>
      </c>
      <c r="J22" s="33">
        <v>50.8067392128279</v>
      </c>
      <c r="K22" s="33">
        <v>53.930646148566311</v>
      </c>
      <c r="L22" s="33">
        <v>57.427056326161427</v>
      </c>
      <c r="M22" s="33">
        <v>53.23248511406279</v>
      </c>
      <c r="N22" s="33">
        <v>52.083571603195999</v>
      </c>
      <c r="O22" s="33">
        <v>45.979033549596053</v>
      </c>
      <c r="P22" s="33">
        <v>40.628708464644049</v>
      </c>
      <c r="Q22" s="33">
        <v>36.83467145612812</v>
      </c>
      <c r="R22" s="33">
        <v>32.601867043403352</v>
      </c>
      <c r="S22" s="33">
        <v>31.920356182962941</v>
      </c>
      <c r="T22" s="33">
        <v>27.15236666655057</v>
      </c>
      <c r="U22" s="33">
        <v>22.638341804884487</v>
      </c>
      <c r="V22" s="33">
        <v>18.517139926291474</v>
      </c>
      <c r="W22" s="33">
        <v>19.53748757610779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898.6699928747887</v>
      </c>
      <c r="C24" s="117">
        <f t="shared" si="7"/>
        <v>916.89138828852776</v>
      </c>
      <c r="D24" s="117">
        <f t="shared" si="7"/>
        <v>835.12128447277132</v>
      </c>
      <c r="E24" s="117">
        <f t="shared" si="7"/>
        <v>741.87126477423669</v>
      </c>
      <c r="F24" s="117">
        <f t="shared" si="7"/>
        <v>944.22882073351832</v>
      </c>
      <c r="G24" s="117">
        <f t="shared" si="7"/>
        <v>850.71236327452482</v>
      </c>
      <c r="H24" s="117">
        <f t="shared" si="7"/>
        <v>904.84182180464802</v>
      </c>
      <c r="I24" s="117">
        <f t="shared" si="7"/>
        <v>616.29271279223167</v>
      </c>
      <c r="J24" s="117">
        <f t="shared" si="7"/>
        <v>791.49881608472174</v>
      </c>
      <c r="K24" s="117">
        <f t="shared" si="7"/>
        <v>770.17535156605527</v>
      </c>
      <c r="L24" s="117">
        <f t="shared" si="7"/>
        <v>865.3241459694525</v>
      </c>
      <c r="M24" s="117">
        <f t="shared" si="7"/>
        <v>820.04245999179182</v>
      </c>
      <c r="N24" s="117">
        <f t="shared" si="7"/>
        <v>769.14740893653448</v>
      </c>
      <c r="O24" s="117">
        <f t="shared" si="7"/>
        <v>925.37783637513382</v>
      </c>
      <c r="P24" s="117">
        <f t="shared" si="7"/>
        <v>759.62929877120416</v>
      </c>
      <c r="Q24" s="117">
        <f t="shared" si="7"/>
        <v>650.1804383478277</v>
      </c>
      <c r="R24" s="117">
        <f t="shared" ref="R24:V24" si="8">R25+R28+R30+R39</f>
        <v>803.49249727130064</v>
      </c>
      <c r="S24" s="117">
        <f t="shared" si="8"/>
        <v>636.73805146596089</v>
      </c>
      <c r="T24" s="117">
        <f t="shared" si="8"/>
        <v>901.79639107732169</v>
      </c>
      <c r="U24" s="117">
        <f t="shared" si="8"/>
        <v>829.3343874492341</v>
      </c>
      <c r="V24" s="117">
        <f t="shared" si="8"/>
        <v>901.87142306870908</v>
      </c>
      <c r="W24" s="117">
        <f t="shared" ref="W24" si="9">W25+W28+W30+W39</f>
        <v>840.27553197916586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766.00824737704568</v>
      </c>
      <c r="C25" s="122">
        <f t="shared" si="10"/>
        <v>784.05063130623432</v>
      </c>
      <c r="D25" s="122">
        <f t="shared" si="10"/>
        <v>698.4643557639331</v>
      </c>
      <c r="E25" s="122">
        <f t="shared" si="10"/>
        <v>605.16658520892122</v>
      </c>
      <c r="F25" s="122">
        <f t="shared" si="10"/>
        <v>798.95199156901185</v>
      </c>
      <c r="G25" s="122">
        <f t="shared" si="10"/>
        <v>705.18133481566645</v>
      </c>
      <c r="H25" s="122">
        <f t="shared" si="10"/>
        <v>760.46523878843175</v>
      </c>
      <c r="I25" s="122">
        <f t="shared" si="10"/>
        <v>469.93524009724604</v>
      </c>
      <c r="J25" s="122">
        <f t="shared" si="10"/>
        <v>651.68326434629228</v>
      </c>
      <c r="K25" s="122">
        <f t="shared" si="10"/>
        <v>628.09568605253776</v>
      </c>
      <c r="L25" s="122">
        <f t="shared" si="10"/>
        <v>714.25089247264441</v>
      </c>
      <c r="M25" s="122">
        <f t="shared" si="10"/>
        <v>662.88563623750156</v>
      </c>
      <c r="N25" s="122">
        <f t="shared" si="10"/>
        <v>617.526589553392</v>
      </c>
      <c r="O25" s="122">
        <f t="shared" si="10"/>
        <v>776.56599309899195</v>
      </c>
      <c r="P25" s="122">
        <f t="shared" si="10"/>
        <v>624.03169231499362</v>
      </c>
      <c r="Q25" s="122">
        <f t="shared" si="10"/>
        <v>517.45142458921487</v>
      </c>
      <c r="R25" s="122">
        <f t="shared" ref="R25:V25" si="11">SUM(R26:R27)</f>
        <v>667.08282148210617</v>
      </c>
      <c r="S25" s="122">
        <f t="shared" si="11"/>
        <v>492.63364473117571</v>
      </c>
      <c r="T25" s="122">
        <f t="shared" si="11"/>
        <v>745.5565997149389</v>
      </c>
      <c r="U25" s="122">
        <f t="shared" si="11"/>
        <v>673.89302057758073</v>
      </c>
      <c r="V25" s="122">
        <f t="shared" si="11"/>
        <v>745.39031983823941</v>
      </c>
      <c r="W25" s="122">
        <f t="shared" ref="W25" si="12">SUM(W26:W27)</f>
        <v>677.10242675110919</v>
      </c>
      <c r="DA25" s="130" t="s">
        <v>1592</v>
      </c>
    </row>
    <row r="26" spans="1:105" ht="12" customHeight="1" x14ac:dyDescent="0.25">
      <c r="A26" s="97" t="s">
        <v>74</v>
      </c>
      <c r="B26" s="98">
        <v>756.02252056832799</v>
      </c>
      <c r="C26" s="98">
        <v>773.85653456235502</v>
      </c>
      <c r="D26" s="98">
        <v>689.44032449720703</v>
      </c>
      <c r="E26" s="98">
        <v>597.45575063556203</v>
      </c>
      <c r="F26" s="98">
        <v>788.72838932813727</v>
      </c>
      <c r="G26" s="98">
        <v>696.14201101508161</v>
      </c>
      <c r="H26" s="98">
        <v>750.81802941062256</v>
      </c>
      <c r="I26" s="98">
        <v>464.00897645448163</v>
      </c>
      <c r="J26" s="98">
        <v>643.4283926192835</v>
      </c>
      <c r="K26" s="98">
        <v>620.11047197494042</v>
      </c>
      <c r="L26" s="98">
        <v>705.12489723238775</v>
      </c>
      <c r="M26" s="98">
        <v>654.40582502149641</v>
      </c>
      <c r="N26" s="98">
        <v>609.52487818859288</v>
      </c>
      <c r="O26" s="98">
        <v>766.34231119231811</v>
      </c>
      <c r="P26" s="98">
        <v>615.78563848285103</v>
      </c>
      <c r="Q26" s="98">
        <v>510.57226196617978</v>
      </c>
      <c r="R26" s="98">
        <v>658.21903267411892</v>
      </c>
      <c r="S26" s="98">
        <v>486.05883490971598</v>
      </c>
      <c r="T26" s="98">
        <v>735.4616981943243</v>
      </c>
      <c r="U26" s="98">
        <v>664.7313671539132</v>
      </c>
      <c r="V26" s="98">
        <v>735.11499097162493</v>
      </c>
      <c r="W26" s="98">
        <v>667.72827558039546</v>
      </c>
      <c r="DA26" s="63" t="s">
        <v>1593</v>
      </c>
    </row>
    <row r="27" spans="1:105" ht="12" customHeight="1" x14ac:dyDescent="0.25">
      <c r="A27" s="97" t="s">
        <v>53</v>
      </c>
      <c r="B27" s="98">
        <v>9.9857268087176543</v>
      </c>
      <c r="C27" s="98">
        <v>10.194096743879321</v>
      </c>
      <c r="D27" s="98">
        <v>9.0240312667261247</v>
      </c>
      <c r="E27" s="98">
        <v>7.710834573359139</v>
      </c>
      <c r="F27" s="98">
        <v>10.223602240874543</v>
      </c>
      <c r="G27" s="98">
        <v>9.0393238005848318</v>
      </c>
      <c r="H27" s="98">
        <v>9.6472093778092312</v>
      </c>
      <c r="I27" s="98">
        <v>5.9262636427644173</v>
      </c>
      <c r="J27" s="98">
        <v>8.2548717270087444</v>
      </c>
      <c r="K27" s="98">
        <v>7.9852140775972975</v>
      </c>
      <c r="L27" s="98">
        <v>9.1259952402566995</v>
      </c>
      <c r="M27" s="98">
        <v>8.4798112160051602</v>
      </c>
      <c r="N27" s="98">
        <v>8.0017113647991192</v>
      </c>
      <c r="O27" s="98">
        <v>10.223681906673885</v>
      </c>
      <c r="P27" s="98">
        <v>8.2460538321426409</v>
      </c>
      <c r="Q27" s="98">
        <v>6.8791626230351337</v>
      </c>
      <c r="R27" s="98">
        <v>8.8637888079872802</v>
      </c>
      <c r="S27" s="98">
        <v>6.5748098214597226</v>
      </c>
      <c r="T27" s="98">
        <v>10.094901520614558</v>
      </c>
      <c r="U27" s="98">
        <v>9.1616534236675449</v>
      </c>
      <c r="V27" s="98">
        <v>10.275328866614453</v>
      </c>
      <c r="W27" s="98">
        <v>9.3741511707137555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0.62940891584306102</v>
      </c>
      <c r="C28" s="122">
        <f t="shared" si="13"/>
        <v>0.6277338253810314</v>
      </c>
      <c r="D28" s="122">
        <f t="shared" si="13"/>
        <v>0.62552730641106524</v>
      </c>
      <c r="E28" s="122">
        <f t="shared" si="13"/>
        <v>1.172061453728743</v>
      </c>
      <c r="F28" s="122">
        <f t="shared" si="13"/>
        <v>0.64515919477231731</v>
      </c>
      <c r="G28" s="122">
        <f t="shared" si="13"/>
        <v>0.71689472198861537</v>
      </c>
      <c r="H28" s="122">
        <f t="shared" si="13"/>
        <v>1.1774999474763974</v>
      </c>
      <c r="I28" s="122">
        <f t="shared" si="13"/>
        <v>0.93285345754923621</v>
      </c>
      <c r="J28" s="122">
        <f t="shared" si="13"/>
        <v>1.0310486853846759</v>
      </c>
      <c r="K28" s="122">
        <f t="shared" si="13"/>
        <v>1.0631353026527885</v>
      </c>
      <c r="L28" s="122">
        <f t="shared" si="13"/>
        <v>1.2712606291303417</v>
      </c>
      <c r="M28" s="122">
        <f t="shared" si="13"/>
        <v>1.3950451054277082</v>
      </c>
      <c r="N28" s="122">
        <f t="shared" si="13"/>
        <v>1.4319984797707861</v>
      </c>
      <c r="O28" s="122">
        <f t="shared" si="13"/>
        <v>1.4260958182623451</v>
      </c>
      <c r="P28" s="122">
        <f t="shared" si="13"/>
        <v>1.3691650440339824</v>
      </c>
      <c r="Q28" s="122">
        <f t="shared" si="13"/>
        <v>1.3129878058659967</v>
      </c>
      <c r="R28" s="122">
        <f t="shared" si="13"/>
        <v>1.3412514364410599</v>
      </c>
      <c r="S28" s="122">
        <f t="shared" si="13"/>
        <v>1.3717292463396082</v>
      </c>
      <c r="T28" s="122">
        <f t="shared" si="13"/>
        <v>1.2639483172490038</v>
      </c>
      <c r="U28" s="122">
        <f t="shared" si="13"/>
        <v>1.2831727663067307</v>
      </c>
      <c r="V28" s="122">
        <f t="shared" si="13"/>
        <v>1.3323207918413988</v>
      </c>
      <c r="W28" s="122">
        <f t="shared" si="13"/>
        <v>1.530155059753352</v>
      </c>
      <c r="DA28" s="130" t="s">
        <v>1595</v>
      </c>
    </row>
    <row r="29" spans="1:105" ht="12" customHeight="1" x14ac:dyDescent="0.25">
      <c r="A29" s="97" t="s">
        <v>53</v>
      </c>
      <c r="B29" s="98">
        <v>0.62940891584306102</v>
      </c>
      <c r="C29" s="98">
        <v>0.6277338253810314</v>
      </c>
      <c r="D29" s="98">
        <v>0.62552730641106524</v>
      </c>
      <c r="E29" s="98">
        <v>1.172061453728743</v>
      </c>
      <c r="F29" s="98">
        <v>0.64515919477231731</v>
      </c>
      <c r="G29" s="98">
        <v>0.71689472198861537</v>
      </c>
      <c r="H29" s="98">
        <v>1.1774999474763974</v>
      </c>
      <c r="I29" s="98">
        <v>0.93285345754923621</v>
      </c>
      <c r="J29" s="98">
        <v>1.0310486853846759</v>
      </c>
      <c r="K29" s="98">
        <v>1.0631353026527885</v>
      </c>
      <c r="L29" s="98">
        <v>1.2712606291303417</v>
      </c>
      <c r="M29" s="98">
        <v>1.3950451054277082</v>
      </c>
      <c r="N29" s="98">
        <v>1.4319984797707861</v>
      </c>
      <c r="O29" s="98">
        <v>1.4260958182623451</v>
      </c>
      <c r="P29" s="98">
        <v>1.3691650440339824</v>
      </c>
      <c r="Q29" s="98">
        <v>1.3129878058659967</v>
      </c>
      <c r="R29" s="98">
        <v>1.3412514364410599</v>
      </c>
      <c r="S29" s="98">
        <v>1.3717292463396082</v>
      </c>
      <c r="T29" s="98">
        <v>1.2639483172490038</v>
      </c>
      <c r="U29" s="98">
        <v>1.2831727663067307</v>
      </c>
      <c r="V29" s="98">
        <v>1.3323207918413988</v>
      </c>
      <c r="W29" s="98">
        <v>1.530155059753352</v>
      </c>
      <c r="DA29" s="63" t="s">
        <v>1596</v>
      </c>
    </row>
    <row r="30" spans="1:105" ht="12" customHeight="1" x14ac:dyDescent="0.25">
      <c r="A30" s="121" t="s">
        <v>55</v>
      </c>
      <c r="B30" s="122">
        <v>95.83593229956368</v>
      </c>
      <c r="C30" s="122">
        <v>94.594039907636997</v>
      </c>
      <c r="D30" s="122">
        <v>97.498334976488309</v>
      </c>
      <c r="E30" s="122">
        <v>96.130538920715367</v>
      </c>
      <c r="F30" s="122">
        <v>103.6060144074618</v>
      </c>
      <c r="G30" s="122">
        <v>102.27787802909347</v>
      </c>
      <c r="H30" s="122">
        <v>101.20736126705322</v>
      </c>
      <c r="I30" s="122">
        <v>106.01509935914069</v>
      </c>
      <c r="J30" s="122">
        <v>100.84231494440047</v>
      </c>
      <c r="K30" s="122">
        <v>102.68245894173555</v>
      </c>
      <c r="L30" s="122">
        <v>109.01781025450754</v>
      </c>
      <c r="M30" s="122">
        <v>117.99717958307616</v>
      </c>
      <c r="N30" s="122">
        <v>111.820570503927</v>
      </c>
      <c r="O30" s="122">
        <v>108.93718515190361</v>
      </c>
      <c r="P30" s="122">
        <v>97.986476452576653</v>
      </c>
      <c r="Q30" s="122">
        <v>96.955985332463825</v>
      </c>
      <c r="R30" s="122">
        <v>101.508670055679</v>
      </c>
      <c r="S30" s="122">
        <v>106.65585055148155</v>
      </c>
      <c r="T30" s="122">
        <v>119.46353801267033</v>
      </c>
      <c r="U30" s="122">
        <v>117.51207039596268</v>
      </c>
      <c r="V30" s="122">
        <v>119.11871021308156</v>
      </c>
      <c r="W30" s="122">
        <v>124.09183786453607</v>
      </c>
      <c r="DA30" s="130" t="s">
        <v>1597</v>
      </c>
    </row>
    <row r="31" spans="1:105" ht="12" customHeight="1" x14ac:dyDescent="0.25">
      <c r="A31" s="97" t="s">
        <v>141</v>
      </c>
      <c r="B31" s="98">
        <v>19.281121767565558</v>
      </c>
      <c r="C31" s="98">
        <v>17.522008236255552</v>
      </c>
      <c r="D31" s="98">
        <v>15.831232225054944</v>
      </c>
      <c r="E31" s="98">
        <v>12.767610849295902</v>
      </c>
      <c r="F31" s="98">
        <v>17.130277146702525</v>
      </c>
      <c r="G31" s="98">
        <v>14.300369398923152</v>
      </c>
      <c r="H31" s="98">
        <v>13.871283262459485</v>
      </c>
      <c r="I31" s="98">
        <v>10.730453112820262</v>
      </c>
      <c r="J31" s="98">
        <v>12.092744127017639</v>
      </c>
      <c r="K31" s="98">
        <v>12.060544645075121</v>
      </c>
      <c r="L31" s="98">
        <v>13.03294123500118</v>
      </c>
      <c r="M31" s="98">
        <v>14.100515037406021</v>
      </c>
      <c r="N31" s="98">
        <v>12.18954633834182</v>
      </c>
      <c r="O31" s="98">
        <v>10.840353139486679</v>
      </c>
      <c r="P31" s="98">
        <v>11.967532498291915</v>
      </c>
      <c r="Q31" s="98">
        <v>9.9149281997000287</v>
      </c>
      <c r="R31" s="98">
        <v>12.949360055105558</v>
      </c>
      <c r="S31" s="98">
        <v>10.387598272036241</v>
      </c>
      <c r="T31" s="98">
        <v>16.543313361874198</v>
      </c>
      <c r="U31" s="98">
        <v>15.240115620246595</v>
      </c>
      <c r="V31" s="98">
        <v>16.598367262631061</v>
      </c>
      <c r="W31" s="98">
        <v>14.107363138417659</v>
      </c>
      <c r="DA31" s="63" t="s">
        <v>1598</v>
      </c>
    </row>
    <row r="32" spans="1:105" ht="12" customHeight="1" x14ac:dyDescent="0.25">
      <c r="A32" s="97" t="s">
        <v>140</v>
      </c>
      <c r="B32" s="98">
        <v>2.8733152117398526E-2</v>
      </c>
      <c r="C32" s="98">
        <v>3.0782541784304254E-2</v>
      </c>
      <c r="D32" s="98">
        <v>3.1168557689340629E-2</v>
      </c>
      <c r="E32" s="98">
        <v>2.8722556963851106E-2</v>
      </c>
      <c r="F32" s="98">
        <v>5.497785663721147E-2</v>
      </c>
      <c r="G32" s="98">
        <v>4.8418477420778386E-2</v>
      </c>
      <c r="H32" s="98">
        <v>6.0736892274054793E-2</v>
      </c>
      <c r="I32" s="98">
        <v>4.741418332401582E-2</v>
      </c>
      <c r="J32" s="98">
        <v>6.6468942085201016E-2</v>
      </c>
      <c r="K32" s="98">
        <v>7.6139803497003375E-2</v>
      </c>
      <c r="L32" s="98">
        <v>8.4873416814494701E-2</v>
      </c>
      <c r="M32" s="98">
        <v>0.10541406604954828</v>
      </c>
      <c r="N32" s="98">
        <v>9.2390968748993524E-2</v>
      </c>
      <c r="O32" s="98">
        <v>7.7061536192415098E-2</v>
      </c>
      <c r="P32" s="98">
        <v>0.1153867701240644</v>
      </c>
      <c r="Q32" s="98">
        <v>8.219973672495498E-2</v>
      </c>
      <c r="R32" s="98">
        <v>0.14817358461284269</v>
      </c>
      <c r="S32" s="98">
        <v>0.1075777126124873</v>
      </c>
      <c r="T32" s="98">
        <v>0.22354483726276586</v>
      </c>
      <c r="U32" s="98">
        <v>0.20537836969419038</v>
      </c>
      <c r="V32" s="98">
        <v>0.25092713415833767</v>
      </c>
      <c r="W32" s="98">
        <v>0.20219356322126641</v>
      </c>
      <c r="DA32" s="63" t="s">
        <v>1599</v>
      </c>
    </row>
    <row r="33" spans="1:105" ht="12" customHeight="1" x14ac:dyDescent="0.25">
      <c r="A33" s="100" t="s">
        <v>50</v>
      </c>
      <c r="B33" s="101">
        <v>1.5369767239809659E-2</v>
      </c>
      <c r="C33" s="101">
        <v>1.5728914729479487E-2</v>
      </c>
      <c r="D33" s="101">
        <v>1.6271830567788585E-2</v>
      </c>
      <c r="E33" s="101">
        <v>1.4913863450054379E-2</v>
      </c>
      <c r="F33" s="101">
        <v>3.0147679863313494E-2</v>
      </c>
      <c r="G33" s="101">
        <v>2.6112117426527619E-2</v>
      </c>
      <c r="H33" s="101">
        <v>3.2469358920556253E-2</v>
      </c>
      <c r="I33" s="101">
        <v>2.7550678377702219E-2</v>
      </c>
      <c r="J33" s="101">
        <v>3.5503082654375365E-2</v>
      </c>
      <c r="K33" s="101">
        <v>4.1016390224898377E-2</v>
      </c>
      <c r="L33" s="101">
        <v>4.5384813443654887E-2</v>
      </c>
      <c r="M33" s="101">
        <v>5.8156259910937369E-2</v>
      </c>
      <c r="N33" s="101">
        <v>5.1083979697281186E-2</v>
      </c>
      <c r="O33" s="101">
        <v>4.403174620160738E-2</v>
      </c>
      <c r="P33" s="101">
        <v>5.9037060697841176E-2</v>
      </c>
      <c r="Q33" s="101">
        <v>4.122491559231746E-2</v>
      </c>
      <c r="R33" s="101">
        <v>7.4322059671876592E-2</v>
      </c>
      <c r="S33" s="101">
        <v>5.6343693249522583E-2</v>
      </c>
      <c r="T33" s="101">
        <v>0.10718218165412818</v>
      </c>
      <c r="U33" s="101">
        <v>9.869724812543676E-2</v>
      </c>
      <c r="V33" s="101">
        <v>0.11391613289802563</v>
      </c>
      <c r="W33" s="101">
        <v>0.1001642434018795</v>
      </c>
      <c r="DA33" s="131" t="s">
        <v>1600</v>
      </c>
    </row>
    <row r="34" spans="1:105" ht="12" customHeight="1" x14ac:dyDescent="0.25">
      <c r="A34" s="103" t="s">
        <v>52</v>
      </c>
      <c r="B34" s="104">
        <v>1.3363384877588867E-2</v>
      </c>
      <c r="C34" s="104">
        <v>1.5053627054824766E-2</v>
      </c>
      <c r="D34" s="104">
        <v>1.4896727121552045E-2</v>
      </c>
      <c r="E34" s="104">
        <v>1.3808693513796728E-2</v>
      </c>
      <c r="F34" s="104">
        <v>2.4830176773897976E-2</v>
      </c>
      <c r="G34" s="104">
        <v>2.2306359994250763E-2</v>
      </c>
      <c r="H34" s="104">
        <v>2.826753335349854E-2</v>
      </c>
      <c r="I34" s="104">
        <v>1.9863504946313601E-2</v>
      </c>
      <c r="J34" s="104">
        <v>3.0965859430825644E-2</v>
      </c>
      <c r="K34" s="104">
        <v>3.5123413272104997E-2</v>
      </c>
      <c r="L34" s="104">
        <v>3.9488603370839814E-2</v>
      </c>
      <c r="M34" s="104">
        <v>4.7257806138610907E-2</v>
      </c>
      <c r="N34" s="104">
        <v>4.1306989051712331E-2</v>
      </c>
      <c r="O34" s="104">
        <v>3.3029789990807711E-2</v>
      </c>
      <c r="P34" s="104">
        <v>5.6349709426223228E-2</v>
      </c>
      <c r="Q34" s="104">
        <v>4.0974821132637521E-2</v>
      </c>
      <c r="R34" s="104">
        <v>7.3851524940966085E-2</v>
      </c>
      <c r="S34" s="104">
        <v>5.1234019362964713E-2</v>
      </c>
      <c r="T34" s="104">
        <v>0.11636265560863769</v>
      </c>
      <c r="U34" s="104">
        <v>0.10668112156875363</v>
      </c>
      <c r="V34" s="104">
        <v>0.13701100126031207</v>
      </c>
      <c r="W34" s="104">
        <v>0.1020293198193869</v>
      </c>
      <c r="DA34" s="132" t="s">
        <v>1601</v>
      </c>
    </row>
    <row r="35" spans="1:105" ht="12" customHeight="1" x14ac:dyDescent="0.25">
      <c r="A35" s="106" t="s">
        <v>122</v>
      </c>
      <c r="B35" s="101">
        <v>65.937115964578098</v>
      </c>
      <c r="C35" s="101">
        <v>64.191920464151337</v>
      </c>
      <c r="D35" s="101">
        <v>65.387172666286943</v>
      </c>
      <c r="E35" s="101">
        <v>61.483437142102296</v>
      </c>
      <c r="F35" s="101">
        <v>62.748600268434487</v>
      </c>
      <c r="G35" s="101">
        <v>60.363938273719974</v>
      </c>
      <c r="H35" s="101">
        <v>55.650978198525031</v>
      </c>
      <c r="I35" s="101">
        <v>56.479415273220134</v>
      </c>
      <c r="J35" s="101">
        <v>50.813560630311919</v>
      </c>
      <c r="K35" s="101">
        <v>46.424380309818389</v>
      </c>
      <c r="L35" s="101">
        <v>49.031995714987517</v>
      </c>
      <c r="M35" s="101">
        <v>47.744792381208669</v>
      </c>
      <c r="N35" s="101">
        <v>43.217927659334137</v>
      </c>
      <c r="O35" s="101">
        <v>38.122492545237293</v>
      </c>
      <c r="P35" s="101">
        <v>30.60819149384276</v>
      </c>
      <c r="Q35" s="101">
        <v>27.25349758264122</v>
      </c>
      <c r="R35" s="101">
        <v>24.703584306938755</v>
      </c>
      <c r="S35" s="101">
        <v>25.455425148473317</v>
      </c>
      <c r="T35" s="101">
        <v>25.544971293175877</v>
      </c>
      <c r="U35" s="101">
        <v>23.393215718746422</v>
      </c>
      <c r="V35" s="101">
        <v>24.207728740909321</v>
      </c>
      <c r="W35" s="101">
        <v>22.805397136055923</v>
      </c>
      <c r="DA35" s="131" t="s">
        <v>1602</v>
      </c>
    </row>
    <row r="36" spans="1:105" ht="12" customHeight="1" x14ac:dyDescent="0.25">
      <c r="A36" s="107" t="s">
        <v>121</v>
      </c>
      <c r="B36" s="104">
        <v>10.588961415302617</v>
      </c>
      <c r="C36" s="104">
        <v>12.84932866544581</v>
      </c>
      <c r="D36" s="104">
        <v>16.248761527457077</v>
      </c>
      <c r="E36" s="104">
        <v>21.850768372353322</v>
      </c>
      <c r="F36" s="104">
        <v>23.672159135687579</v>
      </c>
      <c r="G36" s="104">
        <v>27.565151879029571</v>
      </c>
      <c r="H36" s="104">
        <v>31.624362913794641</v>
      </c>
      <c r="I36" s="104">
        <v>38.757816789776285</v>
      </c>
      <c r="J36" s="104">
        <v>37.869541244985712</v>
      </c>
      <c r="K36" s="104">
        <v>44.121394183345039</v>
      </c>
      <c r="L36" s="104">
        <v>46.867999887704336</v>
      </c>
      <c r="M36" s="104">
        <v>56.046458098411918</v>
      </c>
      <c r="N36" s="104">
        <v>56.320705537502043</v>
      </c>
      <c r="O36" s="104">
        <v>59.897277930987222</v>
      </c>
      <c r="P36" s="104">
        <v>55.295365690317922</v>
      </c>
      <c r="Q36" s="104">
        <v>59.705359813397628</v>
      </c>
      <c r="R36" s="104">
        <v>63.707552109021847</v>
      </c>
      <c r="S36" s="104">
        <v>70.7052494183595</v>
      </c>
      <c r="T36" s="104">
        <v>77.151708520357488</v>
      </c>
      <c r="U36" s="104">
        <v>78.673360687275476</v>
      </c>
      <c r="V36" s="104">
        <v>78.061687075382835</v>
      </c>
      <c r="W36" s="104">
        <v>86.976884026841219</v>
      </c>
      <c r="DA36" s="132" t="s">
        <v>1603</v>
      </c>
    </row>
    <row r="37" spans="1:105" ht="12" customHeight="1" x14ac:dyDescent="0.25">
      <c r="A37" s="108" t="s">
        <v>53</v>
      </c>
      <c r="B37" s="98">
        <v>5.3645204823726624</v>
      </c>
      <c r="C37" s="98">
        <v>6.1872989156701017</v>
      </c>
      <c r="D37" s="98">
        <v>8.0006813558646517</v>
      </c>
      <c r="E37" s="98">
        <v>10.711709589181243</v>
      </c>
      <c r="F37" s="98">
        <v>12.286101222964087</v>
      </c>
      <c r="G37" s="98">
        <v>14.067107565955762</v>
      </c>
      <c r="H37" s="98">
        <v>15.971322545026222</v>
      </c>
      <c r="I37" s="98">
        <v>21.495102462034307</v>
      </c>
      <c r="J37" s="98">
        <v>19.143723208224664</v>
      </c>
      <c r="K37" s="98">
        <v>22.570881607721137</v>
      </c>
      <c r="L37" s="98">
        <v>23.778572142344878</v>
      </c>
      <c r="M37" s="98">
        <v>29.56415300869233</v>
      </c>
      <c r="N37" s="98">
        <v>29.778110444434805</v>
      </c>
      <c r="O37" s="98">
        <v>32.889514493498126</v>
      </c>
      <c r="P37" s="98">
        <v>27.061313014605073</v>
      </c>
      <c r="Q37" s="98">
        <v>28.999050501472087</v>
      </c>
      <c r="R37" s="98">
        <v>31.171090087176271</v>
      </c>
      <c r="S37" s="98">
        <v>36.504492905605616</v>
      </c>
      <c r="T37" s="98">
        <v>36.579432356281281</v>
      </c>
      <c r="U37" s="98">
        <v>37.389831535253762</v>
      </c>
      <c r="V37" s="98">
        <v>34.739152848529784</v>
      </c>
      <c r="W37" s="98">
        <v>42.428496999510671</v>
      </c>
      <c r="DA37" s="63" t="s">
        <v>1604</v>
      </c>
    </row>
    <row r="38" spans="1:105" ht="12" customHeight="1" x14ac:dyDescent="0.25">
      <c r="A38" s="108" t="s">
        <v>52</v>
      </c>
      <c r="B38" s="98">
        <v>5.2244409329299542</v>
      </c>
      <c r="C38" s="98">
        <v>6.6620297497757077</v>
      </c>
      <c r="D38" s="98">
        <v>8.2480801715924272</v>
      </c>
      <c r="E38" s="98">
        <v>11.139058783172077</v>
      </c>
      <c r="F38" s="98">
        <v>11.386057912723494</v>
      </c>
      <c r="G38" s="98">
        <v>13.498044313073807</v>
      </c>
      <c r="H38" s="98">
        <v>15.653040368768417</v>
      </c>
      <c r="I38" s="98">
        <v>17.262714327741978</v>
      </c>
      <c r="J38" s="98">
        <v>18.725818036761044</v>
      </c>
      <c r="K38" s="98">
        <v>21.550512575623902</v>
      </c>
      <c r="L38" s="98">
        <v>23.089427745359458</v>
      </c>
      <c r="M38" s="98">
        <v>26.482305089719592</v>
      </c>
      <c r="N38" s="98">
        <v>26.542595093067238</v>
      </c>
      <c r="O38" s="98">
        <v>27.007763437489096</v>
      </c>
      <c r="P38" s="98">
        <v>28.234052675712849</v>
      </c>
      <c r="Q38" s="98">
        <v>30.706309311925541</v>
      </c>
      <c r="R38" s="98">
        <v>32.53646202184558</v>
      </c>
      <c r="S38" s="98">
        <v>34.200756512753877</v>
      </c>
      <c r="T38" s="98">
        <v>40.572276164076207</v>
      </c>
      <c r="U38" s="98">
        <v>41.283529152021714</v>
      </c>
      <c r="V38" s="98">
        <v>43.322534226853051</v>
      </c>
      <c r="W38" s="98">
        <v>44.548387027330548</v>
      </c>
      <c r="DA38" s="63" t="s">
        <v>1605</v>
      </c>
    </row>
    <row r="39" spans="1:105" ht="12" customHeight="1" x14ac:dyDescent="0.25">
      <c r="A39" s="121" t="s">
        <v>54</v>
      </c>
      <c r="B39" s="122">
        <v>36.19640428233631</v>
      </c>
      <c r="C39" s="122">
        <v>37.618983249275452</v>
      </c>
      <c r="D39" s="122">
        <v>38.533066425938863</v>
      </c>
      <c r="E39" s="122">
        <v>39.40207919087144</v>
      </c>
      <c r="F39" s="122">
        <v>41.025655562272405</v>
      </c>
      <c r="G39" s="122">
        <v>42.53625570777627</v>
      </c>
      <c r="H39" s="122">
        <v>41.991721801686687</v>
      </c>
      <c r="I39" s="122">
        <v>39.409519878295704</v>
      </c>
      <c r="J39" s="122">
        <v>37.942188108644388</v>
      </c>
      <c r="K39" s="122">
        <v>38.334071269129261</v>
      </c>
      <c r="L39" s="122">
        <v>40.784182613170323</v>
      </c>
      <c r="M39" s="122">
        <v>37.764599065786442</v>
      </c>
      <c r="N39" s="122">
        <v>38.368250399444705</v>
      </c>
      <c r="O39" s="122">
        <v>38.448562305975948</v>
      </c>
      <c r="P39" s="122">
        <v>36.241964959599997</v>
      </c>
      <c r="Q39" s="122">
        <v>34.46004062028306</v>
      </c>
      <c r="R39" s="122">
        <v>33.559754297074385</v>
      </c>
      <c r="S39" s="122">
        <v>36.076826936964082</v>
      </c>
      <c r="T39" s="122">
        <v>35.512305032463345</v>
      </c>
      <c r="U39" s="122">
        <v>36.646123709383907</v>
      </c>
      <c r="V39" s="122">
        <v>36.030072225546654</v>
      </c>
      <c r="W39" s="122">
        <v>37.551112303767191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36.19640428233631</v>
      </c>
      <c r="C41" s="33">
        <v>37.618983249275452</v>
      </c>
      <c r="D41" s="33">
        <v>38.533066425938863</v>
      </c>
      <c r="E41" s="33">
        <v>39.40207919087144</v>
      </c>
      <c r="F41" s="33">
        <v>41.025655562272405</v>
      </c>
      <c r="G41" s="33">
        <v>42.53625570777627</v>
      </c>
      <c r="H41" s="33">
        <v>41.991721801686687</v>
      </c>
      <c r="I41" s="33">
        <v>39.409519878295704</v>
      </c>
      <c r="J41" s="33">
        <v>37.942188108644388</v>
      </c>
      <c r="K41" s="33">
        <v>38.334071269129261</v>
      </c>
      <c r="L41" s="33">
        <v>40.784182613170323</v>
      </c>
      <c r="M41" s="33">
        <v>37.764599065786442</v>
      </c>
      <c r="N41" s="33">
        <v>38.368250399444705</v>
      </c>
      <c r="O41" s="33">
        <v>38.448562305975948</v>
      </c>
      <c r="P41" s="33">
        <v>36.241964959599997</v>
      </c>
      <c r="Q41" s="33">
        <v>34.46004062028306</v>
      </c>
      <c r="R41" s="33">
        <v>33.559754297074385</v>
      </c>
      <c r="S41" s="33">
        <v>36.076826936964082</v>
      </c>
      <c r="T41" s="33">
        <v>35.512305032463345</v>
      </c>
      <c r="U41" s="33">
        <v>36.646123709383907</v>
      </c>
      <c r="V41" s="33">
        <v>36.030072225546654</v>
      </c>
      <c r="W41" s="33">
        <v>37.551112303767191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20058.969263258048</v>
      </c>
      <c r="C43" s="117">
        <f t="shared" si="14"/>
        <v>22870.660285340869</v>
      </c>
      <c r="D43" s="117">
        <f t="shared" si="14"/>
        <v>20332.434980579244</v>
      </c>
      <c r="E43" s="117">
        <f t="shared" si="14"/>
        <v>19776.297372248497</v>
      </c>
      <c r="F43" s="117">
        <f t="shared" si="14"/>
        <v>17954.414307680967</v>
      </c>
      <c r="G43" s="117">
        <f t="shared" si="14"/>
        <v>17783.773259831814</v>
      </c>
      <c r="H43" s="117">
        <f t="shared" si="14"/>
        <v>18830.737210514548</v>
      </c>
      <c r="I43" s="117">
        <f t="shared" si="14"/>
        <v>11716.36144868685</v>
      </c>
      <c r="J43" s="117">
        <f t="shared" si="14"/>
        <v>16404.41567431462</v>
      </c>
      <c r="K43" s="117">
        <f t="shared" si="14"/>
        <v>14329.314412766278</v>
      </c>
      <c r="L43" s="117">
        <f t="shared" si="14"/>
        <v>14481.459244175718</v>
      </c>
      <c r="M43" s="117">
        <f t="shared" si="14"/>
        <v>12502.291297188802</v>
      </c>
      <c r="N43" s="117">
        <f t="shared" si="14"/>
        <v>13308.327476558037</v>
      </c>
      <c r="O43" s="117">
        <f t="shared" si="14"/>
        <v>14519.982632520625</v>
      </c>
      <c r="P43" s="117">
        <f t="shared" si="14"/>
        <v>12765.854794088022</v>
      </c>
      <c r="Q43" s="117">
        <f t="shared" si="14"/>
        <v>12243.050607424468</v>
      </c>
      <c r="R43" s="117">
        <f t="shared" ref="R43:V43" si="15">R44+R47+R49+R58</f>
        <v>11784.753354503224</v>
      </c>
      <c r="S43" s="117">
        <f t="shared" si="15"/>
        <v>11776.703692422103</v>
      </c>
      <c r="T43" s="117">
        <f t="shared" si="15"/>
        <v>10296.213702007029</v>
      </c>
      <c r="U43" s="117">
        <f t="shared" si="15"/>
        <v>11905.599527370347</v>
      </c>
      <c r="V43" s="117">
        <f t="shared" si="15"/>
        <v>12958.163345466455</v>
      </c>
      <c r="W43" s="117">
        <f t="shared" ref="W43" si="16">W44+W47+W49+W58</f>
        <v>7740.4638467718732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16683.884279836566</v>
      </c>
      <c r="C44" s="122">
        <f t="shared" si="17"/>
        <v>19197.346956305879</v>
      </c>
      <c r="D44" s="122">
        <f t="shared" si="17"/>
        <v>16808.572647688594</v>
      </c>
      <c r="E44" s="122">
        <f t="shared" si="17"/>
        <v>16215.990755362862</v>
      </c>
      <c r="F44" s="122">
        <f t="shared" si="17"/>
        <v>14543.099243661001</v>
      </c>
      <c r="G44" s="122">
        <f t="shared" si="17"/>
        <v>14322.505113650412</v>
      </c>
      <c r="H44" s="122">
        <f t="shared" si="17"/>
        <v>15303.259621956857</v>
      </c>
      <c r="I44" s="122">
        <f t="shared" si="17"/>
        <v>9022.6515292366985</v>
      </c>
      <c r="J44" s="122">
        <f t="shared" si="17"/>
        <v>13258.741342808942</v>
      </c>
      <c r="K44" s="122">
        <f t="shared" si="17"/>
        <v>11408.030915536168</v>
      </c>
      <c r="L44" s="122">
        <f t="shared" si="17"/>
        <v>11661.16108509175</v>
      </c>
      <c r="M44" s="122">
        <f t="shared" si="17"/>
        <v>9739.5204561873761</v>
      </c>
      <c r="N44" s="122">
        <f t="shared" si="17"/>
        <v>10486.084018451676</v>
      </c>
      <c r="O44" s="122">
        <f t="shared" si="17"/>
        <v>12051.609200622688</v>
      </c>
      <c r="P44" s="122">
        <f t="shared" si="17"/>
        <v>10168.52867223545</v>
      </c>
      <c r="Q44" s="122">
        <f t="shared" si="17"/>
        <v>9836.1852724835462</v>
      </c>
      <c r="R44" s="122">
        <f t="shared" ref="R44:V44" si="18">SUM(R45:R46)</f>
        <v>9541.0135482299975</v>
      </c>
      <c r="S44" s="122">
        <f t="shared" si="18"/>
        <v>9402.1971035675451</v>
      </c>
      <c r="T44" s="122">
        <f t="shared" si="18"/>
        <v>8122.4000498009491</v>
      </c>
      <c r="U44" s="122">
        <f t="shared" si="18"/>
        <v>9507.5402338938693</v>
      </c>
      <c r="V44" s="122">
        <f t="shared" si="18"/>
        <v>10439.616187691463</v>
      </c>
      <c r="W44" s="122">
        <f t="shared" ref="W44" si="19">SUM(W45:W46)</f>
        <v>6116.2529103615188</v>
      </c>
      <c r="DA44" s="130" t="s">
        <v>1610</v>
      </c>
    </row>
    <row r="45" spans="1:105" ht="12" customHeight="1" x14ac:dyDescent="0.25">
      <c r="A45" s="97" t="s">
        <v>216</v>
      </c>
      <c r="B45" s="98">
        <v>16476.626661662511</v>
      </c>
      <c r="C45" s="98">
        <v>18959.800966055744</v>
      </c>
      <c r="D45" s="98">
        <v>16602.492670259435</v>
      </c>
      <c r="E45" s="98">
        <v>16020.429477592914</v>
      </c>
      <c r="F45" s="98">
        <v>14367.639295791445</v>
      </c>
      <c r="G45" s="98">
        <v>14149.994557980146</v>
      </c>
      <c r="H45" s="98">
        <v>15121.033035879136</v>
      </c>
      <c r="I45" s="98">
        <v>8916.0434155245457</v>
      </c>
      <c r="J45" s="98">
        <v>13101.305042702792</v>
      </c>
      <c r="K45" s="98">
        <v>11272.10153299975</v>
      </c>
      <c r="L45" s="98">
        <v>11521.357199284197</v>
      </c>
      <c r="M45" s="98">
        <v>9621.9769704786413</v>
      </c>
      <c r="N45" s="98">
        <v>10356.522002483985</v>
      </c>
      <c r="O45" s="98">
        <v>11898.654896340884</v>
      </c>
      <c r="P45" s="98">
        <v>10038.619074233307</v>
      </c>
      <c r="Q45" s="98">
        <v>9710.0330228336607</v>
      </c>
      <c r="R45" s="98">
        <v>9419.5193847329629</v>
      </c>
      <c r="S45" s="98">
        <v>9282.2658402598663</v>
      </c>
      <c r="T45" s="98">
        <v>8017.8134852393259</v>
      </c>
      <c r="U45" s="98">
        <v>9384.9258526798603</v>
      </c>
      <c r="V45" s="98">
        <v>10303.364923091625</v>
      </c>
      <c r="W45" s="98">
        <v>6036.5581207604846</v>
      </c>
      <c r="DA45" s="63" t="s">
        <v>1611</v>
      </c>
    </row>
    <row r="46" spans="1:105" ht="12" customHeight="1" x14ac:dyDescent="0.25">
      <c r="A46" s="97" t="s">
        <v>53</v>
      </c>
      <c r="B46" s="98">
        <v>207.2576181740549</v>
      </c>
      <c r="C46" s="98">
        <v>237.5459902501363</v>
      </c>
      <c r="D46" s="98">
        <v>206.0799774291585</v>
      </c>
      <c r="E46" s="98">
        <v>195.56127776994788</v>
      </c>
      <c r="F46" s="98">
        <v>175.45994786955649</v>
      </c>
      <c r="G46" s="98">
        <v>172.51055567026631</v>
      </c>
      <c r="H46" s="98">
        <v>182.22658607772101</v>
      </c>
      <c r="I46" s="98">
        <v>106.60811371215235</v>
      </c>
      <c r="J46" s="98">
        <v>157.43630010614959</v>
      </c>
      <c r="K46" s="98">
        <v>135.92938253641847</v>
      </c>
      <c r="L46" s="98">
        <v>139.80388580755258</v>
      </c>
      <c r="M46" s="98">
        <v>117.5434857087339</v>
      </c>
      <c r="N46" s="98">
        <v>129.56201596769159</v>
      </c>
      <c r="O46" s="98">
        <v>152.95430428180427</v>
      </c>
      <c r="P46" s="98">
        <v>129.90959800214253</v>
      </c>
      <c r="Q46" s="98">
        <v>126.15224964988586</v>
      </c>
      <c r="R46" s="98">
        <v>121.49416349703489</v>
      </c>
      <c r="S46" s="98">
        <v>119.931263307679</v>
      </c>
      <c r="T46" s="98">
        <v>104.58656456162325</v>
      </c>
      <c r="U46" s="98">
        <v>122.61438121400961</v>
      </c>
      <c r="V46" s="98">
        <v>136.25126459983741</v>
      </c>
      <c r="W46" s="98">
        <v>79.694789601033847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14.488590099523606</v>
      </c>
      <c r="C47" s="122">
        <f t="shared" si="20"/>
        <v>14.431305115597892</v>
      </c>
      <c r="D47" s="122">
        <f t="shared" si="20"/>
        <v>14.319084361920945</v>
      </c>
      <c r="E47" s="122">
        <f t="shared" si="20"/>
        <v>25.78875390629252</v>
      </c>
      <c r="F47" s="122">
        <f t="shared" si="20"/>
        <v>13.190717400773101</v>
      </c>
      <c r="G47" s="122">
        <f t="shared" si="20"/>
        <v>13.36882587834921</v>
      </c>
      <c r="H47" s="122">
        <f t="shared" si="20"/>
        <v>19.670917649880277</v>
      </c>
      <c r="I47" s="122">
        <f t="shared" si="20"/>
        <v>14.695330955574816</v>
      </c>
      <c r="J47" s="122">
        <f t="shared" si="20"/>
        <v>15.826382572750251</v>
      </c>
      <c r="K47" s="122">
        <f t="shared" si="20"/>
        <v>15.670089083743022</v>
      </c>
      <c r="L47" s="122">
        <f t="shared" si="20"/>
        <v>18.089161673310787</v>
      </c>
      <c r="M47" s="122">
        <f t="shared" si="20"/>
        <v>19.290352029736223</v>
      </c>
      <c r="N47" s="122">
        <f t="shared" si="20"/>
        <v>19.934154593164862</v>
      </c>
      <c r="O47" s="122">
        <f t="shared" si="20"/>
        <v>20.79723042539533</v>
      </c>
      <c r="P47" s="122">
        <f t="shared" si="20"/>
        <v>21.449607708302629</v>
      </c>
      <c r="Q47" s="122">
        <f t="shared" si="20"/>
        <v>21.592676419799449</v>
      </c>
      <c r="R47" s="122">
        <f t="shared" si="20"/>
        <v>22.284638959774355</v>
      </c>
      <c r="S47" s="122">
        <f t="shared" si="20"/>
        <v>21.906500145263553</v>
      </c>
      <c r="T47" s="122">
        <f t="shared" si="20"/>
        <v>19.090103633447029</v>
      </c>
      <c r="U47" s="122">
        <f t="shared" si="20"/>
        <v>17.96413503430659</v>
      </c>
      <c r="V47" s="122">
        <f t="shared" si="20"/>
        <v>16.389938190529943</v>
      </c>
      <c r="W47" s="122">
        <f t="shared" si="20"/>
        <v>15.960485943583787</v>
      </c>
      <c r="DA47" s="130" t="s">
        <v>1613</v>
      </c>
    </row>
    <row r="48" spans="1:105" ht="12" customHeight="1" x14ac:dyDescent="0.25">
      <c r="A48" s="97" t="s">
        <v>53</v>
      </c>
      <c r="B48" s="98">
        <v>14.488590099523606</v>
      </c>
      <c r="C48" s="98">
        <v>14.431305115597892</v>
      </c>
      <c r="D48" s="98">
        <v>14.319084361920945</v>
      </c>
      <c r="E48" s="98">
        <v>25.78875390629252</v>
      </c>
      <c r="F48" s="98">
        <v>13.190717400773101</v>
      </c>
      <c r="G48" s="98">
        <v>13.36882587834921</v>
      </c>
      <c r="H48" s="98">
        <v>19.670917649880277</v>
      </c>
      <c r="I48" s="98">
        <v>14.695330955574816</v>
      </c>
      <c r="J48" s="98">
        <v>15.826382572750251</v>
      </c>
      <c r="K48" s="98">
        <v>15.670089083743022</v>
      </c>
      <c r="L48" s="98">
        <v>18.089161673310787</v>
      </c>
      <c r="M48" s="98">
        <v>19.290352029736223</v>
      </c>
      <c r="N48" s="98">
        <v>19.934154593164862</v>
      </c>
      <c r="O48" s="98">
        <v>20.79723042539533</v>
      </c>
      <c r="P48" s="98">
        <v>21.449607708302629</v>
      </c>
      <c r="Q48" s="98">
        <v>21.592676419799449</v>
      </c>
      <c r="R48" s="98">
        <v>22.284638959774355</v>
      </c>
      <c r="S48" s="98">
        <v>21.906500145263553</v>
      </c>
      <c r="T48" s="98">
        <v>19.090103633447029</v>
      </c>
      <c r="U48" s="98">
        <v>17.96413503430659</v>
      </c>
      <c r="V48" s="98">
        <v>16.389938190529943</v>
      </c>
      <c r="W48" s="98">
        <v>15.960485943583787</v>
      </c>
      <c r="DA48" s="63" t="s">
        <v>1614</v>
      </c>
    </row>
    <row r="49" spans="1:105" ht="12" customHeight="1" x14ac:dyDescent="0.25">
      <c r="A49" s="121" t="s">
        <v>55</v>
      </c>
      <c r="B49" s="122">
        <v>2527.3551639488232</v>
      </c>
      <c r="C49" s="122">
        <v>2802.3639433764265</v>
      </c>
      <c r="D49" s="122">
        <v>2655.0726127144112</v>
      </c>
      <c r="E49" s="122">
        <v>2684.1137710732969</v>
      </c>
      <c r="F49" s="122">
        <v>2549.4176041184414</v>
      </c>
      <c r="G49" s="122">
        <v>2607.4959169088638</v>
      </c>
      <c r="H49" s="122">
        <v>2704.4837277047068</v>
      </c>
      <c r="I49" s="122">
        <v>1957.3260268626775</v>
      </c>
      <c r="J49" s="122">
        <v>2457.7914827957284</v>
      </c>
      <c r="K49" s="122">
        <v>2261.7211295440516</v>
      </c>
      <c r="L49" s="122">
        <v>2158.7306004719653</v>
      </c>
      <c r="M49" s="122">
        <v>2167.5128821297694</v>
      </c>
      <c r="N49" s="122">
        <v>2215.2546138841471</v>
      </c>
      <c r="O49" s="122">
        <v>1851.3354127536454</v>
      </c>
      <c r="P49" s="122">
        <v>2001.9555575884783</v>
      </c>
      <c r="Q49" s="122">
        <v>1851.1080832965567</v>
      </c>
      <c r="R49" s="122">
        <v>1733.1120486196219</v>
      </c>
      <c r="S49" s="122">
        <v>1847.8078882998034</v>
      </c>
      <c r="T49" s="122">
        <v>1686.4581995958338</v>
      </c>
      <c r="U49" s="122">
        <v>1919.0053078061915</v>
      </c>
      <c r="V49" s="122">
        <v>2068.112621714441</v>
      </c>
      <c r="W49" s="122">
        <v>1213.3342492357801</v>
      </c>
      <c r="DA49" s="130" t="s">
        <v>1615</v>
      </c>
    </row>
    <row r="50" spans="1:105" ht="12" customHeight="1" x14ac:dyDescent="0.25">
      <c r="A50" s="97" t="s">
        <v>138</v>
      </c>
      <c r="B50" s="98">
        <v>2317.879883453561</v>
      </c>
      <c r="C50" s="98">
        <v>2591.5063808648661</v>
      </c>
      <c r="D50" s="98">
        <v>2443.7247990950918</v>
      </c>
      <c r="E50" s="98">
        <v>2475.4008424742201</v>
      </c>
      <c r="F50" s="98">
        <v>2344.1508995373893</v>
      </c>
      <c r="G50" s="98">
        <v>2407.8853738584107</v>
      </c>
      <c r="H50" s="98">
        <v>2511.8658280501882</v>
      </c>
      <c r="I50" s="98">
        <v>1765.5890770759809</v>
      </c>
      <c r="J50" s="98">
        <v>2275.876347734215</v>
      </c>
      <c r="K50" s="98">
        <v>2084.5192257876934</v>
      </c>
      <c r="L50" s="98">
        <v>1985.0520592468238</v>
      </c>
      <c r="M50" s="98">
        <v>1949.541272283237</v>
      </c>
      <c r="N50" s="98">
        <v>1938.5478164612985</v>
      </c>
      <c r="O50" s="98">
        <v>1444.0525796841773</v>
      </c>
      <c r="P50" s="98">
        <v>1586.9401889382109</v>
      </c>
      <c r="Q50" s="98">
        <v>1418.6843497084405</v>
      </c>
      <c r="R50" s="98">
        <v>1347.8780507620299</v>
      </c>
      <c r="S50" s="98">
        <v>1492.7840179603327</v>
      </c>
      <c r="T50" s="98">
        <v>1383.6597748965071</v>
      </c>
      <c r="U50" s="98">
        <v>1690.2621280355158</v>
      </c>
      <c r="V50" s="98">
        <v>1856.3158040532953</v>
      </c>
      <c r="W50" s="98">
        <v>1071.6829230395563</v>
      </c>
      <c r="DA50" s="63" t="s">
        <v>1616</v>
      </c>
    </row>
    <row r="51" spans="1:105" ht="12" customHeight="1" x14ac:dyDescent="0.25">
      <c r="A51" s="97" t="s">
        <v>137</v>
      </c>
      <c r="B51" s="98">
        <v>2.9579824345325845</v>
      </c>
      <c r="C51" s="98">
        <v>4.5711049519221758</v>
      </c>
      <c r="D51" s="98">
        <v>4.743841014494377</v>
      </c>
      <c r="E51" s="98">
        <v>6.659528743299659</v>
      </c>
      <c r="F51" s="98">
        <v>6.3427170575422718</v>
      </c>
      <c r="G51" s="98">
        <v>8.083866266012123</v>
      </c>
      <c r="H51" s="98">
        <v>11.012731187130719</v>
      </c>
      <c r="I51" s="98">
        <v>8.0393790746194114</v>
      </c>
      <c r="J51" s="98">
        <v>12.134487194078929</v>
      </c>
      <c r="K51" s="98">
        <v>12.495354109194253</v>
      </c>
      <c r="L51" s="98">
        <v>11.6554590978328</v>
      </c>
      <c r="M51" s="98">
        <v>12.399868671574481</v>
      </c>
      <c r="N51" s="98">
        <v>14.378531188184665</v>
      </c>
      <c r="O51" s="98">
        <v>10.666848180032233</v>
      </c>
      <c r="P51" s="98">
        <v>15.432743315573461</v>
      </c>
      <c r="Q51" s="98">
        <v>13.719025980857996</v>
      </c>
      <c r="R51" s="98">
        <v>13.472494794784465</v>
      </c>
      <c r="S51" s="98">
        <v>15.670637705951945</v>
      </c>
      <c r="T51" s="98">
        <v>13.995558295076595</v>
      </c>
      <c r="U51" s="98">
        <v>22.245128067739913</v>
      </c>
      <c r="V51" s="98">
        <v>28.526238697274131</v>
      </c>
      <c r="W51" s="98">
        <v>16.96415458225243</v>
      </c>
      <c r="DA51" s="63" t="s">
        <v>1617</v>
      </c>
    </row>
    <row r="52" spans="1:105" ht="12" customHeight="1" x14ac:dyDescent="0.25">
      <c r="A52" s="100" t="s">
        <v>216</v>
      </c>
      <c r="B52" s="101">
        <v>1.6575993379277969</v>
      </c>
      <c r="C52" s="101">
        <v>2.4520683846351883</v>
      </c>
      <c r="D52" s="101">
        <v>2.5978358905368628</v>
      </c>
      <c r="E52" s="101">
        <v>3.6325346190211567</v>
      </c>
      <c r="F52" s="101">
        <v>3.6421348517311709</v>
      </c>
      <c r="G52" s="101">
        <v>4.5763880238627488</v>
      </c>
      <c r="H52" s="101">
        <v>6.1852289339694835</v>
      </c>
      <c r="I52" s="101">
        <v>4.8872838397155034</v>
      </c>
      <c r="J52" s="101">
        <v>6.8100970952368414</v>
      </c>
      <c r="K52" s="101">
        <v>7.0670314103155798</v>
      </c>
      <c r="L52" s="101">
        <v>6.5449977028535296</v>
      </c>
      <c r="M52" s="101">
        <v>7.1677417609016567</v>
      </c>
      <c r="N52" s="101">
        <v>8.3267416737882485</v>
      </c>
      <c r="O52" s="101">
        <v>6.3756710084747921</v>
      </c>
      <c r="P52" s="101">
        <v>8.3099543693256805</v>
      </c>
      <c r="Q52" s="101">
        <v>7.2809937519559638</v>
      </c>
      <c r="R52" s="101">
        <v>7.1714381077495055</v>
      </c>
      <c r="S52" s="101">
        <v>8.6966594066335379</v>
      </c>
      <c r="T52" s="101">
        <v>7.115733845254363</v>
      </c>
      <c r="U52" s="101">
        <v>11.2648137816226</v>
      </c>
      <c r="V52" s="101">
        <v>13.6628670081246</v>
      </c>
      <c r="W52" s="101">
        <v>8.8504437321990554</v>
      </c>
      <c r="DA52" s="131" t="s">
        <v>1618</v>
      </c>
    </row>
    <row r="53" spans="1:105" ht="12" customHeight="1" x14ac:dyDescent="0.25">
      <c r="A53" s="103" t="s">
        <v>52</v>
      </c>
      <c r="B53" s="104">
        <v>1.3003830966047876</v>
      </c>
      <c r="C53" s="104">
        <v>2.1190365672869875</v>
      </c>
      <c r="D53" s="104">
        <v>2.1460051239575146</v>
      </c>
      <c r="E53" s="104">
        <v>3.0269941242785023</v>
      </c>
      <c r="F53" s="104">
        <v>2.7005822058111009</v>
      </c>
      <c r="G53" s="104">
        <v>3.5074782421493733</v>
      </c>
      <c r="H53" s="104">
        <v>4.8275022531612359</v>
      </c>
      <c r="I53" s="104">
        <v>3.1520952349039084</v>
      </c>
      <c r="J53" s="104">
        <v>5.3243900988420876</v>
      </c>
      <c r="K53" s="104">
        <v>5.4283226988786737</v>
      </c>
      <c r="L53" s="104">
        <v>5.1104613949792705</v>
      </c>
      <c r="M53" s="104">
        <v>5.2321269106728234</v>
      </c>
      <c r="N53" s="104">
        <v>6.0517895143964164</v>
      </c>
      <c r="O53" s="104">
        <v>4.2911771715574396</v>
      </c>
      <c r="P53" s="104">
        <v>7.1227889462477805</v>
      </c>
      <c r="Q53" s="104">
        <v>6.4380322289020331</v>
      </c>
      <c r="R53" s="104">
        <v>6.3010566870349596</v>
      </c>
      <c r="S53" s="104">
        <v>6.9739782993184072</v>
      </c>
      <c r="T53" s="104">
        <v>6.8798244498222321</v>
      </c>
      <c r="U53" s="104">
        <v>10.980314286117311</v>
      </c>
      <c r="V53" s="104">
        <v>14.863371689149531</v>
      </c>
      <c r="W53" s="104">
        <v>8.1137108500533746</v>
      </c>
      <c r="DA53" s="132" t="s">
        <v>1619</v>
      </c>
    </row>
    <row r="54" spans="1:105" ht="12" customHeight="1" x14ac:dyDescent="0.25">
      <c r="A54" s="106" t="s">
        <v>122</v>
      </c>
      <c r="B54" s="101">
        <v>177.94133736656516</v>
      </c>
      <c r="C54" s="101">
        <v>172.13033346373265</v>
      </c>
      <c r="D54" s="101">
        <v>167.29910195378639</v>
      </c>
      <c r="E54" s="101">
        <v>152.56558715546359</v>
      </c>
      <c r="F54" s="101">
        <v>147.12646828276948</v>
      </c>
      <c r="G54" s="101">
        <v>133.68360174590751</v>
      </c>
      <c r="H54" s="101">
        <v>116.5565180364474</v>
      </c>
      <c r="I54" s="101">
        <v>110.74491877549821</v>
      </c>
      <c r="J54" s="101">
        <v>99.261823192159369</v>
      </c>
      <c r="K54" s="101">
        <v>87.310654540366187</v>
      </c>
      <c r="L54" s="101">
        <v>84.776474016880996</v>
      </c>
      <c r="M54" s="101">
        <v>89.833949481052841</v>
      </c>
      <c r="N54" s="101">
        <v>110.7347966390699</v>
      </c>
      <c r="O54" s="101">
        <v>135.6500659069635</v>
      </c>
      <c r="P54" s="101">
        <v>118.10694632632342</v>
      </c>
      <c r="Q54" s="101">
        <v>114.48450141654465</v>
      </c>
      <c r="R54" s="101">
        <v>95.749471741551289</v>
      </c>
      <c r="S54" s="101">
        <v>83.602545895079572</v>
      </c>
      <c r="T54" s="101">
        <v>66.921188515205031</v>
      </c>
      <c r="U54" s="101">
        <v>42.157586080555014</v>
      </c>
      <c r="V54" s="101">
        <v>40.047263000669965</v>
      </c>
      <c r="W54" s="101">
        <v>24.857111717285349</v>
      </c>
      <c r="DA54" s="131" t="s">
        <v>1620</v>
      </c>
    </row>
    <row r="55" spans="1:105" ht="12" customHeight="1" x14ac:dyDescent="0.25">
      <c r="A55" s="107" t="s">
        <v>121</v>
      </c>
      <c r="B55" s="104">
        <v>28.575960694164856</v>
      </c>
      <c r="C55" s="104">
        <v>34.15612409590554</v>
      </c>
      <c r="D55" s="104">
        <v>39.304870651038385</v>
      </c>
      <c r="E55" s="104">
        <v>49.487812700313398</v>
      </c>
      <c r="F55" s="104">
        <v>51.797519240740414</v>
      </c>
      <c r="G55" s="104">
        <v>57.843075038533115</v>
      </c>
      <c r="H55" s="104">
        <v>65.048650430940796</v>
      </c>
      <c r="I55" s="104">
        <v>72.952651936578974</v>
      </c>
      <c r="J55" s="104">
        <v>70.518824675275525</v>
      </c>
      <c r="K55" s="104">
        <v>77.395895106798122</v>
      </c>
      <c r="L55" s="104">
        <v>77.246608110427502</v>
      </c>
      <c r="M55" s="104">
        <v>115.73779169390511</v>
      </c>
      <c r="N55" s="104">
        <v>151.59346959559389</v>
      </c>
      <c r="O55" s="104">
        <v>260.96591898247249</v>
      </c>
      <c r="P55" s="104">
        <v>281.47567900837061</v>
      </c>
      <c r="Q55" s="104">
        <v>304.22020619071361</v>
      </c>
      <c r="R55" s="104">
        <v>276.01203132125602</v>
      </c>
      <c r="S55" s="104">
        <v>255.75068673843901</v>
      </c>
      <c r="T55" s="104">
        <v>221.88167788904502</v>
      </c>
      <c r="U55" s="104">
        <v>164.34046562238052</v>
      </c>
      <c r="V55" s="104">
        <v>143.2233159632018</v>
      </c>
      <c r="W55" s="104">
        <v>99.830059896686237</v>
      </c>
      <c r="DA55" s="132" t="s">
        <v>1621</v>
      </c>
    </row>
    <row r="56" spans="1:105" ht="12" customHeight="1" x14ac:dyDescent="0.25">
      <c r="A56" s="108" t="s">
        <v>53</v>
      </c>
      <c r="B56" s="98">
        <v>14.476993581805635</v>
      </c>
      <c r="C56" s="98">
        <v>16.450216856736272</v>
      </c>
      <c r="D56" s="98">
        <v>19.372657841258736</v>
      </c>
      <c r="E56" s="98">
        <v>24.284601714144483</v>
      </c>
      <c r="F56" s="98">
        <v>26.905102721076094</v>
      </c>
      <c r="G56" s="98">
        <v>29.534597904468331</v>
      </c>
      <c r="H56" s="98">
        <v>32.857135518839144</v>
      </c>
      <c r="I56" s="98">
        <v>40.465966833294857</v>
      </c>
      <c r="J56" s="98">
        <v>35.655499073279024</v>
      </c>
      <c r="K56" s="98">
        <v>39.601211458280034</v>
      </c>
      <c r="L56" s="98">
        <v>39.203587592338131</v>
      </c>
      <c r="M56" s="98">
        <v>61.016950975322636</v>
      </c>
      <c r="N56" s="98">
        <v>80.032915192276775</v>
      </c>
      <c r="O56" s="98">
        <v>142.82945814176531</v>
      </c>
      <c r="P56" s="98">
        <v>137.20126520720913</v>
      </c>
      <c r="Q56" s="98">
        <v>147.48013503313652</v>
      </c>
      <c r="R56" s="98">
        <v>135.32480418834029</v>
      </c>
      <c r="S56" s="98">
        <v>132.79985298981813</v>
      </c>
      <c r="T56" s="98">
        <v>106.3314300967962</v>
      </c>
      <c r="U56" s="98">
        <v>79.329817527032787</v>
      </c>
      <c r="V56" s="98">
        <v>64.42355537358894</v>
      </c>
      <c r="W56" s="98">
        <v>48.851275377996465</v>
      </c>
      <c r="DA56" s="63" t="s">
        <v>1622</v>
      </c>
    </row>
    <row r="57" spans="1:105" ht="12" customHeight="1" x14ac:dyDescent="0.25">
      <c r="A57" s="108" t="s">
        <v>52</v>
      </c>
      <c r="B57" s="98">
        <v>14.098967112359219</v>
      </c>
      <c r="C57" s="98">
        <v>17.705907239169271</v>
      </c>
      <c r="D57" s="98">
        <v>19.932212809779646</v>
      </c>
      <c r="E57" s="98">
        <v>25.203210986168916</v>
      </c>
      <c r="F57" s="98">
        <v>24.892416519664319</v>
      </c>
      <c r="G57" s="98">
        <v>28.308477134064781</v>
      </c>
      <c r="H57" s="98">
        <v>32.191514912101646</v>
      </c>
      <c r="I57" s="98">
        <v>32.486685103284117</v>
      </c>
      <c r="J57" s="98">
        <v>34.8633256019965</v>
      </c>
      <c r="K57" s="98">
        <v>37.794683648518095</v>
      </c>
      <c r="L57" s="98">
        <v>38.043020518089364</v>
      </c>
      <c r="M57" s="98">
        <v>54.720840718582473</v>
      </c>
      <c r="N57" s="98">
        <v>71.560554403317113</v>
      </c>
      <c r="O57" s="98">
        <v>118.13646084070719</v>
      </c>
      <c r="P57" s="98">
        <v>144.27441380116147</v>
      </c>
      <c r="Q57" s="98">
        <v>156.74007115757712</v>
      </c>
      <c r="R57" s="98">
        <v>140.68722713291569</v>
      </c>
      <c r="S57" s="98">
        <v>122.95083374862087</v>
      </c>
      <c r="T57" s="98">
        <v>115.55024779224881</v>
      </c>
      <c r="U57" s="98">
        <v>85.010648095347747</v>
      </c>
      <c r="V57" s="98">
        <v>78.799760589612845</v>
      </c>
      <c r="W57" s="98">
        <v>50.978784518689778</v>
      </c>
      <c r="DA57" s="63" t="s">
        <v>1623</v>
      </c>
    </row>
    <row r="58" spans="1:105" ht="12" customHeight="1" x14ac:dyDescent="0.25">
      <c r="A58" s="121" t="s">
        <v>54</v>
      </c>
      <c r="B58" s="122">
        <v>833.24122937313336</v>
      </c>
      <c r="C58" s="122">
        <v>856.51808054296509</v>
      </c>
      <c r="D58" s="122">
        <v>854.47063581432076</v>
      </c>
      <c r="E58" s="122">
        <v>850.40409190604646</v>
      </c>
      <c r="F58" s="122">
        <v>848.70674250075217</v>
      </c>
      <c r="G58" s="122">
        <v>840.40340339418947</v>
      </c>
      <c r="H58" s="122">
        <v>803.3229432031053</v>
      </c>
      <c r="I58" s="122">
        <v>721.68856163189855</v>
      </c>
      <c r="J58" s="122">
        <v>672.05646613720023</v>
      </c>
      <c r="K58" s="122">
        <v>643.8922786023137</v>
      </c>
      <c r="L58" s="122">
        <v>643.47839693869253</v>
      </c>
      <c r="M58" s="122">
        <v>575.96760684191952</v>
      </c>
      <c r="N58" s="122">
        <v>587.05468962904899</v>
      </c>
      <c r="O58" s="122">
        <v>596.24078871889651</v>
      </c>
      <c r="P58" s="122">
        <v>573.92095655578987</v>
      </c>
      <c r="Q58" s="122">
        <v>534.16457522456562</v>
      </c>
      <c r="R58" s="122">
        <v>488.34311869383129</v>
      </c>
      <c r="S58" s="122">
        <v>504.79220040949036</v>
      </c>
      <c r="T58" s="122">
        <v>468.26534897680057</v>
      </c>
      <c r="U58" s="122">
        <v>461.08985063597964</v>
      </c>
      <c r="V58" s="122">
        <v>434.04459787002014</v>
      </c>
      <c r="W58" s="122">
        <v>394.91620123099108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833.24122937313336</v>
      </c>
      <c r="C60" s="33">
        <v>856.51808054296509</v>
      </c>
      <c r="D60" s="33">
        <v>854.47063581432076</v>
      </c>
      <c r="E60" s="33">
        <v>850.40409190604646</v>
      </c>
      <c r="F60" s="33">
        <v>848.70674250075217</v>
      </c>
      <c r="G60" s="33">
        <v>840.40340339418947</v>
      </c>
      <c r="H60" s="33">
        <v>803.3229432031053</v>
      </c>
      <c r="I60" s="33">
        <v>721.68856163189855</v>
      </c>
      <c r="J60" s="33">
        <v>672.05646613720023</v>
      </c>
      <c r="K60" s="33">
        <v>643.8922786023137</v>
      </c>
      <c r="L60" s="33">
        <v>643.47839693869253</v>
      </c>
      <c r="M60" s="33">
        <v>575.96760684191952</v>
      </c>
      <c r="N60" s="33">
        <v>587.05468962904899</v>
      </c>
      <c r="O60" s="33">
        <v>596.24078871889651</v>
      </c>
      <c r="P60" s="33">
        <v>573.92095655578987</v>
      </c>
      <c r="Q60" s="33">
        <v>534.16457522456562</v>
      </c>
      <c r="R60" s="33">
        <v>488.34311869383129</v>
      </c>
      <c r="S60" s="33">
        <v>504.79220040949036</v>
      </c>
      <c r="T60" s="33">
        <v>468.26534897680057</v>
      </c>
      <c r="U60" s="33">
        <v>461.08985063597964</v>
      </c>
      <c r="V60" s="33">
        <v>434.04459787002014</v>
      </c>
      <c r="W60" s="33">
        <v>394.91620123099108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24931.558399904225</v>
      </c>
      <c r="C62" s="117">
        <f t="shared" si="21"/>
        <v>26327.425703143406</v>
      </c>
      <c r="D62" s="117">
        <f t="shared" si="21"/>
        <v>26363.340877520128</v>
      </c>
      <c r="E62" s="117">
        <f t="shared" si="21"/>
        <v>26489.7751403617</v>
      </c>
      <c r="F62" s="117">
        <f t="shared" si="21"/>
        <v>25796.858683770766</v>
      </c>
      <c r="G62" s="117">
        <f t="shared" si="21"/>
        <v>25047.532185352859</v>
      </c>
      <c r="H62" s="117">
        <f t="shared" si="21"/>
        <v>24423.234766073547</v>
      </c>
      <c r="I62" s="117">
        <f t="shared" si="21"/>
        <v>22742.738557120836</v>
      </c>
      <c r="J62" s="117">
        <f t="shared" si="21"/>
        <v>23898.553202697265</v>
      </c>
      <c r="K62" s="117">
        <f t="shared" si="21"/>
        <v>23684.481129442054</v>
      </c>
      <c r="L62" s="117">
        <f t="shared" si="21"/>
        <v>25916.096695258926</v>
      </c>
      <c r="M62" s="117">
        <f t="shared" si="21"/>
        <v>21632.911241932485</v>
      </c>
      <c r="N62" s="117">
        <f t="shared" si="21"/>
        <v>23559.434158321295</v>
      </c>
      <c r="O62" s="117">
        <f t="shared" si="21"/>
        <v>24384.963592309829</v>
      </c>
      <c r="P62" s="117">
        <f t="shared" si="21"/>
        <v>20029.134488830576</v>
      </c>
      <c r="Q62" s="117">
        <f t="shared" si="21"/>
        <v>21491.497442883665</v>
      </c>
      <c r="R62" s="117">
        <f t="shared" ref="R62:V62" si="22">R63+R66+R68+R77</f>
        <v>23912.749522556587</v>
      </c>
      <c r="S62" s="117">
        <f t="shared" si="22"/>
        <v>23532.429656424709</v>
      </c>
      <c r="T62" s="117">
        <f t="shared" si="22"/>
        <v>24163.399353584588</v>
      </c>
      <c r="U62" s="117">
        <f t="shared" si="22"/>
        <v>24267.889650251418</v>
      </c>
      <c r="V62" s="117">
        <f t="shared" si="22"/>
        <v>23651.897708032473</v>
      </c>
      <c r="W62" s="117">
        <f t="shared" ref="W62" si="23">W63+W66+W68+W77</f>
        <v>27095.545354023274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20422.818186963548</v>
      </c>
      <c r="C63" s="122">
        <f t="shared" si="24"/>
        <v>21638.294179036689</v>
      </c>
      <c r="D63" s="122">
        <f t="shared" si="24"/>
        <v>21402.106517719676</v>
      </c>
      <c r="E63" s="122">
        <f t="shared" si="24"/>
        <v>21295.547135362707</v>
      </c>
      <c r="F63" s="122">
        <f t="shared" si="24"/>
        <v>20507.810080610441</v>
      </c>
      <c r="G63" s="122">
        <f t="shared" si="24"/>
        <v>19717.187958744587</v>
      </c>
      <c r="H63" s="122">
        <f t="shared" si="24"/>
        <v>19283.830519314968</v>
      </c>
      <c r="I63" s="122">
        <f t="shared" si="24"/>
        <v>17419.298255798727</v>
      </c>
      <c r="J63" s="122">
        <f t="shared" si="24"/>
        <v>18779.920682340897</v>
      </c>
      <c r="K63" s="122">
        <f t="shared" si="24"/>
        <v>18458.542670092687</v>
      </c>
      <c r="L63" s="122">
        <f t="shared" si="24"/>
        <v>20473.871994865385</v>
      </c>
      <c r="M63" s="122">
        <f t="shared" si="24"/>
        <v>16661.047475616135</v>
      </c>
      <c r="N63" s="122">
        <f t="shared" si="24"/>
        <v>18565.806865969422</v>
      </c>
      <c r="O63" s="122">
        <f t="shared" si="24"/>
        <v>19622.102124496407</v>
      </c>
      <c r="P63" s="122">
        <f t="shared" si="24"/>
        <v>15483.032745195778</v>
      </c>
      <c r="Q63" s="122">
        <f t="shared" si="24"/>
        <v>16871.756157597436</v>
      </c>
      <c r="R63" s="122">
        <f t="shared" ref="R63:V63" si="25">SUM(R64:R65)</f>
        <v>19077.760350310939</v>
      </c>
      <c r="S63" s="122">
        <f t="shared" si="25"/>
        <v>18461.578539357011</v>
      </c>
      <c r="T63" s="122">
        <f t="shared" si="25"/>
        <v>18761.690201463127</v>
      </c>
      <c r="U63" s="122">
        <f t="shared" si="25"/>
        <v>19107.467101794027</v>
      </c>
      <c r="V63" s="122">
        <f t="shared" si="25"/>
        <v>18599.799810370736</v>
      </c>
      <c r="W63" s="122">
        <f t="shared" ref="W63" si="26">SUM(W64:W65)</f>
        <v>21497.175698498919</v>
      </c>
      <c r="DA63" s="130" t="s">
        <v>1628</v>
      </c>
    </row>
    <row r="64" spans="1:105" ht="12" customHeight="1" x14ac:dyDescent="0.25">
      <c r="A64" s="97" t="s">
        <v>217</v>
      </c>
      <c r="B64" s="98">
        <v>20138.715725801441</v>
      </c>
      <c r="C64" s="98">
        <v>21336.334737316611</v>
      </c>
      <c r="D64" s="98">
        <v>21103.503782834017</v>
      </c>
      <c r="E64" s="98">
        <v>21001.01430560448</v>
      </c>
      <c r="F64" s="98">
        <v>20222.339370878763</v>
      </c>
      <c r="G64" s="98">
        <v>19441.881824455024</v>
      </c>
      <c r="H64" s="98">
        <v>19016.656625272884</v>
      </c>
      <c r="I64" s="98">
        <v>17178.382609026092</v>
      </c>
      <c r="J64" s="98">
        <v>18517.83616379301</v>
      </c>
      <c r="K64" s="98">
        <v>18199.264970668079</v>
      </c>
      <c r="L64" s="98">
        <v>20184.413384127649</v>
      </c>
      <c r="M64" s="98">
        <v>16425.105099735556</v>
      </c>
      <c r="N64" s="98">
        <v>18298.611868292555</v>
      </c>
      <c r="O64" s="98">
        <v>19335.143323515127</v>
      </c>
      <c r="P64" s="98">
        <v>15255.405434914423</v>
      </c>
      <c r="Q64" s="98">
        <v>16621.272414898584</v>
      </c>
      <c r="R64" s="98">
        <v>18794.501914558776</v>
      </c>
      <c r="S64" s="98">
        <v>18186.450860021963</v>
      </c>
      <c r="T64" s="98">
        <v>18479.508529507355</v>
      </c>
      <c r="U64" s="98">
        <v>18820.847108924936</v>
      </c>
      <c r="V64" s="98">
        <v>18318.067182797698</v>
      </c>
      <c r="W64" s="98">
        <v>21170.771814461317</v>
      </c>
      <c r="DA64" s="63" t="s">
        <v>1629</v>
      </c>
    </row>
    <row r="65" spans="1:105" ht="12" customHeight="1" x14ac:dyDescent="0.25">
      <c r="A65" s="97" t="s">
        <v>53</v>
      </c>
      <c r="B65" s="98">
        <v>284.10246116210715</v>
      </c>
      <c r="C65" s="98">
        <v>301.95944172007955</v>
      </c>
      <c r="D65" s="98">
        <v>298.60273488565923</v>
      </c>
      <c r="E65" s="98">
        <v>294.53282975822634</v>
      </c>
      <c r="F65" s="98">
        <v>285.47070973167797</v>
      </c>
      <c r="G65" s="98">
        <v>275.30613428956434</v>
      </c>
      <c r="H65" s="98">
        <v>267.17389404208433</v>
      </c>
      <c r="I65" s="98">
        <v>240.91564677263599</v>
      </c>
      <c r="J65" s="98">
        <v>262.08451854788768</v>
      </c>
      <c r="K65" s="98">
        <v>259.27769942460839</v>
      </c>
      <c r="L65" s="98">
        <v>289.45861073773506</v>
      </c>
      <c r="M65" s="98">
        <v>235.94237588057877</v>
      </c>
      <c r="N65" s="98">
        <v>267.19499767686767</v>
      </c>
      <c r="O65" s="98">
        <v>286.95880098127839</v>
      </c>
      <c r="P65" s="98">
        <v>227.62731028135485</v>
      </c>
      <c r="Q65" s="98">
        <v>250.48374269885224</v>
      </c>
      <c r="R65" s="98">
        <v>283.25843575216396</v>
      </c>
      <c r="S65" s="98">
        <v>275.12767933504739</v>
      </c>
      <c r="T65" s="98">
        <v>282.18167195577092</v>
      </c>
      <c r="U65" s="98">
        <v>286.61999286908986</v>
      </c>
      <c r="V65" s="98">
        <v>281.73262757303718</v>
      </c>
      <c r="W65" s="98">
        <v>326.40388403759977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19.096672242422805</v>
      </c>
      <c r="C66" s="122">
        <f t="shared" si="27"/>
        <v>19.09037923753187</v>
      </c>
      <c r="D66" s="122">
        <f t="shared" si="27"/>
        <v>19.130841277904693</v>
      </c>
      <c r="E66" s="122">
        <f t="shared" si="27"/>
        <v>37.38749204575992</v>
      </c>
      <c r="F66" s="122">
        <f t="shared" si="27"/>
        <v>21.235683098496327</v>
      </c>
      <c r="G66" s="122">
        <f t="shared" si="27"/>
        <v>23.62220122682578</v>
      </c>
      <c r="H66" s="122">
        <f t="shared" si="27"/>
        <v>37.721045111644543</v>
      </c>
      <c r="I66" s="122">
        <f t="shared" si="27"/>
        <v>29.637458024052894</v>
      </c>
      <c r="J66" s="122">
        <f t="shared" si="27"/>
        <v>32.925892105177674</v>
      </c>
      <c r="K66" s="122">
        <f t="shared" si="27"/>
        <v>34.108953042346123</v>
      </c>
      <c r="L66" s="122">
        <f t="shared" si="27"/>
        <v>40.282120905259646</v>
      </c>
      <c r="M66" s="122">
        <f t="shared" si="27"/>
        <v>42.445480407245718</v>
      </c>
      <c r="N66" s="122">
        <f t="shared" si="27"/>
        <v>41.58452288186637</v>
      </c>
      <c r="O66" s="122">
        <f t="shared" si="27"/>
        <v>40.085092356154455</v>
      </c>
      <c r="P66" s="122">
        <f t="shared" si="27"/>
        <v>38.000534506504366</v>
      </c>
      <c r="Q66" s="122">
        <f t="shared" si="27"/>
        <v>36.993646361467917</v>
      </c>
      <c r="R66" s="122">
        <f t="shared" si="27"/>
        <v>39.886966973406707</v>
      </c>
      <c r="S66" s="122">
        <f t="shared" si="27"/>
        <v>43.763253119382881</v>
      </c>
      <c r="T66" s="122">
        <f t="shared" si="27"/>
        <v>42.50668291560909</v>
      </c>
      <c r="U66" s="122">
        <f t="shared" si="27"/>
        <v>44.610679355310111</v>
      </c>
      <c r="V66" s="122">
        <f t="shared" si="27"/>
        <v>45.972254204410859</v>
      </c>
      <c r="W66" s="122">
        <f t="shared" si="27"/>
        <v>51.766171981082685</v>
      </c>
      <c r="DA66" s="130" t="s">
        <v>1631</v>
      </c>
    </row>
    <row r="67" spans="1:105" ht="12" customHeight="1" x14ac:dyDescent="0.25">
      <c r="A67" s="97" t="s">
        <v>53</v>
      </c>
      <c r="B67" s="98">
        <v>19.096672242422805</v>
      </c>
      <c r="C67" s="98">
        <v>19.09037923753187</v>
      </c>
      <c r="D67" s="98">
        <v>19.130841277904693</v>
      </c>
      <c r="E67" s="98">
        <v>37.38749204575992</v>
      </c>
      <c r="F67" s="98">
        <v>21.235683098496327</v>
      </c>
      <c r="G67" s="98">
        <v>23.62220122682578</v>
      </c>
      <c r="H67" s="98">
        <v>37.721045111644543</v>
      </c>
      <c r="I67" s="98">
        <v>29.637458024052894</v>
      </c>
      <c r="J67" s="98">
        <v>32.925892105177674</v>
      </c>
      <c r="K67" s="98">
        <v>34.108953042346123</v>
      </c>
      <c r="L67" s="98">
        <v>40.282120905259646</v>
      </c>
      <c r="M67" s="98">
        <v>42.445480407245718</v>
      </c>
      <c r="N67" s="98">
        <v>41.58452288186637</v>
      </c>
      <c r="O67" s="98">
        <v>40.085092356154455</v>
      </c>
      <c r="P67" s="98">
        <v>38.000534506504366</v>
      </c>
      <c r="Q67" s="98">
        <v>36.993646361467917</v>
      </c>
      <c r="R67" s="98">
        <v>39.886966973406707</v>
      </c>
      <c r="S67" s="98">
        <v>43.763253119382881</v>
      </c>
      <c r="T67" s="98">
        <v>42.50668291560909</v>
      </c>
      <c r="U67" s="98">
        <v>44.610679355310111</v>
      </c>
      <c r="V67" s="98">
        <v>45.972254204410859</v>
      </c>
      <c r="W67" s="98">
        <v>51.766171981082685</v>
      </c>
      <c r="DA67" s="63" t="s">
        <v>1632</v>
      </c>
    </row>
    <row r="68" spans="1:105" ht="12" customHeight="1" x14ac:dyDescent="0.25">
      <c r="A68" s="121" t="s">
        <v>55</v>
      </c>
      <c r="B68" s="122">
        <v>3376.7443411486506</v>
      </c>
      <c r="C68" s="122">
        <v>3492.505439760449</v>
      </c>
      <c r="D68" s="122">
        <v>3704.0488477721769</v>
      </c>
      <c r="E68" s="122">
        <v>3864.6921984547612</v>
      </c>
      <c r="F68" s="122">
        <v>3928.7524343485652</v>
      </c>
      <c r="G68" s="122">
        <v>3937.7115982183509</v>
      </c>
      <c r="H68" s="122">
        <v>3757.1503393222242</v>
      </c>
      <c r="I68" s="122">
        <v>4009.715311089612</v>
      </c>
      <c r="J68" s="122">
        <v>3836.5580904348176</v>
      </c>
      <c r="K68" s="122">
        <v>3930.3984544396503</v>
      </c>
      <c r="L68" s="122">
        <v>4091.1814640096536</v>
      </c>
      <c r="M68" s="122">
        <v>3763.5014243124833</v>
      </c>
      <c r="N68" s="122">
        <v>3768.3476078132448</v>
      </c>
      <c r="O68" s="122">
        <v>3561.4216118481136</v>
      </c>
      <c r="P68" s="122">
        <v>3405.0804213074616</v>
      </c>
      <c r="Q68" s="122">
        <v>3483.9490505873282</v>
      </c>
      <c r="R68" s="122">
        <v>3699.4238557362255</v>
      </c>
      <c r="S68" s="122">
        <v>3831.3656473326046</v>
      </c>
      <c r="T68" s="122">
        <v>4197.0411321684651</v>
      </c>
      <c r="U68" s="122">
        <v>3950.3914669343781</v>
      </c>
      <c r="V68" s="122">
        <v>3867.6367403802606</v>
      </c>
      <c r="W68" s="122">
        <v>4314.0213528049562</v>
      </c>
      <c r="DA68" s="130" t="s">
        <v>1633</v>
      </c>
    </row>
    <row r="69" spans="1:105" ht="12" customHeight="1" x14ac:dyDescent="0.25">
      <c r="A69" s="97" t="s">
        <v>134</v>
      </c>
      <c r="B69" s="98">
        <v>3224.8190081113894</v>
      </c>
      <c r="C69" s="98">
        <v>3312.5528603045482</v>
      </c>
      <c r="D69" s="98">
        <v>3537.2785163260346</v>
      </c>
      <c r="E69" s="98">
        <v>3696.5398385658273</v>
      </c>
      <c r="F69" s="98">
        <v>3754.9636306485745</v>
      </c>
      <c r="G69" s="98">
        <v>3760.069382612312</v>
      </c>
      <c r="H69" s="98">
        <v>3581.1923829521338</v>
      </c>
      <c r="I69" s="98">
        <v>3861.6626002801318</v>
      </c>
      <c r="J69" s="98">
        <v>3627.1890308908246</v>
      </c>
      <c r="K69" s="98">
        <v>3660.2605312573114</v>
      </c>
      <c r="L69" s="98">
        <v>3757.8142711484006</v>
      </c>
      <c r="M69" s="98">
        <v>3407.9634709174161</v>
      </c>
      <c r="N69" s="98">
        <v>3419.1289533914983</v>
      </c>
      <c r="O69" s="98">
        <v>3289.757747888897</v>
      </c>
      <c r="P69" s="98">
        <v>3202.1546630325288</v>
      </c>
      <c r="Q69" s="98">
        <v>3295.0163014115565</v>
      </c>
      <c r="R69" s="98">
        <v>3498.3667349035891</v>
      </c>
      <c r="S69" s="98">
        <v>3619.165079642396</v>
      </c>
      <c r="T69" s="98">
        <v>3958.0494359982799</v>
      </c>
      <c r="U69" s="98">
        <v>3721.8395585522871</v>
      </c>
      <c r="V69" s="98">
        <v>3598.6029829546274</v>
      </c>
      <c r="W69" s="98">
        <v>4082.3925602295012</v>
      </c>
      <c r="DA69" s="63" t="s">
        <v>1634</v>
      </c>
    </row>
    <row r="70" spans="1:105" ht="12" customHeight="1" x14ac:dyDescent="0.25">
      <c r="A70" s="97" t="s">
        <v>133</v>
      </c>
      <c r="B70" s="98">
        <v>4.3497976473734532</v>
      </c>
      <c r="C70" s="98">
        <v>5.5723060697157685</v>
      </c>
      <c r="D70" s="98">
        <v>7.0474337404350642</v>
      </c>
      <c r="E70" s="98">
        <v>10.11166468153047</v>
      </c>
      <c r="F70" s="98">
        <v>10.765393451836619</v>
      </c>
      <c r="G70" s="98">
        <v>12.761539895858039</v>
      </c>
      <c r="H70" s="98">
        <v>14.235872921457378</v>
      </c>
      <c r="I70" s="98">
        <v>17.385882417360996</v>
      </c>
      <c r="J70" s="98">
        <v>18.24227453723018</v>
      </c>
      <c r="K70" s="98">
        <v>22.292258528941623</v>
      </c>
      <c r="L70" s="98">
        <v>23.747921870782136</v>
      </c>
      <c r="M70" s="98">
        <v>21.699423344291752</v>
      </c>
      <c r="N70" s="98">
        <v>24.800820807176777</v>
      </c>
      <c r="O70" s="98">
        <v>26.324526153310529</v>
      </c>
      <c r="P70" s="98">
        <v>31.410859048182498</v>
      </c>
      <c r="Q70" s="98">
        <v>34.228376959927338</v>
      </c>
      <c r="R70" s="98">
        <v>39.79812374691749</v>
      </c>
      <c r="S70" s="98">
        <v>39.623912828284517</v>
      </c>
      <c r="T70" s="98">
        <v>49.258721705080944</v>
      </c>
      <c r="U70" s="98">
        <v>48.100992861510775</v>
      </c>
      <c r="V70" s="98">
        <v>47.005902425456298</v>
      </c>
      <c r="W70" s="98">
        <v>57.102898945123854</v>
      </c>
      <c r="DA70" s="63" t="s">
        <v>1635</v>
      </c>
    </row>
    <row r="71" spans="1:105" ht="12" customHeight="1" x14ac:dyDescent="0.25">
      <c r="A71" s="100" t="s">
        <v>217</v>
      </c>
      <c r="B71" s="101">
        <v>2.4014115391231723</v>
      </c>
      <c r="C71" s="101">
        <v>2.9187448080757612</v>
      </c>
      <c r="D71" s="101">
        <v>3.7453018317912385</v>
      </c>
      <c r="E71" s="101">
        <v>5.3121431967150841</v>
      </c>
      <c r="F71" s="101">
        <v>5.9561181896316366</v>
      </c>
      <c r="G71" s="101">
        <v>6.9298959859667288</v>
      </c>
      <c r="H71" s="101">
        <v>7.6317050601830276</v>
      </c>
      <c r="I71" s="101">
        <v>10.117657328938076</v>
      </c>
      <c r="J71" s="101">
        <v>9.7172776169732948</v>
      </c>
      <c r="K71" s="101">
        <v>11.947611403403251</v>
      </c>
      <c r="L71" s="101">
        <v>12.622504488097192</v>
      </c>
      <c r="M71" s="101">
        <v>11.886621856821698</v>
      </c>
      <c r="N71" s="101">
        <v>13.589358883445362</v>
      </c>
      <c r="O71" s="101">
        <v>14.87314279297137</v>
      </c>
      <c r="P71" s="101">
        <v>15.87654101357724</v>
      </c>
      <c r="Q71" s="101">
        <v>16.964431678761603</v>
      </c>
      <c r="R71" s="101">
        <v>19.782387128841332</v>
      </c>
      <c r="S71" s="101">
        <v>20.680434654939116</v>
      </c>
      <c r="T71" s="101">
        <v>23.49647702804501</v>
      </c>
      <c r="U71" s="101">
        <v>23.043938235950037</v>
      </c>
      <c r="V71" s="101">
        <v>21.172516009393735</v>
      </c>
      <c r="W71" s="101">
        <v>28.144691899394946</v>
      </c>
      <c r="DA71" s="131" t="s">
        <v>1636</v>
      </c>
    </row>
    <row r="72" spans="1:105" ht="12" customHeight="1" x14ac:dyDescent="0.25">
      <c r="A72" s="103" t="s">
        <v>52</v>
      </c>
      <c r="B72" s="104">
        <v>1.9483861082502807</v>
      </c>
      <c r="C72" s="104">
        <v>2.6535612616400068</v>
      </c>
      <c r="D72" s="104">
        <v>3.3021319086438257</v>
      </c>
      <c r="E72" s="104">
        <v>4.7995214848153855</v>
      </c>
      <c r="F72" s="104">
        <v>4.8092752622049826</v>
      </c>
      <c r="G72" s="104">
        <v>5.8316439098913095</v>
      </c>
      <c r="H72" s="104">
        <v>6.6041678612743517</v>
      </c>
      <c r="I72" s="104">
        <v>7.2682250884229189</v>
      </c>
      <c r="J72" s="104">
        <v>8.5249969202568874</v>
      </c>
      <c r="K72" s="104">
        <v>10.344647125538375</v>
      </c>
      <c r="L72" s="104">
        <v>11.125417382684946</v>
      </c>
      <c r="M72" s="104">
        <v>9.8128014874700522</v>
      </c>
      <c r="N72" s="104">
        <v>11.211461923731415</v>
      </c>
      <c r="O72" s="104">
        <v>11.451383360339157</v>
      </c>
      <c r="P72" s="104">
        <v>15.534318034605258</v>
      </c>
      <c r="Q72" s="104">
        <v>17.263945281165736</v>
      </c>
      <c r="R72" s="104">
        <v>20.015736618076158</v>
      </c>
      <c r="S72" s="104">
        <v>18.943478173345397</v>
      </c>
      <c r="T72" s="104">
        <v>25.762244677035937</v>
      </c>
      <c r="U72" s="104">
        <v>25.057054625560738</v>
      </c>
      <c r="V72" s="104">
        <v>25.833386416062567</v>
      </c>
      <c r="W72" s="104">
        <v>28.958207045728908</v>
      </c>
      <c r="DA72" s="132" t="s">
        <v>1637</v>
      </c>
    </row>
    <row r="73" spans="1:105" ht="12" customHeight="1" x14ac:dyDescent="0.25">
      <c r="A73" s="106" t="s">
        <v>122</v>
      </c>
      <c r="B73" s="101">
        <v>127.1554099222037</v>
      </c>
      <c r="C73" s="101">
        <v>141.32725058259985</v>
      </c>
      <c r="D73" s="101">
        <v>127.94363197517964</v>
      </c>
      <c r="E73" s="101">
        <v>118.10849884519946</v>
      </c>
      <c r="F73" s="101">
        <v>119.90189006293987</v>
      </c>
      <c r="G73" s="101">
        <v>114.56785676412409</v>
      </c>
      <c r="H73" s="101">
        <v>104.18419596128366</v>
      </c>
      <c r="I73" s="101">
        <v>80.503471924464975</v>
      </c>
      <c r="J73" s="101">
        <v>106.58240215538919</v>
      </c>
      <c r="K73" s="101">
        <v>113.70203557531852</v>
      </c>
      <c r="L73" s="101">
        <v>148.81624759104261</v>
      </c>
      <c r="M73" s="101">
        <v>150.63995623454292</v>
      </c>
      <c r="N73" s="101">
        <v>141.59896278480218</v>
      </c>
      <c r="O73" s="101">
        <v>102.16230721974065</v>
      </c>
      <c r="P73" s="101">
        <v>71.327532380633627</v>
      </c>
      <c r="Q73" s="101">
        <v>64.781898984523082</v>
      </c>
      <c r="R73" s="101">
        <v>59.34059400048735</v>
      </c>
      <c r="S73" s="101">
        <v>57.779651338222777</v>
      </c>
      <c r="T73" s="101">
        <v>54.823120187189943</v>
      </c>
      <c r="U73" s="101">
        <v>48.621781653841026</v>
      </c>
      <c r="V73" s="101">
        <v>61.858373126863981</v>
      </c>
      <c r="W73" s="101">
        <v>51.64606905663809</v>
      </c>
      <c r="DA73" s="131" t="s">
        <v>1638</v>
      </c>
    </row>
    <row r="74" spans="1:105" ht="12" customHeight="1" x14ac:dyDescent="0.25">
      <c r="A74" s="107" t="s">
        <v>121</v>
      </c>
      <c r="B74" s="104">
        <v>20.420125467683938</v>
      </c>
      <c r="C74" s="104">
        <v>33.053022803584859</v>
      </c>
      <c r="D74" s="104">
        <v>31.779265730527747</v>
      </c>
      <c r="E74" s="104">
        <v>39.93219636220438</v>
      </c>
      <c r="F74" s="104">
        <v>43.121520185214393</v>
      </c>
      <c r="G74" s="104">
        <v>50.312818946057092</v>
      </c>
      <c r="H74" s="104">
        <v>57.53788748734906</v>
      </c>
      <c r="I74" s="104">
        <v>50.163356467654467</v>
      </c>
      <c r="J74" s="104">
        <v>84.54438285137374</v>
      </c>
      <c r="K74" s="104">
        <v>134.14362907807879</v>
      </c>
      <c r="L74" s="104">
        <v>160.80302339942796</v>
      </c>
      <c r="M74" s="104">
        <v>183.19857381623228</v>
      </c>
      <c r="N74" s="104">
        <v>182.81887082976735</v>
      </c>
      <c r="O74" s="104">
        <v>143.17703058616522</v>
      </c>
      <c r="P74" s="104">
        <v>100.1873668461166</v>
      </c>
      <c r="Q74" s="104">
        <v>89.922473231321248</v>
      </c>
      <c r="R74" s="104">
        <v>101.91840308523143</v>
      </c>
      <c r="S74" s="104">
        <v>114.79700352370105</v>
      </c>
      <c r="T74" s="104">
        <v>134.90985427791466</v>
      </c>
      <c r="U74" s="104">
        <v>131.8291338667392</v>
      </c>
      <c r="V74" s="104">
        <v>160.16948187331252</v>
      </c>
      <c r="W74" s="104">
        <v>122.87982457369242</v>
      </c>
      <c r="DA74" s="132" t="s">
        <v>1639</v>
      </c>
    </row>
    <row r="75" spans="1:105" ht="12" customHeight="1" x14ac:dyDescent="0.25">
      <c r="A75" s="108" t="s">
        <v>53</v>
      </c>
      <c r="B75" s="98">
        <v>10.345129897791729</v>
      </c>
      <c r="C75" s="98">
        <v>15.866240239245235</v>
      </c>
      <c r="D75" s="98">
        <v>15.64866258050324</v>
      </c>
      <c r="E75" s="98">
        <v>19.584792693439656</v>
      </c>
      <c r="F75" s="98">
        <v>22.38819752320979</v>
      </c>
      <c r="G75" s="98">
        <v>25.680656708771355</v>
      </c>
      <c r="H75" s="98">
        <v>29.060437913120161</v>
      </c>
      <c r="I75" s="98">
        <v>27.823586843077265</v>
      </c>
      <c r="J75" s="98">
        <v>42.708099940891394</v>
      </c>
      <c r="K75" s="98">
        <v>68.559880711636296</v>
      </c>
      <c r="L75" s="98">
        <v>81.526803784482084</v>
      </c>
      <c r="M75" s="98">
        <v>96.632982495539636</v>
      </c>
      <c r="N75" s="98">
        <v>96.702548266975541</v>
      </c>
      <c r="O75" s="98">
        <v>78.793207993383433</v>
      </c>
      <c r="P75" s="98">
        <v>49.25297370136748</v>
      </c>
      <c r="Q75" s="98">
        <v>44.037313602973022</v>
      </c>
      <c r="R75" s="98">
        <v>50.037322973179009</v>
      </c>
      <c r="S75" s="98">
        <v>59.125509450871185</v>
      </c>
      <c r="T75" s="98">
        <v>63.640988372577148</v>
      </c>
      <c r="U75" s="98">
        <v>62.441161174805046</v>
      </c>
      <c r="V75" s="98">
        <v>70.993364407653672</v>
      </c>
      <c r="W75" s="98">
        <v>59.813601618969166</v>
      </c>
      <c r="DA75" s="63" t="s">
        <v>1640</v>
      </c>
    </row>
    <row r="76" spans="1:105" ht="12" customHeight="1" x14ac:dyDescent="0.25">
      <c r="A76" s="108" t="s">
        <v>52</v>
      </c>
      <c r="B76" s="98">
        <v>10.074995569892208</v>
      </c>
      <c r="C76" s="98">
        <v>17.186782564339623</v>
      </c>
      <c r="D76" s="98">
        <v>16.130603150024506</v>
      </c>
      <c r="E76" s="98">
        <v>20.347403668764724</v>
      </c>
      <c r="F76" s="98">
        <v>20.733322662004607</v>
      </c>
      <c r="G76" s="98">
        <v>24.632162237285741</v>
      </c>
      <c r="H76" s="98">
        <v>28.477449574228899</v>
      </c>
      <c r="I76" s="98">
        <v>22.339769624577201</v>
      </c>
      <c r="J76" s="98">
        <v>41.836282910482339</v>
      </c>
      <c r="K76" s="98">
        <v>65.583748366442506</v>
      </c>
      <c r="L76" s="98">
        <v>79.276219614945887</v>
      </c>
      <c r="M76" s="98">
        <v>86.565591320692633</v>
      </c>
      <c r="N76" s="98">
        <v>86.116322562791808</v>
      </c>
      <c r="O76" s="98">
        <v>64.383822592781783</v>
      </c>
      <c r="P76" s="98">
        <v>50.934393144749123</v>
      </c>
      <c r="Q76" s="98">
        <v>45.885159628348219</v>
      </c>
      <c r="R76" s="98">
        <v>51.88108011205243</v>
      </c>
      <c r="S76" s="98">
        <v>55.671494072829859</v>
      </c>
      <c r="T76" s="98">
        <v>71.26886590533752</v>
      </c>
      <c r="U76" s="98">
        <v>69.387972691934152</v>
      </c>
      <c r="V76" s="98">
        <v>89.176117465658848</v>
      </c>
      <c r="W76" s="98">
        <v>63.066222954723258</v>
      </c>
      <c r="DA76" s="63" t="s">
        <v>1641</v>
      </c>
    </row>
    <row r="77" spans="1:105" ht="12" customHeight="1" x14ac:dyDescent="0.25">
      <c r="A77" s="121" t="s">
        <v>54</v>
      </c>
      <c r="B77" s="122">
        <v>1112.8991995496049</v>
      </c>
      <c r="C77" s="122">
        <v>1177.535705108739</v>
      </c>
      <c r="D77" s="122">
        <v>1238.0546707503725</v>
      </c>
      <c r="E77" s="122">
        <v>1292.1483144984711</v>
      </c>
      <c r="F77" s="122">
        <v>1339.0604857132626</v>
      </c>
      <c r="G77" s="122">
        <v>1369.0104271630948</v>
      </c>
      <c r="H77" s="122">
        <v>1344.5328623247133</v>
      </c>
      <c r="I77" s="122">
        <v>1284.0875322084473</v>
      </c>
      <c r="J77" s="122">
        <v>1249.1485378163761</v>
      </c>
      <c r="K77" s="122">
        <v>1261.4310518673697</v>
      </c>
      <c r="L77" s="122">
        <v>1310.7611154786296</v>
      </c>
      <c r="M77" s="122">
        <v>1165.9168615966237</v>
      </c>
      <c r="N77" s="122">
        <v>1183.6951616567637</v>
      </c>
      <c r="O77" s="122">
        <v>1161.3547636091525</v>
      </c>
      <c r="P77" s="122">
        <v>1103.0207878208312</v>
      </c>
      <c r="Q77" s="122">
        <v>1098.798588337432</v>
      </c>
      <c r="R77" s="122">
        <v>1095.6783495360189</v>
      </c>
      <c r="S77" s="122">
        <v>1195.722216615711</v>
      </c>
      <c r="T77" s="122">
        <v>1162.1613370373848</v>
      </c>
      <c r="U77" s="122">
        <v>1165.4204021677012</v>
      </c>
      <c r="V77" s="122">
        <v>1138.488903077063</v>
      </c>
      <c r="W77" s="122">
        <v>1232.5821307383158</v>
      </c>
      <c r="DA77" s="130" t="s">
        <v>1642</v>
      </c>
    </row>
    <row r="78" spans="1:105" ht="12" customHeight="1" x14ac:dyDescent="0.25">
      <c r="A78" s="97" t="s">
        <v>192</v>
      </c>
      <c r="B78" s="98">
        <v>75.099968047613174</v>
      </c>
      <c r="C78" s="98">
        <v>77.148945618915292</v>
      </c>
      <c r="D78" s="98">
        <v>83.546345697753424</v>
      </c>
      <c r="E78" s="98">
        <v>89.291838170387436</v>
      </c>
      <c r="F78" s="98">
        <v>92.228412527229807</v>
      </c>
      <c r="G78" s="98">
        <v>93.924142002584261</v>
      </c>
      <c r="H78" s="98">
        <v>89.856861951252142</v>
      </c>
      <c r="I78" s="98">
        <v>93.376342307220511</v>
      </c>
      <c r="J78" s="98">
        <v>83.071113253794749</v>
      </c>
      <c r="K78" s="98">
        <v>87.210721580924314</v>
      </c>
      <c r="L78" s="98">
        <v>90.498249522172827</v>
      </c>
      <c r="M78" s="98">
        <v>79.031909811789703</v>
      </c>
      <c r="N78" s="98">
        <v>86.475064488392235</v>
      </c>
      <c r="O78" s="98">
        <v>97.260007643068832</v>
      </c>
      <c r="P78" s="98">
        <v>87.038597496895292</v>
      </c>
      <c r="Q78" s="98">
        <v>87.046336103945848</v>
      </c>
      <c r="R78" s="98">
        <v>81.720072609152936</v>
      </c>
      <c r="S78" s="98">
        <v>86.392877615363119</v>
      </c>
      <c r="T78" s="98">
        <v>92.938162797363177</v>
      </c>
      <c r="U78" s="98">
        <v>104.37128594630754</v>
      </c>
      <c r="V78" s="98">
        <v>101.41518582210756</v>
      </c>
      <c r="W78" s="98">
        <v>116.99703831088199</v>
      </c>
      <c r="DA78" s="63" t="s">
        <v>1643</v>
      </c>
    </row>
    <row r="79" spans="1:105" ht="12" customHeight="1" x14ac:dyDescent="0.25">
      <c r="A79" s="109" t="s">
        <v>120</v>
      </c>
      <c r="B79" s="33">
        <v>1037.7992315019917</v>
      </c>
      <c r="C79" s="33">
        <v>1100.3867594898236</v>
      </c>
      <c r="D79" s="33">
        <v>1154.5083250526191</v>
      </c>
      <c r="E79" s="33">
        <v>1202.8564763280838</v>
      </c>
      <c r="F79" s="33">
        <v>1246.8320731860329</v>
      </c>
      <c r="G79" s="33">
        <v>1275.0862851605107</v>
      </c>
      <c r="H79" s="33">
        <v>1254.6760003734612</v>
      </c>
      <c r="I79" s="33">
        <v>1190.7111899012268</v>
      </c>
      <c r="J79" s="33">
        <v>1166.0774245625814</v>
      </c>
      <c r="K79" s="33">
        <v>1174.2203302864455</v>
      </c>
      <c r="L79" s="33">
        <v>1220.2628659564568</v>
      </c>
      <c r="M79" s="33">
        <v>1086.8849517848339</v>
      </c>
      <c r="N79" s="33">
        <v>1097.2200971683715</v>
      </c>
      <c r="O79" s="33">
        <v>1064.0947559660838</v>
      </c>
      <c r="P79" s="33">
        <v>1015.9821903239358</v>
      </c>
      <c r="Q79" s="33">
        <v>1011.7522522334862</v>
      </c>
      <c r="R79" s="33">
        <v>1013.958276926866</v>
      </c>
      <c r="S79" s="33">
        <v>1109.3293390003478</v>
      </c>
      <c r="T79" s="33">
        <v>1069.2231742400215</v>
      </c>
      <c r="U79" s="33">
        <v>1061.0491162213937</v>
      </c>
      <c r="V79" s="33">
        <v>1037.0737172549555</v>
      </c>
      <c r="W79" s="33">
        <v>1115.5850924274337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4571.9861258668716</v>
      </c>
      <c r="C81" s="117">
        <f t="shared" si="28"/>
        <v>4643.3233312505345</v>
      </c>
      <c r="D81" s="117">
        <f t="shared" si="28"/>
        <v>4730.5227957448969</v>
      </c>
      <c r="E81" s="117">
        <f t="shared" si="28"/>
        <v>5310.9923217095911</v>
      </c>
      <c r="F81" s="117">
        <f t="shared" si="28"/>
        <v>5272.7972191843301</v>
      </c>
      <c r="G81" s="117">
        <f t="shared" si="28"/>
        <v>5254.0631937116241</v>
      </c>
      <c r="H81" s="117">
        <f t="shared" si="28"/>
        <v>6158.7741481349258</v>
      </c>
      <c r="I81" s="117">
        <f t="shared" si="28"/>
        <v>6459.0416489110758</v>
      </c>
      <c r="J81" s="117">
        <f t="shared" si="28"/>
        <v>7466.6535991148376</v>
      </c>
      <c r="K81" s="117">
        <f t="shared" si="28"/>
        <v>6689.9546003859405</v>
      </c>
      <c r="L81" s="117">
        <f t="shared" si="28"/>
        <v>7820.3691195861711</v>
      </c>
      <c r="M81" s="117">
        <f t="shared" si="28"/>
        <v>7103.8737742066096</v>
      </c>
      <c r="N81" s="117">
        <f t="shared" si="28"/>
        <v>8211.9365138121102</v>
      </c>
      <c r="O81" s="117">
        <f t="shared" si="28"/>
        <v>8360.4239848544676</v>
      </c>
      <c r="P81" s="117">
        <f t="shared" si="28"/>
        <v>6666.2514298843289</v>
      </c>
      <c r="Q81" s="117">
        <f t="shared" si="28"/>
        <v>6571.3885200693958</v>
      </c>
      <c r="R81" s="117">
        <f t="shared" ref="R81:V81" si="29">R82+R85+R87+R100</f>
        <v>6032.7342195273841</v>
      </c>
      <c r="S81" s="117">
        <f t="shared" si="29"/>
        <v>6257.4198664146452</v>
      </c>
      <c r="T81" s="117">
        <f t="shared" si="29"/>
        <v>6672.2022711371928</v>
      </c>
      <c r="U81" s="117">
        <f t="shared" si="29"/>
        <v>6818.8840190719275</v>
      </c>
      <c r="V81" s="117">
        <f t="shared" si="29"/>
        <v>6447.1993432119689</v>
      </c>
      <c r="W81" s="117">
        <f t="shared" ref="W81" si="30">W82+W85+W87+W100</f>
        <v>7571.2682751998191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3859.5675535363976</v>
      </c>
      <c r="C82" s="122">
        <f t="shared" si="31"/>
        <v>3928.2928723507393</v>
      </c>
      <c r="D82" s="122">
        <f t="shared" si="31"/>
        <v>3938.276480991919</v>
      </c>
      <c r="E82" s="122">
        <f t="shared" si="31"/>
        <v>4424.2969885728799</v>
      </c>
      <c r="F82" s="122">
        <f t="shared" si="31"/>
        <v>4298.3747702008141</v>
      </c>
      <c r="G82" s="122">
        <f t="shared" si="31"/>
        <v>4208.1443117735471</v>
      </c>
      <c r="H82" s="122">
        <f t="shared" si="31"/>
        <v>4970.7471682463283</v>
      </c>
      <c r="I82" s="122">
        <f t="shared" si="31"/>
        <v>5068.8208694890154</v>
      </c>
      <c r="J82" s="122">
        <f t="shared" si="31"/>
        <v>6041.708024458313</v>
      </c>
      <c r="K82" s="122">
        <f t="shared" si="31"/>
        <v>5280.360662189144</v>
      </c>
      <c r="L82" s="122">
        <f t="shared" si="31"/>
        <v>6283.2658713607289</v>
      </c>
      <c r="M82" s="122">
        <f t="shared" si="31"/>
        <v>5523.40007797209</v>
      </c>
      <c r="N82" s="122">
        <f t="shared" si="31"/>
        <v>6719.0355967274745</v>
      </c>
      <c r="O82" s="122">
        <f t="shared" si="31"/>
        <v>6880.7711072442335</v>
      </c>
      <c r="P82" s="122">
        <f t="shared" si="31"/>
        <v>5144.8055129669738</v>
      </c>
      <c r="Q82" s="122">
        <f t="shared" si="31"/>
        <v>5178.3007474449678</v>
      </c>
      <c r="R82" s="122">
        <f t="shared" ref="R82:V82" si="32">SUM(R83:R84)</f>
        <v>4852.4519370020917</v>
      </c>
      <c r="S82" s="122">
        <f t="shared" si="32"/>
        <v>4971.2083398844352</v>
      </c>
      <c r="T82" s="122">
        <f t="shared" si="32"/>
        <v>5216.3020664437108</v>
      </c>
      <c r="U82" s="122">
        <f t="shared" si="32"/>
        <v>5457.9100281184974</v>
      </c>
      <c r="V82" s="122">
        <f t="shared" si="32"/>
        <v>5094.9322467654383</v>
      </c>
      <c r="W82" s="122">
        <f t="shared" ref="W82" si="33">SUM(W83:W84)</f>
        <v>6048.2397845181385</v>
      </c>
      <c r="DA82" s="130" t="s">
        <v>1646</v>
      </c>
    </row>
    <row r="83" spans="1:105" ht="12" customHeight="1" x14ac:dyDescent="0.25">
      <c r="A83" s="97" t="s">
        <v>204</v>
      </c>
      <c r="B83" s="98">
        <v>3840.22561751382</v>
      </c>
      <c r="C83" s="98">
        <v>3908.5143514055371</v>
      </c>
      <c r="D83" s="98">
        <v>3918.0783835673319</v>
      </c>
      <c r="E83" s="98">
        <v>4401.4052014611752</v>
      </c>
      <c r="F83" s="98">
        <v>4275.6266551517265</v>
      </c>
      <c r="G83" s="98">
        <v>4185.3921074350837</v>
      </c>
      <c r="H83" s="98">
        <v>4943.5591140285087</v>
      </c>
      <c r="I83" s="98">
        <v>5040.7136207113654</v>
      </c>
      <c r="J83" s="98">
        <v>6007.7565136559524</v>
      </c>
      <c r="K83" s="98">
        <v>5250.4921621177682</v>
      </c>
      <c r="L83" s="98">
        <v>6247.4150859737092</v>
      </c>
      <c r="M83" s="98">
        <v>5491.7577863762299</v>
      </c>
      <c r="N83" s="98">
        <v>6679.96660456673</v>
      </c>
      <c r="O83" s="98">
        <v>6840.2067927773032</v>
      </c>
      <c r="P83" s="98">
        <v>5114.4394525652015</v>
      </c>
      <c r="Q83" s="98">
        <v>5147.7006974300202</v>
      </c>
      <c r="R83" s="98">
        <v>4823.9447358364341</v>
      </c>
      <c r="S83" s="98">
        <v>4941.825002388452</v>
      </c>
      <c r="T83" s="98">
        <v>5184.9461402503111</v>
      </c>
      <c r="U83" s="98">
        <v>5424.8579726760281</v>
      </c>
      <c r="V83" s="98">
        <v>5063.5053883634282</v>
      </c>
      <c r="W83" s="98">
        <v>6010.4094009744895</v>
      </c>
      <c r="DA83" s="63" t="s">
        <v>1647</v>
      </c>
    </row>
    <row r="84" spans="1:105" ht="12" customHeight="1" x14ac:dyDescent="0.25">
      <c r="A84" s="97" t="s">
        <v>53</v>
      </c>
      <c r="B84" s="98">
        <v>19.341936022577521</v>
      </c>
      <c r="C84" s="98">
        <v>19.778520945202192</v>
      </c>
      <c r="D84" s="98">
        <v>20.198097424587019</v>
      </c>
      <c r="E84" s="98">
        <v>22.891787111704271</v>
      </c>
      <c r="F84" s="98">
        <v>22.748115049087708</v>
      </c>
      <c r="G84" s="98">
        <v>22.752204338463127</v>
      </c>
      <c r="H84" s="98">
        <v>27.188054217819889</v>
      </c>
      <c r="I84" s="98">
        <v>28.107248777649662</v>
      </c>
      <c r="J84" s="98">
        <v>33.951510802360339</v>
      </c>
      <c r="K84" s="98">
        <v>29.868500071376079</v>
      </c>
      <c r="L84" s="98">
        <v>35.8507853870193</v>
      </c>
      <c r="M84" s="98">
        <v>31.642291595860257</v>
      </c>
      <c r="N84" s="98">
        <v>39.068992160744934</v>
      </c>
      <c r="O84" s="98">
        <v>40.564314466930441</v>
      </c>
      <c r="P84" s="98">
        <v>30.366060401772302</v>
      </c>
      <c r="Q84" s="98">
        <v>30.600050014947744</v>
      </c>
      <c r="R84" s="98">
        <v>28.507201165657513</v>
      </c>
      <c r="S84" s="98">
        <v>29.383337495982918</v>
      </c>
      <c r="T84" s="98">
        <v>31.355926193400034</v>
      </c>
      <c r="U84" s="98">
        <v>33.052055442469594</v>
      </c>
      <c r="V84" s="98">
        <v>31.426858402010453</v>
      </c>
      <c r="W84" s="98">
        <v>37.830383543649148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3.1802293557482733</v>
      </c>
      <c r="C85" s="122">
        <f t="shared" si="34"/>
        <v>3.1714979422117699</v>
      </c>
      <c r="D85" s="122">
        <f t="shared" si="34"/>
        <v>3.1917696348367453</v>
      </c>
      <c r="E85" s="122">
        <f t="shared" si="34"/>
        <v>6.6098128681379533</v>
      </c>
      <c r="F85" s="122">
        <f t="shared" si="34"/>
        <v>4.3218174315443134</v>
      </c>
      <c r="G85" s="122">
        <f t="shared" si="34"/>
        <v>5.581249748217191</v>
      </c>
      <c r="H85" s="122">
        <f t="shared" si="34"/>
        <v>10.93414344883036</v>
      </c>
      <c r="I85" s="122">
        <f t="shared" si="34"/>
        <v>9.869828800781109</v>
      </c>
      <c r="J85" s="122">
        <f t="shared" si="34"/>
        <v>11.74938682109053</v>
      </c>
      <c r="K85" s="122">
        <f t="shared" si="34"/>
        <v>12.731227218305122</v>
      </c>
      <c r="L85" s="122">
        <f t="shared" si="34"/>
        <v>15.022432854587946</v>
      </c>
      <c r="M85" s="122">
        <f t="shared" si="34"/>
        <v>15.666080703985504</v>
      </c>
      <c r="N85" s="122">
        <f t="shared" si="34"/>
        <v>15.126404892917037</v>
      </c>
      <c r="O85" s="122">
        <f t="shared" si="34"/>
        <v>14.26082361999172</v>
      </c>
      <c r="P85" s="122">
        <f t="shared" si="34"/>
        <v>12.630229799273044</v>
      </c>
      <c r="Q85" s="122">
        <f t="shared" si="34"/>
        <v>10.915891581223695</v>
      </c>
      <c r="R85" s="122">
        <f t="shared" si="34"/>
        <v>10.004261717673083</v>
      </c>
      <c r="S85" s="122">
        <f t="shared" si="34"/>
        <v>9.323130795351064</v>
      </c>
      <c r="T85" s="122">
        <f t="shared" si="34"/>
        <v>8.3783196656026639</v>
      </c>
      <c r="U85" s="122">
        <f t="shared" si="34"/>
        <v>8.7885814327076925</v>
      </c>
      <c r="V85" s="122">
        <f t="shared" si="34"/>
        <v>9.5960188952847609</v>
      </c>
      <c r="W85" s="122">
        <f t="shared" si="34"/>
        <v>11.855470093719683</v>
      </c>
      <c r="DA85" s="130" t="s">
        <v>1649</v>
      </c>
    </row>
    <row r="86" spans="1:105" ht="12" customHeight="1" x14ac:dyDescent="0.25">
      <c r="A86" s="97" t="s">
        <v>53</v>
      </c>
      <c r="B86" s="98">
        <v>3.1802293557482733</v>
      </c>
      <c r="C86" s="98">
        <v>3.1714979422117699</v>
      </c>
      <c r="D86" s="98">
        <v>3.1917696348367453</v>
      </c>
      <c r="E86" s="98">
        <v>6.6098128681379533</v>
      </c>
      <c r="F86" s="98">
        <v>4.3218174315443134</v>
      </c>
      <c r="G86" s="98">
        <v>5.581249748217191</v>
      </c>
      <c r="H86" s="98">
        <v>10.93414344883036</v>
      </c>
      <c r="I86" s="98">
        <v>9.869828800781109</v>
      </c>
      <c r="J86" s="98">
        <v>11.74938682109053</v>
      </c>
      <c r="K86" s="98">
        <v>12.731227218305122</v>
      </c>
      <c r="L86" s="98">
        <v>15.022432854587946</v>
      </c>
      <c r="M86" s="98">
        <v>15.666080703985504</v>
      </c>
      <c r="N86" s="98">
        <v>15.126404892917037</v>
      </c>
      <c r="O86" s="98">
        <v>14.26082361999172</v>
      </c>
      <c r="P86" s="98">
        <v>12.630229799273044</v>
      </c>
      <c r="Q86" s="98">
        <v>10.915891581223695</v>
      </c>
      <c r="R86" s="98">
        <v>10.004261717673083</v>
      </c>
      <c r="S86" s="98">
        <v>9.323130795351064</v>
      </c>
      <c r="T86" s="98">
        <v>8.3783196656026639</v>
      </c>
      <c r="U86" s="98">
        <v>8.7885814327076925</v>
      </c>
      <c r="V86" s="98">
        <v>9.5960188952847609</v>
      </c>
      <c r="W86" s="98">
        <v>11.855470093719683</v>
      </c>
      <c r="DA86" s="63" t="s">
        <v>1650</v>
      </c>
    </row>
    <row r="87" spans="1:105" ht="12" customHeight="1" x14ac:dyDescent="0.25">
      <c r="A87" s="121" t="s">
        <v>55</v>
      </c>
      <c r="B87" s="122">
        <v>526.34420813465181</v>
      </c>
      <c r="C87" s="122">
        <v>521.90640881054651</v>
      </c>
      <c r="D87" s="122">
        <v>576.54400585984388</v>
      </c>
      <c r="E87" s="122">
        <v>643.11864049653741</v>
      </c>
      <c r="F87" s="122">
        <v>706.52336846450942</v>
      </c>
      <c r="G87" s="122">
        <v>743.02305170152977</v>
      </c>
      <c r="H87" s="122">
        <v>843.88909538797532</v>
      </c>
      <c r="I87" s="122">
        <v>1022.2832664241271</v>
      </c>
      <c r="J87" s="122">
        <v>1047.3287948512682</v>
      </c>
      <c r="K87" s="122">
        <v>1024.2854579625107</v>
      </c>
      <c r="L87" s="122">
        <v>1123.2660789255162</v>
      </c>
      <c r="M87" s="122">
        <v>1190.9056080228311</v>
      </c>
      <c r="N87" s="122">
        <v>1090.427037735486</v>
      </c>
      <c r="O87" s="122">
        <v>1079.7302707444114</v>
      </c>
      <c r="P87" s="122">
        <v>1156.32272894571</v>
      </c>
      <c r="Q87" s="122">
        <v>1062.8922809113026</v>
      </c>
      <c r="R87" s="122">
        <v>875.82151720641582</v>
      </c>
      <c r="S87" s="122">
        <v>959.08429169482258</v>
      </c>
      <c r="T87" s="122">
        <v>1138.715889843239</v>
      </c>
      <c r="U87" s="122">
        <v>1037.0895931750013</v>
      </c>
      <c r="V87" s="122">
        <v>1033.8188752319079</v>
      </c>
      <c r="W87" s="122">
        <v>1170.2276379707541</v>
      </c>
      <c r="DA87" s="130" t="s">
        <v>1651</v>
      </c>
    </row>
    <row r="88" spans="1:105" ht="12" customHeight="1" x14ac:dyDescent="0.25">
      <c r="A88" s="97" t="s">
        <v>132</v>
      </c>
      <c r="B88" s="98">
        <v>187.27061207441889</v>
      </c>
      <c r="C88" s="98">
        <v>192.30683790483766</v>
      </c>
      <c r="D88" s="98">
        <v>216.13097717684798</v>
      </c>
      <c r="E88" s="98">
        <v>265.83894115232175</v>
      </c>
      <c r="F88" s="98">
        <v>284.75156558321231</v>
      </c>
      <c r="G88" s="98">
        <v>304.02202928725217</v>
      </c>
      <c r="H88" s="98">
        <v>367.15276818315147</v>
      </c>
      <c r="I88" s="98">
        <v>469.23945326877714</v>
      </c>
      <c r="J88" s="98">
        <v>508.4873243483857</v>
      </c>
      <c r="K88" s="98">
        <v>492.66698197767505</v>
      </c>
      <c r="L88" s="98">
        <v>569.28776628152787</v>
      </c>
      <c r="M88" s="98">
        <v>612.79767725926445</v>
      </c>
      <c r="N88" s="98">
        <v>572.33479938528967</v>
      </c>
      <c r="O88" s="98">
        <v>662.70904602259213</v>
      </c>
      <c r="P88" s="98">
        <v>854.80414383239224</v>
      </c>
      <c r="Q88" s="98">
        <v>826.5540591338472</v>
      </c>
      <c r="R88" s="98">
        <v>675.34784558296724</v>
      </c>
      <c r="S88" s="98">
        <v>717.82287136494801</v>
      </c>
      <c r="T88" s="98">
        <v>844.90593687937087</v>
      </c>
      <c r="U88" s="98">
        <v>706.33051550172524</v>
      </c>
      <c r="V88" s="98">
        <v>682.81425660571438</v>
      </c>
      <c r="W88" s="98">
        <v>739.08780635947392</v>
      </c>
      <c r="DA88" s="63" t="s">
        <v>1652</v>
      </c>
    </row>
    <row r="89" spans="1:105" ht="12" customHeight="1" x14ac:dyDescent="0.25">
      <c r="A89" s="97" t="s">
        <v>131</v>
      </c>
      <c r="B89" s="98">
        <v>0.2393184515417085</v>
      </c>
      <c r="C89" s="98">
        <v>0.30092399874721187</v>
      </c>
      <c r="D89" s="98">
        <v>0.39441574030939647</v>
      </c>
      <c r="E89" s="98">
        <v>0.72060239904538115</v>
      </c>
      <c r="F89" s="98">
        <v>0.7861142586000599</v>
      </c>
      <c r="G89" s="98">
        <v>0.94624446249401861</v>
      </c>
      <c r="H89" s="98">
        <v>1.4639693535158744</v>
      </c>
      <c r="I89" s="98">
        <v>2.2001265980206703</v>
      </c>
      <c r="J89" s="98">
        <v>2.8185194853524189</v>
      </c>
      <c r="K89" s="98">
        <v>2.9699441269077651</v>
      </c>
      <c r="L89" s="98">
        <v>3.7431133876801574</v>
      </c>
      <c r="M89" s="98">
        <v>4.3256544584743537</v>
      </c>
      <c r="N89" s="98">
        <v>3.9267144103873708</v>
      </c>
      <c r="O89" s="98">
        <v>5.218660939835809</v>
      </c>
      <c r="P89" s="98">
        <v>10.537707060179871</v>
      </c>
      <c r="Q89" s="98">
        <v>10.252250315098276</v>
      </c>
      <c r="R89" s="98">
        <v>7.9156300535060051</v>
      </c>
      <c r="S89" s="98">
        <v>8.1131226969867409</v>
      </c>
      <c r="T89" s="98">
        <v>11.416489397762213</v>
      </c>
      <c r="U89" s="98">
        <v>9.101474541175083</v>
      </c>
      <c r="V89" s="98">
        <v>8.9212593284652133</v>
      </c>
      <c r="W89" s="98">
        <v>10.28176503411273</v>
      </c>
      <c r="DA89" s="63" t="s">
        <v>1653</v>
      </c>
    </row>
    <row r="90" spans="1:105" ht="12" customHeight="1" x14ac:dyDescent="0.25">
      <c r="A90" s="100" t="s">
        <v>204</v>
      </c>
      <c r="B90" s="101">
        <v>0.13825020539822744</v>
      </c>
      <c r="C90" s="101">
        <v>0.16281756838704117</v>
      </c>
      <c r="D90" s="101">
        <v>0.21308121626705426</v>
      </c>
      <c r="E90" s="101">
        <v>0.37786942433648363</v>
      </c>
      <c r="F90" s="101">
        <v>0.43192543875059886</v>
      </c>
      <c r="G90" s="101">
        <v>0.50658554765545283</v>
      </c>
      <c r="H90" s="101">
        <v>0.76705158025642062</v>
      </c>
      <c r="I90" s="101">
        <v>1.2488176793586487</v>
      </c>
      <c r="J90" s="101">
        <v>1.4546142742520094</v>
      </c>
      <c r="K90" s="101">
        <v>1.5385343224416854</v>
      </c>
      <c r="L90" s="101">
        <v>1.9176120611829797</v>
      </c>
      <c r="M90" s="101">
        <v>2.2803059259838308</v>
      </c>
      <c r="N90" s="101">
        <v>2.0694472947522713</v>
      </c>
      <c r="O90" s="101">
        <v>2.8403950780095228</v>
      </c>
      <c r="P90" s="101">
        <v>5.1760080735973419</v>
      </c>
      <c r="Q90" s="101">
        <v>4.9656217680337482</v>
      </c>
      <c r="R90" s="101">
        <v>3.8602130775855867</v>
      </c>
      <c r="S90" s="101">
        <v>4.1764598665429062</v>
      </c>
      <c r="T90" s="101">
        <v>5.4015772125365888</v>
      </c>
      <c r="U90" s="101">
        <v>4.3326640148502662</v>
      </c>
      <c r="V90" s="101">
        <v>3.990845142642049</v>
      </c>
      <c r="W90" s="101">
        <v>5.0408838096287019</v>
      </c>
      <c r="DA90" s="131" t="s">
        <v>1654</v>
      </c>
    </row>
    <row r="91" spans="1:105" ht="12" customHeight="1" x14ac:dyDescent="0.25">
      <c r="A91" s="103" t="s">
        <v>52</v>
      </c>
      <c r="B91" s="104">
        <v>0.10106824614348106</v>
      </c>
      <c r="C91" s="104">
        <v>0.13810643036017073</v>
      </c>
      <c r="D91" s="104">
        <v>0.18133452404234221</v>
      </c>
      <c r="E91" s="104">
        <v>0.34273297470889752</v>
      </c>
      <c r="F91" s="104">
        <v>0.35418881984946105</v>
      </c>
      <c r="G91" s="104">
        <v>0.43965891483856578</v>
      </c>
      <c r="H91" s="104">
        <v>0.69691777325945392</v>
      </c>
      <c r="I91" s="104">
        <v>0.95130891866202183</v>
      </c>
      <c r="J91" s="104">
        <v>1.3639052111004095</v>
      </c>
      <c r="K91" s="104">
        <v>1.4314098044660799</v>
      </c>
      <c r="L91" s="104">
        <v>1.8255013264971776</v>
      </c>
      <c r="M91" s="104">
        <v>2.045348532490523</v>
      </c>
      <c r="N91" s="104">
        <v>1.8572671156350993</v>
      </c>
      <c r="O91" s="104">
        <v>2.3782658618262866</v>
      </c>
      <c r="P91" s="104">
        <v>5.3616989865825291</v>
      </c>
      <c r="Q91" s="104">
        <v>5.2866285470645282</v>
      </c>
      <c r="R91" s="104">
        <v>4.0554169759204184</v>
      </c>
      <c r="S91" s="104">
        <v>3.9366628304438342</v>
      </c>
      <c r="T91" s="104">
        <v>6.0149121852256249</v>
      </c>
      <c r="U91" s="104">
        <v>4.7688105263248159</v>
      </c>
      <c r="V91" s="104">
        <v>4.9304141858231647</v>
      </c>
      <c r="W91" s="104">
        <v>5.2408812244840295</v>
      </c>
      <c r="DA91" s="132" t="s">
        <v>1655</v>
      </c>
    </row>
    <row r="92" spans="1:105" ht="12" customHeight="1" x14ac:dyDescent="0.25">
      <c r="A92" s="106" t="s">
        <v>124</v>
      </c>
      <c r="B92" s="101">
        <v>68.16974263046572</v>
      </c>
      <c r="C92" s="101">
        <v>61.240758847225415</v>
      </c>
      <c r="D92" s="101">
        <v>56.747210037088678</v>
      </c>
      <c r="E92" s="101">
        <v>48.168238809193539</v>
      </c>
      <c r="F92" s="101">
        <v>67.372334553226182</v>
      </c>
      <c r="G92" s="101">
        <v>59.678676018230092</v>
      </c>
      <c r="H92" s="101">
        <v>63.897572720934072</v>
      </c>
      <c r="I92" s="101">
        <v>54.098759838124437</v>
      </c>
      <c r="J92" s="101">
        <v>62.801492659575842</v>
      </c>
      <c r="K92" s="101">
        <v>60.53210150271952</v>
      </c>
      <c r="L92" s="101">
        <v>64.325918645391681</v>
      </c>
      <c r="M92" s="101">
        <v>67.027847061890057</v>
      </c>
      <c r="N92" s="101">
        <v>55.389837224791094</v>
      </c>
      <c r="O92" s="101">
        <v>40.183444756392525</v>
      </c>
      <c r="P92" s="101">
        <v>33.135633372082992</v>
      </c>
      <c r="Q92" s="101">
        <v>20.833496593884746</v>
      </c>
      <c r="R92" s="101">
        <v>22.422988076555736</v>
      </c>
      <c r="S92" s="101">
        <v>20.316624849851571</v>
      </c>
      <c r="T92" s="101">
        <v>37.832068780874401</v>
      </c>
      <c r="U92" s="101">
        <v>40.116807303293548</v>
      </c>
      <c r="V92" s="101">
        <v>46.301435064126423</v>
      </c>
      <c r="W92" s="101">
        <v>46.078785980610625</v>
      </c>
      <c r="DA92" s="131" t="s">
        <v>1656</v>
      </c>
    </row>
    <row r="93" spans="1:105" ht="12" customHeight="1" x14ac:dyDescent="0.25">
      <c r="A93" s="107" t="s">
        <v>123</v>
      </c>
      <c r="B93" s="104">
        <v>0.10171183295545369</v>
      </c>
      <c r="C93" s="104">
        <v>0.10618550947152797</v>
      </c>
      <c r="D93" s="104">
        <v>0.1138271959289887</v>
      </c>
      <c r="E93" s="104">
        <v>0.1119795031707905</v>
      </c>
      <c r="F93" s="104">
        <v>0.22814298910687611</v>
      </c>
      <c r="G93" s="104">
        <v>0.20748510007147375</v>
      </c>
      <c r="H93" s="104">
        <v>0.29233881442114112</v>
      </c>
      <c r="I93" s="104">
        <v>0.23086815901507335</v>
      </c>
      <c r="J93" s="104">
        <v>0.32842423548607169</v>
      </c>
      <c r="K93" s="104">
        <v>0.35334962585653651</v>
      </c>
      <c r="L93" s="104">
        <v>0.38880724271920286</v>
      </c>
      <c r="M93" s="104">
        <v>0.45907968979404062</v>
      </c>
      <c r="N93" s="104">
        <v>0.38671570998531424</v>
      </c>
      <c r="O93" s="104">
        <v>0.30013677327818145</v>
      </c>
      <c r="P93" s="104">
        <v>0.2530254125001144</v>
      </c>
      <c r="Q93" s="104">
        <v>0.16108628591185617</v>
      </c>
      <c r="R93" s="104">
        <v>0.21566554929511655</v>
      </c>
      <c r="S93" s="104">
        <v>0.13218925004492046</v>
      </c>
      <c r="T93" s="104">
        <v>0.49408737183650159</v>
      </c>
      <c r="U93" s="104">
        <v>0.51215212699922308</v>
      </c>
      <c r="V93" s="104">
        <v>0.66645364003180174</v>
      </c>
      <c r="W93" s="104">
        <v>0.57828574303741942</v>
      </c>
      <c r="DA93" s="132" t="s">
        <v>1657</v>
      </c>
    </row>
    <row r="94" spans="1:105" ht="12" customHeight="1" x14ac:dyDescent="0.25">
      <c r="A94" s="108" t="s">
        <v>50</v>
      </c>
      <c r="B94" s="98">
        <v>5.4407090167915173E-2</v>
      </c>
      <c r="C94" s="98">
        <v>5.427253329346915E-2</v>
      </c>
      <c r="D94" s="98">
        <v>5.940490566944414E-2</v>
      </c>
      <c r="E94" s="98">
        <v>5.8096567858095069E-2</v>
      </c>
      <c r="F94" s="98">
        <v>0.12502099670643324</v>
      </c>
      <c r="G94" s="98">
        <v>0.11183580000078738</v>
      </c>
      <c r="H94" s="98">
        <v>0.15621657563285102</v>
      </c>
      <c r="I94" s="98">
        <v>0.13411879255435019</v>
      </c>
      <c r="J94" s="98">
        <v>0.17540482217860054</v>
      </c>
      <c r="K94" s="98">
        <v>0.19042280759701524</v>
      </c>
      <c r="L94" s="98">
        <v>0.20798677630633822</v>
      </c>
      <c r="M94" s="98">
        <v>0.25339997202661685</v>
      </c>
      <c r="N94" s="98">
        <v>0.21398750323101276</v>
      </c>
      <c r="O94" s="98">
        <v>0.1718455153634022</v>
      </c>
      <c r="P94" s="98">
        <v>0.13179166627938491</v>
      </c>
      <c r="Q94" s="98">
        <v>8.2393074796414528E-2</v>
      </c>
      <c r="R94" s="98">
        <v>0.11008267662878228</v>
      </c>
      <c r="S94" s="98">
        <v>7.0151251903562084E-2</v>
      </c>
      <c r="T94" s="98">
        <v>0.23462898804757876</v>
      </c>
      <c r="U94" s="98">
        <v>0.24330020391122581</v>
      </c>
      <c r="V94" s="98">
        <v>0.29990569556355801</v>
      </c>
      <c r="W94" s="98">
        <v>0.2848027679873239</v>
      </c>
      <c r="DA94" s="63" t="s">
        <v>1658</v>
      </c>
    </row>
    <row r="95" spans="1:105" ht="12" customHeight="1" x14ac:dyDescent="0.25">
      <c r="A95" s="108" t="s">
        <v>52</v>
      </c>
      <c r="B95" s="98">
        <v>4.730474278753851E-2</v>
      </c>
      <c r="C95" s="98">
        <v>5.1912976178058824E-2</v>
      </c>
      <c r="D95" s="98">
        <v>5.4422290259544558E-2</v>
      </c>
      <c r="E95" s="98">
        <v>5.3882935312695425E-2</v>
      </c>
      <c r="F95" s="98">
        <v>0.10312199240044287</v>
      </c>
      <c r="G95" s="98">
        <v>9.5649300070686366E-2</v>
      </c>
      <c r="H95" s="98">
        <v>0.13612223878829011</v>
      </c>
      <c r="I95" s="98">
        <v>9.6749366460723171E-2</v>
      </c>
      <c r="J95" s="98">
        <v>0.15301941330747118</v>
      </c>
      <c r="K95" s="98">
        <v>0.16292681825952124</v>
      </c>
      <c r="L95" s="98">
        <v>0.18082046641286462</v>
      </c>
      <c r="M95" s="98">
        <v>0.20567971776742378</v>
      </c>
      <c r="N95" s="98">
        <v>0.17272820675430151</v>
      </c>
      <c r="O95" s="98">
        <v>0.12829125791477927</v>
      </c>
      <c r="P95" s="98">
        <v>0.12123374622072948</v>
      </c>
      <c r="Q95" s="98">
        <v>7.8693211115441641E-2</v>
      </c>
      <c r="R95" s="98">
        <v>0.10558287266633426</v>
      </c>
      <c r="S95" s="98">
        <v>6.2037998141358387E-2</v>
      </c>
      <c r="T95" s="98">
        <v>0.25945838378892283</v>
      </c>
      <c r="U95" s="98">
        <v>0.26885192308799727</v>
      </c>
      <c r="V95" s="98">
        <v>0.36654794446824379</v>
      </c>
      <c r="W95" s="98">
        <v>0.29348297505009552</v>
      </c>
      <c r="DA95" s="63" t="s">
        <v>1659</v>
      </c>
    </row>
    <row r="96" spans="1:105" ht="12" customHeight="1" x14ac:dyDescent="0.25">
      <c r="A96" s="106" t="s">
        <v>122</v>
      </c>
      <c r="B96" s="101">
        <v>233.12490854113338</v>
      </c>
      <c r="C96" s="101">
        <v>223.94308108520937</v>
      </c>
      <c r="D96" s="101">
        <v>240.81405813188573</v>
      </c>
      <c r="E96" s="101">
        <v>235.76100289705877</v>
      </c>
      <c r="F96" s="101">
        <v>251.11420473703652</v>
      </c>
      <c r="G96" s="101">
        <v>254.61728782558362</v>
      </c>
      <c r="H96" s="101">
        <v>257.60818573990116</v>
      </c>
      <c r="I96" s="101">
        <v>284.40331857686243</v>
      </c>
      <c r="J96" s="101">
        <v>263.66569892909143</v>
      </c>
      <c r="K96" s="101">
        <v>241.2818350252895</v>
      </c>
      <c r="L96" s="101">
        <v>249.54895639941847</v>
      </c>
      <c r="M96" s="101">
        <v>239.35802684224268</v>
      </c>
      <c r="N96" s="101">
        <v>205.42329733922199</v>
      </c>
      <c r="O96" s="101">
        <v>158.96943530681961</v>
      </c>
      <c r="P96" s="101">
        <v>107.88755729065966</v>
      </c>
      <c r="Q96" s="101">
        <v>84.960582288633773</v>
      </c>
      <c r="R96" s="101">
        <v>65.947461539081374</v>
      </c>
      <c r="S96" s="101">
        <v>72.821740966761226</v>
      </c>
      <c r="T96" s="101">
        <v>73.919583650661565</v>
      </c>
      <c r="U96" s="101">
        <v>73.777350657285794</v>
      </c>
      <c r="V96" s="101">
        <v>77.485421653586002</v>
      </c>
      <c r="W96" s="101">
        <v>78.578085305298103</v>
      </c>
      <c r="DA96" s="131" t="s">
        <v>1660</v>
      </c>
    </row>
    <row r="97" spans="1:105" ht="12" customHeight="1" x14ac:dyDescent="0.25">
      <c r="A97" s="107" t="s">
        <v>121</v>
      </c>
      <c r="B97" s="104">
        <v>37.437914604136608</v>
      </c>
      <c r="C97" s="104">
        <v>44.008621465055299</v>
      </c>
      <c r="D97" s="104">
        <v>62.343517577783103</v>
      </c>
      <c r="E97" s="104">
        <v>92.517875735747154</v>
      </c>
      <c r="F97" s="104">
        <v>102.27100634332751</v>
      </c>
      <c r="G97" s="104">
        <v>123.55132900789842</v>
      </c>
      <c r="H97" s="104">
        <v>153.47426057605153</v>
      </c>
      <c r="I97" s="104">
        <v>212.11073998332748</v>
      </c>
      <c r="J97" s="104">
        <v>209.2273351933768</v>
      </c>
      <c r="K97" s="104">
        <v>226.48124570406233</v>
      </c>
      <c r="L97" s="104">
        <v>235.97151696877896</v>
      </c>
      <c r="M97" s="104">
        <v>266.93732271116539</v>
      </c>
      <c r="N97" s="104">
        <v>252.96567366581047</v>
      </c>
      <c r="O97" s="104">
        <v>212.34954694549327</v>
      </c>
      <c r="P97" s="104">
        <v>149.704661977895</v>
      </c>
      <c r="Q97" s="104">
        <v>120.13080629392661</v>
      </c>
      <c r="R97" s="104">
        <v>103.97192640501049</v>
      </c>
      <c r="S97" s="104">
        <v>139.87774256623015</v>
      </c>
      <c r="T97" s="104">
        <v>170.14772376273345</v>
      </c>
      <c r="U97" s="104">
        <v>207.25129304452233</v>
      </c>
      <c r="V97" s="104">
        <v>217.63004893998425</v>
      </c>
      <c r="W97" s="104">
        <v>295.6229095482214</v>
      </c>
      <c r="DA97" s="132" t="s">
        <v>1661</v>
      </c>
    </row>
    <row r="98" spans="1:105" ht="12" customHeight="1" x14ac:dyDescent="0.25">
      <c r="A98" s="108" t="s">
        <v>53</v>
      </c>
      <c r="B98" s="98">
        <v>18.966587168876735</v>
      </c>
      <c r="C98" s="98">
        <v>21.199871727633294</v>
      </c>
      <c r="D98" s="98">
        <v>30.675513246271947</v>
      </c>
      <c r="E98" s="98">
        <v>45.312901412760908</v>
      </c>
      <c r="F98" s="98">
        <v>53.045248936501885</v>
      </c>
      <c r="G98" s="98">
        <v>63.024353593870281</v>
      </c>
      <c r="H98" s="98">
        <v>77.490014275795801</v>
      </c>
      <c r="I98" s="98">
        <v>117.60653270333157</v>
      </c>
      <c r="J98" s="98">
        <v>105.75293696841409</v>
      </c>
      <c r="K98" s="98">
        <v>115.87867753653616</v>
      </c>
      <c r="L98" s="98">
        <v>119.74726887870824</v>
      </c>
      <c r="M98" s="98">
        <v>140.86189974399628</v>
      </c>
      <c r="N98" s="98">
        <v>133.83732806376304</v>
      </c>
      <c r="O98" s="98">
        <v>116.87595349031808</v>
      </c>
      <c r="P98" s="98">
        <v>73.593268475816828</v>
      </c>
      <c r="Q98" s="98">
        <v>58.766449888981441</v>
      </c>
      <c r="R98" s="98">
        <v>51.255051036010585</v>
      </c>
      <c r="S98" s="98">
        <v>72.187957756959648</v>
      </c>
      <c r="T98" s="98">
        <v>80.315994393364051</v>
      </c>
      <c r="U98" s="98">
        <v>97.906504729358446</v>
      </c>
      <c r="V98" s="98">
        <v>96.377582041665335</v>
      </c>
      <c r="W98" s="98">
        <v>143.7876207161645</v>
      </c>
      <c r="DA98" s="63" t="s">
        <v>1662</v>
      </c>
    </row>
    <row r="99" spans="1:105" ht="12" customHeight="1" x14ac:dyDescent="0.25">
      <c r="A99" s="108" t="s">
        <v>52</v>
      </c>
      <c r="B99" s="98">
        <v>18.47132743525987</v>
      </c>
      <c r="C99" s="98">
        <v>22.808749737422005</v>
      </c>
      <c r="D99" s="98">
        <v>31.668004331511156</v>
      </c>
      <c r="E99" s="98">
        <v>47.204974322986246</v>
      </c>
      <c r="F99" s="98">
        <v>49.225757406825636</v>
      </c>
      <c r="G99" s="98">
        <v>60.526975414028136</v>
      </c>
      <c r="H99" s="98">
        <v>75.984246300255734</v>
      </c>
      <c r="I99" s="98">
        <v>94.50420727999591</v>
      </c>
      <c r="J99" s="98">
        <v>103.4743982249627</v>
      </c>
      <c r="K99" s="98">
        <v>110.60256816752617</v>
      </c>
      <c r="L99" s="98">
        <v>116.22424809007072</v>
      </c>
      <c r="M99" s="98">
        <v>126.0754229671691</v>
      </c>
      <c r="N99" s="98">
        <v>119.12834560204742</v>
      </c>
      <c r="O99" s="98">
        <v>95.473593455175191</v>
      </c>
      <c r="P99" s="98">
        <v>76.111393502078158</v>
      </c>
      <c r="Q99" s="98">
        <v>61.364356404945177</v>
      </c>
      <c r="R99" s="98">
        <v>52.716875368999908</v>
      </c>
      <c r="S99" s="98">
        <v>67.68978480927052</v>
      </c>
      <c r="T99" s="98">
        <v>89.831729369369413</v>
      </c>
      <c r="U99" s="98">
        <v>109.34478831516388</v>
      </c>
      <c r="V99" s="98">
        <v>121.25246689831891</v>
      </c>
      <c r="W99" s="98">
        <v>151.83528883205693</v>
      </c>
      <c r="DA99" s="63" t="s">
        <v>1663</v>
      </c>
    </row>
    <row r="100" spans="1:105" ht="12" customHeight="1" x14ac:dyDescent="0.25">
      <c r="A100" s="121" t="s">
        <v>54</v>
      </c>
      <c r="B100" s="122">
        <v>182.89413484007395</v>
      </c>
      <c r="C100" s="122">
        <v>189.9525521470365</v>
      </c>
      <c r="D100" s="122">
        <v>212.51053925829771</v>
      </c>
      <c r="E100" s="122">
        <v>236.96687977203561</v>
      </c>
      <c r="F100" s="122">
        <v>263.57726308746277</v>
      </c>
      <c r="G100" s="122">
        <v>297.3145804883294</v>
      </c>
      <c r="H100" s="122">
        <v>333.20374105179144</v>
      </c>
      <c r="I100" s="122">
        <v>358.06768419715252</v>
      </c>
      <c r="J100" s="122">
        <v>365.86739298416569</v>
      </c>
      <c r="K100" s="122">
        <v>372.57725301598009</v>
      </c>
      <c r="L100" s="122">
        <v>398.81473644533759</v>
      </c>
      <c r="M100" s="122">
        <v>373.90200750770282</v>
      </c>
      <c r="N100" s="122">
        <v>387.34747445623321</v>
      </c>
      <c r="O100" s="122">
        <v>385.66178324582995</v>
      </c>
      <c r="P100" s="122">
        <v>352.49295817237214</v>
      </c>
      <c r="Q100" s="122">
        <v>319.27960013190102</v>
      </c>
      <c r="R100" s="122">
        <v>294.45650360120339</v>
      </c>
      <c r="S100" s="122">
        <v>317.80410404003652</v>
      </c>
      <c r="T100" s="122">
        <v>308.80599518464049</v>
      </c>
      <c r="U100" s="122">
        <v>315.09581634572163</v>
      </c>
      <c r="V100" s="122">
        <v>308.85220231933772</v>
      </c>
      <c r="W100" s="122">
        <v>340.94538261720771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182.89413484007395</v>
      </c>
      <c r="C103" s="33">
        <v>189.9525521470365</v>
      </c>
      <c r="D103" s="33">
        <v>212.51053925829771</v>
      </c>
      <c r="E103" s="33">
        <v>236.96687977203561</v>
      </c>
      <c r="F103" s="33">
        <v>263.57726308746277</v>
      </c>
      <c r="G103" s="33">
        <v>297.3145804883294</v>
      </c>
      <c r="H103" s="33">
        <v>333.20374105179144</v>
      </c>
      <c r="I103" s="33">
        <v>358.06768419715252</v>
      </c>
      <c r="J103" s="33">
        <v>365.86739298416569</v>
      </c>
      <c r="K103" s="33">
        <v>372.57725301598009</v>
      </c>
      <c r="L103" s="33">
        <v>398.81473644533759</v>
      </c>
      <c r="M103" s="33">
        <v>373.90200750770282</v>
      </c>
      <c r="N103" s="33">
        <v>387.34747445623321</v>
      </c>
      <c r="O103" s="33">
        <v>385.66178324582995</v>
      </c>
      <c r="P103" s="33">
        <v>352.49295817237214</v>
      </c>
      <c r="Q103" s="33">
        <v>319.27960013190102</v>
      </c>
      <c r="R103" s="33">
        <v>294.45650360120339</v>
      </c>
      <c r="S103" s="33">
        <v>317.80410404003652</v>
      </c>
      <c r="T103" s="33">
        <v>308.80599518464049</v>
      </c>
      <c r="U103" s="33">
        <v>315.09581634572163</v>
      </c>
      <c r="V103" s="33">
        <v>308.85220231933772</v>
      </c>
      <c r="W103" s="33">
        <v>340.94538261720771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1.8683426575776665</v>
      </c>
      <c r="F105" s="117">
        <f t="shared" si="35"/>
        <v>4.366899170701279</v>
      </c>
      <c r="G105" s="117">
        <f t="shared" si="35"/>
        <v>4.8160938776820688</v>
      </c>
      <c r="H105" s="117">
        <f t="shared" si="35"/>
        <v>5.1792244484321186</v>
      </c>
      <c r="I105" s="117">
        <f t="shared" si="35"/>
        <v>5.1491786725972037</v>
      </c>
      <c r="J105" s="117">
        <f t="shared" si="35"/>
        <v>7.0919598448694607</v>
      </c>
      <c r="K105" s="117">
        <f t="shared" si="35"/>
        <v>10.070882405221916</v>
      </c>
      <c r="L105" s="117">
        <f t="shared" si="35"/>
        <v>16.820416465361017</v>
      </c>
      <c r="M105" s="117">
        <f t="shared" si="35"/>
        <v>19.20197157102811</v>
      </c>
      <c r="N105" s="117">
        <f t="shared" si="35"/>
        <v>24.762485135409271</v>
      </c>
      <c r="O105" s="117">
        <f t="shared" si="35"/>
        <v>25.554924292570412</v>
      </c>
      <c r="P105" s="117">
        <f t="shared" si="35"/>
        <v>24.139766031760924</v>
      </c>
      <c r="Q105" s="117">
        <f t="shared" si="35"/>
        <v>27.114448515546911</v>
      </c>
      <c r="R105" s="117">
        <f t="shared" ref="R105:V105" si="36">R106+R109+R111+R120</f>
        <v>34.129663807043457</v>
      </c>
      <c r="S105" s="117">
        <f t="shared" si="36"/>
        <v>32.413370471254503</v>
      </c>
      <c r="T105" s="117">
        <f t="shared" si="36"/>
        <v>27.649011926315296</v>
      </c>
      <c r="U105" s="117">
        <f t="shared" si="36"/>
        <v>29.931983060206289</v>
      </c>
      <c r="V105" s="117">
        <f t="shared" si="36"/>
        <v>28.988746374267855</v>
      </c>
      <c r="W105" s="117">
        <f t="shared" ref="W105" si="37">W106+W109+W111+W120</f>
        <v>43.828367914927796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1.4253770555303675</v>
      </c>
      <c r="F106" s="122">
        <f t="shared" si="38"/>
        <v>3.4843136714201415</v>
      </c>
      <c r="G106" s="122">
        <f t="shared" si="38"/>
        <v>3.7272558375463816</v>
      </c>
      <c r="H106" s="122">
        <f t="shared" si="38"/>
        <v>3.9714653987280166</v>
      </c>
      <c r="I106" s="122">
        <f t="shared" si="38"/>
        <v>3.7198748879917392</v>
      </c>
      <c r="J106" s="122">
        <f t="shared" si="38"/>
        <v>5.3355941799804665</v>
      </c>
      <c r="K106" s="122">
        <f t="shared" si="38"/>
        <v>7.5622245169062898</v>
      </c>
      <c r="L106" s="122">
        <f t="shared" si="38"/>
        <v>13.135946805283021</v>
      </c>
      <c r="M106" s="122">
        <f t="shared" si="38"/>
        <v>14.560789244388323</v>
      </c>
      <c r="N106" s="122">
        <f t="shared" si="38"/>
        <v>19.375780787751712</v>
      </c>
      <c r="O106" s="122">
        <f t="shared" si="38"/>
        <v>20.116381481923877</v>
      </c>
      <c r="P106" s="122">
        <f t="shared" si="38"/>
        <v>18.530145102291243</v>
      </c>
      <c r="Q106" s="122">
        <f t="shared" si="38"/>
        <v>21.038899963173712</v>
      </c>
      <c r="R106" s="122">
        <f t="shared" ref="R106:V106" si="39">SUM(R107:R108)</f>
        <v>27.266592124060793</v>
      </c>
      <c r="S106" s="122">
        <f t="shared" si="39"/>
        <v>25.495275093139213</v>
      </c>
      <c r="T106" s="122">
        <f t="shared" si="39"/>
        <v>21.091289574942181</v>
      </c>
      <c r="U106" s="122">
        <f t="shared" si="39"/>
        <v>23.258072695352958</v>
      </c>
      <c r="V106" s="122">
        <f t="shared" si="39"/>
        <v>22.2203755629459</v>
      </c>
      <c r="W106" s="122">
        <f t="shared" ref="W106" si="40">SUM(W107:W108)</f>
        <v>34.907007061973168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1.4198915096844189</v>
      </c>
      <c r="F107" s="98">
        <v>3.4709882925818576</v>
      </c>
      <c r="G107" s="98">
        <v>3.7131463489756582</v>
      </c>
      <c r="H107" s="98">
        <v>3.9567590344201529</v>
      </c>
      <c r="I107" s="98">
        <v>3.7063188034837418</v>
      </c>
      <c r="J107" s="98">
        <v>5.3162546320704251</v>
      </c>
      <c r="K107" s="98">
        <v>7.534992375263541</v>
      </c>
      <c r="L107" s="98">
        <v>13.089026116948009</v>
      </c>
      <c r="M107" s="98">
        <v>14.509448007855518</v>
      </c>
      <c r="N107" s="98">
        <v>19.307758481074366</v>
      </c>
      <c r="O107" s="98">
        <v>20.045965004188357</v>
      </c>
      <c r="P107" s="98">
        <v>18.465148237418152</v>
      </c>
      <c r="Q107" s="98">
        <v>20.965015308685338</v>
      </c>
      <c r="R107" s="98">
        <v>27.171867465019702</v>
      </c>
      <c r="S107" s="98">
        <v>25.407494579218046</v>
      </c>
      <c r="T107" s="98">
        <v>21.018756984377109</v>
      </c>
      <c r="U107" s="98">
        <v>23.178924724503585</v>
      </c>
      <c r="V107" s="98">
        <v>22.144541222662294</v>
      </c>
      <c r="W107" s="98">
        <v>34.788311331179578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5.4855458459487135E-3</v>
      </c>
      <c r="F108" s="98">
        <v>1.3325378838283953E-2</v>
      </c>
      <c r="G108" s="98">
        <v>1.4109488570723309E-2</v>
      </c>
      <c r="H108" s="98">
        <v>1.4706364307863819E-2</v>
      </c>
      <c r="I108" s="98">
        <v>1.3556084507997286E-2</v>
      </c>
      <c r="J108" s="98">
        <v>1.9339547910041163E-2</v>
      </c>
      <c r="K108" s="98">
        <v>2.7232141642748574E-2</v>
      </c>
      <c r="L108" s="98">
        <v>4.6920688335012381E-2</v>
      </c>
      <c r="M108" s="98">
        <v>5.1341236532805243E-2</v>
      </c>
      <c r="N108" s="98">
        <v>6.802230667734481E-2</v>
      </c>
      <c r="O108" s="98">
        <v>7.0416477735521135E-2</v>
      </c>
      <c r="P108" s="98">
        <v>6.4996864873092253E-2</v>
      </c>
      <c r="Q108" s="98">
        <v>7.3884654488372947E-2</v>
      </c>
      <c r="R108" s="98">
        <v>9.4724659041091008E-2</v>
      </c>
      <c r="S108" s="98">
        <v>8.7780513921168868E-2</v>
      </c>
      <c r="T108" s="98">
        <v>7.2532590565071872E-2</v>
      </c>
      <c r="U108" s="98">
        <v>7.9147970849374291E-2</v>
      </c>
      <c r="V108" s="98">
        <v>7.5834340283605667E-2</v>
      </c>
      <c r="W108" s="98">
        <v>0.11869573079359108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1.3456437942472219E-3</v>
      </c>
      <c r="F109" s="122">
        <f t="shared" si="41"/>
        <v>3.7108892765262973E-3</v>
      </c>
      <c r="G109" s="122">
        <f t="shared" si="41"/>
        <v>8.4576538773299022E-3</v>
      </c>
      <c r="H109" s="122">
        <f t="shared" si="41"/>
        <v>1.8254124661359897E-2</v>
      </c>
      <c r="I109" s="122">
        <f t="shared" si="41"/>
        <v>1.5747625608381E-2</v>
      </c>
      <c r="J109" s="122">
        <f t="shared" si="41"/>
        <v>1.8838464463973796E-2</v>
      </c>
      <c r="K109" s="122">
        <f t="shared" si="41"/>
        <v>2.2635616041045428E-2</v>
      </c>
      <c r="L109" s="122">
        <f t="shared" si="41"/>
        <v>3.3782341767133267E-2</v>
      </c>
      <c r="M109" s="122">
        <f t="shared" si="41"/>
        <v>4.6327174925812939E-2</v>
      </c>
      <c r="N109" s="122">
        <f t="shared" si="41"/>
        <v>5.6684714315296848E-2</v>
      </c>
      <c r="O109" s="122">
        <f t="shared" si="41"/>
        <v>6.4750861051105418E-2</v>
      </c>
      <c r="P109" s="122">
        <f t="shared" si="41"/>
        <v>6.6406033144261856E-2</v>
      </c>
      <c r="Q109" s="122">
        <f t="shared" si="41"/>
        <v>7.0399065604426173E-2</v>
      </c>
      <c r="R109" s="122">
        <f t="shared" si="41"/>
        <v>7.938044292534939E-2</v>
      </c>
      <c r="S109" s="122">
        <f t="shared" si="41"/>
        <v>8.4729005290810178E-2</v>
      </c>
      <c r="T109" s="122">
        <f t="shared" si="41"/>
        <v>7.5728688787764301E-2</v>
      </c>
      <c r="U109" s="122">
        <f t="shared" si="41"/>
        <v>7.1291372302664649E-2</v>
      </c>
      <c r="V109" s="122">
        <f t="shared" si="41"/>
        <v>6.6612762552160948E-2</v>
      </c>
      <c r="W109" s="122">
        <f t="shared" si="41"/>
        <v>7.3207418382909395E-2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1.3456437942472219E-3</v>
      </c>
      <c r="F110" s="98">
        <v>3.7108892765262973E-3</v>
      </c>
      <c r="G110" s="98">
        <v>8.4576538773299022E-3</v>
      </c>
      <c r="H110" s="98">
        <v>1.8254124661359897E-2</v>
      </c>
      <c r="I110" s="98">
        <v>1.5747625608381E-2</v>
      </c>
      <c r="J110" s="98">
        <v>1.8838464463973796E-2</v>
      </c>
      <c r="K110" s="98">
        <v>2.2635616041045428E-2</v>
      </c>
      <c r="L110" s="98">
        <v>3.3782341767133267E-2</v>
      </c>
      <c r="M110" s="98">
        <v>4.6327174925812939E-2</v>
      </c>
      <c r="N110" s="98">
        <v>5.6684714315296848E-2</v>
      </c>
      <c r="O110" s="98">
        <v>6.4750861051105418E-2</v>
      </c>
      <c r="P110" s="98">
        <v>6.6406033144261856E-2</v>
      </c>
      <c r="Q110" s="98">
        <v>7.0399065604426173E-2</v>
      </c>
      <c r="R110" s="98">
        <v>7.938044292534939E-2</v>
      </c>
      <c r="S110" s="98">
        <v>8.4729005290810178E-2</v>
      </c>
      <c r="T110" s="98">
        <v>7.5728688787764301E-2</v>
      </c>
      <c r="U110" s="98">
        <v>7.1291372302664649E-2</v>
      </c>
      <c r="V110" s="98">
        <v>6.6612762552160948E-2</v>
      </c>
      <c r="W110" s="98">
        <v>7.3207418382909395E-2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0.30404921910909855</v>
      </c>
      <c r="F111" s="122">
        <v>0.63274812488232768</v>
      </c>
      <c r="G111" s="122">
        <v>0.76015117690047451</v>
      </c>
      <c r="H111" s="122">
        <v>0.82795561381221838</v>
      </c>
      <c r="I111" s="122">
        <v>1.0104583848093145</v>
      </c>
      <c r="J111" s="122">
        <v>1.2322968104079244</v>
      </c>
      <c r="K111" s="122">
        <v>1.7772529939660318</v>
      </c>
      <c r="L111" s="122">
        <v>2.6389668707158096</v>
      </c>
      <c r="M111" s="122">
        <v>3.4338427644187006</v>
      </c>
      <c r="N111" s="122">
        <v>3.9661319364316463</v>
      </c>
      <c r="O111" s="122">
        <v>3.9313312151505828</v>
      </c>
      <c r="P111" s="122">
        <v>4.0270598748316564</v>
      </c>
      <c r="Q111" s="122">
        <v>4.4188811564482187</v>
      </c>
      <c r="R111" s="122">
        <v>5.1870291312261383</v>
      </c>
      <c r="S111" s="122">
        <v>5.1355690532872771</v>
      </c>
      <c r="T111" s="122">
        <v>4.8514707466511595</v>
      </c>
      <c r="U111" s="122">
        <v>4.9614930147419223</v>
      </c>
      <c r="V111" s="122">
        <v>5.0365350676134266</v>
      </c>
      <c r="W111" s="122">
        <v>6.9166287157636077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0.10861425992427937</v>
      </c>
      <c r="F112" s="98">
        <v>0.27827589623728094</v>
      </c>
      <c r="G112" s="98">
        <v>0.30834640188396101</v>
      </c>
      <c r="H112" s="98">
        <v>0.31787380673530907</v>
      </c>
      <c r="I112" s="98">
        <v>0.35332134929424092</v>
      </c>
      <c r="J112" s="98">
        <v>0.43887064049459484</v>
      </c>
      <c r="K112" s="98">
        <v>0.65553939007559459</v>
      </c>
      <c r="L112" s="98">
        <v>1.0472324266705335</v>
      </c>
      <c r="M112" s="98">
        <v>1.3451827115381414</v>
      </c>
      <c r="N112" s="98">
        <v>1.7272495152699923</v>
      </c>
      <c r="O112" s="98">
        <v>1.6819706644731196</v>
      </c>
      <c r="P112" s="98">
        <v>1.8514367888817647</v>
      </c>
      <c r="Q112" s="98">
        <v>2.0018262446997457</v>
      </c>
      <c r="R112" s="98">
        <v>2.5707550508268109</v>
      </c>
      <c r="S112" s="98">
        <v>2.377557453776614</v>
      </c>
      <c r="T112" s="98">
        <v>1.9461662169263476</v>
      </c>
      <c r="U112" s="98">
        <v>2.1264015530782054</v>
      </c>
      <c r="V112" s="98">
        <v>2.0165331326030098</v>
      </c>
      <c r="W112" s="98">
        <v>3.1393472454752414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2.7070999672047997E-4</v>
      </c>
      <c r="F113" s="98">
        <v>1.2097875101177945E-3</v>
      </c>
      <c r="G113" s="98">
        <v>1.2289596754994081E-3</v>
      </c>
      <c r="H113" s="98">
        <v>1.4148064757628807E-3</v>
      </c>
      <c r="I113" s="98">
        <v>1.3485560014050728E-3</v>
      </c>
      <c r="J113" s="98">
        <v>2.1083598934066188E-3</v>
      </c>
      <c r="K113" s="98">
        <v>3.8849026479943326E-3</v>
      </c>
      <c r="L113" s="98">
        <v>6.9588087235685839E-3</v>
      </c>
      <c r="M113" s="98">
        <v>9.3509688096004729E-3</v>
      </c>
      <c r="N113" s="98">
        <v>1.4424690262229915E-2</v>
      </c>
      <c r="O113" s="98">
        <v>1.3448005481425206E-2</v>
      </c>
      <c r="P113" s="98">
        <v>1.954929703214222E-2</v>
      </c>
      <c r="Q113" s="98">
        <v>2.1766864202402411E-2</v>
      </c>
      <c r="R113" s="98">
        <v>3.7011762848638941E-2</v>
      </c>
      <c r="S113" s="98">
        <v>3.3081822204093767E-2</v>
      </c>
      <c r="T113" s="98">
        <v>2.6191216079957086E-2</v>
      </c>
      <c r="U113" s="98">
        <v>2.6601481080573083E-2</v>
      </c>
      <c r="V113" s="98">
        <v>2.3271240419852811E-2</v>
      </c>
      <c r="W113" s="98">
        <v>5.1372627325094844E-2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1.2707647900556986E-4</v>
      </c>
      <c r="F114" s="101">
        <v>6.0683439668313903E-4</v>
      </c>
      <c r="G114" s="101">
        <v>6.0527149635569266E-4</v>
      </c>
      <c r="H114" s="101">
        <v>6.8960080498559691E-4</v>
      </c>
      <c r="I114" s="101">
        <v>7.2098221771706313E-4</v>
      </c>
      <c r="J114" s="101">
        <v>1.022620814169284E-3</v>
      </c>
      <c r="K114" s="101">
        <v>1.9015966557089671E-3</v>
      </c>
      <c r="L114" s="101">
        <v>3.3803213857608073E-3</v>
      </c>
      <c r="M114" s="101">
        <v>4.6986013286168787E-3</v>
      </c>
      <c r="N114" s="101">
        <v>7.2963888662962084E-3</v>
      </c>
      <c r="O114" s="101">
        <v>7.0600321123923029E-3</v>
      </c>
      <c r="P114" s="101">
        <v>9.2103305358716744E-3</v>
      </c>
      <c r="Q114" s="101">
        <v>1.011459450830016E-2</v>
      </c>
      <c r="R114" s="101">
        <v>1.756665010359967E-2</v>
      </c>
      <c r="S114" s="101">
        <v>1.6581672938281496E-2</v>
      </c>
      <c r="T114" s="101">
        <v>1.2032946589920384E-2</v>
      </c>
      <c r="U114" s="101">
        <v>1.23005495893372E-2</v>
      </c>
      <c r="V114" s="101">
        <v>1.0120829601411469E-2</v>
      </c>
      <c r="W114" s="101">
        <v>2.4963951290178598E-2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1.4363351771491014E-4</v>
      </c>
      <c r="F115" s="104">
        <v>6.0295311343465548E-4</v>
      </c>
      <c r="G115" s="104">
        <v>6.2368817914371544E-4</v>
      </c>
      <c r="H115" s="104">
        <v>7.2520567077728369E-4</v>
      </c>
      <c r="I115" s="104">
        <v>6.2757378368800965E-4</v>
      </c>
      <c r="J115" s="104">
        <v>1.0857390792373349E-3</v>
      </c>
      <c r="K115" s="104">
        <v>1.9833059922853657E-3</v>
      </c>
      <c r="L115" s="104">
        <v>3.5784873378077761E-3</v>
      </c>
      <c r="M115" s="104">
        <v>4.6523674809835942E-3</v>
      </c>
      <c r="N115" s="104">
        <v>7.1283013959337069E-3</v>
      </c>
      <c r="O115" s="104">
        <v>6.3879733690329031E-3</v>
      </c>
      <c r="P115" s="104">
        <v>1.0338966496270544E-2</v>
      </c>
      <c r="Q115" s="104">
        <v>1.1652269694102253E-2</v>
      </c>
      <c r="R115" s="104">
        <v>1.9445112745039267E-2</v>
      </c>
      <c r="S115" s="104">
        <v>1.650014926581227E-2</v>
      </c>
      <c r="T115" s="104">
        <v>1.4158269490036703E-2</v>
      </c>
      <c r="U115" s="104">
        <v>1.4300931491235883E-2</v>
      </c>
      <c r="V115" s="104">
        <v>1.3150410818441342E-2</v>
      </c>
      <c r="W115" s="104">
        <v>2.6408676034916249E-2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8.8420968303851419E-2</v>
      </c>
      <c r="F116" s="101">
        <v>0.21034737000454623</v>
      </c>
      <c r="G116" s="101">
        <v>0.27042846360752582</v>
      </c>
      <c r="H116" s="101">
        <v>0.30314813814849045</v>
      </c>
      <c r="I116" s="101">
        <v>0.36727134864726568</v>
      </c>
      <c r="J116" s="101">
        <v>0.42333374812696928</v>
      </c>
      <c r="K116" s="101">
        <v>0.4912568930835679</v>
      </c>
      <c r="L116" s="101">
        <v>0.76265887545991806</v>
      </c>
      <c r="M116" s="101">
        <v>0.87270802542505488</v>
      </c>
      <c r="N116" s="101">
        <v>0.9216120204716185</v>
      </c>
      <c r="O116" s="101">
        <v>0.88126044521813696</v>
      </c>
      <c r="P116" s="101">
        <v>0.75123171443351033</v>
      </c>
      <c r="Q116" s="101">
        <v>0.69310307735249577</v>
      </c>
      <c r="R116" s="101">
        <v>0.65843124855504587</v>
      </c>
      <c r="S116" s="101">
        <v>0.6528134644263569</v>
      </c>
      <c r="T116" s="101">
        <v>0.64466324821216414</v>
      </c>
      <c r="U116" s="101">
        <v>0.58737017561490457</v>
      </c>
      <c r="V116" s="101">
        <v>0.68330813158103254</v>
      </c>
      <c r="W116" s="101">
        <v>0.66104059012963301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0.10674328088424727</v>
      </c>
      <c r="F117" s="104">
        <v>0.14291507113038276</v>
      </c>
      <c r="G117" s="104">
        <v>0.18014735173348828</v>
      </c>
      <c r="H117" s="104">
        <v>0.20551886245265602</v>
      </c>
      <c r="I117" s="104">
        <v>0.28851713086640263</v>
      </c>
      <c r="J117" s="104">
        <v>0.36798406189295363</v>
      </c>
      <c r="K117" s="104">
        <v>0.62657180815887492</v>
      </c>
      <c r="L117" s="104">
        <v>0.82211675986178923</v>
      </c>
      <c r="M117" s="104">
        <v>1.2066010586459037</v>
      </c>
      <c r="N117" s="104">
        <v>1.3028457104278055</v>
      </c>
      <c r="O117" s="104">
        <v>1.3546520999779013</v>
      </c>
      <c r="P117" s="104">
        <v>1.4048420744842394</v>
      </c>
      <c r="Q117" s="104">
        <v>1.7021849701935747</v>
      </c>
      <c r="R117" s="104">
        <v>1.9208310689956432</v>
      </c>
      <c r="S117" s="104">
        <v>2.0721163128802127</v>
      </c>
      <c r="T117" s="104">
        <v>2.2344500654326902</v>
      </c>
      <c r="U117" s="104">
        <v>2.221119804968239</v>
      </c>
      <c r="V117" s="104">
        <v>2.313422563009532</v>
      </c>
      <c r="W117" s="104">
        <v>3.0648682528336382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5.2029841668387367E-2</v>
      </c>
      <c r="F118" s="98">
        <v>7.3894998757508018E-2</v>
      </c>
      <c r="G118" s="98">
        <v>9.174673527359023E-2</v>
      </c>
      <c r="H118" s="98">
        <v>0.10374163326602884</v>
      </c>
      <c r="I118" s="98">
        <v>0.1599869585875037</v>
      </c>
      <c r="J118" s="98">
        <v>0.18593404981166656</v>
      </c>
      <c r="K118" s="98">
        <v>0.32027897372155723</v>
      </c>
      <c r="L118" s="98">
        <v>0.41674615426913003</v>
      </c>
      <c r="M118" s="98">
        <v>0.63586538178896623</v>
      </c>
      <c r="N118" s="98">
        <v>0.68843661503656739</v>
      </c>
      <c r="O118" s="98">
        <v>0.74428840544726771</v>
      </c>
      <c r="P118" s="98">
        <v>0.68723002278001999</v>
      </c>
      <c r="Q118" s="98">
        <v>0.82539031187703948</v>
      </c>
      <c r="R118" s="98">
        <v>0.93807615368019204</v>
      </c>
      <c r="S118" s="98">
        <v>1.0688734710567767</v>
      </c>
      <c r="T118" s="98">
        <v>1.0588858495313234</v>
      </c>
      <c r="U118" s="98">
        <v>1.0558502981400566</v>
      </c>
      <c r="V118" s="98">
        <v>1.0298096690316147</v>
      </c>
      <c r="W118" s="98">
        <v>1.4935307681445928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5.4713439215859902E-2</v>
      </c>
      <c r="F119" s="98">
        <v>6.9020072372874747E-2</v>
      </c>
      <c r="G119" s="98">
        <v>8.8400616459898038E-2</v>
      </c>
      <c r="H119" s="98">
        <v>0.10177722918662718</v>
      </c>
      <c r="I119" s="98">
        <v>0.12853017227889896</v>
      </c>
      <c r="J119" s="98">
        <v>0.1820500120812871</v>
      </c>
      <c r="K119" s="98">
        <v>0.3062928344373177</v>
      </c>
      <c r="L119" s="98">
        <v>0.40537060559265919</v>
      </c>
      <c r="M119" s="98">
        <v>0.5707356768569376</v>
      </c>
      <c r="N119" s="98">
        <v>0.61440909539123811</v>
      </c>
      <c r="O119" s="98">
        <v>0.61036369453063366</v>
      </c>
      <c r="P119" s="98">
        <v>0.71761205170421938</v>
      </c>
      <c r="Q119" s="98">
        <v>0.87679465831653536</v>
      </c>
      <c r="R119" s="98">
        <v>0.98275491531545101</v>
      </c>
      <c r="S119" s="98">
        <v>1.0032428418234358</v>
      </c>
      <c r="T119" s="98">
        <v>1.1755642159013671</v>
      </c>
      <c r="U119" s="98">
        <v>1.1652695068281824</v>
      </c>
      <c r="V119" s="98">
        <v>1.2836128939779172</v>
      </c>
      <c r="W119" s="98">
        <v>1.5713374846890451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0.13757073914395304</v>
      </c>
      <c r="F120" s="122">
        <v>0.24612648512228263</v>
      </c>
      <c r="G120" s="122">
        <v>0.32022920935788257</v>
      </c>
      <c r="H120" s="122">
        <v>0.36154931123052347</v>
      </c>
      <c r="I120" s="122">
        <v>0.40309777418776838</v>
      </c>
      <c r="J120" s="122">
        <v>0.50523039001709635</v>
      </c>
      <c r="K120" s="122">
        <v>0.70876927830855052</v>
      </c>
      <c r="L120" s="122">
        <v>1.0117204475950545</v>
      </c>
      <c r="M120" s="122">
        <v>1.1610123872952778</v>
      </c>
      <c r="N120" s="122">
        <v>1.3638876969106155</v>
      </c>
      <c r="O120" s="122">
        <v>1.4424607344448477</v>
      </c>
      <c r="P120" s="122">
        <v>1.516155021493764</v>
      </c>
      <c r="Q120" s="122">
        <v>1.5862683303205534</v>
      </c>
      <c r="R120" s="122">
        <v>1.5966621088311761</v>
      </c>
      <c r="S120" s="122">
        <v>1.6977973195372047</v>
      </c>
      <c r="T120" s="122">
        <v>1.6305229159341936</v>
      </c>
      <c r="U120" s="122">
        <v>1.6411259778087459</v>
      </c>
      <c r="V120" s="122">
        <v>1.665222981156369</v>
      </c>
      <c r="W120" s="122">
        <v>1.9315247188081115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0.13757073914395304</v>
      </c>
      <c r="F122" s="33">
        <v>0.24612648512228263</v>
      </c>
      <c r="G122" s="33">
        <v>0.32022920935788257</v>
      </c>
      <c r="H122" s="33">
        <v>0.36154931123052347</v>
      </c>
      <c r="I122" s="33">
        <v>0.40309777418776838</v>
      </c>
      <c r="J122" s="33">
        <v>0.50523039001709635</v>
      </c>
      <c r="K122" s="33">
        <v>0.70876927830855052</v>
      </c>
      <c r="L122" s="33">
        <v>1.0117204475950545</v>
      </c>
      <c r="M122" s="33">
        <v>1.1610123872952778</v>
      </c>
      <c r="N122" s="33">
        <v>1.3638876969106155</v>
      </c>
      <c r="O122" s="33">
        <v>1.4424607344448477</v>
      </c>
      <c r="P122" s="33">
        <v>1.516155021493764</v>
      </c>
      <c r="Q122" s="33">
        <v>1.5862683303205534</v>
      </c>
      <c r="R122" s="33">
        <v>1.5966621088311761</v>
      </c>
      <c r="S122" s="33">
        <v>1.6977973195372047</v>
      </c>
      <c r="T122" s="33">
        <v>1.6305229159341936</v>
      </c>
      <c r="U122" s="33">
        <v>1.6411259778087459</v>
      </c>
      <c r="V122" s="33">
        <v>1.665222981156369</v>
      </c>
      <c r="W122" s="33">
        <v>1.9315247188081115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6881.1761712901653</v>
      </c>
      <c r="C124" s="117">
        <f t="shared" si="42"/>
        <v>6973.3654706152365</v>
      </c>
      <c r="D124" s="117">
        <f t="shared" si="42"/>
        <v>6885.102893676969</v>
      </c>
      <c r="E124" s="117">
        <f t="shared" si="42"/>
        <v>5974.5981973991329</v>
      </c>
      <c r="F124" s="117">
        <f t="shared" si="42"/>
        <v>6411.9740562840534</v>
      </c>
      <c r="G124" s="117">
        <f t="shared" si="42"/>
        <v>6272.0640125440332</v>
      </c>
      <c r="H124" s="117">
        <f t="shared" si="42"/>
        <v>5684.8669125655442</v>
      </c>
      <c r="I124" s="117">
        <f t="shared" si="42"/>
        <v>5261.2557166710212</v>
      </c>
      <c r="J124" s="117">
        <f t="shared" si="42"/>
        <v>5186.7292820076591</v>
      </c>
      <c r="K124" s="117">
        <f t="shared" si="42"/>
        <v>4970.6340315086882</v>
      </c>
      <c r="L124" s="117">
        <f t="shared" si="42"/>
        <v>5248.2580300686568</v>
      </c>
      <c r="M124" s="117">
        <f t="shared" si="42"/>
        <v>4640.6272022745061</v>
      </c>
      <c r="N124" s="117">
        <f t="shared" si="42"/>
        <v>4097.7123776687849</v>
      </c>
      <c r="O124" s="117">
        <f t="shared" si="42"/>
        <v>5127.1465983402459</v>
      </c>
      <c r="P124" s="117">
        <f t="shared" si="42"/>
        <v>4361.9079599870875</v>
      </c>
      <c r="Q124" s="117">
        <f t="shared" si="42"/>
        <v>4815.9750022571707</v>
      </c>
      <c r="R124" s="117">
        <f t="shared" ref="R124:V124" si="43">R125+R128+R130+R139</f>
        <v>5167.5809258190111</v>
      </c>
      <c r="S124" s="117">
        <f t="shared" si="43"/>
        <v>5221.7458034676974</v>
      </c>
      <c r="T124" s="117">
        <f t="shared" si="43"/>
        <v>4399.9444760435026</v>
      </c>
      <c r="U124" s="117">
        <f t="shared" si="43"/>
        <v>4648.7596929708698</v>
      </c>
      <c r="V124" s="117">
        <f t="shared" si="43"/>
        <v>4493.1417989986439</v>
      </c>
      <c r="W124" s="117">
        <f t="shared" ref="W124" si="44">W125+W128+W130+W139</f>
        <v>4479.610891257912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5412.7793954592989</v>
      </c>
      <c r="C125" s="122">
        <f t="shared" si="45"/>
        <v>5518.1785680869189</v>
      </c>
      <c r="D125" s="122">
        <f t="shared" si="45"/>
        <v>5401.2597056501609</v>
      </c>
      <c r="E125" s="122">
        <f t="shared" si="45"/>
        <v>4571.8717313061998</v>
      </c>
      <c r="F125" s="122">
        <f t="shared" si="45"/>
        <v>4930.303632624511</v>
      </c>
      <c r="G125" s="122">
        <f t="shared" si="45"/>
        <v>4794.8044894902678</v>
      </c>
      <c r="H125" s="122">
        <f t="shared" si="45"/>
        <v>4331.706553931147</v>
      </c>
      <c r="I125" s="122">
        <f t="shared" si="45"/>
        <v>3884.4781121006831</v>
      </c>
      <c r="J125" s="122">
        <f t="shared" si="45"/>
        <v>3966.7297092448739</v>
      </c>
      <c r="K125" s="122">
        <f t="shared" si="45"/>
        <v>3769.5459977625301</v>
      </c>
      <c r="L125" s="122">
        <f t="shared" si="45"/>
        <v>4071.2920812671678</v>
      </c>
      <c r="M125" s="122">
        <f t="shared" si="45"/>
        <v>3486.7475174159467</v>
      </c>
      <c r="N125" s="122">
        <f t="shared" si="45"/>
        <v>3025.9660823640343</v>
      </c>
      <c r="O125" s="122">
        <f t="shared" si="45"/>
        <v>4090.2783860306949</v>
      </c>
      <c r="P125" s="122">
        <f t="shared" si="45"/>
        <v>3342.7719674965888</v>
      </c>
      <c r="Q125" s="122">
        <f t="shared" si="45"/>
        <v>3742.5859355802372</v>
      </c>
      <c r="R125" s="122">
        <f t="shared" ref="R125:V125" si="46">SUM(R126:R127)</f>
        <v>4074.7055764062775</v>
      </c>
      <c r="S125" s="122">
        <f t="shared" si="46"/>
        <v>4060.1916648982165</v>
      </c>
      <c r="T125" s="122">
        <f t="shared" si="46"/>
        <v>3337.4799715105537</v>
      </c>
      <c r="U125" s="122">
        <f t="shared" si="46"/>
        <v>3622.4749586527191</v>
      </c>
      <c r="V125" s="122">
        <f t="shared" si="46"/>
        <v>3528.0544399635478</v>
      </c>
      <c r="W125" s="122">
        <f t="shared" ref="W125" si="47">SUM(W126:W127)</f>
        <v>3461.9848011651402</v>
      </c>
      <c r="DA125" s="130" t="s">
        <v>1687</v>
      </c>
    </row>
    <row r="126" spans="1:105" ht="12" customHeight="1" x14ac:dyDescent="0.25">
      <c r="A126" s="97" t="s">
        <v>203</v>
      </c>
      <c r="B126" s="98">
        <v>5389.732825676203</v>
      </c>
      <c r="C126" s="98">
        <v>5494.9526202093975</v>
      </c>
      <c r="D126" s="98">
        <v>5378.8727907726743</v>
      </c>
      <c r="E126" s="98">
        <v>4553.3705569023377</v>
      </c>
      <c r="F126" s="98">
        <v>4910.4786215977729</v>
      </c>
      <c r="G126" s="98">
        <v>4775.7162196854806</v>
      </c>
      <c r="H126" s="98">
        <v>4314.8346918161778</v>
      </c>
      <c r="I126" s="98">
        <v>3869.5912976997092</v>
      </c>
      <c r="J126" s="98">
        <v>3951.6485585481951</v>
      </c>
      <c r="K126" s="98">
        <v>3755.3557689327022</v>
      </c>
      <c r="L126" s="98">
        <v>4056.137094533437</v>
      </c>
      <c r="M126" s="98">
        <v>3473.9441434986147</v>
      </c>
      <c r="N126" s="98">
        <v>3014.8880863666764</v>
      </c>
      <c r="O126" s="98">
        <v>4075.3110633419337</v>
      </c>
      <c r="P126" s="98">
        <v>3330.5374749211792</v>
      </c>
      <c r="Q126" s="98">
        <v>3728.8882535588032</v>
      </c>
      <c r="R126" s="98">
        <v>4059.9638291774149</v>
      </c>
      <c r="S126" s="98">
        <v>4045.6315133276025</v>
      </c>
      <c r="T126" s="98">
        <v>3325.5473679182205</v>
      </c>
      <c r="U126" s="98">
        <v>3609.6811120664947</v>
      </c>
      <c r="V126" s="98">
        <v>3515.5806009362773</v>
      </c>
      <c r="W126" s="98">
        <v>3449.8266599789808</v>
      </c>
      <c r="DA126" s="63" t="s">
        <v>1688</v>
      </c>
    </row>
    <row r="127" spans="1:105" ht="12" customHeight="1" x14ac:dyDescent="0.25">
      <c r="A127" s="97" t="s">
        <v>53</v>
      </c>
      <c r="B127" s="98">
        <v>23.046569783096093</v>
      </c>
      <c r="C127" s="98">
        <v>23.225947877521016</v>
      </c>
      <c r="D127" s="98">
        <v>22.386914877486575</v>
      </c>
      <c r="E127" s="98">
        <v>18.501174403861786</v>
      </c>
      <c r="F127" s="98">
        <v>19.825011026738462</v>
      </c>
      <c r="G127" s="98">
        <v>19.088269804787114</v>
      </c>
      <c r="H127" s="98">
        <v>16.871862114969176</v>
      </c>
      <c r="I127" s="98">
        <v>14.886814400974036</v>
      </c>
      <c r="J127" s="98">
        <v>15.081150696678888</v>
      </c>
      <c r="K127" s="98">
        <v>14.190228829827955</v>
      </c>
      <c r="L127" s="98">
        <v>15.154986733730913</v>
      </c>
      <c r="M127" s="98">
        <v>12.803373917331923</v>
      </c>
      <c r="N127" s="98">
        <v>11.07799599735797</v>
      </c>
      <c r="O127" s="98">
        <v>14.967322688761085</v>
      </c>
      <c r="P127" s="98">
        <v>12.234492575409487</v>
      </c>
      <c r="Q127" s="98">
        <v>13.69768202143406</v>
      </c>
      <c r="R127" s="98">
        <v>14.741747228862534</v>
      </c>
      <c r="S127" s="98">
        <v>14.560151570613705</v>
      </c>
      <c r="T127" s="98">
        <v>11.932603592333363</v>
      </c>
      <c r="U127" s="98">
        <v>12.793846586224484</v>
      </c>
      <c r="V127" s="98">
        <v>12.473839027270447</v>
      </c>
      <c r="W127" s="98">
        <v>12.158141186159442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7.507601992467233</v>
      </c>
      <c r="C128" s="122">
        <f t="shared" si="48"/>
        <v>7.4687890119287745</v>
      </c>
      <c r="D128" s="122">
        <f t="shared" si="48"/>
        <v>7.3978618150281843</v>
      </c>
      <c r="E128" s="122">
        <f t="shared" si="48"/>
        <v>13.122930902192383</v>
      </c>
      <c r="F128" s="122">
        <f t="shared" si="48"/>
        <v>6.7653417104810432</v>
      </c>
      <c r="G128" s="122">
        <f t="shared" si="48"/>
        <v>7.0616234613811564</v>
      </c>
      <c r="H128" s="122">
        <f t="shared" si="48"/>
        <v>10.827743241693515</v>
      </c>
      <c r="I128" s="122">
        <f t="shared" si="48"/>
        <v>8.2234213259734794</v>
      </c>
      <c r="J128" s="122">
        <f t="shared" si="48"/>
        <v>8.7389707043325959</v>
      </c>
      <c r="K128" s="122">
        <f t="shared" si="48"/>
        <v>8.6776663423989735</v>
      </c>
      <c r="L128" s="122">
        <f t="shared" si="48"/>
        <v>9.7451976074621509</v>
      </c>
      <c r="M128" s="122">
        <f t="shared" si="48"/>
        <v>10.126398330751265</v>
      </c>
      <c r="N128" s="122">
        <f t="shared" si="48"/>
        <v>9.9093053558728457</v>
      </c>
      <c r="O128" s="122">
        <f t="shared" si="48"/>
        <v>9.7793091055819001</v>
      </c>
      <c r="P128" s="122">
        <f t="shared" si="48"/>
        <v>9.6797394431880814</v>
      </c>
      <c r="Q128" s="122">
        <f t="shared" si="48"/>
        <v>10.030148219469993</v>
      </c>
      <c r="R128" s="122">
        <f t="shared" si="48"/>
        <v>11.349070360973387</v>
      </c>
      <c r="S128" s="122">
        <f t="shared" si="48"/>
        <v>12.491286580738207</v>
      </c>
      <c r="T128" s="122">
        <f t="shared" si="48"/>
        <v>11.703434037664115</v>
      </c>
      <c r="U128" s="122">
        <f t="shared" si="48"/>
        <v>11.332519324830285</v>
      </c>
      <c r="V128" s="122">
        <f t="shared" si="48"/>
        <v>10.339829887687815</v>
      </c>
      <c r="W128" s="122">
        <f t="shared" si="48"/>
        <v>10.295637398725967</v>
      </c>
      <c r="DA128" s="130" t="s">
        <v>1690</v>
      </c>
    </row>
    <row r="129" spans="1:105" ht="12" customHeight="1" x14ac:dyDescent="0.25">
      <c r="A129" s="97" t="s">
        <v>53</v>
      </c>
      <c r="B129" s="98">
        <v>7.507601992467233</v>
      </c>
      <c r="C129" s="98">
        <v>7.4687890119287745</v>
      </c>
      <c r="D129" s="98">
        <v>7.3978618150281843</v>
      </c>
      <c r="E129" s="98">
        <v>13.122930902192383</v>
      </c>
      <c r="F129" s="98">
        <v>6.7653417104810432</v>
      </c>
      <c r="G129" s="98">
        <v>7.0616234613811564</v>
      </c>
      <c r="H129" s="98">
        <v>10.827743241693515</v>
      </c>
      <c r="I129" s="98">
        <v>8.2234213259734794</v>
      </c>
      <c r="J129" s="98">
        <v>8.7389707043325959</v>
      </c>
      <c r="K129" s="98">
        <v>8.6776663423989735</v>
      </c>
      <c r="L129" s="98">
        <v>9.7451976074621509</v>
      </c>
      <c r="M129" s="98">
        <v>10.126398330751265</v>
      </c>
      <c r="N129" s="98">
        <v>9.9093053558728457</v>
      </c>
      <c r="O129" s="98">
        <v>9.7793091055819001</v>
      </c>
      <c r="P129" s="98">
        <v>9.6797394431880814</v>
      </c>
      <c r="Q129" s="98">
        <v>10.030148219469993</v>
      </c>
      <c r="R129" s="98">
        <v>11.349070360973387</v>
      </c>
      <c r="S129" s="98">
        <v>12.491286580738207</v>
      </c>
      <c r="T129" s="98">
        <v>11.703434037664115</v>
      </c>
      <c r="U129" s="98">
        <v>11.332519324830285</v>
      </c>
      <c r="V129" s="98">
        <v>10.339829887687815</v>
      </c>
      <c r="W129" s="98">
        <v>10.295637398725967</v>
      </c>
      <c r="DA129" s="63" t="s">
        <v>1691</v>
      </c>
    </row>
    <row r="130" spans="1:105" ht="12" customHeight="1" x14ac:dyDescent="0.25">
      <c r="A130" s="121" t="s">
        <v>55</v>
      </c>
      <c r="B130" s="122">
        <v>1029.1256922026971</v>
      </c>
      <c r="C130" s="122">
        <v>1008.4595508033223</v>
      </c>
      <c r="D130" s="122">
        <v>1039.3753307892748</v>
      </c>
      <c r="E130" s="122">
        <v>960.30839149078463</v>
      </c>
      <c r="F130" s="122">
        <v>1032.6574711474814</v>
      </c>
      <c r="G130" s="122">
        <v>1025.5840408875711</v>
      </c>
      <c r="H130" s="122">
        <v>923.98647996653608</v>
      </c>
      <c r="I130" s="122">
        <v>982.47334333305525</v>
      </c>
      <c r="J130" s="122">
        <v>862.70980017327611</v>
      </c>
      <c r="K130" s="122">
        <v>854.87582755155222</v>
      </c>
      <c r="L130" s="122">
        <v>838.32962658129509</v>
      </c>
      <c r="M130" s="122">
        <v>853.34303052427686</v>
      </c>
      <c r="N130" s="122">
        <v>772.05244360874929</v>
      </c>
      <c r="O130" s="122">
        <v>742.89133759211757</v>
      </c>
      <c r="P130" s="122">
        <v>728.72734232371658</v>
      </c>
      <c r="Q130" s="122">
        <v>779.9462649266394</v>
      </c>
      <c r="R130" s="122">
        <v>805.84747964131952</v>
      </c>
      <c r="S130" s="122">
        <v>859.0484799848258</v>
      </c>
      <c r="T130" s="122">
        <v>792.69309486742441</v>
      </c>
      <c r="U130" s="122">
        <v>768.33685485608567</v>
      </c>
      <c r="V130" s="122">
        <v>723.60307354309498</v>
      </c>
      <c r="W130" s="122">
        <v>772.46172724086023</v>
      </c>
      <c r="DA130" s="130" t="s">
        <v>1692</v>
      </c>
    </row>
    <row r="131" spans="1:105" ht="12" customHeight="1" x14ac:dyDescent="0.25">
      <c r="A131" s="97" t="s">
        <v>128</v>
      </c>
      <c r="B131" s="98">
        <v>540.02133350048132</v>
      </c>
      <c r="C131" s="98">
        <v>530.42048640852875</v>
      </c>
      <c r="D131" s="98">
        <v>556.21259525952848</v>
      </c>
      <c r="E131" s="98">
        <v>491.05892308115978</v>
      </c>
      <c r="F131" s="98">
        <v>554.99574330177074</v>
      </c>
      <c r="G131" s="98">
        <v>558.41054496299671</v>
      </c>
      <c r="H131" s="98">
        <v>488.04536139114913</v>
      </c>
      <c r="I131" s="98">
        <v>518.49745117213013</v>
      </c>
      <c r="J131" s="98">
        <v>457.73109999385775</v>
      </c>
      <c r="K131" s="98">
        <v>457.34365411152322</v>
      </c>
      <c r="L131" s="98">
        <v>453.73434353266543</v>
      </c>
      <c r="M131" s="98">
        <v>449.67699879988504</v>
      </c>
      <c r="N131" s="98">
        <v>359.87581281168457</v>
      </c>
      <c r="O131" s="98">
        <v>329.64952531399723</v>
      </c>
      <c r="P131" s="98">
        <v>330.3020076961958</v>
      </c>
      <c r="Q131" s="98">
        <v>339.34342527868193</v>
      </c>
      <c r="R131" s="98">
        <v>357.64216732228812</v>
      </c>
      <c r="S131" s="98">
        <v>383.13149954660383</v>
      </c>
      <c r="T131" s="98">
        <v>329.12845621471774</v>
      </c>
      <c r="U131" s="98">
        <v>355.23945477003298</v>
      </c>
      <c r="V131" s="98">
        <v>346.14510822982419</v>
      </c>
      <c r="W131" s="98">
        <v>411.04337311985194</v>
      </c>
      <c r="DA131" s="63" t="s">
        <v>1693</v>
      </c>
    </row>
    <row r="132" spans="1:105" ht="12" customHeight="1" x14ac:dyDescent="0.25">
      <c r="A132" s="97" t="s">
        <v>127</v>
      </c>
      <c r="B132" s="98">
        <v>0.86931160944304753</v>
      </c>
      <c r="C132" s="98">
        <v>1.0562802553419091</v>
      </c>
      <c r="D132" s="98">
        <v>1.353445287296501</v>
      </c>
      <c r="E132" s="98">
        <v>1.463600289289134</v>
      </c>
      <c r="F132" s="98">
        <v>1.9037741324920803</v>
      </c>
      <c r="G132" s="98">
        <v>2.3005583989878411</v>
      </c>
      <c r="H132" s="98">
        <v>2.2354906636236729</v>
      </c>
      <c r="I132" s="98">
        <v>2.6940643516863751</v>
      </c>
      <c r="J132" s="98">
        <v>2.645436029608935</v>
      </c>
      <c r="K132" s="98">
        <v>3.1983188718707543</v>
      </c>
      <c r="L132" s="98">
        <v>3.2731016387741283</v>
      </c>
      <c r="M132" s="98">
        <v>3.5521379823067916</v>
      </c>
      <c r="N132" s="98">
        <v>2.7885018091429128</v>
      </c>
      <c r="O132" s="98">
        <v>2.7602367764627029</v>
      </c>
      <c r="P132" s="98">
        <v>3.6458088749956477</v>
      </c>
      <c r="Q132" s="98">
        <v>3.9715987753794031</v>
      </c>
      <c r="R132" s="98">
        <v>4.565307599284905</v>
      </c>
      <c r="S132" s="98">
        <v>4.8900850194942409</v>
      </c>
      <c r="T132" s="98">
        <v>4.0367097917977581</v>
      </c>
      <c r="U132" s="98">
        <v>5.0151045427008372</v>
      </c>
      <c r="V132" s="98">
        <v>4.8022874397359123</v>
      </c>
      <c r="W132" s="98">
        <v>6.1512464310731048</v>
      </c>
      <c r="DA132" s="63" t="s">
        <v>1694</v>
      </c>
    </row>
    <row r="133" spans="1:105" ht="12" customHeight="1" x14ac:dyDescent="0.25">
      <c r="A133" s="100" t="s">
        <v>203</v>
      </c>
      <c r="B133" s="101">
        <v>0.40731975710731044</v>
      </c>
      <c r="C133" s="101">
        <v>0.47005761251235334</v>
      </c>
      <c r="D133" s="101">
        <v>0.6172794880020348</v>
      </c>
      <c r="E133" s="101">
        <v>0.66458708443097236</v>
      </c>
      <c r="F133" s="101">
        <v>0.92004610647563478</v>
      </c>
      <c r="G133" s="101">
        <v>1.0934417143777879</v>
      </c>
      <c r="H133" s="101">
        <v>1.0513311434889174</v>
      </c>
      <c r="I133" s="101">
        <v>1.3972356509463302</v>
      </c>
      <c r="J133" s="101">
        <v>1.2442451552809728</v>
      </c>
      <c r="K133" s="101">
        <v>1.5214711948123303</v>
      </c>
      <c r="L133" s="101">
        <v>1.5454149003650863</v>
      </c>
      <c r="M133" s="101">
        <v>1.7394767900641961</v>
      </c>
      <c r="N133" s="101">
        <v>1.3705806152763169</v>
      </c>
      <c r="O133" s="101">
        <v>1.4118103122566248</v>
      </c>
      <c r="P133" s="101">
        <v>1.6712654479721925</v>
      </c>
      <c r="Q133" s="101">
        <v>1.7978998383528184</v>
      </c>
      <c r="R133" s="101">
        <v>2.0940035002975321</v>
      </c>
      <c r="S133" s="101">
        <v>2.3777437895949429</v>
      </c>
      <c r="T133" s="101">
        <v>1.7921036400646264</v>
      </c>
      <c r="U133" s="101">
        <v>2.2619783053476499</v>
      </c>
      <c r="V133" s="101">
        <v>2.0366296129199539</v>
      </c>
      <c r="W133" s="101">
        <v>2.8923056801860354</v>
      </c>
      <c r="DA133" s="131" t="s">
        <v>1695</v>
      </c>
    </row>
    <row r="134" spans="1:105" ht="12" customHeight="1" x14ac:dyDescent="0.25">
      <c r="A134" s="103" t="s">
        <v>52</v>
      </c>
      <c r="B134" s="104">
        <v>0.46199185233573714</v>
      </c>
      <c r="C134" s="104">
        <v>0.58622264282955572</v>
      </c>
      <c r="D134" s="104">
        <v>0.73616579929446624</v>
      </c>
      <c r="E134" s="104">
        <v>0.79901320485816163</v>
      </c>
      <c r="F134" s="104">
        <v>0.9837280260164456</v>
      </c>
      <c r="G134" s="104">
        <v>1.2071166846100532</v>
      </c>
      <c r="H134" s="104">
        <v>1.1841595201347557</v>
      </c>
      <c r="I134" s="104">
        <v>1.2968287007400447</v>
      </c>
      <c r="J134" s="104">
        <v>1.4011908743279624</v>
      </c>
      <c r="K134" s="104">
        <v>1.676847677058424</v>
      </c>
      <c r="L134" s="104">
        <v>1.7276867384090422</v>
      </c>
      <c r="M134" s="104">
        <v>1.8126611922425955</v>
      </c>
      <c r="N134" s="104">
        <v>1.4179211938665959</v>
      </c>
      <c r="O134" s="104">
        <v>1.3484264642060784</v>
      </c>
      <c r="P134" s="104">
        <v>1.9745434270234552</v>
      </c>
      <c r="Q134" s="104">
        <v>2.1736989370265847</v>
      </c>
      <c r="R134" s="104">
        <v>2.4713040989873734</v>
      </c>
      <c r="S134" s="104">
        <v>2.512341229899298</v>
      </c>
      <c r="T134" s="104">
        <v>2.2446061517331315</v>
      </c>
      <c r="U134" s="104">
        <v>2.7531262373531873</v>
      </c>
      <c r="V134" s="104">
        <v>2.7656578268159584</v>
      </c>
      <c r="W134" s="104">
        <v>3.2589407508870689</v>
      </c>
      <c r="DA134" s="132" t="s">
        <v>1696</v>
      </c>
    </row>
    <row r="135" spans="1:105" ht="12" customHeight="1" x14ac:dyDescent="0.25">
      <c r="A135" s="106" t="s">
        <v>122</v>
      </c>
      <c r="B135" s="101">
        <v>420.67770190214793</v>
      </c>
      <c r="C135" s="101">
        <v>399.66486833181995</v>
      </c>
      <c r="D135" s="101">
        <v>390.96345224027436</v>
      </c>
      <c r="E135" s="101">
        <v>354.64945654552889</v>
      </c>
      <c r="F135" s="101">
        <v>353.83841030274641</v>
      </c>
      <c r="G135" s="101">
        <v>326.13332437921952</v>
      </c>
      <c r="H135" s="101">
        <v>281.33047688602346</v>
      </c>
      <c r="I135" s="101">
        <v>277.26011265370994</v>
      </c>
      <c r="J135" s="101">
        <v>237.54471183415774</v>
      </c>
      <c r="K135" s="101">
        <v>209.77766107394845</v>
      </c>
      <c r="L135" s="101">
        <v>199.4067893679283</v>
      </c>
      <c r="M135" s="101">
        <v>185.97809366081276</v>
      </c>
      <c r="N135" s="101">
        <v>176.23534740326525</v>
      </c>
      <c r="O135" s="101">
        <v>155.9747540848625</v>
      </c>
      <c r="P135" s="101">
        <v>127.1725777481566</v>
      </c>
      <c r="Q135" s="101">
        <v>116.59691216911514</v>
      </c>
      <c r="R135" s="101">
        <v>109.16718772258997</v>
      </c>
      <c r="S135" s="101">
        <v>110.97409697058848</v>
      </c>
      <c r="T135" s="101">
        <v>101.94959361111917</v>
      </c>
      <c r="U135" s="101">
        <v>83.158405453416364</v>
      </c>
      <c r="V135" s="101">
        <v>76.607343538871532</v>
      </c>
      <c r="W135" s="101">
        <v>68.129689530222521</v>
      </c>
      <c r="DA135" s="131" t="s">
        <v>1697</v>
      </c>
    </row>
    <row r="136" spans="1:105" ht="12" customHeight="1" x14ac:dyDescent="0.25">
      <c r="A136" s="107" t="s">
        <v>121</v>
      </c>
      <c r="B136" s="104">
        <v>67.557345190624716</v>
      </c>
      <c r="C136" s="104">
        <v>77.317915807631721</v>
      </c>
      <c r="D136" s="104">
        <v>90.845838002175469</v>
      </c>
      <c r="E136" s="104">
        <v>113.13641157480689</v>
      </c>
      <c r="F136" s="104">
        <v>121.91954341047213</v>
      </c>
      <c r="G136" s="104">
        <v>138.73961314636711</v>
      </c>
      <c r="H136" s="104">
        <v>152.3751510257398</v>
      </c>
      <c r="I136" s="104">
        <v>184.02171515552885</v>
      </c>
      <c r="J136" s="104">
        <v>164.78855231565171</v>
      </c>
      <c r="K136" s="104">
        <v>184.55619349420971</v>
      </c>
      <c r="L136" s="104">
        <v>181.9153920419273</v>
      </c>
      <c r="M136" s="104">
        <v>214.13580008127229</v>
      </c>
      <c r="N136" s="104">
        <v>233.15278158465648</v>
      </c>
      <c r="O136" s="104">
        <v>254.50682141679511</v>
      </c>
      <c r="P136" s="104">
        <v>267.60694800436858</v>
      </c>
      <c r="Q136" s="104">
        <v>320.03432870346296</v>
      </c>
      <c r="R136" s="104">
        <v>334.47281699715654</v>
      </c>
      <c r="S136" s="104">
        <v>360.05279844813924</v>
      </c>
      <c r="T136" s="104">
        <v>357.57833524978969</v>
      </c>
      <c r="U136" s="104">
        <v>324.92389008993553</v>
      </c>
      <c r="V136" s="104">
        <v>296.04833433466331</v>
      </c>
      <c r="W136" s="104">
        <v>287.13741815971258</v>
      </c>
      <c r="DA136" s="132" t="s">
        <v>1698</v>
      </c>
    </row>
    <row r="137" spans="1:105" ht="12" customHeight="1" x14ac:dyDescent="0.25">
      <c r="A137" s="108" t="s">
        <v>53</v>
      </c>
      <c r="B137" s="98">
        <v>34.225524845721559</v>
      </c>
      <c r="C137" s="98">
        <v>37.25865017183088</v>
      </c>
      <c r="D137" s="98">
        <v>44.785061485227928</v>
      </c>
      <c r="E137" s="98">
        <v>55.528917285681906</v>
      </c>
      <c r="F137" s="98">
        <v>63.326603289999134</v>
      </c>
      <c r="G137" s="98">
        <v>70.833468961008663</v>
      </c>
      <c r="H137" s="98">
        <v>76.967102382587257</v>
      </c>
      <c r="I137" s="98">
        <v>102.06119810056582</v>
      </c>
      <c r="J137" s="98">
        <v>83.325578042778318</v>
      </c>
      <c r="K137" s="98">
        <v>94.433023493821551</v>
      </c>
      <c r="L137" s="98">
        <v>92.324820448049238</v>
      </c>
      <c r="M137" s="98">
        <v>112.97312709503197</v>
      </c>
      <c r="N137" s="98">
        <v>123.22394949294619</v>
      </c>
      <c r="O137" s="98">
        <v>139.66936268021337</v>
      </c>
      <c r="P137" s="98">
        <v>130.67803704498974</v>
      </c>
      <c r="Q137" s="98">
        <v>154.9752250359609</v>
      </c>
      <c r="R137" s="98">
        <v>163.44719991942137</v>
      </c>
      <c r="S137" s="98">
        <v>185.96233268370008</v>
      </c>
      <c r="T137" s="98">
        <v>170.03687350878641</v>
      </c>
      <c r="U137" s="98">
        <v>155.07041223474542</v>
      </c>
      <c r="V137" s="98">
        <v>132.28223410850316</v>
      </c>
      <c r="W137" s="98">
        <v>140.55012229097926</v>
      </c>
      <c r="DA137" s="63" t="s">
        <v>1699</v>
      </c>
    </row>
    <row r="138" spans="1:105" ht="12" customHeight="1" x14ac:dyDescent="0.25">
      <c r="A138" s="108" t="s">
        <v>52</v>
      </c>
      <c r="B138" s="98">
        <v>33.331820344903164</v>
      </c>
      <c r="C138" s="98">
        <v>40.059265635800834</v>
      </c>
      <c r="D138" s="98">
        <v>46.060776516947548</v>
      </c>
      <c r="E138" s="98">
        <v>57.607494289124986</v>
      </c>
      <c r="F138" s="98">
        <v>58.592940120472988</v>
      </c>
      <c r="G138" s="98">
        <v>67.906144185358443</v>
      </c>
      <c r="H138" s="98">
        <v>75.40804864315254</v>
      </c>
      <c r="I138" s="98">
        <v>81.960517054963049</v>
      </c>
      <c r="J138" s="98">
        <v>81.462974272873396</v>
      </c>
      <c r="K138" s="98">
        <v>90.123170000388171</v>
      </c>
      <c r="L138" s="98">
        <v>89.590571593878067</v>
      </c>
      <c r="M138" s="98">
        <v>101.16267298624032</v>
      </c>
      <c r="N138" s="98">
        <v>109.92883209171029</v>
      </c>
      <c r="O138" s="98">
        <v>114.83745873658172</v>
      </c>
      <c r="P138" s="98">
        <v>136.92891095937884</v>
      </c>
      <c r="Q138" s="98">
        <v>165.05910366750209</v>
      </c>
      <c r="R138" s="98">
        <v>171.02561707773518</v>
      </c>
      <c r="S138" s="98">
        <v>174.09046576443919</v>
      </c>
      <c r="T138" s="98">
        <v>187.54146174100325</v>
      </c>
      <c r="U138" s="98">
        <v>169.85347785519008</v>
      </c>
      <c r="V138" s="98">
        <v>163.76610022616018</v>
      </c>
      <c r="W138" s="98">
        <v>146.58729586873332</v>
      </c>
      <c r="DA138" s="63" t="s">
        <v>1700</v>
      </c>
    </row>
    <row r="139" spans="1:105" ht="12" customHeight="1" x14ac:dyDescent="0.25">
      <c r="A139" s="121" t="s">
        <v>54</v>
      </c>
      <c r="B139" s="122">
        <v>431.76348163570202</v>
      </c>
      <c r="C139" s="122">
        <v>439.25856271306657</v>
      </c>
      <c r="D139" s="122">
        <v>437.06999542250435</v>
      </c>
      <c r="E139" s="122">
        <v>429.29514369995564</v>
      </c>
      <c r="F139" s="122">
        <v>442.24761080158004</v>
      </c>
      <c r="G139" s="122">
        <v>444.61385870481382</v>
      </c>
      <c r="H139" s="122">
        <v>418.34613542616808</v>
      </c>
      <c r="I139" s="122">
        <v>386.08083991130979</v>
      </c>
      <c r="J139" s="122">
        <v>348.55080188517655</v>
      </c>
      <c r="K139" s="122">
        <v>337.53453985220682</v>
      </c>
      <c r="L139" s="122">
        <v>328.8911246127318</v>
      </c>
      <c r="M139" s="122">
        <v>290.41025600353095</v>
      </c>
      <c r="N139" s="122">
        <v>289.78454634012894</v>
      </c>
      <c r="O139" s="122">
        <v>284.19756561185102</v>
      </c>
      <c r="P139" s="122">
        <v>280.72891072359351</v>
      </c>
      <c r="Q139" s="122">
        <v>283.41265353082395</v>
      </c>
      <c r="R139" s="122">
        <v>275.67879941044094</v>
      </c>
      <c r="S139" s="122">
        <v>290.01437200391661</v>
      </c>
      <c r="T139" s="122">
        <v>258.06797562786068</v>
      </c>
      <c r="U139" s="122">
        <v>246.61536013723403</v>
      </c>
      <c r="V139" s="122">
        <v>231.14445560431324</v>
      </c>
      <c r="W139" s="122">
        <v>234.86872545318633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431.76348163570202</v>
      </c>
      <c r="C141" s="33">
        <v>439.25856271306657</v>
      </c>
      <c r="D141" s="33">
        <v>437.06999542250435</v>
      </c>
      <c r="E141" s="33">
        <v>429.29514369995564</v>
      </c>
      <c r="F141" s="33">
        <v>442.24761080158004</v>
      </c>
      <c r="G141" s="33">
        <v>444.61385870481382</v>
      </c>
      <c r="H141" s="33">
        <v>418.34613542616808</v>
      </c>
      <c r="I141" s="33">
        <v>386.08083991130979</v>
      </c>
      <c r="J141" s="33">
        <v>348.55080188517655</v>
      </c>
      <c r="K141" s="33">
        <v>337.53453985220682</v>
      </c>
      <c r="L141" s="33">
        <v>328.8911246127318</v>
      </c>
      <c r="M141" s="33">
        <v>290.41025600353095</v>
      </c>
      <c r="N141" s="33">
        <v>289.78454634012894</v>
      </c>
      <c r="O141" s="33">
        <v>284.19756561185102</v>
      </c>
      <c r="P141" s="33">
        <v>280.72891072359351</v>
      </c>
      <c r="Q141" s="33">
        <v>283.41265353082395</v>
      </c>
      <c r="R141" s="33">
        <v>275.67879941044094</v>
      </c>
      <c r="S141" s="33">
        <v>290.01437200391661</v>
      </c>
      <c r="T141" s="33">
        <v>258.06797562786068</v>
      </c>
      <c r="U141" s="33">
        <v>246.61536013723403</v>
      </c>
      <c r="V141" s="33">
        <v>231.14445560431324</v>
      </c>
      <c r="W141" s="33">
        <v>234.86872545318633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172.32241805084473</v>
      </c>
      <c r="C143" s="117">
        <f t="shared" si="49"/>
        <v>218.46795039455424</v>
      </c>
      <c r="D143" s="117">
        <f t="shared" si="49"/>
        <v>270.84941742990918</v>
      </c>
      <c r="E143" s="117">
        <f t="shared" si="49"/>
        <v>319.26387296564684</v>
      </c>
      <c r="F143" s="117">
        <f t="shared" si="49"/>
        <v>325.84936078554909</v>
      </c>
      <c r="G143" s="117">
        <f t="shared" si="49"/>
        <v>340.04916840012129</v>
      </c>
      <c r="H143" s="117">
        <f t="shared" si="49"/>
        <v>382.80037128885908</v>
      </c>
      <c r="I143" s="117">
        <f t="shared" si="49"/>
        <v>453.14741845419258</v>
      </c>
      <c r="J143" s="117">
        <f t="shared" si="49"/>
        <v>507.66891533431158</v>
      </c>
      <c r="K143" s="117">
        <f t="shared" si="49"/>
        <v>577.28193539135998</v>
      </c>
      <c r="L143" s="117">
        <f t="shared" si="49"/>
        <v>644.03729836997366</v>
      </c>
      <c r="M143" s="117">
        <f t="shared" si="49"/>
        <v>720.68206720716125</v>
      </c>
      <c r="N143" s="117">
        <f t="shared" si="49"/>
        <v>768.01751937752579</v>
      </c>
      <c r="O143" s="117">
        <f t="shared" si="49"/>
        <v>817.08806093249893</v>
      </c>
      <c r="P143" s="117">
        <f t="shared" si="49"/>
        <v>850.98379985201916</v>
      </c>
      <c r="Q143" s="117">
        <f t="shared" si="49"/>
        <v>894.05052995335177</v>
      </c>
      <c r="R143" s="117">
        <f t="shared" ref="R143:V143" si="50">R144+R146+R148+R157</f>
        <v>947.13612344823855</v>
      </c>
      <c r="S143" s="117">
        <f t="shared" si="50"/>
        <v>1014.2184620154193</v>
      </c>
      <c r="T143" s="117">
        <f t="shared" si="50"/>
        <v>1081.5489490721122</v>
      </c>
      <c r="U143" s="117">
        <f t="shared" si="50"/>
        <v>1107.0416292285499</v>
      </c>
      <c r="V143" s="117">
        <f t="shared" si="50"/>
        <v>1163.6126434773578</v>
      </c>
      <c r="W143" s="117">
        <f t="shared" ref="W143" si="51">W144+W146+W148+W157</f>
        <v>1239.4359299969499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108.41500717676105</v>
      </c>
      <c r="C144" s="122">
        <f t="shared" si="52"/>
        <v>142.12273180084617</v>
      </c>
      <c r="D144" s="122">
        <f t="shared" si="52"/>
        <v>171.2098014014081</v>
      </c>
      <c r="E144" s="122">
        <f t="shared" si="52"/>
        <v>199.666698773711</v>
      </c>
      <c r="F144" s="122">
        <f t="shared" si="52"/>
        <v>190.96832738512151</v>
      </c>
      <c r="G144" s="122">
        <f t="shared" si="52"/>
        <v>190.32313303176031</v>
      </c>
      <c r="H144" s="122">
        <f t="shared" si="52"/>
        <v>211.53356785605681</v>
      </c>
      <c r="I144" s="122">
        <f t="shared" si="52"/>
        <v>241.84355085984342</v>
      </c>
      <c r="J144" s="122">
        <f t="shared" si="52"/>
        <v>280.63702855408712</v>
      </c>
      <c r="K144" s="122">
        <f t="shared" si="52"/>
        <v>314.23868634246901</v>
      </c>
      <c r="L144" s="122">
        <f t="shared" si="52"/>
        <v>344.68586878924361</v>
      </c>
      <c r="M144" s="122">
        <f t="shared" si="52"/>
        <v>372.21930353648133</v>
      </c>
      <c r="N144" s="122">
        <f t="shared" si="52"/>
        <v>402.71222322109946</v>
      </c>
      <c r="O144" s="122">
        <f t="shared" si="52"/>
        <v>430.19910860658507</v>
      </c>
      <c r="P144" s="122">
        <f t="shared" si="52"/>
        <v>450.91711551975283</v>
      </c>
      <c r="Q144" s="122">
        <f t="shared" si="52"/>
        <v>471.34812118678605</v>
      </c>
      <c r="R144" s="122">
        <f t="shared" si="52"/>
        <v>490.73404064938921</v>
      </c>
      <c r="S144" s="122">
        <f t="shared" si="52"/>
        <v>510.39865510894526</v>
      </c>
      <c r="T144" s="122">
        <f t="shared" si="52"/>
        <v>527.53516900053069</v>
      </c>
      <c r="U144" s="122">
        <f t="shared" si="52"/>
        <v>552.14363659045318</v>
      </c>
      <c r="V144" s="122">
        <f t="shared" si="52"/>
        <v>585.165124936947</v>
      </c>
      <c r="W144" s="122">
        <f t="shared" si="52"/>
        <v>613.66102788801902</v>
      </c>
      <c r="DA144" s="130" t="s">
        <v>1705</v>
      </c>
    </row>
    <row r="145" spans="1:105" ht="12" customHeight="1" x14ac:dyDescent="0.25">
      <c r="A145" s="97" t="s">
        <v>53</v>
      </c>
      <c r="B145" s="98">
        <v>108.41500717676105</v>
      </c>
      <c r="C145" s="98">
        <v>142.12273180084617</v>
      </c>
      <c r="D145" s="98">
        <v>171.2098014014081</v>
      </c>
      <c r="E145" s="98">
        <v>199.666698773711</v>
      </c>
      <c r="F145" s="98">
        <v>190.96832738512151</v>
      </c>
      <c r="G145" s="98">
        <v>190.32313303176031</v>
      </c>
      <c r="H145" s="98">
        <v>211.53356785605681</v>
      </c>
      <c r="I145" s="98">
        <v>241.84355085984342</v>
      </c>
      <c r="J145" s="98">
        <v>280.63702855408712</v>
      </c>
      <c r="K145" s="98">
        <v>314.23868634246901</v>
      </c>
      <c r="L145" s="98">
        <v>344.68586878924361</v>
      </c>
      <c r="M145" s="98">
        <v>372.21930353648133</v>
      </c>
      <c r="N145" s="98">
        <v>402.71222322109946</v>
      </c>
      <c r="O145" s="98">
        <v>430.19910860658507</v>
      </c>
      <c r="P145" s="98">
        <v>450.91711551975283</v>
      </c>
      <c r="Q145" s="98">
        <v>471.34812118678605</v>
      </c>
      <c r="R145" s="98">
        <v>490.73404064938921</v>
      </c>
      <c r="S145" s="98">
        <v>510.39865510894526</v>
      </c>
      <c r="T145" s="98">
        <v>527.53516900053069</v>
      </c>
      <c r="U145" s="98">
        <v>552.14363659045318</v>
      </c>
      <c r="V145" s="98">
        <v>585.165124936947</v>
      </c>
      <c r="W145" s="98">
        <v>613.66102788801902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2.9078160437012763</v>
      </c>
      <c r="C146" s="122">
        <f t="shared" si="53"/>
        <v>2.9169775074863042</v>
      </c>
      <c r="D146" s="122">
        <f t="shared" si="53"/>
        <v>3.0441304750361673</v>
      </c>
      <c r="E146" s="122">
        <f t="shared" si="53"/>
        <v>5.968762168002395</v>
      </c>
      <c r="F146" s="122">
        <f t="shared" si="53"/>
        <v>3.3105520269114059</v>
      </c>
      <c r="G146" s="122">
        <f t="shared" si="53"/>
        <v>3.5634876510464553</v>
      </c>
      <c r="H146" s="122">
        <f t="shared" si="53"/>
        <v>5.451510356838428</v>
      </c>
      <c r="I146" s="122">
        <f t="shared" si="53"/>
        <v>4.6845558193845065</v>
      </c>
      <c r="J146" s="122">
        <f t="shared" si="53"/>
        <v>5.841501195565133</v>
      </c>
      <c r="K146" s="122">
        <f t="shared" si="53"/>
        <v>6.9160310349198753</v>
      </c>
      <c r="L146" s="122">
        <f t="shared" si="53"/>
        <v>9.0148694642743958</v>
      </c>
      <c r="M146" s="122">
        <f t="shared" si="53"/>
        <v>10.873556615194873</v>
      </c>
      <c r="N146" s="122">
        <f t="shared" si="53"/>
        <v>12.085671766150002</v>
      </c>
      <c r="O146" s="122">
        <f t="shared" si="53"/>
        <v>13.14936070115585</v>
      </c>
      <c r="P146" s="122">
        <f t="shared" si="53"/>
        <v>13.983098286898334</v>
      </c>
      <c r="Q146" s="122">
        <f t="shared" si="53"/>
        <v>15.897162109537186</v>
      </c>
      <c r="R146" s="122">
        <f t="shared" si="53"/>
        <v>19.16699623716292</v>
      </c>
      <c r="S146" s="122">
        <f t="shared" si="53"/>
        <v>21.64907904475433</v>
      </c>
      <c r="T146" s="122">
        <f t="shared" si="53"/>
        <v>21.515972823588587</v>
      </c>
      <c r="U146" s="122">
        <f t="shared" si="53"/>
        <v>23.130817165847347</v>
      </c>
      <c r="V146" s="122">
        <f t="shared" si="53"/>
        <v>24.51500935582926</v>
      </c>
      <c r="W146" s="122">
        <f t="shared" si="53"/>
        <v>27.496087916965497</v>
      </c>
      <c r="DA146" s="130" t="s">
        <v>1707</v>
      </c>
    </row>
    <row r="147" spans="1:105" ht="12" customHeight="1" x14ac:dyDescent="0.25">
      <c r="A147" s="97" t="s">
        <v>53</v>
      </c>
      <c r="B147" s="98">
        <v>2.9078160437012763</v>
      </c>
      <c r="C147" s="98">
        <v>2.9169775074863042</v>
      </c>
      <c r="D147" s="98">
        <v>3.0441304750361673</v>
      </c>
      <c r="E147" s="98">
        <v>5.968762168002395</v>
      </c>
      <c r="F147" s="98">
        <v>3.3105520269114059</v>
      </c>
      <c r="G147" s="98">
        <v>3.5634876510464553</v>
      </c>
      <c r="H147" s="98">
        <v>5.451510356838428</v>
      </c>
      <c r="I147" s="98">
        <v>4.6845558193845065</v>
      </c>
      <c r="J147" s="98">
        <v>5.841501195565133</v>
      </c>
      <c r="K147" s="98">
        <v>6.9160310349198753</v>
      </c>
      <c r="L147" s="98">
        <v>9.0148694642743958</v>
      </c>
      <c r="M147" s="98">
        <v>10.873556615194873</v>
      </c>
      <c r="N147" s="98">
        <v>12.085671766150002</v>
      </c>
      <c r="O147" s="98">
        <v>13.14936070115585</v>
      </c>
      <c r="P147" s="98">
        <v>13.983098286898334</v>
      </c>
      <c r="Q147" s="98">
        <v>15.897162109537186</v>
      </c>
      <c r="R147" s="98">
        <v>19.16699623716292</v>
      </c>
      <c r="S147" s="98">
        <v>21.64907904475433</v>
      </c>
      <c r="T147" s="98">
        <v>21.515972823588587</v>
      </c>
      <c r="U147" s="98">
        <v>23.130817165847347</v>
      </c>
      <c r="V147" s="98">
        <v>24.51500935582926</v>
      </c>
      <c r="W147" s="98">
        <v>27.496087916965497</v>
      </c>
      <c r="DA147" s="63" t="s">
        <v>1708</v>
      </c>
    </row>
    <row r="148" spans="1:105" ht="12" customHeight="1" x14ac:dyDescent="0.25">
      <c r="A148" s="121" t="s">
        <v>55</v>
      </c>
      <c r="B148" s="122">
        <v>44.276686750597001</v>
      </c>
      <c r="C148" s="122">
        <v>52.438844014626412</v>
      </c>
      <c r="D148" s="122">
        <v>68.997511341681971</v>
      </c>
      <c r="E148" s="122">
        <v>80.345592893892857</v>
      </c>
      <c r="F148" s="122">
        <v>93.898819488638225</v>
      </c>
      <c r="G148" s="122">
        <v>102.99870990171955</v>
      </c>
      <c r="H148" s="122">
        <v>117.02969481600519</v>
      </c>
      <c r="I148" s="122">
        <v>150.42635463324393</v>
      </c>
      <c r="J148" s="122">
        <v>160.40146301726764</v>
      </c>
      <c r="K148" s="122">
        <v>186.09973973815647</v>
      </c>
      <c r="L148" s="122">
        <v>210.9271636359988</v>
      </c>
      <c r="M148" s="122">
        <v>255.39515945892146</v>
      </c>
      <c r="N148" s="122">
        <v>262.78049987703844</v>
      </c>
      <c r="O148" s="122">
        <v>276.10759519804805</v>
      </c>
      <c r="P148" s="122">
        <v>281.29988015570575</v>
      </c>
      <c r="Q148" s="122">
        <v>299.22146471184089</v>
      </c>
      <c r="R148" s="122">
        <v>327.89477779977631</v>
      </c>
      <c r="S148" s="122">
        <v>359.46363184517054</v>
      </c>
      <c r="T148" s="122">
        <v>409.91229137646462</v>
      </c>
      <c r="U148" s="122">
        <v>404.84077106908882</v>
      </c>
      <c r="V148" s="122">
        <v>424.9184511041322</v>
      </c>
      <c r="W148" s="122">
        <v>458.9628095007688</v>
      </c>
      <c r="DA148" s="130" t="s">
        <v>1709</v>
      </c>
    </row>
    <row r="149" spans="1:105" ht="12" customHeight="1" x14ac:dyDescent="0.25">
      <c r="A149" s="97" t="s">
        <v>124</v>
      </c>
      <c r="B149" s="98">
        <v>8.9081345028731658</v>
      </c>
      <c r="C149" s="98">
        <v>9.3008181626635018</v>
      </c>
      <c r="D149" s="98">
        <v>9.6002126687474121</v>
      </c>
      <c r="E149" s="98">
        <v>9.1905798731986987</v>
      </c>
      <c r="F149" s="98">
        <v>13.824820247651347</v>
      </c>
      <c r="G149" s="98">
        <v>13.260707501620988</v>
      </c>
      <c r="H149" s="98">
        <v>15.344846053579136</v>
      </c>
      <c r="I149" s="98">
        <v>14.296452894180069</v>
      </c>
      <c r="J149" s="98">
        <v>17.999686029207993</v>
      </c>
      <c r="K149" s="98">
        <v>20.91322756773733</v>
      </c>
      <c r="L149" s="98">
        <v>24.296963101177482</v>
      </c>
      <c r="M149" s="98">
        <v>29.886493818917014</v>
      </c>
      <c r="N149" s="98">
        <v>28.373297062707671</v>
      </c>
      <c r="O149" s="98">
        <v>27.430967349632873</v>
      </c>
      <c r="P149" s="98">
        <v>36.218621060135419</v>
      </c>
      <c r="Q149" s="98">
        <v>32.723057248557332</v>
      </c>
      <c r="R149" s="98">
        <v>44.317969208359706</v>
      </c>
      <c r="S149" s="98">
        <v>37.036831549500292</v>
      </c>
      <c r="T149" s="98">
        <v>58.785366116391835</v>
      </c>
      <c r="U149" s="98">
        <v>54.018309236316611</v>
      </c>
      <c r="V149" s="98">
        <v>60.094275333894323</v>
      </c>
      <c r="W149" s="98">
        <v>51.968991223013269</v>
      </c>
      <c r="DA149" s="63" t="s">
        <v>1710</v>
      </c>
    </row>
    <row r="150" spans="1:105" ht="12" customHeight="1" x14ac:dyDescent="0.25">
      <c r="A150" s="97" t="s">
        <v>123</v>
      </c>
      <c r="B150" s="98">
        <v>1.3220775514140429E-2</v>
      </c>
      <c r="C150" s="98">
        <v>1.8904903679846354E-2</v>
      </c>
      <c r="D150" s="98">
        <v>2.3648018605260824E-2</v>
      </c>
      <c r="E150" s="98">
        <v>2.5705351135188841E-2</v>
      </c>
      <c r="F150" s="98">
        <v>5.236188155962624E-2</v>
      </c>
      <c r="G150" s="98">
        <v>4.9033291355257198E-2</v>
      </c>
      <c r="H150" s="98">
        <v>7.056087325592747E-2</v>
      </c>
      <c r="I150" s="98">
        <v>5.6310009230374269E-2</v>
      </c>
      <c r="J150" s="98">
        <v>0.10357184862837149</v>
      </c>
      <c r="K150" s="98">
        <v>0.14324866736649713</v>
      </c>
      <c r="L150" s="98">
        <v>0.16732933130739736</v>
      </c>
      <c r="M150" s="98">
        <v>0.23359596742571359</v>
      </c>
      <c r="N150" s="98">
        <v>0.21876461523607688</v>
      </c>
      <c r="O150" s="98">
        <v>0.19322419365061719</v>
      </c>
      <c r="P150" s="98">
        <v>0.43918169381431704</v>
      </c>
      <c r="Q150" s="98">
        <v>0.32403072101486469</v>
      </c>
      <c r="R150" s="98">
        <v>0.57984638230641194</v>
      </c>
      <c r="S150" s="98">
        <v>0.43605755222400805</v>
      </c>
      <c r="T150" s="98">
        <v>0.83407108262738672</v>
      </c>
      <c r="U150" s="98">
        <v>0.75509386750131413</v>
      </c>
      <c r="V150" s="98">
        <v>0.93398917484366439</v>
      </c>
      <c r="W150" s="98">
        <v>0.73358316972535964</v>
      </c>
      <c r="DA150" s="63" t="s">
        <v>1711</v>
      </c>
    </row>
    <row r="151" spans="1:105" ht="12" customHeight="1" x14ac:dyDescent="0.25">
      <c r="A151" s="100" t="s">
        <v>50</v>
      </c>
      <c r="B151" s="101">
        <v>7.0719787913234638E-3</v>
      </c>
      <c r="C151" s="101">
        <v>9.6299280606219981E-3</v>
      </c>
      <c r="D151" s="101">
        <v>1.2298138257516463E-2</v>
      </c>
      <c r="E151" s="101">
        <v>1.3298093252830774E-2</v>
      </c>
      <c r="F151" s="101">
        <v>2.8657898766244822E-2</v>
      </c>
      <c r="G151" s="101">
        <v>2.6410909814556283E-2</v>
      </c>
      <c r="H151" s="101">
        <v>3.7704297640621366E-2</v>
      </c>
      <c r="I151" s="101">
        <v>3.2716783595443173E-2</v>
      </c>
      <c r="J151" s="101">
        <v>5.526611576985363E-2</v>
      </c>
      <c r="K151" s="101">
        <v>7.7082190329767486E-2</v>
      </c>
      <c r="L151" s="101">
        <v>8.9399240608733582E-2</v>
      </c>
      <c r="M151" s="101">
        <v>0.12874473079905438</v>
      </c>
      <c r="N151" s="101">
        <v>0.12088735768688769</v>
      </c>
      <c r="O151" s="101">
        <v>0.11034734870517748</v>
      </c>
      <c r="P151" s="101">
        <v>0.22273747766220461</v>
      </c>
      <c r="Q151" s="101">
        <v>0.1610964648849848</v>
      </c>
      <c r="R151" s="101">
        <v>0.29000276765557947</v>
      </c>
      <c r="S151" s="101">
        <v>0.22809717771808175</v>
      </c>
      <c r="T151" s="101">
        <v>0.40124741700681049</v>
      </c>
      <c r="U151" s="101">
        <v>0.36428482550948438</v>
      </c>
      <c r="V151" s="101">
        <v>0.42520457992982946</v>
      </c>
      <c r="W151" s="101">
        <v>0.36398432526350732</v>
      </c>
      <c r="DA151" s="131" t="s">
        <v>1712</v>
      </c>
    </row>
    <row r="152" spans="1:105" ht="12" customHeight="1" x14ac:dyDescent="0.25">
      <c r="A152" s="103" t="s">
        <v>52</v>
      </c>
      <c r="B152" s="104">
        <v>6.148796722816964E-3</v>
      </c>
      <c r="C152" s="104">
        <v>9.2749756192243536E-3</v>
      </c>
      <c r="D152" s="104">
        <v>1.1349880347744361E-2</v>
      </c>
      <c r="E152" s="104">
        <v>1.2407257882358065E-2</v>
      </c>
      <c r="F152" s="104">
        <v>2.3703982793381418E-2</v>
      </c>
      <c r="G152" s="104">
        <v>2.2622381540700915E-2</v>
      </c>
      <c r="H152" s="104">
        <v>3.2856575615306097E-2</v>
      </c>
      <c r="I152" s="104">
        <v>2.3593225634931096E-2</v>
      </c>
      <c r="J152" s="104">
        <v>4.8305732858517865E-2</v>
      </c>
      <c r="K152" s="104">
        <v>6.6166477036729648E-2</v>
      </c>
      <c r="L152" s="104">
        <v>7.7930090698663787E-2</v>
      </c>
      <c r="M152" s="104">
        <v>0.10485123662665921</v>
      </c>
      <c r="N152" s="104">
        <v>9.7877257549189176E-2</v>
      </c>
      <c r="O152" s="104">
        <v>8.2876844945439704E-2</v>
      </c>
      <c r="P152" s="104">
        <v>0.21644421615211243</v>
      </c>
      <c r="Q152" s="104">
        <v>0.16293425612987988</v>
      </c>
      <c r="R152" s="104">
        <v>0.28984361465083242</v>
      </c>
      <c r="S152" s="104">
        <v>0.2079603745059263</v>
      </c>
      <c r="T152" s="104">
        <v>0.43282366562057623</v>
      </c>
      <c r="U152" s="104">
        <v>0.3908090419918297</v>
      </c>
      <c r="V152" s="104">
        <v>0.50878459491383488</v>
      </c>
      <c r="W152" s="104">
        <v>0.36959884446185226</v>
      </c>
      <c r="DA152" s="132" t="s">
        <v>1713</v>
      </c>
    </row>
    <row r="153" spans="1:105" ht="12" customHeight="1" x14ac:dyDescent="0.25">
      <c r="A153" s="106" t="s">
        <v>122</v>
      </c>
      <c r="B153" s="101">
        <v>30.463239754851067</v>
      </c>
      <c r="C153" s="101">
        <v>34.770302200546695</v>
      </c>
      <c r="D153" s="101">
        <v>44.744850531243713</v>
      </c>
      <c r="E153" s="101">
        <v>47.991768767108596</v>
      </c>
      <c r="F153" s="101">
        <v>54.283210662215772</v>
      </c>
      <c r="G153" s="101">
        <v>58.63742381555825</v>
      </c>
      <c r="H153" s="101">
        <v>63.071099688281627</v>
      </c>
      <c r="I153" s="101">
        <v>75.804506781435663</v>
      </c>
      <c r="J153" s="101">
        <v>76.048495581770794</v>
      </c>
      <c r="K153" s="101">
        <v>76.161941200292659</v>
      </c>
      <c r="L153" s="101">
        <v>88.018543154094587</v>
      </c>
      <c r="M153" s="101">
        <v>95.30261236649784</v>
      </c>
      <c r="N153" s="101">
        <v>97.314206795790255</v>
      </c>
      <c r="O153" s="101">
        <v>93.77940691442825</v>
      </c>
      <c r="P153" s="101">
        <v>77.958850685402012</v>
      </c>
      <c r="Q153" s="101">
        <v>70.166557702248681</v>
      </c>
      <c r="R153" s="101">
        <v>66.915955314117127</v>
      </c>
      <c r="S153" s="101">
        <v>74.19287836901411</v>
      </c>
      <c r="T153" s="101">
        <v>78.985239275821115</v>
      </c>
      <c r="U153" s="101">
        <v>74.344352686049916</v>
      </c>
      <c r="V153" s="101">
        <v>83.35022422230881</v>
      </c>
      <c r="W153" s="101">
        <v>79.201653234973392</v>
      </c>
      <c r="DA153" s="131" t="s">
        <v>1714</v>
      </c>
    </row>
    <row r="154" spans="1:105" ht="12" customHeight="1" x14ac:dyDescent="0.25">
      <c r="A154" s="107" t="s">
        <v>121</v>
      </c>
      <c r="B154" s="104">
        <v>4.89209171735863</v>
      </c>
      <c r="C154" s="104">
        <v>8.3488187477363649</v>
      </c>
      <c r="D154" s="104">
        <v>14.628800123085583</v>
      </c>
      <c r="E154" s="104">
        <v>23.137538902450373</v>
      </c>
      <c r="F154" s="104">
        <v>25.738426697211487</v>
      </c>
      <c r="G154" s="104">
        <v>31.051545293185058</v>
      </c>
      <c r="H154" s="104">
        <v>38.543188200888494</v>
      </c>
      <c r="I154" s="104">
        <v>60.269084948397804</v>
      </c>
      <c r="J154" s="104">
        <v>66.249709557660466</v>
      </c>
      <c r="K154" s="104">
        <v>88.881322302759969</v>
      </c>
      <c r="L154" s="104">
        <v>98.44432804941934</v>
      </c>
      <c r="M154" s="104">
        <v>129.97245730608088</v>
      </c>
      <c r="N154" s="104">
        <v>136.87423140330441</v>
      </c>
      <c r="O154" s="104">
        <v>154.70399674033629</v>
      </c>
      <c r="P154" s="104">
        <v>166.68322671635397</v>
      </c>
      <c r="Q154" s="104">
        <v>196.00781904002002</v>
      </c>
      <c r="R154" s="104">
        <v>216.08100689499304</v>
      </c>
      <c r="S154" s="104">
        <v>247.79786437443212</v>
      </c>
      <c r="T154" s="104">
        <v>271.30761490162428</v>
      </c>
      <c r="U154" s="104">
        <v>275.72301527922099</v>
      </c>
      <c r="V154" s="104">
        <v>280.53996237308542</v>
      </c>
      <c r="W154" s="104">
        <v>327.05858187305677</v>
      </c>
      <c r="DA154" s="132" t="s">
        <v>1715</v>
      </c>
    </row>
    <row r="155" spans="1:105" ht="12" customHeight="1" x14ac:dyDescent="0.25">
      <c r="A155" s="108" t="s">
        <v>53</v>
      </c>
      <c r="B155" s="98">
        <v>2.4784041786657145</v>
      </c>
      <c r="C155" s="98">
        <v>4.0056956428848149</v>
      </c>
      <c r="D155" s="98">
        <v>7.1731190129734825</v>
      </c>
      <c r="E155" s="98">
        <v>11.309530742866791</v>
      </c>
      <c r="F155" s="98">
        <v>13.333683550069182</v>
      </c>
      <c r="G155" s="98">
        <v>15.831207550053108</v>
      </c>
      <c r="H155" s="98">
        <v>19.460115119728346</v>
      </c>
      <c r="I155" s="98">
        <v>33.41320949370364</v>
      </c>
      <c r="J155" s="98">
        <v>33.474686349305294</v>
      </c>
      <c r="K155" s="98">
        <v>45.445775756637531</v>
      </c>
      <c r="L155" s="98">
        <v>49.928591780553496</v>
      </c>
      <c r="M155" s="98">
        <v>68.538742578208414</v>
      </c>
      <c r="N155" s="98">
        <v>72.359346509156168</v>
      </c>
      <c r="O155" s="98">
        <v>84.940516749484061</v>
      </c>
      <c r="P155" s="98">
        <v>81.416794323940721</v>
      </c>
      <c r="Q155" s="98">
        <v>94.943046557163939</v>
      </c>
      <c r="R155" s="98">
        <v>105.5061219009494</v>
      </c>
      <c r="S155" s="98">
        <v>127.7774606487874</v>
      </c>
      <c r="T155" s="98">
        <v>128.61322975280922</v>
      </c>
      <c r="U155" s="98">
        <v>131.13265528148116</v>
      </c>
      <c r="V155" s="98">
        <v>124.94848804302238</v>
      </c>
      <c r="W155" s="98">
        <v>159.55736530519718</v>
      </c>
      <c r="DA155" s="63" t="s">
        <v>1716</v>
      </c>
    </row>
    <row r="156" spans="1:105" ht="12" customHeight="1" x14ac:dyDescent="0.25">
      <c r="A156" s="108" t="s">
        <v>52</v>
      </c>
      <c r="B156" s="98">
        <v>2.4136875386929155</v>
      </c>
      <c r="C156" s="98">
        <v>4.34312310485155</v>
      </c>
      <c r="D156" s="98">
        <v>7.4556811101120992</v>
      </c>
      <c r="E156" s="98">
        <v>11.828008159583581</v>
      </c>
      <c r="F156" s="98">
        <v>12.404743147142305</v>
      </c>
      <c r="G156" s="98">
        <v>15.220337743131951</v>
      </c>
      <c r="H156" s="98">
        <v>19.083073081160144</v>
      </c>
      <c r="I156" s="98">
        <v>26.855875454694164</v>
      </c>
      <c r="J156" s="98">
        <v>32.775023208355172</v>
      </c>
      <c r="K156" s="98">
        <v>43.435546546122445</v>
      </c>
      <c r="L156" s="98">
        <v>48.515736268865837</v>
      </c>
      <c r="M156" s="98">
        <v>61.433714727872477</v>
      </c>
      <c r="N156" s="98">
        <v>64.514884894148238</v>
      </c>
      <c r="O156" s="98">
        <v>69.763479990852233</v>
      </c>
      <c r="P156" s="98">
        <v>85.26643239241325</v>
      </c>
      <c r="Q156" s="98">
        <v>101.0647724828561</v>
      </c>
      <c r="R156" s="98">
        <v>110.57488499404363</v>
      </c>
      <c r="S156" s="98">
        <v>120.02040372564473</v>
      </c>
      <c r="T156" s="98">
        <v>142.69438514881506</v>
      </c>
      <c r="U156" s="98">
        <v>144.59035999773982</v>
      </c>
      <c r="V156" s="98">
        <v>155.59147433006305</v>
      </c>
      <c r="W156" s="98">
        <v>167.50121656785959</v>
      </c>
      <c r="DA156" s="63" t="s">
        <v>1717</v>
      </c>
    </row>
    <row r="157" spans="1:105" ht="12" customHeight="1" x14ac:dyDescent="0.25">
      <c r="A157" s="121" t="s">
        <v>54</v>
      </c>
      <c r="B157" s="122">
        <v>16.722908079785409</v>
      </c>
      <c r="C157" s="122">
        <v>20.989397071595366</v>
      </c>
      <c r="D157" s="122">
        <v>27.597974211782972</v>
      </c>
      <c r="E157" s="122">
        <v>33.282819130040572</v>
      </c>
      <c r="F157" s="122">
        <v>37.671661884877956</v>
      </c>
      <c r="G157" s="122">
        <v>43.163837815595009</v>
      </c>
      <c r="H157" s="122">
        <v>48.785598259958668</v>
      </c>
      <c r="I157" s="122">
        <v>56.192957141720754</v>
      </c>
      <c r="J157" s="122">
        <v>60.78892256739168</v>
      </c>
      <c r="K157" s="122">
        <v>70.02747827581463</v>
      </c>
      <c r="L157" s="122">
        <v>79.40939648045682</v>
      </c>
      <c r="M157" s="122">
        <v>82.19404759656355</v>
      </c>
      <c r="N157" s="122">
        <v>90.439124513237871</v>
      </c>
      <c r="O157" s="122">
        <v>97.631996426710003</v>
      </c>
      <c r="P157" s="122">
        <v>104.7837058896622</v>
      </c>
      <c r="Q157" s="122">
        <v>107.58378194518767</v>
      </c>
      <c r="R157" s="122">
        <v>109.34030876191019</v>
      </c>
      <c r="S157" s="122">
        <v>122.70709601654914</v>
      </c>
      <c r="T157" s="122">
        <v>122.58551587152819</v>
      </c>
      <c r="U157" s="122">
        <v>126.92640440316062</v>
      </c>
      <c r="V157" s="122">
        <v>129.01405808044944</v>
      </c>
      <c r="W157" s="122">
        <v>139.31600469119635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16.722908079785409</v>
      </c>
      <c r="C159" s="33">
        <v>20.989397071595366</v>
      </c>
      <c r="D159" s="33">
        <v>27.597974211782972</v>
      </c>
      <c r="E159" s="33">
        <v>33.282819130040572</v>
      </c>
      <c r="F159" s="33">
        <v>37.671661884877956</v>
      </c>
      <c r="G159" s="33">
        <v>43.163837815595009</v>
      </c>
      <c r="H159" s="33">
        <v>48.785598259958668</v>
      </c>
      <c r="I159" s="33">
        <v>56.192957141720754</v>
      </c>
      <c r="J159" s="33">
        <v>60.78892256739168</v>
      </c>
      <c r="K159" s="33">
        <v>70.02747827581463</v>
      </c>
      <c r="L159" s="33">
        <v>79.40939648045682</v>
      </c>
      <c r="M159" s="33">
        <v>82.19404759656355</v>
      </c>
      <c r="N159" s="33">
        <v>90.439124513237871</v>
      </c>
      <c r="O159" s="33">
        <v>97.631996426710003</v>
      </c>
      <c r="P159" s="33">
        <v>104.7837058896622</v>
      </c>
      <c r="Q159" s="33">
        <v>107.58378194518767</v>
      </c>
      <c r="R159" s="33">
        <v>109.34030876191019</v>
      </c>
      <c r="S159" s="33">
        <v>122.70709601654914</v>
      </c>
      <c r="T159" s="33">
        <v>122.58551587152819</v>
      </c>
      <c r="U159" s="33">
        <v>126.92640440316062</v>
      </c>
      <c r="V159" s="33">
        <v>129.01405808044944</v>
      </c>
      <c r="W159" s="33">
        <v>139.31600469119635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178.5189621383511</v>
      </c>
      <c r="C161" s="117">
        <f t="shared" si="54"/>
        <v>194.94942976570391</v>
      </c>
      <c r="D161" s="117">
        <f t="shared" si="54"/>
        <v>201.43641072309475</v>
      </c>
      <c r="E161" s="117">
        <f t="shared" si="54"/>
        <v>212.85386578495709</v>
      </c>
      <c r="F161" s="117">
        <f t="shared" si="54"/>
        <v>219.60001789537955</v>
      </c>
      <c r="G161" s="117">
        <f t="shared" si="54"/>
        <v>221.45820307142864</v>
      </c>
      <c r="H161" s="117">
        <f t="shared" si="54"/>
        <v>217.1180499042201</v>
      </c>
      <c r="I161" s="117">
        <f t="shared" si="54"/>
        <v>190.40922525032033</v>
      </c>
      <c r="J161" s="117">
        <f t="shared" si="54"/>
        <v>195.97639152550423</v>
      </c>
      <c r="K161" s="117">
        <f t="shared" si="54"/>
        <v>183.19897923139862</v>
      </c>
      <c r="L161" s="117">
        <f t="shared" si="54"/>
        <v>193.91598128043972</v>
      </c>
      <c r="M161" s="117">
        <f t="shared" si="54"/>
        <v>167.96111564336854</v>
      </c>
      <c r="N161" s="117">
        <f t="shared" si="54"/>
        <v>171.35765773285004</v>
      </c>
      <c r="O161" s="117">
        <f t="shared" si="54"/>
        <v>181.09307611374209</v>
      </c>
      <c r="P161" s="117">
        <f t="shared" si="54"/>
        <v>143.29356651344742</v>
      </c>
      <c r="Q161" s="117">
        <f t="shared" si="54"/>
        <v>141.77809136848657</v>
      </c>
      <c r="R161" s="117">
        <f t="shared" ref="R161:V161" si="55">R162+R164+R166+R175</f>
        <v>139.47972863673434</v>
      </c>
      <c r="S161" s="117">
        <f t="shared" si="55"/>
        <v>145.9216879697795</v>
      </c>
      <c r="T161" s="117">
        <f t="shared" si="55"/>
        <v>136.39496955868515</v>
      </c>
      <c r="U161" s="117">
        <f t="shared" si="55"/>
        <v>120.43045873097243</v>
      </c>
      <c r="V161" s="117">
        <f t="shared" si="55"/>
        <v>110.0796126182471</v>
      </c>
      <c r="W161" s="117">
        <f t="shared" ref="W161" si="56">W162+W164+W166+W175</f>
        <v>101.72208068544735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140.03086006783866</v>
      </c>
      <c r="C162" s="122">
        <f t="shared" si="57"/>
        <v>155.42151632067379</v>
      </c>
      <c r="D162" s="122">
        <f t="shared" si="57"/>
        <v>158.18329477591669</v>
      </c>
      <c r="E162" s="122">
        <f t="shared" si="57"/>
        <v>166.47220601197697</v>
      </c>
      <c r="F162" s="122">
        <f t="shared" si="57"/>
        <v>169.45177937183175</v>
      </c>
      <c r="G162" s="122">
        <f t="shared" si="57"/>
        <v>170.81300893572899</v>
      </c>
      <c r="H162" s="122">
        <f t="shared" si="57"/>
        <v>167.54488504836834</v>
      </c>
      <c r="I162" s="122">
        <f t="shared" si="57"/>
        <v>140.98807482993033</v>
      </c>
      <c r="J162" s="122">
        <f t="shared" si="57"/>
        <v>151.07380608820762</v>
      </c>
      <c r="K162" s="122">
        <f t="shared" si="57"/>
        <v>139.82044223392845</v>
      </c>
      <c r="L162" s="122">
        <f t="shared" si="57"/>
        <v>151.11843115851212</v>
      </c>
      <c r="M162" s="122">
        <f t="shared" si="57"/>
        <v>125.42882597583512</v>
      </c>
      <c r="N162" s="122">
        <f t="shared" si="57"/>
        <v>132.00457284088719</v>
      </c>
      <c r="O162" s="122">
        <f t="shared" si="57"/>
        <v>144.17389715532971</v>
      </c>
      <c r="P162" s="122">
        <f t="shared" si="57"/>
        <v>110.6403624283016</v>
      </c>
      <c r="Q162" s="122">
        <f t="shared" si="57"/>
        <v>110.68952666271169</v>
      </c>
      <c r="R162" s="122">
        <f t="shared" si="57"/>
        <v>108.90959681798689</v>
      </c>
      <c r="S162" s="122">
        <f t="shared" si="57"/>
        <v>114.44522227308083</v>
      </c>
      <c r="T162" s="122">
        <f t="shared" si="57"/>
        <v>105.4235160189306</v>
      </c>
      <c r="U162" s="122">
        <f t="shared" si="57"/>
        <v>93.5068608059307</v>
      </c>
      <c r="V162" s="122">
        <f t="shared" si="57"/>
        <v>86.297606562954755</v>
      </c>
      <c r="W162" s="122">
        <f t="shared" si="57"/>
        <v>78.557139038171783</v>
      </c>
      <c r="DA162" s="130" t="s">
        <v>1722</v>
      </c>
    </row>
    <row r="163" spans="1:105" ht="12" customHeight="1" x14ac:dyDescent="0.25">
      <c r="A163" s="97" t="s">
        <v>53</v>
      </c>
      <c r="B163" s="33">
        <v>140.03086006783866</v>
      </c>
      <c r="C163" s="33">
        <v>155.42151632067379</v>
      </c>
      <c r="D163" s="33">
        <v>158.18329477591669</v>
      </c>
      <c r="E163" s="33">
        <v>166.47220601197697</v>
      </c>
      <c r="F163" s="33">
        <v>169.45177937183175</v>
      </c>
      <c r="G163" s="33">
        <v>170.81300893572899</v>
      </c>
      <c r="H163" s="33">
        <v>167.54488504836834</v>
      </c>
      <c r="I163" s="33">
        <v>140.98807482993033</v>
      </c>
      <c r="J163" s="33">
        <v>151.07380608820762</v>
      </c>
      <c r="K163" s="33">
        <v>139.82044223392845</v>
      </c>
      <c r="L163" s="33">
        <v>151.11843115851212</v>
      </c>
      <c r="M163" s="33">
        <v>125.42882597583512</v>
      </c>
      <c r="N163" s="33">
        <v>132.00457284088719</v>
      </c>
      <c r="O163" s="33">
        <v>144.17389715532971</v>
      </c>
      <c r="P163" s="33">
        <v>110.6403624283016</v>
      </c>
      <c r="Q163" s="33">
        <v>110.68952666271169</v>
      </c>
      <c r="R163" s="33">
        <v>108.90959681798689</v>
      </c>
      <c r="S163" s="33">
        <v>114.44522227308083</v>
      </c>
      <c r="T163" s="33">
        <v>105.4235160189306</v>
      </c>
      <c r="U163" s="33">
        <v>93.5068608059307</v>
      </c>
      <c r="V163" s="33">
        <v>86.297606562954755</v>
      </c>
      <c r="W163" s="33">
        <v>78.557139038171783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0.89598896639012238</v>
      </c>
      <c r="C164" s="122">
        <f t="shared" si="58"/>
        <v>0.88897895463513577</v>
      </c>
      <c r="D164" s="122">
        <f t="shared" si="58"/>
        <v>0.88847653071592603</v>
      </c>
      <c r="E164" s="122">
        <f t="shared" si="58"/>
        <v>1.6398536354517255</v>
      </c>
      <c r="F164" s="122">
        <f t="shared" si="58"/>
        <v>0.8694662434155811</v>
      </c>
      <c r="G164" s="122">
        <f t="shared" si="58"/>
        <v>0.89507565932948574</v>
      </c>
      <c r="H164" s="122">
        <f t="shared" si="58"/>
        <v>1.2427246641958751</v>
      </c>
      <c r="I164" s="122">
        <f t="shared" si="58"/>
        <v>0.91147206785412815</v>
      </c>
      <c r="J164" s="122">
        <f t="shared" si="58"/>
        <v>0.95178614943232198</v>
      </c>
      <c r="K164" s="122">
        <f t="shared" si="58"/>
        <v>0.9103412062204369</v>
      </c>
      <c r="L164" s="122">
        <f t="shared" si="58"/>
        <v>0.97159689236728297</v>
      </c>
      <c r="M164" s="122">
        <f t="shared" si="58"/>
        <v>0.95363509910317934</v>
      </c>
      <c r="N164" s="122">
        <f t="shared" si="58"/>
        <v>0.88935183764047299</v>
      </c>
      <c r="O164" s="122">
        <f t="shared" si="58"/>
        <v>0.81385602120909661</v>
      </c>
      <c r="P164" s="122">
        <f t="shared" si="58"/>
        <v>0.7632833005076779</v>
      </c>
      <c r="Q164" s="122">
        <f t="shared" si="58"/>
        <v>0.7422501908903355</v>
      </c>
      <c r="R164" s="122">
        <f t="shared" si="58"/>
        <v>0.78460040493308347</v>
      </c>
      <c r="S164" s="122">
        <f t="shared" si="58"/>
        <v>0.83445159687900861</v>
      </c>
      <c r="T164" s="122">
        <f t="shared" si="58"/>
        <v>0.79447434097939729</v>
      </c>
      <c r="U164" s="122">
        <f t="shared" si="58"/>
        <v>0.80112868030997442</v>
      </c>
      <c r="V164" s="122">
        <f t="shared" si="58"/>
        <v>0.74662949093395514</v>
      </c>
      <c r="W164" s="122">
        <f t="shared" si="58"/>
        <v>0.72913770620321106</v>
      </c>
      <c r="DA164" s="130" t="s">
        <v>1724</v>
      </c>
    </row>
    <row r="165" spans="1:105" ht="12" customHeight="1" x14ac:dyDescent="0.25">
      <c r="A165" s="97" t="s">
        <v>53</v>
      </c>
      <c r="B165" s="98">
        <v>0.89598896639012238</v>
      </c>
      <c r="C165" s="98">
        <v>0.88897895463513577</v>
      </c>
      <c r="D165" s="98">
        <v>0.88847653071592603</v>
      </c>
      <c r="E165" s="98">
        <v>1.6398536354517255</v>
      </c>
      <c r="F165" s="98">
        <v>0.8694662434155811</v>
      </c>
      <c r="G165" s="98">
        <v>0.89507565932948574</v>
      </c>
      <c r="H165" s="98">
        <v>1.2427246641958751</v>
      </c>
      <c r="I165" s="98">
        <v>0.91147206785412815</v>
      </c>
      <c r="J165" s="98">
        <v>0.95178614943232198</v>
      </c>
      <c r="K165" s="98">
        <v>0.9103412062204369</v>
      </c>
      <c r="L165" s="98">
        <v>0.97159689236728297</v>
      </c>
      <c r="M165" s="98">
        <v>0.95363509910317934</v>
      </c>
      <c r="N165" s="98">
        <v>0.88935183764047299</v>
      </c>
      <c r="O165" s="98">
        <v>0.81385602120909661</v>
      </c>
      <c r="P165" s="98">
        <v>0.7632833005076779</v>
      </c>
      <c r="Q165" s="98">
        <v>0.7422501908903355</v>
      </c>
      <c r="R165" s="98">
        <v>0.78460040493308347</v>
      </c>
      <c r="S165" s="98">
        <v>0.83445159687900861</v>
      </c>
      <c r="T165" s="98">
        <v>0.79447434097939729</v>
      </c>
      <c r="U165" s="98">
        <v>0.80112868030997442</v>
      </c>
      <c r="V165" s="98">
        <v>0.74662949093395514</v>
      </c>
      <c r="W165" s="98">
        <v>0.72913770620321106</v>
      </c>
      <c r="DA165" s="63" t="s">
        <v>1725</v>
      </c>
    </row>
    <row r="166" spans="1:105" ht="12" customHeight="1" x14ac:dyDescent="0.25">
      <c r="A166" s="121" t="s">
        <v>55</v>
      </c>
      <c r="B166" s="122">
        <v>27.286312726928138</v>
      </c>
      <c r="C166" s="122">
        <v>27.63709093881625</v>
      </c>
      <c r="D166" s="122">
        <v>30.33810075460396</v>
      </c>
      <c r="E166" s="122">
        <v>31.701963932085778</v>
      </c>
      <c r="F166" s="122">
        <v>35.25514897166633</v>
      </c>
      <c r="G166" s="122">
        <v>35.110671382385163</v>
      </c>
      <c r="H166" s="122">
        <v>34.149892855927831</v>
      </c>
      <c r="I166" s="122">
        <v>35.367749797890824</v>
      </c>
      <c r="J166" s="122">
        <v>31.948887580752526</v>
      </c>
      <c r="K166" s="122">
        <v>30.943456208691082</v>
      </c>
      <c r="L166" s="122">
        <v>30.457881475994817</v>
      </c>
      <c r="M166" s="122">
        <v>31.514671048929461</v>
      </c>
      <c r="N166" s="122">
        <v>28.647751278851647</v>
      </c>
      <c r="O166" s="122">
        <v>26.697482736579538</v>
      </c>
      <c r="P166" s="122">
        <v>23.293880076188749</v>
      </c>
      <c r="Q166" s="122">
        <v>22.406888341527086</v>
      </c>
      <c r="R166" s="122">
        <v>22.401075404354401</v>
      </c>
      <c r="S166" s="122">
        <v>22.909593592755407</v>
      </c>
      <c r="T166" s="122">
        <v>23.262996143508285</v>
      </c>
      <c r="U166" s="122">
        <v>19.912384693662915</v>
      </c>
      <c r="V166" s="122">
        <v>17.67952484423548</v>
      </c>
      <c r="W166" s="122">
        <v>17.220883389879663</v>
      </c>
      <c r="DA166" s="130" t="s">
        <v>1726</v>
      </c>
    </row>
    <row r="167" spans="1:105" ht="12" customHeight="1" x14ac:dyDescent="0.25">
      <c r="A167" s="97" t="s">
        <v>124</v>
      </c>
      <c r="B167" s="98">
        <v>5.4897834079544712</v>
      </c>
      <c r="C167" s="98">
        <v>5.0860826796590892</v>
      </c>
      <c r="D167" s="98">
        <v>4.7384059286262872</v>
      </c>
      <c r="E167" s="98">
        <v>4.027855918504657</v>
      </c>
      <c r="F167" s="98">
        <v>5.617051832380028</v>
      </c>
      <c r="G167" s="98">
        <v>4.7696096299880697</v>
      </c>
      <c r="H167" s="98">
        <v>4.6250624500723312</v>
      </c>
      <c r="I167" s="98">
        <v>3.574544017111879</v>
      </c>
      <c r="J167" s="98">
        <v>3.8631135881173813</v>
      </c>
      <c r="K167" s="98">
        <v>3.664924713906788</v>
      </c>
      <c r="L167" s="98">
        <v>3.6929329470040262</v>
      </c>
      <c r="M167" s="98">
        <v>3.7967601356557523</v>
      </c>
      <c r="N167" s="98">
        <v>3.1362582505001146</v>
      </c>
      <c r="O167" s="98">
        <v>2.6605884580780019</v>
      </c>
      <c r="P167" s="98">
        <v>2.8155204498179778</v>
      </c>
      <c r="Q167" s="98">
        <v>2.2572421741453765</v>
      </c>
      <c r="R167" s="98">
        <v>2.831627192312796</v>
      </c>
      <c r="S167" s="98">
        <v>2.2068633440141019</v>
      </c>
      <c r="T167" s="98">
        <v>3.1320063832876772</v>
      </c>
      <c r="U167" s="98">
        <v>2.5531496723806892</v>
      </c>
      <c r="V167" s="98">
        <v>2.4797119566357795</v>
      </c>
      <c r="W167" s="98">
        <v>1.9792158636946879</v>
      </c>
      <c r="DA167" s="63" t="s">
        <v>1727</v>
      </c>
    </row>
    <row r="168" spans="1:105" ht="12" customHeight="1" x14ac:dyDescent="0.25">
      <c r="A168" s="97" t="s">
        <v>123</v>
      </c>
      <c r="B168" s="98">
        <v>8.1087423153394615E-3</v>
      </c>
      <c r="C168" s="98">
        <v>9.1457380617166011E-3</v>
      </c>
      <c r="D168" s="98">
        <v>9.9283610190098771E-3</v>
      </c>
      <c r="E168" s="98">
        <v>9.559121745430511E-3</v>
      </c>
      <c r="F168" s="98">
        <v>1.9056389839495605E-2</v>
      </c>
      <c r="G168" s="98">
        <v>1.6843696068267626E-2</v>
      </c>
      <c r="H168" s="98">
        <v>2.0250395964716006E-2</v>
      </c>
      <c r="I168" s="98">
        <v>1.5482190565677463E-2</v>
      </c>
      <c r="J168" s="98">
        <v>1.9543325513027177E-2</v>
      </c>
      <c r="K168" s="98">
        <v>2.1997609108971729E-2</v>
      </c>
      <c r="L168" s="98">
        <v>2.2712592572558477E-2</v>
      </c>
      <c r="M168" s="98">
        <v>2.7064624231057963E-2</v>
      </c>
      <c r="N168" s="98">
        <v>2.3552828613398073E-2</v>
      </c>
      <c r="O168" s="98">
        <v>1.9309830550029036E-2</v>
      </c>
      <c r="P168" s="98">
        <v>2.6218288083365786E-2</v>
      </c>
      <c r="Q168" s="98">
        <v>1.8074566600176797E-2</v>
      </c>
      <c r="R168" s="98">
        <v>2.9908083461951278E-2</v>
      </c>
      <c r="S168" s="98">
        <v>2.0935311028389948E-2</v>
      </c>
      <c r="T168" s="98">
        <v>3.6865564510658588E-2</v>
      </c>
      <c r="U168" s="98">
        <v>3.0570636053423365E-2</v>
      </c>
      <c r="V168" s="98">
        <v>3.2829616202570661E-2</v>
      </c>
      <c r="W168" s="98">
        <v>2.522840196570313E-2</v>
      </c>
      <c r="DA168" s="63" t="s">
        <v>1728</v>
      </c>
    </row>
    <row r="169" spans="1:105" ht="12" customHeight="1" x14ac:dyDescent="0.25">
      <c r="A169" s="100" t="s">
        <v>50</v>
      </c>
      <c r="B169" s="101">
        <v>4.3374803253450568E-3</v>
      </c>
      <c r="C169" s="101">
        <v>4.6704365964383423E-3</v>
      </c>
      <c r="D169" s="101">
        <v>5.1778338232634762E-3</v>
      </c>
      <c r="E169" s="101">
        <v>4.9569427520517878E-3</v>
      </c>
      <c r="F169" s="101">
        <v>1.0442099495064481E-2</v>
      </c>
      <c r="G169" s="101">
        <v>9.0800059384392971E-3</v>
      </c>
      <c r="H169" s="101">
        <v>1.0827968846308605E-2</v>
      </c>
      <c r="I169" s="101">
        <v>8.9983554996856188E-3</v>
      </c>
      <c r="J169" s="101">
        <v>1.0443873592899777E-2</v>
      </c>
      <c r="K169" s="101">
        <v>1.1856742109307409E-2</v>
      </c>
      <c r="L169" s="101">
        <v>1.2151499036190977E-2</v>
      </c>
      <c r="M169" s="101">
        <v>1.4934247163210108E-2</v>
      </c>
      <c r="N169" s="101">
        <v>1.3024468428457094E-2</v>
      </c>
      <c r="O169" s="101">
        <v>1.104040294917631E-2</v>
      </c>
      <c r="P169" s="101">
        <v>1.3465059924113525E-2</v>
      </c>
      <c r="Q169" s="101">
        <v>9.0959647005808344E-3</v>
      </c>
      <c r="R169" s="101">
        <v>1.5061037754198982E-2</v>
      </c>
      <c r="S169" s="101">
        <v>1.0994170174859623E-2</v>
      </c>
      <c r="T169" s="101">
        <v>1.7758937737821466E-2</v>
      </c>
      <c r="U169" s="101">
        <v>1.4748850790425233E-2</v>
      </c>
      <c r="V169" s="101">
        <v>1.4985016465163205E-2</v>
      </c>
      <c r="W169" s="101">
        <v>1.2551487747688281E-2</v>
      </c>
      <c r="DA169" s="131" t="s">
        <v>1729</v>
      </c>
    </row>
    <row r="170" spans="1:105" ht="12" customHeight="1" x14ac:dyDescent="0.25">
      <c r="A170" s="103" t="s">
        <v>52</v>
      </c>
      <c r="B170" s="104">
        <v>3.7712619899944043E-3</v>
      </c>
      <c r="C170" s="104">
        <v>4.4753014652782579E-3</v>
      </c>
      <c r="D170" s="104">
        <v>4.7505271957464E-3</v>
      </c>
      <c r="E170" s="104">
        <v>4.6021789933787232E-3</v>
      </c>
      <c r="F170" s="104">
        <v>8.6142903444311261E-3</v>
      </c>
      <c r="G170" s="104">
        <v>7.7636901298283271E-3</v>
      </c>
      <c r="H170" s="104">
        <v>9.4224271184074025E-3</v>
      </c>
      <c r="I170" s="104">
        <v>6.4838350659918451E-3</v>
      </c>
      <c r="J170" s="104">
        <v>9.0994519201274011E-3</v>
      </c>
      <c r="K170" s="104">
        <v>1.0140866999664318E-2</v>
      </c>
      <c r="L170" s="104">
        <v>1.0561093536367498E-2</v>
      </c>
      <c r="M170" s="104">
        <v>1.2130377067847855E-2</v>
      </c>
      <c r="N170" s="104">
        <v>1.0528360184940978E-2</v>
      </c>
      <c r="O170" s="104">
        <v>8.269427600852728E-3</v>
      </c>
      <c r="P170" s="104">
        <v>1.2753228159252261E-2</v>
      </c>
      <c r="Q170" s="104">
        <v>8.9786018995959647E-3</v>
      </c>
      <c r="R170" s="104">
        <v>1.4847045707752297E-2</v>
      </c>
      <c r="S170" s="104">
        <v>9.9411408535303274E-3</v>
      </c>
      <c r="T170" s="104">
        <v>1.9106626772837126E-2</v>
      </c>
      <c r="U170" s="104">
        <v>1.5821785262998132E-2</v>
      </c>
      <c r="V170" s="104">
        <v>1.7844599737407457E-2</v>
      </c>
      <c r="W170" s="104">
        <v>1.2676914218014848E-2</v>
      </c>
      <c r="DA170" s="132" t="s">
        <v>1730</v>
      </c>
    </row>
    <row r="171" spans="1:105" ht="12" customHeight="1" x14ac:dyDescent="0.25">
      <c r="A171" s="106" t="s">
        <v>122</v>
      </c>
      <c r="B171" s="101">
        <v>18.773517739096675</v>
      </c>
      <c r="C171" s="101">
        <v>18.688972297816196</v>
      </c>
      <c r="D171" s="101">
        <v>20.189171934925845</v>
      </c>
      <c r="E171" s="101">
        <v>19.808208755222847</v>
      </c>
      <c r="F171" s="101">
        <v>20.991372812386661</v>
      </c>
      <c r="G171" s="101">
        <v>20.480049353111173</v>
      </c>
      <c r="H171" s="101">
        <v>18.75891496081351</v>
      </c>
      <c r="I171" s="101">
        <v>18.966436420273645</v>
      </c>
      <c r="J171" s="101">
        <v>16.330165844996618</v>
      </c>
      <c r="K171" s="101">
        <v>14.344613623262841</v>
      </c>
      <c r="L171" s="101">
        <v>13.870539099317016</v>
      </c>
      <c r="M171" s="101">
        <v>12.885373678225829</v>
      </c>
      <c r="N171" s="101">
        <v>11.009821249021041</v>
      </c>
      <c r="O171" s="101">
        <v>9.3096307921075905</v>
      </c>
      <c r="P171" s="101">
        <v>7.385353720584332</v>
      </c>
      <c r="Q171" s="101">
        <v>6.5055377018459772</v>
      </c>
      <c r="R171" s="101">
        <v>5.7214110617504712</v>
      </c>
      <c r="S171" s="101">
        <v>5.7279743801749206</v>
      </c>
      <c r="T171" s="101">
        <v>5.1311039343975473</v>
      </c>
      <c r="U171" s="101">
        <v>4.1197650784252628</v>
      </c>
      <c r="V171" s="101">
        <v>3.5014773286984133</v>
      </c>
      <c r="W171" s="101">
        <v>3.1312260436537867</v>
      </c>
      <c r="DA171" s="131" t="s">
        <v>1731</v>
      </c>
    </row>
    <row r="172" spans="1:105" ht="12" customHeight="1" x14ac:dyDescent="0.25">
      <c r="A172" s="107" t="s">
        <v>121</v>
      </c>
      <c r="B172" s="104">
        <v>3.0149028375616478</v>
      </c>
      <c r="C172" s="104">
        <v>3.852890223279247</v>
      </c>
      <c r="D172" s="104">
        <v>5.4005945300328202</v>
      </c>
      <c r="E172" s="104">
        <v>7.8563401366128423</v>
      </c>
      <c r="F172" s="104">
        <v>8.6276679370601457</v>
      </c>
      <c r="G172" s="104">
        <v>9.8441687032176581</v>
      </c>
      <c r="H172" s="104">
        <v>10.745665049077278</v>
      </c>
      <c r="I172" s="104">
        <v>12.811287169939622</v>
      </c>
      <c r="J172" s="104">
        <v>11.736064822125501</v>
      </c>
      <c r="K172" s="104">
        <v>12.91192026241248</v>
      </c>
      <c r="L172" s="104">
        <v>12.871696837101219</v>
      </c>
      <c r="M172" s="104">
        <v>14.805472610816821</v>
      </c>
      <c r="N172" s="104">
        <v>14.478118950717093</v>
      </c>
      <c r="O172" s="104">
        <v>14.707953655843914</v>
      </c>
      <c r="P172" s="104">
        <v>13.066787617703076</v>
      </c>
      <c r="Q172" s="104">
        <v>13.626033898935555</v>
      </c>
      <c r="R172" s="104">
        <v>13.818129066829181</v>
      </c>
      <c r="S172" s="104">
        <v>14.953820557537995</v>
      </c>
      <c r="T172" s="104">
        <v>14.963020261312401</v>
      </c>
      <c r="U172" s="104">
        <v>13.208899306803541</v>
      </c>
      <c r="V172" s="104">
        <v>11.665505942698719</v>
      </c>
      <c r="W172" s="104">
        <v>12.085213080565486</v>
      </c>
      <c r="DA172" s="132" t="s">
        <v>1732</v>
      </c>
    </row>
    <row r="173" spans="1:105" ht="12" customHeight="1" x14ac:dyDescent="0.25">
      <c r="A173" s="108" t="s">
        <v>53</v>
      </c>
      <c r="B173" s="98">
        <v>1.5273932343440035</v>
      </c>
      <c r="C173" s="98">
        <v>1.8541034421539999</v>
      </c>
      <c r="D173" s="98">
        <v>2.6559079390839182</v>
      </c>
      <c r="E173" s="98">
        <v>3.8471298182749774</v>
      </c>
      <c r="F173" s="98">
        <v>4.4745891160107218</v>
      </c>
      <c r="G173" s="98">
        <v>5.0222169557247236</v>
      </c>
      <c r="H173" s="98">
        <v>5.427357736464713</v>
      </c>
      <c r="I173" s="98">
        <v>7.1063246571625731</v>
      </c>
      <c r="J173" s="98">
        <v>5.9345221623296363</v>
      </c>
      <c r="K173" s="98">
        <v>6.6070815425404117</v>
      </c>
      <c r="L173" s="98">
        <v>6.5319992444015504</v>
      </c>
      <c r="M173" s="98">
        <v>7.8105049592490357</v>
      </c>
      <c r="N173" s="98">
        <v>7.6555594873796755</v>
      </c>
      <c r="O173" s="98">
        <v>8.0782548913264343</v>
      </c>
      <c r="P173" s="98">
        <v>6.3992974264239022</v>
      </c>
      <c r="Q173" s="98">
        <v>6.6246743836478785</v>
      </c>
      <c r="R173" s="98">
        <v>6.7708904154300633</v>
      </c>
      <c r="S173" s="98">
        <v>7.7277994475342222</v>
      </c>
      <c r="T173" s="98">
        <v>7.1052052928876792</v>
      </c>
      <c r="U173" s="98">
        <v>6.2915481937569453</v>
      </c>
      <c r="V173" s="98">
        <v>5.2049726912023031</v>
      </c>
      <c r="W173" s="98">
        <v>5.9067215706305785</v>
      </c>
      <c r="DA173" s="63" t="s">
        <v>1733</v>
      </c>
    </row>
    <row r="174" spans="1:105" ht="12" customHeight="1" x14ac:dyDescent="0.25">
      <c r="A174" s="115" t="s">
        <v>52</v>
      </c>
      <c r="B174" s="33">
        <v>1.4875096032176445</v>
      </c>
      <c r="C174" s="33">
        <v>1.9987867811252473</v>
      </c>
      <c r="D174" s="33">
        <v>2.744686590948902</v>
      </c>
      <c r="E174" s="33">
        <v>4.0092103183378649</v>
      </c>
      <c r="F174" s="33">
        <v>4.1530788210494238</v>
      </c>
      <c r="G174" s="33">
        <v>4.8219517474929336</v>
      </c>
      <c r="H174" s="33">
        <v>5.3183073126125642</v>
      </c>
      <c r="I174" s="33">
        <v>5.7049625127770494</v>
      </c>
      <c r="J174" s="33">
        <v>5.8015426597958646</v>
      </c>
      <c r="K174" s="33">
        <v>6.304838719872067</v>
      </c>
      <c r="L174" s="33">
        <v>6.3396975926996673</v>
      </c>
      <c r="M174" s="33">
        <v>6.9949676515677854</v>
      </c>
      <c r="N174" s="33">
        <v>6.8225594633374165</v>
      </c>
      <c r="O174" s="33">
        <v>6.6296987645174799</v>
      </c>
      <c r="P174" s="33">
        <v>6.6674901912791738</v>
      </c>
      <c r="Q174" s="33">
        <v>7.0013595152876764</v>
      </c>
      <c r="R174" s="33">
        <v>7.0472386513991179</v>
      </c>
      <c r="S174" s="33">
        <v>7.2260211100037717</v>
      </c>
      <c r="T174" s="33">
        <v>7.8578149684247229</v>
      </c>
      <c r="U174" s="33">
        <v>6.9173511130465952</v>
      </c>
      <c r="V174" s="33">
        <v>6.4605332514964147</v>
      </c>
      <c r="W174" s="33">
        <v>6.1784915099349078</v>
      </c>
      <c r="DA174" s="60" t="s">
        <v>1734</v>
      </c>
    </row>
    <row r="175" spans="1:105" ht="12" customHeight="1" x14ac:dyDescent="0.25">
      <c r="A175" s="121" t="s">
        <v>54</v>
      </c>
      <c r="B175" s="122">
        <v>10.305800377194187</v>
      </c>
      <c r="C175" s="122">
        <v>11.00184355157873</v>
      </c>
      <c r="D175" s="122">
        <v>12.026538661858154</v>
      </c>
      <c r="E175" s="122">
        <v>13.039842205442636</v>
      </c>
      <c r="F175" s="122">
        <v>14.023623308465876</v>
      </c>
      <c r="G175" s="122">
        <v>14.639447093985009</v>
      </c>
      <c r="H175" s="122">
        <v>14.180547335728045</v>
      </c>
      <c r="I175" s="122">
        <v>13.141928554645069</v>
      </c>
      <c r="J175" s="122">
        <v>12.001911707111748</v>
      </c>
      <c r="K175" s="122">
        <v>11.524739582558665</v>
      </c>
      <c r="L175" s="122">
        <v>11.368071753565525</v>
      </c>
      <c r="M175" s="122">
        <v>10.063983519500754</v>
      </c>
      <c r="N175" s="122">
        <v>9.815981775470739</v>
      </c>
      <c r="O175" s="122">
        <v>9.4078402006237649</v>
      </c>
      <c r="P175" s="122">
        <v>8.5960407084493777</v>
      </c>
      <c r="Q175" s="122">
        <v>7.9394261733574831</v>
      </c>
      <c r="R175" s="122">
        <v>7.3844560094599778</v>
      </c>
      <c r="S175" s="122">
        <v>7.7324205070642629</v>
      </c>
      <c r="T175" s="122">
        <v>6.9139830552668791</v>
      </c>
      <c r="U175" s="122">
        <v>6.2100845510688423</v>
      </c>
      <c r="V175" s="122">
        <v>5.3558517201229003</v>
      </c>
      <c r="W175" s="122">
        <v>5.2149205511927006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10.305800377194187</v>
      </c>
      <c r="C177" s="33">
        <v>11.00184355157873</v>
      </c>
      <c r="D177" s="33">
        <v>12.026538661858154</v>
      </c>
      <c r="E177" s="33">
        <v>13.039842205442636</v>
      </c>
      <c r="F177" s="33">
        <v>14.023623308465876</v>
      </c>
      <c r="G177" s="33">
        <v>14.639447093985009</v>
      </c>
      <c r="H177" s="33">
        <v>14.180547335728045</v>
      </c>
      <c r="I177" s="33">
        <v>13.141928554645069</v>
      </c>
      <c r="J177" s="33">
        <v>12.001911707111748</v>
      </c>
      <c r="K177" s="33">
        <v>11.524739582558665</v>
      </c>
      <c r="L177" s="33">
        <v>11.368071753565525</v>
      </c>
      <c r="M177" s="33">
        <v>10.063983519500754</v>
      </c>
      <c r="N177" s="33">
        <v>9.815981775470739</v>
      </c>
      <c r="O177" s="33">
        <v>9.4078402006237649</v>
      </c>
      <c r="P177" s="33">
        <v>8.5960407084493777</v>
      </c>
      <c r="Q177" s="33">
        <v>7.9394261733574831</v>
      </c>
      <c r="R177" s="33">
        <v>7.3844560094599778</v>
      </c>
      <c r="S177" s="33">
        <v>7.7324205070642629</v>
      </c>
      <c r="T177" s="33">
        <v>6.9139830552668791</v>
      </c>
      <c r="U177" s="33">
        <v>6.2100845510688423</v>
      </c>
      <c r="V177" s="33">
        <v>5.3558517201229003</v>
      </c>
      <c r="W177" s="33">
        <v>5.2149205511927006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798.11930531689381</v>
      </c>
      <c r="C3" s="117">
        <f t="shared" si="0"/>
        <v>775.6651553617146</v>
      </c>
      <c r="D3" s="117">
        <f t="shared" si="0"/>
        <v>658.29550479306977</v>
      </c>
      <c r="E3" s="117">
        <f t="shared" si="0"/>
        <v>665.88241838987278</v>
      </c>
      <c r="F3" s="117">
        <f t="shared" si="0"/>
        <v>571.46431852829471</v>
      </c>
      <c r="G3" s="117">
        <f t="shared" si="0"/>
        <v>574.7011493011621</v>
      </c>
      <c r="H3" s="117">
        <f t="shared" si="0"/>
        <v>637.09392394983922</v>
      </c>
      <c r="I3" s="117">
        <f t="shared" si="0"/>
        <v>678.5416921294202</v>
      </c>
      <c r="J3" s="117">
        <f t="shared" si="0"/>
        <v>635.04156905943285</v>
      </c>
      <c r="K3" s="117">
        <f t="shared" si="0"/>
        <v>639.78264312508975</v>
      </c>
      <c r="L3" s="117">
        <f t="shared" si="0"/>
        <v>927.15092356173409</v>
      </c>
      <c r="M3" s="117">
        <f t="shared" si="0"/>
        <v>847.27330999521314</v>
      </c>
      <c r="N3" s="117">
        <f t="shared" si="0"/>
        <v>747.15598118665082</v>
      </c>
      <c r="O3" s="117">
        <f t="shared" si="0"/>
        <v>689.2590476851841</v>
      </c>
      <c r="P3" s="117">
        <f t="shared" si="0"/>
        <v>576.27770144226668</v>
      </c>
      <c r="Q3" s="117">
        <f t="shared" si="0"/>
        <v>590.61349498943071</v>
      </c>
      <c r="R3" s="117">
        <f t="shared" ref="R3:V3" si="1">R4+R7+R9+R19</f>
        <v>520.44458799706319</v>
      </c>
      <c r="S3" s="117">
        <f t="shared" si="1"/>
        <v>502.22010830470185</v>
      </c>
      <c r="T3" s="117">
        <f t="shared" si="1"/>
        <v>490.28053077065135</v>
      </c>
      <c r="U3" s="117">
        <f t="shared" si="1"/>
        <v>355.65525340074538</v>
      </c>
      <c r="V3" s="117">
        <f t="shared" si="1"/>
        <v>319.12840080228335</v>
      </c>
      <c r="W3" s="117">
        <f t="shared" ref="W3" si="2">W4+W7+W9+W19</f>
        <v>353.18078276121787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647.81965563484425</v>
      </c>
      <c r="C4" s="122">
        <f t="shared" si="3"/>
        <v>630.66326650348708</v>
      </c>
      <c r="D4" s="122">
        <f t="shared" si="3"/>
        <v>516.9553441174495</v>
      </c>
      <c r="E4" s="122">
        <f t="shared" si="3"/>
        <v>526.35897013647684</v>
      </c>
      <c r="F4" s="122">
        <f t="shared" si="3"/>
        <v>427.92582519452532</v>
      </c>
      <c r="G4" s="122">
        <f t="shared" si="3"/>
        <v>433.9444308473777</v>
      </c>
      <c r="H4" s="122">
        <f t="shared" si="3"/>
        <v>492.76741807562604</v>
      </c>
      <c r="I4" s="122">
        <f t="shared" si="3"/>
        <v>525.36978078424477</v>
      </c>
      <c r="J4" s="122">
        <f t="shared" si="3"/>
        <v>482.14309415376732</v>
      </c>
      <c r="K4" s="122">
        <f t="shared" si="3"/>
        <v>475.25227169478529</v>
      </c>
      <c r="L4" s="122">
        <f t="shared" si="3"/>
        <v>750.81990554484651</v>
      </c>
      <c r="M4" s="122">
        <f t="shared" si="3"/>
        <v>661.83031992120709</v>
      </c>
      <c r="N4" s="122">
        <f t="shared" si="3"/>
        <v>573.14410227337828</v>
      </c>
      <c r="O4" s="122">
        <f t="shared" si="3"/>
        <v>537.24925210117647</v>
      </c>
      <c r="P4" s="122">
        <f t="shared" si="3"/>
        <v>445.12672199205576</v>
      </c>
      <c r="Q4" s="122">
        <f t="shared" si="3"/>
        <v>467.12889636000642</v>
      </c>
      <c r="R4" s="122">
        <f t="shared" ref="R4:V4" si="4">SUM(R5:R6)</f>
        <v>404.32930836271913</v>
      </c>
      <c r="S4" s="122">
        <f t="shared" si="4"/>
        <v>389.86399496005254</v>
      </c>
      <c r="T4" s="122">
        <f t="shared" si="4"/>
        <v>384.25661338788689</v>
      </c>
      <c r="U4" s="122">
        <f t="shared" si="4"/>
        <v>269.96595902743979</v>
      </c>
      <c r="V4" s="122">
        <f t="shared" si="4"/>
        <v>247.21207400828467</v>
      </c>
      <c r="W4" s="122">
        <f t="shared" ref="W4" si="5">SUM(W5:W6)</f>
        <v>277.16035929058518</v>
      </c>
      <c r="DA4" s="130" t="s">
        <v>1740</v>
      </c>
    </row>
    <row r="5" spans="1:105" ht="12" customHeight="1" x14ac:dyDescent="0.25">
      <c r="A5" s="97" t="s">
        <v>51</v>
      </c>
      <c r="B5" s="98">
        <v>641.59776723065795</v>
      </c>
      <c r="C5" s="98">
        <v>624.68377911996708</v>
      </c>
      <c r="D5" s="98">
        <v>512.13465922996988</v>
      </c>
      <c r="E5" s="98">
        <v>521.57223422313962</v>
      </c>
      <c r="F5" s="98">
        <v>424.06792341587612</v>
      </c>
      <c r="G5" s="98">
        <v>430.07930004818627</v>
      </c>
      <c r="H5" s="98">
        <v>488.48043910093963</v>
      </c>
      <c r="I5" s="98">
        <v>520.8826899901552</v>
      </c>
      <c r="J5" s="98">
        <v>478.06585552302079</v>
      </c>
      <c r="K5" s="98">
        <v>471.28431974397012</v>
      </c>
      <c r="L5" s="98">
        <v>744.63914647415265</v>
      </c>
      <c r="M5" s="98">
        <v>656.47560060323792</v>
      </c>
      <c r="N5" s="98">
        <v>568.54263531826541</v>
      </c>
      <c r="O5" s="98">
        <v>532.95752504036386</v>
      </c>
      <c r="P5" s="98">
        <v>441.5759025726245</v>
      </c>
      <c r="Q5" s="98">
        <v>463.41159406669163</v>
      </c>
      <c r="R5" s="98">
        <v>401.15490865390097</v>
      </c>
      <c r="S5" s="98">
        <v>386.8363258624413</v>
      </c>
      <c r="T5" s="98">
        <v>381.28518385314976</v>
      </c>
      <c r="U5" s="98">
        <v>267.90797737542601</v>
      </c>
      <c r="V5" s="98">
        <v>245.33038800565222</v>
      </c>
      <c r="W5" s="98">
        <v>275.07041364274619</v>
      </c>
      <c r="DA5" s="63" t="s">
        <v>1741</v>
      </c>
    </row>
    <row r="6" spans="1:105" ht="12" customHeight="1" x14ac:dyDescent="0.25">
      <c r="A6" s="97" t="s">
        <v>53</v>
      </c>
      <c r="B6" s="98">
        <v>6.2218884041863278</v>
      </c>
      <c r="C6" s="98">
        <v>5.9794873835200395</v>
      </c>
      <c r="D6" s="98">
        <v>4.8206848874796444</v>
      </c>
      <c r="E6" s="98">
        <v>4.78673591333727</v>
      </c>
      <c r="F6" s="98">
        <v>3.8579017786492202</v>
      </c>
      <c r="G6" s="98">
        <v>3.8651307991914359</v>
      </c>
      <c r="H6" s="98">
        <v>4.2869789746864138</v>
      </c>
      <c r="I6" s="98">
        <v>4.4870907940895668</v>
      </c>
      <c r="J6" s="98">
        <v>4.0772386307465478</v>
      </c>
      <c r="K6" s="98">
        <v>3.9679519508151562</v>
      </c>
      <c r="L6" s="98">
        <v>6.1807590706938758</v>
      </c>
      <c r="M6" s="98">
        <v>5.3547193179691712</v>
      </c>
      <c r="N6" s="98">
        <v>4.601466955112878</v>
      </c>
      <c r="O6" s="98">
        <v>4.2917270608126596</v>
      </c>
      <c r="P6" s="98">
        <v>3.5508194194312712</v>
      </c>
      <c r="Q6" s="98">
        <v>3.7173022933148032</v>
      </c>
      <c r="R6" s="98">
        <v>3.1743997088181342</v>
      </c>
      <c r="S6" s="98">
        <v>3.0276690976112297</v>
      </c>
      <c r="T6" s="98">
        <v>2.9714295347371391</v>
      </c>
      <c r="U6" s="98">
        <v>2.0579816520138032</v>
      </c>
      <c r="V6" s="98">
        <v>1.8816860026324447</v>
      </c>
      <c r="W6" s="98">
        <v>2.0899456478389871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1.8138640514201161</v>
      </c>
      <c r="C7" s="122">
        <f t="shared" si="6"/>
        <v>1.8586012187838929</v>
      </c>
      <c r="D7" s="122">
        <f t="shared" si="6"/>
        <v>1.8951486046110912</v>
      </c>
      <c r="E7" s="122">
        <f t="shared" si="6"/>
        <v>3.3217529167476112</v>
      </c>
      <c r="F7" s="122">
        <f t="shared" si="6"/>
        <v>1.7463881556279934</v>
      </c>
      <c r="G7" s="122">
        <f t="shared" si="6"/>
        <v>1.9399924861071538</v>
      </c>
      <c r="H7" s="122">
        <f t="shared" si="6"/>
        <v>3.3890439641850931</v>
      </c>
      <c r="I7" s="122">
        <f t="shared" si="6"/>
        <v>2.9404076796112277</v>
      </c>
      <c r="J7" s="122">
        <f t="shared" si="6"/>
        <v>3.585678087854927</v>
      </c>
      <c r="K7" s="122">
        <f t="shared" si="6"/>
        <v>4.1185019324867724</v>
      </c>
      <c r="L7" s="122">
        <f t="shared" si="6"/>
        <v>5.4743272589679615</v>
      </c>
      <c r="M7" s="122">
        <f t="shared" si="6"/>
        <v>6.5721592129232729</v>
      </c>
      <c r="N7" s="122">
        <f t="shared" si="6"/>
        <v>7.0186491961479787</v>
      </c>
      <c r="O7" s="122">
        <f t="shared" si="6"/>
        <v>6.8591838309645805</v>
      </c>
      <c r="P7" s="122">
        <f t="shared" si="6"/>
        <v>6.0601754012643552</v>
      </c>
      <c r="Q7" s="122">
        <f t="shared" si="6"/>
        <v>5.2290281305263058</v>
      </c>
      <c r="R7" s="122">
        <f t="shared" si="6"/>
        <v>4.7295746554762923</v>
      </c>
      <c r="S7" s="122">
        <f t="shared" si="6"/>
        <v>4.042641230351677</v>
      </c>
      <c r="T7" s="122">
        <f t="shared" si="6"/>
        <v>2.9144492605588939</v>
      </c>
      <c r="U7" s="122">
        <f t="shared" si="6"/>
        <v>2.0777758042613539</v>
      </c>
      <c r="V7" s="122">
        <f t="shared" si="6"/>
        <v>1.3314254140548165</v>
      </c>
      <c r="W7" s="122">
        <f t="shared" si="6"/>
        <v>1.0033563436708102</v>
      </c>
      <c r="DA7" s="130" t="s">
        <v>1743</v>
      </c>
    </row>
    <row r="8" spans="1:105" ht="12" customHeight="1" x14ac:dyDescent="0.25">
      <c r="A8" s="97" t="s">
        <v>53</v>
      </c>
      <c r="B8" s="98">
        <v>1.8138640514201161</v>
      </c>
      <c r="C8" s="98">
        <v>1.8586012187838929</v>
      </c>
      <c r="D8" s="98">
        <v>1.8951486046110912</v>
      </c>
      <c r="E8" s="98">
        <v>3.3217529167476112</v>
      </c>
      <c r="F8" s="98">
        <v>1.7463881556279934</v>
      </c>
      <c r="G8" s="98">
        <v>1.9399924861071538</v>
      </c>
      <c r="H8" s="98">
        <v>3.3890439641850931</v>
      </c>
      <c r="I8" s="98">
        <v>2.9404076796112277</v>
      </c>
      <c r="J8" s="98">
        <v>3.585678087854927</v>
      </c>
      <c r="K8" s="98">
        <v>4.1185019324867724</v>
      </c>
      <c r="L8" s="98">
        <v>5.4743272589679615</v>
      </c>
      <c r="M8" s="98">
        <v>6.5721592129232729</v>
      </c>
      <c r="N8" s="98">
        <v>7.0186491961479787</v>
      </c>
      <c r="O8" s="98">
        <v>6.8591838309645805</v>
      </c>
      <c r="P8" s="98">
        <v>6.0601754012643552</v>
      </c>
      <c r="Q8" s="98">
        <v>5.2290281305263058</v>
      </c>
      <c r="R8" s="98">
        <v>4.7295746554762923</v>
      </c>
      <c r="S8" s="98">
        <v>4.042641230351677</v>
      </c>
      <c r="T8" s="98">
        <v>2.9144492605588939</v>
      </c>
      <c r="U8" s="98">
        <v>2.0777758042613539</v>
      </c>
      <c r="V8" s="98">
        <v>1.3314254140548165</v>
      </c>
      <c r="W8" s="98">
        <v>1.0033563436708102</v>
      </c>
      <c r="DA8" s="63" t="s">
        <v>1744</v>
      </c>
    </row>
    <row r="9" spans="1:105" ht="12" customHeight="1" x14ac:dyDescent="0.25">
      <c r="A9" s="121" t="s">
        <v>55</v>
      </c>
      <c r="B9" s="122">
        <v>107.23433174178076</v>
      </c>
      <c r="C9" s="122">
        <v>102.1268314524936</v>
      </c>
      <c r="D9" s="122">
        <v>99.901081691865357</v>
      </c>
      <c r="E9" s="122">
        <v>96.92532797628634</v>
      </c>
      <c r="F9" s="122">
        <v>101.85830311192311</v>
      </c>
      <c r="G9" s="122">
        <v>98.615408748551758</v>
      </c>
      <c r="H9" s="122">
        <v>100.42747977867847</v>
      </c>
      <c r="I9" s="122">
        <v>110.5290067960788</v>
      </c>
      <c r="J9" s="122">
        <v>109.60368351804235</v>
      </c>
      <c r="K9" s="122">
        <v>118.18199244887964</v>
      </c>
      <c r="L9" s="122">
        <v>125.80594807069674</v>
      </c>
      <c r="M9" s="122">
        <v>137.02186587749358</v>
      </c>
      <c r="N9" s="122">
        <v>125.95051828836759</v>
      </c>
      <c r="O9" s="122">
        <v>108.84062641380402</v>
      </c>
      <c r="P9" s="122">
        <v>92.921238312509587</v>
      </c>
      <c r="Q9" s="122">
        <v>88.963716010444799</v>
      </c>
      <c r="R9" s="122">
        <v>85.296989459640912</v>
      </c>
      <c r="S9" s="122">
        <v>82.53871577912669</v>
      </c>
      <c r="T9" s="122">
        <v>80.954604341500399</v>
      </c>
      <c r="U9" s="122">
        <v>64.960900434839886</v>
      </c>
      <c r="V9" s="122">
        <v>55.203433640870614</v>
      </c>
      <c r="W9" s="122">
        <v>58.548394512218586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19.322716728149718</v>
      </c>
      <c r="C11" s="98">
        <v>17.034925630920576</v>
      </c>
      <c r="D11" s="98">
        <v>14.964956667693086</v>
      </c>
      <c r="E11" s="98">
        <v>11.772974717293417</v>
      </c>
      <c r="F11" s="98">
        <v>15.404972370365877</v>
      </c>
      <c r="G11" s="98">
        <v>12.43102220481701</v>
      </c>
      <c r="H11" s="98">
        <v>12.102844857033354</v>
      </c>
      <c r="I11" s="98">
        <v>9.5951403874651753</v>
      </c>
      <c r="J11" s="98">
        <v>11.172166470085509</v>
      </c>
      <c r="K11" s="98">
        <v>11.759855163544993</v>
      </c>
      <c r="L11" s="98">
        <v>12.730996085597425</v>
      </c>
      <c r="M11" s="98">
        <v>13.906492863166795</v>
      </c>
      <c r="N11" s="98">
        <v>11.791860806059148</v>
      </c>
      <c r="O11" s="98">
        <v>9.3379481152118817</v>
      </c>
      <c r="P11" s="98">
        <v>9.7629266110606601</v>
      </c>
      <c r="Q11" s="98">
        <v>7.9068555619999605</v>
      </c>
      <c r="R11" s="98">
        <v>9.6945903506035496</v>
      </c>
      <c r="S11" s="98">
        <v>7.3005987899996141</v>
      </c>
      <c r="T11" s="98">
        <v>10.068540021514423</v>
      </c>
      <c r="U11" s="98">
        <v>7.7953929198991228</v>
      </c>
      <c r="V11" s="98">
        <v>7.2998143968828568</v>
      </c>
      <c r="W11" s="98">
        <v>6.2255877092675282</v>
      </c>
      <c r="DA11" s="63" t="s">
        <v>1747</v>
      </c>
    </row>
    <row r="12" spans="1:105" ht="12" customHeight="1" x14ac:dyDescent="0.25">
      <c r="A12" s="97" t="s">
        <v>123</v>
      </c>
      <c r="B12" s="98">
        <v>3.5402346381243857E-2</v>
      </c>
      <c r="C12" s="98">
        <v>3.5520347114349066E-2</v>
      </c>
      <c r="D12" s="98">
        <v>3.3924030917202599E-2</v>
      </c>
      <c r="E12" s="98">
        <v>3.0168241588104987E-2</v>
      </c>
      <c r="F12" s="98">
        <v>5.6492755707754444E-2</v>
      </c>
      <c r="G12" s="98">
        <v>4.8900118357421724E-2</v>
      </c>
      <c r="H12" s="98">
        <v>6.542174868627848E-2</v>
      </c>
      <c r="I12" s="98">
        <v>5.0076437426689727E-2</v>
      </c>
      <c r="J12" s="98">
        <v>7.5862714580081786E-2</v>
      </c>
      <c r="K12" s="98">
        <v>9.1691029459940454E-2</v>
      </c>
      <c r="L12" s="98">
        <v>0.10108391360290474</v>
      </c>
      <c r="M12" s="98">
        <v>0.12333837404534831</v>
      </c>
      <c r="N12" s="98">
        <v>0.1061327095388389</v>
      </c>
      <c r="O12" s="98">
        <v>8.4959383903922076E-2</v>
      </c>
      <c r="P12" s="98">
        <v>0.11602682062141023</v>
      </c>
      <c r="Q12" s="98">
        <v>8.0628598450908806E-2</v>
      </c>
      <c r="R12" s="98">
        <v>0.12509694399028309</v>
      </c>
      <c r="S12" s="98">
        <v>8.6722570400681875E-2</v>
      </c>
      <c r="T12" s="98">
        <v>0.14388843397682122</v>
      </c>
      <c r="U12" s="98">
        <v>0.11454580896743075</v>
      </c>
      <c r="V12" s="98">
        <v>0.11483838944736405</v>
      </c>
      <c r="W12" s="98">
        <v>8.7776412164997236E-2</v>
      </c>
      <c r="DA12" s="63" t="s">
        <v>1748</v>
      </c>
    </row>
    <row r="13" spans="1:105" ht="12" customHeight="1" x14ac:dyDescent="0.25">
      <c r="A13" s="100" t="s">
        <v>50</v>
      </c>
      <c r="B13" s="101">
        <v>1.539826104301267E-2</v>
      </c>
      <c r="C13" s="101">
        <v>1.468839413590449E-2</v>
      </c>
      <c r="D13" s="101">
        <v>1.4435511499384416E-2</v>
      </c>
      <c r="E13" s="101">
        <v>1.2800423446578297E-2</v>
      </c>
      <c r="F13" s="101">
        <v>2.5727489755950697E-2</v>
      </c>
      <c r="G13" s="101">
        <v>2.1879183718110637E-2</v>
      </c>
      <c r="H13" s="101">
        <v>2.9064129080354644E-2</v>
      </c>
      <c r="I13" s="101">
        <v>2.4615810562427894E-2</v>
      </c>
      <c r="J13" s="101">
        <v>3.3772327789046597E-2</v>
      </c>
      <c r="K13" s="101">
        <v>4.133337751478032E-2</v>
      </c>
      <c r="L13" s="101">
        <v>4.5254027655911022E-2</v>
      </c>
      <c r="M13" s="101">
        <v>5.750458835832848E-2</v>
      </c>
      <c r="N13" s="101">
        <v>4.9761311933437982E-2</v>
      </c>
      <c r="O13" s="101">
        <v>4.1538995560271817E-2</v>
      </c>
      <c r="P13" s="101">
        <v>5.0792683115966332E-2</v>
      </c>
      <c r="Q13" s="101">
        <v>3.4590543762447724E-2</v>
      </c>
      <c r="R13" s="101">
        <v>5.4979617124913858E-2</v>
      </c>
      <c r="S13" s="101">
        <v>4.0233840479136945E-2</v>
      </c>
      <c r="T13" s="101">
        <v>6.1789293851562795E-2</v>
      </c>
      <c r="U13" s="101">
        <v>4.9675162993665832E-2</v>
      </c>
      <c r="V13" s="101">
        <v>4.7206646832317144E-2</v>
      </c>
      <c r="W13" s="101">
        <v>3.9772037066900731E-2</v>
      </c>
      <c r="DA13" s="131" t="s">
        <v>1749</v>
      </c>
    </row>
    <row r="14" spans="1:105" ht="12" customHeight="1" x14ac:dyDescent="0.25">
      <c r="A14" s="103" t="s">
        <v>52</v>
      </c>
      <c r="B14" s="104">
        <v>2.0004085338231187E-2</v>
      </c>
      <c r="C14" s="104">
        <v>2.0831952978444576E-2</v>
      </c>
      <c r="D14" s="104">
        <v>1.9488519417818186E-2</v>
      </c>
      <c r="E14" s="104">
        <v>1.736781814152669E-2</v>
      </c>
      <c r="F14" s="104">
        <v>3.0765265951803743E-2</v>
      </c>
      <c r="G14" s="104">
        <v>2.7020934639311083E-2</v>
      </c>
      <c r="H14" s="104">
        <v>3.635761960592384E-2</v>
      </c>
      <c r="I14" s="104">
        <v>2.5460626864261836E-2</v>
      </c>
      <c r="J14" s="104">
        <v>4.2090386791035196E-2</v>
      </c>
      <c r="K14" s="104">
        <v>5.0357651945160134E-2</v>
      </c>
      <c r="L14" s="104">
        <v>5.5829885946993715E-2</v>
      </c>
      <c r="M14" s="104">
        <v>6.5833785687019836E-2</v>
      </c>
      <c r="N14" s="104">
        <v>5.6371397605400914E-2</v>
      </c>
      <c r="O14" s="104">
        <v>4.3420388343650265E-2</v>
      </c>
      <c r="P14" s="104">
        <v>6.5234137505443907E-2</v>
      </c>
      <c r="Q14" s="104">
        <v>4.6038054688461089E-2</v>
      </c>
      <c r="R14" s="104">
        <v>7.0117326865369242E-2</v>
      </c>
      <c r="S14" s="104">
        <v>4.6488729921544937E-2</v>
      </c>
      <c r="T14" s="104">
        <v>8.2099140125258416E-2</v>
      </c>
      <c r="U14" s="104">
        <v>6.4870645973764907E-2</v>
      </c>
      <c r="V14" s="104">
        <v>6.7631742615046897E-2</v>
      </c>
      <c r="W14" s="104">
        <v>4.8004375098096498E-2</v>
      </c>
      <c r="DA14" s="132" t="s">
        <v>1750</v>
      </c>
    </row>
    <row r="15" spans="1:105" ht="12" customHeight="1" x14ac:dyDescent="0.25">
      <c r="A15" s="106" t="s">
        <v>122</v>
      </c>
      <c r="B15" s="101">
        <v>74.030314977365194</v>
      </c>
      <c r="C15" s="101">
        <v>69.588010401721576</v>
      </c>
      <c r="D15" s="101">
        <v>67.251089936997474</v>
      </c>
      <c r="E15" s="101">
        <v>61.758773874258878</v>
      </c>
      <c r="F15" s="101">
        <v>61.508345667705463</v>
      </c>
      <c r="G15" s="101">
        <v>57.368103472618365</v>
      </c>
      <c r="H15" s="101">
        <v>53.386267864480239</v>
      </c>
      <c r="I15" s="101">
        <v>55.664541930276705</v>
      </c>
      <c r="J15" s="101">
        <v>51.893185549202265</v>
      </c>
      <c r="K15" s="101">
        <v>49.562034660892785</v>
      </c>
      <c r="L15" s="101">
        <v>52.756832594812806</v>
      </c>
      <c r="M15" s="101">
        <v>51.848838817105687</v>
      </c>
      <c r="N15" s="101">
        <v>45.468162762185869</v>
      </c>
      <c r="O15" s="101">
        <v>36.908271735789981</v>
      </c>
      <c r="P15" s="101">
        <v>28.177752693914332</v>
      </c>
      <c r="Q15" s="101">
        <v>24.169559622528801</v>
      </c>
      <c r="R15" s="101">
        <v>20.22345383236884</v>
      </c>
      <c r="S15" s="101">
        <v>18.984706143837009</v>
      </c>
      <c r="T15" s="101">
        <v>15.813553162347185</v>
      </c>
      <c r="U15" s="101">
        <v>11.828893000832696</v>
      </c>
      <c r="V15" s="101">
        <v>9.2550612399979819</v>
      </c>
      <c r="W15" s="101">
        <v>8.5626687860236732</v>
      </c>
      <c r="DA15" s="131" t="s">
        <v>1751</v>
      </c>
    </row>
    <row r="16" spans="1:105" ht="12" customHeight="1" x14ac:dyDescent="0.25">
      <c r="A16" s="107" t="s">
        <v>121</v>
      </c>
      <c r="B16" s="104">
        <v>13.845897689884605</v>
      </c>
      <c r="C16" s="104">
        <v>15.468375072737098</v>
      </c>
      <c r="D16" s="104">
        <v>17.651111056257584</v>
      </c>
      <c r="E16" s="104">
        <v>23.363411143145939</v>
      </c>
      <c r="F16" s="104">
        <v>24.888492318144017</v>
      </c>
      <c r="G16" s="104">
        <v>28.767382952758968</v>
      </c>
      <c r="H16" s="104">
        <v>34.872945308478613</v>
      </c>
      <c r="I16" s="104">
        <v>45.21924804091023</v>
      </c>
      <c r="J16" s="104">
        <v>46.46246878417449</v>
      </c>
      <c r="K16" s="104">
        <v>56.768411594981927</v>
      </c>
      <c r="L16" s="104">
        <v>60.217035476683606</v>
      </c>
      <c r="M16" s="104">
        <v>71.143195823175745</v>
      </c>
      <c r="N16" s="104">
        <v>68.584362010583732</v>
      </c>
      <c r="O16" s="104">
        <v>62.509447178898228</v>
      </c>
      <c r="P16" s="104">
        <v>54.864532186913173</v>
      </c>
      <c r="Q16" s="104">
        <v>56.806672227465128</v>
      </c>
      <c r="R16" s="104">
        <v>55.253848332678245</v>
      </c>
      <c r="S16" s="104">
        <v>56.166688274889381</v>
      </c>
      <c r="T16" s="104">
        <v>54.928622723661974</v>
      </c>
      <c r="U16" s="104">
        <v>45.222068705140629</v>
      </c>
      <c r="V16" s="104">
        <v>38.533719614542413</v>
      </c>
      <c r="W16" s="104">
        <v>43.672361604762386</v>
      </c>
      <c r="DA16" s="132" t="s">
        <v>1752</v>
      </c>
    </row>
    <row r="17" spans="1:105" ht="12" customHeight="1" x14ac:dyDescent="0.25">
      <c r="A17" s="108" t="s">
        <v>53</v>
      </c>
      <c r="B17" s="98">
        <v>6.0229508632390569</v>
      </c>
      <c r="C17" s="98">
        <v>6.3896211580372242</v>
      </c>
      <c r="D17" s="98">
        <v>7.5129478130348275</v>
      </c>
      <c r="E17" s="98">
        <v>9.9378476366426636</v>
      </c>
      <c r="F17" s="98">
        <v>11.315336538634101</v>
      </c>
      <c r="G17" s="98">
        <v>12.861425110059074</v>
      </c>
      <c r="H17" s="98">
        <v>15.441054790377843</v>
      </c>
      <c r="I17" s="98">
        <v>22.283625268374511</v>
      </c>
      <c r="J17" s="98">
        <v>20.631428670248507</v>
      </c>
      <c r="K17" s="98">
        <v>25.576580494560005</v>
      </c>
      <c r="L17" s="98">
        <v>26.904948633840561</v>
      </c>
      <c r="M17" s="98">
        <v>33.259428380680312</v>
      </c>
      <c r="N17" s="98">
        <v>32.198810394878819</v>
      </c>
      <c r="O17" s="98">
        <v>30.709515769887567</v>
      </c>
      <c r="P17" s="98">
        <v>23.761262764690901</v>
      </c>
      <c r="Q17" s="98">
        <v>24.504481367943747</v>
      </c>
      <c r="R17" s="98">
        <v>24.160851705561704</v>
      </c>
      <c r="S17" s="98">
        <v>26.203701595531548</v>
      </c>
      <c r="T17" s="98">
        <v>23.476830786087117</v>
      </c>
      <c r="U17" s="98">
        <v>19.503329257059665</v>
      </c>
      <c r="V17" s="98">
        <v>15.555812083750398</v>
      </c>
      <c r="W17" s="98">
        <v>19.559286072047854</v>
      </c>
      <c r="DA17" s="63" t="s">
        <v>1753</v>
      </c>
    </row>
    <row r="18" spans="1:105" ht="12" customHeight="1" x14ac:dyDescent="0.25">
      <c r="A18" s="108" t="s">
        <v>52</v>
      </c>
      <c r="B18" s="98">
        <v>7.8229468266455484</v>
      </c>
      <c r="C18" s="98">
        <v>9.0787539146998739</v>
      </c>
      <c r="D18" s="98">
        <v>10.138163243222758</v>
      </c>
      <c r="E18" s="98">
        <v>13.425563506503277</v>
      </c>
      <c r="F18" s="98">
        <v>13.573155779509916</v>
      </c>
      <c r="G18" s="98">
        <v>15.905957842699895</v>
      </c>
      <c r="H18" s="98">
        <v>19.431890518100772</v>
      </c>
      <c r="I18" s="98">
        <v>22.935622772535719</v>
      </c>
      <c r="J18" s="98">
        <v>25.831040113925983</v>
      </c>
      <c r="K18" s="98">
        <v>31.191831100421922</v>
      </c>
      <c r="L18" s="98">
        <v>33.312086842843044</v>
      </c>
      <c r="M18" s="98">
        <v>37.883767442495433</v>
      </c>
      <c r="N18" s="98">
        <v>36.385551615704905</v>
      </c>
      <c r="O18" s="98">
        <v>31.799931409010661</v>
      </c>
      <c r="P18" s="98">
        <v>31.103269422222272</v>
      </c>
      <c r="Q18" s="98">
        <v>32.302190859521382</v>
      </c>
      <c r="R18" s="98">
        <v>31.092996627116541</v>
      </c>
      <c r="S18" s="98">
        <v>29.962986679357837</v>
      </c>
      <c r="T18" s="98">
        <v>31.451791937574857</v>
      </c>
      <c r="U18" s="98">
        <v>25.71873944808096</v>
      </c>
      <c r="V18" s="98">
        <v>22.977907530792013</v>
      </c>
      <c r="W18" s="98">
        <v>24.113075532714532</v>
      </c>
      <c r="DA18" s="63" t="s">
        <v>1754</v>
      </c>
    </row>
    <row r="19" spans="1:105" ht="12" customHeight="1" x14ac:dyDescent="0.25">
      <c r="A19" s="121" t="s">
        <v>54</v>
      </c>
      <c r="B19" s="122">
        <v>41.251453888848651</v>
      </c>
      <c r="C19" s="122">
        <v>41.016456186950158</v>
      </c>
      <c r="D19" s="122">
        <v>39.543930379143859</v>
      </c>
      <c r="E19" s="122">
        <v>39.276367360361967</v>
      </c>
      <c r="F19" s="122">
        <v>39.933802066218249</v>
      </c>
      <c r="G19" s="122">
        <v>40.201317219125514</v>
      </c>
      <c r="H19" s="122">
        <v>40.509982131349652</v>
      </c>
      <c r="I19" s="122">
        <v>39.702496869485408</v>
      </c>
      <c r="J19" s="122">
        <v>39.709113299768198</v>
      </c>
      <c r="K19" s="122">
        <v>42.229877048938093</v>
      </c>
      <c r="L19" s="122">
        <v>45.050742687222886</v>
      </c>
      <c r="M19" s="122">
        <v>41.848964983589255</v>
      </c>
      <c r="N19" s="122">
        <v>41.042711428757052</v>
      </c>
      <c r="O19" s="122">
        <v>36.309985339239148</v>
      </c>
      <c r="P19" s="122">
        <v>32.169565736436958</v>
      </c>
      <c r="Q19" s="122">
        <v>29.2918544884532</v>
      </c>
      <c r="R19" s="122">
        <v>26.088715519226913</v>
      </c>
      <c r="S19" s="122">
        <v>25.77475633517092</v>
      </c>
      <c r="T19" s="122">
        <v>22.154863780705149</v>
      </c>
      <c r="U19" s="122">
        <v>18.650618134204318</v>
      </c>
      <c r="V19" s="122">
        <v>15.381467739073232</v>
      </c>
      <c r="W19" s="122">
        <v>16.468672614743305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41.251453888848651</v>
      </c>
      <c r="C22" s="33">
        <v>41.016456186950158</v>
      </c>
      <c r="D22" s="33">
        <v>39.543930379143859</v>
      </c>
      <c r="E22" s="33">
        <v>39.276367360361967</v>
      </c>
      <c r="F22" s="33">
        <v>39.933802066218249</v>
      </c>
      <c r="G22" s="33">
        <v>40.201317219125514</v>
      </c>
      <c r="H22" s="33">
        <v>40.509982131349652</v>
      </c>
      <c r="I22" s="33">
        <v>39.702496869485408</v>
      </c>
      <c r="J22" s="33">
        <v>39.709113299768198</v>
      </c>
      <c r="K22" s="33">
        <v>42.229877048938093</v>
      </c>
      <c r="L22" s="33">
        <v>45.050742687222886</v>
      </c>
      <c r="M22" s="33">
        <v>41.848964983589255</v>
      </c>
      <c r="N22" s="33">
        <v>41.042711428757052</v>
      </c>
      <c r="O22" s="33">
        <v>36.309985339239148</v>
      </c>
      <c r="P22" s="33">
        <v>32.169565736436958</v>
      </c>
      <c r="Q22" s="33">
        <v>29.2918544884532</v>
      </c>
      <c r="R22" s="33">
        <v>26.088715519226913</v>
      </c>
      <c r="S22" s="33">
        <v>25.77475633517092</v>
      </c>
      <c r="T22" s="33">
        <v>22.154863780705149</v>
      </c>
      <c r="U22" s="33">
        <v>18.650618134204318</v>
      </c>
      <c r="V22" s="33">
        <v>15.381467739073232</v>
      </c>
      <c r="W22" s="33">
        <v>16.468672614743305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522.24994064239559</v>
      </c>
      <c r="C24" s="117">
        <f t="shared" si="7"/>
        <v>537.65553935811943</v>
      </c>
      <c r="D24" s="117">
        <f t="shared" si="7"/>
        <v>497.85625401582377</v>
      </c>
      <c r="E24" s="117">
        <f t="shared" si="7"/>
        <v>451.43202600770979</v>
      </c>
      <c r="F24" s="117">
        <f t="shared" si="7"/>
        <v>573.55189263300429</v>
      </c>
      <c r="G24" s="117">
        <f t="shared" si="7"/>
        <v>526.93054666294677</v>
      </c>
      <c r="H24" s="117">
        <f t="shared" si="7"/>
        <v>566.16760360884257</v>
      </c>
      <c r="I24" s="117">
        <f t="shared" si="7"/>
        <v>400.01144470371219</v>
      </c>
      <c r="J24" s="117">
        <f t="shared" si="7"/>
        <v>509.78942979889968</v>
      </c>
      <c r="K24" s="117">
        <f t="shared" si="7"/>
        <v>504.42595733567362</v>
      </c>
      <c r="L24" s="117">
        <f t="shared" si="7"/>
        <v>574.05113911506567</v>
      </c>
      <c r="M24" s="117">
        <f t="shared" si="7"/>
        <v>555.5445597618525</v>
      </c>
      <c r="N24" s="117">
        <f t="shared" si="7"/>
        <v>531.11886477424264</v>
      </c>
      <c r="O24" s="117">
        <f t="shared" si="7"/>
        <v>644.33922696629486</v>
      </c>
      <c r="P24" s="117">
        <f t="shared" si="7"/>
        <v>534.81909113912479</v>
      </c>
      <c r="Q24" s="117">
        <f t="shared" si="7"/>
        <v>465.12564896253775</v>
      </c>
      <c r="R24" s="117">
        <f t="shared" ref="R24:V24" si="8">R25+R28+R30+R39</f>
        <v>576.27805733463219</v>
      </c>
      <c r="S24" s="117">
        <f t="shared" si="8"/>
        <v>469.86635172934376</v>
      </c>
      <c r="T24" s="117">
        <f t="shared" si="8"/>
        <v>667.69639854507864</v>
      </c>
      <c r="U24" s="117">
        <f t="shared" si="8"/>
        <v>626.64463822037874</v>
      </c>
      <c r="V24" s="117">
        <f t="shared" si="8"/>
        <v>689.2023870405086</v>
      </c>
      <c r="W24" s="117">
        <f t="shared" ref="W24" si="9">W25+W28+W30+W39</f>
        <v>653.47746984566288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421.87482596631827</v>
      </c>
      <c r="C25" s="122">
        <f t="shared" si="10"/>
        <v>436.1896023942171</v>
      </c>
      <c r="D25" s="122">
        <f t="shared" si="10"/>
        <v>392.49810480913533</v>
      </c>
      <c r="E25" s="122">
        <f t="shared" si="10"/>
        <v>343.78596292511492</v>
      </c>
      <c r="F25" s="122">
        <f t="shared" si="10"/>
        <v>459.74274719282994</v>
      </c>
      <c r="G25" s="122">
        <f t="shared" si="10"/>
        <v>411.36734373488633</v>
      </c>
      <c r="H25" s="122">
        <f t="shared" si="10"/>
        <v>449.34827633400243</v>
      </c>
      <c r="I25" s="122">
        <f t="shared" si="10"/>
        <v>281.1057319878276</v>
      </c>
      <c r="J25" s="122">
        <f t="shared" si="10"/>
        <v>395.41615138776245</v>
      </c>
      <c r="K25" s="122">
        <f t="shared" si="10"/>
        <v>387.35535073434829</v>
      </c>
      <c r="L25" s="122">
        <f t="shared" si="10"/>
        <v>448.91490975421658</v>
      </c>
      <c r="M25" s="122">
        <f t="shared" si="10"/>
        <v>424.32152619428507</v>
      </c>
      <c r="N25" s="122">
        <f t="shared" si="10"/>
        <v>403.46812333970888</v>
      </c>
      <c r="O25" s="122">
        <f t="shared" si="10"/>
        <v>518.06475647390016</v>
      </c>
      <c r="P25" s="122">
        <f t="shared" si="10"/>
        <v>418.4340395871659</v>
      </c>
      <c r="Q25" s="122">
        <f t="shared" si="10"/>
        <v>349.91112133328613</v>
      </c>
      <c r="R25" s="122">
        <f t="shared" ref="R25:V25" si="11">SUM(R26:R27)</f>
        <v>456.91730641865422</v>
      </c>
      <c r="S25" s="122">
        <f t="shared" si="11"/>
        <v>342.59241182221189</v>
      </c>
      <c r="T25" s="122">
        <f t="shared" si="11"/>
        <v>528.2342465422978</v>
      </c>
      <c r="U25" s="122">
        <f t="shared" si="11"/>
        <v>486.22713857949964</v>
      </c>
      <c r="V25" s="122">
        <f t="shared" si="11"/>
        <v>546.1459075297023</v>
      </c>
      <c r="W25" s="122">
        <f t="shared" ref="W25" si="12">SUM(W26:W27)</f>
        <v>502.8896916813664</v>
      </c>
      <c r="DA25" s="130" t="s">
        <v>1760</v>
      </c>
    </row>
    <row r="26" spans="1:105" ht="12" customHeight="1" x14ac:dyDescent="0.25">
      <c r="A26" s="97" t="s">
        <v>74</v>
      </c>
      <c r="B26" s="98">
        <v>411.88909915760064</v>
      </c>
      <c r="C26" s="98">
        <v>425.9955056503378</v>
      </c>
      <c r="D26" s="98">
        <v>383.4740735424092</v>
      </c>
      <c r="E26" s="98">
        <v>336.07512835175578</v>
      </c>
      <c r="F26" s="98">
        <v>449.51914495195541</v>
      </c>
      <c r="G26" s="98">
        <v>402.32801993430149</v>
      </c>
      <c r="H26" s="98">
        <v>439.70106695619319</v>
      </c>
      <c r="I26" s="98">
        <v>275.17946834506319</v>
      </c>
      <c r="J26" s="98">
        <v>387.16127966075373</v>
      </c>
      <c r="K26" s="98">
        <v>379.37013665675101</v>
      </c>
      <c r="L26" s="98">
        <v>439.78891451395987</v>
      </c>
      <c r="M26" s="98">
        <v>415.84171497827992</v>
      </c>
      <c r="N26" s="98">
        <v>395.46641197490976</v>
      </c>
      <c r="O26" s="98">
        <v>507.84107456722626</v>
      </c>
      <c r="P26" s="98">
        <v>410.18798575502325</v>
      </c>
      <c r="Q26" s="98">
        <v>343.03195871025099</v>
      </c>
      <c r="R26" s="98">
        <v>448.05351761066692</v>
      </c>
      <c r="S26" s="98">
        <v>336.01760200075216</v>
      </c>
      <c r="T26" s="98">
        <v>518.1393450216832</v>
      </c>
      <c r="U26" s="98">
        <v>477.06548515583211</v>
      </c>
      <c r="V26" s="98">
        <v>535.87057866308783</v>
      </c>
      <c r="W26" s="98">
        <v>493.51554051065267</v>
      </c>
      <c r="DA26" s="63" t="s">
        <v>1761</v>
      </c>
    </row>
    <row r="27" spans="1:105" ht="12" customHeight="1" x14ac:dyDescent="0.25">
      <c r="A27" s="97" t="s">
        <v>53</v>
      </c>
      <c r="B27" s="98">
        <v>9.9857268087176543</v>
      </c>
      <c r="C27" s="98">
        <v>10.194096743879321</v>
      </c>
      <c r="D27" s="98">
        <v>9.0240312667261247</v>
      </c>
      <c r="E27" s="98">
        <v>7.710834573359139</v>
      </c>
      <c r="F27" s="98">
        <v>10.223602240874543</v>
      </c>
      <c r="G27" s="98">
        <v>9.0393238005848318</v>
      </c>
      <c r="H27" s="98">
        <v>9.6472093778092312</v>
      </c>
      <c r="I27" s="98">
        <v>5.9262636427644173</v>
      </c>
      <c r="J27" s="98">
        <v>8.2548717270087444</v>
      </c>
      <c r="K27" s="98">
        <v>7.9852140775972975</v>
      </c>
      <c r="L27" s="98">
        <v>9.1259952402566995</v>
      </c>
      <c r="M27" s="98">
        <v>8.4798112160051602</v>
      </c>
      <c r="N27" s="98">
        <v>8.0017113647991192</v>
      </c>
      <c r="O27" s="98">
        <v>10.223681906673885</v>
      </c>
      <c r="P27" s="98">
        <v>8.2460538321426409</v>
      </c>
      <c r="Q27" s="98">
        <v>6.8791626230351337</v>
      </c>
      <c r="R27" s="98">
        <v>8.8637888079872802</v>
      </c>
      <c r="S27" s="98">
        <v>6.5748098214597226</v>
      </c>
      <c r="T27" s="98">
        <v>10.094901520614558</v>
      </c>
      <c r="U27" s="98">
        <v>9.1616534236675449</v>
      </c>
      <c r="V27" s="98">
        <v>10.275328866614453</v>
      </c>
      <c r="W27" s="98">
        <v>9.3741511707137555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1.2113633039915237</v>
      </c>
      <c r="C28" s="122">
        <f t="shared" si="13"/>
        <v>1.2495589168182513</v>
      </c>
      <c r="D28" s="122">
        <f t="shared" si="13"/>
        <v>1.2940389436968895</v>
      </c>
      <c r="E28" s="122">
        <f t="shared" si="13"/>
        <v>2.5594909837885274</v>
      </c>
      <c r="F28" s="122">
        <f t="shared" si="13"/>
        <v>1.5016505706624914</v>
      </c>
      <c r="G28" s="122">
        <f t="shared" si="13"/>
        <v>1.7811393858784699</v>
      </c>
      <c r="H28" s="122">
        <f t="shared" si="13"/>
        <v>3.1327681453257177</v>
      </c>
      <c r="I28" s="122">
        <f t="shared" si="13"/>
        <v>2.5654029779170706</v>
      </c>
      <c r="J28" s="122">
        <f t="shared" si="13"/>
        <v>2.8855066881694218</v>
      </c>
      <c r="K28" s="122">
        <f t="shared" si="13"/>
        <v>3.0426950630709864</v>
      </c>
      <c r="L28" s="122">
        <f t="shared" si="13"/>
        <v>3.7412078224040712</v>
      </c>
      <c r="M28" s="122">
        <f t="shared" si="13"/>
        <v>4.2442898370653364</v>
      </c>
      <c r="N28" s="122">
        <f t="shared" si="13"/>
        <v>4.5231907578806974</v>
      </c>
      <c r="O28" s="122">
        <f t="shared" si="13"/>
        <v>4.6908211376147921</v>
      </c>
      <c r="P28" s="122">
        <f t="shared" si="13"/>
        <v>4.6678482804372541</v>
      </c>
      <c r="Q28" s="122">
        <f t="shared" si="13"/>
        <v>4.6018923496809538</v>
      </c>
      <c r="R28" s="122">
        <f t="shared" si="13"/>
        <v>4.8145267637993134</v>
      </c>
      <c r="S28" s="122">
        <f t="shared" si="13"/>
        <v>5.0668671661616047</v>
      </c>
      <c r="T28" s="122">
        <f t="shared" si="13"/>
        <v>4.8214376694816288</v>
      </c>
      <c r="U28" s="122">
        <f t="shared" si="13"/>
        <v>5.0641094100908699</v>
      </c>
      <c r="V28" s="122">
        <f t="shared" si="13"/>
        <v>5.4365969859051804</v>
      </c>
      <c r="W28" s="122">
        <f t="shared" si="13"/>
        <v>6.4043331610276901</v>
      </c>
      <c r="DA28" s="130" t="s">
        <v>1763</v>
      </c>
    </row>
    <row r="29" spans="1:105" ht="12" customHeight="1" x14ac:dyDescent="0.25">
      <c r="A29" s="97" t="s">
        <v>53</v>
      </c>
      <c r="B29" s="98">
        <v>1.2113633039915237</v>
      </c>
      <c r="C29" s="98">
        <v>1.2495589168182513</v>
      </c>
      <c r="D29" s="98">
        <v>1.2940389436968895</v>
      </c>
      <c r="E29" s="98">
        <v>2.5594909837885274</v>
      </c>
      <c r="F29" s="98">
        <v>1.5016505706624914</v>
      </c>
      <c r="G29" s="98">
        <v>1.7811393858784699</v>
      </c>
      <c r="H29" s="98">
        <v>3.1327681453257177</v>
      </c>
      <c r="I29" s="98">
        <v>2.5654029779170706</v>
      </c>
      <c r="J29" s="98">
        <v>2.8855066881694218</v>
      </c>
      <c r="K29" s="98">
        <v>3.0426950630709864</v>
      </c>
      <c r="L29" s="98">
        <v>3.7412078224040712</v>
      </c>
      <c r="M29" s="98">
        <v>4.2442898370653364</v>
      </c>
      <c r="N29" s="98">
        <v>4.5231907578806974</v>
      </c>
      <c r="O29" s="98">
        <v>4.6908211376147921</v>
      </c>
      <c r="P29" s="98">
        <v>4.6678482804372541</v>
      </c>
      <c r="Q29" s="98">
        <v>4.6018923496809538</v>
      </c>
      <c r="R29" s="98">
        <v>4.8145267637993134</v>
      </c>
      <c r="S29" s="98">
        <v>5.0668671661616047</v>
      </c>
      <c r="T29" s="98">
        <v>4.8214376694816288</v>
      </c>
      <c r="U29" s="98">
        <v>5.0641094100908699</v>
      </c>
      <c r="V29" s="98">
        <v>5.4365969859051804</v>
      </c>
      <c r="W29" s="98">
        <v>6.4043331610276901</v>
      </c>
      <c r="DA29" s="63" t="s">
        <v>1764</v>
      </c>
    </row>
    <row r="30" spans="1:105" ht="12" customHeight="1" x14ac:dyDescent="0.25">
      <c r="A30" s="121" t="s">
        <v>55</v>
      </c>
      <c r="B30" s="122">
        <v>71.614656284899169</v>
      </c>
      <c r="C30" s="122">
        <v>71.499257337301302</v>
      </c>
      <c r="D30" s="122">
        <v>74.555267828073013</v>
      </c>
      <c r="E30" s="122">
        <v>74.806459215215057</v>
      </c>
      <c r="F30" s="122">
        <v>80.656205876201113</v>
      </c>
      <c r="G30" s="122">
        <v>80.826009656746578</v>
      </c>
      <c r="H30" s="122">
        <v>81.004573976011471</v>
      </c>
      <c r="I30" s="122">
        <v>85.59642244632397</v>
      </c>
      <c r="J30" s="122">
        <v>81.849563097586469</v>
      </c>
      <c r="K30" s="122">
        <v>84.024845216090412</v>
      </c>
      <c r="L30" s="122">
        <v>89.403117561593263</v>
      </c>
      <c r="M30" s="122">
        <v>97.286708360236943</v>
      </c>
      <c r="N30" s="122">
        <v>92.875877856681711</v>
      </c>
      <c r="O30" s="122">
        <v>91.165337864850386</v>
      </c>
      <c r="P30" s="122">
        <v>82.96616093951269</v>
      </c>
      <c r="Q30" s="122">
        <v>83.161156211302426</v>
      </c>
      <c r="R30" s="122">
        <v>87.625693456827548</v>
      </c>
      <c r="S30" s="122">
        <v>92.988708808837686</v>
      </c>
      <c r="T30" s="122">
        <v>105.50526953827389</v>
      </c>
      <c r="U30" s="122">
        <v>104.88284488185003</v>
      </c>
      <c r="V30" s="122">
        <v>107.29253708914121</v>
      </c>
      <c r="W30" s="122">
        <v>112.22703854413136</v>
      </c>
      <c r="DA30" s="130" t="s">
        <v>1765</v>
      </c>
    </row>
    <row r="31" spans="1:105" ht="12" customHeight="1" x14ac:dyDescent="0.25">
      <c r="A31" s="97" t="s">
        <v>141</v>
      </c>
      <c r="B31" s="98">
        <v>12.904300347546915</v>
      </c>
      <c r="C31" s="98">
        <v>11.770949342583286</v>
      </c>
      <c r="D31" s="98">
        <v>10.664596691433259</v>
      </c>
      <c r="E31" s="98">
        <v>8.6457286545888703</v>
      </c>
      <c r="F31" s="98">
        <v>11.6811923535817</v>
      </c>
      <c r="G31" s="98">
        <v>9.8310162377650467</v>
      </c>
      <c r="H31" s="98">
        <v>9.6251217409298295</v>
      </c>
      <c r="I31" s="98">
        <v>7.4818598845838959</v>
      </c>
      <c r="J31" s="98">
        <v>8.4476647267625822</v>
      </c>
      <c r="K31" s="98">
        <v>8.4560142279150305</v>
      </c>
      <c r="L31" s="98">
        <v>9.176231356256066</v>
      </c>
      <c r="M31" s="98">
        <v>9.9874848593806096</v>
      </c>
      <c r="N31" s="98">
        <v>8.702641533181696</v>
      </c>
      <c r="O31" s="98">
        <v>7.8418270803113943</v>
      </c>
      <c r="P31" s="98">
        <v>8.7868080905685311</v>
      </c>
      <c r="Q31" s="98">
        <v>7.4216988267652058</v>
      </c>
      <c r="R31" s="98">
        <v>9.879054922455877</v>
      </c>
      <c r="S31" s="98">
        <v>8.1129005527986653</v>
      </c>
      <c r="T31" s="98">
        <v>13.33513293712185</v>
      </c>
      <c r="U31" s="98">
        <v>12.540064811294251</v>
      </c>
      <c r="V31" s="98">
        <v>13.87559015763151</v>
      </c>
      <c r="W31" s="98">
        <v>11.935592263942009</v>
      </c>
      <c r="DA31" s="63" t="s">
        <v>1766</v>
      </c>
    </row>
    <row r="32" spans="1:105" ht="12" customHeight="1" x14ac:dyDescent="0.25">
      <c r="A32" s="97" t="s">
        <v>140</v>
      </c>
      <c r="B32" s="98">
        <v>2.3649928115339135E-2</v>
      </c>
      <c r="C32" s="98">
        <v>2.5667783470450983E-2</v>
      </c>
      <c r="D32" s="98">
        <v>2.5931012028272325E-2</v>
      </c>
      <c r="E32" s="98">
        <v>2.3985972132231165E-2</v>
      </c>
      <c r="F32" s="98">
        <v>4.5594441239859854E-2</v>
      </c>
      <c r="G32" s="98">
        <v>4.0368094531238227E-2</v>
      </c>
      <c r="H32" s="98">
        <v>5.0864481313079773E-2</v>
      </c>
      <c r="I32" s="98">
        <v>3.906791328516071E-2</v>
      </c>
      <c r="J32" s="98">
        <v>5.5812130389545495E-2</v>
      </c>
      <c r="K32" s="98">
        <v>6.395258310640449E-2</v>
      </c>
      <c r="L32" s="98">
        <v>7.149687848596234E-2</v>
      </c>
      <c r="M32" s="98">
        <v>8.8536621572952751E-2</v>
      </c>
      <c r="N32" s="98">
        <v>7.7770338454928672E-2</v>
      </c>
      <c r="O32" s="98">
        <v>6.4628408799234691E-2</v>
      </c>
      <c r="P32" s="98">
        <v>0.10022478839579016</v>
      </c>
      <c r="Q32" s="98">
        <v>7.1761120708892318E-2</v>
      </c>
      <c r="R32" s="98">
        <v>0.13175915985610612</v>
      </c>
      <c r="S32" s="98">
        <v>9.5574687856883264E-2</v>
      </c>
      <c r="T32" s="98">
        <v>0.20393928929542915</v>
      </c>
      <c r="U32" s="98">
        <v>0.18837295649233529</v>
      </c>
      <c r="V32" s="98">
        <v>0.23264405311662684</v>
      </c>
      <c r="W32" s="98">
        <v>0.18656148759524105</v>
      </c>
      <c r="DA32" s="63" t="s">
        <v>1767</v>
      </c>
    </row>
    <row r="33" spans="1:105" ht="12" customHeight="1" x14ac:dyDescent="0.25">
      <c r="A33" s="100" t="s">
        <v>50</v>
      </c>
      <c r="B33" s="101">
        <v>1.0286543237750268E-2</v>
      </c>
      <c r="C33" s="101">
        <v>1.0614156415626219E-2</v>
      </c>
      <c r="D33" s="101">
        <v>1.1034284906720279E-2</v>
      </c>
      <c r="E33" s="101">
        <v>1.0177278618434437E-2</v>
      </c>
      <c r="F33" s="101">
        <v>2.0764264465961878E-2</v>
      </c>
      <c r="G33" s="101">
        <v>1.8061734536987461E-2</v>
      </c>
      <c r="H33" s="101">
        <v>2.2596947959581233E-2</v>
      </c>
      <c r="I33" s="101">
        <v>1.9204408338847113E-2</v>
      </c>
      <c r="J33" s="101">
        <v>2.484627095871985E-2</v>
      </c>
      <c r="K33" s="101">
        <v>2.8829169834299492E-2</v>
      </c>
      <c r="L33" s="101">
        <v>3.2008275115122532E-2</v>
      </c>
      <c r="M33" s="101">
        <v>4.1278815434341851E-2</v>
      </c>
      <c r="N33" s="101">
        <v>3.6463349403216348E-2</v>
      </c>
      <c r="O33" s="101">
        <v>3.159861880842698E-2</v>
      </c>
      <c r="P33" s="101">
        <v>4.3875078969566925E-2</v>
      </c>
      <c r="Q33" s="101">
        <v>3.07862995762548E-2</v>
      </c>
      <c r="R33" s="101">
        <v>5.7907634915140026E-2</v>
      </c>
      <c r="S33" s="101">
        <v>4.4340668493918552E-2</v>
      </c>
      <c r="T33" s="101">
        <v>8.7576633686791444E-2</v>
      </c>
      <c r="U33" s="101">
        <v>8.169183492358166E-2</v>
      </c>
      <c r="V33" s="101">
        <v>9.563305185631478E-2</v>
      </c>
      <c r="W33" s="101">
        <v>8.453216777585415E-2</v>
      </c>
      <c r="DA33" s="131" t="s">
        <v>1768</v>
      </c>
    </row>
    <row r="34" spans="1:105" ht="12" customHeight="1" x14ac:dyDescent="0.25">
      <c r="A34" s="103" t="s">
        <v>52</v>
      </c>
      <c r="B34" s="104">
        <v>1.3363384877588867E-2</v>
      </c>
      <c r="C34" s="104">
        <v>1.5053627054824766E-2</v>
      </c>
      <c r="D34" s="104">
        <v>1.4896727121552045E-2</v>
      </c>
      <c r="E34" s="104">
        <v>1.3808693513796728E-2</v>
      </c>
      <c r="F34" s="104">
        <v>2.4830176773897976E-2</v>
      </c>
      <c r="G34" s="104">
        <v>2.2306359994250763E-2</v>
      </c>
      <c r="H34" s="104">
        <v>2.826753335349854E-2</v>
      </c>
      <c r="I34" s="104">
        <v>1.9863504946313601E-2</v>
      </c>
      <c r="J34" s="104">
        <v>3.0965859430825644E-2</v>
      </c>
      <c r="K34" s="104">
        <v>3.5123413272104997E-2</v>
      </c>
      <c r="L34" s="104">
        <v>3.9488603370839814E-2</v>
      </c>
      <c r="M34" s="104">
        <v>4.7257806138610907E-2</v>
      </c>
      <c r="N34" s="104">
        <v>4.1306989051712331E-2</v>
      </c>
      <c r="O34" s="104">
        <v>3.3029789990807711E-2</v>
      </c>
      <c r="P34" s="104">
        <v>5.6349709426223228E-2</v>
      </c>
      <c r="Q34" s="104">
        <v>4.0974821132637521E-2</v>
      </c>
      <c r="R34" s="104">
        <v>7.3851524940966085E-2</v>
      </c>
      <c r="S34" s="104">
        <v>5.1234019362964713E-2</v>
      </c>
      <c r="T34" s="104">
        <v>0.11636265560863769</v>
      </c>
      <c r="U34" s="104">
        <v>0.10668112156875363</v>
      </c>
      <c r="V34" s="104">
        <v>0.13701100126031207</v>
      </c>
      <c r="W34" s="104">
        <v>0.1020293198193869</v>
      </c>
      <c r="DA34" s="132" t="s">
        <v>1769</v>
      </c>
    </row>
    <row r="35" spans="1:105" ht="12" customHeight="1" x14ac:dyDescent="0.25">
      <c r="A35" s="106" t="s">
        <v>122</v>
      </c>
      <c r="B35" s="101">
        <v>49.439925192856073</v>
      </c>
      <c r="C35" s="101">
        <v>48.351878214228478</v>
      </c>
      <c r="D35" s="101">
        <v>49.504369748151255</v>
      </c>
      <c r="E35" s="101">
        <v>46.752350780900102</v>
      </c>
      <c r="F35" s="101">
        <v>48.051310887664151</v>
      </c>
      <c r="G35" s="101">
        <v>46.542174737847112</v>
      </c>
      <c r="H35" s="101">
        <v>43.237259214067599</v>
      </c>
      <c r="I35" s="101">
        <v>44.040798107305044</v>
      </c>
      <c r="J35" s="101">
        <v>39.663829074100434</v>
      </c>
      <c r="K35" s="101">
        <v>36.283443663480426</v>
      </c>
      <c r="L35" s="101">
        <v>38.417479113119022</v>
      </c>
      <c r="M35" s="101">
        <v>37.478679108228839</v>
      </c>
      <c r="N35" s="101">
        <v>34.064427022383484</v>
      </c>
      <c r="O35" s="101">
        <v>30.16944830427089</v>
      </c>
      <c r="P35" s="101">
        <v>24.275743382058383</v>
      </c>
      <c r="Q35" s="101">
        <v>21.66754327161863</v>
      </c>
      <c r="R35" s="101">
        <v>19.795919066612928</v>
      </c>
      <c r="S35" s="101">
        <v>20.669694442901267</v>
      </c>
      <c r="T35" s="101">
        <v>21.109209103362108</v>
      </c>
      <c r="U35" s="101">
        <v>19.56427899086323</v>
      </c>
      <c r="V35" s="101">
        <v>20.532849100372282</v>
      </c>
      <c r="W35" s="101">
        <v>19.421138560100466</v>
      </c>
      <c r="DA35" s="131" t="s">
        <v>1770</v>
      </c>
    </row>
    <row r="36" spans="1:105" ht="12" customHeight="1" x14ac:dyDescent="0.25">
      <c r="A36" s="107" t="s">
        <v>121</v>
      </c>
      <c r="B36" s="104">
        <v>9.2467808163808396</v>
      </c>
      <c r="C36" s="104">
        <v>11.350761997019079</v>
      </c>
      <c r="D36" s="104">
        <v>14.360370376460226</v>
      </c>
      <c r="E36" s="104">
        <v>19.384393807593852</v>
      </c>
      <c r="F36" s="104">
        <v>20.878108193715398</v>
      </c>
      <c r="G36" s="104">
        <v>24.412450586603185</v>
      </c>
      <c r="H36" s="104">
        <v>28.091328539700974</v>
      </c>
      <c r="I36" s="104">
        <v>34.034696541149877</v>
      </c>
      <c r="J36" s="104">
        <v>33.682257166333912</v>
      </c>
      <c r="K36" s="104">
        <v>39.221434741588553</v>
      </c>
      <c r="L36" s="104">
        <v>41.737910213732206</v>
      </c>
      <c r="M36" s="104">
        <v>49.732007771054541</v>
      </c>
      <c r="N36" s="104">
        <v>50.031038962661597</v>
      </c>
      <c r="O36" s="104">
        <v>53.089434071468872</v>
      </c>
      <c r="P36" s="104">
        <v>49.803384678489977</v>
      </c>
      <c r="Q36" s="104">
        <v>54.000152992209692</v>
      </c>
      <c r="R36" s="104">
        <v>57.818960307902636</v>
      </c>
      <c r="S36" s="104">
        <v>64.110539125280866</v>
      </c>
      <c r="T36" s="104">
        <v>70.856988208494514</v>
      </c>
      <c r="U36" s="104">
        <v>72.590128123200216</v>
      </c>
      <c r="V36" s="104">
        <v>72.65145377802078</v>
      </c>
      <c r="W36" s="104">
        <v>80.683746232493647</v>
      </c>
      <c r="DA36" s="132" t="s">
        <v>1771</v>
      </c>
    </row>
    <row r="37" spans="1:105" ht="12" customHeight="1" x14ac:dyDescent="0.25">
      <c r="A37" s="108" t="s">
        <v>53</v>
      </c>
      <c r="B37" s="98">
        <v>4.0223398834508854</v>
      </c>
      <c r="C37" s="98">
        <v>4.6887322472433715</v>
      </c>
      <c r="D37" s="98">
        <v>6.1122902048677989</v>
      </c>
      <c r="E37" s="98">
        <v>8.2453350244217773</v>
      </c>
      <c r="F37" s="98">
        <v>9.4920502809919043</v>
      </c>
      <c r="G37" s="98">
        <v>10.914406273529377</v>
      </c>
      <c r="H37" s="98">
        <v>12.438288170932557</v>
      </c>
      <c r="I37" s="98">
        <v>16.771982213407899</v>
      </c>
      <c r="J37" s="98">
        <v>14.956439129572868</v>
      </c>
      <c r="K37" s="98">
        <v>17.670922165964647</v>
      </c>
      <c r="L37" s="98">
        <v>18.648482468372752</v>
      </c>
      <c r="M37" s="98">
        <v>23.249702681334949</v>
      </c>
      <c r="N37" s="98">
        <v>23.488443869594359</v>
      </c>
      <c r="O37" s="98">
        <v>26.081670633979773</v>
      </c>
      <c r="P37" s="98">
        <v>21.569332002777124</v>
      </c>
      <c r="Q37" s="98">
        <v>23.293843680284155</v>
      </c>
      <c r="R37" s="98">
        <v>25.282498286057056</v>
      </c>
      <c r="S37" s="98">
        <v>29.909782612526982</v>
      </c>
      <c r="T37" s="98">
        <v>30.28471204441831</v>
      </c>
      <c r="U37" s="98">
        <v>31.306598971178506</v>
      </c>
      <c r="V37" s="98">
        <v>29.328919551167733</v>
      </c>
      <c r="W37" s="98">
        <v>36.135359205163098</v>
      </c>
      <c r="DA37" s="63" t="s">
        <v>1772</v>
      </c>
    </row>
    <row r="38" spans="1:105" ht="12" customHeight="1" x14ac:dyDescent="0.25">
      <c r="A38" s="108" t="s">
        <v>52</v>
      </c>
      <c r="B38" s="98">
        <v>5.2244409329299542</v>
      </c>
      <c r="C38" s="98">
        <v>6.6620297497757077</v>
      </c>
      <c r="D38" s="98">
        <v>8.2480801715924272</v>
      </c>
      <c r="E38" s="98">
        <v>11.139058783172077</v>
      </c>
      <c r="F38" s="98">
        <v>11.386057912723494</v>
      </c>
      <c r="G38" s="98">
        <v>13.498044313073807</v>
      </c>
      <c r="H38" s="98">
        <v>15.653040368768417</v>
      </c>
      <c r="I38" s="98">
        <v>17.262714327741978</v>
      </c>
      <c r="J38" s="98">
        <v>18.725818036761044</v>
      </c>
      <c r="K38" s="98">
        <v>21.550512575623902</v>
      </c>
      <c r="L38" s="98">
        <v>23.089427745359458</v>
      </c>
      <c r="M38" s="98">
        <v>26.482305089719592</v>
      </c>
      <c r="N38" s="98">
        <v>26.542595093067238</v>
      </c>
      <c r="O38" s="98">
        <v>27.007763437489096</v>
      </c>
      <c r="P38" s="98">
        <v>28.234052675712849</v>
      </c>
      <c r="Q38" s="98">
        <v>30.706309311925541</v>
      </c>
      <c r="R38" s="98">
        <v>32.53646202184558</v>
      </c>
      <c r="S38" s="98">
        <v>34.200756512753877</v>
      </c>
      <c r="T38" s="98">
        <v>40.572276164076207</v>
      </c>
      <c r="U38" s="98">
        <v>41.283529152021714</v>
      </c>
      <c r="V38" s="98">
        <v>43.322534226853051</v>
      </c>
      <c r="W38" s="98">
        <v>44.548387027330548</v>
      </c>
      <c r="DA38" s="63" t="s">
        <v>1773</v>
      </c>
    </row>
    <row r="39" spans="1:105" ht="12" customHeight="1" x14ac:dyDescent="0.25">
      <c r="A39" s="121" t="s">
        <v>54</v>
      </c>
      <c r="B39" s="122">
        <v>27.549095087186618</v>
      </c>
      <c r="C39" s="122">
        <v>28.717120709782723</v>
      </c>
      <c r="D39" s="122">
        <v>29.508842434918567</v>
      </c>
      <c r="E39" s="122">
        <v>30.280112883591315</v>
      </c>
      <c r="F39" s="122">
        <v>31.651288993310658</v>
      </c>
      <c r="G39" s="122">
        <v>32.956053885435331</v>
      </c>
      <c r="H39" s="122">
        <v>32.681985153502993</v>
      </c>
      <c r="I39" s="122">
        <v>30.743887291643542</v>
      </c>
      <c r="J39" s="122">
        <v>29.638208625381328</v>
      </c>
      <c r="K39" s="122">
        <v>30.003066322163917</v>
      </c>
      <c r="L39" s="122">
        <v>31.991903976851702</v>
      </c>
      <c r="M39" s="122">
        <v>29.69203537026527</v>
      </c>
      <c r="N39" s="122">
        <v>30.25167281997135</v>
      </c>
      <c r="O39" s="122">
        <v>30.418311489929572</v>
      </c>
      <c r="P39" s="122">
        <v>28.751042332008982</v>
      </c>
      <c r="Q39" s="122">
        <v>27.451479068268227</v>
      </c>
      <c r="R39" s="122">
        <v>26.920530695351147</v>
      </c>
      <c r="S39" s="122">
        <v>29.218363932132615</v>
      </c>
      <c r="T39" s="122">
        <v>29.135444795025418</v>
      </c>
      <c r="U39" s="122">
        <v>30.470545348938177</v>
      </c>
      <c r="V39" s="122">
        <v>30.327345435759838</v>
      </c>
      <c r="W39" s="122">
        <v>31.956406459137376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27.549095087186618</v>
      </c>
      <c r="C41" s="33">
        <v>28.717120709782723</v>
      </c>
      <c r="D41" s="33">
        <v>29.508842434918567</v>
      </c>
      <c r="E41" s="33">
        <v>30.280112883591315</v>
      </c>
      <c r="F41" s="33">
        <v>31.651288993310658</v>
      </c>
      <c r="G41" s="33">
        <v>32.956053885435331</v>
      </c>
      <c r="H41" s="33">
        <v>32.681985153502993</v>
      </c>
      <c r="I41" s="33">
        <v>30.743887291643542</v>
      </c>
      <c r="J41" s="33">
        <v>29.638208625381328</v>
      </c>
      <c r="K41" s="33">
        <v>30.003066322163917</v>
      </c>
      <c r="L41" s="33">
        <v>31.991903976851702</v>
      </c>
      <c r="M41" s="33">
        <v>29.69203537026527</v>
      </c>
      <c r="N41" s="33">
        <v>30.25167281997135</v>
      </c>
      <c r="O41" s="33">
        <v>30.418311489929572</v>
      </c>
      <c r="P41" s="33">
        <v>28.751042332008982</v>
      </c>
      <c r="Q41" s="33">
        <v>27.451479068268227</v>
      </c>
      <c r="R41" s="33">
        <v>26.920530695351147</v>
      </c>
      <c r="S41" s="33">
        <v>29.218363932132615</v>
      </c>
      <c r="T41" s="33">
        <v>29.135444795025418</v>
      </c>
      <c r="U41" s="33">
        <v>30.470545348938177</v>
      </c>
      <c r="V41" s="33">
        <v>30.327345435759838</v>
      </c>
      <c r="W41" s="33">
        <v>31.956406459137376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10976.927569028452</v>
      </c>
      <c r="C43" s="117">
        <f t="shared" si="14"/>
        <v>12576.694677513598</v>
      </c>
      <c r="D43" s="117">
        <f t="shared" si="14"/>
        <v>11292.226486613887</v>
      </c>
      <c r="E43" s="117">
        <f t="shared" si="14"/>
        <v>11095.907097786589</v>
      </c>
      <c r="F43" s="117">
        <f t="shared" si="14"/>
        <v>10164.565399097602</v>
      </c>
      <c r="G43" s="117">
        <f t="shared" si="14"/>
        <v>10164.470909009757</v>
      </c>
      <c r="H43" s="117">
        <f t="shared" si="14"/>
        <v>10860.762722380827</v>
      </c>
      <c r="I43" s="117">
        <f t="shared" si="14"/>
        <v>6902.3073933176738</v>
      </c>
      <c r="J43" s="117">
        <f t="shared" si="14"/>
        <v>9667.3834668669151</v>
      </c>
      <c r="K43" s="117">
        <f t="shared" si="14"/>
        <v>8586.0582087057282</v>
      </c>
      <c r="L43" s="117">
        <f t="shared" si="14"/>
        <v>8823.8817760163456</v>
      </c>
      <c r="M43" s="117">
        <f t="shared" si="14"/>
        <v>7809.814594167864</v>
      </c>
      <c r="N43" s="117">
        <f t="shared" si="14"/>
        <v>8535.9947046885118</v>
      </c>
      <c r="O43" s="117">
        <f t="shared" si="14"/>
        <v>9577.3494296568861</v>
      </c>
      <c r="P43" s="117">
        <f t="shared" si="14"/>
        <v>8516.8051626443812</v>
      </c>
      <c r="Q43" s="117">
        <f t="shared" si="14"/>
        <v>8227.2049207934451</v>
      </c>
      <c r="R43" s="117">
        <f t="shared" ref="R43:V43" si="15">R44+R47+R49+R58</f>
        <v>7967.2882263968932</v>
      </c>
      <c r="S43" s="117">
        <f t="shared" si="15"/>
        <v>8064.5263341873606</v>
      </c>
      <c r="T43" s="117">
        <f t="shared" si="15"/>
        <v>7163.1521500201352</v>
      </c>
      <c r="U43" s="117">
        <f t="shared" si="15"/>
        <v>8381.2202069250179</v>
      </c>
      <c r="V43" s="117">
        <f t="shared" si="15"/>
        <v>9229.4697351805298</v>
      </c>
      <c r="W43" s="117">
        <f t="shared" ref="W43" si="16">W44+W47+W49+W58</f>
        <v>5608.3185312849728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8756.1750158275663</v>
      </c>
      <c r="C44" s="122">
        <f t="shared" si="17"/>
        <v>10164.224809790969</v>
      </c>
      <c r="D44" s="122">
        <f t="shared" si="17"/>
        <v>8963.399858586612</v>
      </c>
      <c r="E44" s="122">
        <f t="shared" si="17"/>
        <v>8719.0590784155374</v>
      </c>
      <c r="F44" s="122">
        <f t="shared" si="17"/>
        <v>7890.2168291868447</v>
      </c>
      <c r="G44" s="122">
        <f t="shared" si="17"/>
        <v>7850.7209850935214</v>
      </c>
      <c r="H44" s="122">
        <f t="shared" si="17"/>
        <v>8487.7604651769652</v>
      </c>
      <c r="I44" s="122">
        <f t="shared" si="17"/>
        <v>5056.8374354194175</v>
      </c>
      <c r="J44" s="122">
        <f t="shared" si="17"/>
        <v>7541.3474534098632</v>
      </c>
      <c r="K44" s="122">
        <f t="shared" si="17"/>
        <v>6593.8086488146746</v>
      </c>
      <c r="L44" s="122">
        <f t="shared" si="17"/>
        <v>6877.0635013854044</v>
      </c>
      <c r="M44" s="122">
        <f t="shared" si="17"/>
        <v>5881.7619849823504</v>
      </c>
      <c r="N44" s="122">
        <f t="shared" si="17"/>
        <v>6532.87041426621</v>
      </c>
      <c r="O44" s="122">
        <f t="shared" si="17"/>
        <v>7750.6553042950927</v>
      </c>
      <c r="P44" s="122">
        <f t="shared" si="17"/>
        <v>6592.0740974664304</v>
      </c>
      <c r="Q44" s="122">
        <f t="shared" si="17"/>
        <v>6416.7802903651145</v>
      </c>
      <c r="R44" s="122">
        <f t="shared" ref="R44:V44" si="18">SUM(R45:R46)</f>
        <v>6262.8732625747343</v>
      </c>
      <c r="S44" s="122">
        <f t="shared" si="18"/>
        <v>6249.2363832875681</v>
      </c>
      <c r="T44" s="122">
        <f t="shared" si="18"/>
        <v>5472.6839104709916</v>
      </c>
      <c r="U44" s="122">
        <f t="shared" si="18"/>
        <v>6507.3886742288214</v>
      </c>
      <c r="V44" s="122">
        <f t="shared" si="18"/>
        <v>7241.9161978088196</v>
      </c>
      <c r="W44" s="122">
        <f t="shared" ref="W44" si="19">SUM(W45:W46)</f>
        <v>4275.3405018988851</v>
      </c>
      <c r="DA44" s="130" t="s">
        <v>1778</v>
      </c>
    </row>
    <row r="45" spans="1:105" ht="12" customHeight="1" x14ac:dyDescent="0.25">
      <c r="A45" s="97" t="s">
        <v>216</v>
      </c>
      <c r="B45" s="98">
        <v>8548.9173976535112</v>
      </c>
      <c r="C45" s="98">
        <v>9926.6788195408317</v>
      </c>
      <c r="D45" s="98">
        <v>8757.319881157453</v>
      </c>
      <c r="E45" s="98">
        <v>8523.4978006455895</v>
      </c>
      <c r="F45" s="98">
        <v>7714.7568813172884</v>
      </c>
      <c r="G45" s="98">
        <v>7678.2104294232549</v>
      </c>
      <c r="H45" s="98">
        <v>8305.5338790992446</v>
      </c>
      <c r="I45" s="98">
        <v>4950.2293217072647</v>
      </c>
      <c r="J45" s="98">
        <v>7383.9111533037139</v>
      </c>
      <c r="K45" s="98">
        <v>6457.8792662782562</v>
      </c>
      <c r="L45" s="98">
        <v>6737.2596155778519</v>
      </c>
      <c r="M45" s="98">
        <v>5764.2184992736165</v>
      </c>
      <c r="N45" s="98">
        <v>6403.3083982985181</v>
      </c>
      <c r="O45" s="98">
        <v>7597.7010000132886</v>
      </c>
      <c r="P45" s="98">
        <v>6462.1644994642875</v>
      </c>
      <c r="Q45" s="98">
        <v>6290.628040715229</v>
      </c>
      <c r="R45" s="98">
        <v>6141.3790990776997</v>
      </c>
      <c r="S45" s="98">
        <v>6129.3051199798892</v>
      </c>
      <c r="T45" s="98">
        <v>5368.0973459093684</v>
      </c>
      <c r="U45" s="98">
        <v>6384.7742930148115</v>
      </c>
      <c r="V45" s="98">
        <v>7105.6649332089819</v>
      </c>
      <c r="W45" s="98">
        <v>4195.6457122978509</v>
      </c>
      <c r="DA45" s="63" t="s">
        <v>1779</v>
      </c>
    </row>
    <row r="46" spans="1:105" ht="12" customHeight="1" x14ac:dyDescent="0.25">
      <c r="A46" s="97" t="s">
        <v>53</v>
      </c>
      <c r="B46" s="98">
        <v>207.2576181740549</v>
      </c>
      <c r="C46" s="98">
        <v>237.5459902501363</v>
      </c>
      <c r="D46" s="98">
        <v>206.0799774291585</v>
      </c>
      <c r="E46" s="98">
        <v>195.56127776994788</v>
      </c>
      <c r="F46" s="98">
        <v>175.45994786955649</v>
      </c>
      <c r="G46" s="98">
        <v>172.51055567026631</v>
      </c>
      <c r="H46" s="98">
        <v>182.22658607772101</v>
      </c>
      <c r="I46" s="98">
        <v>106.60811371215235</v>
      </c>
      <c r="J46" s="98">
        <v>157.43630010614959</v>
      </c>
      <c r="K46" s="98">
        <v>135.92938253641847</v>
      </c>
      <c r="L46" s="98">
        <v>139.80388580755258</v>
      </c>
      <c r="M46" s="98">
        <v>117.5434857087339</v>
      </c>
      <c r="N46" s="98">
        <v>129.56201596769159</v>
      </c>
      <c r="O46" s="98">
        <v>152.95430428180427</v>
      </c>
      <c r="P46" s="98">
        <v>129.90959800214253</v>
      </c>
      <c r="Q46" s="98">
        <v>126.15224964988586</v>
      </c>
      <c r="R46" s="98">
        <v>121.49416349703489</v>
      </c>
      <c r="S46" s="98">
        <v>119.931263307679</v>
      </c>
      <c r="T46" s="98">
        <v>104.58656456162325</v>
      </c>
      <c r="U46" s="98">
        <v>122.61438121400961</v>
      </c>
      <c r="V46" s="98">
        <v>136.25126459983741</v>
      </c>
      <c r="W46" s="98">
        <v>79.694789601033847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27.884807366653202</v>
      </c>
      <c r="C47" s="122">
        <f t="shared" si="20"/>
        <v>28.71879517392291</v>
      </c>
      <c r="D47" s="122">
        <f t="shared" si="20"/>
        <v>29.587739888830633</v>
      </c>
      <c r="E47" s="122">
        <f t="shared" si="20"/>
        <v>55.83783324522183</v>
      </c>
      <c r="F47" s="122">
        <f t="shared" si="20"/>
        <v>30.172433392075227</v>
      </c>
      <c r="G47" s="122">
        <f t="shared" si="20"/>
        <v>32.532560888353785</v>
      </c>
      <c r="H47" s="122">
        <f t="shared" si="20"/>
        <v>51.568775298369282</v>
      </c>
      <c r="I47" s="122">
        <f t="shared" si="20"/>
        <v>40.05148702069657</v>
      </c>
      <c r="J47" s="122">
        <f t="shared" si="20"/>
        <v>43.981517233591369</v>
      </c>
      <c r="K47" s="122">
        <f t="shared" si="20"/>
        <v>44.654515590392876</v>
      </c>
      <c r="L47" s="122">
        <f t="shared" si="20"/>
        <v>53.093298254557318</v>
      </c>
      <c r="M47" s="122">
        <f t="shared" si="20"/>
        <v>58.550482260992574</v>
      </c>
      <c r="N47" s="122">
        <f t="shared" si="20"/>
        <v>62.968822900719417</v>
      </c>
      <c r="O47" s="122">
        <f t="shared" si="20"/>
        <v>68.888482009831321</v>
      </c>
      <c r="P47" s="122">
        <f t="shared" si="20"/>
        <v>73.995897560641481</v>
      </c>
      <c r="Q47" s="122">
        <f t="shared" si="20"/>
        <v>76.69780212555527</v>
      </c>
      <c r="R47" s="122">
        <f t="shared" si="20"/>
        <v>80.802343187917089</v>
      </c>
      <c r="S47" s="122">
        <f t="shared" si="20"/>
        <v>80.916183104719963</v>
      </c>
      <c r="T47" s="122">
        <f t="shared" si="20"/>
        <v>72.061778168750138</v>
      </c>
      <c r="U47" s="122">
        <f t="shared" si="20"/>
        <v>69.636757198931562</v>
      </c>
      <c r="V47" s="122">
        <f t="shared" si="20"/>
        <v>65.587177136127863</v>
      </c>
      <c r="W47" s="122">
        <f t="shared" si="20"/>
        <v>65.903302258725773</v>
      </c>
      <c r="DA47" s="130" t="s">
        <v>1781</v>
      </c>
    </row>
    <row r="48" spans="1:105" ht="12" customHeight="1" x14ac:dyDescent="0.25">
      <c r="A48" s="97" t="s">
        <v>53</v>
      </c>
      <c r="B48" s="98">
        <v>27.884807366653202</v>
      </c>
      <c r="C48" s="98">
        <v>28.71879517392291</v>
      </c>
      <c r="D48" s="98">
        <v>29.587739888830633</v>
      </c>
      <c r="E48" s="98">
        <v>55.83783324522183</v>
      </c>
      <c r="F48" s="98">
        <v>30.172433392075227</v>
      </c>
      <c r="G48" s="98">
        <v>32.532560888353785</v>
      </c>
      <c r="H48" s="98">
        <v>51.568775298369282</v>
      </c>
      <c r="I48" s="98">
        <v>40.05148702069657</v>
      </c>
      <c r="J48" s="98">
        <v>43.981517233591369</v>
      </c>
      <c r="K48" s="98">
        <v>44.654515590392876</v>
      </c>
      <c r="L48" s="98">
        <v>53.093298254557318</v>
      </c>
      <c r="M48" s="98">
        <v>58.550482260992574</v>
      </c>
      <c r="N48" s="98">
        <v>62.968822900719417</v>
      </c>
      <c r="O48" s="98">
        <v>68.888482009831321</v>
      </c>
      <c r="P48" s="98">
        <v>73.995897560641481</v>
      </c>
      <c r="Q48" s="98">
        <v>76.69780212555527</v>
      </c>
      <c r="R48" s="98">
        <v>80.802343187917089</v>
      </c>
      <c r="S48" s="98">
        <v>80.916183104719963</v>
      </c>
      <c r="T48" s="98">
        <v>72.061778168750138</v>
      </c>
      <c r="U48" s="98">
        <v>69.636757198931562</v>
      </c>
      <c r="V48" s="98">
        <v>65.587177136127863</v>
      </c>
      <c r="W48" s="98">
        <v>65.903302258725773</v>
      </c>
      <c r="DA48" s="63" t="s">
        <v>1782</v>
      </c>
    </row>
    <row r="49" spans="1:105" ht="12" customHeight="1" x14ac:dyDescent="0.25">
      <c r="A49" s="121" t="s">
        <v>55</v>
      </c>
      <c r="B49" s="122">
        <v>1558.6875748008717</v>
      </c>
      <c r="C49" s="122">
        <v>1730.0286120653379</v>
      </c>
      <c r="D49" s="122">
        <v>1645.2292306862096</v>
      </c>
      <c r="E49" s="122">
        <v>1667.9787671984893</v>
      </c>
      <c r="F49" s="122">
        <v>1590.0400664861834</v>
      </c>
      <c r="G49" s="122">
        <v>1630.6932155838954</v>
      </c>
      <c r="H49" s="122">
        <v>1696.4568647449996</v>
      </c>
      <c r="I49" s="122">
        <v>1242.542745655966</v>
      </c>
      <c r="J49" s="122">
        <v>1557.2240385443863</v>
      </c>
      <c r="K49" s="122">
        <v>1443.8261976304132</v>
      </c>
      <c r="L49" s="122">
        <v>1389.2419524087748</v>
      </c>
      <c r="M49" s="122">
        <v>1416.8445086166996</v>
      </c>
      <c r="N49" s="122">
        <v>1477.2589510923092</v>
      </c>
      <c r="O49" s="122">
        <v>1285.7918535832844</v>
      </c>
      <c r="P49" s="122">
        <v>1395.0810839617384</v>
      </c>
      <c r="Q49" s="122">
        <v>1308.2272487506864</v>
      </c>
      <c r="R49" s="122">
        <v>1232.6978638810301</v>
      </c>
      <c r="S49" s="122">
        <v>1326.9281403251125</v>
      </c>
      <c r="T49" s="122">
        <v>1236.0592056945829</v>
      </c>
      <c r="U49" s="122">
        <v>1422.2366022191954</v>
      </c>
      <c r="V49" s="122">
        <v>1557.1274526026509</v>
      </c>
      <c r="W49" s="122">
        <v>931.77041076330408</v>
      </c>
      <c r="DA49" s="130" t="s">
        <v>1783</v>
      </c>
    </row>
    <row r="50" spans="1:105" ht="12" customHeight="1" x14ac:dyDescent="0.25">
      <c r="A50" s="97" t="s">
        <v>138</v>
      </c>
      <c r="B50" s="98">
        <v>1398.0123866839797</v>
      </c>
      <c r="C50" s="98">
        <v>1566.6166742147914</v>
      </c>
      <c r="D50" s="98">
        <v>1480.3123099337363</v>
      </c>
      <c r="E50" s="98">
        <v>1503.0682057259821</v>
      </c>
      <c r="F50" s="98">
        <v>1427.0586000655028</v>
      </c>
      <c r="G50" s="98">
        <v>1470.3023129249034</v>
      </c>
      <c r="H50" s="98">
        <v>1539.5215432950095</v>
      </c>
      <c r="I50" s="98">
        <v>1085.9475331236854</v>
      </c>
      <c r="J50" s="98">
        <v>1407.4485357981243</v>
      </c>
      <c r="K50" s="98">
        <v>1296.9314954135223</v>
      </c>
      <c r="L50" s="98">
        <v>1244.8550527703933</v>
      </c>
      <c r="M50" s="98">
        <v>1233.7653430928976</v>
      </c>
      <c r="N50" s="98">
        <v>1243.3974397897105</v>
      </c>
      <c r="O50" s="98">
        <v>937.12065405377416</v>
      </c>
      <c r="P50" s="98">
        <v>1033.5441553668591</v>
      </c>
      <c r="Q50" s="98">
        <v>929.64581066347296</v>
      </c>
      <c r="R50" s="98">
        <v>894.69093974765735</v>
      </c>
      <c r="S50" s="98">
        <v>1016.2047810232034</v>
      </c>
      <c r="T50" s="98">
        <v>968.44349343467945</v>
      </c>
      <c r="U50" s="98">
        <v>1219.2913448117476</v>
      </c>
      <c r="V50" s="98">
        <v>1366.0369786472725</v>
      </c>
      <c r="W50" s="98">
        <v>803.10266356223804</v>
      </c>
      <c r="DA50" s="63" t="s">
        <v>1784</v>
      </c>
    </row>
    <row r="51" spans="1:105" ht="12" customHeight="1" x14ac:dyDescent="0.25">
      <c r="A51" s="97" t="s">
        <v>137</v>
      </c>
      <c r="B51" s="98">
        <v>2.3001520764923304</v>
      </c>
      <c r="C51" s="98">
        <v>3.6146399906888362</v>
      </c>
      <c r="D51" s="98">
        <v>3.7360581492230596</v>
      </c>
      <c r="E51" s="98">
        <v>5.2685058797591715</v>
      </c>
      <c r="F51" s="98">
        <v>4.9501411943271902</v>
      </c>
      <c r="G51" s="98">
        <v>6.3501625328984836</v>
      </c>
      <c r="H51" s="98">
        <v>8.6934453062453372</v>
      </c>
      <c r="I51" s="98">
        <v>6.2098184574597708</v>
      </c>
      <c r="J51" s="98">
        <v>9.6077409136874099</v>
      </c>
      <c r="K51" s="98">
        <v>9.8907222656280993</v>
      </c>
      <c r="L51" s="98">
        <v>9.2484725698703727</v>
      </c>
      <c r="M51" s="98">
        <v>9.785575442958347</v>
      </c>
      <c r="N51" s="98">
        <v>11.409407314913729</v>
      </c>
      <c r="O51" s="98">
        <v>8.4051602934227301</v>
      </c>
      <c r="P51" s="98">
        <v>12.690991754018256</v>
      </c>
      <c r="Q51" s="98">
        <v>11.337178166284865</v>
      </c>
      <c r="R51" s="98">
        <v>11.200254761003293</v>
      </c>
      <c r="S51" s="98">
        <v>13.063933005033309</v>
      </c>
      <c r="T51" s="98">
        <v>11.948610610402133</v>
      </c>
      <c r="U51" s="98">
        <v>19.461352064731294</v>
      </c>
      <c r="V51" s="98">
        <v>25.4347509208948</v>
      </c>
      <c r="W51" s="98">
        <v>15.020974635364382</v>
      </c>
      <c r="DA51" s="63" t="s">
        <v>1785</v>
      </c>
    </row>
    <row r="52" spans="1:105" ht="12" customHeight="1" x14ac:dyDescent="0.25">
      <c r="A52" s="100" t="s">
        <v>216</v>
      </c>
      <c r="B52" s="101">
        <v>0.99976897988754299</v>
      </c>
      <c r="C52" s="101">
        <v>1.4956034234018485</v>
      </c>
      <c r="D52" s="101">
        <v>1.5900530252655449</v>
      </c>
      <c r="E52" s="101">
        <v>2.2415117554806696</v>
      </c>
      <c r="F52" s="101">
        <v>2.2495589885160894</v>
      </c>
      <c r="G52" s="101">
        <v>2.8426842907491099</v>
      </c>
      <c r="H52" s="101">
        <v>3.8659430530841017</v>
      </c>
      <c r="I52" s="101">
        <v>3.0577232225558624</v>
      </c>
      <c r="J52" s="101">
        <v>4.2833508148453223</v>
      </c>
      <c r="K52" s="101">
        <v>4.4623995667494265</v>
      </c>
      <c r="L52" s="101">
        <v>4.1380111748911013</v>
      </c>
      <c r="M52" s="101">
        <v>4.5534485322855227</v>
      </c>
      <c r="N52" s="101">
        <v>5.3576178005173114</v>
      </c>
      <c r="O52" s="101">
        <v>4.1139831218652905</v>
      </c>
      <c r="P52" s="101">
        <v>5.5682028077704757</v>
      </c>
      <c r="Q52" s="101">
        <v>4.8991459373828317</v>
      </c>
      <c r="R52" s="101">
        <v>4.899198073968333</v>
      </c>
      <c r="S52" s="101">
        <v>6.089954705714903</v>
      </c>
      <c r="T52" s="101">
        <v>5.0687861605799007</v>
      </c>
      <c r="U52" s="101">
        <v>8.481037778613981</v>
      </c>
      <c r="V52" s="101">
        <v>10.57137923174527</v>
      </c>
      <c r="W52" s="101">
        <v>6.9072637853110086</v>
      </c>
      <c r="DA52" s="131" t="s">
        <v>1786</v>
      </c>
    </row>
    <row r="53" spans="1:105" ht="12" customHeight="1" x14ac:dyDescent="0.25">
      <c r="A53" s="103" t="s">
        <v>52</v>
      </c>
      <c r="B53" s="104">
        <v>1.3003830966047876</v>
      </c>
      <c r="C53" s="104">
        <v>2.1190365672869875</v>
      </c>
      <c r="D53" s="104">
        <v>2.1460051239575146</v>
      </c>
      <c r="E53" s="104">
        <v>3.0269941242785023</v>
      </c>
      <c r="F53" s="104">
        <v>2.7005822058111009</v>
      </c>
      <c r="G53" s="104">
        <v>3.5074782421493733</v>
      </c>
      <c r="H53" s="104">
        <v>4.8275022531612359</v>
      </c>
      <c r="I53" s="104">
        <v>3.1520952349039084</v>
      </c>
      <c r="J53" s="104">
        <v>5.3243900988420876</v>
      </c>
      <c r="K53" s="104">
        <v>5.4283226988786737</v>
      </c>
      <c r="L53" s="104">
        <v>5.1104613949792705</v>
      </c>
      <c r="M53" s="104">
        <v>5.2321269106728234</v>
      </c>
      <c r="N53" s="104">
        <v>6.0517895143964164</v>
      </c>
      <c r="O53" s="104">
        <v>4.2911771715574396</v>
      </c>
      <c r="P53" s="104">
        <v>7.1227889462477805</v>
      </c>
      <c r="Q53" s="104">
        <v>6.4380322289020331</v>
      </c>
      <c r="R53" s="104">
        <v>6.3010566870349596</v>
      </c>
      <c r="S53" s="104">
        <v>6.9739782993184072</v>
      </c>
      <c r="T53" s="104">
        <v>6.8798244498222321</v>
      </c>
      <c r="U53" s="104">
        <v>10.980314286117311</v>
      </c>
      <c r="V53" s="104">
        <v>14.863371689149531</v>
      </c>
      <c r="W53" s="104">
        <v>8.1137108500533746</v>
      </c>
      <c r="DA53" s="132" t="s">
        <v>1787</v>
      </c>
    </row>
    <row r="54" spans="1:105" ht="12" customHeight="1" x14ac:dyDescent="0.25">
      <c r="A54" s="106" t="s">
        <v>122</v>
      </c>
      <c r="B54" s="101">
        <v>133.42115862097725</v>
      </c>
      <c r="C54" s="101">
        <v>129.6299845091668</v>
      </c>
      <c r="D54" s="101">
        <v>126.47776170994285</v>
      </c>
      <c r="E54" s="101">
        <v>115.78296691374476</v>
      </c>
      <c r="F54" s="101">
        <v>112.38720772016822</v>
      </c>
      <c r="G54" s="101">
        <v>102.84226402181926</v>
      </c>
      <c r="H54" s="101">
        <v>90.470197269726697</v>
      </c>
      <c r="I54" s="101">
        <v>86.335532151235554</v>
      </c>
      <c r="J54" s="101">
        <v>77.458859273827414</v>
      </c>
      <c r="K54" s="101">
        <v>68.218529345505303</v>
      </c>
      <c r="L54" s="101">
        <v>66.369456604862151</v>
      </c>
      <c r="M54" s="101">
        <v>70.531490383124435</v>
      </c>
      <c r="N54" s="101">
        <v>87.565184566713882</v>
      </c>
      <c r="O54" s="101">
        <v>108.04400190390346</v>
      </c>
      <c r="P54" s="101">
        <v>94.353455285643889</v>
      </c>
      <c r="Q54" s="101">
        <v>91.600979690184104</v>
      </c>
      <c r="R54" s="101">
        <v>76.798257395512394</v>
      </c>
      <c r="S54" s="101">
        <v>67.183698820280171</v>
      </c>
      <c r="T54" s="101">
        <v>53.865691440392418</v>
      </c>
      <c r="U54" s="101">
        <v>34.00700828883685</v>
      </c>
      <c r="V54" s="101">
        <v>33.509317789177665</v>
      </c>
      <c r="W54" s="101">
        <v>21.316621289438906</v>
      </c>
      <c r="DA54" s="131" t="s">
        <v>1788</v>
      </c>
    </row>
    <row r="55" spans="1:105" ht="12" customHeight="1" x14ac:dyDescent="0.25">
      <c r="A55" s="107" t="s">
        <v>121</v>
      </c>
      <c r="B55" s="104">
        <v>24.95387741942254</v>
      </c>
      <c r="C55" s="104">
        <v>30.16731335069074</v>
      </c>
      <c r="D55" s="104">
        <v>34.703100893307465</v>
      </c>
      <c r="E55" s="104">
        <v>43.859088679003243</v>
      </c>
      <c r="F55" s="104">
        <v>45.64411750618514</v>
      </c>
      <c r="G55" s="104">
        <v>51.198476104274135</v>
      </c>
      <c r="H55" s="104">
        <v>57.771678874018065</v>
      </c>
      <c r="I55" s="104">
        <v>64.049861923585155</v>
      </c>
      <c r="J55" s="104">
        <v>62.708902558747212</v>
      </c>
      <c r="K55" s="104">
        <v>68.785450605757632</v>
      </c>
      <c r="L55" s="104">
        <v>68.768970463649154</v>
      </c>
      <c r="M55" s="104">
        <v>102.76209969771911</v>
      </c>
      <c r="N55" s="104">
        <v>134.88691942097094</v>
      </c>
      <c r="O55" s="104">
        <v>232.22203733218413</v>
      </c>
      <c r="P55" s="104">
        <v>254.49248155521724</v>
      </c>
      <c r="Q55" s="104">
        <v>275.64328023074449</v>
      </c>
      <c r="R55" s="104">
        <v>250.00841197685705</v>
      </c>
      <c r="S55" s="104">
        <v>230.47572747659567</v>
      </c>
      <c r="T55" s="104">
        <v>201.80141020910901</v>
      </c>
      <c r="U55" s="104">
        <v>149.47689705387967</v>
      </c>
      <c r="V55" s="104">
        <v>132.14640524530603</v>
      </c>
      <c r="W55" s="104">
        <v>92.330151276262768</v>
      </c>
      <c r="DA55" s="132" t="s">
        <v>1789</v>
      </c>
    </row>
    <row r="56" spans="1:105" ht="12" customHeight="1" x14ac:dyDescent="0.25">
      <c r="A56" s="108" t="s">
        <v>53</v>
      </c>
      <c r="B56" s="98">
        <v>10.854910307063319</v>
      </c>
      <c r="C56" s="98">
        <v>12.46140611152147</v>
      </c>
      <c r="D56" s="98">
        <v>14.770888083527822</v>
      </c>
      <c r="E56" s="98">
        <v>18.655877692834327</v>
      </c>
      <c r="F56" s="98">
        <v>20.75170098652082</v>
      </c>
      <c r="G56" s="98">
        <v>22.889998970209358</v>
      </c>
      <c r="H56" s="98">
        <v>25.580163961916416</v>
      </c>
      <c r="I56" s="98">
        <v>31.563176820301038</v>
      </c>
      <c r="J56" s="98">
        <v>27.845576956750715</v>
      </c>
      <c r="K56" s="98">
        <v>30.990766957239543</v>
      </c>
      <c r="L56" s="98">
        <v>30.725949945559794</v>
      </c>
      <c r="M56" s="98">
        <v>48.041258979136636</v>
      </c>
      <c r="N56" s="98">
        <v>63.326365017653835</v>
      </c>
      <c r="O56" s="98">
        <v>114.08557649147696</v>
      </c>
      <c r="P56" s="98">
        <v>110.21806775405577</v>
      </c>
      <c r="Q56" s="98">
        <v>118.9032090731674</v>
      </c>
      <c r="R56" s="98">
        <v>109.32118484394135</v>
      </c>
      <c r="S56" s="98">
        <v>107.5248937279748</v>
      </c>
      <c r="T56" s="98">
        <v>86.251162416860183</v>
      </c>
      <c r="U56" s="98">
        <v>64.466248958531935</v>
      </c>
      <c r="V56" s="98">
        <v>53.346644655693197</v>
      </c>
      <c r="W56" s="98">
        <v>41.351366757572983</v>
      </c>
      <c r="DA56" s="63" t="s">
        <v>1790</v>
      </c>
    </row>
    <row r="57" spans="1:105" ht="12" customHeight="1" x14ac:dyDescent="0.25">
      <c r="A57" s="108" t="s">
        <v>52</v>
      </c>
      <c r="B57" s="98">
        <v>14.098967112359219</v>
      </c>
      <c r="C57" s="98">
        <v>17.705907239169271</v>
      </c>
      <c r="D57" s="98">
        <v>19.932212809779646</v>
      </c>
      <c r="E57" s="98">
        <v>25.203210986168916</v>
      </c>
      <c r="F57" s="98">
        <v>24.892416519664319</v>
      </c>
      <c r="G57" s="98">
        <v>28.308477134064781</v>
      </c>
      <c r="H57" s="98">
        <v>32.191514912101646</v>
      </c>
      <c r="I57" s="98">
        <v>32.486685103284117</v>
      </c>
      <c r="J57" s="98">
        <v>34.8633256019965</v>
      </c>
      <c r="K57" s="98">
        <v>37.794683648518095</v>
      </c>
      <c r="L57" s="98">
        <v>38.043020518089364</v>
      </c>
      <c r="M57" s="98">
        <v>54.720840718582473</v>
      </c>
      <c r="N57" s="98">
        <v>71.560554403317113</v>
      </c>
      <c r="O57" s="98">
        <v>118.13646084070719</v>
      </c>
      <c r="P57" s="98">
        <v>144.27441380116147</v>
      </c>
      <c r="Q57" s="98">
        <v>156.74007115757712</v>
      </c>
      <c r="R57" s="98">
        <v>140.68722713291569</v>
      </c>
      <c r="S57" s="98">
        <v>122.95083374862087</v>
      </c>
      <c r="T57" s="98">
        <v>115.55024779224881</v>
      </c>
      <c r="U57" s="98">
        <v>85.010648095347747</v>
      </c>
      <c r="V57" s="98">
        <v>78.799760589612845</v>
      </c>
      <c r="W57" s="98">
        <v>50.978784518689778</v>
      </c>
      <c r="DA57" s="63" t="s">
        <v>1791</v>
      </c>
    </row>
    <row r="58" spans="1:105" ht="12" customHeight="1" x14ac:dyDescent="0.25">
      <c r="A58" s="121" t="s">
        <v>54</v>
      </c>
      <c r="B58" s="122">
        <v>634.18017103336115</v>
      </c>
      <c r="C58" s="122">
        <v>653.72246048336831</v>
      </c>
      <c r="D58" s="122">
        <v>654.00965745223357</v>
      </c>
      <c r="E58" s="122">
        <v>653.0314189273405</v>
      </c>
      <c r="F58" s="122">
        <v>654.13607003249831</v>
      </c>
      <c r="G58" s="122">
        <v>650.52414744398698</v>
      </c>
      <c r="H58" s="122">
        <v>624.97661716049242</v>
      </c>
      <c r="I58" s="122">
        <v>562.87572522159394</v>
      </c>
      <c r="J58" s="122">
        <v>524.83045767907379</v>
      </c>
      <c r="K58" s="122">
        <v>503.7688466702478</v>
      </c>
      <c r="L58" s="122">
        <v>504.48302396760772</v>
      </c>
      <c r="M58" s="122">
        <v>452.65761830782134</v>
      </c>
      <c r="N58" s="122">
        <v>462.89651642927356</v>
      </c>
      <c r="O58" s="122">
        <v>472.01378976867727</v>
      </c>
      <c r="P58" s="122">
        <v>455.65408365557033</v>
      </c>
      <c r="Q58" s="122">
        <v>425.49957955208936</v>
      </c>
      <c r="R58" s="122">
        <v>390.9147567532105</v>
      </c>
      <c r="S58" s="122">
        <v>407.44562746996002</v>
      </c>
      <c r="T58" s="122">
        <v>382.34725568581143</v>
      </c>
      <c r="U58" s="122">
        <v>381.95817327806992</v>
      </c>
      <c r="V58" s="122">
        <v>364.83890763293067</v>
      </c>
      <c r="W58" s="122">
        <v>335.3043163640578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634.18017103336115</v>
      </c>
      <c r="C60" s="33">
        <v>653.72246048336831</v>
      </c>
      <c r="D60" s="33">
        <v>654.00965745223357</v>
      </c>
      <c r="E60" s="33">
        <v>653.0314189273405</v>
      </c>
      <c r="F60" s="33">
        <v>654.13607003249831</v>
      </c>
      <c r="G60" s="33">
        <v>650.52414744398698</v>
      </c>
      <c r="H60" s="33">
        <v>624.97661716049242</v>
      </c>
      <c r="I60" s="33">
        <v>562.87572522159394</v>
      </c>
      <c r="J60" s="33">
        <v>524.83045767907379</v>
      </c>
      <c r="K60" s="33">
        <v>503.7688466702478</v>
      </c>
      <c r="L60" s="33">
        <v>504.48302396760772</v>
      </c>
      <c r="M60" s="33">
        <v>452.65761830782134</v>
      </c>
      <c r="N60" s="33">
        <v>462.89651642927356</v>
      </c>
      <c r="O60" s="33">
        <v>472.01378976867727</v>
      </c>
      <c r="P60" s="33">
        <v>455.65408365557033</v>
      </c>
      <c r="Q60" s="33">
        <v>425.49957955208936</v>
      </c>
      <c r="R60" s="33">
        <v>390.9147567532105</v>
      </c>
      <c r="S60" s="33">
        <v>407.44562746996002</v>
      </c>
      <c r="T60" s="33">
        <v>382.34725568581143</v>
      </c>
      <c r="U60" s="33">
        <v>381.95817327806992</v>
      </c>
      <c r="V60" s="33">
        <v>364.83890763293067</v>
      </c>
      <c r="W60" s="33">
        <v>335.3043163640578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15004.581803061457</v>
      </c>
      <c r="C62" s="117">
        <f t="shared" si="21"/>
        <v>16071.620698340841</v>
      </c>
      <c r="D62" s="117">
        <f t="shared" si="21"/>
        <v>16344.676142615459</v>
      </c>
      <c r="E62" s="117">
        <f t="shared" si="21"/>
        <v>16703.68192438774</v>
      </c>
      <c r="F62" s="117">
        <f t="shared" si="21"/>
        <v>16481.500425527483</v>
      </c>
      <c r="G62" s="117">
        <f t="shared" si="21"/>
        <v>16240.531466414337</v>
      </c>
      <c r="H62" s="117">
        <f t="shared" si="21"/>
        <v>16091.558728786935</v>
      </c>
      <c r="I62" s="117">
        <f t="shared" si="21"/>
        <v>15205.561687236694</v>
      </c>
      <c r="J62" s="117">
        <f t="shared" si="21"/>
        <v>16244.140315584304</v>
      </c>
      <c r="K62" s="117">
        <f t="shared" si="21"/>
        <v>16391.253231129678</v>
      </c>
      <c r="L62" s="117">
        <f t="shared" si="21"/>
        <v>18271.238654738587</v>
      </c>
      <c r="M62" s="117">
        <f t="shared" si="21"/>
        <v>15549.181493483786</v>
      </c>
      <c r="N62" s="117">
        <f t="shared" si="21"/>
        <v>17284.365387633854</v>
      </c>
      <c r="O62" s="117">
        <f t="shared" si="21"/>
        <v>18223.024808355633</v>
      </c>
      <c r="P62" s="117">
        <f t="shared" si="21"/>
        <v>15091.78955005581</v>
      </c>
      <c r="Q62" s="117">
        <f t="shared" si="21"/>
        <v>16383.028724880964</v>
      </c>
      <c r="R62" s="117">
        <f t="shared" ref="R62:V62" si="22">R63+R66+R68+R77</f>
        <v>18479.929104311308</v>
      </c>
      <c r="S62" s="117">
        <f t="shared" si="22"/>
        <v>18485.229689181881</v>
      </c>
      <c r="T62" s="117">
        <f t="shared" si="22"/>
        <v>19252.123005439949</v>
      </c>
      <c r="U62" s="117">
        <f t="shared" si="22"/>
        <v>19575.27930502595</v>
      </c>
      <c r="V62" s="117">
        <f t="shared" si="22"/>
        <v>19322.170287199926</v>
      </c>
      <c r="W62" s="117">
        <f t="shared" ref="W62" si="23">W63+W66+W68+W77</f>
        <v>22408.881720919358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12002.699318264071</v>
      </c>
      <c r="C63" s="122">
        <f t="shared" si="24"/>
        <v>12920.376579920407</v>
      </c>
      <c r="D63" s="122">
        <f t="shared" si="24"/>
        <v>12987.655302746523</v>
      </c>
      <c r="E63" s="122">
        <f t="shared" si="24"/>
        <v>13131.685231755611</v>
      </c>
      <c r="F63" s="122">
        <f t="shared" si="24"/>
        <v>12837.264717753917</v>
      </c>
      <c r="G63" s="122">
        <f t="shared" si="24"/>
        <v>12528.808091739198</v>
      </c>
      <c r="H63" s="122">
        <f t="shared" si="24"/>
        <v>12444.441088363408</v>
      </c>
      <c r="I63" s="122">
        <f t="shared" si="24"/>
        <v>11427.566054376917</v>
      </c>
      <c r="J63" s="122">
        <f t="shared" si="24"/>
        <v>12554.095943544477</v>
      </c>
      <c r="K63" s="122">
        <f t="shared" si="24"/>
        <v>12577.321437127161</v>
      </c>
      <c r="L63" s="122">
        <f t="shared" si="24"/>
        <v>14238.697555276856</v>
      </c>
      <c r="M63" s="122">
        <f t="shared" si="24"/>
        <v>11806.327579391234</v>
      </c>
      <c r="N63" s="122">
        <f t="shared" si="24"/>
        <v>13472.700946536826</v>
      </c>
      <c r="O63" s="122">
        <f t="shared" si="24"/>
        <v>14541.066780585481</v>
      </c>
      <c r="P63" s="122">
        <f t="shared" si="24"/>
        <v>11550.617653030731</v>
      </c>
      <c r="Q63" s="122">
        <f t="shared" si="24"/>
        <v>12740.947130690647</v>
      </c>
      <c r="R63" s="122">
        <f t="shared" ref="R63:V63" si="25">SUM(R64:R65)</f>
        <v>14601.620626115646</v>
      </c>
      <c r="S63" s="122">
        <f t="shared" si="25"/>
        <v>14336.027623916205</v>
      </c>
      <c r="T63" s="122">
        <f t="shared" si="25"/>
        <v>14765.67379772992</v>
      </c>
      <c r="U63" s="122">
        <f t="shared" si="25"/>
        <v>15211.492134421454</v>
      </c>
      <c r="V63" s="122">
        <f t="shared" si="25"/>
        <v>14974.423063628976</v>
      </c>
      <c r="W63" s="122">
        <f t="shared" ref="W63" si="26">SUM(W64:W65)</f>
        <v>17510.401274526383</v>
      </c>
      <c r="DA63" s="130" t="s">
        <v>1796</v>
      </c>
    </row>
    <row r="64" spans="1:105" ht="12" customHeight="1" x14ac:dyDescent="0.25">
      <c r="A64" s="97" t="s">
        <v>217</v>
      </c>
      <c r="B64" s="98">
        <v>11718.596857101964</v>
      </c>
      <c r="C64" s="98">
        <v>12618.417138200328</v>
      </c>
      <c r="D64" s="98">
        <v>12689.052567860865</v>
      </c>
      <c r="E64" s="98">
        <v>12837.152401997386</v>
      </c>
      <c r="F64" s="98">
        <v>12551.794008022238</v>
      </c>
      <c r="G64" s="98">
        <v>12253.501957449635</v>
      </c>
      <c r="H64" s="98">
        <v>12177.267194321324</v>
      </c>
      <c r="I64" s="98">
        <v>11186.650407604282</v>
      </c>
      <c r="J64" s="98">
        <v>12292.011424996588</v>
      </c>
      <c r="K64" s="98">
        <v>12318.043737702552</v>
      </c>
      <c r="L64" s="98">
        <v>13949.238944539122</v>
      </c>
      <c r="M64" s="98">
        <v>11570.385203510656</v>
      </c>
      <c r="N64" s="98">
        <v>13205.505948859958</v>
      </c>
      <c r="O64" s="98">
        <v>14254.107979604203</v>
      </c>
      <c r="P64" s="98">
        <v>11322.990342749375</v>
      </c>
      <c r="Q64" s="98">
        <v>12490.463387991795</v>
      </c>
      <c r="R64" s="98">
        <v>14318.362190363481</v>
      </c>
      <c r="S64" s="98">
        <v>14060.899944581157</v>
      </c>
      <c r="T64" s="98">
        <v>14483.49212577415</v>
      </c>
      <c r="U64" s="98">
        <v>14924.872141552365</v>
      </c>
      <c r="V64" s="98">
        <v>14692.690436055938</v>
      </c>
      <c r="W64" s="98">
        <v>17183.997390488781</v>
      </c>
      <c r="DA64" s="63" t="s">
        <v>1797</v>
      </c>
    </row>
    <row r="65" spans="1:105" ht="12" customHeight="1" x14ac:dyDescent="0.25">
      <c r="A65" s="97" t="s">
        <v>53</v>
      </c>
      <c r="B65" s="98">
        <v>284.10246116210715</v>
      </c>
      <c r="C65" s="98">
        <v>301.95944172007955</v>
      </c>
      <c r="D65" s="98">
        <v>298.60273488565923</v>
      </c>
      <c r="E65" s="98">
        <v>294.53282975822634</v>
      </c>
      <c r="F65" s="98">
        <v>285.47070973167797</v>
      </c>
      <c r="G65" s="98">
        <v>275.30613428956434</v>
      </c>
      <c r="H65" s="98">
        <v>267.17389404208433</v>
      </c>
      <c r="I65" s="98">
        <v>240.91564677263599</v>
      </c>
      <c r="J65" s="98">
        <v>262.08451854788768</v>
      </c>
      <c r="K65" s="98">
        <v>259.27769942460839</v>
      </c>
      <c r="L65" s="98">
        <v>289.45861073773506</v>
      </c>
      <c r="M65" s="98">
        <v>235.94237588057877</v>
      </c>
      <c r="N65" s="98">
        <v>267.19499767686767</v>
      </c>
      <c r="O65" s="98">
        <v>286.95880098127839</v>
      </c>
      <c r="P65" s="98">
        <v>227.62731028135485</v>
      </c>
      <c r="Q65" s="98">
        <v>250.48374269885224</v>
      </c>
      <c r="R65" s="98">
        <v>283.25843575216396</v>
      </c>
      <c r="S65" s="98">
        <v>275.12767933504739</v>
      </c>
      <c r="T65" s="98">
        <v>282.18167195577092</v>
      </c>
      <c r="U65" s="98">
        <v>286.61999286908986</v>
      </c>
      <c r="V65" s="98">
        <v>281.73262757303718</v>
      </c>
      <c r="W65" s="98">
        <v>326.40388403759977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36.753543523988739</v>
      </c>
      <c r="C66" s="122">
        <f t="shared" si="27"/>
        <v>38.020988326690805</v>
      </c>
      <c r="D66" s="122">
        <f t="shared" si="27"/>
        <v>39.639653008451972</v>
      </c>
      <c r="E66" s="122">
        <f t="shared" si="27"/>
        <v>82.372913323286312</v>
      </c>
      <c r="F66" s="122">
        <f t="shared" si="27"/>
        <v>49.922405382123394</v>
      </c>
      <c r="G66" s="122">
        <f t="shared" si="27"/>
        <v>58.975939112981607</v>
      </c>
      <c r="H66" s="122">
        <f t="shared" si="27"/>
        <v>100.1759001027967</v>
      </c>
      <c r="I66" s="122">
        <f t="shared" si="27"/>
        <v>81.253664632448647</v>
      </c>
      <c r="J66" s="122">
        <f t="shared" si="27"/>
        <v>91.959083758098103</v>
      </c>
      <c r="K66" s="122">
        <f t="shared" si="27"/>
        <v>97.53405137847092</v>
      </c>
      <c r="L66" s="122">
        <f t="shared" si="27"/>
        <v>118.44872676993026</v>
      </c>
      <c r="M66" s="122">
        <f t="shared" si="27"/>
        <v>128.8269688323611</v>
      </c>
      <c r="N66" s="122">
        <f t="shared" si="27"/>
        <v>130.68640687679189</v>
      </c>
      <c r="O66" s="122">
        <f t="shared" si="27"/>
        <v>130.98931473594652</v>
      </c>
      <c r="P66" s="122">
        <f t="shared" si="27"/>
        <v>128.80991526686893</v>
      </c>
      <c r="Q66" s="122">
        <f t="shared" si="27"/>
        <v>129.67388960967395</v>
      </c>
      <c r="R66" s="122">
        <f t="shared" si="27"/>
        <v>144.64983027748062</v>
      </c>
      <c r="S66" s="122">
        <f t="shared" si="27"/>
        <v>164.51795137145675</v>
      </c>
      <c r="T66" s="122">
        <f t="shared" si="27"/>
        <v>164.94170409744464</v>
      </c>
      <c r="U66" s="122">
        <f t="shared" si="27"/>
        <v>177.90974679512973</v>
      </c>
      <c r="V66" s="122">
        <f t="shared" si="27"/>
        <v>187.79553264082372</v>
      </c>
      <c r="W66" s="122">
        <f t="shared" si="27"/>
        <v>215.69686690337056</v>
      </c>
      <c r="DA66" s="130" t="s">
        <v>1799</v>
      </c>
    </row>
    <row r="67" spans="1:105" ht="12" customHeight="1" x14ac:dyDescent="0.25">
      <c r="A67" s="97" t="s">
        <v>53</v>
      </c>
      <c r="B67" s="98">
        <v>36.753543523988739</v>
      </c>
      <c r="C67" s="98">
        <v>38.020988326690805</v>
      </c>
      <c r="D67" s="98">
        <v>39.639653008451972</v>
      </c>
      <c r="E67" s="98">
        <v>82.372913323286312</v>
      </c>
      <c r="F67" s="98">
        <v>49.922405382123394</v>
      </c>
      <c r="G67" s="98">
        <v>58.975939112981607</v>
      </c>
      <c r="H67" s="98">
        <v>100.1759001027967</v>
      </c>
      <c r="I67" s="98">
        <v>81.253664632448647</v>
      </c>
      <c r="J67" s="98">
        <v>91.959083758098103</v>
      </c>
      <c r="K67" s="98">
        <v>97.53405137847092</v>
      </c>
      <c r="L67" s="98">
        <v>118.44872676993026</v>
      </c>
      <c r="M67" s="98">
        <v>128.8269688323611</v>
      </c>
      <c r="N67" s="98">
        <v>130.68640687679189</v>
      </c>
      <c r="O67" s="98">
        <v>130.98931473594652</v>
      </c>
      <c r="P67" s="98">
        <v>128.80991526686893</v>
      </c>
      <c r="Q67" s="98">
        <v>129.67388960967395</v>
      </c>
      <c r="R67" s="98">
        <v>144.64983027748062</v>
      </c>
      <c r="S67" s="98">
        <v>164.51795137145675</v>
      </c>
      <c r="T67" s="98">
        <v>164.94170409744464</v>
      </c>
      <c r="U67" s="98">
        <v>177.90974679512973</v>
      </c>
      <c r="V67" s="98">
        <v>187.79553264082372</v>
      </c>
      <c r="W67" s="98">
        <v>215.69686690337056</v>
      </c>
      <c r="DA67" s="63" t="s">
        <v>1800</v>
      </c>
    </row>
    <row r="68" spans="1:105" ht="12" customHeight="1" x14ac:dyDescent="0.25">
      <c r="A68" s="121" t="s">
        <v>55</v>
      </c>
      <c r="B68" s="122">
        <v>2129.0995182178267</v>
      </c>
      <c r="C68" s="122">
        <v>2225.4569152251183</v>
      </c>
      <c r="D68" s="122">
        <v>2381.19334833013</v>
      </c>
      <c r="E68" s="122">
        <v>2509.4458200633758</v>
      </c>
      <c r="F68" s="122">
        <v>2574.9211193031811</v>
      </c>
      <c r="G68" s="122">
        <v>2606.5508788894649</v>
      </c>
      <c r="H68" s="122">
        <v>2514.7429927654075</v>
      </c>
      <c r="I68" s="122">
        <v>2709.8989447638924</v>
      </c>
      <c r="J68" s="122">
        <v>2635.519787276131</v>
      </c>
      <c r="K68" s="122">
        <v>2743.0397083722933</v>
      </c>
      <c r="L68" s="122">
        <v>2900.6062294556914</v>
      </c>
      <c r="M68" s="122">
        <v>2710.5401589065259</v>
      </c>
      <c r="N68" s="122">
        <v>2762.355369946366</v>
      </c>
      <c r="O68" s="122">
        <v>2649.1400424648964</v>
      </c>
      <c r="P68" s="122">
        <v>2552.2818595494664</v>
      </c>
      <c r="Q68" s="122">
        <v>2651.1735161179263</v>
      </c>
      <c r="R68" s="122">
        <v>2867.6836492235357</v>
      </c>
      <c r="S68" s="122">
        <v>3030.7338290935754</v>
      </c>
      <c r="T68" s="122">
        <v>3386.8014826047911</v>
      </c>
      <c r="U68" s="122">
        <v>3241.6129048248717</v>
      </c>
      <c r="V68" s="122">
        <v>3226.9901097901643</v>
      </c>
      <c r="W68" s="122">
        <v>3662.2305299299901</v>
      </c>
      <c r="DA68" s="130" t="s">
        <v>1801</v>
      </c>
    </row>
    <row r="69" spans="1:105" ht="12" customHeight="1" x14ac:dyDescent="0.25">
      <c r="A69" s="97" t="s">
        <v>134</v>
      </c>
      <c r="B69" s="98">
        <v>2012.4790332218183</v>
      </c>
      <c r="C69" s="98">
        <v>2084.7926851074735</v>
      </c>
      <c r="D69" s="98">
        <v>2250.4756862855752</v>
      </c>
      <c r="E69" s="98">
        <v>2375.9017814923623</v>
      </c>
      <c r="F69" s="98">
        <v>2436.3002615503747</v>
      </c>
      <c r="G69" s="98">
        <v>2463.1413527377999</v>
      </c>
      <c r="H69" s="98">
        <v>2370.8450555945128</v>
      </c>
      <c r="I69" s="98">
        <v>2588.754916325383</v>
      </c>
      <c r="J69" s="98">
        <v>2461.6100148399169</v>
      </c>
      <c r="K69" s="98">
        <v>2515.8176585869514</v>
      </c>
      <c r="L69" s="98">
        <v>2620.3668505912092</v>
      </c>
      <c r="M69" s="98">
        <v>2411.2891145722615</v>
      </c>
      <c r="N69" s="98">
        <v>2467.3780696186418</v>
      </c>
      <c r="O69" s="98">
        <v>2419.4931582905942</v>
      </c>
      <c r="P69" s="98">
        <v>2378.4394147348012</v>
      </c>
      <c r="Q69" s="98">
        <v>2488.8537032252202</v>
      </c>
      <c r="R69" s="98">
        <v>2692.4996788744479</v>
      </c>
      <c r="S69" s="98">
        <v>2843.9608781508082</v>
      </c>
      <c r="T69" s="98">
        <v>3171.6914795900639</v>
      </c>
      <c r="U69" s="98">
        <v>3034.5674625662036</v>
      </c>
      <c r="V69" s="98">
        <v>2981.1037910839632</v>
      </c>
      <c r="W69" s="98">
        <v>3450.7458620609182</v>
      </c>
      <c r="DA69" s="63" t="s">
        <v>1802</v>
      </c>
    </row>
    <row r="70" spans="1:105" ht="12" customHeight="1" x14ac:dyDescent="0.25">
      <c r="A70" s="97" t="s">
        <v>133</v>
      </c>
      <c r="B70" s="98">
        <v>3.4470098637126494</v>
      </c>
      <c r="C70" s="98">
        <v>4.5245051027304983</v>
      </c>
      <c r="D70" s="98">
        <v>5.7493495491201241</v>
      </c>
      <c r="E70" s="98">
        <v>8.3539124151471</v>
      </c>
      <c r="F70" s="98">
        <v>8.819435860713245</v>
      </c>
      <c r="G70" s="98">
        <v>10.556853049403276</v>
      </c>
      <c r="H70" s="98">
        <v>11.867398259460769</v>
      </c>
      <c r="I70" s="98">
        <v>14.310781794318999</v>
      </c>
      <c r="J70" s="98">
        <v>15.3538147047491</v>
      </c>
      <c r="K70" s="98">
        <v>18.840602539969424</v>
      </c>
      <c r="L70" s="98">
        <v>20.14956737974196</v>
      </c>
      <c r="M70" s="98">
        <v>18.335642187760541</v>
      </c>
      <c r="N70" s="98">
        <v>21.102485945788601</v>
      </c>
      <c r="O70" s="98">
        <v>22.444881963584621</v>
      </c>
      <c r="P70" s="98">
        <v>27.616909937394777</v>
      </c>
      <c r="Q70" s="98">
        <v>30.403069120070214</v>
      </c>
      <c r="R70" s="98">
        <v>35.667203676487887</v>
      </c>
      <c r="S70" s="98">
        <v>35.442039495873772</v>
      </c>
      <c r="T70" s="98">
        <v>45.009025861937339</v>
      </c>
      <c r="U70" s="98">
        <v>44.205798939985627</v>
      </c>
      <c r="V70" s="98">
        <v>43.618769129444559</v>
      </c>
      <c r="W70" s="98">
        <v>53.060292670536164</v>
      </c>
      <c r="DA70" s="63" t="s">
        <v>1803</v>
      </c>
    </row>
    <row r="71" spans="1:105" ht="12" customHeight="1" x14ac:dyDescent="0.25">
      <c r="A71" s="100" t="s">
        <v>217</v>
      </c>
      <c r="B71" s="101">
        <v>1.4986237554623685</v>
      </c>
      <c r="C71" s="101">
        <v>1.8709438410904913</v>
      </c>
      <c r="D71" s="101">
        <v>2.4472176404762989</v>
      </c>
      <c r="E71" s="101">
        <v>3.5543909303317145</v>
      </c>
      <c r="F71" s="101">
        <v>4.0101605985082616</v>
      </c>
      <c r="G71" s="101">
        <v>4.7252091395119669</v>
      </c>
      <c r="H71" s="101">
        <v>5.2632303981864172</v>
      </c>
      <c r="I71" s="101">
        <v>7.0425567058960805</v>
      </c>
      <c r="J71" s="101">
        <v>6.8288177844922124</v>
      </c>
      <c r="K71" s="101">
        <v>8.4959554144310498</v>
      </c>
      <c r="L71" s="101">
        <v>9.024149997057016</v>
      </c>
      <c r="M71" s="101">
        <v>8.5228407002904873</v>
      </c>
      <c r="N71" s="101">
        <v>9.8910240220571879</v>
      </c>
      <c r="O71" s="101">
        <v>10.993498603245465</v>
      </c>
      <c r="P71" s="101">
        <v>12.082591902789519</v>
      </c>
      <c r="Q71" s="101">
        <v>13.139123838904478</v>
      </c>
      <c r="R71" s="101">
        <v>15.651467058411731</v>
      </c>
      <c r="S71" s="101">
        <v>16.498561322528371</v>
      </c>
      <c r="T71" s="101">
        <v>19.246781184901401</v>
      </c>
      <c r="U71" s="101">
        <v>19.148744314424885</v>
      </c>
      <c r="V71" s="101">
        <v>17.785382713381992</v>
      </c>
      <c r="W71" s="101">
        <v>24.102085624807255</v>
      </c>
      <c r="DA71" s="131" t="s">
        <v>1804</v>
      </c>
    </row>
    <row r="72" spans="1:105" ht="12" customHeight="1" x14ac:dyDescent="0.25">
      <c r="A72" s="103" t="s">
        <v>52</v>
      </c>
      <c r="B72" s="104">
        <v>1.9483861082502807</v>
      </c>
      <c r="C72" s="104">
        <v>2.6535612616400068</v>
      </c>
      <c r="D72" s="104">
        <v>3.3021319086438257</v>
      </c>
      <c r="E72" s="104">
        <v>4.7995214848153855</v>
      </c>
      <c r="F72" s="104">
        <v>4.8092752622049826</v>
      </c>
      <c r="G72" s="104">
        <v>5.8316439098913095</v>
      </c>
      <c r="H72" s="104">
        <v>6.6041678612743517</v>
      </c>
      <c r="I72" s="104">
        <v>7.2682250884229189</v>
      </c>
      <c r="J72" s="104">
        <v>8.5249969202568874</v>
      </c>
      <c r="K72" s="104">
        <v>10.344647125538375</v>
      </c>
      <c r="L72" s="104">
        <v>11.125417382684946</v>
      </c>
      <c r="M72" s="104">
        <v>9.8128014874700522</v>
      </c>
      <c r="N72" s="104">
        <v>11.211461923731415</v>
      </c>
      <c r="O72" s="104">
        <v>11.451383360339157</v>
      </c>
      <c r="P72" s="104">
        <v>15.534318034605258</v>
      </c>
      <c r="Q72" s="104">
        <v>17.263945281165736</v>
      </c>
      <c r="R72" s="104">
        <v>20.015736618076158</v>
      </c>
      <c r="S72" s="104">
        <v>18.943478173345397</v>
      </c>
      <c r="T72" s="104">
        <v>25.762244677035937</v>
      </c>
      <c r="U72" s="104">
        <v>25.057054625560738</v>
      </c>
      <c r="V72" s="104">
        <v>25.833386416062567</v>
      </c>
      <c r="W72" s="104">
        <v>28.958207045728908</v>
      </c>
      <c r="DA72" s="132" t="s">
        <v>1805</v>
      </c>
    </row>
    <row r="73" spans="1:105" ht="12" customHeight="1" x14ac:dyDescent="0.25">
      <c r="A73" s="106" t="s">
        <v>122</v>
      </c>
      <c r="B73" s="101">
        <v>95.341657918400358</v>
      </c>
      <c r="C73" s="101">
        <v>106.8568959508583</v>
      </c>
      <c r="D73" s="101">
        <v>96.884027327128877</v>
      </c>
      <c r="E73" s="101">
        <v>89.781202174490872</v>
      </c>
      <c r="F73" s="101">
        <v>91.783649887892892</v>
      </c>
      <c r="G73" s="101">
        <v>88.303149518574799</v>
      </c>
      <c r="H73" s="101">
        <v>80.924212401309518</v>
      </c>
      <c r="I73" s="101">
        <v>62.788766411449636</v>
      </c>
      <c r="J73" s="101">
        <v>83.304749100255648</v>
      </c>
      <c r="K73" s="101">
        <v>89.020541204893803</v>
      </c>
      <c r="L73" s="101">
        <v>116.78510194997307</v>
      </c>
      <c r="M73" s="101">
        <v>118.35097863120146</v>
      </c>
      <c r="N73" s="101">
        <v>111.55123319655574</v>
      </c>
      <c r="O73" s="101">
        <v>80.642070185246325</v>
      </c>
      <c r="P73" s="101">
        <v>56.379942950062777</v>
      </c>
      <c r="Q73" s="101">
        <v>51.223046108343546</v>
      </c>
      <c r="R73" s="101">
        <v>47.321428724797819</v>
      </c>
      <c r="S73" s="101">
        <v>46.972708212762498</v>
      </c>
      <c r="T73" s="101">
        <v>45.634280468944546</v>
      </c>
      <c r="U73" s="101">
        <v>40.832587929379251</v>
      </c>
      <c r="V73" s="101">
        <v>52.720098307300219</v>
      </c>
      <c r="W73" s="101">
        <v>44.202077417047228</v>
      </c>
      <c r="DA73" s="131" t="s">
        <v>1806</v>
      </c>
    </row>
    <row r="74" spans="1:105" ht="12" customHeight="1" x14ac:dyDescent="0.25">
      <c r="A74" s="107" t="s">
        <v>121</v>
      </c>
      <c r="B74" s="104">
        <v>17.831817213895611</v>
      </c>
      <c r="C74" s="104">
        <v>29.282829064055779</v>
      </c>
      <c r="D74" s="104">
        <v>28.084285168305513</v>
      </c>
      <c r="E74" s="104">
        <v>35.408923981375693</v>
      </c>
      <c r="F74" s="104">
        <v>38.017772004200395</v>
      </c>
      <c r="G74" s="104">
        <v>44.549523583686806</v>
      </c>
      <c r="H74" s="104">
        <v>51.10632651012407</v>
      </c>
      <c r="I74" s="104">
        <v>44.044480232740781</v>
      </c>
      <c r="J74" s="104">
        <v>75.251208631209238</v>
      </c>
      <c r="K74" s="104">
        <v>119.36090604047828</v>
      </c>
      <c r="L74" s="104">
        <v>143.30470953476703</v>
      </c>
      <c r="M74" s="104">
        <v>162.564423515302</v>
      </c>
      <c r="N74" s="104">
        <v>162.32358118537996</v>
      </c>
      <c r="O74" s="104">
        <v>126.55993202547157</v>
      </c>
      <c r="P74" s="104">
        <v>89.84559192720765</v>
      </c>
      <c r="Q74" s="104">
        <v>80.693697664292529</v>
      </c>
      <c r="R74" s="104">
        <v>92.195337947801889</v>
      </c>
      <c r="S74" s="104">
        <v>104.3582032341312</v>
      </c>
      <c r="T74" s="104">
        <v>124.46669668384531</v>
      </c>
      <c r="U74" s="104">
        <v>122.00705538930322</v>
      </c>
      <c r="V74" s="104">
        <v>149.54745126945647</v>
      </c>
      <c r="W74" s="104">
        <v>114.22229778148838</v>
      </c>
      <c r="DA74" s="132" t="s">
        <v>1807</v>
      </c>
    </row>
    <row r="75" spans="1:105" ht="12" customHeight="1" x14ac:dyDescent="0.25">
      <c r="A75" s="108" t="s">
        <v>53</v>
      </c>
      <c r="B75" s="98">
        <v>7.7568216440034057</v>
      </c>
      <c r="C75" s="98">
        <v>12.096046499716156</v>
      </c>
      <c r="D75" s="98">
        <v>11.953682018281006</v>
      </c>
      <c r="E75" s="98">
        <v>15.061520312610973</v>
      </c>
      <c r="F75" s="98">
        <v>17.284449342195785</v>
      </c>
      <c r="G75" s="98">
        <v>19.917361346401066</v>
      </c>
      <c r="H75" s="98">
        <v>22.628876935895171</v>
      </c>
      <c r="I75" s="98">
        <v>21.70471060816358</v>
      </c>
      <c r="J75" s="98">
        <v>33.414925720726906</v>
      </c>
      <c r="K75" s="98">
        <v>53.777157674035777</v>
      </c>
      <c r="L75" s="98">
        <v>64.028489919821155</v>
      </c>
      <c r="M75" s="98">
        <v>75.998832194609349</v>
      </c>
      <c r="N75" s="98">
        <v>76.207258622588171</v>
      </c>
      <c r="O75" s="98">
        <v>62.176109432689785</v>
      </c>
      <c r="P75" s="98">
        <v>38.911198782458527</v>
      </c>
      <c r="Q75" s="98">
        <v>34.808538035944316</v>
      </c>
      <c r="R75" s="98">
        <v>40.314257835749459</v>
      </c>
      <c r="S75" s="98">
        <v>48.68670916130133</v>
      </c>
      <c r="T75" s="98">
        <v>53.197830778507793</v>
      </c>
      <c r="U75" s="98">
        <v>52.619082697369066</v>
      </c>
      <c r="V75" s="98">
        <v>60.37133380379764</v>
      </c>
      <c r="W75" s="98">
        <v>51.156074826765121</v>
      </c>
      <c r="DA75" s="63" t="s">
        <v>1808</v>
      </c>
    </row>
    <row r="76" spans="1:105" ht="12" customHeight="1" x14ac:dyDescent="0.25">
      <c r="A76" s="108" t="s">
        <v>52</v>
      </c>
      <c r="B76" s="98">
        <v>10.074995569892208</v>
      </c>
      <c r="C76" s="98">
        <v>17.186782564339623</v>
      </c>
      <c r="D76" s="98">
        <v>16.130603150024506</v>
      </c>
      <c r="E76" s="98">
        <v>20.347403668764724</v>
      </c>
      <c r="F76" s="98">
        <v>20.733322662004607</v>
      </c>
      <c r="G76" s="98">
        <v>24.632162237285741</v>
      </c>
      <c r="H76" s="98">
        <v>28.477449574228899</v>
      </c>
      <c r="I76" s="98">
        <v>22.339769624577201</v>
      </c>
      <c r="J76" s="98">
        <v>41.836282910482339</v>
      </c>
      <c r="K76" s="98">
        <v>65.583748366442506</v>
      </c>
      <c r="L76" s="98">
        <v>79.276219614945887</v>
      </c>
      <c r="M76" s="98">
        <v>86.565591320692633</v>
      </c>
      <c r="N76" s="98">
        <v>86.116322562791808</v>
      </c>
      <c r="O76" s="98">
        <v>64.383822592781783</v>
      </c>
      <c r="P76" s="98">
        <v>50.934393144749123</v>
      </c>
      <c r="Q76" s="98">
        <v>45.885159628348219</v>
      </c>
      <c r="R76" s="98">
        <v>51.88108011205243</v>
      </c>
      <c r="S76" s="98">
        <v>55.671494072829859</v>
      </c>
      <c r="T76" s="98">
        <v>71.26886590533752</v>
      </c>
      <c r="U76" s="98">
        <v>69.387972691934152</v>
      </c>
      <c r="V76" s="98">
        <v>89.176117465658848</v>
      </c>
      <c r="W76" s="98">
        <v>63.066222954723258</v>
      </c>
      <c r="DA76" s="63" t="s">
        <v>1809</v>
      </c>
    </row>
    <row r="77" spans="1:105" ht="12" customHeight="1" x14ac:dyDescent="0.25">
      <c r="A77" s="121" t="s">
        <v>54</v>
      </c>
      <c r="B77" s="122">
        <v>836.02942305557144</v>
      </c>
      <c r="C77" s="122">
        <v>887.76621486862405</v>
      </c>
      <c r="D77" s="122">
        <v>936.18783853035438</v>
      </c>
      <c r="E77" s="122">
        <v>980.1779592454659</v>
      </c>
      <c r="F77" s="122">
        <v>1019.3921830882629</v>
      </c>
      <c r="G77" s="122">
        <v>1046.1965566726942</v>
      </c>
      <c r="H77" s="122">
        <v>1032.1987475553212</v>
      </c>
      <c r="I77" s="122">
        <v>986.84302346343691</v>
      </c>
      <c r="J77" s="122">
        <v>962.56550100559753</v>
      </c>
      <c r="K77" s="122">
        <v>973.35803425175573</v>
      </c>
      <c r="L77" s="122">
        <v>1013.4861432361114</v>
      </c>
      <c r="M77" s="122">
        <v>903.48678635366468</v>
      </c>
      <c r="N77" s="122">
        <v>918.62266427387101</v>
      </c>
      <c r="O77" s="122">
        <v>901.82867056930729</v>
      </c>
      <c r="P77" s="122">
        <v>860.08012220874241</v>
      </c>
      <c r="Q77" s="122">
        <v>861.23418846271693</v>
      </c>
      <c r="R77" s="122">
        <v>865.9749986946498</v>
      </c>
      <c r="S77" s="122">
        <v>953.95028480064309</v>
      </c>
      <c r="T77" s="122">
        <v>934.70602100779433</v>
      </c>
      <c r="U77" s="122">
        <v>944.26451898448977</v>
      </c>
      <c r="V77" s="122">
        <v>932.96158113995887</v>
      </c>
      <c r="W77" s="122">
        <v>1020.5530495596158</v>
      </c>
      <c r="DA77" s="130" t="s">
        <v>1810</v>
      </c>
    </row>
    <row r="78" spans="1:105" ht="12" customHeight="1" x14ac:dyDescent="0.25">
      <c r="A78" s="97" t="s">
        <v>192</v>
      </c>
      <c r="B78" s="98">
        <v>46.160089984563257</v>
      </c>
      <c r="C78" s="98">
        <v>47.499662329594138</v>
      </c>
      <c r="D78" s="98">
        <v>51.535954530214923</v>
      </c>
      <c r="E78" s="98">
        <v>55.177529493328336</v>
      </c>
      <c r="F78" s="98">
        <v>57.087056619326511</v>
      </c>
      <c r="G78" s="98">
        <v>58.233716234008121</v>
      </c>
      <c r="H78" s="98">
        <v>55.806466273335367</v>
      </c>
      <c r="I78" s="98">
        <v>58.037191215060055</v>
      </c>
      <c r="J78" s="98">
        <v>51.641608371425356</v>
      </c>
      <c r="K78" s="98">
        <v>54.228792591038449</v>
      </c>
      <c r="L78" s="98">
        <v>56.28757026747774</v>
      </c>
      <c r="M78" s="98">
        <v>49.167605190740424</v>
      </c>
      <c r="N78" s="98">
        <v>53.809315392818704</v>
      </c>
      <c r="O78" s="98">
        <v>60.529591452574778</v>
      </c>
      <c r="P78" s="98">
        <v>54.171935887258321</v>
      </c>
      <c r="Q78" s="98">
        <v>54.179379809978364</v>
      </c>
      <c r="R78" s="98">
        <v>50.871737357729948</v>
      </c>
      <c r="S78" s="98">
        <v>53.802807250355542</v>
      </c>
      <c r="T78" s="98">
        <v>57.920960114688341</v>
      </c>
      <c r="U78" s="98">
        <v>65.109560951286525</v>
      </c>
      <c r="V78" s="98">
        <v>63.330927330657126</v>
      </c>
      <c r="W78" s="98">
        <v>73.134526475692937</v>
      </c>
      <c r="DA78" s="63" t="s">
        <v>1811</v>
      </c>
    </row>
    <row r="79" spans="1:105" ht="12" customHeight="1" x14ac:dyDescent="0.25">
      <c r="A79" s="109" t="s">
        <v>120</v>
      </c>
      <c r="B79" s="33">
        <v>789.86933307100821</v>
      </c>
      <c r="C79" s="33">
        <v>840.26655253902993</v>
      </c>
      <c r="D79" s="33">
        <v>884.65188400013949</v>
      </c>
      <c r="E79" s="33">
        <v>925.00042975213751</v>
      </c>
      <c r="F79" s="33">
        <v>962.30512646893635</v>
      </c>
      <c r="G79" s="33">
        <v>987.96284043868604</v>
      </c>
      <c r="H79" s="33">
        <v>976.39228128198579</v>
      </c>
      <c r="I79" s="33">
        <v>928.80583224837687</v>
      </c>
      <c r="J79" s="33">
        <v>910.92389263417215</v>
      </c>
      <c r="K79" s="33">
        <v>919.1292416607173</v>
      </c>
      <c r="L79" s="33">
        <v>957.1985729686337</v>
      </c>
      <c r="M79" s="33">
        <v>854.31918116292422</v>
      </c>
      <c r="N79" s="33">
        <v>864.81334888105232</v>
      </c>
      <c r="O79" s="33">
        <v>841.29907911673251</v>
      </c>
      <c r="P79" s="33">
        <v>805.9081863214841</v>
      </c>
      <c r="Q79" s="33">
        <v>807.05480865273853</v>
      </c>
      <c r="R79" s="33">
        <v>815.1032613369199</v>
      </c>
      <c r="S79" s="33">
        <v>900.14747755028759</v>
      </c>
      <c r="T79" s="33">
        <v>876.78506089310599</v>
      </c>
      <c r="U79" s="33">
        <v>879.15495803320323</v>
      </c>
      <c r="V79" s="33">
        <v>869.63065380930175</v>
      </c>
      <c r="W79" s="33">
        <v>947.41852308392288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2517.8624426110437</v>
      </c>
      <c r="C81" s="117">
        <f t="shared" si="28"/>
        <v>2596.964528923852</v>
      </c>
      <c r="D81" s="117">
        <f t="shared" si="28"/>
        <v>2741.58946534697</v>
      </c>
      <c r="E81" s="117">
        <f t="shared" si="28"/>
        <v>3175.1628720667613</v>
      </c>
      <c r="F81" s="117">
        <f t="shared" si="28"/>
        <v>3250.5738956642485</v>
      </c>
      <c r="G81" s="117">
        <f t="shared" si="28"/>
        <v>3349.9981646953775</v>
      </c>
      <c r="H81" s="117">
        <f t="shared" si="28"/>
        <v>4049.5312026380193</v>
      </c>
      <c r="I81" s="117">
        <f t="shared" si="28"/>
        <v>4378.1981924137626</v>
      </c>
      <c r="J81" s="117">
        <f t="shared" si="28"/>
        <v>5142.5791199290188</v>
      </c>
      <c r="K81" s="117">
        <f t="shared" si="28"/>
        <v>4706.4265756697587</v>
      </c>
      <c r="L81" s="117">
        <f t="shared" si="28"/>
        <v>5597.0595069125302</v>
      </c>
      <c r="M81" s="117">
        <f t="shared" si="28"/>
        <v>5200.4368276147579</v>
      </c>
      <c r="N81" s="117">
        <f t="shared" si="28"/>
        <v>6097.687436353619</v>
      </c>
      <c r="O81" s="117">
        <f t="shared" si="28"/>
        <v>6304.8623524643353</v>
      </c>
      <c r="P81" s="117">
        <f t="shared" si="28"/>
        <v>5068.110085469918</v>
      </c>
      <c r="Q81" s="117">
        <f t="shared" si="28"/>
        <v>5003.9929603839764</v>
      </c>
      <c r="R81" s="117">
        <f t="shared" ref="R81:V81" si="29">R82+R85+R87+R100</f>
        <v>4620.3802488383362</v>
      </c>
      <c r="S81" s="117">
        <f t="shared" si="29"/>
        <v>4870.565636170003</v>
      </c>
      <c r="T81" s="117">
        <f t="shared" si="29"/>
        <v>5297.3073809714069</v>
      </c>
      <c r="U81" s="117">
        <f t="shared" si="29"/>
        <v>5518.5866188295458</v>
      </c>
      <c r="V81" s="117">
        <f t="shared" si="29"/>
        <v>5322.8657792501508</v>
      </c>
      <c r="W81" s="117">
        <f t="shared" ref="W81" si="30">W82+W85+W87+W100</f>
        <v>6383.4081618070632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2013.8719178933891</v>
      </c>
      <c r="C82" s="122">
        <f t="shared" si="31"/>
        <v>2086.0628722601014</v>
      </c>
      <c r="D82" s="122">
        <f t="shared" si="31"/>
        <v>2165.9815251073574</v>
      </c>
      <c r="E82" s="122">
        <f t="shared" si="31"/>
        <v>2517.2262909109331</v>
      </c>
      <c r="F82" s="122">
        <f t="shared" si="31"/>
        <v>2523.2643189296614</v>
      </c>
      <c r="G82" s="122">
        <f t="shared" si="31"/>
        <v>2554.4264541430362</v>
      </c>
      <c r="H82" s="122">
        <f t="shared" si="31"/>
        <v>3125.1348230358985</v>
      </c>
      <c r="I82" s="122">
        <f t="shared" si="31"/>
        <v>3290.9294254114184</v>
      </c>
      <c r="J82" s="122">
        <f t="shared" si="31"/>
        <v>4014.846309461117</v>
      </c>
      <c r="K82" s="122">
        <f t="shared" si="31"/>
        <v>3577.4305452769368</v>
      </c>
      <c r="L82" s="122">
        <f t="shared" si="31"/>
        <v>4355.0449046978538</v>
      </c>
      <c r="M82" s="122">
        <f t="shared" si="31"/>
        <v>3910.9104934132606</v>
      </c>
      <c r="N82" s="122">
        <f t="shared" si="31"/>
        <v>4866.3095176234956</v>
      </c>
      <c r="O82" s="122">
        <f t="shared" si="31"/>
        <v>5077.9435179712145</v>
      </c>
      <c r="P82" s="122">
        <f t="shared" si="31"/>
        <v>3806.6551209237823</v>
      </c>
      <c r="Q82" s="122">
        <f t="shared" si="31"/>
        <v>3845.3067477859331</v>
      </c>
      <c r="R82" s="122">
        <f t="shared" ref="R82:V82" si="32">SUM(R83:R84)</f>
        <v>3631.0162512453626</v>
      </c>
      <c r="S82" s="122">
        <f t="shared" si="32"/>
        <v>3783.6054641775663</v>
      </c>
      <c r="T82" s="122">
        <f t="shared" si="32"/>
        <v>4054.8570537723731</v>
      </c>
      <c r="U82" s="122">
        <f t="shared" si="32"/>
        <v>4335.767443127118</v>
      </c>
      <c r="V82" s="122">
        <f t="shared" si="32"/>
        <v>4128.7966399584602</v>
      </c>
      <c r="W82" s="122">
        <f t="shared" ref="W82" si="33">SUM(W83:W84)</f>
        <v>5016.9164475162534</v>
      </c>
      <c r="DA82" s="130" t="s">
        <v>1814</v>
      </c>
    </row>
    <row r="83" spans="1:105" ht="12" customHeight="1" x14ac:dyDescent="0.25">
      <c r="A83" s="97" t="s">
        <v>204</v>
      </c>
      <c r="B83" s="98">
        <v>1994.5299818708115</v>
      </c>
      <c r="C83" s="98">
        <v>2066.2843513148991</v>
      </c>
      <c r="D83" s="98">
        <v>2145.7834276827703</v>
      </c>
      <c r="E83" s="98">
        <v>2494.334503799229</v>
      </c>
      <c r="F83" s="98">
        <v>2500.5162038805738</v>
      </c>
      <c r="G83" s="98">
        <v>2531.6742498045728</v>
      </c>
      <c r="H83" s="98">
        <v>3097.9467688180785</v>
      </c>
      <c r="I83" s="98">
        <v>3262.8221766337688</v>
      </c>
      <c r="J83" s="98">
        <v>3980.8947986587568</v>
      </c>
      <c r="K83" s="98">
        <v>3547.5620452055605</v>
      </c>
      <c r="L83" s="98">
        <v>4319.1941193108341</v>
      </c>
      <c r="M83" s="98">
        <v>3879.2682018174005</v>
      </c>
      <c r="N83" s="98">
        <v>4827.2405254627511</v>
      </c>
      <c r="O83" s="98">
        <v>5037.3792035042843</v>
      </c>
      <c r="P83" s="98">
        <v>3776.28906052201</v>
      </c>
      <c r="Q83" s="98">
        <v>3814.7066977709856</v>
      </c>
      <c r="R83" s="98">
        <v>3602.509050079705</v>
      </c>
      <c r="S83" s="98">
        <v>3754.2221266815832</v>
      </c>
      <c r="T83" s="98">
        <v>4023.501127578973</v>
      </c>
      <c r="U83" s="98">
        <v>4302.7153876846487</v>
      </c>
      <c r="V83" s="98">
        <v>4097.3697815564501</v>
      </c>
      <c r="W83" s="98">
        <v>4979.0860639726043</v>
      </c>
      <c r="DA83" s="63" t="s">
        <v>1815</v>
      </c>
    </row>
    <row r="84" spans="1:105" ht="12" customHeight="1" x14ac:dyDescent="0.25">
      <c r="A84" s="97" t="s">
        <v>53</v>
      </c>
      <c r="B84" s="98">
        <v>19.341936022577521</v>
      </c>
      <c r="C84" s="98">
        <v>19.778520945202192</v>
      </c>
      <c r="D84" s="98">
        <v>20.198097424587019</v>
      </c>
      <c r="E84" s="98">
        <v>22.891787111704271</v>
      </c>
      <c r="F84" s="98">
        <v>22.748115049087708</v>
      </c>
      <c r="G84" s="98">
        <v>22.752204338463127</v>
      </c>
      <c r="H84" s="98">
        <v>27.188054217819889</v>
      </c>
      <c r="I84" s="98">
        <v>28.107248777649662</v>
      </c>
      <c r="J84" s="98">
        <v>33.951510802360339</v>
      </c>
      <c r="K84" s="98">
        <v>29.868500071376079</v>
      </c>
      <c r="L84" s="98">
        <v>35.8507853870193</v>
      </c>
      <c r="M84" s="98">
        <v>31.642291595860257</v>
      </c>
      <c r="N84" s="98">
        <v>39.068992160744934</v>
      </c>
      <c r="O84" s="98">
        <v>40.564314466930441</v>
      </c>
      <c r="P84" s="98">
        <v>30.366060401772302</v>
      </c>
      <c r="Q84" s="98">
        <v>30.600050014947744</v>
      </c>
      <c r="R84" s="98">
        <v>28.507201165657513</v>
      </c>
      <c r="S84" s="98">
        <v>29.383337495982918</v>
      </c>
      <c r="T84" s="98">
        <v>31.355926193400034</v>
      </c>
      <c r="U84" s="98">
        <v>33.052055442469594</v>
      </c>
      <c r="V84" s="98">
        <v>31.426858402010453</v>
      </c>
      <c r="W84" s="98">
        <v>37.830383543649148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6.1206840940121623</v>
      </c>
      <c r="C85" s="122">
        <f t="shared" si="34"/>
        <v>6.3130935037793083</v>
      </c>
      <c r="D85" s="122">
        <f t="shared" si="34"/>
        <v>6.616672400185692</v>
      </c>
      <c r="E85" s="122">
        <f t="shared" si="34"/>
        <v>14.71491582825832</v>
      </c>
      <c r="F85" s="122">
        <f t="shared" si="34"/>
        <v>10.404437831792036</v>
      </c>
      <c r="G85" s="122">
        <f t="shared" si="34"/>
        <v>14.295838636636105</v>
      </c>
      <c r="H85" s="122">
        <f t="shared" si="34"/>
        <v>29.638492499966219</v>
      </c>
      <c r="I85" s="122">
        <f t="shared" si="34"/>
        <v>27.524791666203285</v>
      </c>
      <c r="J85" s="122">
        <f t="shared" si="34"/>
        <v>33.337747876239526</v>
      </c>
      <c r="K85" s="122">
        <f t="shared" si="34"/>
        <v>36.782397191499307</v>
      </c>
      <c r="L85" s="122">
        <f t="shared" si="34"/>
        <v>44.253521040860065</v>
      </c>
      <c r="M85" s="122">
        <f t="shared" si="34"/>
        <v>47.27872524223104</v>
      </c>
      <c r="N85" s="122">
        <f t="shared" si="34"/>
        <v>47.114263180244194</v>
      </c>
      <c r="O85" s="122">
        <f t="shared" si="34"/>
        <v>46.126557283262649</v>
      </c>
      <c r="P85" s="122">
        <f t="shared" si="34"/>
        <v>42.404604053452132</v>
      </c>
      <c r="Q85" s="122">
        <f t="shared" si="34"/>
        <v>37.719102241187251</v>
      </c>
      <c r="R85" s="122">
        <f t="shared" si="34"/>
        <v>35.349336996304302</v>
      </c>
      <c r="S85" s="122">
        <f t="shared" si="34"/>
        <v>33.839119881682294</v>
      </c>
      <c r="T85" s="122">
        <f t="shared" si="34"/>
        <v>31.581665884507572</v>
      </c>
      <c r="U85" s="122">
        <f t="shared" si="34"/>
        <v>34.603325855705712</v>
      </c>
      <c r="V85" s="122">
        <f t="shared" si="34"/>
        <v>39.352708540947397</v>
      </c>
      <c r="W85" s="122">
        <f t="shared" si="34"/>
        <v>50.033533686150577</v>
      </c>
      <c r="DA85" s="130" t="s">
        <v>1817</v>
      </c>
    </row>
    <row r="86" spans="1:105" ht="12" customHeight="1" x14ac:dyDescent="0.25">
      <c r="A86" s="97" t="s">
        <v>53</v>
      </c>
      <c r="B86" s="98">
        <v>6.1206840940121623</v>
      </c>
      <c r="C86" s="98">
        <v>6.3130935037793083</v>
      </c>
      <c r="D86" s="98">
        <v>6.616672400185692</v>
      </c>
      <c r="E86" s="98">
        <v>14.71491582825832</v>
      </c>
      <c r="F86" s="98">
        <v>10.404437831792036</v>
      </c>
      <c r="G86" s="98">
        <v>14.295838636636105</v>
      </c>
      <c r="H86" s="98">
        <v>29.638492499966219</v>
      </c>
      <c r="I86" s="98">
        <v>27.524791666203285</v>
      </c>
      <c r="J86" s="98">
        <v>33.337747876239526</v>
      </c>
      <c r="K86" s="98">
        <v>36.782397191499307</v>
      </c>
      <c r="L86" s="98">
        <v>44.253521040860065</v>
      </c>
      <c r="M86" s="98">
        <v>47.27872524223104</v>
      </c>
      <c r="N86" s="98">
        <v>47.114263180244194</v>
      </c>
      <c r="O86" s="98">
        <v>46.126557283262649</v>
      </c>
      <c r="P86" s="98">
        <v>42.404604053452132</v>
      </c>
      <c r="Q86" s="98">
        <v>37.719102241187251</v>
      </c>
      <c r="R86" s="98">
        <v>35.349336996304302</v>
      </c>
      <c r="S86" s="98">
        <v>33.839119881682294</v>
      </c>
      <c r="T86" s="98">
        <v>31.581665884507572</v>
      </c>
      <c r="U86" s="98">
        <v>34.603325855705712</v>
      </c>
      <c r="V86" s="98">
        <v>39.352708540947397</v>
      </c>
      <c r="W86" s="98">
        <v>50.033533686150577</v>
      </c>
      <c r="DA86" s="63" t="s">
        <v>1818</v>
      </c>
    </row>
    <row r="87" spans="1:105" ht="12" customHeight="1" x14ac:dyDescent="0.25">
      <c r="A87" s="121" t="s">
        <v>55</v>
      </c>
      <c r="B87" s="122">
        <v>358.66905503465131</v>
      </c>
      <c r="C87" s="122">
        <v>359.58648467806614</v>
      </c>
      <c r="D87" s="122">
        <v>406.05155237977618</v>
      </c>
      <c r="E87" s="122">
        <v>460.76921491308099</v>
      </c>
      <c r="F87" s="122">
        <v>513.17567353205322</v>
      </c>
      <c r="G87" s="122">
        <v>550.56498125159726</v>
      </c>
      <c r="H87" s="122">
        <v>635.17975044721902</v>
      </c>
      <c r="I87" s="122">
        <v>780.18662524029253</v>
      </c>
      <c r="J87" s="122">
        <v>808.38966088538734</v>
      </c>
      <c r="K87" s="122">
        <v>800.53138200975854</v>
      </c>
      <c r="L87" s="122">
        <v>884.92207582977949</v>
      </c>
      <c r="M87" s="122">
        <v>948.32735613108434</v>
      </c>
      <c r="N87" s="122">
        <v>878.95673882493747</v>
      </c>
      <c r="O87" s="122">
        <v>875.82347873907315</v>
      </c>
      <c r="P87" s="122">
        <v>939.44675950770068</v>
      </c>
      <c r="Q87" s="122">
        <v>866.69351936410055</v>
      </c>
      <c r="R87" s="122">
        <v>718.18476827997551</v>
      </c>
      <c r="S87" s="122">
        <v>796.09427689514541</v>
      </c>
      <c r="T87" s="122">
        <v>957.79989945830948</v>
      </c>
      <c r="U87" s="122">
        <v>886.31440741877077</v>
      </c>
      <c r="V87" s="122">
        <v>894.53580425199232</v>
      </c>
      <c r="W87" s="122">
        <v>1025.3305431692695</v>
      </c>
      <c r="DA87" s="130" t="s">
        <v>1819</v>
      </c>
    </row>
    <row r="88" spans="1:105" ht="12" customHeight="1" x14ac:dyDescent="0.25">
      <c r="A88" s="97" t="s">
        <v>132</v>
      </c>
      <c r="B88" s="98">
        <v>105.29190530299091</v>
      </c>
      <c r="C88" s="98">
        <v>110.66130747918804</v>
      </c>
      <c r="D88" s="98">
        <v>129.74482629207986</v>
      </c>
      <c r="E88" s="98">
        <v>165.66411813474431</v>
      </c>
      <c r="F88" s="98">
        <v>183.37036490190911</v>
      </c>
      <c r="G88" s="98">
        <v>202.3665569818159</v>
      </c>
      <c r="H88" s="98">
        <v>252.57890790813312</v>
      </c>
      <c r="I88" s="98">
        <v>332.17502144379415</v>
      </c>
      <c r="J88" s="98">
        <v>369.76413204441207</v>
      </c>
      <c r="K88" s="98">
        <v>365.34214928493361</v>
      </c>
      <c r="L88" s="98">
        <v>430.45942999561123</v>
      </c>
      <c r="M88" s="98">
        <v>472.16671694584977</v>
      </c>
      <c r="N88" s="98">
        <v>449.50881283994391</v>
      </c>
      <c r="O88" s="98">
        <v>529.19849838068137</v>
      </c>
      <c r="P88" s="98">
        <v>686.39329674239366</v>
      </c>
      <c r="Q88" s="98">
        <v>667.03499942914311</v>
      </c>
      <c r="R88" s="98">
        <v>548.24331494206149</v>
      </c>
      <c r="S88" s="98">
        <v>586.77713076852967</v>
      </c>
      <c r="T88" s="98">
        <v>697.38452559457369</v>
      </c>
      <c r="U88" s="98">
        <v>589.20036526836793</v>
      </c>
      <c r="V88" s="98">
        <v>576.86013805240873</v>
      </c>
      <c r="W88" s="98">
        <v>633.83232340534437</v>
      </c>
      <c r="DA88" s="63" t="s">
        <v>1820</v>
      </c>
    </row>
    <row r="89" spans="1:105" ht="12" customHeight="1" x14ac:dyDescent="0.25">
      <c r="A89" s="97" t="s">
        <v>131</v>
      </c>
      <c r="B89" s="98">
        <v>0.17879868859605655</v>
      </c>
      <c r="C89" s="98">
        <v>0.23545110371326639</v>
      </c>
      <c r="D89" s="98">
        <v>0.31560926585121352</v>
      </c>
      <c r="E89" s="98">
        <v>0.5966963349058253</v>
      </c>
      <c r="F89" s="98">
        <v>0.64937548839768444</v>
      </c>
      <c r="G89" s="98">
        <v>0.79507212661842019</v>
      </c>
      <c r="H89" s="98">
        <v>1.2521752612767978</v>
      </c>
      <c r="I89" s="98">
        <v>1.8737214774184541</v>
      </c>
      <c r="J89" s="98">
        <v>2.459563354959803</v>
      </c>
      <c r="K89" s="98">
        <v>2.6042275650601976</v>
      </c>
      <c r="L89" s="98">
        <v>3.3060146475903176</v>
      </c>
      <c r="M89" s="98">
        <v>3.827048215480918</v>
      </c>
      <c r="N89" s="98">
        <v>3.4886738886083117</v>
      </c>
      <c r="O89" s="98">
        <v>4.6558138993975611</v>
      </c>
      <c r="P89" s="98">
        <v>9.5911364990246391</v>
      </c>
      <c r="Q89" s="98">
        <v>9.3565692672675613</v>
      </c>
      <c r="R89" s="98">
        <v>7.223008878058943</v>
      </c>
      <c r="S89" s="98">
        <v>7.3687014947843252</v>
      </c>
      <c r="T89" s="98">
        <v>10.535129194035052</v>
      </c>
      <c r="U89" s="98">
        <v>8.4065164916787349</v>
      </c>
      <c r="V89" s="98">
        <v>8.3212141927071421</v>
      </c>
      <c r="W89" s="98">
        <v>9.5954421819023707</v>
      </c>
      <c r="DA89" s="63" t="s">
        <v>1821</v>
      </c>
    </row>
    <row r="90" spans="1:105" ht="12" customHeight="1" x14ac:dyDescent="0.25">
      <c r="A90" s="100" t="s">
        <v>204</v>
      </c>
      <c r="B90" s="101">
        <v>7.7730442452575488E-2</v>
      </c>
      <c r="C90" s="101">
        <v>9.7344673353095656E-2</v>
      </c>
      <c r="D90" s="101">
        <v>0.13427474180887128</v>
      </c>
      <c r="E90" s="101">
        <v>0.25396336019692778</v>
      </c>
      <c r="F90" s="101">
        <v>0.2951866685482234</v>
      </c>
      <c r="G90" s="101">
        <v>0.35541321177985441</v>
      </c>
      <c r="H90" s="101">
        <v>0.55525748801734376</v>
      </c>
      <c r="I90" s="101">
        <v>0.92241255875643224</v>
      </c>
      <c r="J90" s="101">
        <v>1.0956581438593938</v>
      </c>
      <c r="K90" s="101">
        <v>1.1728177605941175</v>
      </c>
      <c r="L90" s="101">
        <v>1.48051332109314</v>
      </c>
      <c r="M90" s="101">
        <v>1.7816996829903953</v>
      </c>
      <c r="N90" s="101">
        <v>1.6314067729732127</v>
      </c>
      <c r="O90" s="101">
        <v>2.2775480375712744</v>
      </c>
      <c r="P90" s="101">
        <v>4.2294375124421091</v>
      </c>
      <c r="Q90" s="101">
        <v>4.0699407202030331</v>
      </c>
      <c r="R90" s="101">
        <v>3.167591902138525</v>
      </c>
      <c r="S90" s="101">
        <v>3.4320386643404905</v>
      </c>
      <c r="T90" s="101">
        <v>4.5202170088094276</v>
      </c>
      <c r="U90" s="101">
        <v>3.6377059653539194</v>
      </c>
      <c r="V90" s="101">
        <v>3.390800006883977</v>
      </c>
      <c r="W90" s="101">
        <v>4.3545609574183421</v>
      </c>
      <c r="DA90" s="131" t="s">
        <v>1822</v>
      </c>
    </row>
    <row r="91" spans="1:105" ht="12" customHeight="1" x14ac:dyDescent="0.25">
      <c r="A91" s="103" t="s">
        <v>52</v>
      </c>
      <c r="B91" s="104">
        <v>0.10106824614348106</v>
      </c>
      <c r="C91" s="104">
        <v>0.13810643036017073</v>
      </c>
      <c r="D91" s="104">
        <v>0.18133452404234221</v>
      </c>
      <c r="E91" s="104">
        <v>0.34273297470889752</v>
      </c>
      <c r="F91" s="104">
        <v>0.35418881984946105</v>
      </c>
      <c r="G91" s="104">
        <v>0.43965891483856578</v>
      </c>
      <c r="H91" s="104">
        <v>0.69691777325945392</v>
      </c>
      <c r="I91" s="104">
        <v>0.95130891866202183</v>
      </c>
      <c r="J91" s="104">
        <v>1.3639052111004095</v>
      </c>
      <c r="K91" s="104">
        <v>1.4314098044660799</v>
      </c>
      <c r="L91" s="104">
        <v>1.8255013264971776</v>
      </c>
      <c r="M91" s="104">
        <v>2.045348532490523</v>
      </c>
      <c r="N91" s="104">
        <v>1.8572671156350993</v>
      </c>
      <c r="O91" s="104">
        <v>2.3782658618262866</v>
      </c>
      <c r="P91" s="104">
        <v>5.3616989865825291</v>
      </c>
      <c r="Q91" s="104">
        <v>5.2866285470645282</v>
      </c>
      <c r="R91" s="104">
        <v>4.0554169759204184</v>
      </c>
      <c r="S91" s="104">
        <v>3.9366628304438342</v>
      </c>
      <c r="T91" s="104">
        <v>6.0149121852256249</v>
      </c>
      <c r="U91" s="104">
        <v>4.7688105263248159</v>
      </c>
      <c r="V91" s="104">
        <v>4.9304141858231647</v>
      </c>
      <c r="W91" s="104">
        <v>5.2408812244840295</v>
      </c>
      <c r="DA91" s="132" t="s">
        <v>1823</v>
      </c>
    </row>
    <row r="92" spans="1:105" ht="12" customHeight="1" x14ac:dyDescent="0.25">
      <c r="A92" s="106" t="s">
        <v>124</v>
      </c>
      <c r="B92" s="101">
        <v>45.624048440910379</v>
      </c>
      <c r="C92" s="101">
        <v>41.126263353047939</v>
      </c>
      <c r="D92" s="101">
        <v>38.243485483609987</v>
      </c>
      <c r="E92" s="101">
        <v>32.67080774169974</v>
      </c>
      <c r="F92" s="101">
        <v>46.033204791232357</v>
      </c>
      <c r="G92" s="101">
        <v>41.109074358336684</v>
      </c>
      <c r="H92" s="101">
        <v>44.398109912754556</v>
      </c>
      <c r="I92" s="101">
        <v>37.753217536315915</v>
      </c>
      <c r="J92" s="101">
        <v>43.895848688427272</v>
      </c>
      <c r="K92" s="101">
        <v>42.420398875287532</v>
      </c>
      <c r="L92" s="101">
        <v>45.256712377269643</v>
      </c>
      <c r="M92" s="101">
        <v>47.401105848835719</v>
      </c>
      <c r="N92" s="101">
        <v>39.419628299715058</v>
      </c>
      <c r="O92" s="101">
        <v>28.718667147602055</v>
      </c>
      <c r="P92" s="101">
        <v>23.77324880528343</v>
      </c>
      <c r="Q92" s="101">
        <v>15.031360476909382</v>
      </c>
      <c r="R92" s="101">
        <v>16.443507104948068</v>
      </c>
      <c r="S92" s="101">
        <v>15.798754721243297</v>
      </c>
      <c r="T92" s="101">
        <v>31.062229186257799</v>
      </c>
      <c r="U92" s="101">
        <v>33.774619800286757</v>
      </c>
      <c r="V92" s="101">
        <v>39.38462787455137</v>
      </c>
      <c r="W92" s="101">
        <v>39.38765607918134</v>
      </c>
      <c r="DA92" s="131" t="s">
        <v>1824</v>
      </c>
    </row>
    <row r="93" spans="1:105" ht="12" customHeight="1" x14ac:dyDescent="0.25">
      <c r="A93" s="107" t="s">
        <v>123</v>
      </c>
      <c r="B93" s="104">
        <v>8.3717843696629948E-2</v>
      </c>
      <c r="C93" s="104">
        <v>8.8516277638087476E-2</v>
      </c>
      <c r="D93" s="104">
        <v>9.4733900393776299E-2</v>
      </c>
      <c r="E93" s="104">
        <v>9.3595718054123811E-2</v>
      </c>
      <c r="F93" s="104">
        <v>0.18935787956136865</v>
      </c>
      <c r="G93" s="104">
        <v>0.17309771688861014</v>
      </c>
      <c r="H93" s="104">
        <v>0.24493778726839785</v>
      </c>
      <c r="I93" s="104">
        <v>0.19028846467416871</v>
      </c>
      <c r="J93" s="104">
        <v>0.27579856024104615</v>
      </c>
      <c r="K93" s="104">
        <v>0.29665655795700607</v>
      </c>
      <c r="L93" s="104">
        <v>0.3273881021693037</v>
      </c>
      <c r="M93" s="104">
        <v>0.3853371289347246</v>
      </c>
      <c r="N93" s="104">
        <v>0.32520237878335678</v>
      </c>
      <c r="O93" s="104">
        <v>0.25102369298115113</v>
      </c>
      <c r="P93" s="104">
        <v>0.2156289124668857</v>
      </c>
      <c r="Q93" s="104">
        <v>0.13781910123647817</v>
      </c>
      <c r="R93" s="104">
        <v>0.18837133842301479</v>
      </c>
      <c r="S93" s="104">
        <v>0.11572900938379799</v>
      </c>
      <c r="T93" s="104">
        <v>0.45473144382007191</v>
      </c>
      <c r="U93" s="104">
        <v>0.47472721383133198</v>
      </c>
      <c r="V93" s="104">
        <v>0.62239673222037917</v>
      </c>
      <c r="W93" s="104">
        <v>0.53663614053437136</v>
      </c>
      <c r="DA93" s="132" t="s">
        <v>1825</v>
      </c>
    </row>
    <row r="94" spans="1:105" ht="12" customHeight="1" x14ac:dyDescent="0.25">
      <c r="A94" s="108" t="s">
        <v>50</v>
      </c>
      <c r="B94" s="98">
        <v>3.6413100909091438E-2</v>
      </c>
      <c r="C94" s="98">
        <v>3.6603301460028645E-2</v>
      </c>
      <c r="D94" s="98">
        <v>4.0311610134231748E-2</v>
      </c>
      <c r="E94" s="98">
        <v>3.9712782741428393E-2</v>
      </c>
      <c r="F94" s="98">
        <v>8.6235887160925784E-2</v>
      </c>
      <c r="G94" s="98">
        <v>7.744841681792379E-2</v>
      </c>
      <c r="H94" s="98">
        <v>0.10881554848010774</v>
      </c>
      <c r="I94" s="98">
        <v>9.3539098213445526E-2</v>
      </c>
      <c r="J94" s="98">
        <v>0.12277914693357497</v>
      </c>
      <c r="K94" s="98">
        <v>0.13372973969748481</v>
      </c>
      <c r="L94" s="98">
        <v>0.14656763575643905</v>
      </c>
      <c r="M94" s="98">
        <v>0.17965741116730086</v>
      </c>
      <c r="N94" s="98">
        <v>0.1524741720290553</v>
      </c>
      <c r="O94" s="98">
        <v>0.12273243506637184</v>
      </c>
      <c r="P94" s="98">
        <v>9.4395166246156237E-2</v>
      </c>
      <c r="Q94" s="98">
        <v>5.9125890121036521E-2</v>
      </c>
      <c r="R94" s="98">
        <v>8.2788465756680529E-2</v>
      </c>
      <c r="S94" s="98">
        <v>5.3691011242439607E-2</v>
      </c>
      <c r="T94" s="98">
        <v>0.19527306003114908</v>
      </c>
      <c r="U94" s="98">
        <v>0.20587529074333472</v>
      </c>
      <c r="V94" s="98">
        <v>0.25584878775213543</v>
      </c>
      <c r="W94" s="98">
        <v>0.24315316548427585</v>
      </c>
      <c r="DA94" s="63" t="s">
        <v>1826</v>
      </c>
    </row>
    <row r="95" spans="1:105" ht="12" customHeight="1" x14ac:dyDescent="0.25">
      <c r="A95" s="108" t="s">
        <v>52</v>
      </c>
      <c r="B95" s="98">
        <v>4.730474278753851E-2</v>
      </c>
      <c r="C95" s="98">
        <v>5.1912976178058824E-2</v>
      </c>
      <c r="D95" s="98">
        <v>5.4422290259544558E-2</v>
      </c>
      <c r="E95" s="98">
        <v>5.3882935312695425E-2</v>
      </c>
      <c r="F95" s="98">
        <v>0.10312199240044287</v>
      </c>
      <c r="G95" s="98">
        <v>9.5649300070686366E-2</v>
      </c>
      <c r="H95" s="98">
        <v>0.13612223878829011</v>
      </c>
      <c r="I95" s="98">
        <v>9.6749366460723171E-2</v>
      </c>
      <c r="J95" s="98">
        <v>0.15301941330747118</v>
      </c>
      <c r="K95" s="98">
        <v>0.16292681825952124</v>
      </c>
      <c r="L95" s="98">
        <v>0.18082046641286462</v>
      </c>
      <c r="M95" s="98">
        <v>0.20567971776742378</v>
      </c>
      <c r="N95" s="98">
        <v>0.17272820675430151</v>
      </c>
      <c r="O95" s="98">
        <v>0.12829125791477927</v>
      </c>
      <c r="P95" s="98">
        <v>0.12123374622072948</v>
      </c>
      <c r="Q95" s="98">
        <v>7.8693211115441641E-2</v>
      </c>
      <c r="R95" s="98">
        <v>0.10558287266633426</v>
      </c>
      <c r="S95" s="98">
        <v>6.2037998141358387E-2</v>
      </c>
      <c r="T95" s="98">
        <v>0.25945838378892283</v>
      </c>
      <c r="U95" s="98">
        <v>0.26885192308799727</v>
      </c>
      <c r="V95" s="98">
        <v>0.36654794446824379</v>
      </c>
      <c r="W95" s="98">
        <v>0.29348297505009552</v>
      </c>
      <c r="DA95" s="63" t="s">
        <v>1827</v>
      </c>
    </row>
    <row r="96" spans="1:105" ht="12" customHeight="1" x14ac:dyDescent="0.25">
      <c r="A96" s="106" t="s">
        <v>122</v>
      </c>
      <c r="B96" s="101">
        <v>174.79803097631276</v>
      </c>
      <c r="C96" s="101">
        <v>168.61341335172665</v>
      </c>
      <c r="D96" s="101">
        <v>182.517125012869</v>
      </c>
      <c r="E96" s="101">
        <v>179.59703737372465</v>
      </c>
      <c r="F96" s="101">
        <v>192.67028759054409</v>
      </c>
      <c r="G96" s="101">
        <v>196.65259616202053</v>
      </c>
      <c r="H96" s="101">
        <v>200.34243540553558</v>
      </c>
      <c r="I96" s="101">
        <v>221.8724598702432</v>
      </c>
      <c r="J96" s="101">
        <v>205.87420939602066</v>
      </c>
      <c r="K96" s="101">
        <v>188.57383227051628</v>
      </c>
      <c r="L96" s="101">
        <v>195.47822759402445</v>
      </c>
      <c r="M96" s="101">
        <v>187.78588821870775</v>
      </c>
      <c r="N96" s="101">
        <v>161.66535681153306</v>
      </c>
      <c r="O96" s="101">
        <v>125.32606619165938</v>
      </c>
      <c r="P96" s="101">
        <v>85.216951525679008</v>
      </c>
      <c r="Q96" s="101">
        <v>67.217339102132357</v>
      </c>
      <c r="R96" s="101">
        <v>52.405977067680993</v>
      </c>
      <c r="S96" s="101">
        <v>59.147042602239608</v>
      </c>
      <c r="T96" s="101">
        <v>61.477686521433604</v>
      </c>
      <c r="U96" s="101">
        <v>62.193797269321891</v>
      </c>
      <c r="V96" s="101">
        <v>66.008261039104184</v>
      </c>
      <c r="W96" s="101">
        <v>66.982223303543137</v>
      </c>
      <c r="DA96" s="131" t="s">
        <v>1828</v>
      </c>
    </row>
    <row r="97" spans="1:105" ht="12" customHeight="1" x14ac:dyDescent="0.25">
      <c r="A97" s="107" t="s">
        <v>121</v>
      </c>
      <c r="B97" s="104">
        <v>32.692553782144564</v>
      </c>
      <c r="C97" s="104">
        <v>38.861533112752156</v>
      </c>
      <c r="D97" s="104">
        <v>55.135772424972359</v>
      </c>
      <c r="E97" s="104">
        <v>82.146959609952333</v>
      </c>
      <c r="F97" s="104">
        <v>90.263082880408604</v>
      </c>
      <c r="G97" s="104">
        <v>109.46858390591714</v>
      </c>
      <c r="H97" s="104">
        <v>136.36318417225067</v>
      </c>
      <c r="I97" s="104">
        <v>186.32191644784669</v>
      </c>
      <c r="J97" s="104">
        <v>186.12010884132641</v>
      </c>
      <c r="K97" s="104">
        <v>201.29411745600396</v>
      </c>
      <c r="L97" s="104">
        <v>210.09430311311456</v>
      </c>
      <c r="M97" s="104">
        <v>236.76125977327547</v>
      </c>
      <c r="N97" s="104">
        <v>224.5490646063538</v>
      </c>
      <c r="O97" s="104">
        <v>187.67340942675162</v>
      </c>
      <c r="P97" s="104">
        <v>134.25649702285307</v>
      </c>
      <c r="Q97" s="104">
        <v>107.91543198741168</v>
      </c>
      <c r="R97" s="104">
        <v>93.680588948803035</v>
      </c>
      <c r="S97" s="104">
        <v>126.88691829896467</v>
      </c>
      <c r="T97" s="104">
        <v>156.88559751818923</v>
      </c>
      <c r="U97" s="104">
        <v>192.26438137528419</v>
      </c>
      <c r="V97" s="104">
        <v>203.33916636100062</v>
      </c>
      <c r="W97" s="104">
        <v>274.99626205876376</v>
      </c>
      <c r="DA97" s="132" t="s">
        <v>1829</v>
      </c>
    </row>
    <row r="98" spans="1:105" ht="12" customHeight="1" x14ac:dyDescent="0.25">
      <c r="A98" s="108" t="s">
        <v>53</v>
      </c>
      <c r="B98" s="98">
        <v>14.221226346884697</v>
      </c>
      <c r="C98" s="98">
        <v>16.052783375330147</v>
      </c>
      <c r="D98" s="98">
        <v>23.467768093461206</v>
      </c>
      <c r="E98" s="98">
        <v>34.941985286966087</v>
      </c>
      <c r="F98" s="98">
        <v>41.037325473582968</v>
      </c>
      <c r="G98" s="98">
        <v>48.941608491889014</v>
      </c>
      <c r="H98" s="98">
        <v>60.378937871994921</v>
      </c>
      <c r="I98" s="98">
        <v>91.817709167850779</v>
      </c>
      <c r="J98" s="98">
        <v>82.645710616363715</v>
      </c>
      <c r="K98" s="98">
        <v>90.691549288477802</v>
      </c>
      <c r="L98" s="98">
        <v>93.870055023043847</v>
      </c>
      <c r="M98" s="98">
        <v>110.68583680610637</v>
      </c>
      <c r="N98" s="98">
        <v>105.42071900430639</v>
      </c>
      <c r="O98" s="98">
        <v>92.199815971576413</v>
      </c>
      <c r="P98" s="98">
        <v>58.14510352077491</v>
      </c>
      <c r="Q98" s="98">
        <v>46.551075582466503</v>
      </c>
      <c r="R98" s="98">
        <v>40.96371357980312</v>
      </c>
      <c r="S98" s="98">
        <v>59.197133489694146</v>
      </c>
      <c r="T98" s="98">
        <v>67.053868148819831</v>
      </c>
      <c r="U98" s="98">
        <v>82.91959306012032</v>
      </c>
      <c r="V98" s="98">
        <v>82.086699462681707</v>
      </c>
      <c r="W98" s="98">
        <v>123.16097322670684</v>
      </c>
      <c r="DA98" s="63" t="s">
        <v>1830</v>
      </c>
    </row>
    <row r="99" spans="1:105" ht="12" customHeight="1" x14ac:dyDescent="0.25">
      <c r="A99" s="108" t="s">
        <v>52</v>
      </c>
      <c r="B99" s="98">
        <v>18.47132743525987</v>
      </c>
      <c r="C99" s="98">
        <v>22.808749737422005</v>
      </c>
      <c r="D99" s="98">
        <v>31.668004331511156</v>
      </c>
      <c r="E99" s="98">
        <v>47.204974322986246</v>
      </c>
      <c r="F99" s="98">
        <v>49.225757406825636</v>
      </c>
      <c r="G99" s="98">
        <v>60.526975414028136</v>
      </c>
      <c r="H99" s="98">
        <v>75.984246300255734</v>
      </c>
      <c r="I99" s="98">
        <v>94.50420727999591</v>
      </c>
      <c r="J99" s="98">
        <v>103.4743982249627</v>
      </c>
      <c r="K99" s="98">
        <v>110.60256816752617</v>
      </c>
      <c r="L99" s="98">
        <v>116.22424809007072</v>
      </c>
      <c r="M99" s="98">
        <v>126.0754229671691</v>
      </c>
      <c r="N99" s="98">
        <v>119.12834560204742</v>
      </c>
      <c r="O99" s="98">
        <v>95.473593455175191</v>
      </c>
      <c r="P99" s="98">
        <v>76.111393502078158</v>
      </c>
      <c r="Q99" s="98">
        <v>61.364356404945177</v>
      </c>
      <c r="R99" s="98">
        <v>52.716875368999908</v>
      </c>
      <c r="S99" s="98">
        <v>67.68978480927052</v>
      </c>
      <c r="T99" s="98">
        <v>89.831729369369413</v>
      </c>
      <c r="U99" s="98">
        <v>109.34478831516388</v>
      </c>
      <c r="V99" s="98">
        <v>121.25246689831891</v>
      </c>
      <c r="W99" s="98">
        <v>151.83528883205693</v>
      </c>
      <c r="DA99" s="63" t="s">
        <v>1831</v>
      </c>
    </row>
    <row r="100" spans="1:105" ht="12" customHeight="1" x14ac:dyDescent="0.25">
      <c r="A100" s="121" t="s">
        <v>54</v>
      </c>
      <c r="B100" s="122">
        <v>139.20078558899087</v>
      </c>
      <c r="C100" s="122">
        <v>145.00207848190527</v>
      </c>
      <c r="D100" s="122">
        <v>162.93971545965101</v>
      </c>
      <c r="E100" s="122">
        <v>182.45245041448939</v>
      </c>
      <c r="F100" s="122">
        <v>203.72946537074182</v>
      </c>
      <c r="G100" s="122">
        <v>230.71089066410795</v>
      </c>
      <c r="H100" s="122">
        <v>259.57813665493597</v>
      </c>
      <c r="I100" s="122">
        <v>279.55735009584805</v>
      </c>
      <c r="J100" s="122">
        <v>286.00540170627471</v>
      </c>
      <c r="K100" s="122">
        <v>291.6822511915633</v>
      </c>
      <c r="L100" s="122">
        <v>312.83900534403585</v>
      </c>
      <c r="M100" s="122">
        <v>293.92025282818184</v>
      </c>
      <c r="N100" s="122">
        <v>305.30691672494135</v>
      </c>
      <c r="O100" s="122">
        <v>304.96879847078526</v>
      </c>
      <c r="P100" s="122">
        <v>279.60360098498313</v>
      </c>
      <c r="Q100" s="122">
        <v>254.27359099275571</v>
      </c>
      <c r="R100" s="122">
        <v>235.82989231669427</v>
      </c>
      <c r="S100" s="122">
        <v>257.02677521560975</v>
      </c>
      <c r="T100" s="122">
        <v>253.06876185621661</v>
      </c>
      <c r="U100" s="122">
        <v>261.90144242795225</v>
      </c>
      <c r="V100" s="122">
        <v>260.18062649875117</v>
      </c>
      <c r="W100" s="122">
        <v>291.1276374353892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139.20078558899087</v>
      </c>
      <c r="C103" s="33">
        <v>145.00207848190527</v>
      </c>
      <c r="D103" s="33">
        <v>162.93971545965101</v>
      </c>
      <c r="E103" s="33">
        <v>182.45245041448939</v>
      </c>
      <c r="F103" s="33">
        <v>203.72946537074182</v>
      </c>
      <c r="G103" s="33">
        <v>230.71089066410795</v>
      </c>
      <c r="H103" s="33">
        <v>259.57813665493597</v>
      </c>
      <c r="I103" s="33">
        <v>279.55735009584805</v>
      </c>
      <c r="J103" s="33">
        <v>286.00540170627471</v>
      </c>
      <c r="K103" s="33">
        <v>291.6822511915633</v>
      </c>
      <c r="L103" s="33">
        <v>312.83900534403585</v>
      </c>
      <c r="M103" s="33">
        <v>293.92025282818184</v>
      </c>
      <c r="N103" s="33">
        <v>305.30691672494135</v>
      </c>
      <c r="O103" s="33">
        <v>304.96879847078526</v>
      </c>
      <c r="P103" s="33">
        <v>279.60360098498313</v>
      </c>
      <c r="Q103" s="33">
        <v>254.27359099275571</v>
      </c>
      <c r="R103" s="33">
        <v>235.82989231669427</v>
      </c>
      <c r="S103" s="33">
        <v>257.02677521560975</v>
      </c>
      <c r="T103" s="33">
        <v>253.06876185621661</v>
      </c>
      <c r="U103" s="33">
        <v>261.90144242795225</v>
      </c>
      <c r="V103" s="33">
        <v>260.18062649875117</v>
      </c>
      <c r="W103" s="33">
        <v>291.1276374353892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1.5660449634754494</v>
      </c>
      <c r="F105" s="117">
        <f t="shared" si="35"/>
        <v>3.6678122454445123</v>
      </c>
      <c r="G105" s="117">
        <f t="shared" si="35"/>
        <v>4.0558689549299487</v>
      </c>
      <c r="H105" s="117">
        <f t="shared" si="35"/>
        <v>4.3847772518797452</v>
      </c>
      <c r="I105" s="117">
        <f t="shared" si="35"/>
        <v>4.3570235778532522</v>
      </c>
      <c r="J105" s="117">
        <f t="shared" si="35"/>
        <v>6.0331088357165719</v>
      </c>
      <c r="K105" s="117">
        <f t="shared" si="35"/>
        <v>8.6187106201720756</v>
      </c>
      <c r="L105" s="117">
        <f t="shared" si="35"/>
        <v>14.480725667316488</v>
      </c>
      <c r="M105" s="117">
        <f t="shared" si="35"/>
        <v>16.619597250023027</v>
      </c>
      <c r="N105" s="117">
        <f t="shared" si="35"/>
        <v>21.524135381731355</v>
      </c>
      <c r="O105" s="117">
        <f t="shared" si="35"/>
        <v>22.279719749460803</v>
      </c>
      <c r="P105" s="117">
        <f t="shared" si="35"/>
        <v>21.147278544350741</v>
      </c>
      <c r="Q105" s="117">
        <f t="shared" si="35"/>
        <v>23.864637260246319</v>
      </c>
      <c r="R105" s="117">
        <f t="shared" ref="R105:V105" si="36">R106+R109+R111+R120</f>
        <v>30.158171035725147</v>
      </c>
      <c r="S105" s="117">
        <f t="shared" si="36"/>
        <v>28.731773324207992</v>
      </c>
      <c r="T105" s="117">
        <f t="shared" si="36"/>
        <v>24.632611336609727</v>
      </c>
      <c r="U105" s="117">
        <f t="shared" si="36"/>
        <v>26.768837416167123</v>
      </c>
      <c r="V105" s="117">
        <f t="shared" si="36"/>
        <v>26.059600904966459</v>
      </c>
      <c r="W105" s="117">
        <f t="shared" ref="W105" si="37">W106+W109+W111+W120</f>
        <v>39.56382729125265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1.2009174454136828</v>
      </c>
      <c r="F106" s="122">
        <f t="shared" si="38"/>
        <v>2.9428275055925273</v>
      </c>
      <c r="G106" s="122">
        <f t="shared" si="38"/>
        <v>3.1540803117076788</v>
      </c>
      <c r="H106" s="122">
        <f t="shared" si="38"/>
        <v>3.3661439790487622</v>
      </c>
      <c r="I106" s="122">
        <f t="shared" si="38"/>
        <v>3.1608647030723804</v>
      </c>
      <c r="J106" s="122">
        <f t="shared" si="38"/>
        <v>4.5545548513858671</v>
      </c>
      <c r="K106" s="122">
        <f t="shared" si="38"/>
        <v>6.4961014769368157</v>
      </c>
      <c r="L106" s="122">
        <f t="shared" si="38"/>
        <v>11.352645734123277</v>
      </c>
      <c r="M106" s="122">
        <f t="shared" si="38"/>
        <v>12.639963379800969</v>
      </c>
      <c r="N106" s="122">
        <f t="shared" si="38"/>
        <v>16.877262436411648</v>
      </c>
      <c r="O106" s="122">
        <f t="shared" si="38"/>
        <v>17.559409213856497</v>
      </c>
      <c r="P106" s="122">
        <f t="shared" si="38"/>
        <v>16.230870642438283</v>
      </c>
      <c r="Q106" s="122">
        <f t="shared" si="38"/>
        <v>18.495311168602687</v>
      </c>
      <c r="R106" s="122">
        <f t="shared" ref="R106:V106" si="39">SUM(R107:R108)</f>
        <v>24.035794108703012</v>
      </c>
      <c r="S106" s="122">
        <f t="shared" si="39"/>
        <v>22.518693795939317</v>
      </c>
      <c r="T106" s="122">
        <f t="shared" si="39"/>
        <v>18.686874142766946</v>
      </c>
      <c r="U106" s="122">
        <f t="shared" si="39"/>
        <v>20.686107962816113</v>
      </c>
      <c r="V106" s="122">
        <f t="shared" si="39"/>
        <v>19.850087961666066</v>
      </c>
      <c r="W106" s="122">
        <f t="shared" ref="W106" si="40">SUM(W107:W108)</f>
        <v>31.363224793815899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1.1954318995677342</v>
      </c>
      <c r="F107" s="98">
        <v>2.9295021267542434</v>
      </c>
      <c r="G107" s="98">
        <v>3.1399708231369554</v>
      </c>
      <c r="H107" s="98">
        <v>3.3514376147408984</v>
      </c>
      <c r="I107" s="98">
        <v>3.147308618564383</v>
      </c>
      <c r="J107" s="98">
        <v>4.5352153034758258</v>
      </c>
      <c r="K107" s="98">
        <v>6.4688693352940669</v>
      </c>
      <c r="L107" s="98">
        <v>11.305725045788265</v>
      </c>
      <c r="M107" s="98">
        <v>12.588622143268164</v>
      </c>
      <c r="N107" s="98">
        <v>16.809240129734302</v>
      </c>
      <c r="O107" s="98">
        <v>17.488992736120977</v>
      </c>
      <c r="P107" s="98">
        <v>16.165873777565192</v>
      </c>
      <c r="Q107" s="98">
        <v>18.421426514114312</v>
      </c>
      <c r="R107" s="98">
        <v>23.941069449661921</v>
      </c>
      <c r="S107" s="98">
        <v>22.43091328201815</v>
      </c>
      <c r="T107" s="98">
        <v>18.614341552201875</v>
      </c>
      <c r="U107" s="98">
        <v>20.60695999196674</v>
      </c>
      <c r="V107" s="98">
        <v>19.77425362138246</v>
      </c>
      <c r="W107" s="98">
        <v>31.244529063022309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5.4855458459487135E-3</v>
      </c>
      <c r="F108" s="98">
        <v>1.3325378838283953E-2</v>
      </c>
      <c r="G108" s="98">
        <v>1.4109488570723309E-2</v>
      </c>
      <c r="H108" s="98">
        <v>1.4706364307863819E-2</v>
      </c>
      <c r="I108" s="98">
        <v>1.3556084507997286E-2</v>
      </c>
      <c r="J108" s="98">
        <v>1.9339547910041163E-2</v>
      </c>
      <c r="K108" s="98">
        <v>2.7232141642748574E-2</v>
      </c>
      <c r="L108" s="98">
        <v>4.6920688335012381E-2</v>
      </c>
      <c r="M108" s="98">
        <v>5.1341236532805243E-2</v>
      </c>
      <c r="N108" s="98">
        <v>6.802230667734481E-2</v>
      </c>
      <c r="O108" s="98">
        <v>7.0416477735521135E-2</v>
      </c>
      <c r="P108" s="98">
        <v>6.4996864873092253E-2</v>
      </c>
      <c r="Q108" s="98">
        <v>7.3884654488372947E-2</v>
      </c>
      <c r="R108" s="98">
        <v>9.4724659041091008E-2</v>
      </c>
      <c r="S108" s="98">
        <v>8.7780513921168868E-2</v>
      </c>
      <c r="T108" s="98">
        <v>7.2532590565071872E-2</v>
      </c>
      <c r="U108" s="98">
        <v>7.9147970849374291E-2</v>
      </c>
      <c r="V108" s="98">
        <v>7.5834340283605667E-2</v>
      </c>
      <c r="W108" s="98">
        <v>0.11869573079359108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3.4971437216788142E-3</v>
      </c>
      <c r="F109" s="122">
        <f t="shared" si="41"/>
        <v>9.8987328190826163E-3</v>
      </c>
      <c r="G109" s="122">
        <f t="shared" si="41"/>
        <v>2.3026302389802227E-2</v>
      </c>
      <c r="H109" s="122">
        <f t="shared" si="41"/>
        <v>5.0524502351129347E-2</v>
      </c>
      <c r="I109" s="122">
        <f t="shared" si="41"/>
        <v>4.4031298945572846E-2</v>
      </c>
      <c r="J109" s="122">
        <f t="shared" si="41"/>
        <v>5.3404517915299834E-2</v>
      </c>
      <c r="K109" s="122">
        <f t="shared" si="41"/>
        <v>6.5597658167226E-2</v>
      </c>
      <c r="L109" s="122">
        <f t="shared" si="41"/>
        <v>0.10136535634722212</v>
      </c>
      <c r="M109" s="122">
        <f t="shared" si="41"/>
        <v>0.14455897912380153</v>
      </c>
      <c r="N109" s="122">
        <f t="shared" si="41"/>
        <v>0.18398368190529171</v>
      </c>
      <c r="O109" s="122">
        <f t="shared" si="41"/>
        <v>0.21743265731642752</v>
      </c>
      <c r="P109" s="122">
        <f t="shared" si="41"/>
        <v>0.2284532749271091</v>
      </c>
      <c r="Q109" s="122">
        <f t="shared" si="41"/>
        <v>0.24867560341145065</v>
      </c>
      <c r="R109" s="122">
        <f t="shared" si="41"/>
        <v>0.28839670160223024</v>
      </c>
      <c r="S109" s="122">
        <f t="shared" si="41"/>
        <v>0.31610717807920108</v>
      </c>
      <c r="T109" s="122">
        <f t="shared" si="41"/>
        <v>0.28937381977665882</v>
      </c>
      <c r="U109" s="122">
        <f t="shared" si="41"/>
        <v>0.27962242419330663</v>
      </c>
      <c r="V109" s="122">
        <f t="shared" si="41"/>
        <v>0.26899361193038407</v>
      </c>
      <c r="W109" s="122">
        <f t="shared" si="41"/>
        <v>0.3032763804915421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3.4971437216788142E-3</v>
      </c>
      <c r="F110" s="98">
        <v>9.8987328190826163E-3</v>
      </c>
      <c r="G110" s="98">
        <v>2.3026302389802227E-2</v>
      </c>
      <c r="H110" s="98">
        <v>5.0524502351129347E-2</v>
      </c>
      <c r="I110" s="98">
        <v>4.4031298945572846E-2</v>
      </c>
      <c r="J110" s="98">
        <v>5.3404517915299834E-2</v>
      </c>
      <c r="K110" s="98">
        <v>6.5597658167226E-2</v>
      </c>
      <c r="L110" s="98">
        <v>0.10136535634722212</v>
      </c>
      <c r="M110" s="98">
        <v>0.14455897912380153</v>
      </c>
      <c r="N110" s="98">
        <v>0.18398368190529171</v>
      </c>
      <c r="O110" s="98">
        <v>0.21743265731642752</v>
      </c>
      <c r="P110" s="98">
        <v>0.2284532749271091</v>
      </c>
      <c r="Q110" s="98">
        <v>0.24867560341145065</v>
      </c>
      <c r="R110" s="98">
        <v>0.28839670160223024</v>
      </c>
      <c r="S110" s="98">
        <v>0.31610717807920108</v>
      </c>
      <c r="T110" s="98">
        <v>0.28937381977665882</v>
      </c>
      <c r="U110" s="98">
        <v>0.27962242419330663</v>
      </c>
      <c r="V110" s="98">
        <v>0.26899361193038407</v>
      </c>
      <c r="W110" s="98">
        <v>0.3032763804915421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0.25456391990642369</v>
      </c>
      <c r="F111" s="122">
        <v>0.5233922482965192</v>
      </c>
      <c r="G111" s="122">
        <v>0.62919836622038627</v>
      </c>
      <c r="H111" s="122">
        <v>0.68616730905877632</v>
      </c>
      <c r="I111" s="122">
        <v>0.83745696921259261</v>
      </c>
      <c r="J111" s="122">
        <v>1.0299936353156718</v>
      </c>
      <c r="K111" s="122">
        <v>1.5012768798662295</v>
      </c>
      <c r="L111" s="122">
        <v>2.2313909503653946</v>
      </c>
      <c r="M111" s="122">
        <v>2.9200854228058239</v>
      </c>
      <c r="N111" s="122">
        <v>3.3856986155720517</v>
      </c>
      <c r="O111" s="122">
        <v>3.3614655488668217</v>
      </c>
      <c r="P111" s="122">
        <v>3.4841493002492019</v>
      </c>
      <c r="Q111" s="122">
        <v>3.8548253032209967</v>
      </c>
      <c r="R111" s="122">
        <v>4.5513722397651541</v>
      </c>
      <c r="S111" s="122">
        <v>4.5219605315034812</v>
      </c>
      <c r="T111" s="122">
        <v>4.3205685573205717</v>
      </c>
      <c r="U111" s="122">
        <v>4.4417747621134263</v>
      </c>
      <c r="V111" s="122">
        <v>4.5410675271122738</v>
      </c>
      <c r="W111" s="122">
        <v>6.2504637190673424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9.0274696230475515E-2</v>
      </c>
      <c r="F112" s="98">
        <v>0.23185533377436185</v>
      </c>
      <c r="G112" s="98">
        <v>0.25741180278360715</v>
      </c>
      <c r="H112" s="98">
        <v>0.26582164658494967</v>
      </c>
      <c r="I112" s="98">
        <v>0.29624363623395494</v>
      </c>
      <c r="J112" s="98">
        <v>0.36976921175277339</v>
      </c>
      <c r="K112" s="98">
        <v>0.55574829160197659</v>
      </c>
      <c r="L112" s="98">
        <v>0.89322229212943438</v>
      </c>
      <c r="M112" s="98">
        <v>1.1527812582995618</v>
      </c>
      <c r="N112" s="98">
        <v>1.4864872988204942</v>
      </c>
      <c r="O112" s="98">
        <v>1.4520875492064331</v>
      </c>
      <c r="P112" s="98">
        <v>1.6044411729359846</v>
      </c>
      <c r="Q112" s="98">
        <v>1.7415033001003026</v>
      </c>
      <c r="R112" s="98">
        <v>2.2416729861355034</v>
      </c>
      <c r="S112" s="98">
        <v>2.079829051155456</v>
      </c>
      <c r="T112" s="98">
        <v>1.7090240750989825</v>
      </c>
      <c r="U112" s="98">
        <v>1.8757136370022578</v>
      </c>
      <c r="V112" s="98">
        <v>1.7858666274120638</v>
      </c>
      <c r="W112" s="98">
        <v>2.7927485768220812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2.4925307953178205E-4</v>
      </c>
      <c r="F113" s="98">
        <v>1.1092760168616351E-3</v>
      </c>
      <c r="G113" s="98">
        <v>1.1292625687727518E-3</v>
      </c>
      <c r="H113" s="98">
        <v>1.3027860255381103E-3</v>
      </c>
      <c r="I113" s="98">
        <v>1.2314378773413898E-3</v>
      </c>
      <c r="J113" s="98">
        <v>1.9494023374976919E-3</v>
      </c>
      <c r="K113" s="98">
        <v>3.6017400796784496E-3</v>
      </c>
      <c r="L113" s="98">
        <v>6.4724493214811402E-3</v>
      </c>
      <c r="M113" s="98">
        <v>8.6912053859886859E-3</v>
      </c>
      <c r="N113" s="98">
        <v>1.3434544062062681E-2</v>
      </c>
      <c r="O113" s="98">
        <v>1.2500028353919923E-2</v>
      </c>
      <c r="P113" s="98">
        <v>1.8369383073350308E-2</v>
      </c>
      <c r="Q113" s="98">
        <v>2.0491526360397722E-2</v>
      </c>
      <c r="R113" s="98">
        <v>3.4897296463123048E-2</v>
      </c>
      <c r="S113" s="98">
        <v>3.1097621496191611E-2</v>
      </c>
      <c r="T113" s="98">
        <v>2.475510221735262E-2</v>
      </c>
      <c r="U113" s="98">
        <v>2.515071952041615E-2</v>
      </c>
      <c r="V113" s="98">
        <v>2.208983376973829E-2</v>
      </c>
      <c r="W113" s="98">
        <v>4.8700730526830542E-2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1.0561956181687191E-4</v>
      </c>
      <c r="F114" s="101">
        <v>5.0632290342697962E-4</v>
      </c>
      <c r="G114" s="101">
        <v>5.0557438962903624E-4</v>
      </c>
      <c r="H114" s="101">
        <v>5.7758035476082657E-4</v>
      </c>
      <c r="I114" s="101">
        <v>6.0386409365338015E-4</v>
      </c>
      <c r="J114" s="101">
        <v>8.6366325826035698E-4</v>
      </c>
      <c r="K114" s="101">
        <v>1.6184340873930841E-3</v>
      </c>
      <c r="L114" s="101">
        <v>2.8939619836733646E-3</v>
      </c>
      <c r="M114" s="101">
        <v>4.0388379050050917E-3</v>
      </c>
      <c r="N114" s="101">
        <v>6.306242666128975E-3</v>
      </c>
      <c r="O114" s="101">
        <v>6.1120549848870196E-3</v>
      </c>
      <c r="P114" s="101">
        <v>8.0304165770797627E-3</v>
      </c>
      <c r="Q114" s="101">
        <v>8.8392566662954669E-3</v>
      </c>
      <c r="R114" s="101">
        <v>1.5452183718083781E-2</v>
      </c>
      <c r="S114" s="101">
        <v>1.4597472230379341E-2</v>
      </c>
      <c r="T114" s="101">
        <v>1.0596832727315916E-2</v>
      </c>
      <c r="U114" s="101">
        <v>1.0849788029180268E-2</v>
      </c>
      <c r="V114" s="101">
        <v>8.9394229512969482E-3</v>
      </c>
      <c r="W114" s="101">
        <v>2.2292054491914293E-2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1.4363351771491014E-4</v>
      </c>
      <c r="F115" s="104">
        <v>6.0295311343465548E-4</v>
      </c>
      <c r="G115" s="104">
        <v>6.2368817914371544E-4</v>
      </c>
      <c r="H115" s="104">
        <v>7.2520567077728369E-4</v>
      </c>
      <c r="I115" s="104">
        <v>6.2757378368800965E-4</v>
      </c>
      <c r="J115" s="104">
        <v>1.0857390792373349E-3</v>
      </c>
      <c r="K115" s="104">
        <v>1.9833059922853657E-3</v>
      </c>
      <c r="L115" s="104">
        <v>3.5784873378077761E-3</v>
      </c>
      <c r="M115" s="104">
        <v>4.6523674809835942E-3</v>
      </c>
      <c r="N115" s="104">
        <v>7.1283013959337069E-3</v>
      </c>
      <c r="O115" s="104">
        <v>6.3879733690329031E-3</v>
      </c>
      <c r="P115" s="104">
        <v>1.0338966496270544E-2</v>
      </c>
      <c r="Q115" s="104">
        <v>1.1652269694102253E-2</v>
      </c>
      <c r="R115" s="104">
        <v>1.9445112745039267E-2</v>
      </c>
      <c r="S115" s="104">
        <v>1.650014926581227E-2</v>
      </c>
      <c r="T115" s="104">
        <v>1.4158269490036703E-2</v>
      </c>
      <c r="U115" s="104">
        <v>1.4300931491235883E-2</v>
      </c>
      <c r="V115" s="104">
        <v>1.3150410818441342E-2</v>
      </c>
      <c r="W115" s="104">
        <v>2.6408676034916249E-2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6.8826643063723991E-2</v>
      </c>
      <c r="F116" s="101">
        <v>0.16386860028639882</v>
      </c>
      <c r="G116" s="101">
        <v>0.21077668178733902</v>
      </c>
      <c r="H116" s="101">
        <v>0.23639097524662206</v>
      </c>
      <c r="I116" s="101">
        <v>0.28657531448818629</v>
      </c>
      <c r="J116" s="101">
        <v>0.3308204175323321</v>
      </c>
      <c r="K116" s="101">
        <v>0.38448096955207273</v>
      </c>
      <c r="L116" s="101">
        <v>0.59892265878120943</v>
      </c>
      <c r="M116" s="101">
        <v>0.68680931436557835</v>
      </c>
      <c r="N116" s="101">
        <v>0.72765620148123167</v>
      </c>
      <c r="O116" s="101">
        <v>0.69707987638451407</v>
      </c>
      <c r="P116" s="101">
        <v>0.59550880932269357</v>
      </c>
      <c r="Q116" s="101">
        <v>0.55089832168176966</v>
      </c>
      <c r="R116" s="101">
        <v>0.52839611246008733</v>
      </c>
      <c r="S116" s="101">
        <v>0.5304193338808928</v>
      </c>
      <c r="T116" s="101">
        <v>0.53373868480551157</v>
      </c>
      <c r="U116" s="101">
        <v>0.49198037135762257</v>
      </c>
      <c r="V116" s="101">
        <v>0.58050516463709434</v>
      </c>
      <c r="W116" s="101">
        <v>0.56308881664638588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9.5213327532692432E-2</v>
      </c>
      <c r="F117" s="104">
        <v>0.12655903821889691</v>
      </c>
      <c r="G117" s="104">
        <v>0.15988061908066731</v>
      </c>
      <c r="H117" s="104">
        <v>0.18265190120166655</v>
      </c>
      <c r="I117" s="104">
        <v>0.25340658061311011</v>
      </c>
      <c r="J117" s="104">
        <v>0.32745460369306867</v>
      </c>
      <c r="K117" s="104">
        <v>0.55744587863250183</v>
      </c>
      <c r="L117" s="104">
        <v>0.7327735501332695</v>
      </c>
      <c r="M117" s="104">
        <v>1.071803644754695</v>
      </c>
      <c r="N117" s="104">
        <v>1.1581205712082632</v>
      </c>
      <c r="O117" s="104">
        <v>1.1997980949219547</v>
      </c>
      <c r="P117" s="104">
        <v>1.2658299349171735</v>
      </c>
      <c r="Q117" s="104">
        <v>1.5419321550785265</v>
      </c>
      <c r="R117" s="104">
        <v>1.746405844706441</v>
      </c>
      <c r="S117" s="104">
        <v>1.8806145249709409</v>
      </c>
      <c r="T117" s="104">
        <v>2.0530506951987246</v>
      </c>
      <c r="U117" s="104">
        <v>2.0489300342331296</v>
      </c>
      <c r="V117" s="104">
        <v>2.1526059012933776</v>
      </c>
      <c r="W117" s="104">
        <v>2.8459255950720448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4.049988831683253E-2</v>
      </c>
      <c r="F118" s="98">
        <v>5.7538965846022166E-2</v>
      </c>
      <c r="G118" s="98">
        <v>7.1480002620769284E-2</v>
      </c>
      <c r="H118" s="98">
        <v>8.0874672015039367E-2</v>
      </c>
      <c r="I118" s="98">
        <v>0.12487640833421115</v>
      </c>
      <c r="J118" s="98">
        <v>0.1454045916117816</v>
      </c>
      <c r="K118" s="98">
        <v>0.25115304419518408</v>
      </c>
      <c r="L118" s="98">
        <v>0.32740294454061025</v>
      </c>
      <c r="M118" s="98">
        <v>0.50106796789775743</v>
      </c>
      <c r="N118" s="98">
        <v>0.54371147581702495</v>
      </c>
      <c r="O118" s="98">
        <v>0.589434400391321</v>
      </c>
      <c r="P118" s="98">
        <v>0.54821788321295406</v>
      </c>
      <c r="Q118" s="98">
        <v>0.66513749676199108</v>
      </c>
      <c r="R118" s="98">
        <v>0.76365092939098989</v>
      </c>
      <c r="S118" s="98">
        <v>0.87737168314750524</v>
      </c>
      <c r="T118" s="98">
        <v>0.87748647929735757</v>
      </c>
      <c r="U118" s="98">
        <v>0.88366052740494727</v>
      </c>
      <c r="V118" s="98">
        <v>0.86899300731546036</v>
      </c>
      <c r="W118" s="98">
        <v>1.2745881103829997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5.4713439215859902E-2</v>
      </c>
      <c r="F119" s="98">
        <v>6.9020072372874747E-2</v>
      </c>
      <c r="G119" s="98">
        <v>8.8400616459898038E-2</v>
      </c>
      <c r="H119" s="98">
        <v>0.10177722918662718</v>
      </c>
      <c r="I119" s="98">
        <v>0.12853017227889896</v>
      </c>
      <c r="J119" s="98">
        <v>0.1820500120812871</v>
      </c>
      <c r="K119" s="98">
        <v>0.3062928344373177</v>
      </c>
      <c r="L119" s="98">
        <v>0.40537060559265919</v>
      </c>
      <c r="M119" s="98">
        <v>0.5707356768569376</v>
      </c>
      <c r="N119" s="98">
        <v>0.61440909539123811</v>
      </c>
      <c r="O119" s="98">
        <v>0.61036369453063366</v>
      </c>
      <c r="P119" s="98">
        <v>0.71761205170421938</v>
      </c>
      <c r="Q119" s="98">
        <v>0.87679465831653536</v>
      </c>
      <c r="R119" s="98">
        <v>0.98275491531545101</v>
      </c>
      <c r="S119" s="98">
        <v>1.0032428418234358</v>
      </c>
      <c r="T119" s="98">
        <v>1.1755642159013671</v>
      </c>
      <c r="U119" s="98">
        <v>1.1652695068281824</v>
      </c>
      <c r="V119" s="98">
        <v>1.2836128939779172</v>
      </c>
      <c r="W119" s="98">
        <v>1.5713374846890451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0.10706645443366417</v>
      </c>
      <c r="F120" s="122">
        <v>0.19169375873638339</v>
      </c>
      <c r="G120" s="122">
        <v>0.24956397461208127</v>
      </c>
      <c r="H120" s="122">
        <v>0.28194146142107734</v>
      </c>
      <c r="I120" s="122">
        <v>0.31467060662270657</v>
      </c>
      <c r="J120" s="122">
        <v>0.39515583109973401</v>
      </c>
      <c r="K120" s="122">
        <v>0.55573460520180518</v>
      </c>
      <c r="L120" s="122">
        <v>0.79532362648059496</v>
      </c>
      <c r="M120" s="122">
        <v>0.91498946829243422</v>
      </c>
      <c r="N120" s="122">
        <v>1.0771906478423636</v>
      </c>
      <c r="O120" s="122">
        <v>1.1414123294210565</v>
      </c>
      <c r="P120" s="122">
        <v>1.2038053267361457</v>
      </c>
      <c r="Q120" s="122">
        <v>1.2658251850111895</v>
      </c>
      <c r="R120" s="122">
        <v>1.2826079856547501</v>
      </c>
      <c r="S120" s="122">
        <v>1.3750118186859932</v>
      </c>
      <c r="T120" s="122">
        <v>1.335794816745548</v>
      </c>
      <c r="U120" s="122">
        <v>1.3613322670442802</v>
      </c>
      <c r="V120" s="122">
        <v>1.3994518042577371</v>
      </c>
      <c r="W120" s="122">
        <v>1.6468623978778696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0.10706645443366417</v>
      </c>
      <c r="F122" s="33">
        <v>0.19169375873638339</v>
      </c>
      <c r="G122" s="33">
        <v>0.24956397461208127</v>
      </c>
      <c r="H122" s="33">
        <v>0.28194146142107734</v>
      </c>
      <c r="I122" s="33">
        <v>0.31467060662270657</v>
      </c>
      <c r="J122" s="33">
        <v>0.39515583109973401</v>
      </c>
      <c r="K122" s="33">
        <v>0.55573460520180518</v>
      </c>
      <c r="L122" s="33">
        <v>0.79532362648059496</v>
      </c>
      <c r="M122" s="33">
        <v>0.91498946829243422</v>
      </c>
      <c r="N122" s="33">
        <v>1.0771906478423636</v>
      </c>
      <c r="O122" s="33">
        <v>1.1414123294210565</v>
      </c>
      <c r="P122" s="33">
        <v>1.2038053267361457</v>
      </c>
      <c r="Q122" s="33">
        <v>1.2658251850111895</v>
      </c>
      <c r="R122" s="33">
        <v>1.2826079856547501</v>
      </c>
      <c r="S122" s="33">
        <v>1.3750118186859932</v>
      </c>
      <c r="T122" s="33">
        <v>1.335794816745548</v>
      </c>
      <c r="U122" s="33">
        <v>1.3613322670442802</v>
      </c>
      <c r="V122" s="33">
        <v>1.3994518042577371</v>
      </c>
      <c r="W122" s="33">
        <v>1.6468623978778696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5965.6303846333412</v>
      </c>
      <c r="C124" s="117">
        <f t="shared" si="42"/>
        <v>6059.9130945124398</v>
      </c>
      <c r="D124" s="117">
        <f t="shared" si="42"/>
        <v>5992.8103593232072</v>
      </c>
      <c r="E124" s="117">
        <f t="shared" si="42"/>
        <v>5209.6721030361332</v>
      </c>
      <c r="F124" s="117">
        <f t="shared" si="42"/>
        <v>5602.6331178859773</v>
      </c>
      <c r="G124" s="117">
        <f t="shared" si="42"/>
        <v>5497.358341113063</v>
      </c>
      <c r="H124" s="117">
        <f t="shared" si="42"/>
        <v>5003.4344906813712</v>
      </c>
      <c r="I124" s="117">
        <f t="shared" si="42"/>
        <v>4635.3492994078542</v>
      </c>
      <c r="J124" s="117">
        <f t="shared" si="42"/>
        <v>4590.5410337234161</v>
      </c>
      <c r="K124" s="117">
        <f t="shared" si="42"/>
        <v>4414.3662954270903</v>
      </c>
      <c r="L124" s="117">
        <f t="shared" si="42"/>
        <v>4682.5307574424387</v>
      </c>
      <c r="M124" s="117">
        <f t="shared" si="42"/>
        <v>4156.8770566854819</v>
      </c>
      <c r="N124" s="117">
        <f t="shared" si="42"/>
        <v>3684.6316699014906</v>
      </c>
      <c r="O124" s="117">
        <f t="shared" si="42"/>
        <v>4643.067337067574</v>
      </c>
      <c r="P124" s="117">
        <f t="shared" si="42"/>
        <v>3960.0062308914057</v>
      </c>
      <c r="Q124" s="117">
        <f t="shared" si="42"/>
        <v>4389.2267539719223</v>
      </c>
      <c r="R124" s="117">
        <f t="shared" ref="R124:V124" si="43">R125+R128+R130+R139</f>
        <v>4728.3358864815173</v>
      </c>
      <c r="S124" s="117">
        <f t="shared" si="43"/>
        <v>4791.174038388288</v>
      </c>
      <c r="T124" s="117">
        <f t="shared" si="43"/>
        <v>4049.1132801295835</v>
      </c>
      <c r="U124" s="117">
        <f t="shared" si="43"/>
        <v>4293.8457901973243</v>
      </c>
      <c r="V124" s="117">
        <f t="shared" si="43"/>
        <v>4166.5001183123568</v>
      </c>
      <c r="W124" s="117">
        <f t="shared" ref="W124" si="44">W125+W128+W130+W139</f>
        <v>4168.320307017264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4776.1461931099893</v>
      </c>
      <c r="C125" s="122">
        <f t="shared" si="45"/>
        <v>4876.1077964991464</v>
      </c>
      <c r="D125" s="122">
        <f t="shared" si="45"/>
        <v>4779.0201691145767</v>
      </c>
      <c r="E125" s="122">
        <f t="shared" si="45"/>
        <v>4050.3504530269929</v>
      </c>
      <c r="F125" s="122">
        <f t="shared" si="45"/>
        <v>4378.231077419362</v>
      </c>
      <c r="G125" s="122">
        <f t="shared" si="45"/>
        <v>4267.0530313032332</v>
      </c>
      <c r="H125" s="122">
        <f t="shared" si="45"/>
        <v>3861.8053983115233</v>
      </c>
      <c r="I125" s="122">
        <f t="shared" si="45"/>
        <v>3471.1502538560185</v>
      </c>
      <c r="J125" s="122">
        <f t="shared" si="45"/>
        <v>3551.6822000982306</v>
      </c>
      <c r="K125" s="122">
        <f t="shared" si="45"/>
        <v>3385.0134766783176</v>
      </c>
      <c r="L125" s="122">
        <f t="shared" si="45"/>
        <v>3666.8088555086551</v>
      </c>
      <c r="M125" s="122">
        <f t="shared" si="45"/>
        <v>3152.1285497198292</v>
      </c>
      <c r="N125" s="122">
        <f t="shared" si="45"/>
        <v>2748.6019638201774</v>
      </c>
      <c r="O125" s="122">
        <f t="shared" si="45"/>
        <v>3732.3273242225582</v>
      </c>
      <c r="P125" s="122">
        <f t="shared" si="45"/>
        <v>3055.1699186578853</v>
      </c>
      <c r="Q125" s="122">
        <f t="shared" si="45"/>
        <v>3428.8972863081567</v>
      </c>
      <c r="R125" s="122">
        <f t="shared" ref="R125:V125" si="46">SUM(R126:R127)</f>
        <v>3740.6268313066894</v>
      </c>
      <c r="S125" s="122">
        <f t="shared" si="46"/>
        <v>3735.1751567046308</v>
      </c>
      <c r="T125" s="122">
        <f t="shared" si="46"/>
        <v>3074.2464840741509</v>
      </c>
      <c r="U125" s="122">
        <f t="shared" si="46"/>
        <v>3343.7988226635443</v>
      </c>
      <c r="V125" s="122">
        <f t="shared" si="46"/>
        <v>3265.1012850508105</v>
      </c>
      <c r="W125" s="122">
        <f t="shared" ref="W125" si="47">SUM(W126:W127)</f>
        <v>3212.5714425194715</v>
      </c>
      <c r="DA125" s="130" t="s">
        <v>1855</v>
      </c>
    </row>
    <row r="126" spans="1:105" ht="12" customHeight="1" x14ac:dyDescent="0.25">
      <c r="A126" s="97" t="s">
        <v>203</v>
      </c>
      <c r="B126" s="98">
        <v>4753.0996233268934</v>
      </c>
      <c r="C126" s="98">
        <v>4852.8818486216251</v>
      </c>
      <c r="D126" s="98">
        <v>4756.6332542370901</v>
      </c>
      <c r="E126" s="98">
        <v>4031.8492786231313</v>
      </c>
      <c r="F126" s="98">
        <v>4358.4060663926239</v>
      </c>
      <c r="G126" s="98">
        <v>4247.964761498446</v>
      </c>
      <c r="H126" s="98">
        <v>3844.9335361965541</v>
      </c>
      <c r="I126" s="98">
        <v>3456.2634394550446</v>
      </c>
      <c r="J126" s="98">
        <v>3536.6010494015518</v>
      </c>
      <c r="K126" s="98">
        <v>3370.8232478484897</v>
      </c>
      <c r="L126" s="98">
        <v>3651.6538687749244</v>
      </c>
      <c r="M126" s="98">
        <v>3139.3251758024971</v>
      </c>
      <c r="N126" s="98">
        <v>2737.5239678228195</v>
      </c>
      <c r="O126" s="98">
        <v>3717.360001533797</v>
      </c>
      <c r="P126" s="98">
        <v>3042.9354260824757</v>
      </c>
      <c r="Q126" s="98">
        <v>3415.1996042867227</v>
      </c>
      <c r="R126" s="98">
        <v>3725.8850840778268</v>
      </c>
      <c r="S126" s="98">
        <v>3720.6150051340169</v>
      </c>
      <c r="T126" s="98">
        <v>3062.3138804818177</v>
      </c>
      <c r="U126" s="98">
        <v>3331.00497607732</v>
      </c>
      <c r="V126" s="98">
        <v>3252.62744602354</v>
      </c>
      <c r="W126" s="98">
        <v>3200.4133013333121</v>
      </c>
      <c r="DA126" s="63" t="s">
        <v>1856</v>
      </c>
    </row>
    <row r="127" spans="1:105" ht="12" customHeight="1" x14ac:dyDescent="0.25">
      <c r="A127" s="97" t="s">
        <v>53</v>
      </c>
      <c r="B127" s="98">
        <v>23.046569783096093</v>
      </c>
      <c r="C127" s="98">
        <v>23.225947877521016</v>
      </c>
      <c r="D127" s="98">
        <v>22.386914877486575</v>
      </c>
      <c r="E127" s="98">
        <v>18.501174403861786</v>
      </c>
      <c r="F127" s="98">
        <v>19.825011026738462</v>
      </c>
      <c r="G127" s="98">
        <v>19.088269804787114</v>
      </c>
      <c r="H127" s="98">
        <v>16.871862114969176</v>
      </c>
      <c r="I127" s="98">
        <v>14.886814400974036</v>
      </c>
      <c r="J127" s="98">
        <v>15.081150696678888</v>
      </c>
      <c r="K127" s="98">
        <v>14.190228829827955</v>
      </c>
      <c r="L127" s="98">
        <v>15.154986733730913</v>
      </c>
      <c r="M127" s="98">
        <v>12.803373917331923</v>
      </c>
      <c r="N127" s="98">
        <v>11.07799599735797</v>
      </c>
      <c r="O127" s="98">
        <v>14.967322688761085</v>
      </c>
      <c r="P127" s="98">
        <v>12.234492575409487</v>
      </c>
      <c r="Q127" s="98">
        <v>13.69768202143406</v>
      </c>
      <c r="R127" s="98">
        <v>14.741747228862534</v>
      </c>
      <c r="S127" s="98">
        <v>14.560151570613705</v>
      </c>
      <c r="T127" s="98">
        <v>11.932603592333363</v>
      </c>
      <c r="U127" s="98">
        <v>12.793846586224484</v>
      </c>
      <c r="V127" s="98">
        <v>12.473839027270447</v>
      </c>
      <c r="W127" s="98">
        <v>12.158141186159442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14.449165440351168</v>
      </c>
      <c r="C128" s="122">
        <f t="shared" si="48"/>
        <v>14.859136916544385</v>
      </c>
      <c r="D128" s="122">
        <f t="shared" si="48"/>
        <v>15.277289479611126</v>
      </c>
      <c r="E128" s="122">
        <f t="shared" si="48"/>
        <v>28.31455714259749</v>
      </c>
      <c r="F128" s="122">
        <f t="shared" si="48"/>
        <v>15.460600492873898</v>
      </c>
      <c r="G128" s="122">
        <f t="shared" si="48"/>
        <v>17.24878922626938</v>
      </c>
      <c r="H128" s="122">
        <f t="shared" si="48"/>
        <v>28.543226283848373</v>
      </c>
      <c r="I128" s="122">
        <f t="shared" si="48"/>
        <v>22.507410544106147</v>
      </c>
      <c r="J128" s="122">
        <f t="shared" si="48"/>
        <v>24.320497313916018</v>
      </c>
      <c r="K128" s="122">
        <f t="shared" si="48"/>
        <v>24.723266486823924</v>
      </c>
      <c r="L128" s="122">
        <f t="shared" si="48"/>
        <v>28.472414142963622</v>
      </c>
      <c r="M128" s="122">
        <f t="shared" si="48"/>
        <v>30.513872969379321</v>
      </c>
      <c r="N128" s="122">
        <f t="shared" si="48"/>
        <v>31.021314938777142</v>
      </c>
      <c r="O128" s="122">
        <f t="shared" si="48"/>
        <v>32.163781288985206</v>
      </c>
      <c r="P128" s="122">
        <f t="shared" si="48"/>
        <v>33.270499012938146</v>
      </c>
      <c r="Q128" s="122">
        <f t="shared" si="48"/>
        <v>35.749704203179185</v>
      </c>
      <c r="R128" s="122">
        <f t="shared" si="48"/>
        <v>41.700380268442402</v>
      </c>
      <c r="S128" s="122">
        <f t="shared" si="48"/>
        <v>47.185451660790875</v>
      </c>
      <c r="T128" s="122">
        <f t="shared" si="48"/>
        <v>45.18570112388096</v>
      </c>
      <c r="U128" s="122">
        <f t="shared" si="48"/>
        <v>44.632073488909143</v>
      </c>
      <c r="V128" s="122">
        <f t="shared" si="48"/>
        <v>41.567442337476031</v>
      </c>
      <c r="W128" s="122">
        <f t="shared" si="48"/>
        <v>42.331428808868509</v>
      </c>
      <c r="DA128" s="130" t="s">
        <v>1858</v>
      </c>
    </row>
    <row r="129" spans="1:105" ht="12" customHeight="1" x14ac:dyDescent="0.25">
      <c r="A129" s="97" t="s">
        <v>53</v>
      </c>
      <c r="B129" s="98">
        <v>14.449165440351168</v>
      </c>
      <c r="C129" s="98">
        <v>14.859136916544385</v>
      </c>
      <c r="D129" s="98">
        <v>15.277289479611126</v>
      </c>
      <c r="E129" s="98">
        <v>28.31455714259749</v>
      </c>
      <c r="F129" s="98">
        <v>15.460600492873898</v>
      </c>
      <c r="G129" s="98">
        <v>17.24878922626938</v>
      </c>
      <c r="H129" s="98">
        <v>28.543226283848373</v>
      </c>
      <c r="I129" s="98">
        <v>22.507410544106147</v>
      </c>
      <c r="J129" s="98">
        <v>24.320497313916018</v>
      </c>
      <c r="K129" s="98">
        <v>24.723266486823924</v>
      </c>
      <c r="L129" s="98">
        <v>28.472414142963622</v>
      </c>
      <c r="M129" s="98">
        <v>30.513872969379321</v>
      </c>
      <c r="N129" s="98">
        <v>31.021314938777142</v>
      </c>
      <c r="O129" s="98">
        <v>32.163781288985206</v>
      </c>
      <c r="P129" s="98">
        <v>33.270499012938146</v>
      </c>
      <c r="Q129" s="98">
        <v>35.749704203179185</v>
      </c>
      <c r="R129" s="98">
        <v>41.700380268442402</v>
      </c>
      <c r="S129" s="98">
        <v>47.185451660790875</v>
      </c>
      <c r="T129" s="98">
        <v>45.18570112388096</v>
      </c>
      <c r="U129" s="98">
        <v>44.632073488909143</v>
      </c>
      <c r="V129" s="98">
        <v>41.567442337476031</v>
      </c>
      <c r="W129" s="98">
        <v>42.331428808868509</v>
      </c>
      <c r="DA129" s="63" t="s">
        <v>1859</v>
      </c>
    </row>
    <row r="130" spans="1:105" ht="12" customHeight="1" x14ac:dyDescent="0.25">
      <c r="A130" s="121" t="s">
        <v>55</v>
      </c>
      <c r="B130" s="122">
        <v>846.41969959983226</v>
      </c>
      <c r="C130" s="122">
        <v>833.74622324411837</v>
      </c>
      <c r="D130" s="122">
        <v>864.04006460669359</v>
      </c>
      <c r="E130" s="122">
        <v>801.45195672748423</v>
      </c>
      <c r="F130" s="122">
        <v>868.02997462833389</v>
      </c>
      <c r="G130" s="122">
        <v>868.80983761083451</v>
      </c>
      <c r="H130" s="122">
        <v>787.60159640342874</v>
      </c>
      <c r="I130" s="122">
        <v>840.52677048471469</v>
      </c>
      <c r="J130" s="122">
        <v>742.37648267881377</v>
      </c>
      <c r="K130" s="122">
        <v>740.57952531257172</v>
      </c>
      <c r="L130" s="122">
        <v>729.47581945248248</v>
      </c>
      <c r="M130" s="122">
        <v>746.06335440796556</v>
      </c>
      <c r="N130" s="122">
        <v>676.52799172319283</v>
      </c>
      <c r="O130" s="122">
        <v>653.63290797312811</v>
      </c>
      <c r="P130" s="122">
        <v>648.63627744127473</v>
      </c>
      <c r="Q130" s="122">
        <v>698.37870262926003</v>
      </c>
      <c r="R130" s="122">
        <v>724.72699228040074</v>
      </c>
      <c r="S130" s="122">
        <v>774.21211135735598</v>
      </c>
      <c r="T130" s="122">
        <v>719.29818533306627</v>
      </c>
      <c r="U130" s="122">
        <v>701.9751773212289</v>
      </c>
      <c r="V130" s="122">
        <v>666.44260621070703</v>
      </c>
      <c r="W130" s="122">
        <v>714.16877718591945</v>
      </c>
      <c r="DA130" s="130" t="s">
        <v>1860</v>
      </c>
    </row>
    <row r="131" spans="1:105" ht="12" customHeight="1" x14ac:dyDescent="0.25">
      <c r="A131" s="97" t="s">
        <v>128</v>
      </c>
      <c r="B131" s="98">
        <v>471.18214961790358</v>
      </c>
      <c r="C131" s="98">
        <v>463.67785265941336</v>
      </c>
      <c r="D131" s="98">
        <v>487.08523171217536</v>
      </c>
      <c r="E131" s="98">
        <v>430.77182903629665</v>
      </c>
      <c r="F131" s="98">
        <v>488.38242213402646</v>
      </c>
      <c r="G131" s="98">
        <v>492.79109978133687</v>
      </c>
      <c r="H131" s="98">
        <v>431.75202885965189</v>
      </c>
      <c r="I131" s="98">
        <v>460.19761252809019</v>
      </c>
      <c r="J131" s="98">
        <v>407.98586920313647</v>
      </c>
      <c r="K131" s="98">
        <v>409.6306644522428</v>
      </c>
      <c r="L131" s="98">
        <v>408.31487947253345</v>
      </c>
      <c r="M131" s="98">
        <v>406.83086041344438</v>
      </c>
      <c r="N131" s="98">
        <v>327.62686865623749</v>
      </c>
      <c r="O131" s="98">
        <v>301.64219934195108</v>
      </c>
      <c r="P131" s="98">
        <v>302.4514822985339</v>
      </c>
      <c r="Q131" s="98">
        <v>311.24795043692637</v>
      </c>
      <c r="R131" s="98">
        <v>328.75341273993143</v>
      </c>
      <c r="S131" s="98">
        <v>353.15269746618304</v>
      </c>
      <c r="T131" s="98">
        <v>304.31620662132349</v>
      </c>
      <c r="U131" s="98">
        <v>329.51410201949898</v>
      </c>
      <c r="V131" s="98">
        <v>322.44369302441135</v>
      </c>
      <c r="W131" s="98">
        <v>384.82700963992352</v>
      </c>
      <c r="DA131" s="63" t="s">
        <v>1861</v>
      </c>
    </row>
    <row r="132" spans="1:105" ht="12" customHeight="1" x14ac:dyDescent="0.25">
      <c r="A132" s="97" t="s">
        <v>127</v>
      </c>
      <c r="B132" s="98">
        <v>0.81738855026173463</v>
      </c>
      <c r="C132" s="98">
        <v>0.99950548309154907</v>
      </c>
      <c r="D132" s="98">
        <v>1.2820227475756703</v>
      </c>
      <c r="E132" s="98">
        <v>1.3895461184637765</v>
      </c>
      <c r="F132" s="98">
        <v>1.8043507918720654</v>
      </c>
      <c r="G132" s="98">
        <v>2.1860843880258884</v>
      </c>
      <c r="H132" s="98">
        <v>2.1274742007321854</v>
      </c>
      <c r="I132" s="98">
        <v>2.5536528692904854</v>
      </c>
      <c r="J132" s="98">
        <v>2.5232523214635458</v>
      </c>
      <c r="K132" s="98">
        <v>3.0536831483689229</v>
      </c>
      <c r="L132" s="98">
        <v>3.1286905625623067</v>
      </c>
      <c r="M132" s="98">
        <v>3.3938490240900649</v>
      </c>
      <c r="N132" s="98">
        <v>2.6662410536277359</v>
      </c>
      <c r="O132" s="98">
        <v>2.639663691346902</v>
      </c>
      <c r="P132" s="98">
        <v>3.5098881768825168</v>
      </c>
      <c r="Q132" s="98">
        <v>3.829227339677165</v>
      </c>
      <c r="R132" s="98">
        <v>4.4056621309880839</v>
      </c>
      <c r="S132" s="98">
        <v>4.7132235533499314</v>
      </c>
      <c r="T132" s="98">
        <v>3.904720725171658</v>
      </c>
      <c r="U132" s="98">
        <v>4.859883308956924</v>
      </c>
      <c r="V132" s="98">
        <v>4.6675510306665489</v>
      </c>
      <c r="W132" s="98">
        <v>5.973760417380011</v>
      </c>
      <c r="DA132" s="63" t="s">
        <v>1862</v>
      </c>
    </row>
    <row r="133" spans="1:105" ht="12" customHeight="1" x14ac:dyDescent="0.25">
      <c r="A133" s="100" t="s">
        <v>203</v>
      </c>
      <c r="B133" s="101">
        <v>0.35539669792599743</v>
      </c>
      <c r="C133" s="101">
        <v>0.4132828402619933</v>
      </c>
      <c r="D133" s="101">
        <v>0.54585694828120401</v>
      </c>
      <c r="E133" s="101">
        <v>0.59053291360561488</v>
      </c>
      <c r="F133" s="101">
        <v>0.82062276585561977</v>
      </c>
      <c r="G133" s="101">
        <v>0.97896770341583528</v>
      </c>
      <c r="H133" s="101">
        <v>0.94331468059742984</v>
      </c>
      <c r="I133" s="101">
        <v>1.2568241685504404</v>
      </c>
      <c r="J133" s="101">
        <v>1.1220614471355834</v>
      </c>
      <c r="K133" s="101">
        <v>1.3768354713104987</v>
      </c>
      <c r="L133" s="101">
        <v>1.4010038241532645</v>
      </c>
      <c r="M133" s="101">
        <v>1.5811878318474695</v>
      </c>
      <c r="N133" s="101">
        <v>1.24831985976114</v>
      </c>
      <c r="O133" s="101">
        <v>1.2912372271408235</v>
      </c>
      <c r="P133" s="101">
        <v>1.5353447498590618</v>
      </c>
      <c r="Q133" s="101">
        <v>1.6555284026505803</v>
      </c>
      <c r="R133" s="101">
        <v>1.9343580320007101</v>
      </c>
      <c r="S133" s="101">
        <v>2.2008823234506334</v>
      </c>
      <c r="T133" s="101">
        <v>1.6601145734385263</v>
      </c>
      <c r="U133" s="101">
        <v>2.1067570716037367</v>
      </c>
      <c r="V133" s="101">
        <v>1.9018932038505902</v>
      </c>
      <c r="W133" s="101">
        <v>2.714819666492942</v>
      </c>
      <c r="DA133" s="131" t="s">
        <v>1863</v>
      </c>
    </row>
    <row r="134" spans="1:105" ht="12" customHeight="1" x14ac:dyDescent="0.25">
      <c r="A134" s="103" t="s">
        <v>52</v>
      </c>
      <c r="B134" s="104">
        <v>0.46199185233573714</v>
      </c>
      <c r="C134" s="104">
        <v>0.58622264282955572</v>
      </c>
      <c r="D134" s="104">
        <v>0.73616579929446624</v>
      </c>
      <c r="E134" s="104">
        <v>0.79901320485816163</v>
      </c>
      <c r="F134" s="104">
        <v>0.9837280260164456</v>
      </c>
      <c r="G134" s="104">
        <v>1.2071166846100532</v>
      </c>
      <c r="H134" s="104">
        <v>1.1841595201347557</v>
      </c>
      <c r="I134" s="104">
        <v>1.2968287007400447</v>
      </c>
      <c r="J134" s="104">
        <v>1.4011908743279624</v>
      </c>
      <c r="K134" s="104">
        <v>1.676847677058424</v>
      </c>
      <c r="L134" s="104">
        <v>1.7276867384090422</v>
      </c>
      <c r="M134" s="104">
        <v>1.8126611922425955</v>
      </c>
      <c r="N134" s="104">
        <v>1.4179211938665959</v>
      </c>
      <c r="O134" s="104">
        <v>1.3484264642060784</v>
      </c>
      <c r="P134" s="104">
        <v>1.9745434270234552</v>
      </c>
      <c r="Q134" s="104">
        <v>2.1736989370265847</v>
      </c>
      <c r="R134" s="104">
        <v>2.4713040989873734</v>
      </c>
      <c r="S134" s="104">
        <v>2.512341229899298</v>
      </c>
      <c r="T134" s="104">
        <v>2.2446061517331315</v>
      </c>
      <c r="U134" s="104">
        <v>2.7531262373531873</v>
      </c>
      <c r="V134" s="104">
        <v>2.7656578268159584</v>
      </c>
      <c r="W134" s="104">
        <v>3.2589407508870689</v>
      </c>
      <c r="DA134" s="132" t="s">
        <v>1864</v>
      </c>
    </row>
    <row r="135" spans="1:105" ht="12" customHeight="1" x14ac:dyDescent="0.25">
      <c r="A135" s="106" t="s">
        <v>122</v>
      </c>
      <c r="B135" s="101">
        <v>315.42589948152698</v>
      </c>
      <c r="C135" s="101">
        <v>300.81591411131672</v>
      </c>
      <c r="D135" s="101">
        <v>295.47841377227383</v>
      </c>
      <c r="E135" s="101">
        <v>269.04096647453395</v>
      </c>
      <c r="F135" s="101">
        <v>270.40393232579532</v>
      </c>
      <c r="G135" s="101">
        <v>251.01816632009221</v>
      </c>
      <c r="H135" s="101">
        <v>218.39296755869589</v>
      </c>
      <c r="I135" s="101">
        <v>216.18438602220829</v>
      </c>
      <c r="J135" s="101">
        <v>185.33935134407673</v>
      </c>
      <c r="K135" s="101">
        <v>163.87309153320547</v>
      </c>
      <c r="L135" s="101">
        <v>156.08266476673359</v>
      </c>
      <c r="M135" s="101">
        <v>145.86187285608116</v>
      </c>
      <c r="N135" s="101">
        <v>139.02629286762024</v>
      </c>
      <c r="O135" s="101">
        <v>123.61388944963863</v>
      </c>
      <c r="P135" s="101">
        <v>101.13950627636227</v>
      </c>
      <c r="Q135" s="101">
        <v>93.028383907630555</v>
      </c>
      <c r="R135" s="101">
        <v>87.646631843374223</v>
      </c>
      <c r="S135" s="101">
        <v>90.00739685039332</v>
      </c>
      <c r="T135" s="101">
        <v>83.547614605305384</v>
      </c>
      <c r="U135" s="101">
        <v>68.942478144041473</v>
      </c>
      <c r="V135" s="101">
        <v>64.697260681185867</v>
      </c>
      <c r="W135" s="101">
        <v>57.876639876098238</v>
      </c>
      <c r="DA135" s="131" t="s">
        <v>1865</v>
      </c>
    </row>
    <row r="136" spans="1:105" ht="12" customHeight="1" x14ac:dyDescent="0.25">
      <c r="A136" s="107" t="s">
        <v>121</v>
      </c>
      <c r="B136" s="104">
        <v>58.994261950139936</v>
      </c>
      <c r="C136" s="104">
        <v>68.252950990296782</v>
      </c>
      <c r="D136" s="104">
        <v>80.194396374668713</v>
      </c>
      <c r="E136" s="104">
        <v>100.24961509818993</v>
      </c>
      <c r="F136" s="104">
        <v>107.43926937664001</v>
      </c>
      <c r="G136" s="104">
        <v>122.81448712137959</v>
      </c>
      <c r="H136" s="104">
        <v>135.32912578434878</v>
      </c>
      <c r="I136" s="104">
        <v>161.59111906512572</v>
      </c>
      <c r="J136" s="104">
        <v>146.52800981013712</v>
      </c>
      <c r="K136" s="104">
        <v>164.02208617875453</v>
      </c>
      <c r="L136" s="104">
        <v>161.94958465065312</v>
      </c>
      <c r="M136" s="104">
        <v>189.9767721143499</v>
      </c>
      <c r="N136" s="104">
        <v>207.20858914570738</v>
      </c>
      <c r="O136" s="104">
        <v>225.73715549019144</v>
      </c>
      <c r="P136" s="104">
        <v>241.53540068949607</v>
      </c>
      <c r="Q136" s="104">
        <v>290.27314094502594</v>
      </c>
      <c r="R136" s="104">
        <v>303.92128556610692</v>
      </c>
      <c r="S136" s="104">
        <v>326.33879348742965</v>
      </c>
      <c r="T136" s="104">
        <v>327.52964338126571</v>
      </c>
      <c r="U136" s="104">
        <v>298.65871384873151</v>
      </c>
      <c r="V136" s="104">
        <v>274.63410147444324</v>
      </c>
      <c r="W136" s="104">
        <v>265.49136725251776</v>
      </c>
      <c r="DA136" s="132" t="s">
        <v>1866</v>
      </c>
    </row>
    <row r="137" spans="1:105" ht="12" customHeight="1" x14ac:dyDescent="0.25">
      <c r="A137" s="108" t="s">
        <v>53</v>
      </c>
      <c r="B137" s="98">
        <v>25.662441605236772</v>
      </c>
      <c r="C137" s="98">
        <v>28.193685354495944</v>
      </c>
      <c r="D137" s="98">
        <v>34.133619857721165</v>
      </c>
      <c r="E137" s="98">
        <v>42.642120809064942</v>
      </c>
      <c r="F137" s="98">
        <v>48.846329256167024</v>
      </c>
      <c r="G137" s="98">
        <v>54.90834293602115</v>
      </c>
      <c r="H137" s="98">
        <v>59.921077141196228</v>
      </c>
      <c r="I137" s="98">
        <v>79.630602010162661</v>
      </c>
      <c r="J137" s="98">
        <v>65.065035537263711</v>
      </c>
      <c r="K137" s="98">
        <v>73.898916178366377</v>
      </c>
      <c r="L137" s="98">
        <v>72.359013056775055</v>
      </c>
      <c r="M137" s="98">
        <v>88.814099128109589</v>
      </c>
      <c r="N137" s="98">
        <v>97.279757053997088</v>
      </c>
      <c r="O137" s="98">
        <v>110.89969675360972</v>
      </c>
      <c r="P137" s="98">
        <v>104.60648973011723</v>
      </c>
      <c r="Q137" s="98">
        <v>125.21403727752383</v>
      </c>
      <c r="R137" s="98">
        <v>132.89566848837174</v>
      </c>
      <c r="S137" s="98">
        <v>152.24832772299047</v>
      </c>
      <c r="T137" s="98">
        <v>139.9881816402625</v>
      </c>
      <c r="U137" s="98">
        <v>128.80523599354143</v>
      </c>
      <c r="V137" s="98">
        <v>110.86800124828304</v>
      </c>
      <c r="W137" s="98">
        <v>118.90407138378444</v>
      </c>
      <c r="DA137" s="63" t="s">
        <v>1867</v>
      </c>
    </row>
    <row r="138" spans="1:105" ht="12" customHeight="1" x14ac:dyDescent="0.25">
      <c r="A138" s="108" t="s">
        <v>52</v>
      </c>
      <c r="B138" s="98">
        <v>33.331820344903164</v>
      </c>
      <c r="C138" s="98">
        <v>40.059265635800834</v>
      </c>
      <c r="D138" s="98">
        <v>46.060776516947548</v>
      </c>
      <c r="E138" s="98">
        <v>57.607494289124986</v>
      </c>
      <c r="F138" s="98">
        <v>58.592940120472988</v>
      </c>
      <c r="G138" s="98">
        <v>67.906144185358443</v>
      </c>
      <c r="H138" s="98">
        <v>75.40804864315254</v>
      </c>
      <c r="I138" s="98">
        <v>81.960517054963049</v>
      </c>
      <c r="J138" s="98">
        <v>81.462974272873396</v>
      </c>
      <c r="K138" s="98">
        <v>90.123170000388171</v>
      </c>
      <c r="L138" s="98">
        <v>89.590571593878067</v>
      </c>
      <c r="M138" s="98">
        <v>101.16267298624032</v>
      </c>
      <c r="N138" s="98">
        <v>109.92883209171029</v>
      </c>
      <c r="O138" s="98">
        <v>114.83745873658172</v>
      </c>
      <c r="P138" s="98">
        <v>136.92891095937884</v>
      </c>
      <c r="Q138" s="98">
        <v>165.05910366750209</v>
      </c>
      <c r="R138" s="98">
        <v>171.02561707773518</v>
      </c>
      <c r="S138" s="98">
        <v>174.09046576443919</v>
      </c>
      <c r="T138" s="98">
        <v>187.54146174100325</v>
      </c>
      <c r="U138" s="98">
        <v>169.85347785519008</v>
      </c>
      <c r="V138" s="98">
        <v>163.76610022616018</v>
      </c>
      <c r="W138" s="98">
        <v>146.58729586873332</v>
      </c>
      <c r="DA138" s="63" t="s">
        <v>1868</v>
      </c>
    </row>
    <row r="139" spans="1:105" ht="12" customHeight="1" x14ac:dyDescent="0.25">
      <c r="A139" s="121" t="s">
        <v>54</v>
      </c>
      <c r="B139" s="122">
        <v>328.61532648316859</v>
      </c>
      <c r="C139" s="122">
        <v>335.19993785263068</v>
      </c>
      <c r="D139" s="122">
        <v>334.4728361223261</v>
      </c>
      <c r="E139" s="122">
        <v>329.55513613905941</v>
      </c>
      <c r="F139" s="122">
        <v>340.9114653454082</v>
      </c>
      <c r="G139" s="122">
        <v>344.24668297272552</v>
      </c>
      <c r="H139" s="122">
        <v>325.48426968257053</v>
      </c>
      <c r="I139" s="122">
        <v>301.16486452301513</v>
      </c>
      <c r="J139" s="122">
        <v>272.16185363245557</v>
      </c>
      <c r="K139" s="122">
        <v>264.05002694937662</v>
      </c>
      <c r="L139" s="122">
        <v>257.77366833833702</v>
      </c>
      <c r="M139" s="122">
        <v>228.17127958830758</v>
      </c>
      <c r="N139" s="122">
        <v>228.4803994193432</v>
      </c>
      <c r="O139" s="122">
        <v>224.94332358290185</v>
      </c>
      <c r="P139" s="122">
        <v>222.92953577930743</v>
      </c>
      <c r="Q139" s="122">
        <v>226.20106083132686</v>
      </c>
      <c r="R139" s="122">
        <v>221.28168262598481</v>
      </c>
      <c r="S139" s="122">
        <v>234.60131866551041</v>
      </c>
      <c r="T139" s="122">
        <v>210.38290959848541</v>
      </c>
      <c r="U139" s="122">
        <v>203.43971672364245</v>
      </c>
      <c r="V139" s="122">
        <v>193.38878471336238</v>
      </c>
      <c r="W139" s="122">
        <v>199.24865850300438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328.61532648316859</v>
      </c>
      <c r="C141" s="33">
        <v>335.19993785263068</v>
      </c>
      <c r="D141" s="33">
        <v>334.4728361223261</v>
      </c>
      <c r="E141" s="33">
        <v>329.55513613905941</v>
      </c>
      <c r="F141" s="33">
        <v>340.9114653454082</v>
      </c>
      <c r="G141" s="33">
        <v>344.24668297272552</v>
      </c>
      <c r="H141" s="33">
        <v>325.48426968257053</v>
      </c>
      <c r="I141" s="33">
        <v>301.16486452301513</v>
      </c>
      <c r="J141" s="33">
        <v>272.16185363245557</v>
      </c>
      <c r="K141" s="33">
        <v>264.05002694937662</v>
      </c>
      <c r="L141" s="33">
        <v>257.77366833833702</v>
      </c>
      <c r="M141" s="33">
        <v>228.17127958830758</v>
      </c>
      <c r="N141" s="33">
        <v>228.4803994193432</v>
      </c>
      <c r="O141" s="33">
        <v>224.94332358290185</v>
      </c>
      <c r="P141" s="33">
        <v>222.92953577930743</v>
      </c>
      <c r="Q141" s="33">
        <v>226.20106083132686</v>
      </c>
      <c r="R141" s="33">
        <v>221.28168262598481</v>
      </c>
      <c r="S141" s="33">
        <v>234.60131866551041</v>
      </c>
      <c r="T141" s="33">
        <v>210.38290959848541</v>
      </c>
      <c r="U141" s="33">
        <v>203.43971672364245</v>
      </c>
      <c r="V141" s="33">
        <v>193.38878471336238</v>
      </c>
      <c r="W141" s="33">
        <v>199.24865850300438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216.74773098942788</v>
      </c>
      <c r="C143" s="117">
        <f t="shared" si="49"/>
        <v>293.48306751821667</v>
      </c>
      <c r="D143" s="117">
        <f t="shared" si="49"/>
        <v>380.39696745736944</v>
      </c>
      <c r="E143" s="117">
        <f t="shared" si="49"/>
        <v>468.5764753700542</v>
      </c>
      <c r="F143" s="117">
        <f t="shared" si="49"/>
        <v>473.12824734589452</v>
      </c>
      <c r="G143" s="117">
        <f t="shared" si="49"/>
        <v>499.00566140808382</v>
      </c>
      <c r="H143" s="117">
        <f t="shared" si="49"/>
        <v>579.51854756975933</v>
      </c>
      <c r="I143" s="117">
        <f t="shared" si="49"/>
        <v>697.95831539174355</v>
      </c>
      <c r="J143" s="117">
        <f t="shared" si="49"/>
        <v>818.04133817202535</v>
      </c>
      <c r="K143" s="117">
        <f t="shared" si="49"/>
        <v>953.58176469574641</v>
      </c>
      <c r="L143" s="117">
        <f t="shared" si="49"/>
        <v>1084.7021964596104</v>
      </c>
      <c r="M143" s="117">
        <f t="shared" si="49"/>
        <v>1229.8991966294573</v>
      </c>
      <c r="N143" s="117">
        <f t="shared" si="49"/>
        <v>1356.0049224134982</v>
      </c>
      <c r="O143" s="117">
        <f t="shared" si="49"/>
        <v>1485.1855968720661</v>
      </c>
      <c r="P143" s="117">
        <f t="shared" si="49"/>
        <v>1597.3841084166925</v>
      </c>
      <c r="Q143" s="117">
        <f t="shared" si="49"/>
        <v>1717.5329369548479</v>
      </c>
      <c r="R143" s="117">
        <f t="shared" ref="R143:V143" si="50">R144+R146+R148+R157</f>
        <v>1848.0447623150801</v>
      </c>
      <c r="S143" s="117">
        <f t="shared" si="50"/>
        <v>1996.3493247700831</v>
      </c>
      <c r="T143" s="117">
        <f t="shared" si="50"/>
        <v>2136.8633548268367</v>
      </c>
      <c r="U143" s="117">
        <f t="shared" si="50"/>
        <v>2259.3250028496291</v>
      </c>
      <c r="V143" s="117">
        <f t="shared" si="50"/>
        <v>2430.2321413342142</v>
      </c>
      <c r="W143" s="117">
        <f t="shared" ref="W143" si="51">W144+W146+W148+W157</f>
        <v>2614.3026652884732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165.33721403088526</v>
      </c>
      <c r="C144" s="122">
        <f t="shared" si="52"/>
        <v>231.60655580323237</v>
      </c>
      <c r="D144" s="122">
        <f t="shared" si="52"/>
        <v>299.11924584665121</v>
      </c>
      <c r="E144" s="122">
        <f t="shared" si="52"/>
        <v>365.92731786227517</v>
      </c>
      <c r="F144" s="122">
        <f t="shared" si="52"/>
        <v>362.00590262157897</v>
      </c>
      <c r="G144" s="122">
        <f t="shared" si="52"/>
        <v>374.44944429573275</v>
      </c>
      <c r="H144" s="122">
        <f t="shared" si="52"/>
        <v>433.06314653189497</v>
      </c>
      <c r="I144" s="122">
        <f t="shared" si="52"/>
        <v>519.09582944969748</v>
      </c>
      <c r="J144" s="122">
        <f t="shared" si="52"/>
        <v>622.95095804677828</v>
      </c>
      <c r="K144" s="122">
        <f t="shared" si="52"/>
        <v>725.07755134676779</v>
      </c>
      <c r="L144" s="122">
        <f t="shared" si="52"/>
        <v>821.25508633008644</v>
      </c>
      <c r="M144" s="122">
        <f t="shared" si="52"/>
        <v>919.84518487784021</v>
      </c>
      <c r="N144" s="122">
        <f t="shared" si="52"/>
        <v>1027.1987236510226</v>
      </c>
      <c r="O144" s="122">
        <f t="shared" si="52"/>
        <v>1133.0509572738251</v>
      </c>
      <c r="P144" s="122">
        <f t="shared" si="52"/>
        <v>1226.569136156038</v>
      </c>
      <c r="Q144" s="122">
        <f t="shared" si="52"/>
        <v>1315.8594711437936</v>
      </c>
      <c r="R144" s="122">
        <f t="shared" si="52"/>
        <v>1403.889672635632</v>
      </c>
      <c r="S144" s="122">
        <f t="shared" si="52"/>
        <v>1499.0773309472956</v>
      </c>
      <c r="T144" s="122">
        <f t="shared" si="52"/>
        <v>1589.4440254063775</v>
      </c>
      <c r="U144" s="122">
        <f t="shared" si="52"/>
        <v>1700.0848231768671</v>
      </c>
      <c r="V144" s="122">
        <f t="shared" si="52"/>
        <v>1839.2254860719424</v>
      </c>
      <c r="W144" s="122">
        <f t="shared" si="52"/>
        <v>1966.1736676128676</v>
      </c>
      <c r="DA144" s="130" t="s">
        <v>1873</v>
      </c>
    </row>
    <row r="145" spans="1:105" ht="12" customHeight="1" x14ac:dyDescent="0.25">
      <c r="A145" s="97" t="s">
        <v>53</v>
      </c>
      <c r="B145" s="98">
        <v>165.33721403088526</v>
      </c>
      <c r="C145" s="98">
        <v>231.60655580323237</v>
      </c>
      <c r="D145" s="98">
        <v>299.11924584665121</v>
      </c>
      <c r="E145" s="98">
        <v>365.92731786227517</v>
      </c>
      <c r="F145" s="98">
        <v>362.00590262157897</v>
      </c>
      <c r="G145" s="98">
        <v>374.44944429573275</v>
      </c>
      <c r="H145" s="98">
        <v>433.06314653189497</v>
      </c>
      <c r="I145" s="98">
        <v>519.09582944969748</v>
      </c>
      <c r="J145" s="98">
        <v>622.95095804677828</v>
      </c>
      <c r="K145" s="98">
        <v>725.07755134676779</v>
      </c>
      <c r="L145" s="98">
        <v>821.25508633008644</v>
      </c>
      <c r="M145" s="98">
        <v>919.84518487784021</v>
      </c>
      <c r="N145" s="98">
        <v>1027.1987236510226</v>
      </c>
      <c r="O145" s="98">
        <v>1133.0509572738251</v>
      </c>
      <c r="P145" s="98">
        <v>1226.569136156038</v>
      </c>
      <c r="Q145" s="98">
        <v>1315.8594711437936</v>
      </c>
      <c r="R145" s="98">
        <v>1403.889672635632</v>
      </c>
      <c r="S145" s="98">
        <v>1499.0773309472956</v>
      </c>
      <c r="T145" s="98">
        <v>1589.4440254063775</v>
      </c>
      <c r="U145" s="98">
        <v>1700.0848231768671</v>
      </c>
      <c r="V145" s="98">
        <v>1839.2254860719424</v>
      </c>
      <c r="W145" s="98">
        <v>1966.1736676128676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5.5963961765292689</v>
      </c>
      <c r="C146" s="122">
        <f t="shared" si="53"/>
        <v>5.8139821708410446</v>
      </c>
      <c r="D146" s="122">
        <f t="shared" si="53"/>
        <v>6.3646166853244708</v>
      </c>
      <c r="E146" s="122">
        <f t="shared" si="53"/>
        <v>13.237368471495392</v>
      </c>
      <c r="F146" s="122">
        <f t="shared" si="53"/>
        <v>7.7846284340650467</v>
      </c>
      <c r="G146" s="122">
        <f t="shared" si="53"/>
        <v>8.8573487465360881</v>
      </c>
      <c r="H146" s="122">
        <f t="shared" si="53"/>
        <v>14.384452040372949</v>
      </c>
      <c r="I146" s="122">
        <f t="shared" si="53"/>
        <v>12.878292780210826</v>
      </c>
      <c r="J146" s="122">
        <f t="shared" si="53"/>
        <v>16.509255572702372</v>
      </c>
      <c r="K146" s="122">
        <f t="shared" si="53"/>
        <v>20.167460309798525</v>
      </c>
      <c r="L146" s="122">
        <f t="shared" si="53"/>
        <v>27.071553595419235</v>
      </c>
      <c r="M146" s="122">
        <f t="shared" si="53"/>
        <v>33.700359503392157</v>
      </c>
      <c r="N146" s="122">
        <f t="shared" si="53"/>
        <v>38.651582561738074</v>
      </c>
      <c r="O146" s="122">
        <f t="shared" si="53"/>
        <v>43.498023467723712</v>
      </c>
      <c r="P146" s="122">
        <f t="shared" si="53"/>
        <v>47.926815022684011</v>
      </c>
      <c r="Q146" s="122">
        <f t="shared" si="53"/>
        <v>56.924845044979428</v>
      </c>
      <c r="R146" s="122">
        <f t="shared" si="53"/>
        <v>71.182408677753727</v>
      </c>
      <c r="S146" s="122">
        <f t="shared" si="53"/>
        <v>82.701676665607806</v>
      </c>
      <c r="T146" s="122">
        <f t="shared" si="53"/>
        <v>84.164112738799645</v>
      </c>
      <c r="U146" s="122">
        <f t="shared" si="53"/>
        <v>92.489382759920844</v>
      </c>
      <c r="V146" s="122">
        <f t="shared" si="53"/>
        <v>100.06213444875546</v>
      </c>
      <c r="W146" s="122">
        <f t="shared" si="53"/>
        <v>114.21332878397496</v>
      </c>
      <c r="DA146" s="130" t="s">
        <v>1875</v>
      </c>
    </row>
    <row r="147" spans="1:105" ht="12" customHeight="1" x14ac:dyDescent="0.25">
      <c r="A147" s="97" t="s">
        <v>53</v>
      </c>
      <c r="B147" s="98">
        <v>5.5963961765292689</v>
      </c>
      <c r="C147" s="98">
        <v>5.8139821708410446</v>
      </c>
      <c r="D147" s="98">
        <v>6.3646166853244708</v>
      </c>
      <c r="E147" s="98">
        <v>13.237368471495392</v>
      </c>
      <c r="F147" s="98">
        <v>7.7846284340650467</v>
      </c>
      <c r="G147" s="98">
        <v>8.8573487465360881</v>
      </c>
      <c r="H147" s="98">
        <v>14.384452040372949</v>
      </c>
      <c r="I147" s="98">
        <v>12.878292780210826</v>
      </c>
      <c r="J147" s="98">
        <v>16.509255572702372</v>
      </c>
      <c r="K147" s="98">
        <v>20.167460309798525</v>
      </c>
      <c r="L147" s="98">
        <v>27.071553595419235</v>
      </c>
      <c r="M147" s="98">
        <v>33.700359503392157</v>
      </c>
      <c r="N147" s="98">
        <v>38.651582561738074</v>
      </c>
      <c r="O147" s="98">
        <v>43.498023467723712</v>
      </c>
      <c r="P147" s="98">
        <v>47.926815022684011</v>
      </c>
      <c r="Q147" s="98">
        <v>56.924845044979428</v>
      </c>
      <c r="R147" s="98">
        <v>71.182408677753727</v>
      </c>
      <c r="S147" s="98">
        <v>82.701676665607806</v>
      </c>
      <c r="T147" s="98">
        <v>84.164112738799645</v>
      </c>
      <c r="U147" s="98">
        <v>92.489382759920844</v>
      </c>
      <c r="V147" s="98">
        <v>100.06213444875546</v>
      </c>
      <c r="W147" s="98">
        <v>114.21332878397496</v>
      </c>
      <c r="DA147" s="63" t="s">
        <v>1876</v>
      </c>
    </row>
    <row r="148" spans="1:105" ht="12" customHeight="1" x14ac:dyDescent="0.25">
      <c r="A148" s="121" t="s">
        <v>55</v>
      </c>
      <c r="B148" s="122">
        <v>33.086309996423516</v>
      </c>
      <c r="C148" s="122">
        <v>39.99574196086219</v>
      </c>
      <c r="D148" s="122">
        <v>53.674487878063836</v>
      </c>
      <c r="E148" s="122">
        <v>63.70526694197801</v>
      </c>
      <c r="F148" s="122">
        <v>74.161242874472407</v>
      </c>
      <c r="G148" s="122">
        <v>82.173801261919934</v>
      </c>
      <c r="H148" s="122">
        <v>94.068115969303705</v>
      </c>
      <c r="I148" s="122">
        <v>122.11359105996038</v>
      </c>
      <c r="J148" s="122">
        <v>131.04631757307749</v>
      </c>
      <c r="K148" s="122">
        <v>153.45924607074704</v>
      </c>
      <c r="L148" s="122">
        <v>174.02297243658387</v>
      </c>
      <c r="M148" s="122">
        <v>211.67226869276874</v>
      </c>
      <c r="N148" s="122">
        <v>218.82026131209059</v>
      </c>
      <c r="O148" s="122">
        <v>231.38758719994831</v>
      </c>
      <c r="P148" s="122">
        <v>239.60058119313436</v>
      </c>
      <c r="Q148" s="122">
        <v>258.78427091817969</v>
      </c>
      <c r="R148" s="122">
        <v>285.03385957738533</v>
      </c>
      <c r="S148" s="122">
        <v>315.01773610230737</v>
      </c>
      <c r="T148" s="122">
        <v>362.74470706172798</v>
      </c>
      <c r="U148" s="122">
        <v>361.44837158995813</v>
      </c>
      <c r="V148" s="122">
        <v>382.55382998019536</v>
      </c>
      <c r="W148" s="122">
        <v>415.36141971798702</v>
      </c>
      <c r="DA148" s="130" t="s">
        <v>1877</v>
      </c>
    </row>
    <row r="149" spans="1:105" ht="12" customHeight="1" x14ac:dyDescent="0.25">
      <c r="A149" s="97" t="s">
        <v>124</v>
      </c>
      <c r="B149" s="98">
        <v>5.9619582588184077</v>
      </c>
      <c r="C149" s="98">
        <v>6.2720653666947594</v>
      </c>
      <c r="D149" s="98">
        <v>6.5098478164178344</v>
      </c>
      <c r="E149" s="98">
        <v>6.2767482454762824</v>
      </c>
      <c r="F149" s="98">
        <v>9.4992096352892972</v>
      </c>
      <c r="G149" s="98">
        <v>9.1676991058885413</v>
      </c>
      <c r="H149" s="98">
        <v>10.67174988832774</v>
      </c>
      <c r="I149" s="98">
        <v>9.9786631244175954</v>
      </c>
      <c r="J149" s="98">
        <v>12.595003198353256</v>
      </c>
      <c r="K149" s="98">
        <v>14.698893224941401</v>
      </c>
      <c r="L149" s="98">
        <v>17.144558258765954</v>
      </c>
      <c r="M149" s="98">
        <v>21.219056805489949</v>
      </c>
      <c r="N149" s="98">
        <v>20.281854591259659</v>
      </c>
      <c r="O149" s="98">
        <v>19.859461529383537</v>
      </c>
      <c r="P149" s="98">
        <v>26.895783742128415</v>
      </c>
      <c r="Q149" s="98">
        <v>24.849010808658839</v>
      </c>
      <c r="R149" s="98">
        <v>34.204479113534106</v>
      </c>
      <c r="S149" s="98">
        <v>29.142656659333703</v>
      </c>
      <c r="T149" s="98">
        <v>47.37737493487414</v>
      </c>
      <c r="U149" s="98">
        <v>44.293412017322751</v>
      </c>
      <c r="V149" s="98">
        <v>50.048831068683455</v>
      </c>
      <c r="W149" s="98">
        <v>43.869584370966763</v>
      </c>
      <c r="DA149" s="63" t="s">
        <v>1878</v>
      </c>
    </row>
    <row r="150" spans="1:105" ht="12" customHeight="1" x14ac:dyDescent="0.25">
      <c r="A150" s="97" t="s">
        <v>123</v>
      </c>
      <c r="B150" s="98">
        <v>1.0881868764726597E-2</v>
      </c>
      <c r="C150" s="98">
        <v>1.5814664799448496E-2</v>
      </c>
      <c r="D150" s="98">
        <v>1.9756949389977616E-2</v>
      </c>
      <c r="E150" s="98">
        <v>2.1551650886182949E-2</v>
      </c>
      <c r="F150" s="98">
        <v>4.3526466221521509E-2</v>
      </c>
      <c r="G150" s="98">
        <v>4.094000261773445E-2</v>
      </c>
      <c r="H150" s="98">
        <v>5.9121984769487823E-2</v>
      </c>
      <c r="I150" s="98">
        <v>4.640359773936982E-2</v>
      </c>
      <c r="J150" s="98">
        <v>8.7065106876326945E-2</v>
      </c>
      <c r="K150" s="98">
        <v>0.12047568067395448</v>
      </c>
      <c r="L150" s="98">
        <v>0.14109788013411556</v>
      </c>
      <c r="M150" s="98">
        <v>0.19643684328981248</v>
      </c>
      <c r="N150" s="98">
        <v>0.18427747026323432</v>
      </c>
      <c r="O150" s="98">
        <v>0.16216266033224302</v>
      </c>
      <c r="P150" s="98">
        <v>0.3849722737566223</v>
      </c>
      <c r="Q150" s="98">
        <v>0.2853543834615212</v>
      </c>
      <c r="R150" s="98">
        <v>0.5171125604593515</v>
      </c>
      <c r="S150" s="98">
        <v>0.38794043737220296</v>
      </c>
      <c r="T150" s="98">
        <v>0.75857456410912705</v>
      </c>
      <c r="U150" s="98">
        <v>0.69007387231576034</v>
      </c>
      <c r="V150" s="98">
        <v>0.8639139137387104</v>
      </c>
      <c r="W150" s="98">
        <v>0.67581466149481684</v>
      </c>
      <c r="DA150" s="63" t="s">
        <v>1879</v>
      </c>
    </row>
    <row r="151" spans="1:105" ht="12" customHeight="1" x14ac:dyDescent="0.25">
      <c r="A151" s="100" t="s">
        <v>50</v>
      </c>
      <c r="B151" s="101">
        <v>4.7330720419096325E-3</v>
      </c>
      <c r="C151" s="101">
        <v>6.5396891802241425E-3</v>
      </c>
      <c r="D151" s="101">
        <v>8.4070690422332547E-3</v>
      </c>
      <c r="E151" s="101">
        <v>9.1443930038248838E-3</v>
      </c>
      <c r="F151" s="101">
        <v>1.9822483428140088E-2</v>
      </c>
      <c r="G151" s="101">
        <v>1.8317621077033538E-2</v>
      </c>
      <c r="H151" s="101">
        <v>2.6265409154181726E-2</v>
      </c>
      <c r="I151" s="101">
        <v>2.2810372104438724E-2</v>
      </c>
      <c r="J151" s="101">
        <v>3.875937401780908E-2</v>
      </c>
      <c r="K151" s="101">
        <v>5.4309203637224829E-2</v>
      </c>
      <c r="L151" s="101">
        <v>6.3167789435451788E-2</v>
      </c>
      <c r="M151" s="101">
        <v>9.1585606663153282E-2</v>
      </c>
      <c r="N151" s="101">
        <v>8.640021271404516E-2</v>
      </c>
      <c r="O151" s="101">
        <v>7.9285815386803307E-2</v>
      </c>
      <c r="P151" s="101">
        <v>0.16852805760450987</v>
      </c>
      <c r="Q151" s="101">
        <v>0.12242012733164134</v>
      </c>
      <c r="R151" s="101">
        <v>0.22726894580851911</v>
      </c>
      <c r="S151" s="101">
        <v>0.17998006286627669</v>
      </c>
      <c r="T151" s="101">
        <v>0.32575089848855082</v>
      </c>
      <c r="U151" s="101">
        <v>0.29926483032393064</v>
      </c>
      <c r="V151" s="101">
        <v>0.35512931882487553</v>
      </c>
      <c r="W151" s="101">
        <v>0.30621581703296452</v>
      </c>
      <c r="DA151" s="131" t="s">
        <v>1880</v>
      </c>
    </row>
    <row r="152" spans="1:105" ht="12" customHeight="1" x14ac:dyDescent="0.25">
      <c r="A152" s="103" t="s">
        <v>52</v>
      </c>
      <c r="B152" s="104">
        <v>6.148796722816964E-3</v>
      </c>
      <c r="C152" s="104">
        <v>9.2749756192243536E-3</v>
      </c>
      <c r="D152" s="104">
        <v>1.1349880347744361E-2</v>
      </c>
      <c r="E152" s="104">
        <v>1.2407257882358065E-2</v>
      </c>
      <c r="F152" s="104">
        <v>2.3703982793381418E-2</v>
      </c>
      <c r="G152" s="104">
        <v>2.2622381540700915E-2</v>
      </c>
      <c r="H152" s="104">
        <v>3.2856575615306097E-2</v>
      </c>
      <c r="I152" s="104">
        <v>2.3593225634931096E-2</v>
      </c>
      <c r="J152" s="104">
        <v>4.8305732858517865E-2</v>
      </c>
      <c r="K152" s="104">
        <v>6.6166477036729648E-2</v>
      </c>
      <c r="L152" s="104">
        <v>7.7930090698663787E-2</v>
      </c>
      <c r="M152" s="104">
        <v>0.10485123662665921</v>
      </c>
      <c r="N152" s="104">
        <v>9.7877257549189176E-2</v>
      </c>
      <c r="O152" s="104">
        <v>8.2876844945439704E-2</v>
      </c>
      <c r="P152" s="104">
        <v>0.21644421615211243</v>
      </c>
      <c r="Q152" s="104">
        <v>0.16293425612987988</v>
      </c>
      <c r="R152" s="104">
        <v>0.28984361465083242</v>
      </c>
      <c r="S152" s="104">
        <v>0.2079603745059263</v>
      </c>
      <c r="T152" s="104">
        <v>0.43282366562057623</v>
      </c>
      <c r="U152" s="104">
        <v>0.3908090419918297</v>
      </c>
      <c r="V152" s="104">
        <v>0.50878459491383488</v>
      </c>
      <c r="W152" s="104">
        <v>0.36959884446185226</v>
      </c>
      <c r="DA152" s="132" t="s">
        <v>1881</v>
      </c>
    </row>
    <row r="153" spans="1:105" ht="12" customHeight="1" x14ac:dyDescent="0.25">
      <c r="A153" s="106" t="s">
        <v>122</v>
      </c>
      <c r="B153" s="101">
        <v>22.841464516297073</v>
      </c>
      <c r="C153" s="101">
        <v>26.308051580489824</v>
      </c>
      <c r="D153" s="101">
        <v>34.164123963146423</v>
      </c>
      <c r="E153" s="101">
        <v>36.823650933559833</v>
      </c>
      <c r="F153" s="101">
        <v>41.872480753554321</v>
      </c>
      <c r="G153" s="101">
        <v>45.437786005616267</v>
      </c>
      <c r="H153" s="101">
        <v>49.090295079223182</v>
      </c>
      <c r="I153" s="101">
        <v>59.140213076083683</v>
      </c>
      <c r="J153" s="101">
        <v>59.411590528495644</v>
      </c>
      <c r="K153" s="101">
        <v>59.588186475837084</v>
      </c>
      <c r="L153" s="101">
        <v>69.037202346180209</v>
      </c>
      <c r="M153" s="101">
        <v>74.888344391880281</v>
      </c>
      <c r="N153" s="101">
        <v>76.747831580984368</v>
      </c>
      <c r="O153" s="101">
        <v>74.23118396260773</v>
      </c>
      <c r="P153" s="101">
        <v>61.914320824884847</v>
      </c>
      <c r="Q153" s="101">
        <v>55.917273622417213</v>
      </c>
      <c r="R153" s="101">
        <v>53.815030981045609</v>
      </c>
      <c r="S153" s="101">
        <v>60.504607229862657</v>
      </c>
      <c r="T153" s="101">
        <v>65.401778762269146</v>
      </c>
      <c r="U153" s="101">
        <v>62.227106779677477</v>
      </c>
      <c r="V153" s="101">
        <v>70.715748858548977</v>
      </c>
      <c r="W153" s="101">
        <v>67.446436442130846</v>
      </c>
      <c r="DA153" s="131" t="s">
        <v>1882</v>
      </c>
    </row>
    <row r="154" spans="1:105" ht="12" customHeight="1" x14ac:dyDescent="0.25">
      <c r="A154" s="107" t="s">
        <v>121</v>
      </c>
      <c r="B154" s="104">
        <v>4.2720053525433119</v>
      </c>
      <c r="C154" s="104">
        <v>7.3998103488781641</v>
      </c>
      <c r="D154" s="104">
        <v>12.980759149109604</v>
      </c>
      <c r="E154" s="104">
        <v>20.583316112055712</v>
      </c>
      <c r="F154" s="104">
        <v>22.746026019407275</v>
      </c>
      <c r="G154" s="104">
        <v>27.527376147797391</v>
      </c>
      <c r="H154" s="104">
        <v>34.246949016983294</v>
      </c>
      <c r="I154" s="104">
        <v>52.948311261719738</v>
      </c>
      <c r="J154" s="104">
        <v>58.952658739352259</v>
      </c>
      <c r="K154" s="104">
        <v>79.051690689294617</v>
      </c>
      <c r="L154" s="104">
        <v>87.700113951503596</v>
      </c>
      <c r="M154" s="104">
        <v>115.36843065210871</v>
      </c>
      <c r="N154" s="104">
        <v>121.60629766958334</v>
      </c>
      <c r="O154" s="104">
        <v>137.13477904762479</v>
      </c>
      <c r="P154" s="104">
        <v>150.40550435236446</v>
      </c>
      <c r="Q154" s="104">
        <v>177.73263210364212</v>
      </c>
      <c r="R154" s="104">
        <v>196.49723692234625</v>
      </c>
      <c r="S154" s="104">
        <v>224.98253177573878</v>
      </c>
      <c r="T154" s="104">
        <v>249.20697880047558</v>
      </c>
      <c r="U154" s="104">
        <v>254.23777892064214</v>
      </c>
      <c r="V154" s="104">
        <v>260.92533613922421</v>
      </c>
      <c r="W154" s="104">
        <v>303.36958424339457</v>
      </c>
      <c r="DA154" s="132" t="s">
        <v>1883</v>
      </c>
    </row>
    <row r="155" spans="1:105" ht="12" customHeight="1" x14ac:dyDescent="0.25">
      <c r="A155" s="108" t="s">
        <v>53</v>
      </c>
      <c r="B155" s="98">
        <v>1.8583178138503962</v>
      </c>
      <c r="C155" s="98">
        <v>3.0566872440266142</v>
      </c>
      <c r="D155" s="98">
        <v>5.5250780389975045</v>
      </c>
      <c r="E155" s="98">
        <v>8.7553079524721333</v>
      </c>
      <c r="F155" s="98">
        <v>10.341282872264971</v>
      </c>
      <c r="G155" s="98">
        <v>12.307038404665441</v>
      </c>
      <c r="H155" s="98">
        <v>15.163875935823146</v>
      </c>
      <c r="I155" s="98">
        <v>26.092435807025577</v>
      </c>
      <c r="J155" s="98">
        <v>26.17763553099709</v>
      </c>
      <c r="K155" s="98">
        <v>35.616144143172178</v>
      </c>
      <c r="L155" s="98">
        <v>39.184377682637759</v>
      </c>
      <c r="M155" s="98">
        <v>53.934715924236244</v>
      </c>
      <c r="N155" s="98">
        <v>57.091412775435103</v>
      </c>
      <c r="O155" s="98">
        <v>67.371299056772557</v>
      </c>
      <c r="P155" s="98">
        <v>65.139071959951224</v>
      </c>
      <c r="Q155" s="98">
        <v>76.667859620786032</v>
      </c>
      <c r="R155" s="98">
        <v>85.922351928302604</v>
      </c>
      <c r="S155" s="98">
        <v>104.96212805009404</v>
      </c>
      <c r="T155" s="98">
        <v>106.51259365166052</v>
      </c>
      <c r="U155" s="98">
        <v>109.64741892290233</v>
      </c>
      <c r="V155" s="98">
        <v>105.33386180916114</v>
      </c>
      <c r="W155" s="98">
        <v>135.86836767553501</v>
      </c>
      <c r="DA155" s="63" t="s">
        <v>1884</v>
      </c>
    </row>
    <row r="156" spans="1:105" ht="12" customHeight="1" x14ac:dyDescent="0.25">
      <c r="A156" s="108" t="s">
        <v>52</v>
      </c>
      <c r="B156" s="98">
        <v>2.4136875386929155</v>
      </c>
      <c r="C156" s="98">
        <v>4.34312310485155</v>
      </c>
      <c r="D156" s="98">
        <v>7.4556811101120992</v>
      </c>
      <c r="E156" s="98">
        <v>11.828008159583581</v>
      </c>
      <c r="F156" s="98">
        <v>12.404743147142305</v>
      </c>
      <c r="G156" s="98">
        <v>15.220337743131951</v>
      </c>
      <c r="H156" s="98">
        <v>19.083073081160144</v>
      </c>
      <c r="I156" s="98">
        <v>26.855875454694164</v>
      </c>
      <c r="J156" s="98">
        <v>32.775023208355172</v>
      </c>
      <c r="K156" s="98">
        <v>43.435546546122445</v>
      </c>
      <c r="L156" s="98">
        <v>48.515736268865837</v>
      </c>
      <c r="M156" s="98">
        <v>61.433714727872477</v>
      </c>
      <c r="N156" s="98">
        <v>64.514884894148238</v>
      </c>
      <c r="O156" s="98">
        <v>69.763479990852233</v>
      </c>
      <c r="P156" s="98">
        <v>85.26643239241325</v>
      </c>
      <c r="Q156" s="98">
        <v>101.0647724828561</v>
      </c>
      <c r="R156" s="98">
        <v>110.57488499404363</v>
      </c>
      <c r="S156" s="98">
        <v>120.02040372564473</v>
      </c>
      <c r="T156" s="98">
        <v>142.69438514881506</v>
      </c>
      <c r="U156" s="98">
        <v>144.59035999773982</v>
      </c>
      <c r="V156" s="98">
        <v>155.59147433006305</v>
      </c>
      <c r="W156" s="98">
        <v>167.50121656785959</v>
      </c>
      <c r="DA156" s="63" t="s">
        <v>1885</v>
      </c>
    </row>
    <row r="157" spans="1:105" ht="12" customHeight="1" x14ac:dyDescent="0.25">
      <c r="A157" s="121" t="s">
        <v>54</v>
      </c>
      <c r="B157" s="122">
        <v>12.727810785589819</v>
      </c>
      <c r="C157" s="122">
        <v>16.066787583281027</v>
      </c>
      <c r="D157" s="122">
        <v>21.238617047329981</v>
      </c>
      <c r="E157" s="122">
        <v>25.706522094305623</v>
      </c>
      <c r="F157" s="122">
        <v>29.176473415778119</v>
      </c>
      <c r="G157" s="122">
        <v>33.525067103895005</v>
      </c>
      <c r="H157" s="122">
        <v>38.00283302818778</v>
      </c>
      <c r="I157" s="122">
        <v>43.870602101874795</v>
      </c>
      <c r="J157" s="122">
        <v>47.534806979467135</v>
      </c>
      <c r="K157" s="122">
        <v>54.877506968433003</v>
      </c>
      <c r="L157" s="122">
        <v>62.352584097520868</v>
      </c>
      <c r="M157" s="122">
        <v>64.681383555455923</v>
      </c>
      <c r="N157" s="122">
        <v>71.334354888646814</v>
      </c>
      <c r="O157" s="122">
        <v>77.249028930568983</v>
      </c>
      <c r="P157" s="122">
        <v>83.287576044836328</v>
      </c>
      <c r="Q157" s="122">
        <v>85.964349847895093</v>
      </c>
      <c r="R157" s="122">
        <v>87.938821424308941</v>
      </c>
      <c r="S157" s="122">
        <v>99.55258105487205</v>
      </c>
      <c r="T157" s="122">
        <v>100.51050961993175</v>
      </c>
      <c r="U157" s="122">
        <v>105.30242532288328</v>
      </c>
      <c r="V157" s="122">
        <v>108.39069083332109</v>
      </c>
      <c r="W157" s="122">
        <v>118.55424917364381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12.727810785589819</v>
      </c>
      <c r="C159" s="33">
        <v>16.066787583281027</v>
      </c>
      <c r="D159" s="33">
        <v>21.238617047329981</v>
      </c>
      <c r="E159" s="33">
        <v>25.706522094305623</v>
      </c>
      <c r="F159" s="33">
        <v>29.176473415778119</v>
      </c>
      <c r="G159" s="33">
        <v>33.525067103895005</v>
      </c>
      <c r="H159" s="33">
        <v>38.00283302818778</v>
      </c>
      <c r="I159" s="33">
        <v>43.870602101874795</v>
      </c>
      <c r="J159" s="33">
        <v>47.534806979467135</v>
      </c>
      <c r="K159" s="33">
        <v>54.877506968433003</v>
      </c>
      <c r="L159" s="33">
        <v>62.352584097520868</v>
      </c>
      <c r="M159" s="33">
        <v>64.681383555455923</v>
      </c>
      <c r="N159" s="33">
        <v>71.334354888646814</v>
      </c>
      <c r="O159" s="33">
        <v>77.249028930568983</v>
      </c>
      <c r="P159" s="33">
        <v>83.287576044836328</v>
      </c>
      <c r="Q159" s="33">
        <v>85.964349847895093</v>
      </c>
      <c r="R159" s="33">
        <v>87.938821424308941</v>
      </c>
      <c r="S159" s="33">
        <v>99.55258105487205</v>
      </c>
      <c r="T159" s="33">
        <v>100.51050961993175</v>
      </c>
      <c r="U159" s="33">
        <v>105.30242532288328</v>
      </c>
      <c r="V159" s="33">
        <v>108.39069083332109</v>
      </c>
      <c r="W159" s="33">
        <v>118.55424917364381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140.66224234886323</v>
      </c>
      <c r="C161" s="117">
        <f t="shared" si="54"/>
        <v>154.6327837082959</v>
      </c>
      <c r="D161" s="117">
        <f t="shared" si="54"/>
        <v>160.95940940831898</v>
      </c>
      <c r="E161" s="117">
        <f t="shared" si="54"/>
        <v>172.51399100254244</v>
      </c>
      <c r="F161" s="117">
        <f t="shared" si="54"/>
        <v>177.6794171675995</v>
      </c>
      <c r="G161" s="117">
        <f t="shared" si="54"/>
        <v>180.39815642686708</v>
      </c>
      <c r="H161" s="117">
        <f t="shared" si="54"/>
        <v>178.49474343235568</v>
      </c>
      <c r="I161" s="117">
        <f t="shared" si="54"/>
        <v>156.85578652023648</v>
      </c>
      <c r="J161" s="117">
        <f t="shared" si="54"/>
        <v>162.16339707708096</v>
      </c>
      <c r="K161" s="117">
        <f t="shared" si="54"/>
        <v>152.36126214244618</v>
      </c>
      <c r="L161" s="117">
        <f t="shared" si="54"/>
        <v>162.12054948976876</v>
      </c>
      <c r="M161" s="117">
        <f t="shared" si="54"/>
        <v>141.46830765946433</v>
      </c>
      <c r="N161" s="117">
        <f t="shared" si="54"/>
        <v>145.31613995219041</v>
      </c>
      <c r="O161" s="117">
        <f t="shared" si="54"/>
        <v>154.54640176371259</v>
      </c>
      <c r="P161" s="117">
        <f t="shared" si="54"/>
        <v>122.96292750251371</v>
      </c>
      <c r="Q161" s="117">
        <f t="shared" si="54"/>
        <v>122.31649659320591</v>
      </c>
      <c r="R161" s="117">
        <f t="shared" ref="R161:V161" si="55">R162+R164+R166+R175</f>
        <v>121.19281378896532</v>
      </c>
      <c r="S161" s="117">
        <f t="shared" si="55"/>
        <v>128.04336119602701</v>
      </c>
      <c r="T161" s="117">
        <f t="shared" si="55"/>
        <v>120.87477564154811</v>
      </c>
      <c r="U161" s="117">
        <f t="shared" si="55"/>
        <v>107.76797913593462</v>
      </c>
      <c r="V161" s="117">
        <f t="shared" si="55"/>
        <v>99.139522555420854</v>
      </c>
      <c r="W161" s="117">
        <f t="shared" ref="W161" si="56">W162+W164+W166+W175</f>
        <v>92.320885255666084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110.70402392675207</v>
      </c>
      <c r="C162" s="122">
        <f t="shared" si="57"/>
        <v>123.54461309641421</v>
      </c>
      <c r="D162" s="122">
        <f t="shared" si="57"/>
        <v>126.60087687385781</v>
      </c>
      <c r="E162" s="122">
        <f t="shared" si="57"/>
        <v>134.08646430890747</v>
      </c>
      <c r="F162" s="122">
        <f t="shared" si="57"/>
        <v>137.25392764603089</v>
      </c>
      <c r="G162" s="122">
        <f t="shared" si="57"/>
        <v>139.02004031752344</v>
      </c>
      <c r="H162" s="122">
        <f t="shared" si="57"/>
        <v>136.86433203462909</v>
      </c>
      <c r="I162" s="122">
        <f t="shared" si="57"/>
        <v>115.60050463896496</v>
      </c>
      <c r="J162" s="122">
        <f t="shared" si="57"/>
        <v>124.28024892442279</v>
      </c>
      <c r="K162" s="122">
        <f t="shared" si="57"/>
        <v>115.51026776896951</v>
      </c>
      <c r="L162" s="122">
        <f t="shared" si="57"/>
        <v>125.45260206967711</v>
      </c>
      <c r="M162" s="122">
        <f t="shared" si="57"/>
        <v>104.74010845947925</v>
      </c>
      <c r="N162" s="122">
        <f t="shared" si="57"/>
        <v>111.00663985602006</v>
      </c>
      <c r="O162" s="122">
        <f t="shared" si="57"/>
        <v>122.11027803505544</v>
      </c>
      <c r="P162" s="122">
        <f t="shared" si="57"/>
        <v>93.85894071305438</v>
      </c>
      <c r="Q162" s="122">
        <f t="shared" si="57"/>
        <v>94.207880941327502</v>
      </c>
      <c r="R162" s="122">
        <f t="shared" si="57"/>
        <v>93.164192981008256</v>
      </c>
      <c r="S162" s="122">
        <f t="shared" si="57"/>
        <v>98.743388322489437</v>
      </c>
      <c r="T162" s="122">
        <f t="shared" si="57"/>
        <v>91.667639332950074</v>
      </c>
      <c r="U162" s="122">
        <f t="shared" si="57"/>
        <v>81.74934507434331</v>
      </c>
      <c r="V162" s="122">
        <f t="shared" si="57"/>
        <v>75.75545587743251</v>
      </c>
      <c r="W162" s="122">
        <f t="shared" si="57"/>
        <v>69.363538716276324</v>
      </c>
      <c r="DA162" s="130" t="s">
        <v>1890</v>
      </c>
    </row>
    <row r="163" spans="1:105" ht="12" customHeight="1" x14ac:dyDescent="0.25">
      <c r="A163" s="97" t="s">
        <v>53</v>
      </c>
      <c r="B163" s="33">
        <v>110.70402392675207</v>
      </c>
      <c r="C163" s="33">
        <v>123.54461309641421</v>
      </c>
      <c r="D163" s="33">
        <v>126.60087687385781</v>
      </c>
      <c r="E163" s="33">
        <v>134.08646430890747</v>
      </c>
      <c r="F163" s="33">
        <v>137.25392764603089</v>
      </c>
      <c r="G163" s="33">
        <v>139.02004031752344</v>
      </c>
      <c r="H163" s="33">
        <v>136.86433203462909</v>
      </c>
      <c r="I163" s="33">
        <v>115.60050463896496</v>
      </c>
      <c r="J163" s="33">
        <v>124.28024892442279</v>
      </c>
      <c r="K163" s="33">
        <v>115.51026776896951</v>
      </c>
      <c r="L163" s="33">
        <v>125.45260206967711</v>
      </c>
      <c r="M163" s="33">
        <v>104.74010845947925</v>
      </c>
      <c r="N163" s="33">
        <v>111.00663985602006</v>
      </c>
      <c r="O163" s="33">
        <v>122.11027803505544</v>
      </c>
      <c r="P163" s="33">
        <v>93.85894071305438</v>
      </c>
      <c r="Q163" s="33">
        <v>94.207880941327502</v>
      </c>
      <c r="R163" s="33">
        <v>93.164192981008256</v>
      </c>
      <c r="S163" s="33">
        <v>98.743388322489437</v>
      </c>
      <c r="T163" s="33">
        <v>91.667639332950074</v>
      </c>
      <c r="U163" s="33">
        <v>81.74934507434331</v>
      </c>
      <c r="V163" s="33">
        <v>75.75545587743251</v>
      </c>
      <c r="W163" s="33">
        <v>69.363538716276324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1.7244244994726423</v>
      </c>
      <c r="C164" s="122">
        <f t="shared" si="58"/>
        <v>1.7675729182999347</v>
      </c>
      <c r="D164" s="122">
        <f t="shared" si="58"/>
        <v>1.8375010881997109</v>
      </c>
      <c r="E164" s="122">
        <f t="shared" si="58"/>
        <v>3.570234115597688</v>
      </c>
      <c r="F164" s="122">
        <f t="shared" si="58"/>
        <v>2.0081281565961082</v>
      </c>
      <c r="G164" s="122">
        <f t="shared" si="58"/>
        <v>2.1942003458963684</v>
      </c>
      <c r="H164" s="122">
        <f t="shared" si="58"/>
        <v>3.2458638008373781</v>
      </c>
      <c r="I164" s="122">
        <f t="shared" si="58"/>
        <v>2.4705851759867858</v>
      </c>
      <c r="J164" s="122">
        <f t="shared" si="58"/>
        <v>2.6252926008842694</v>
      </c>
      <c r="K164" s="122">
        <f t="shared" si="58"/>
        <v>2.5715135537167546</v>
      </c>
      <c r="L164" s="122">
        <f t="shared" si="58"/>
        <v>2.8185991098152474</v>
      </c>
      <c r="M164" s="122">
        <f t="shared" si="58"/>
        <v>2.8618872352629547</v>
      </c>
      <c r="N164" s="122">
        <f t="shared" si="58"/>
        <v>2.7780115691888958</v>
      </c>
      <c r="O164" s="122">
        <f t="shared" si="58"/>
        <v>2.6599303785955373</v>
      </c>
      <c r="P164" s="122">
        <f t="shared" si="58"/>
        <v>2.5913592573829294</v>
      </c>
      <c r="Q164" s="122">
        <f t="shared" si="58"/>
        <v>2.6116875775776038</v>
      </c>
      <c r="R164" s="122">
        <f t="shared" si="58"/>
        <v>2.8450529542285357</v>
      </c>
      <c r="S164" s="122">
        <f t="shared" si="58"/>
        <v>3.1251304647554892</v>
      </c>
      <c r="T164" s="122">
        <f t="shared" si="58"/>
        <v>3.0678086883803748</v>
      </c>
      <c r="U164" s="122">
        <f t="shared" si="58"/>
        <v>3.1816417978532319</v>
      </c>
      <c r="V164" s="122">
        <f t="shared" si="58"/>
        <v>3.0332736439350358</v>
      </c>
      <c r="W164" s="122">
        <f t="shared" si="58"/>
        <v>3.0144199834917744</v>
      </c>
      <c r="DA164" s="130" t="s">
        <v>1892</v>
      </c>
    </row>
    <row r="165" spans="1:105" ht="12" customHeight="1" x14ac:dyDescent="0.25">
      <c r="A165" s="97" t="s">
        <v>53</v>
      </c>
      <c r="B165" s="98">
        <v>1.7244244994726423</v>
      </c>
      <c r="C165" s="98">
        <v>1.7675729182999347</v>
      </c>
      <c r="D165" s="98">
        <v>1.8375010881997109</v>
      </c>
      <c r="E165" s="98">
        <v>3.570234115597688</v>
      </c>
      <c r="F165" s="98">
        <v>2.0081281565961082</v>
      </c>
      <c r="G165" s="98">
        <v>2.1942003458963684</v>
      </c>
      <c r="H165" s="98">
        <v>3.2458638008373781</v>
      </c>
      <c r="I165" s="98">
        <v>2.4705851759867858</v>
      </c>
      <c r="J165" s="98">
        <v>2.6252926008842694</v>
      </c>
      <c r="K165" s="98">
        <v>2.5715135537167546</v>
      </c>
      <c r="L165" s="98">
        <v>2.8185991098152474</v>
      </c>
      <c r="M165" s="98">
        <v>2.8618872352629547</v>
      </c>
      <c r="N165" s="98">
        <v>2.7780115691888958</v>
      </c>
      <c r="O165" s="98">
        <v>2.6599303785955373</v>
      </c>
      <c r="P165" s="98">
        <v>2.5913592573829294</v>
      </c>
      <c r="Q165" s="98">
        <v>2.6116875775776038</v>
      </c>
      <c r="R165" s="98">
        <v>2.8450529542285357</v>
      </c>
      <c r="S165" s="98">
        <v>3.1251304647554892</v>
      </c>
      <c r="T165" s="98">
        <v>3.0678086883803748</v>
      </c>
      <c r="U165" s="98">
        <v>3.1816417978532319</v>
      </c>
      <c r="V165" s="98">
        <v>3.0332736439350358</v>
      </c>
      <c r="W165" s="98">
        <v>3.0144199834917744</v>
      </c>
      <c r="DA165" s="63" t="s">
        <v>1893</v>
      </c>
    </row>
    <row r="166" spans="1:105" ht="12" customHeight="1" x14ac:dyDescent="0.25">
      <c r="A166" s="121" t="s">
        <v>55</v>
      </c>
      <c r="B166" s="122">
        <v>20.390045899317975</v>
      </c>
      <c r="C166" s="122">
        <v>20.918584557590041</v>
      </c>
      <c r="D166" s="122">
        <v>23.299709709822995</v>
      </c>
      <c r="E166" s="122">
        <v>24.820349840428499</v>
      </c>
      <c r="F166" s="122">
        <v>27.583487082916861</v>
      </c>
      <c r="G166" s="122">
        <v>27.833383285112717</v>
      </c>
      <c r="H166" s="122">
        <v>27.348879869417758</v>
      </c>
      <c r="I166" s="122">
        <v>28.536506664894834</v>
      </c>
      <c r="J166" s="122">
        <v>25.888538564310014</v>
      </c>
      <c r="K166" s="122">
        <v>25.265204676098939</v>
      </c>
      <c r="L166" s="122">
        <v>24.937371839121134</v>
      </c>
      <c r="M166" s="122">
        <v>25.956287664609292</v>
      </c>
      <c r="N166" s="122">
        <v>23.79352425629126</v>
      </c>
      <c r="O166" s="122">
        <v>22.335507741631545</v>
      </c>
      <c r="P166" s="122">
        <v>19.697845136972386</v>
      </c>
      <c r="Q166" s="122">
        <v>19.178340453443241</v>
      </c>
      <c r="R166" s="122">
        <v>19.270967721195348</v>
      </c>
      <c r="S166" s="122">
        <v>19.920577721585463</v>
      </c>
      <c r="T166" s="122">
        <v>20.484665714642531</v>
      </c>
      <c r="U166" s="122">
        <v>17.702874471254578</v>
      </c>
      <c r="V166" s="122">
        <v>15.876053386590529</v>
      </c>
      <c r="W166" s="122">
        <v>15.533979091486867</v>
      </c>
      <c r="DA166" s="130" t="s">
        <v>1894</v>
      </c>
    </row>
    <row r="167" spans="1:105" ht="12" customHeight="1" x14ac:dyDescent="0.25">
      <c r="A167" s="97" t="s">
        <v>124</v>
      </c>
      <c r="B167" s="98">
        <v>3.6741541697222879</v>
      </c>
      <c r="C167" s="98">
        <v>3.418664783973179</v>
      </c>
      <c r="D167" s="98">
        <v>3.1963439259254436</v>
      </c>
      <c r="E167" s="98">
        <v>2.7339757701817411</v>
      </c>
      <c r="F167" s="98">
        <v>3.8395403201186777</v>
      </c>
      <c r="G167" s="98">
        <v>3.2840846887746018</v>
      </c>
      <c r="H167" s="98">
        <v>3.2097607023089525</v>
      </c>
      <c r="I167" s="98">
        <v>2.4910993043315202</v>
      </c>
      <c r="J167" s="98">
        <v>2.6962937990325404</v>
      </c>
      <c r="K167" s="98">
        <v>2.5668769399938345</v>
      </c>
      <c r="L167" s="98">
        <v>2.5969779283217447</v>
      </c>
      <c r="M167" s="98">
        <v>2.6871914333911304</v>
      </c>
      <c r="N167" s="98">
        <v>2.2379961938746717</v>
      </c>
      <c r="O167" s="98">
        <v>1.9221385978237784</v>
      </c>
      <c r="P167" s="98">
        <v>2.0595911707962462</v>
      </c>
      <c r="Q167" s="98">
        <v>1.6812045208709363</v>
      </c>
      <c r="R167" s="98">
        <v>2.145746564203757</v>
      </c>
      <c r="S167" s="98">
        <v>1.7152869411114939</v>
      </c>
      <c r="T167" s="98">
        <v>2.5057718160923912</v>
      </c>
      <c r="U167" s="98">
        <v>2.0838211970856113</v>
      </c>
      <c r="V167" s="98">
        <v>2.0556024246854161</v>
      </c>
      <c r="W167" s="98">
        <v>1.6637000347281388</v>
      </c>
      <c r="DA167" s="63" t="s">
        <v>1895</v>
      </c>
    </row>
    <row r="168" spans="1:105" ht="12" customHeight="1" x14ac:dyDescent="0.25">
      <c r="A168" s="97" t="s">
        <v>123</v>
      </c>
      <c r="B168" s="98">
        <v>6.6742128423656448E-3</v>
      </c>
      <c r="C168" s="98">
        <v>7.6307901449529768E-3</v>
      </c>
      <c r="D168" s="98">
        <v>8.2693317027546058E-3</v>
      </c>
      <c r="E168" s="98">
        <v>7.9940753969540753E-3</v>
      </c>
      <c r="F168" s="98">
        <v>1.5818000754031638E-2</v>
      </c>
      <c r="G168" s="98">
        <v>1.4050045688894473E-2</v>
      </c>
      <c r="H168" s="98">
        <v>1.6954675956145034E-2</v>
      </c>
      <c r="I168" s="98">
        <v>1.2752528156440219E-2</v>
      </c>
      <c r="J168" s="98">
        <v>1.6400636261171893E-2</v>
      </c>
      <c r="K168" s="98">
        <v>1.8464453740379871E-2</v>
      </c>
      <c r="L168" s="98">
        <v>1.9121598557373616E-2</v>
      </c>
      <c r="M168" s="98">
        <v>2.2726036008594935E-2</v>
      </c>
      <c r="N168" s="98">
        <v>1.9822169413829818E-2</v>
      </c>
      <c r="O168" s="98">
        <v>1.6180543311729238E-2</v>
      </c>
      <c r="P168" s="98">
        <v>2.2683162107477773E-2</v>
      </c>
      <c r="Q168" s="98">
        <v>1.5724645450637065E-2</v>
      </c>
      <c r="R168" s="98">
        <v>2.6488745768789249E-2</v>
      </c>
      <c r="S168" s="98">
        <v>1.8544737380184549E-2</v>
      </c>
      <c r="T168" s="98">
        <v>3.3486618748121581E-2</v>
      </c>
      <c r="U168" s="98">
        <v>2.7937430945146384E-2</v>
      </c>
      <c r="V168" s="98">
        <v>3.0300048689279307E-2</v>
      </c>
      <c r="W168" s="98">
        <v>2.31798465266327E-2</v>
      </c>
      <c r="DA168" s="63" t="s">
        <v>1896</v>
      </c>
    </row>
    <row r="169" spans="1:105" ht="12" customHeight="1" x14ac:dyDescent="0.25">
      <c r="A169" s="100" t="s">
        <v>50</v>
      </c>
      <c r="B169" s="101">
        <v>2.9029508523712405E-3</v>
      </c>
      <c r="C169" s="101">
        <v>3.1554886796747194E-3</v>
      </c>
      <c r="D169" s="101">
        <v>3.5188045070082049E-3</v>
      </c>
      <c r="E169" s="101">
        <v>3.3918964035753517E-3</v>
      </c>
      <c r="F169" s="101">
        <v>7.2037104096005118E-3</v>
      </c>
      <c r="G169" s="101">
        <v>6.2863555590661454E-3</v>
      </c>
      <c r="H169" s="101">
        <v>7.5322488377376311E-3</v>
      </c>
      <c r="I169" s="101">
        <v>6.2686930904483741E-3</v>
      </c>
      <c r="J169" s="101">
        <v>7.3011843410444918E-3</v>
      </c>
      <c r="K169" s="101">
        <v>8.3235867407155523E-3</v>
      </c>
      <c r="L169" s="101">
        <v>8.5605050210061182E-3</v>
      </c>
      <c r="M169" s="101">
        <v>1.059565894074708E-2</v>
      </c>
      <c r="N169" s="101">
        <v>9.2938092288888385E-3</v>
      </c>
      <c r="O169" s="101">
        <v>7.9111157108765102E-3</v>
      </c>
      <c r="P169" s="101">
        <v>9.9299339482255122E-3</v>
      </c>
      <c r="Q169" s="101">
        <v>6.7460435510410992E-3</v>
      </c>
      <c r="R169" s="101">
        <v>1.1641700061036951E-2</v>
      </c>
      <c r="S169" s="101">
        <v>8.6035965266542235E-3</v>
      </c>
      <c r="T169" s="101">
        <v>1.4379991975284454E-2</v>
      </c>
      <c r="U169" s="101">
        <v>1.2115645682148251E-2</v>
      </c>
      <c r="V169" s="101">
        <v>1.245544895187185E-2</v>
      </c>
      <c r="W169" s="101">
        <v>1.050293230861785E-2</v>
      </c>
      <c r="DA169" s="131" t="s">
        <v>1897</v>
      </c>
    </row>
    <row r="170" spans="1:105" ht="12" customHeight="1" x14ac:dyDescent="0.25">
      <c r="A170" s="103" t="s">
        <v>52</v>
      </c>
      <c r="B170" s="104">
        <v>3.7712619899944043E-3</v>
      </c>
      <c r="C170" s="104">
        <v>4.4753014652782579E-3</v>
      </c>
      <c r="D170" s="104">
        <v>4.7505271957464E-3</v>
      </c>
      <c r="E170" s="104">
        <v>4.6021789933787232E-3</v>
      </c>
      <c r="F170" s="104">
        <v>8.6142903444311261E-3</v>
      </c>
      <c r="G170" s="104">
        <v>7.7636901298283271E-3</v>
      </c>
      <c r="H170" s="104">
        <v>9.4224271184074025E-3</v>
      </c>
      <c r="I170" s="104">
        <v>6.4838350659918451E-3</v>
      </c>
      <c r="J170" s="104">
        <v>9.0994519201274011E-3</v>
      </c>
      <c r="K170" s="104">
        <v>1.0140866999664318E-2</v>
      </c>
      <c r="L170" s="104">
        <v>1.0561093536367498E-2</v>
      </c>
      <c r="M170" s="104">
        <v>1.2130377067847855E-2</v>
      </c>
      <c r="N170" s="104">
        <v>1.0528360184940978E-2</v>
      </c>
      <c r="O170" s="104">
        <v>8.269427600852728E-3</v>
      </c>
      <c r="P170" s="104">
        <v>1.2753228159252261E-2</v>
      </c>
      <c r="Q170" s="104">
        <v>8.9786018995959647E-3</v>
      </c>
      <c r="R170" s="104">
        <v>1.4847045707752297E-2</v>
      </c>
      <c r="S170" s="104">
        <v>9.9411408535303274E-3</v>
      </c>
      <c r="T170" s="104">
        <v>1.9106626772837126E-2</v>
      </c>
      <c r="U170" s="104">
        <v>1.5821785262998132E-2</v>
      </c>
      <c r="V170" s="104">
        <v>1.7844599737407457E-2</v>
      </c>
      <c r="W170" s="104">
        <v>1.2676914218014848E-2</v>
      </c>
      <c r="DA170" s="132" t="s">
        <v>1898</v>
      </c>
    </row>
    <row r="171" spans="1:105" ht="12" customHeight="1" x14ac:dyDescent="0.25">
      <c r="A171" s="106" t="s">
        <v>122</v>
      </c>
      <c r="B171" s="101">
        <v>14.076462081330812</v>
      </c>
      <c r="C171" s="101">
        <v>14.086757353099893</v>
      </c>
      <c r="D171" s="101">
        <v>15.316443093673847</v>
      </c>
      <c r="E171" s="101">
        <v>15.101478877716225</v>
      </c>
      <c r="F171" s="101">
        <v>16.112812765275468</v>
      </c>
      <c r="G171" s="101">
        <v>15.81430675816746</v>
      </c>
      <c r="H171" s="101">
        <v>14.577800299019142</v>
      </c>
      <c r="I171" s="101">
        <v>14.784906406832343</v>
      </c>
      <c r="J171" s="101">
        <v>12.740569608827675</v>
      </c>
      <c r="K171" s="101">
        <v>11.205202550284948</v>
      </c>
      <c r="L171" s="101">
        <v>10.861233898795689</v>
      </c>
      <c r="M171" s="101">
        <v>10.110286141065492</v>
      </c>
      <c r="N171" s="101">
        <v>8.6756318445362108</v>
      </c>
      <c r="O171" s="101">
        <v>7.3651226063164179</v>
      </c>
      <c r="P171" s="101">
        <v>5.8544686112552791</v>
      </c>
      <c r="Q171" s="101">
        <v>5.1688119076787062</v>
      </c>
      <c r="R171" s="101">
        <v>4.5754281997205251</v>
      </c>
      <c r="S171" s="101">
        <v>4.6413114875673402</v>
      </c>
      <c r="T171" s="101">
        <v>4.2222160959859325</v>
      </c>
      <c r="U171" s="101">
        <v>3.4281197553608949</v>
      </c>
      <c r="V171" s="101">
        <v>2.9559016875201296</v>
      </c>
      <c r="W171" s="101">
        <v>2.6569333175507168</v>
      </c>
      <c r="DA171" s="131" t="s">
        <v>1899</v>
      </c>
    </row>
    <row r="172" spans="1:105" ht="12" customHeight="1" x14ac:dyDescent="0.25">
      <c r="A172" s="107" t="s">
        <v>121</v>
      </c>
      <c r="B172" s="104">
        <v>2.6327554354225109</v>
      </c>
      <c r="C172" s="104">
        <v>3.4055316303720176</v>
      </c>
      <c r="D172" s="104">
        <v>4.7786533585209519</v>
      </c>
      <c r="E172" s="104">
        <v>6.9769011171335809</v>
      </c>
      <c r="F172" s="104">
        <v>7.6153159967686843</v>
      </c>
      <c r="G172" s="104">
        <v>8.7209417924817618</v>
      </c>
      <c r="H172" s="104">
        <v>9.5443641921335161</v>
      </c>
      <c r="I172" s="104">
        <v>11.247748425574532</v>
      </c>
      <c r="J172" s="104">
        <v>10.435274520188628</v>
      </c>
      <c r="K172" s="104">
        <v>11.474660732079776</v>
      </c>
      <c r="L172" s="104">
        <v>11.460038413446327</v>
      </c>
      <c r="M172" s="104">
        <v>13.136084054144073</v>
      </c>
      <c r="N172" s="104">
        <v>12.860074048466547</v>
      </c>
      <c r="O172" s="104">
        <v>13.032065994179618</v>
      </c>
      <c r="P172" s="104">
        <v>11.761102192813382</v>
      </c>
      <c r="Q172" s="104">
        <v>12.312599379442959</v>
      </c>
      <c r="R172" s="104">
        <v>12.523304211502278</v>
      </c>
      <c r="S172" s="104">
        <v>13.545434555526445</v>
      </c>
      <c r="T172" s="104">
        <v>13.723191183816088</v>
      </c>
      <c r="U172" s="104">
        <v>12.162996087862926</v>
      </c>
      <c r="V172" s="104">
        <v>10.834249225695704</v>
      </c>
      <c r="W172" s="104">
        <v>11.190165892681378</v>
      </c>
      <c r="DA172" s="132" t="s">
        <v>1900</v>
      </c>
    </row>
    <row r="173" spans="1:105" ht="12" customHeight="1" x14ac:dyDescent="0.25">
      <c r="A173" s="108" t="s">
        <v>53</v>
      </c>
      <c r="B173" s="98">
        <v>1.1452458322048662</v>
      </c>
      <c r="C173" s="98">
        <v>1.4067448492467702</v>
      </c>
      <c r="D173" s="98">
        <v>2.0339667675720503</v>
      </c>
      <c r="E173" s="98">
        <v>2.967690798795716</v>
      </c>
      <c r="F173" s="98">
        <v>3.46223717571926</v>
      </c>
      <c r="G173" s="98">
        <v>3.8989900449888282</v>
      </c>
      <c r="H173" s="98">
        <v>4.2260568795209519</v>
      </c>
      <c r="I173" s="98">
        <v>5.5427859127974832</v>
      </c>
      <c r="J173" s="98">
        <v>4.6337318603927642</v>
      </c>
      <c r="K173" s="98">
        <v>5.1698220122077103</v>
      </c>
      <c r="L173" s="98">
        <v>5.1203408207466605</v>
      </c>
      <c r="M173" s="98">
        <v>6.1411164025762872</v>
      </c>
      <c r="N173" s="98">
        <v>6.0375145851291308</v>
      </c>
      <c r="O173" s="98">
        <v>6.4023672296621381</v>
      </c>
      <c r="P173" s="98">
        <v>5.0936120015342086</v>
      </c>
      <c r="Q173" s="98">
        <v>5.3112398641552829</v>
      </c>
      <c r="R173" s="98">
        <v>5.4760655601031614</v>
      </c>
      <c r="S173" s="98">
        <v>6.319413445522672</v>
      </c>
      <c r="T173" s="98">
        <v>5.8653762153913647</v>
      </c>
      <c r="U173" s="98">
        <v>5.2456449748163294</v>
      </c>
      <c r="V173" s="98">
        <v>4.3737159741992881</v>
      </c>
      <c r="W173" s="98">
        <v>5.0116743827464694</v>
      </c>
      <c r="DA173" s="63" t="s">
        <v>1901</v>
      </c>
    </row>
    <row r="174" spans="1:105" ht="12" customHeight="1" x14ac:dyDescent="0.25">
      <c r="A174" s="115" t="s">
        <v>52</v>
      </c>
      <c r="B174" s="33">
        <v>1.4875096032176445</v>
      </c>
      <c r="C174" s="33">
        <v>1.9987867811252473</v>
      </c>
      <c r="D174" s="33">
        <v>2.744686590948902</v>
      </c>
      <c r="E174" s="33">
        <v>4.0092103183378649</v>
      </c>
      <c r="F174" s="33">
        <v>4.1530788210494238</v>
      </c>
      <c r="G174" s="33">
        <v>4.8219517474929336</v>
      </c>
      <c r="H174" s="33">
        <v>5.3183073126125642</v>
      </c>
      <c r="I174" s="33">
        <v>5.7049625127770494</v>
      </c>
      <c r="J174" s="33">
        <v>5.8015426597958646</v>
      </c>
      <c r="K174" s="33">
        <v>6.304838719872067</v>
      </c>
      <c r="L174" s="33">
        <v>6.3396975926996673</v>
      </c>
      <c r="M174" s="33">
        <v>6.9949676515677854</v>
      </c>
      <c r="N174" s="33">
        <v>6.8225594633374165</v>
      </c>
      <c r="O174" s="33">
        <v>6.6296987645174799</v>
      </c>
      <c r="P174" s="33">
        <v>6.6674901912791738</v>
      </c>
      <c r="Q174" s="33">
        <v>7.0013595152876764</v>
      </c>
      <c r="R174" s="33">
        <v>7.0472386513991179</v>
      </c>
      <c r="S174" s="33">
        <v>7.2260211100037717</v>
      </c>
      <c r="T174" s="33">
        <v>7.8578149684247229</v>
      </c>
      <c r="U174" s="33">
        <v>6.9173511130465952</v>
      </c>
      <c r="V174" s="33">
        <v>6.4605332514964147</v>
      </c>
      <c r="W174" s="33">
        <v>6.1784915099349078</v>
      </c>
      <c r="DA174" s="60" t="s">
        <v>1902</v>
      </c>
    </row>
    <row r="175" spans="1:105" ht="12" customHeight="1" x14ac:dyDescent="0.25">
      <c r="A175" s="121" t="s">
        <v>54</v>
      </c>
      <c r="B175" s="122">
        <v>7.8437480233205346</v>
      </c>
      <c r="C175" s="122">
        <v>8.4020131359917123</v>
      </c>
      <c r="D175" s="122">
        <v>9.2213217364384619</v>
      </c>
      <c r="E175" s="122">
        <v>10.036942737608806</v>
      </c>
      <c r="F175" s="122">
        <v>10.833874282055636</v>
      </c>
      <c r="G175" s="122">
        <v>11.350532478334543</v>
      </c>
      <c r="H175" s="122">
        <v>11.035667727471441</v>
      </c>
      <c r="I175" s="122">
        <v>10.248190040389883</v>
      </c>
      <c r="J175" s="122">
        <v>9.3693169874638755</v>
      </c>
      <c r="K175" s="122">
        <v>9.0142761436609522</v>
      </c>
      <c r="L175" s="122">
        <v>8.9119764711552651</v>
      </c>
      <c r="M175" s="122">
        <v>7.9100243001128288</v>
      </c>
      <c r="N175" s="122">
        <v>7.7379642706902034</v>
      </c>
      <c r="O175" s="122">
        <v>7.4406856084300799</v>
      </c>
      <c r="P175" s="122">
        <v>6.8147823951039976</v>
      </c>
      <c r="Q175" s="122">
        <v>6.3185876208575698</v>
      </c>
      <c r="R175" s="122">
        <v>5.912600132533183</v>
      </c>
      <c r="S175" s="122">
        <v>6.254264687196617</v>
      </c>
      <c r="T175" s="122">
        <v>5.6546619055751295</v>
      </c>
      <c r="U175" s="122">
        <v>5.1341177924835044</v>
      </c>
      <c r="V175" s="122">
        <v>4.4747396474627834</v>
      </c>
      <c r="W175" s="122">
        <v>4.408947464411118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7.8437480233205346</v>
      </c>
      <c r="C177" s="33">
        <v>8.4020131359917123</v>
      </c>
      <c r="D177" s="33">
        <v>9.2213217364384619</v>
      </c>
      <c r="E177" s="33">
        <v>10.036942737608806</v>
      </c>
      <c r="F177" s="33">
        <v>10.833874282055636</v>
      </c>
      <c r="G177" s="33">
        <v>11.350532478334543</v>
      </c>
      <c r="H177" s="33">
        <v>11.035667727471441</v>
      </c>
      <c r="I177" s="33">
        <v>10.248190040389883</v>
      </c>
      <c r="J177" s="33">
        <v>9.3693169874638755</v>
      </c>
      <c r="K177" s="33">
        <v>9.0142761436609522</v>
      </c>
      <c r="L177" s="33">
        <v>8.9119764711552651</v>
      </c>
      <c r="M177" s="33">
        <v>7.9100243001128288</v>
      </c>
      <c r="N177" s="33">
        <v>7.7379642706902034</v>
      </c>
      <c r="O177" s="33">
        <v>7.4406856084300799</v>
      </c>
      <c r="P177" s="33">
        <v>6.8147823951039976</v>
      </c>
      <c r="Q177" s="33">
        <v>6.3185876208575698</v>
      </c>
      <c r="R177" s="33">
        <v>5.912600132533183</v>
      </c>
      <c r="S177" s="33">
        <v>6.254264687196617</v>
      </c>
      <c r="T177" s="33">
        <v>5.6546619055751295</v>
      </c>
      <c r="U177" s="33">
        <v>5.1341177924835044</v>
      </c>
      <c r="V177" s="33">
        <v>4.4747396474627834</v>
      </c>
      <c r="W177" s="33">
        <v>4.408947464411118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0.71056291535174088</v>
      </c>
      <c r="C3" s="119">
        <f>IF(RES_hhdet_tes!C3=0,"",RES_hhdet_tes!C3/RES_hhdet_fec!C3)</f>
        <v>0.71265831197343521</v>
      </c>
      <c r="D3" s="119">
        <f>IF(RES_hhdet_tes!D3=0,"",RES_hhdet_tes!D3/RES_hhdet_fec!D3)</f>
        <v>0.71610264930228706</v>
      </c>
      <c r="E3" s="119">
        <f>IF(RES_hhdet_tes!E3=0,"",RES_hhdet_tes!E3/RES_hhdet_fec!E3)</f>
        <v>0.72087030986237277</v>
      </c>
      <c r="F3" s="119">
        <f>IF(RES_hhdet_tes!F3=0,"",RES_hhdet_tes!F3/RES_hhdet_fec!F3)</f>
        <v>0.72619495065746364</v>
      </c>
      <c r="G3" s="119">
        <f>IF(RES_hhdet_tes!G3=0,"",RES_hhdet_tes!G3/RES_hhdet_fec!G3)</f>
        <v>0.73160727301521078</v>
      </c>
      <c r="H3" s="119">
        <f>IF(RES_hhdet_tes!H3=0,"",RES_hhdet_tes!H3/RES_hhdet_fec!H3)</f>
        <v>0.73849226709685067</v>
      </c>
      <c r="I3" s="119">
        <f>IF(RES_hhdet_tes!I3=0,"",RES_hhdet_tes!I3/RES_hhdet_fec!I3)</f>
        <v>0.74517865979587838</v>
      </c>
      <c r="J3" s="119">
        <f>IF(RES_hhdet_tes!J3=0,"",RES_hhdet_tes!J3/RES_hhdet_fec!J3)</f>
        <v>0.75366579718529458</v>
      </c>
      <c r="K3" s="119">
        <f>IF(RES_hhdet_tes!K3=0,"",RES_hhdet_tes!K3/RES_hhdet_fec!K3)</f>
        <v>0.76325098066996855</v>
      </c>
      <c r="L3" s="119">
        <f>IF(RES_hhdet_tes!L3=0,"",RES_hhdet_tes!L3/RES_hhdet_fec!L3)</f>
        <v>0.76578062886434384</v>
      </c>
      <c r="M3" s="119">
        <f>IF(RES_hhdet_tes!M3=0,"",RES_hhdet_tes!M3/RES_hhdet_fec!M3)</f>
        <v>0.77551113533834937</v>
      </c>
      <c r="N3" s="119">
        <f>IF(RES_hhdet_tes!N3=0,"",RES_hhdet_tes!N3/RES_hhdet_fec!N3)</f>
        <v>0.78368990524759485</v>
      </c>
      <c r="O3" s="119">
        <f>IF(RES_hhdet_tes!O3=0,"",RES_hhdet_tes!O3/RES_hhdet_fec!O3)</f>
        <v>0.78817862835901675</v>
      </c>
      <c r="P3" s="119">
        <f>IF(RES_hhdet_tes!P3=0,"",RES_hhdet_tes!P3/RES_hhdet_fec!P3)</f>
        <v>0.79058257764576512</v>
      </c>
      <c r="Q3" s="119">
        <f>IF(RES_hhdet_tes!Q3=0,"",RES_hhdet_tes!Q3/RES_hhdet_fec!Q3)</f>
        <v>0.79066580428848299</v>
      </c>
      <c r="R3" s="119">
        <f>IF(RES_hhdet_tes!R3=0,"",RES_hhdet_tes!R3/RES_hhdet_fec!R3)</f>
        <v>0.79337208074352839</v>
      </c>
      <c r="S3" s="119">
        <f>IF(RES_hhdet_tes!S3=0,"",RES_hhdet_tes!S3/RES_hhdet_fec!S3)</f>
        <v>0.79524058983443457</v>
      </c>
      <c r="T3" s="119">
        <f>IF(RES_hhdet_tes!T3=0,"",RES_hhdet_tes!T3/RES_hhdet_fec!T3)</f>
        <v>0.79669702689305688</v>
      </c>
      <c r="U3" s="119">
        <f>IF(RES_hhdet_tes!U3=0,"",RES_hhdet_tes!U3/RES_hhdet_fec!U3)</f>
        <v>0.80145416024980698</v>
      </c>
      <c r="V3" s="119">
        <f>IF(RES_hhdet_tes!V3=0,"",RES_hhdet_tes!V3/RES_hhdet_fec!V3)</f>
        <v>0.80186800642403511</v>
      </c>
      <c r="W3" s="119">
        <f>IF(RES_hhdet_tes!W3=0,"",RES_hhdet_tes!W3/RES_hhdet_fec!W3)</f>
        <v>0.81217558043229754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0.70066663453494216</v>
      </c>
      <c r="C4" s="124">
        <f>IF(RES_hhdet_tes!C4=0,"",RES_hhdet_tes!C4/RES_hhdet_fec!C4)</f>
        <v>0.70210028374825728</v>
      </c>
      <c r="D4" s="124">
        <f>IF(RES_hhdet_tes!D4=0,"",RES_hhdet_tes!D4/RES_hhdet_fec!D4)</f>
        <v>0.70307826207138002</v>
      </c>
      <c r="E4" s="124">
        <f>IF(RES_hhdet_tes!E4=0,"",RES_hhdet_tes!E4/RES_hhdet_fec!E4)</f>
        <v>0.70586696348019662</v>
      </c>
      <c r="F4" s="124">
        <f>IF(RES_hhdet_tes!F4=0,"",RES_hhdet_tes!F4/RES_hhdet_fec!F4)</f>
        <v>0.70985287183279755</v>
      </c>
      <c r="G4" s="124">
        <f>IF(RES_hhdet_tes!G4=0,"",RES_hhdet_tes!G4/RES_hhdet_fec!G4)</f>
        <v>0.71423059662563015</v>
      </c>
      <c r="H4" s="124">
        <f>IF(RES_hhdet_tes!H4=0,"",RES_hhdet_tes!H4/RES_hhdet_fec!H4)</f>
        <v>0.72058320064921799</v>
      </c>
      <c r="I4" s="124">
        <f>IF(RES_hhdet_tes!I4=0,"",RES_hhdet_tes!I4/RES_hhdet_fec!I4)</f>
        <v>0.72766462061714376</v>
      </c>
      <c r="J4" s="124">
        <f>IF(RES_hhdet_tes!J4=0,"",RES_hhdet_tes!J4/RES_hhdet_fec!J4)</f>
        <v>0.73521781949493359</v>
      </c>
      <c r="K4" s="124">
        <f>IF(RES_hhdet_tes!K4=0,"",RES_hhdet_tes!K4/RES_hhdet_fec!K4)</f>
        <v>0.74399893479999535</v>
      </c>
      <c r="L4" s="124">
        <f>IF(RES_hhdet_tes!L4=0,"",RES_hhdet_tes!L4/RES_hhdet_fec!L4)</f>
        <v>0.75208168080599491</v>
      </c>
      <c r="M4" s="124">
        <f>IF(RES_hhdet_tes!M4=0,"",RES_hhdet_tes!M4/RES_hhdet_fec!M4)</f>
        <v>0.75973093445953044</v>
      </c>
      <c r="N4" s="124">
        <f>IF(RES_hhdet_tes!N4=0,"",RES_hhdet_tes!N4/RES_hhdet_fec!N4)</f>
        <v>0.76680299743473745</v>
      </c>
      <c r="O4" s="124">
        <f>IF(RES_hhdet_tes!O4=0,"",RES_hhdet_tes!O4/RES_hhdet_fec!O4)</f>
        <v>0.77199503351998344</v>
      </c>
      <c r="P4" s="124">
        <f>IF(RES_hhdet_tes!P4=0,"",RES_hhdet_tes!P4/RES_hhdet_fec!P4)</f>
        <v>0.77236607097028709</v>
      </c>
      <c r="Q4" s="124">
        <f>IF(RES_hhdet_tes!Q4=0,"",RES_hhdet_tes!Q4/RES_hhdet_fec!Q4)</f>
        <v>0.77274974400734442</v>
      </c>
      <c r="R4" s="124">
        <f>IF(RES_hhdet_tes!R4=0,"",RES_hhdet_tes!R4/RES_hhdet_fec!R4)</f>
        <v>0.77345984023643355</v>
      </c>
      <c r="S4" s="124">
        <f>IF(RES_hhdet_tes!S4=0,"",RES_hhdet_tes!S4/RES_hhdet_fec!S4)</f>
        <v>0.77445519640532234</v>
      </c>
      <c r="T4" s="124">
        <f>IF(RES_hhdet_tes!T4=0,"",RES_hhdet_tes!T4/RES_hhdet_fec!T4)</f>
        <v>0.77557614121467555</v>
      </c>
      <c r="U4" s="124">
        <f>IF(RES_hhdet_tes!U4=0,"",RES_hhdet_tes!U4/RES_hhdet_fec!U4)</f>
        <v>0.77700055674883872</v>
      </c>
      <c r="V4" s="124">
        <f>IF(RES_hhdet_tes!V4=0,"",RES_hhdet_tes!V4/RES_hhdet_fec!V4)</f>
        <v>0.77840589264001125</v>
      </c>
      <c r="W4" s="124">
        <f>IF(RES_hhdet_tes!W4=0,"",RES_hhdet_tes!W4/RES_hhdet_fec!W4)</f>
        <v>0.79142787250824398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0.69863863849427399</v>
      </c>
      <c r="C5" s="111">
        <f>IF(RES_hhdet_tes!C5=0,"",RES_hhdet_tes!C5/RES_hhdet_fec!C5)</f>
        <v>0.70010393536068982</v>
      </c>
      <c r="D5" s="111">
        <f>IF(RES_hhdet_tes!D5=0,"",RES_hhdet_tes!D5/RES_hhdet_fec!D5)</f>
        <v>0.70111870406961019</v>
      </c>
      <c r="E5" s="111">
        <f>IF(RES_hhdet_tes!E5=0,"",RES_hhdet_tes!E5/RES_hhdet_fec!E5)</f>
        <v>0.70396666899722582</v>
      </c>
      <c r="F5" s="111">
        <f>IF(RES_hhdet_tes!F5=0,"",RES_hhdet_tes!F5/RES_hhdet_fec!F5)</f>
        <v>0.7079840946612459</v>
      </c>
      <c r="G5" s="111">
        <f>IF(RES_hhdet_tes!G5=0,"",RES_hhdet_tes!G5/RES_hhdet_fec!G5)</f>
        <v>0.71240099767605591</v>
      </c>
      <c r="H5" s="111">
        <f>IF(RES_hhdet_tes!H5=0,"",RES_hhdet_tes!H5/RES_hhdet_fec!H5)</f>
        <v>0.71882050575109624</v>
      </c>
      <c r="I5" s="111">
        <f>IF(RES_hhdet_tes!I5=0,"",RES_hhdet_tes!I5/RES_hhdet_fec!I5)</f>
        <v>0.72596151103352957</v>
      </c>
      <c r="J5" s="111">
        <f>IF(RES_hhdet_tes!J5=0,"",RES_hhdet_tes!J5/RES_hhdet_fec!J5)</f>
        <v>0.73356127329033571</v>
      </c>
      <c r="K5" s="111">
        <f>IF(RES_hhdet_tes!K5=0,"",RES_hhdet_tes!K5/RES_hhdet_fec!K5)</f>
        <v>0.74239877839204271</v>
      </c>
      <c r="L5" s="111">
        <f>IF(RES_hhdet_tes!L5=0,"",RES_hhdet_tes!L5/RES_hhdet_fec!L5)</f>
        <v>0.750537220310183</v>
      </c>
      <c r="M5" s="111">
        <f>IF(RES_hhdet_tes!M5=0,"",RES_hhdet_tes!M5/RES_hhdet_fec!M5)</f>
        <v>0.75824491161542318</v>
      </c>
      <c r="N5" s="111">
        <f>IF(RES_hhdet_tes!N5=0,"",RES_hhdet_tes!N5/RES_hhdet_fec!N5)</f>
        <v>0.76535848549885166</v>
      </c>
      <c r="O5" s="111">
        <f>IF(RES_hhdet_tes!O5=0,"",RES_hhdet_tes!O5/RES_hhdet_fec!O5)</f>
        <v>0.77058021200504057</v>
      </c>
      <c r="P5" s="111">
        <f>IF(RES_hhdet_tes!P5=0,"",RES_hhdet_tes!P5/RES_hhdet_fec!P5)</f>
        <v>0.77095486900963206</v>
      </c>
      <c r="Q5" s="111">
        <f>IF(RES_hhdet_tes!Q5=0,"",RES_hhdet_tes!Q5/RES_hhdet_fec!Q5)</f>
        <v>0.77134365350049761</v>
      </c>
      <c r="R5" s="111">
        <f>IF(RES_hhdet_tes!R5=0,"",RES_hhdet_tes!R5/RES_hhdet_fec!R5)</f>
        <v>0.77207578114675501</v>
      </c>
      <c r="S5" s="111">
        <f>IF(RES_hhdet_tes!S5=0,"",RES_hhdet_tes!S5/RES_hhdet_fec!S5)</f>
        <v>0.77309047404889641</v>
      </c>
      <c r="T5" s="111">
        <f>IF(RES_hhdet_tes!T5=0,"",RES_hhdet_tes!T5/RES_hhdet_fec!T5)</f>
        <v>0.77422204331710132</v>
      </c>
      <c r="U5" s="111">
        <f>IF(RES_hhdet_tes!U5=0,"",RES_hhdet_tes!U5/RES_hhdet_fec!U5)</f>
        <v>0.77567182397326873</v>
      </c>
      <c r="V5" s="111">
        <f>IF(RES_hhdet_tes!V5=0,"",RES_hhdet_tes!V5/RES_hhdet_fec!V5)</f>
        <v>0.77708513656104694</v>
      </c>
      <c r="W5" s="111">
        <f>IF(RES_hhdet_tes!W5=0,"",RES_hhdet_tes!W5/RES_hhdet_fec!W5)</f>
        <v>0.79017568017251094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1.9246046147423326</v>
      </c>
      <c r="C7" s="124">
        <f>IF(RES_hhdet_tes!C7=0,"",RES_hhdet_tes!C7/RES_hhdet_fec!C7)</f>
        <v>1.9881908588972879</v>
      </c>
      <c r="D7" s="124">
        <f>IF(RES_hhdet_tes!D7=0,"",RES_hhdet_tes!D7/RES_hhdet_fec!D7)</f>
        <v>2.0609018409689006</v>
      </c>
      <c r="E7" s="124">
        <f>IF(RES_hhdet_tes!E7=0,"",RES_hhdet_tes!E7/RES_hhdet_fec!E7)</f>
        <v>2.1332663845703363</v>
      </c>
      <c r="F7" s="124">
        <f>IF(RES_hhdet_tes!F7=0,"",RES_hhdet_tes!F7/RES_hhdet_fec!F7)</f>
        <v>2.2534764840571171</v>
      </c>
      <c r="G7" s="124">
        <f>IF(RES_hhdet_tes!G7=0,"",RES_hhdet_tes!G7/RES_hhdet_fec!G7)</f>
        <v>2.4222141352032462</v>
      </c>
      <c r="H7" s="124">
        <f>IF(RES_hhdet_tes!H7=0,"",RES_hhdet_tes!H7/RES_hhdet_fec!H7)</f>
        <v>2.6436041880562637</v>
      </c>
      <c r="I7" s="124">
        <f>IF(RES_hhdet_tes!I7=0,"",RES_hhdet_tes!I7/RES_hhdet_fec!I7)</f>
        <v>2.7642236792435146</v>
      </c>
      <c r="J7" s="124">
        <f>IF(RES_hhdet_tes!J7=0,"",RES_hhdet_tes!J7/RES_hhdet_fec!J7)</f>
        <v>2.8293968583359126</v>
      </c>
      <c r="K7" s="124">
        <f>IF(RES_hhdet_tes!K7=0,"",RES_hhdet_tes!K7/RES_hhdet_fec!K7)</f>
        <v>2.9075125397711972</v>
      </c>
      <c r="L7" s="124">
        <f>IF(RES_hhdet_tes!L7=0,"",RES_hhdet_tes!L7/RES_hhdet_fec!L7)</f>
        <v>2.9894019088796853</v>
      </c>
      <c r="M7" s="124">
        <f>IF(RES_hhdet_tes!M7=0,"",RES_hhdet_tes!M7/RES_hhdet_fec!M7)</f>
        <v>3.0736788410536131</v>
      </c>
      <c r="N7" s="124">
        <f>IF(RES_hhdet_tes!N7=0,"",RES_hhdet_tes!N7/RES_hhdet_fec!N7)</f>
        <v>3.1637505685418743</v>
      </c>
      <c r="O7" s="124">
        <f>IF(RES_hhdet_tes!O7=0,"",RES_hhdet_tes!O7/RES_hhdet_fec!O7)</f>
        <v>3.2562744623967403</v>
      </c>
      <c r="P7" s="124">
        <f>IF(RES_hhdet_tes!P7=0,"",RES_hhdet_tes!P7/RES_hhdet_fec!P7)</f>
        <v>3.325973713810213</v>
      </c>
      <c r="Q7" s="124">
        <f>IF(RES_hhdet_tes!Q7=0,"",RES_hhdet_tes!Q7/RES_hhdet_fec!Q7)</f>
        <v>3.3846711465405632</v>
      </c>
      <c r="R7" s="124">
        <f>IF(RES_hhdet_tes!R7=0,"",RES_hhdet_tes!R7/RES_hhdet_fec!R7)</f>
        <v>3.4440620101344863</v>
      </c>
      <c r="S7" s="124">
        <f>IF(RES_hhdet_tes!S7=0,"",RES_hhdet_tes!S7/RES_hhdet_fec!S7)</f>
        <v>3.5146767570530169</v>
      </c>
      <c r="T7" s="124">
        <f>IF(RES_hhdet_tes!T7=0,"",RES_hhdet_tes!T7/RES_hhdet_fec!T7)</f>
        <v>3.6094313597084864</v>
      </c>
      <c r="U7" s="124">
        <f>IF(RES_hhdet_tes!U7=0,"",RES_hhdet_tes!U7/RES_hhdet_fec!U7)</f>
        <v>3.7351771094356248</v>
      </c>
      <c r="V7" s="124">
        <f>IF(RES_hhdet_tes!V7=0,"",RES_hhdet_tes!V7/RES_hhdet_fec!V7)</f>
        <v>3.9059018073044216</v>
      </c>
      <c r="W7" s="124">
        <f>IF(RES_hhdet_tes!W7=0,"",RES_hhdet_tes!W7/RES_hhdet_fec!W7)</f>
        <v>4.1142913964375278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1.9246046147423326</v>
      </c>
      <c r="C8" s="111">
        <f>IF(RES_hhdet_tes!C8=0,"",RES_hhdet_tes!C8/RES_hhdet_fec!C8)</f>
        <v>1.9881908588972879</v>
      </c>
      <c r="D8" s="111">
        <f>IF(RES_hhdet_tes!D8=0,"",RES_hhdet_tes!D8/RES_hhdet_fec!D8)</f>
        <v>2.0609018409689006</v>
      </c>
      <c r="E8" s="111">
        <f>IF(RES_hhdet_tes!E8=0,"",RES_hhdet_tes!E8/RES_hhdet_fec!E8)</f>
        <v>2.1332663845703363</v>
      </c>
      <c r="F8" s="111">
        <f>IF(RES_hhdet_tes!F8=0,"",RES_hhdet_tes!F8/RES_hhdet_fec!F8)</f>
        <v>2.2534764840571171</v>
      </c>
      <c r="G8" s="111">
        <f>IF(RES_hhdet_tes!G8=0,"",RES_hhdet_tes!G8/RES_hhdet_fec!G8)</f>
        <v>2.4222141352032462</v>
      </c>
      <c r="H8" s="111">
        <f>IF(RES_hhdet_tes!H8=0,"",RES_hhdet_tes!H8/RES_hhdet_fec!H8)</f>
        <v>2.6436041880562637</v>
      </c>
      <c r="I8" s="111">
        <f>IF(RES_hhdet_tes!I8=0,"",RES_hhdet_tes!I8/RES_hhdet_fec!I8)</f>
        <v>2.7642236792435146</v>
      </c>
      <c r="J8" s="111">
        <f>IF(RES_hhdet_tes!J8=0,"",RES_hhdet_tes!J8/RES_hhdet_fec!J8)</f>
        <v>2.8293968583359126</v>
      </c>
      <c r="K8" s="111">
        <f>IF(RES_hhdet_tes!K8=0,"",RES_hhdet_tes!K8/RES_hhdet_fec!K8)</f>
        <v>2.9075125397711972</v>
      </c>
      <c r="L8" s="111">
        <f>IF(RES_hhdet_tes!L8=0,"",RES_hhdet_tes!L8/RES_hhdet_fec!L8)</f>
        <v>2.9894019088796853</v>
      </c>
      <c r="M8" s="111">
        <f>IF(RES_hhdet_tes!M8=0,"",RES_hhdet_tes!M8/RES_hhdet_fec!M8)</f>
        <v>3.0736788410536131</v>
      </c>
      <c r="N8" s="111">
        <f>IF(RES_hhdet_tes!N8=0,"",RES_hhdet_tes!N8/RES_hhdet_fec!N8)</f>
        <v>3.1637505685418743</v>
      </c>
      <c r="O8" s="111">
        <f>IF(RES_hhdet_tes!O8=0,"",RES_hhdet_tes!O8/RES_hhdet_fec!O8)</f>
        <v>3.2562744623967403</v>
      </c>
      <c r="P8" s="111">
        <f>IF(RES_hhdet_tes!P8=0,"",RES_hhdet_tes!P8/RES_hhdet_fec!P8)</f>
        <v>3.325973713810213</v>
      </c>
      <c r="Q8" s="111">
        <f>IF(RES_hhdet_tes!Q8=0,"",RES_hhdet_tes!Q8/RES_hhdet_fec!Q8)</f>
        <v>3.3846711465405632</v>
      </c>
      <c r="R8" s="111">
        <f>IF(RES_hhdet_tes!R8=0,"",RES_hhdet_tes!R8/RES_hhdet_fec!R8)</f>
        <v>3.4440620101344863</v>
      </c>
      <c r="S8" s="111">
        <f>IF(RES_hhdet_tes!S8=0,"",RES_hhdet_tes!S8/RES_hhdet_fec!S8)</f>
        <v>3.5146767570530169</v>
      </c>
      <c r="T8" s="111">
        <f>IF(RES_hhdet_tes!T8=0,"",RES_hhdet_tes!T8/RES_hhdet_fec!T8)</f>
        <v>3.6094313597084864</v>
      </c>
      <c r="U8" s="111">
        <f>IF(RES_hhdet_tes!U8=0,"",RES_hhdet_tes!U8/RES_hhdet_fec!U8)</f>
        <v>3.7351771094356248</v>
      </c>
      <c r="V8" s="111">
        <f>IF(RES_hhdet_tes!V8=0,"",RES_hhdet_tes!V8/RES_hhdet_fec!V8)</f>
        <v>3.9059018073044216</v>
      </c>
      <c r="W8" s="111">
        <f>IF(RES_hhdet_tes!W8=0,"",RES_hhdet_tes!W8/RES_hhdet_fec!W8)</f>
        <v>4.1142913964375278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0.74726298816457115</v>
      </c>
      <c r="C9" s="124">
        <f>IF(RES_hhdet_tes!C9=0,"",RES_hhdet_tes!C9/RES_hhdet_fec!C9)</f>
        <v>0.75397135823961459</v>
      </c>
      <c r="D9" s="124">
        <f>IF(RES_hhdet_tes!D9=0,"",RES_hhdet_tes!D9/RES_hhdet_fec!D9)</f>
        <v>0.76050060750876558</v>
      </c>
      <c r="E9" s="124">
        <f>IF(RES_hhdet_tes!E9=0,"",RES_hhdet_tes!E9/RES_hhdet_fec!E9)</f>
        <v>0.77367585741417888</v>
      </c>
      <c r="F9" s="124">
        <f>IF(RES_hhdet_tes!F9=0,"",RES_hhdet_tes!F9/RES_hhdet_fec!F9)</f>
        <v>0.77468156086022477</v>
      </c>
      <c r="G9" s="124">
        <f>IF(RES_hhdet_tes!G9=0,"",RES_hhdet_tes!G9/RES_hhdet_fec!G9)</f>
        <v>0.78750621244023711</v>
      </c>
      <c r="H9" s="124">
        <f>IF(RES_hhdet_tes!H9=0,"",RES_hhdet_tes!H9/RES_hhdet_fec!H9)</f>
        <v>0.80008616049189274</v>
      </c>
      <c r="I9" s="124">
        <f>IF(RES_hhdet_tes!I9=0,"",RES_hhdet_tes!I9/RES_hhdet_fec!I9)</f>
        <v>0.80884272160261694</v>
      </c>
      <c r="J9" s="124">
        <f>IF(RES_hhdet_tes!J9=0,"",RES_hhdet_tes!J9/RES_hhdet_fec!J9)</f>
        <v>0.81340361121551663</v>
      </c>
      <c r="K9" s="124">
        <f>IF(RES_hhdet_tes!K9=0,"",RES_hhdet_tes!K9/RES_hhdet_fec!K9)</f>
        <v>0.82010667248055902</v>
      </c>
      <c r="L9" s="124">
        <f>IF(RES_hhdet_tes!L9=0,"",RES_hhdet_tes!L9/RES_hhdet_fec!L9)</f>
        <v>0.82147753168316395</v>
      </c>
      <c r="M9" s="124">
        <f>IF(RES_hhdet_tes!M9=0,"",RES_hhdet_tes!M9/RES_hhdet_fec!M9)</f>
        <v>0.82529942274738577</v>
      </c>
      <c r="N9" s="124">
        <f>IF(RES_hhdet_tes!N9=0,"",RES_hhdet_tes!N9/RES_hhdet_fec!N9)</f>
        <v>0.83062304533936115</v>
      </c>
      <c r="O9" s="124">
        <f>IF(RES_hhdet_tes!O9=0,"",RES_hhdet_tes!O9/RES_hhdet_fec!O9)</f>
        <v>0.83410893136244402</v>
      </c>
      <c r="P9" s="124">
        <f>IF(RES_hhdet_tes!P9=0,"",RES_hhdet_tes!P9/RES_hhdet_fec!P9)</f>
        <v>0.84350101846890357</v>
      </c>
      <c r="Q9" s="124">
        <f>IF(RES_hhdet_tes!Q9=0,"",RES_hhdet_tes!Q9/RES_hhdet_fec!Q9)</f>
        <v>0.85459275296189341</v>
      </c>
      <c r="R9" s="124">
        <f>IF(RES_hhdet_tes!R9=0,"",RES_hhdet_tes!R9/RES_hhdet_fec!R9)</f>
        <v>0.85931748983553524</v>
      </c>
      <c r="S9" s="124">
        <f>IF(RES_hhdet_tes!S9=0,"",RES_hhdet_tes!S9/RES_hhdet_fec!S9)</f>
        <v>0.86830286833935211</v>
      </c>
      <c r="T9" s="124">
        <f>IF(RES_hhdet_tes!T9=0,"",RES_hhdet_tes!T9/RES_hhdet_fec!T9)</f>
        <v>0.8800852868799881</v>
      </c>
      <c r="U9" s="124">
        <f>IF(RES_hhdet_tes!U9=0,"",RES_hhdet_tes!U9/RES_hhdet_fec!U9)</f>
        <v>0.88839625750451146</v>
      </c>
      <c r="V9" s="124">
        <f>IF(RES_hhdet_tes!V9=0,"",RES_hhdet_tes!V9/RES_hhdet_fec!V9)</f>
        <v>0.89709783933499554</v>
      </c>
      <c r="W9" s="124">
        <f>IF(RES_hhdet_tes!W9=0,"",RES_hhdet_tes!W9/RES_hhdet_fec!W9)</f>
        <v>0.90250253850424567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0.66927124381602909</v>
      </c>
      <c r="C11" s="111">
        <f>IF(RES_hhdet_tes!C11=0,"",RES_hhdet_tes!C11/RES_hhdet_fec!C11)</f>
        <v>0.67111208828080804</v>
      </c>
      <c r="D11" s="111">
        <f>IF(RES_hhdet_tes!D11=0,"",RES_hhdet_tes!D11/RES_hhdet_fec!D11)</f>
        <v>0.67243049365291674</v>
      </c>
      <c r="E11" s="111">
        <f>IF(RES_hhdet_tes!E11=0,"",RES_hhdet_tes!E11/RES_hhdet_fec!E11)</f>
        <v>0.67562919312721903</v>
      </c>
      <c r="F11" s="111">
        <f>IF(RES_hhdet_tes!F11=0,"",RES_hhdet_tes!F11/RES_hhdet_fec!F11)</f>
        <v>0.68032884122796655</v>
      </c>
      <c r="G11" s="111">
        <f>IF(RES_hhdet_tes!G11=0,"",RES_hhdet_tes!G11/RES_hhdet_fec!G11)</f>
        <v>0.68611813867170957</v>
      </c>
      <c r="H11" s="111">
        <f>IF(RES_hhdet_tes!H11=0,"",RES_hhdet_tes!H11/RES_hhdet_fec!H11)</f>
        <v>0.69367673403093255</v>
      </c>
      <c r="I11" s="111">
        <f>IF(RES_hhdet_tes!I11=0,"",RES_hhdet_tes!I11/RES_hhdet_fec!I11)</f>
        <v>0.69770704388044513</v>
      </c>
      <c r="J11" s="111">
        <f>IF(RES_hhdet_tes!J11=0,"",RES_hhdet_tes!J11/RES_hhdet_fec!J11)</f>
        <v>0.6990996240279681</v>
      </c>
      <c r="K11" s="111">
        <f>IF(RES_hhdet_tes!K11=0,"",RES_hhdet_tes!K11/RES_hhdet_fec!K11)</f>
        <v>0.70166718449600085</v>
      </c>
      <c r="L11" s="111">
        <f>IF(RES_hhdet_tes!L11=0,"",RES_hhdet_tes!L11/RES_hhdet_fec!L11)</f>
        <v>0.70420134846165527</v>
      </c>
      <c r="M11" s="111">
        <f>IF(RES_hhdet_tes!M11=0,"",RES_hhdet_tes!M11/RES_hhdet_fec!M11)</f>
        <v>0.70813789315243025</v>
      </c>
      <c r="N11" s="111">
        <f>IF(RES_hhdet_tes!N11=0,"",RES_hhdet_tes!N11/RES_hhdet_fec!N11)</f>
        <v>0.71283335706334361</v>
      </c>
      <c r="O11" s="111">
        <f>IF(RES_hhdet_tes!O11=0,"",RES_hhdet_tes!O11/RES_hhdet_fec!O11)</f>
        <v>0.71819687187053638</v>
      </c>
      <c r="P11" s="111">
        <f>IF(RES_hhdet_tes!P11=0,"",RES_hhdet_tes!P11/RES_hhdet_fec!P11)</f>
        <v>0.72834100310229055</v>
      </c>
      <c r="Q11" s="111">
        <f>IF(RES_hhdet_tes!Q11=0,"",RES_hhdet_tes!Q11/RES_hhdet_fec!Q11)</f>
        <v>0.74300783451306862</v>
      </c>
      <c r="R11" s="111">
        <f>IF(RES_hhdet_tes!R11=0,"",RES_hhdet_tes!R11/RES_hhdet_fec!R11)</f>
        <v>0.75667190106700177</v>
      </c>
      <c r="S11" s="111">
        <f>IF(RES_hhdet_tes!S11=0,"",RES_hhdet_tes!S11/RES_hhdet_fec!S11)</f>
        <v>0.77510985870181681</v>
      </c>
      <c r="T11" s="111">
        <f>IF(RES_hhdet_tes!T11=0,"",RES_hhdet_tes!T11/RES_hhdet_fec!T11)</f>
        <v>0.79700918379877161</v>
      </c>
      <c r="U11" s="111">
        <f>IF(RES_hhdet_tes!U11=0,"",RES_hhdet_tes!U11/RES_hhdet_fec!U11)</f>
        <v>0.81251885994519035</v>
      </c>
      <c r="V11" s="111">
        <f>IF(RES_hhdet_tes!V11=0,"",RES_hhdet_tes!V11/RES_hhdet_fec!V11)</f>
        <v>0.82308194146688418</v>
      </c>
      <c r="W11" s="111">
        <f>IF(RES_hhdet_tes!W11=0,"",RES_hhdet_tes!W11/RES_hhdet_fec!W11)</f>
        <v>0.83563912780555938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0.82308853615189004</v>
      </c>
      <c r="C12" s="111">
        <f>IF(RES_hhdet_tes!C12=0,"",RES_hhdet_tes!C12/RES_hhdet_fec!C12)</f>
        <v>0.83302681243766252</v>
      </c>
      <c r="D12" s="111">
        <f>IF(RES_hhdet_tes!D12=0,"",RES_hhdet_tes!D12/RES_hhdet_fec!D12)</f>
        <v>0.83066167564996551</v>
      </c>
      <c r="E12" s="111">
        <f>IF(RES_hhdet_tes!E12=0,"",RES_hhdet_tes!E12/RES_hhdet_fec!E12)</f>
        <v>0.83386576362908593</v>
      </c>
      <c r="F12" s="111">
        <f>IF(RES_hhdet_tes!F12=0,"",RES_hhdet_tes!F12/RES_hhdet_fec!F12)</f>
        <v>0.82856007000725918</v>
      </c>
      <c r="G12" s="111">
        <f>IF(RES_hhdet_tes!G12=0,"",RES_hhdet_tes!G12/RES_hhdet_fec!G12)</f>
        <v>0.83331148171299518</v>
      </c>
      <c r="H12" s="111">
        <f>IF(RES_hhdet_tes!H12=0,"",RES_hhdet_tes!H12/RES_hhdet_fec!H12)</f>
        <v>0.83758252567418423</v>
      </c>
      <c r="I12" s="111">
        <f>IF(RES_hhdet_tes!I12=0,"",RES_hhdet_tes!I12/RES_hhdet_fec!I12)</f>
        <v>0.82421937938897138</v>
      </c>
      <c r="J12" s="111">
        <f>IF(RES_hhdet_tes!J12=0,"",RES_hhdet_tes!J12/RES_hhdet_fec!J12)</f>
        <v>0.8400447234507139</v>
      </c>
      <c r="K12" s="111">
        <f>IF(RES_hhdet_tes!K12=0,"",RES_hhdet_tes!K12/RES_hhdet_fec!K12)</f>
        <v>0.84023668606136004</v>
      </c>
      <c r="L12" s="111">
        <f>IF(RES_hhdet_tes!L12=0,"",RES_hhdet_tes!L12/RES_hhdet_fec!L12)</f>
        <v>0.84242986961184474</v>
      </c>
      <c r="M12" s="111">
        <f>IF(RES_hhdet_tes!M12=0,"",RES_hhdet_tes!M12/RES_hhdet_fec!M12)</f>
        <v>0.83975233077465872</v>
      </c>
      <c r="N12" s="111">
        <f>IF(RES_hhdet_tes!N12=0,"",RES_hhdet_tes!N12/RES_hhdet_fec!N12)</f>
        <v>0.84112093719443481</v>
      </c>
      <c r="O12" s="111">
        <f>IF(RES_hhdet_tes!O12=0,"",RES_hhdet_tes!O12/RES_hhdet_fec!O12)</f>
        <v>0.83703097293471374</v>
      </c>
      <c r="P12" s="111">
        <f>IF(RES_hhdet_tes!P12=0,"",RES_hhdet_tes!P12/RES_hhdet_fec!P12)</f>
        <v>0.86498041350288513</v>
      </c>
      <c r="Q12" s="111">
        <f>IF(RES_hhdet_tes!Q12=0,"",RES_hhdet_tes!Q12/RES_hhdet_fec!Q12)</f>
        <v>0.869750175690161</v>
      </c>
      <c r="R12" s="111">
        <f>IF(RES_hhdet_tes!R12=0,"",RES_hhdet_tes!R12/RES_hhdet_fec!R12)</f>
        <v>0.8843538450332441</v>
      </c>
      <c r="S12" s="111">
        <f>IF(RES_hhdet_tes!S12=0,"",RES_hhdet_tes!S12/RES_hhdet_fec!S12)</f>
        <v>0.88487445690020716</v>
      </c>
      <c r="T12" s="111">
        <f>IF(RES_hhdet_tes!T12=0,"",RES_hhdet_tes!T12/RES_hhdet_fec!T12)</f>
        <v>0.9062416120797554</v>
      </c>
      <c r="U12" s="111">
        <f>IF(RES_hhdet_tes!U12=0,"",RES_hhdet_tes!U12/RES_hhdet_fec!U12)</f>
        <v>0.91150224661581292</v>
      </c>
      <c r="V12" s="111">
        <f>IF(RES_hhdet_tes!V12=0,"",RES_hhdet_tes!V12/RES_hhdet_fec!V12)</f>
        <v>0.91992858399732846</v>
      </c>
      <c r="W12" s="111">
        <f>IF(RES_hhdet_tes!W12=0,"",RES_hhdet_tes!W12/RES_hhdet_fec!W12)</f>
        <v>0.91551453287538198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0.66927124381602909</v>
      </c>
      <c r="C13" s="112">
        <f>IF(RES_hhdet_tes!C13=0,"",RES_hhdet_tes!C13/RES_hhdet_fec!C13)</f>
        <v>0.67352781936998285</v>
      </c>
      <c r="D13" s="112">
        <f>IF(RES_hhdet_tes!D13=0,"",RES_hhdet_tes!D13/RES_hhdet_fec!D13)</f>
        <v>0.67609680038088293</v>
      </c>
      <c r="E13" s="112">
        <f>IF(RES_hhdet_tes!E13=0,"",RES_hhdet_tes!E13/RES_hhdet_fec!E13)</f>
        <v>0.68047700871974837</v>
      </c>
      <c r="F13" s="112">
        <f>IF(RES_hhdet_tes!F13=0,"",RES_hhdet_tes!F13/RES_hhdet_fec!F13)</f>
        <v>0.68759595917885474</v>
      </c>
      <c r="G13" s="112">
        <f>IF(RES_hhdet_tes!G13=0,"",RES_hhdet_tes!G13/RES_hhdet_fec!G13)</f>
        <v>0.69105079277613324</v>
      </c>
      <c r="H13" s="112">
        <f>IF(RES_hhdet_tes!H13=0,"",RES_hhdet_tes!H13/RES_hhdet_fec!H13)</f>
        <v>0.69614339254228441</v>
      </c>
      <c r="I13" s="112">
        <f>IF(RES_hhdet_tes!I13=0,"",RES_hhdet_tes!I13/RES_hhdet_fec!I13)</f>
        <v>0.69741920592370521</v>
      </c>
      <c r="J13" s="112">
        <f>IF(RES_hhdet_tes!J13=0,"",RES_hhdet_tes!J13/RES_hhdet_fec!J13)</f>
        <v>0.70041552209815516</v>
      </c>
      <c r="K13" s="112">
        <f>IF(RES_hhdet_tes!K13=0,"",RES_hhdet_tes!K13/RES_hhdet_fec!K13)</f>
        <v>0.703336300746919</v>
      </c>
      <c r="L13" s="112">
        <f>IF(RES_hhdet_tes!L13=0,"",RES_hhdet_tes!L13/RES_hhdet_fec!L13)</f>
        <v>0.70531976789290329</v>
      </c>
      <c r="M13" s="112">
        <f>IF(RES_hhdet_tes!M13=0,"",RES_hhdet_tes!M13/RES_hhdet_fec!M13)</f>
        <v>0.70957474786121078</v>
      </c>
      <c r="N13" s="112">
        <f>IF(RES_hhdet_tes!N13=0,"",RES_hhdet_tes!N13/RES_hhdet_fec!N13)</f>
        <v>0.71282408144222376</v>
      </c>
      <c r="O13" s="112">
        <f>IF(RES_hhdet_tes!O13=0,"",RES_hhdet_tes!O13/RES_hhdet_fec!O13)</f>
        <v>0.71519698491852601</v>
      </c>
      <c r="P13" s="112">
        <f>IF(RES_hhdet_tes!P13=0,"",RES_hhdet_tes!P13/RES_hhdet_fec!P13)</f>
        <v>0.73715195166948888</v>
      </c>
      <c r="Q13" s="112">
        <f>IF(RES_hhdet_tes!Q13=0,"",RES_hhdet_tes!Q13/RES_hhdet_fec!Q13)</f>
        <v>0.7412505783704646</v>
      </c>
      <c r="R13" s="112">
        <f>IF(RES_hhdet_tes!R13=0,"",RES_hhdet_tes!R13/RES_hhdet_fec!R13)</f>
        <v>0.77068721324477285</v>
      </c>
      <c r="S13" s="112">
        <f>IF(RES_hhdet_tes!S13=0,"",RES_hhdet_tes!S13/RES_hhdet_fec!S13)</f>
        <v>0.78098518992998978</v>
      </c>
      <c r="T13" s="112">
        <f>IF(RES_hhdet_tes!T13=0,"",RES_hhdet_tes!T13/RES_hhdet_fec!T13)</f>
        <v>0.80585158477762986</v>
      </c>
      <c r="U13" s="112">
        <f>IF(RES_hhdet_tes!U13=0,"",RES_hhdet_tes!U13/RES_hhdet_fec!U13)</f>
        <v>0.81707387660738129</v>
      </c>
      <c r="V13" s="112">
        <f>IF(RES_hhdet_tes!V13=0,"",RES_hhdet_tes!V13/RES_hhdet_fec!V13)</f>
        <v>0.82525807421962927</v>
      </c>
      <c r="W13" s="112">
        <f>IF(RES_hhdet_tes!W13=0,"",RES_hhdet_tes!W13/RES_hhdet_fec!W13)</f>
        <v>0.83079582909994054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0.74980418038628749</v>
      </c>
      <c r="C15" s="112">
        <f>IF(RES_hhdet_tes!C15=0,"",RES_hhdet_tes!C15/RES_hhdet_fec!C15)</f>
        <v>0.75233750503703167</v>
      </c>
      <c r="D15" s="112">
        <f>IF(RES_hhdet_tes!D15=0,"",RES_hhdet_tes!D15/RES_hhdet_fec!D15)</f>
        <v>0.75513330637049281</v>
      </c>
      <c r="E15" s="112">
        <f>IF(RES_hhdet_tes!E15=0,"",RES_hhdet_tes!E15/RES_hhdet_fec!E15)</f>
        <v>0.75823207715053798</v>
      </c>
      <c r="F15" s="112">
        <f>IF(RES_hhdet_tes!F15=0,"",RES_hhdet_tes!F15/RES_hhdet_fec!F15)</f>
        <v>0.76380234759822696</v>
      </c>
      <c r="G15" s="112">
        <f>IF(RES_hhdet_tes!G15=0,"",RES_hhdet_tes!G15/RES_hhdet_fec!G15)</f>
        <v>0.76950301927603615</v>
      </c>
      <c r="H15" s="112">
        <f>IF(RES_hhdet_tes!H15=0,"",RES_hhdet_tes!H15/RES_hhdet_fec!H15)</f>
        <v>0.77665302140738657</v>
      </c>
      <c r="I15" s="112">
        <f>IF(RES_hhdet_tes!I15=0,"",RES_hhdet_tes!I15/RES_hhdet_fec!I15)</f>
        <v>0.78008784246097107</v>
      </c>
      <c r="J15" s="112">
        <f>IF(RES_hhdet_tes!J15=0,"",RES_hhdet_tes!J15/RES_hhdet_fec!J15)</f>
        <v>0.78093758088975096</v>
      </c>
      <c r="K15" s="112">
        <f>IF(RES_hhdet_tes!K15=0,"",RES_hhdet_tes!K15/RES_hhdet_fec!K15)</f>
        <v>0.78188034064513168</v>
      </c>
      <c r="L15" s="112">
        <f>IF(RES_hhdet_tes!L15=0,"",RES_hhdet_tes!L15/RES_hhdet_fec!L15)</f>
        <v>0.78354993710937892</v>
      </c>
      <c r="M15" s="112">
        <f>IF(RES_hhdet_tes!M15=0,"",RES_hhdet_tes!M15/RES_hhdet_fec!M15)</f>
        <v>0.7849114159817151</v>
      </c>
      <c r="N15" s="112">
        <f>IF(RES_hhdet_tes!N15=0,"",RES_hhdet_tes!N15/RES_hhdet_fec!N15)</f>
        <v>0.78762123670057516</v>
      </c>
      <c r="O15" s="112">
        <f>IF(RES_hhdet_tes!O15=0,"",RES_hhdet_tes!O15/RES_hhdet_fec!O15)</f>
        <v>0.78968350812119992</v>
      </c>
      <c r="P15" s="112">
        <f>IF(RES_hhdet_tes!P15=0,"",RES_hhdet_tes!P15/RES_hhdet_fec!P15)</f>
        <v>0.79129020961008756</v>
      </c>
      <c r="Q15" s="112">
        <f>IF(RES_hhdet_tes!Q15=0,"",RES_hhdet_tes!Q15/RES_hhdet_fec!Q15)</f>
        <v>0.79323202608590127</v>
      </c>
      <c r="R15" s="112">
        <f>IF(RES_hhdet_tes!R15=0,"",RES_hhdet_tes!R15/RES_hhdet_fec!R15)</f>
        <v>0.79855999433013869</v>
      </c>
      <c r="S15" s="112">
        <f>IF(RES_hhdet_tes!S15=0,"",RES_hhdet_tes!S15/RES_hhdet_fec!S15)</f>
        <v>0.8079581805784587</v>
      </c>
      <c r="T15" s="112">
        <f>IF(RES_hhdet_tes!T15=0,"",RES_hhdet_tes!T15/RES_hhdet_fec!T15)</f>
        <v>0.82088564534575281</v>
      </c>
      <c r="U15" s="112">
        <f>IF(RES_hhdet_tes!U15=0,"",RES_hhdet_tes!U15/RES_hhdet_fec!U15)</f>
        <v>0.83041585355784964</v>
      </c>
      <c r="V15" s="112">
        <f>IF(RES_hhdet_tes!V15=0,"",RES_hhdet_tes!V15/RES_hhdet_fec!V15)</f>
        <v>0.84231387328323526</v>
      </c>
      <c r="W15" s="112">
        <f>IF(RES_hhdet_tes!W15=0,"",RES_hhdet_tes!W15/RES_hhdet_fec!W15)</f>
        <v>0.8458763805920303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0.87324719145901064</v>
      </c>
      <c r="C16" s="113">
        <f>IF(RES_hhdet_tes!C16=0,"",RES_hhdet_tes!C16/RES_hhdet_fec!C16)</f>
        <v>0.88237604560634553</v>
      </c>
      <c r="D16" s="113">
        <f>IF(RES_hhdet_tes!D16=0,"",RES_hhdet_tes!D16/RES_hhdet_fec!D16)</f>
        <v>0.88220999834073754</v>
      </c>
      <c r="E16" s="113">
        <f>IF(RES_hhdet_tes!E16=0,"",RES_hhdet_tes!E16/RES_hhdet_fec!E16)</f>
        <v>0.88609907400001953</v>
      </c>
      <c r="F16" s="113">
        <f>IF(RES_hhdet_tes!F16=0,"",RES_hhdet_tes!F16/RES_hhdet_fec!F16)</f>
        <v>0.88121595959656862</v>
      </c>
      <c r="G16" s="113">
        <f>IF(RES_hhdet_tes!G16=0,"",RES_hhdet_tes!G16/RES_hhdet_fec!G16)</f>
        <v>0.8852539091723084</v>
      </c>
      <c r="H16" s="113">
        <f>IF(RES_hhdet_tes!H16=0,"",RES_hhdet_tes!H16/RES_hhdet_fec!H16)</f>
        <v>0.88833677220469653</v>
      </c>
      <c r="I16" s="113">
        <f>IF(RES_hhdet_tes!I16=0,"",RES_hhdet_tes!I16/RES_hhdet_fec!I16)</f>
        <v>0.87836952914014665</v>
      </c>
      <c r="J16" s="113">
        <f>IF(RES_hhdet_tes!J16=0,"",RES_hhdet_tes!J16/RES_hhdet_fec!J16)</f>
        <v>0.8896419379771866</v>
      </c>
      <c r="K16" s="113">
        <f>IF(RES_hhdet_tes!K16=0,"",RES_hhdet_tes!K16/RES_hhdet_fec!K16)</f>
        <v>0.88911289707278029</v>
      </c>
      <c r="L16" s="113">
        <f>IF(RES_hhdet_tes!L16=0,"",RES_hhdet_tes!L16/RES_hhdet_fec!L16)</f>
        <v>0.89056338933328194</v>
      </c>
      <c r="M16" s="113">
        <f>IF(RES_hhdet_tes!M16=0,"",RES_hhdet_tes!M16/RES_hhdet_fec!M16)</f>
        <v>0.8872389452579329</v>
      </c>
      <c r="N16" s="113">
        <f>IF(RES_hhdet_tes!N16=0,"",RES_hhdet_tes!N16/RES_hhdet_fec!N16)</f>
        <v>0.88797398428144703</v>
      </c>
      <c r="O16" s="113">
        <f>IF(RES_hhdet_tes!O16=0,"",RES_hhdet_tes!O16/RES_hhdet_fec!O16)</f>
        <v>0.88482874038038573</v>
      </c>
      <c r="P16" s="113">
        <f>IF(RES_hhdet_tes!P16=0,"",RES_hhdet_tes!P16/RES_hhdet_fec!P16)</f>
        <v>0.89922654620956288</v>
      </c>
      <c r="Q16" s="113">
        <f>IF(RES_hhdet_tes!Q16=0,"",RES_hhdet_tes!Q16/RES_hhdet_fec!Q16)</f>
        <v>0.90317551569026655</v>
      </c>
      <c r="R16" s="113">
        <f>IF(RES_hhdet_tes!R16=0,"",RES_hhdet_tes!R16/RES_hhdet_fec!R16)</f>
        <v>0.90605600399611586</v>
      </c>
      <c r="S16" s="113">
        <f>IF(RES_hhdet_tes!S16=0,"",RES_hhdet_tes!S16/RES_hhdet_fec!S16)</f>
        <v>0.90527799157465039</v>
      </c>
      <c r="T16" s="113">
        <f>IF(RES_hhdet_tes!T16=0,"",RES_hhdet_tes!T16/RES_hhdet_fec!T16)</f>
        <v>0.91655765712615334</v>
      </c>
      <c r="U16" s="113">
        <f>IF(RES_hhdet_tes!U16=0,"",RES_hhdet_tes!U16/RES_hhdet_fec!U16)</f>
        <v>0.91994760250896745</v>
      </c>
      <c r="V16" s="113">
        <f>IF(RES_hhdet_tes!V16=0,"",RES_hhdet_tes!V16/RES_hhdet_fec!V16)</f>
        <v>0.92731225227001279</v>
      </c>
      <c r="W16" s="113">
        <f>IF(RES_hhdet_tes!W16=0,"",RES_hhdet_tes!W16/RES_hhdet_fec!W16)</f>
        <v>0.92517212549374284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0.74980418038628749</v>
      </c>
      <c r="C17" s="111">
        <f>IF(RES_hhdet_tes!C17=0,"",RES_hhdet_tes!C17/RES_hhdet_fec!C17)</f>
        <v>0.75602394622115132</v>
      </c>
      <c r="D17" s="111">
        <f>IF(RES_hhdet_tes!D17=0,"",RES_hhdet_tes!D17/RES_hhdet_fec!D17)</f>
        <v>0.76121565978823502</v>
      </c>
      <c r="E17" s="111">
        <f>IF(RES_hhdet_tes!E17=0,"",RES_hhdet_tes!E17/RES_hhdet_fec!E17)</f>
        <v>0.76793347910333476</v>
      </c>
      <c r="F17" s="111">
        <f>IF(RES_hhdet_tes!F17=0,"",RES_hhdet_tes!F17/RES_hhdet_fec!F17)</f>
        <v>0.77131461353980701</v>
      </c>
      <c r="G17" s="111">
        <f>IF(RES_hhdet_tes!G17=0,"",RES_hhdet_tes!G17/RES_hhdet_fec!G17)</f>
        <v>0.77524061921569154</v>
      </c>
      <c r="H17" s="111">
        <f>IF(RES_hhdet_tes!H17=0,"",RES_hhdet_tes!H17/RES_hhdet_fec!H17)</f>
        <v>0.77888526277647208</v>
      </c>
      <c r="I17" s="111">
        <f>IF(RES_hhdet_tes!I17=0,"",RES_hhdet_tes!I17/RES_hhdet_fec!I17)</f>
        <v>0.78064158534990447</v>
      </c>
      <c r="J17" s="111">
        <f>IF(RES_hhdet_tes!J17=0,"",RES_hhdet_tes!J17/RES_hhdet_fec!J17)</f>
        <v>0.78164177328217943</v>
      </c>
      <c r="K17" s="111">
        <f>IF(RES_hhdet_tes!K17=0,"",RES_hhdet_tes!K17/RES_hhdet_fec!K17)</f>
        <v>0.78319929998498272</v>
      </c>
      <c r="L17" s="111">
        <f>IF(RES_hhdet_tes!L17=0,"",RES_hhdet_tes!L17/RES_hhdet_fec!L17)</f>
        <v>0.78429335037319581</v>
      </c>
      <c r="M17" s="111">
        <f>IF(RES_hhdet_tes!M17=0,"",RES_hhdet_tes!M17/RES_hhdet_fec!M17)</f>
        <v>0.78625322848787937</v>
      </c>
      <c r="N17" s="111">
        <f>IF(RES_hhdet_tes!N17=0,"",RES_hhdet_tes!N17/RES_hhdet_fec!N17)</f>
        <v>0.78819446491933809</v>
      </c>
      <c r="O17" s="111">
        <f>IF(RES_hhdet_tes!O17=0,"",RES_hhdet_tes!O17/RES_hhdet_fec!O17)</f>
        <v>0.79054749738109042</v>
      </c>
      <c r="P17" s="111">
        <f>IF(RES_hhdet_tes!P17=0,"",RES_hhdet_tes!P17/RES_hhdet_fec!P17)</f>
        <v>0.79443184723088212</v>
      </c>
      <c r="Q17" s="111">
        <f>IF(RES_hhdet_tes!Q17=0,"",RES_hhdet_tes!Q17/RES_hhdet_fec!Q17)</f>
        <v>0.80094629438910303</v>
      </c>
      <c r="R17" s="111">
        <f>IF(RES_hhdet_tes!R17=0,"",RES_hhdet_tes!R17/RES_hhdet_fec!R17)</f>
        <v>0.80833041639305458</v>
      </c>
      <c r="S17" s="111">
        <f>IF(RES_hhdet_tes!S17=0,"",RES_hhdet_tes!S17/RES_hhdet_fec!S17)</f>
        <v>0.816808486916062</v>
      </c>
      <c r="T17" s="111">
        <f>IF(RES_hhdet_tes!T17=0,"",RES_hhdet_tes!T17/RES_hhdet_fec!T17)</f>
        <v>0.82440019627664241</v>
      </c>
      <c r="U17" s="111">
        <f>IF(RES_hhdet_tes!U17=0,"",RES_hhdet_tes!U17/RES_hhdet_fec!U17)</f>
        <v>0.83210715756994613</v>
      </c>
      <c r="V17" s="111">
        <f>IF(RES_hhdet_tes!V17=0,"",RES_hhdet_tes!V17/RES_hhdet_fec!V17)</f>
        <v>0.83740129349817627</v>
      </c>
      <c r="W17" s="111">
        <f>IF(RES_hhdet_tes!W17=0,"",RES_hhdet_tes!W17/RES_hhdet_fec!W17)</f>
        <v>0.8470338563714801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0.76110032566495722</v>
      </c>
      <c r="C19" s="124">
        <f>IF(RES_hhdet_tes!C19=0,"",RES_hhdet_tes!C19/RES_hhdet_fec!C19)</f>
        <v>0.76278579639399657</v>
      </c>
      <c r="D19" s="124">
        <f>IF(RES_hhdet_tes!D19=0,"",RES_hhdet_tes!D19/RES_hhdet_fec!D19)</f>
        <v>0.76458827245230054</v>
      </c>
      <c r="E19" s="124">
        <f>IF(RES_hhdet_tes!E19=0,"",RES_hhdet_tes!E19/RES_hhdet_fec!E19)</f>
        <v>0.76722803995723066</v>
      </c>
      <c r="F19" s="124">
        <f>IF(RES_hhdet_tes!F19=0,"",RES_hhdet_tes!F19/RES_hhdet_fec!F19)</f>
        <v>0.77042899862677916</v>
      </c>
      <c r="G19" s="124">
        <f>IF(RES_hhdet_tes!G19=0,"",RES_hhdet_tes!G19/RES_hhdet_fec!G19)</f>
        <v>0.77403442475990214</v>
      </c>
      <c r="H19" s="124">
        <f>IF(RES_hhdet_tes!H19=0,"",RES_hhdet_tes!H19/RES_hhdet_fec!H19)</f>
        <v>0.7783290749731625</v>
      </c>
      <c r="I19" s="124">
        <f>IF(RES_hhdet_tes!I19=0,"",RES_hhdet_tes!I19/RES_hhdet_fec!I19)</f>
        <v>0.78051714663702798</v>
      </c>
      <c r="J19" s="124">
        <f>IF(RES_hhdet_tes!J19=0,"",RES_hhdet_tes!J19/RES_hhdet_fec!J19)</f>
        <v>0.78157177404020983</v>
      </c>
      <c r="K19" s="124">
        <f>IF(RES_hhdet_tes!K19=0,"",RES_hhdet_tes!K19/RES_hhdet_fec!K19)</f>
        <v>0.78304044295343067</v>
      </c>
      <c r="L19" s="124">
        <f>IF(RES_hhdet_tes!L19=0,"",RES_hhdet_tes!L19/RES_hhdet_fec!L19)</f>
        <v>0.78448636530059446</v>
      </c>
      <c r="M19" s="124">
        <f>IF(RES_hhdet_tes!M19=0,"",RES_hhdet_tes!M19/RES_hhdet_fec!M19)</f>
        <v>0.78615463647654737</v>
      </c>
      <c r="N19" s="124">
        <f>IF(RES_hhdet_tes!N19=0,"",RES_hhdet_tes!N19/RES_hhdet_fec!N19)</f>
        <v>0.78801645442914581</v>
      </c>
      <c r="O19" s="124">
        <f>IF(RES_hhdet_tes!O19=0,"",RES_hhdet_tes!O19/RES_hhdet_fec!O19)</f>
        <v>0.78970745002877829</v>
      </c>
      <c r="P19" s="124">
        <f>IF(RES_hhdet_tes!P19=0,"",RES_hhdet_tes!P19/RES_hhdet_fec!P19)</f>
        <v>0.79179395437665923</v>
      </c>
      <c r="Q19" s="124">
        <f>IF(RES_hhdet_tes!Q19=0,"",RES_hhdet_tes!Q19/RES_hhdet_fec!Q19)</f>
        <v>0.79522507818051857</v>
      </c>
      <c r="R19" s="124">
        <f>IF(RES_hhdet_tes!R19=0,"",RES_hhdet_tes!R19/RES_hhdet_fec!R19)</f>
        <v>0.80022151751292703</v>
      </c>
      <c r="S19" s="124">
        <f>IF(RES_hhdet_tes!S19=0,"",RES_hhdet_tes!S19/RES_hhdet_fec!S19)</f>
        <v>0.80747082480639265</v>
      </c>
      <c r="T19" s="124">
        <f>IF(RES_hhdet_tes!T19=0,"",RES_hhdet_tes!T19/RES_hhdet_fec!T19)</f>
        <v>0.81594595612168408</v>
      </c>
      <c r="U19" s="124">
        <f>IF(RES_hhdet_tes!U19=0,"",RES_hhdet_tes!U19/RES_hhdet_fec!U19)</f>
        <v>0.82385089398112321</v>
      </c>
      <c r="V19" s="124">
        <f>IF(RES_hhdet_tes!V19=0,"",RES_hhdet_tes!V19/RES_hhdet_fec!V19)</f>
        <v>0.8306610956281606</v>
      </c>
      <c r="W19" s="124">
        <f>IF(RES_hhdet_tes!W19=0,"",RES_hhdet_tes!W19/RES_hhdet_fec!W19)</f>
        <v>0.84292683747539221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0.76110032566495722</v>
      </c>
      <c r="C22" s="45">
        <f>IF(RES_hhdet_tes!C22=0,"",RES_hhdet_tes!C22/RES_hhdet_fec!C22)</f>
        <v>0.76278579639399657</v>
      </c>
      <c r="D22" s="45">
        <f>IF(RES_hhdet_tes!D22=0,"",RES_hhdet_tes!D22/RES_hhdet_fec!D22)</f>
        <v>0.76458827245230054</v>
      </c>
      <c r="E22" s="45">
        <f>IF(RES_hhdet_tes!E22=0,"",RES_hhdet_tes!E22/RES_hhdet_fec!E22)</f>
        <v>0.76722803995723066</v>
      </c>
      <c r="F22" s="45">
        <f>IF(RES_hhdet_tes!F22=0,"",RES_hhdet_tes!F22/RES_hhdet_fec!F22)</f>
        <v>0.77042899862677916</v>
      </c>
      <c r="G22" s="45">
        <f>IF(RES_hhdet_tes!G22=0,"",RES_hhdet_tes!G22/RES_hhdet_fec!G22)</f>
        <v>0.77403442475990214</v>
      </c>
      <c r="H22" s="45">
        <f>IF(RES_hhdet_tes!H22=0,"",RES_hhdet_tes!H22/RES_hhdet_fec!H22)</f>
        <v>0.7783290749731625</v>
      </c>
      <c r="I22" s="45">
        <f>IF(RES_hhdet_tes!I22=0,"",RES_hhdet_tes!I22/RES_hhdet_fec!I22)</f>
        <v>0.78051714663702798</v>
      </c>
      <c r="J22" s="45">
        <f>IF(RES_hhdet_tes!J22=0,"",RES_hhdet_tes!J22/RES_hhdet_fec!J22)</f>
        <v>0.78157177404020983</v>
      </c>
      <c r="K22" s="45">
        <f>IF(RES_hhdet_tes!K22=0,"",RES_hhdet_tes!K22/RES_hhdet_fec!K22)</f>
        <v>0.78304044295343067</v>
      </c>
      <c r="L22" s="45">
        <f>IF(RES_hhdet_tes!L22=0,"",RES_hhdet_tes!L22/RES_hhdet_fec!L22)</f>
        <v>0.78448636530059446</v>
      </c>
      <c r="M22" s="45">
        <f>IF(RES_hhdet_tes!M22=0,"",RES_hhdet_tes!M22/RES_hhdet_fec!M22)</f>
        <v>0.78615463647654737</v>
      </c>
      <c r="N22" s="45">
        <f>IF(RES_hhdet_tes!N22=0,"",RES_hhdet_tes!N22/RES_hhdet_fec!N22)</f>
        <v>0.78801645442914581</v>
      </c>
      <c r="O22" s="45">
        <f>IF(RES_hhdet_tes!O22=0,"",RES_hhdet_tes!O22/RES_hhdet_fec!O22)</f>
        <v>0.78970745002877829</v>
      </c>
      <c r="P22" s="45">
        <f>IF(RES_hhdet_tes!P22=0,"",RES_hhdet_tes!P22/RES_hhdet_fec!P22)</f>
        <v>0.79179395437665923</v>
      </c>
      <c r="Q22" s="45">
        <f>IF(RES_hhdet_tes!Q22=0,"",RES_hhdet_tes!Q22/RES_hhdet_fec!Q22)</f>
        <v>0.79522507818051857</v>
      </c>
      <c r="R22" s="45">
        <f>IF(RES_hhdet_tes!R22=0,"",RES_hhdet_tes!R22/RES_hhdet_fec!R22)</f>
        <v>0.80022151751292703</v>
      </c>
      <c r="S22" s="45">
        <f>IF(RES_hhdet_tes!S22=0,"",RES_hhdet_tes!S22/RES_hhdet_fec!S22)</f>
        <v>0.80747082480639265</v>
      </c>
      <c r="T22" s="45">
        <f>IF(RES_hhdet_tes!T22=0,"",RES_hhdet_tes!T22/RES_hhdet_fec!T22)</f>
        <v>0.81594595612168408</v>
      </c>
      <c r="U22" s="45">
        <f>IF(RES_hhdet_tes!U22=0,"",RES_hhdet_tes!U22/RES_hhdet_fec!U22)</f>
        <v>0.82385089398112321</v>
      </c>
      <c r="V22" s="45">
        <f>IF(RES_hhdet_tes!V22=0,"",RES_hhdet_tes!V22/RES_hhdet_fec!V22)</f>
        <v>0.8306610956281606</v>
      </c>
      <c r="W22" s="45">
        <f>IF(RES_hhdet_tes!W22=0,"",RES_hhdet_tes!W22/RES_hhdet_fec!W22)</f>
        <v>0.84292683747539221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0.58113650704164599</v>
      </c>
      <c r="C24" s="119">
        <f>IF(RES_hhdet_tes!C24=0,"",RES_hhdet_tes!C24/RES_hhdet_fec!C24)</f>
        <v>0.58638956175791868</v>
      </c>
      <c r="D24" s="119">
        <f>IF(RES_hhdet_tes!D24=0,"",RES_hhdet_tes!D24/RES_hhdet_fec!D24)</f>
        <v>0.59614844367202346</v>
      </c>
      <c r="E24" s="119">
        <f>IF(RES_hhdet_tes!E24=0,"",RES_hhdet_tes!E24/RES_hhdet_fec!E24)</f>
        <v>0.60850453096479995</v>
      </c>
      <c r="F24" s="119">
        <f>IF(RES_hhdet_tes!F24=0,"",RES_hhdet_tes!F24/RES_hhdet_fec!F24)</f>
        <v>0.60742891981145419</v>
      </c>
      <c r="G24" s="119">
        <f>IF(RES_hhdet_tes!G24=0,"",RES_hhdet_tes!G24/RES_hhdet_fec!G24)</f>
        <v>0.61939918756406542</v>
      </c>
      <c r="H24" s="119">
        <f>IF(RES_hhdet_tes!H24=0,"",RES_hhdet_tes!H24/RES_hhdet_fec!H24)</f>
        <v>0.62570892499161701</v>
      </c>
      <c r="I24" s="119">
        <f>IF(RES_hhdet_tes!I24=0,"",RES_hhdet_tes!I24/RES_hhdet_fec!I24)</f>
        <v>0.64906080568660962</v>
      </c>
      <c r="J24" s="119">
        <f>IF(RES_hhdet_tes!J24=0,"",RES_hhdet_tes!J24/RES_hhdet_fec!J24)</f>
        <v>0.64408110213058356</v>
      </c>
      <c r="K24" s="119">
        <f>IF(RES_hhdet_tes!K24=0,"",RES_hhdet_tes!K24/RES_hhdet_fec!K24)</f>
        <v>0.65494949469622277</v>
      </c>
      <c r="L24" s="119">
        <f>IF(RES_hhdet_tes!L24=0,"",RES_hhdet_tes!L24/RES_hhdet_fec!L24)</f>
        <v>0.66339433816669513</v>
      </c>
      <c r="M24" s="119">
        <f>IF(RES_hhdet_tes!M24=0,"",RES_hhdet_tes!M24/RES_hhdet_fec!M24)</f>
        <v>0.67745828644947625</v>
      </c>
      <c r="N24" s="119">
        <f>IF(RES_hhdet_tes!N24=0,"",RES_hhdet_tes!N24/RES_hhdet_fec!N24)</f>
        <v>0.69052935575587104</v>
      </c>
      <c r="O24" s="119">
        <f>IF(RES_hhdet_tes!O24=0,"",RES_hhdet_tes!O24/RES_hhdet_fec!O24)</f>
        <v>0.69629852978787976</v>
      </c>
      <c r="P24" s="119">
        <f>IF(RES_hhdet_tes!P24=0,"",RES_hhdet_tes!P24/RES_hhdet_fec!P24)</f>
        <v>0.70405274257359729</v>
      </c>
      <c r="Q24" s="119">
        <f>IF(RES_hhdet_tes!Q24=0,"",RES_hhdet_tes!Q24/RES_hhdet_fec!Q24)</f>
        <v>0.71537933399606368</v>
      </c>
      <c r="R24" s="119">
        <f>IF(RES_hhdet_tes!R24=0,"",RES_hhdet_tes!R24/RES_hhdet_fec!R24)</f>
        <v>0.71721647593686355</v>
      </c>
      <c r="S24" s="119">
        <f>IF(RES_hhdet_tes!S24=0,"",RES_hhdet_tes!S24/RES_hhdet_fec!S24)</f>
        <v>0.73792723812809879</v>
      </c>
      <c r="T24" s="119">
        <f>IF(RES_hhdet_tes!T24=0,"",RES_hhdet_tes!T24/RES_hhdet_fec!T24)</f>
        <v>0.74040704215662478</v>
      </c>
      <c r="U24" s="119">
        <f>IF(RES_hhdet_tes!U24=0,"",RES_hhdet_tes!U24/RES_hhdet_fec!U24)</f>
        <v>0.75559948761769802</v>
      </c>
      <c r="V24" s="119">
        <f>IF(RES_hhdet_tes!V24=0,"",RES_hhdet_tes!V24/RES_hhdet_fec!V24)</f>
        <v>0.76419140180251799</v>
      </c>
      <c r="W24" s="119">
        <f>IF(RES_hhdet_tes!W24=0,"",RES_hhdet_tes!W24/RES_hhdet_fec!W24)</f>
        <v>0.77769427405136615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0.55074449578173068</v>
      </c>
      <c r="C25" s="124">
        <f>IF(RES_hhdet_tes!C25=0,"",RES_hhdet_tes!C25/RES_hhdet_fec!C25)</f>
        <v>0.55632836066660885</v>
      </c>
      <c r="D25" s="124">
        <f>IF(RES_hhdet_tes!D25=0,"",RES_hhdet_tes!D25/RES_hhdet_fec!D25)</f>
        <v>0.56194435917899843</v>
      </c>
      <c r="E25" s="124">
        <f>IF(RES_hhdet_tes!E25=0,"",RES_hhdet_tes!E25/RES_hhdet_fec!E25)</f>
        <v>0.5680848403195129</v>
      </c>
      <c r="F25" s="124">
        <f>IF(RES_hhdet_tes!F25=0,"",RES_hhdet_tes!F25/RES_hhdet_fec!F25)</f>
        <v>0.57543225631113315</v>
      </c>
      <c r="G25" s="124">
        <f>IF(RES_hhdet_tes!G25=0,"",RES_hhdet_tes!G25/RES_hhdet_fec!G25)</f>
        <v>0.58334973350140817</v>
      </c>
      <c r="H25" s="124">
        <f>IF(RES_hhdet_tes!H25=0,"",RES_hhdet_tes!H25/RES_hhdet_fec!H25)</f>
        <v>0.59088601741994307</v>
      </c>
      <c r="I25" s="124">
        <f>IF(RES_hhdet_tes!I25=0,"",RES_hhdet_tes!I25/RES_hhdet_fec!I25)</f>
        <v>0.59817972350755599</v>
      </c>
      <c r="J25" s="124">
        <f>IF(RES_hhdet_tes!J25=0,"",RES_hhdet_tes!J25/RES_hhdet_fec!J25)</f>
        <v>0.60676124893955496</v>
      </c>
      <c r="K25" s="124">
        <f>IF(RES_hhdet_tes!K25=0,"",RES_hhdet_tes!K25/RES_hhdet_fec!K25)</f>
        <v>0.61671391690142496</v>
      </c>
      <c r="L25" s="124">
        <f>IF(RES_hhdet_tes!L25=0,"",RES_hhdet_tes!L25/RES_hhdet_fec!L25)</f>
        <v>0.62851151393053373</v>
      </c>
      <c r="M25" s="124">
        <f>IF(RES_hhdet_tes!M25=0,"",RES_hhdet_tes!M25/RES_hhdet_fec!M25)</f>
        <v>0.64011271778750278</v>
      </c>
      <c r="N25" s="124">
        <f>IF(RES_hhdet_tes!N25=0,"",RES_hhdet_tes!N25/RES_hhdet_fec!N25)</f>
        <v>0.65336153967314248</v>
      </c>
      <c r="O25" s="124">
        <f>IF(RES_hhdet_tes!O25=0,"",RES_hhdet_tes!O25/RES_hhdet_fec!O25)</f>
        <v>0.66712264131795473</v>
      </c>
      <c r="P25" s="124">
        <f>IF(RES_hhdet_tes!P25=0,"",RES_hhdet_tes!P25/RES_hhdet_fec!P25)</f>
        <v>0.67053331543929373</v>
      </c>
      <c r="Q25" s="124">
        <f>IF(RES_hhdet_tes!Q25=0,"",RES_hhdet_tes!Q25/RES_hhdet_fec!Q25)</f>
        <v>0.676220229968576</v>
      </c>
      <c r="R25" s="124">
        <f>IF(RES_hhdet_tes!R25=0,"",RES_hhdet_tes!R25/RES_hhdet_fec!R25)</f>
        <v>0.68494839277001318</v>
      </c>
      <c r="S25" s="124">
        <f>IF(RES_hhdet_tes!S25=0,"",RES_hhdet_tes!S25/RES_hhdet_fec!S25)</f>
        <v>0.69543039840317944</v>
      </c>
      <c r="T25" s="124">
        <f>IF(RES_hhdet_tes!T25=0,"",RES_hhdet_tes!T25/RES_hhdet_fec!T25)</f>
        <v>0.70850991962818977</v>
      </c>
      <c r="U25" s="124">
        <f>IF(RES_hhdet_tes!U25=0,"",RES_hhdet_tes!U25/RES_hhdet_fec!U25)</f>
        <v>0.72151977202963713</v>
      </c>
      <c r="V25" s="124">
        <f>IF(RES_hhdet_tes!V25=0,"",RES_hhdet_tes!V25/RES_hhdet_fec!V25)</f>
        <v>0.7326978805523312</v>
      </c>
      <c r="W25" s="124">
        <f>IF(RES_hhdet_tes!W25=0,"",RES_hhdet_tes!W25/RES_hhdet_fec!W25)</f>
        <v>0.74270844677716641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0.5448106213131978</v>
      </c>
      <c r="C26" s="111">
        <f>IF(RES_hhdet_tes!C26=0,"",RES_hhdet_tes!C26/RES_hhdet_fec!C26)</f>
        <v>0.55048382565025999</v>
      </c>
      <c r="D26" s="111">
        <f>IF(RES_hhdet_tes!D26=0,"",RES_hhdet_tes!D26/RES_hhdet_fec!D26)</f>
        <v>0.55621068266070461</v>
      </c>
      <c r="E26" s="111">
        <f>IF(RES_hhdet_tes!E26=0,"",RES_hhdet_tes!E26/RES_hhdet_fec!E26)</f>
        <v>0.56251049218999982</v>
      </c>
      <c r="F26" s="111">
        <f>IF(RES_hhdet_tes!F26=0,"",RES_hhdet_tes!F26/RES_hhdet_fec!F26)</f>
        <v>0.56992895277279099</v>
      </c>
      <c r="G26" s="111">
        <f>IF(RES_hhdet_tes!G26=0,"",RES_hhdet_tes!G26/RES_hhdet_fec!G26)</f>
        <v>0.5779395777991414</v>
      </c>
      <c r="H26" s="111">
        <f>IF(RES_hhdet_tes!H26=0,"",RES_hhdet_tes!H26/RES_hhdet_fec!H26)</f>
        <v>0.58562933990989785</v>
      </c>
      <c r="I26" s="111">
        <f>IF(RES_hhdet_tes!I26=0,"",RES_hhdet_tes!I26/RES_hhdet_fec!I26)</f>
        <v>0.59304772603264011</v>
      </c>
      <c r="J26" s="111">
        <f>IF(RES_hhdet_tes!J26=0,"",RES_hhdet_tes!J26/RES_hhdet_fec!J26)</f>
        <v>0.60171618800452442</v>
      </c>
      <c r="K26" s="111">
        <f>IF(RES_hhdet_tes!K26=0,"",RES_hhdet_tes!K26/RES_hhdet_fec!K26)</f>
        <v>0.6117783101590355</v>
      </c>
      <c r="L26" s="111">
        <f>IF(RES_hhdet_tes!L26=0,"",RES_hhdet_tes!L26/RES_hhdet_fec!L26)</f>
        <v>0.62370356831836393</v>
      </c>
      <c r="M26" s="111">
        <f>IF(RES_hhdet_tes!M26=0,"",RES_hhdet_tes!M26/RES_hhdet_fec!M26)</f>
        <v>0.63544928709126336</v>
      </c>
      <c r="N26" s="111">
        <f>IF(RES_hhdet_tes!N26=0,"",RES_hhdet_tes!N26/RES_hhdet_fec!N26)</f>
        <v>0.64881094460027711</v>
      </c>
      <c r="O26" s="111">
        <f>IF(RES_hhdet_tes!O26=0,"",RES_hhdet_tes!O26/RES_hhdet_fec!O26)</f>
        <v>0.66268176394579958</v>
      </c>
      <c r="P26" s="111">
        <f>IF(RES_hhdet_tes!P26=0,"",RES_hhdet_tes!P26/RES_hhdet_fec!P26)</f>
        <v>0.66612139049820751</v>
      </c>
      <c r="Q26" s="111">
        <f>IF(RES_hhdet_tes!Q26=0,"",RES_hhdet_tes!Q26/RES_hhdet_fec!Q26)</f>
        <v>0.6718578040045845</v>
      </c>
      <c r="R26" s="111">
        <f>IF(RES_hhdet_tes!R26=0,"",RES_hhdet_tes!R26/RES_hhdet_fec!R26)</f>
        <v>0.68070580668319269</v>
      </c>
      <c r="S26" s="111">
        <f>IF(RES_hhdet_tes!S26=0,"",RES_hhdet_tes!S26/RES_hhdet_fec!S26)</f>
        <v>0.69131055310035971</v>
      </c>
      <c r="T26" s="111">
        <f>IF(RES_hhdet_tes!T26=0,"",RES_hhdet_tes!T26/RES_hhdet_fec!T26)</f>
        <v>0.70450894491691118</v>
      </c>
      <c r="U26" s="111">
        <f>IF(RES_hhdet_tes!U26=0,"",RES_hhdet_tes!U26/RES_hhdet_fec!U26)</f>
        <v>0.71768162107110467</v>
      </c>
      <c r="V26" s="111">
        <f>IF(RES_hhdet_tes!V26=0,"",RES_hhdet_tes!V26/RES_hhdet_fec!V26)</f>
        <v>0.72896157097110836</v>
      </c>
      <c r="W26" s="111">
        <f>IF(RES_hhdet_tes!W26=0,"",RES_hhdet_tes!W26/RES_hhdet_fec!W26)</f>
        <v>0.73909636383405286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1.9246046147423326</v>
      </c>
      <c r="C28" s="124">
        <f>IF(RES_hhdet_tes!C28=0,"",RES_hhdet_tes!C28/RES_hhdet_fec!C28)</f>
        <v>1.9905871984192902</v>
      </c>
      <c r="D28" s="124">
        <f>IF(RES_hhdet_tes!D28=0,"",RES_hhdet_tes!D28/RES_hhdet_fec!D28)</f>
        <v>2.0687169535753438</v>
      </c>
      <c r="E28" s="124">
        <f>IF(RES_hhdet_tes!E28=0,"",RES_hhdet_tes!E28/RES_hhdet_fec!E28)</f>
        <v>2.1837515222822823</v>
      </c>
      <c r="F28" s="124">
        <f>IF(RES_hhdet_tes!F28=0,"",RES_hhdet_tes!F28/RES_hhdet_fec!F28)</f>
        <v>2.3275659447005754</v>
      </c>
      <c r="G28" s="124">
        <f>IF(RES_hhdet_tes!G28=0,"",RES_hhdet_tes!G28/RES_hhdet_fec!G28)</f>
        <v>2.4845201551180556</v>
      </c>
      <c r="H28" s="124">
        <f>IF(RES_hhdet_tes!H28=0,"",RES_hhdet_tes!H28/RES_hhdet_fec!H28)</f>
        <v>2.6605250828586664</v>
      </c>
      <c r="I28" s="124">
        <f>IF(RES_hhdet_tes!I28=0,"",RES_hhdet_tes!I28/RES_hhdet_fec!I28)</f>
        <v>2.7500599983375933</v>
      </c>
      <c r="J28" s="124">
        <f>IF(RES_hhdet_tes!J28=0,"",RES_hhdet_tes!J28/RES_hhdet_fec!J28)</f>
        <v>2.7986134205610891</v>
      </c>
      <c r="K28" s="124">
        <f>IF(RES_hhdet_tes!K28=0,"",RES_hhdet_tes!K28/RES_hhdet_fec!K28)</f>
        <v>2.8620017183877735</v>
      </c>
      <c r="L28" s="124">
        <f>IF(RES_hhdet_tes!L28=0,"",RES_hhdet_tes!L28/RES_hhdet_fec!L28)</f>
        <v>2.9429117339718127</v>
      </c>
      <c r="M28" s="124">
        <f>IF(RES_hhdet_tes!M28=0,"",RES_hhdet_tes!M28/RES_hhdet_fec!M28)</f>
        <v>3.0424033033427085</v>
      </c>
      <c r="N28" s="124">
        <f>IF(RES_hhdet_tes!N28=0,"",RES_hhdet_tes!N28/RES_hhdet_fec!N28)</f>
        <v>3.1586561171522369</v>
      </c>
      <c r="O28" s="124">
        <f>IF(RES_hhdet_tes!O28=0,"",RES_hhdet_tes!O28/RES_hhdet_fec!O28)</f>
        <v>3.289274870275138</v>
      </c>
      <c r="P28" s="124">
        <f>IF(RES_hhdet_tes!P28=0,"",RES_hhdet_tes!P28/RES_hhdet_fec!P28)</f>
        <v>3.4092663267858003</v>
      </c>
      <c r="Q28" s="124">
        <f>IF(RES_hhdet_tes!Q28=0,"",RES_hhdet_tes!Q28/RES_hhdet_fec!Q28)</f>
        <v>3.5049010578173045</v>
      </c>
      <c r="R28" s="124">
        <f>IF(RES_hhdet_tes!R28=0,"",RES_hhdet_tes!R28/RES_hhdet_fec!R28)</f>
        <v>3.5895780858020228</v>
      </c>
      <c r="S28" s="124">
        <f>IF(RES_hhdet_tes!S28=0,"",RES_hhdet_tes!S28/RES_hhdet_fec!S28)</f>
        <v>3.6937808096475959</v>
      </c>
      <c r="T28" s="124">
        <f>IF(RES_hhdet_tes!T28=0,"",RES_hhdet_tes!T28/RES_hhdet_fec!T28)</f>
        <v>3.8145845076763392</v>
      </c>
      <c r="U28" s="124">
        <f>IF(RES_hhdet_tes!U28=0,"",RES_hhdet_tes!U28/RES_hhdet_fec!U28)</f>
        <v>3.9465530621153637</v>
      </c>
      <c r="V28" s="124">
        <f>IF(RES_hhdet_tes!V28=0,"",RES_hhdet_tes!V28/RES_hhdet_fec!V28)</f>
        <v>4.0805465314335194</v>
      </c>
      <c r="W28" s="124">
        <f>IF(RES_hhdet_tes!W28=0,"",RES_hhdet_tes!W28/RES_hhdet_fec!W28)</f>
        <v>4.185414491299996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1.9246046147423326</v>
      </c>
      <c r="C29" s="111">
        <f>IF(RES_hhdet_tes!C29=0,"",RES_hhdet_tes!C29/RES_hhdet_fec!C29)</f>
        <v>1.9905871984192902</v>
      </c>
      <c r="D29" s="111">
        <f>IF(RES_hhdet_tes!D29=0,"",RES_hhdet_tes!D29/RES_hhdet_fec!D29)</f>
        <v>2.0687169535753438</v>
      </c>
      <c r="E29" s="111">
        <f>IF(RES_hhdet_tes!E29=0,"",RES_hhdet_tes!E29/RES_hhdet_fec!E29)</f>
        <v>2.1837515222822823</v>
      </c>
      <c r="F29" s="111">
        <f>IF(RES_hhdet_tes!F29=0,"",RES_hhdet_tes!F29/RES_hhdet_fec!F29)</f>
        <v>2.3275659447005754</v>
      </c>
      <c r="G29" s="111">
        <f>IF(RES_hhdet_tes!G29=0,"",RES_hhdet_tes!G29/RES_hhdet_fec!G29)</f>
        <v>2.4845201551180556</v>
      </c>
      <c r="H29" s="111">
        <f>IF(RES_hhdet_tes!H29=0,"",RES_hhdet_tes!H29/RES_hhdet_fec!H29)</f>
        <v>2.6605250828586664</v>
      </c>
      <c r="I29" s="111">
        <f>IF(RES_hhdet_tes!I29=0,"",RES_hhdet_tes!I29/RES_hhdet_fec!I29)</f>
        <v>2.7500599983375933</v>
      </c>
      <c r="J29" s="111">
        <f>IF(RES_hhdet_tes!J29=0,"",RES_hhdet_tes!J29/RES_hhdet_fec!J29)</f>
        <v>2.7986134205610891</v>
      </c>
      <c r="K29" s="111">
        <f>IF(RES_hhdet_tes!K29=0,"",RES_hhdet_tes!K29/RES_hhdet_fec!K29)</f>
        <v>2.8620017183877735</v>
      </c>
      <c r="L29" s="111">
        <f>IF(RES_hhdet_tes!L29=0,"",RES_hhdet_tes!L29/RES_hhdet_fec!L29)</f>
        <v>2.9429117339718127</v>
      </c>
      <c r="M29" s="111">
        <f>IF(RES_hhdet_tes!M29=0,"",RES_hhdet_tes!M29/RES_hhdet_fec!M29)</f>
        <v>3.0424033033427085</v>
      </c>
      <c r="N29" s="111">
        <f>IF(RES_hhdet_tes!N29=0,"",RES_hhdet_tes!N29/RES_hhdet_fec!N29)</f>
        <v>3.1586561171522369</v>
      </c>
      <c r="O29" s="111">
        <f>IF(RES_hhdet_tes!O29=0,"",RES_hhdet_tes!O29/RES_hhdet_fec!O29)</f>
        <v>3.289274870275138</v>
      </c>
      <c r="P29" s="111">
        <f>IF(RES_hhdet_tes!P29=0,"",RES_hhdet_tes!P29/RES_hhdet_fec!P29)</f>
        <v>3.4092663267858003</v>
      </c>
      <c r="Q29" s="111">
        <f>IF(RES_hhdet_tes!Q29=0,"",RES_hhdet_tes!Q29/RES_hhdet_fec!Q29)</f>
        <v>3.5049010578173045</v>
      </c>
      <c r="R29" s="111">
        <f>IF(RES_hhdet_tes!R29=0,"",RES_hhdet_tes!R29/RES_hhdet_fec!R29)</f>
        <v>3.5895780858020228</v>
      </c>
      <c r="S29" s="111">
        <f>IF(RES_hhdet_tes!S29=0,"",RES_hhdet_tes!S29/RES_hhdet_fec!S29)</f>
        <v>3.6937808096475959</v>
      </c>
      <c r="T29" s="111">
        <f>IF(RES_hhdet_tes!T29=0,"",RES_hhdet_tes!T29/RES_hhdet_fec!T29)</f>
        <v>3.8145845076763392</v>
      </c>
      <c r="U29" s="111">
        <f>IF(RES_hhdet_tes!U29=0,"",RES_hhdet_tes!U29/RES_hhdet_fec!U29)</f>
        <v>3.9465530621153637</v>
      </c>
      <c r="V29" s="111">
        <f>IF(RES_hhdet_tes!V29=0,"",RES_hhdet_tes!V29/RES_hhdet_fec!V29)</f>
        <v>4.0805465314335194</v>
      </c>
      <c r="W29" s="111">
        <f>IF(RES_hhdet_tes!W29=0,"",RES_hhdet_tes!W29/RES_hhdet_fec!W29)</f>
        <v>4.185414491299996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0.7472631044173107</v>
      </c>
      <c r="C30" s="124">
        <f>IF(RES_hhdet_tes!C30=0,"",RES_hhdet_tes!C30/RES_hhdet_fec!C30)</f>
        <v>0.75585372405189821</v>
      </c>
      <c r="D30" s="124">
        <f>IF(RES_hhdet_tes!D30=0,"",RES_hhdet_tes!D30/RES_hhdet_fec!D30)</f>
        <v>0.76468247222941799</v>
      </c>
      <c r="E30" s="124">
        <f>IF(RES_hhdet_tes!E30=0,"",RES_hhdet_tes!E30/RES_hhdet_fec!E30)</f>
        <v>0.77817580193649427</v>
      </c>
      <c r="F30" s="124">
        <f>IF(RES_hhdet_tes!F30=0,"",RES_hhdet_tes!F30/RES_hhdet_fec!F30)</f>
        <v>0.77848961122079585</v>
      </c>
      <c r="G30" s="124">
        <f>IF(RES_hhdet_tes!G30=0,"",RES_hhdet_tes!G30/RES_hhdet_fec!G30)</f>
        <v>0.79025896131473516</v>
      </c>
      <c r="H30" s="124">
        <f>IF(RES_hhdet_tes!H30=0,"",RES_hhdet_tes!H30/RES_hhdet_fec!H30)</f>
        <v>0.80038223467033021</v>
      </c>
      <c r="I30" s="124">
        <f>IF(RES_hhdet_tes!I30=0,"",RES_hhdet_tes!I30/RES_hhdet_fec!I30)</f>
        <v>0.80739840799803764</v>
      </c>
      <c r="J30" s="124">
        <f>IF(RES_hhdet_tes!J30=0,"",RES_hhdet_tes!J30/RES_hhdet_fec!J30)</f>
        <v>0.81165890670711316</v>
      </c>
      <c r="K30" s="124">
        <f>IF(RES_hhdet_tes!K30=0,"",RES_hhdet_tes!K30/RES_hhdet_fec!K30)</f>
        <v>0.81829794574522308</v>
      </c>
      <c r="L30" s="124">
        <f>IF(RES_hhdet_tes!L30=0,"",RES_hhdet_tes!L30/RES_hhdet_fec!L30)</f>
        <v>0.82007808956057004</v>
      </c>
      <c r="M30" s="124">
        <f>IF(RES_hhdet_tes!M30=0,"",RES_hhdet_tes!M30/RES_hhdet_fec!M30)</f>
        <v>0.82448333683892872</v>
      </c>
      <c r="N30" s="124">
        <f>IF(RES_hhdet_tes!N30=0,"",RES_hhdet_tes!N30/RES_hhdet_fec!N30)</f>
        <v>0.83057953861378331</v>
      </c>
      <c r="O30" s="124">
        <f>IF(RES_hhdet_tes!O30=0,"",RES_hhdet_tes!O30/RES_hhdet_fec!O30)</f>
        <v>0.83686151553969479</v>
      </c>
      <c r="P30" s="124">
        <f>IF(RES_hhdet_tes!P30=0,"",RES_hhdet_tes!P30/RES_hhdet_fec!P30)</f>
        <v>0.84671032108871191</v>
      </c>
      <c r="Q30" s="124">
        <f>IF(RES_hhdet_tes!Q30=0,"",RES_hhdet_tes!Q30/RES_hhdet_fec!Q30)</f>
        <v>0.85772070621675722</v>
      </c>
      <c r="R30" s="124">
        <f>IF(RES_hhdet_tes!R30=0,"",RES_hhdet_tes!R30/RES_hhdet_fec!R30)</f>
        <v>0.86323358791681104</v>
      </c>
      <c r="S30" s="124">
        <f>IF(RES_hhdet_tes!S30=0,"",RES_hhdet_tes!S30/RES_hhdet_fec!S30)</f>
        <v>0.87185755238014917</v>
      </c>
      <c r="T30" s="124">
        <f>IF(RES_hhdet_tes!T30=0,"",RES_hhdet_tes!T30/RES_hhdet_fec!T30)</f>
        <v>0.88315875532737009</v>
      </c>
      <c r="U30" s="124">
        <f>IF(RES_hhdet_tes!U30=0,"",RES_hhdet_tes!U30/RES_hhdet_fec!U30)</f>
        <v>0.89252826989127287</v>
      </c>
      <c r="V30" s="124">
        <f>IF(RES_hhdet_tes!V30=0,"",RES_hhdet_tes!V30/RES_hhdet_fec!V30)</f>
        <v>0.90071943271728272</v>
      </c>
      <c r="W30" s="124">
        <f>IF(RES_hhdet_tes!W30=0,"",RES_hhdet_tes!W30/RES_hhdet_fec!W30)</f>
        <v>0.90438694821043075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0.66927124381602909</v>
      </c>
      <c r="C31" s="111">
        <f>IF(RES_hhdet_tes!C31=0,"",RES_hhdet_tes!C31/RES_hhdet_fec!C31)</f>
        <v>0.67178083607034844</v>
      </c>
      <c r="D31" s="111">
        <f>IF(RES_hhdet_tes!D31=0,"",RES_hhdet_tes!D31/RES_hhdet_fec!D31)</f>
        <v>0.67364286871840429</v>
      </c>
      <c r="E31" s="111">
        <f>IF(RES_hhdet_tes!E31=0,"",RES_hhdet_tes!E31/RES_hhdet_fec!E31)</f>
        <v>0.67716104106240504</v>
      </c>
      <c r="F31" s="111">
        <f>IF(RES_hhdet_tes!F31=0,"",RES_hhdet_tes!F31/RES_hhdet_fec!F31)</f>
        <v>0.6819032905039869</v>
      </c>
      <c r="G31" s="111">
        <f>IF(RES_hhdet_tes!G31=0,"",RES_hhdet_tes!G31/RES_hhdet_fec!G31)</f>
        <v>0.687465894307971</v>
      </c>
      <c r="H31" s="111">
        <f>IF(RES_hhdet_tes!H31=0,"",RES_hhdet_tes!H31/RES_hhdet_fec!H31)</f>
        <v>0.6938883417498044</v>
      </c>
      <c r="I31" s="111">
        <f>IF(RES_hhdet_tes!I31=0,"",RES_hhdet_tes!I31/RES_hhdet_fec!I31)</f>
        <v>0.69725479492053388</v>
      </c>
      <c r="J31" s="111">
        <f>IF(RES_hhdet_tes!J31=0,"",RES_hhdet_tes!J31/RES_hhdet_fec!J31)</f>
        <v>0.69857301519253923</v>
      </c>
      <c r="K31" s="111">
        <f>IF(RES_hhdet_tes!K31=0,"",RES_hhdet_tes!K31/RES_hhdet_fec!K31)</f>
        <v>0.7011303781681214</v>
      </c>
      <c r="L31" s="111">
        <f>IF(RES_hhdet_tes!L31=0,"",RES_hhdet_tes!L31/RES_hhdet_fec!L31)</f>
        <v>0.70407985356463054</v>
      </c>
      <c r="M31" s="111">
        <f>IF(RES_hhdet_tes!M31=0,"",RES_hhdet_tes!M31/RES_hhdet_fec!M31)</f>
        <v>0.70830638688627234</v>
      </c>
      <c r="N31" s="111">
        <f>IF(RES_hhdet_tes!N31=0,"",RES_hhdet_tes!N31/RES_hhdet_fec!N31)</f>
        <v>0.71394302065269</v>
      </c>
      <c r="O31" s="111">
        <f>IF(RES_hhdet_tes!O31=0,"",RES_hhdet_tes!O31/RES_hhdet_fec!O31)</f>
        <v>0.7233922160475601</v>
      </c>
      <c r="P31" s="111">
        <f>IF(RES_hhdet_tes!P31=0,"",RES_hhdet_tes!P31/RES_hhdet_fec!P31)</f>
        <v>0.73422053308170609</v>
      </c>
      <c r="Q31" s="111">
        <f>IF(RES_hhdet_tes!Q31=0,"",RES_hhdet_tes!Q31/RES_hhdet_fec!Q31)</f>
        <v>0.7485378287449167</v>
      </c>
      <c r="R31" s="111">
        <f>IF(RES_hhdet_tes!R31=0,"",RES_hhdet_tes!R31/RES_hhdet_fec!R31)</f>
        <v>0.76289908384784244</v>
      </c>
      <c r="S31" s="111">
        <f>IF(RES_hhdet_tes!S31=0,"",RES_hhdet_tes!S31/RES_hhdet_fec!S31)</f>
        <v>0.78101793507348682</v>
      </c>
      <c r="T31" s="111">
        <f>IF(RES_hhdet_tes!T31=0,"",RES_hhdet_tes!T31/RES_hhdet_fec!T31)</f>
        <v>0.80607388891357545</v>
      </c>
      <c r="U31" s="111">
        <f>IF(RES_hhdet_tes!U31=0,"",RES_hhdet_tes!U31/RES_hhdet_fec!U31)</f>
        <v>0.82283265585168475</v>
      </c>
      <c r="V31" s="111">
        <f>IF(RES_hhdet_tes!V31=0,"",RES_hhdet_tes!V31/RES_hhdet_fec!V31)</f>
        <v>0.83596114835165092</v>
      </c>
      <c r="W31" s="111">
        <f>IF(RES_hhdet_tes!W31=0,"",RES_hhdet_tes!W31/RES_hhdet_fec!W31)</f>
        <v>0.84605408869348464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0.82308853615189015</v>
      </c>
      <c r="C32" s="111">
        <f>IF(RES_hhdet_tes!C32=0,"",RES_hhdet_tes!C32/RES_hhdet_fec!C32)</f>
        <v>0.83384223597606744</v>
      </c>
      <c r="D32" s="111">
        <f>IF(RES_hhdet_tes!D32=0,"",RES_hhdet_tes!D32/RES_hhdet_fec!D32)</f>
        <v>0.83196060230725732</v>
      </c>
      <c r="E32" s="111">
        <f>IF(RES_hhdet_tes!E32=0,"",RES_hhdet_tes!E32/RES_hhdet_fec!E32)</f>
        <v>0.83509181172201385</v>
      </c>
      <c r="F32" s="111">
        <f>IF(RES_hhdet_tes!F32=0,"",RES_hhdet_tes!F32/RES_hhdet_fec!F32)</f>
        <v>0.82932373192954745</v>
      </c>
      <c r="G32" s="111">
        <f>IF(RES_hhdet_tes!G32=0,"",RES_hhdet_tes!G32/RES_hhdet_fec!G32)</f>
        <v>0.83373324981744668</v>
      </c>
      <c r="H32" s="111">
        <f>IF(RES_hhdet_tes!H32=0,"",RES_hhdet_tes!H32/RES_hhdet_fec!H32)</f>
        <v>0.83745610630802303</v>
      </c>
      <c r="I32" s="111">
        <f>IF(RES_hhdet_tes!I32=0,"",RES_hhdet_tes!I32/RES_hhdet_fec!I32)</f>
        <v>0.82397102609953365</v>
      </c>
      <c r="J32" s="111">
        <f>IF(RES_hhdet_tes!J32=0,"",RES_hhdet_tes!J32/RES_hhdet_fec!J32)</f>
        <v>0.83967231369508721</v>
      </c>
      <c r="K32" s="111">
        <f>IF(RES_hhdet_tes!K32=0,"",RES_hhdet_tes!K32/RES_hhdet_fec!K32)</f>
        <v>0.8399362773364849</v>
      </c>
      <c r="L32" s="111">
        <f>IF(RES_hhdet_tes!L32=0,"",RES_hhdet_tes!L32/RES_hhdet_fec!L32)</f>
        <v>0.84239425216297037</v>
      </c>
      <c r="M32" s="111">
        <f>IF(RES_hhdet_tes!M32=0,"",RES_hhdet_tes!M32/RES_hhdet_fec!M32)</f>
        <v>0.83989381010440722</v>
      </c>
      <c r="N32" s="111">
        <f>IF(RES_hhdet_tes!N32=0,"",RES_hhdet_tes!N32/RES_hhdet_fec!N32)</f>
        <v>0.84175260318152989</v>
      </c>
      <c r="O32" s="111">
        <f>IF(RES_hhdet_tes!O32=0,"",RES_hhdet_tes!O32/RES_hhdet_fec!O32)</f>
        <v>0.83865975157650496</v>
      </c>
      <c r="P32" s="111">
        <f>IF(RES_hhdet_tes!P32=0,"",RES_hhdet_tes!P32/RES_hhdet_fec!P32)</f>
        <v>0.86859861219815748</v>
      </c>
      <c r="Q32" s="111">
        <f>IF(RES_hhdet_tes!Q32=0,"",RES_hhdet_tes!Q32/RES_hhdet_fec!Q32)</f>
        <v>0.87300913078358311</v>
      </c>
      <c r="R32" s="111">
        <f>IF(RES_hhdet_tes!R32=0,"",RES_hhdet_tes!R32/RES_hhdet_fec!R32)</f>
        <v>0.88922165310621848</v>
      </c>
      <c r="S32" s="111">
        <f>IF(RES_hhdet_tes!S32=0,"",RES_hhdet_tes!S32/RES_hhdet_fec!S32)</f>
        <v>0.88842461450318322</v>
      </c>
      <c r="T32" s="111">
        <f>IF(RES_hhdet_tes!T32=0,"",RES_hhdet_tes!T32/RES_hhdet_fec!T32)</f>
        <v>0.91229702189770834</v>
      </c>
      <c r="U32" s="111">
        <f>IF(RES_hhdet_tes!U32=0,"",RES_hhdet_tes!U32/RES_hhdet_fec!U32)</f>
        <v>0.91719959006794993</v>
      </c>
      <c r="V32" s="111">
        <f>IF(RES_hhdet_tes!V32=0,"",RES_hhdet_tes!V32/RES_hhdet_fec!V32)</f>
        <v>0.9271378876460048</v>
      </c>
      <c r="W32" s="111">
        <f>IF(RES_hhdet_tes!W32=0,"",RES_hhdet_tes!W32/RES_hhdet_fec!W32)</f>
        <v>0.92268757038067173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0.66927124381602909</v>
      </c>
      <c r="C33" s="112">
        <f>IF(RES_hhdet_tes!C33=0,"",RES_hhdet_tes!C33/RES_hhdet_fec!C33)</f>
        <v>0.67481810399371844</v>
      </c>
      <c r="D33" s="112">
        <f>IF(RES_hhdet_tes!D33=0,"",RES_hhdet_tes!D33/RES_hhdet_fec!D33)</f>
        <v>0.67812191509439301</v>
      </c>
      <c r="E33" s="112">
        <f>IF(RES_hhdet_tes!E33=0,"",RES_hhdet_tes!E33/RES_hhdet_fec!E33)</f>
        <v>0.68240390241720561</v>
      </c>
      <c r="F33" s="112">
        <f>IF(RES_hhdet_tes!F33=0,"",RES_hhdet_tes!F33/RES_hhdet_fec!F33)</f>
        <v>0.68875165717909093</v>
      </c>
      <c r="G33" s="112">
        <f>IF(RES_hhdet_tes!G33=0,"",RES_hhdet_tes!G33/RES_hhdet_fec!G33)</f>
        <v>0.69169934563170754</v>
      </c>
      <c r="H33" s="112">
        <f>IF(RES_hhdet_tes!H33=0,"",RES_hhdet_tes!H33/RES_hhdet_fec!H33)</f>
        <v>0.69594684683703978</v>
      </c>
      <c r="I33" s="112">
        <f>IF(RES_hhdet_tes!I33=0,"",RES_hhdet_tes!I33/RES_hhdet_fec!I33)</f>
        <v>0.6970575488402474</v>
      </c>
      <c r="J33" s="112">
        <f>IF(RES_hhdet_tes!J33=0,"",RES_hhdet_tes!J33/RES_hhdet_fec!J33)</f>
        <v>0.69983418624798821</v>
      </c>
      <c r="K33" s="112">
        <f>IF(RES_hhdet_tes!K33=0,"",RES_hhdet_tes!K33/RES_hhdet_fec!K33)</f>
        <v>0.70286950353810473</v>
      </c>
      <c r="L33" s="112">
        <f>IF(RES_hhdet_tes!L33=0,"",RES_hhdet_tes!L33/RES_hhdet_fec!L33)</f>
        <v>0.70526400102670272</v>
      </c>
      <c r="M33" s="112">
        <f>IF(RES_hhdet_tes!M33=0,"",RES_hhdet_tes!M33/RES_hhdet_fec!M33)</f>
        <v>0.70979143943502809</v>
      </c>
      <c r="N33" s="112">
        <f>IF(RES_hhdet_tes!N33=0,"",RES_hhdet_tes!N33/RES_hhdet_fec!N33)</f>
        <v>0.71379226166979737</v>
      </c>
      <c r="O33" s="112">
        <f>IF(RES_hhdet_tes!O33=0,"",RES_hhdet_tes!O33/RES_hhdet_fec!O33)</f>
        <v>0.71763265221749195</v>
      </c>
      <c r="P33" s="112">
        <f>IF(RES_hhdet_tes!P33=0,"",RES_hhdet_tes!P33/RES_hhdet_fec!P33)</f>
        <v>0.74317858055510067</v>
      </c>
      <c r="Q33" s="112">
        <f>IF(RES_hhdet_tes!Q33=0,"",RES_hhdet_tes!Q33/RES_hhdet_fec!Q33)</f>
        <v>0.74678866248526743</v>
      </c>
      <c r="R33" s="112">
        <f>IF(RES_hhdet_tes!R33=0,"",RES_hhdet_tes!R33/RES_hhdet_fec!R33)</f>
        <v>0.77914464656651905</v>
      </c>
      <c r="S33" s="112">
        <f>IF(RES_hhdet_tes!S33=0,"",RES_hhdet_tes!S33/RES_hhdet_fec!S33)</f>
        <v>0.78696773208586679</v>
      </c>
      <c r="T33" s="112">
        <f>IF(RES_hhdet_tes!T33=0,"",RES_hhdet_tes!T33/RES_hhdet_fec!T33)</f>
        <v>0.81708202179908118</v>
      </c>
      <c r="U33" s="112">
        <f>IF(RES_hhdet_tes!U33=0,"",RES_hhdet_tes!U33/RES_hhdet_fec!U33)</f>
        <v>0.82770124269075362</v>
      </c>
      <c r="V33" s="112">
        <f>IF(RES_hhdet_tes!V33=0,"",RES_hhdet_tes!V33/RES_hhdet_fec!V33)</f>
        <v>0.83950402303353011</v>
      </c>
      <c r="W33" s="112">
        <f>IF(RES_hhdet_tes!W33=0,"",RES_hhdet_tes!W33/RES_hhdet_fec!W33)</f>
        <v>0.84393556926990143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0.74980418038628749</v>
      </c>
      <c r="C35" s="112">
        <f>IF(RES_hhdet_tes!C35=0,"",RES_hhdet_tes!C35/RES_hhdet_fec!C35)</f>
        <v>0.75323931523798393</v>
      </c>
      <c r="D35" s="112">
        <f>IF(RES_hhdet_tes!D35=0,"",RES_hhdet_tes!D35/RES_hhdet_fec!D35)</f>
        <v>0.75709604391069318</v>
      </c>
      <c r="E35" s="112">
        <f>IF(RES_hhdet_tes!E35=0,"",RES_hhdet_tes!E35/RES_hhdet_fec!E35)</f>
        <v>0.76040561416312358</v>
      </c>
      <c r="F35" s="112">
        <f>IF(RES_hhdet_tes!F35=0,"",RES_hhdet_tes!F35/RES_hhdet_fec!F35)</f>
        <v>0.76577502417749121</v>
      </c>
      <c r="G35" s="112">
        <f>IF(RES_hhdet_tes!G35=0,"",RES_hhdet_tes!G35/RES_hhdet_fec!G35)</f>
        <v>0.77102614688262805</v>
      </c>
      <c r="H35" s="112">
        <f>IF(RES_hhdet_tes!H35=0,"",RES_hhdet_tes!H35/RES_hhdet_fec!H35)</f>
        <v>0.77693619436169326</v>
      </c>
      <c r="I35" s="112">
        <f>IF(RES_hhdet_tes!I35=0,"",RES_hhdet_tes!I35/RES_hhdet_fec!I35)</f>
        <v>0.7797672460711027</v>
      </c>
      <c r="J35" s="112">
        <f>IF(RES_hhdet_tes!J35=0,"",RES_hhdet_tes!J35/RES_hhdet_fec!J35)</f>
        <v>0.78057566881939167</v>
      </c>
      <c r="K35" s="112">
        <f>IF(RES_hhdet_tes!K35=0,"",RES_hhdet_tes!K35/RES_hhdet_fec!K35)</f>
        <v>0.78156010745515037</v>
      </c>
      <c r="L35" s="112">
        <f>IF(RES_hhdet_tes!L35=0,"",RES_hhdet_tes!L35/RES_hhdet_fec!L35)</f>
        <v>0.78351856890410077</v>
      </c>
      <c r="M35" s="112">
        <f>IF(RES_hhdet_tes!M35=0,"",RES_hhdet_tes!M35/RES_hhdet_fec!M35)</f>
        <v>0.78497941323082698</v>
      </c>
      <c r="N35" s="112">
        <f>IF(RES_hhdet_tes!N35=0,"",RES_hhdet_tes!N35/RES_hhdet_fec!N35)</f>
        <v>0.78820130596952176</v>
      </c>
      <c r="O35" s="112">
        <f>IF(RES_hhdet_tes!O35=0,"",RES_hhdet_tes!O35/RES_hhdet_fec!O35)</f>
        <v>0.79138184022125302</v>
      </c>
      <c r="P35" s="112">
        <f>IF(RES_hhdet_tes!P35=0,"",RES_hhdet_tes!P35/RES_hhdet_fec!P35)</f>
        <v>0.79311263414376398</v>
      </c>
      <c r="Q35" s="112">
        <f>IF(RES_hhdet_tes!Q35=0,"",RES_hhdet_tes!Q35/RES_hhdet_fec!Q35)</f>
        <v>0.79503715829191424</v>
      </c>
      <c r="R35" s="112">
        <f>IF(RES_hhdet_tes!R35=0,"",RES_hhdet_tes!R35/RES_hhdet_fec!R35)</f>
        <v>0.80133792815857252</v>
      </c>
      <c r="S35" s="112">
        <f>IF(RES_hhdet_tes!S35=0,"",RES_hhdet_tes!S35/RES_hhdet_fec!S35)</f>
        <v>0.81199564817093328</v>
      </c>
      <c r="T35" s="112">
        <f>IF(RES_hhdet_tes!T35=0,"",RES_hhdet_tes!T35/RES_hhdet_fec!T35)</f>
        <v>0.82635477883669628</v>
      </c>
      <c r="U35" s="112">
        <f>IF(RES_hhdet_tes!U35=0,"",RES_hhdet_tes!U35/RES_hhdet_fec!U35)</f>
        <v>0.83632277092991414</v>
      </c>
      <c r="V35" s="112">
        <f>IF(RES_hhdet_tes!V35=0,"",RES_hhdet_tes!V35/RES_hhdet_fec!V35)</f>
        <v>0.84819395161485112</v>
      </c>
      <c r="W35" s="112">
        <f>IF(RES_hhdet_tes!W35=0,"",RES_hhdet_tes!W35/RES_hhdet_fec!W35)</f>
        <v>0.85160273439812828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0.87324719145901053</v>
      </c>
      <c r="C36" s="113">
        <f>IF(RES_hhdet_tes!C36=0,"",RES_hhdet_tes!C36/RES_hhdet_fec!C36)</f>
        <v>0.88337393279878895</v>
      </c>
      <c r="D36" s="113">
        <f>IF(RES_hhdet_tes!D36=0,"",RES_hhdet_tes!D36/RES_hhdet_fec!D36)</f>
        <v>0.88378245641639475</v>
      </c>
      <c r="E36" s="113">
        <f>IF(RES_hhdet_tes!E36=0,"",RES_hhdet_tes!E36/RES_hhdet_fec!E36)</f>
        <v>0.88712641483674093</v>
      </c>
      <c r="F36" s="113">
        <f>IF(RES_hhdet_tes!F36=0,"",RES_hhdet_tes!F36/RES_hhdet_fec!F36)</f>
        <v>0.8819689016976936</v>
      </c>
      <c r="G36" s="113">
        <f>IF(RES_hhdet_tes!G36=0,"",RES_hhdet_tes!G36/RES_hhdet_fec!G36)</f>
        <v>0.88562728381609856</v>
      </c>
      <c r="H36" s="113">
        <f>IF(RES_hhdet_tes!H36=0,"",RES_hhdet_tes!H36/RES_hhdet_fec!H36)</f>
        <v>0.88828124747605441</v>
      </c>
      <c r="I36" s="113">
        <f>IF(RES_hhdet_tes!I36=0,"",RES_hhdet_tes!I36/RES_hhdet_fec!I36)</f>
        <v>0.87813760836311361</v>
      </c>
      <c r="J36" s="113">
        <f>IF(RES_hhdet_tes!J36=0,"",RES_hhdet_tes!J36/RES_hhdet_fec!J36)</f>
        <v>0.88942870864045032</v>
      </c>
      <c r="K36" s="113">
        <f>IF(RES_hhdet_tes!K36=0,"",RES_hhdet_tes!K36/RES_hhdet_fec!K36)</f>
        <v>0.88894368520190314</v>
      </c>
      <c r="L36" s="113">
        <f>IF(RES_hhdet_tes!L36=0,"",RES_hhdet_tes!L36/RES_hhdet_fec!L36)</f>
        <v>0.89054174092635019</v>
      </c>
      <c r="M36" s="113">
        <f>IF(RES_hhdet_tes!M36=0,"",RES_hhdet_tes!M36/RES_hhdet_fec!M36)</f>
        <v>0.88733542597339798</v>
      </c>
      <c r="N36" s="113">
        <f>IF(RES_hhdet_tes!N36=0,"",RES_hhdet_tes!N36/RES_hhdet_fec!N36)</f>
        <v>0.8883240805523579</v>
      </c>
      <c r="O36" s="113">
        <f>IF(RES_hhdet_tes!O36=0,"",RES_hhdet_tes!O36/RES_hhdet_fec!O36)</f>
        <v>0.88634134814336218</v>
      </c>
      <c r="P36" s="113">
        <f>IF(RES_hhdet_tes!P36=0,"",RES_hhdet_tes!P36/RES_hhdet_fec!P36)</f>
        <v>0.90067918091751442</v>
      </c>
      <c r="Q36" s="113">
        <f>IF(RES_hhdet_tes!Q36=0,"",RES_hhdet_tes!Q36/RES_hhdet_fec!Q36)</f>
        <v>0.904443975565696</v>
      </c>
      <c r="R36" s="113">
        <f>IF(RES_hhdet_tes!R36=0,"",RES_hhdet_tes!R36/RES_hhdet_fec!R36)</f>
        <v>0.9075683870094059</v>
      </c>
      <c r="S36" s="113">
        <f>IF(RES_hhdet_tes!S36=0,"",RES_hhdet_tes!S36/RES_hhdet_fec!S36)</f>
        <v>0.9067295519451738</v>
      </c>
      <c r="T36" s="113">
        <f>IF(RES_hhdet_tes!T36=0,"",RES_hhdet_tes!T36/RES_hhdet_fec!T36)</f>
        <v>0.91841113524787299</v>
      </c>
      <c r="U36" s="113">
        <f>IF(RES_hhdet_tes!U36=0,"",RES_hhdet_tes!U36/RES_hhdet_fec!U36)</f>
        <v>0.92267735214393665</v>
      </c>
      <c r="V36" s="113">
        <f>IF(RES_hhdet_tes!V36=0,"",RES_hhdet_tes!V36/RES_hhdet_fec!V36)</f>
        <v>0.93069284690020238</v>
      </c>
      <c r="W36" s="113">
        <f>IF(RES_hhdet_tes!W36=0,"",RES_hhdet_tes!W36/RES_hhdet_fec!W36)</f>
        <v>0.92764585826728974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0.74980418038628738</v>
      </c>
      <c r="C37" s="111">
        <f>IF(RES_hhdet_tes!C37=0,"",RES_hhdet_tes!C37/RES_hhdet_fec!C37)</f>
        <v>0.75779953597660776</v>
      </c>
      <c r="D37" s="111">
        <f>IF(RES_hhdet_tes!D37=0,"",RES_hhdet_tes!D37/RES_hhdet_fec!D37)</f>
        <v>0.76397120857555134</v>
      </c>
      <c r="E37" s="111">
        <f>IF(RES_hhdet_tes!E37=0,"",RES_hhdet_tes!E37/RES_hhdet_fec!E37)</f>
        <v>0.76974967961692242</v>
      </c>
      <c r="F37" s="111">
        <f>IF(RES_hhdet_tes!F37=0,"",RES_hhdet_tes!F37/RES_hhdet_fec!F37)</f>
        <v>0.77258441133874178</v>
      </c>
      <c r="G37" s="111">
        <f>IF(RES_hhdet_tes!G37=0,"",RES_hhdet_tes!G37/RES_hhdet_fec!G37)</f>
        <v>0.77588134037900336</v>
      </c>
      <c r="H37" s="111">
        <f>IF(RES_hhdet_tes!H37=0,"",RES_hhdet_tes!H37/RES_hhdet_fec!H37)</f>
        <v>0.77878886584793694</v>
      </c>
      <c r="I37" s="111">
        <f>IF(RES_hhdet_tes!I37=0,"",RES_hhdet_tes!I37/RES_hhdet_fec!I37)</f>
        <v>0.78026993558329805</v>
      </c>
      <c r="J37" s="111">
        <f>IF(RES_hhdet_tes!J37=0,"",RES_hhdet_tes!J37/RES_hhdet_fec!J37)</f>
        <v>0.78127117525117451</v>
      </c>
      <c r="K37" s="111">
        <f>IF(RES_hhdet_tes!K37=0,"",RES_hhdet_tes!K37/RES_hhdet_fec!K37)</f>
        <v>0.78290792859060088</v>
      </c>
      <c r="L37" s="111">
        <f>IF(RES_hhdet_tes!L37=0,"",RES_hhdet_tes!L37/RES_hhdet_fec!L37)</f>
        <v>0.78425577266532065</v>
      </c>
      <c r="M37" s="111">
        <f>IF(RES_hhdet_tes!M37=0,"",RES_hhdet_tes!M37/RES_hhdet_fec!M37)</f>
        <v>0.7864153143335163</v>
      </c>
      <c r="N37" s="111">
        <f>IF(RES_hhdet_tes!N37=0,"",RES_hhdet_tes!N37/RES_hhdet_fec!N37)</f>
        <v>0.78878221347936761</v>
      </c>
      <c r="O37" s="111">
        <f>IF(RES_hhdet_tes!O37=0,"",RES_hhdet_tes!O37/RES_hhdet_fec!O37)</f>
        <v>0.79300868485412923</v>
      </c>
      <c r="P37" s="111">
        <f>IF(RES_hhdet_tes!P37=0,"",RES_hhdet_tes!P37/RES_hhdet_fec!P37)</f>
        <v>0.79705415591387196</v>
      </c>
      <c r="Q37" s="111">
        <f>IF(RES_hhdet_tes!Q37=0,"",RES_hhdet_tes!Q37/RES_hhdet_fec!Q37)</f>
        <v>0.80326228884982576</v>
      </c>
      <c r="R37" s="111">
        <f>IF(RES_hhdet_tes!R37=0,"",RES_hhdet_tes!R37/RES_hhdet_fec!R37)</f>
        <v>0.81108803751647518</v>
      </c>
      <c r="S37" s="111">
        <f>IF(RES_hhdet_tes!S37=0,"",RES_hhdet_tes!S37/RES_hhdet_fec!S37)</f>
        <v>0.8193452430600412</v>
      </c>
      <c r="T37" s="111">
        <f>IF(RES_hhdet_tes!T37=0,"",RES_hhdet_tes!T37/RES_hhdet_fec!T37)</f>
        <v>0.82791640256872201</v>
      </c>
      <c r="U37" s="111">
        <f>IF(RES_hhdet_tes!U37=0,"",RES_hhdet_tes!U37/RES_hhdet_fec!U37)</f>
        <v>0.83730248802165486</v>
      </c>
      <c r="V37" s="111">
        <f>IF(RES_hhdet_tes!V37=0,"",RES_hhdet_tes!V37/RES_hhdet_fec!V37)</f>
        <v>0.84426121958264677</v>
      </c>
      <c r="W37" s="111">
        <f>IF(RES_hhdet_tes!W37=0,"",RES_hhdet_tes!W37/RES_hhdet_fec!W37)</f>
        <v>0.85167662681003875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0.76110032566495722</v>
      </c>
      <c r="C39" s="124">
        <f>IF(RES_hhdet_tes!C39=0,"",RES_hhdet_tes!C39/RES_hhdet_fec!C39)</f>
        <v>0.76336780607529631</v>
      </c>
      <c r="D39" s="124">
        <f>IF(RES_hhdet_tes!D39=0,"",RES_hhdet_tes!D39/RES_hhdet_fec!D39)</f>
        <v>0.76580571368839823</v>
      </c>
      <c r="E39" s="124">
        <f>IF(RES_hhdet_tes!E39=0,"",RES_hhdet_tes!E39/RES_hhdet_fec!E39)</f>
        <v>0.76849022958683166</v>
      </c>
      <c r="F39" s="124">
        <f>IF(RES_hhdet_tes!F39=0,"",RES_hhdet_tes!F39/RES_hhdet_fec!F39)</f>
        <v>0.77149989584608836</v>
      </c>
      <c r="G39" s="124">
        <f>IF(RES_hhdet_tes!G39=0,"",RES_hhdet_tes!G39/RES_hhdet_fec!G39)</f>
        <v>0.77477561992863575</v>
      </c>
      <c r="H39" s="124">
        <f>IF(RES_hhdet_tes!H39=0,"",RES_hhdet_tes!H39/RES_hhdet_fec!H39)</f>
        <v>0.77829590574660001</v>
      </c>
      <c r="I39" s="124">
        <f>IF(RES_hhdet_tes!I39=0,"",RES_hhdet_tes!I39/RES_hhdet_fec!I39)</f>
        <v>0.78011321595864835</v>
      </c>
      <c r="J39" s="124">
        <f>IF(RES_hhdet_tes!J39=0,"",RES_hhdet_tes!J39/RES_hhdet_fec!J39)</f>
        <v>0.78114125997464123</v>
      </c>
      <c r="K39" s="124">
        <f>IF(RES_hhdet_tes!K39=0,"",RES_hhdet_tes!K39/RES_hhdet_fec!K39)</f>
        <v>0.78267361980739125</v>
      </c>
      <c r="L39" s="124">
        <f>IF(RES_hhdet_tes!L39=0,"",RES_hhdet_tes!L39/RES_hhdet_fec!L39)</f>
        <v>0.78441939808597871</v>
      </c>
      <c r="M39" s="124">
        <f>IF(RES_hhdet_tes!M39=0,"",RES_hhdet_tes!M39/RES_hhdet_fec!M39)</f>
        <v>0.78623992058121261</v>
      </c>
      <c r="N39" s="124">
        <f>IF(RES_hhdet_tes!N39=0,"",RES_hhdet_tes!N39/RES_hhdet_fec!N39)</f>
        <v>0.78845588487947249</v>
      </c>
      <c r="O39" s="124">
        <f>IF(RES_hhdet_tes!O39=0,"",RES_hhdet_tes!O39/RES_hhdet_fec!O39)</f>
        <v>0.79114301460374092</v>
      </c>
      <c r="P39" s="124">
        <f>IF(RES_hhdet_tes!P39=0,"",RES_hhdet_tes!P39/RES_hhdet_fec!P39)</f>
        <v>0.79330804397771004</v>
      </c>
      <c r="Q39" s="124">
        <f>IF(RES_hhdet_tes!Q39=0,"",RES_hhdet_tes!Q39/RES_hhdet_fec!Q39)</f>
        <v>0.79661772227019323</v>
      </c>
      <c r="R39" s="124">
        <f>IF(RES_hhdet_tes!R39=0,"",RES_hhdet_tes!R39/RES_hhdet_fec!R39)</f>
        <v>0.80216709744200898</v>
      </c>
      <c r="S39" s="124">
        <f>IF(RES_hhdet_tes!S39=0,"",RES_hhdet_tes!S39/RES_hhdet_fec!S39)</f>
        <v>0.80989284293723929</v>
      </c>
      <c r="T39" s="124">
        <f>IF(RES_hhdet_tes!T39=0,"",RES_hhdet_tes!T39/RES_hhdet_fec!T39)</f>
        <v>0.82043237600013397</v>
      </c>
      <c r="U39" s="124">
        <f>IF(RES_hhdet_tes!U39=0,"",RES_hhdet_tes!U39/RES_hhdet_fec!U39)</f>
        <v>0.83148072059625888</v>
      </c>
      <c r="V39" s="124">
        <f>IF(RES_hhdet_tes!V39=0,"",RES_hhdet_tes!V39/RES_hhdet_fec!V39)</f>
        <v>0.84172313743675009</v>
      </c>
      <c r="W39" s="124">
        <f>IF(RES_hhdet_tes!W39=0,"",RES_hhdet_tes!W39/RES_hhdet_fec!W39)</f>
        <v>0.85101091548575658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0.76110032566495722</v>
      </c>
      <c r="C41" s="45">
        <f>IF(RES_hhdet_tes!C41=0,"",RES_hhdet_tes!C41/RES_hhdet_fec!C41)</f>
        <v>0.76336780607529631</v>
      </c>
      <c r="D41" s="45">
        <f>IF(RES_hhdet_tes!D41=0,"",RES_hhdet_tes!D41/RES_hhdet_fec!D41)</f>
        <v>0.76580571368839823</v>
      </c>
      <c r="E41" s="45">
        <f>IF(RES_hhdet_tes!E41=0,"",RES_hhdet_tes!E41/RES_hhdet_fec!E41)</f>
        <v>0.76849022958683166</v>
      </c>
      <c r="F41" s="45">
        <f>IF(RES_hhdet_tes!F41=0,"",RES_hhdet_tes!F41/RES_hhdet_fec!F41)</f>
        <v>0.77149989584608836</v>
      </c>
      <c r="G41" s="45">
        <f>IF(RES_hhdet_tes!G41=0,"",RES_hhdet_tes!G41/RES_hhdet_fec!G41)</f>
        <v>0.77477561992863575</v>
      </c>
      <c r="H41" s="45">
        <f>IF(RES_hhdet_tes!H41=0,"",RES_hhdet_tes!H41/RES_hhdet_fec!H41)</f>
        <v>0.77829590574660001</v>
      </c>
      <c r="I41" s="45">
        <f>IF(RES_hhdet_tes!I41=0,"",RES_hhdet_tes!I41/RES_hhdet_fec!I41)</f>
        <v>0.78011321595864835</v>
      </c>
      <c r="J41" s="45">
        <f>IF(RES_hhdet_tes!J41=0,"",RES_hhdet_tes!J41/RES_hhdet_fec!J41)</f>
        <v>0.78114125997464123</v>
      </c>
      <c r="K41" s="45">
        <f>IF(RES_hhdet_tes!K41=0,"",RES_hhdet_tes!K41/RES_hhdet_fec!K41)</f>
        <v>0.78267361980739125</v>
      </c>
      <c r="L41" s="45">
        <f>IF(RES_hhdet_tes!L41=0,"",RES_hhdet_tes!L41/RES_hhdet_fec!L41)</f>
        <v>0.78441939808597871</v>
      </c>
      <c r="M41" s="45">
        <f>IF(RES_hhdet_tes!M41=0,"",RES_hhdet_tes!M41/RES_hhdet_fec!M41)</f>
        <v>0.78623992058121261</v>
      </c>
      <c r="N41" s="45">
        <f>IF(RES_hhdet_tes!N41=0,"",RES_hhdet_tes!N41/RES_hhdet_fec!N41)</f>
        <v>0.78845588487947249</v>
      </c>
      <c r="O41" s="45">
        <f>IF(RES_hhdet_tes!O41=0,"",RES_hhdet_tes!O41/RES_hhdet_fec!O41)</f>
        <v>0.79114301460374092</v>
      </c>
      <c r="P41" s="45">
        <f>IF(RES_hhdet_tes!P41=0,"",RES_hhdet_tes!P41/RES_hhdet_fec!P41)</f>
        <v>0.79330804397771004</v>
      </c>
      <c r="Q41" s="45">
        <f>IF(RES_hhdet_tes!Q41=0,"",RES_hhdet_tes!Q41/RES_hhdet_fec!Q41)</f>
        <v>0.79661772227019323</v>
      </c>
      <c r="R41" s="45">
        <f>IF(RES_hhdet_tes!R41=0,"",RES_hhdet_tes!R41/RES_hhdet_fec!R41)</f>
        <v>0.80216709744200898</v>
      </c>
      <c r="S41" s="45">
        <f>IF(RES_hhdet_tes!S41=0,"",RES_hhdet_tes!S41/RES_hhdet_fec!S41)</f>
        <v>0.80989284293723929</v>
      </c>
      <c r="T41" s="45">
        <f>IF(RES_hhdet_tes!T41=0,"",RES_hhdet_tes!T41/RES_hhdet_fec!T41)</f>
        <v>0.82043237600013397</v>
      </c>
      <c r="U41" s="45">
        <f>IF(RES_hhdet_tes!U41=0,"",RES_hhdet_tes!U41/RES_hhdet_fec!U41)</f>
        <v>0.83148072059625888</v>
      </c>
      <c r="V41" s="45">
        <f>IF(RES_hhdet_tes!V41=0,"",RES_hhdet_tes!V41/RES_hhdet_fec!V41)</f>
        <v>0.84172313743675009</v>
      </c>
      <c r="W41" s="45">
        <f>IF(RES_hhdet_tes!W41=0,"",RES_hhdet_tes!W41/RES_hhdet_fec!W41)</f>
        <v>0.85101091548575658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0.54723288245597224</v>
      </c>
      <c r="C43" s="119">
        <f>IF(RES_hhdet_tes!C43=0,"",RES_hhdet_tes!C43/RES_hhdet_fec!C43)</f>
        <v>0.54990518509755182</v>
      </c>
      <c r="D43" s="119">
        <f>IF(RES_hhdet_tes!D43=0,"",RES_hhdet_tes!D43/RES_hhdet_fec!D43)</f>
        <v>0.55537993837923416</v>
      </c>
      <c r="E43" s="119">
        <f>IF(RES_hhdet_tes!E43=0,"",RES_hhdet_tes!E43/RES_hhdet_fec!E43)</f>
        <v>0.56107100782966346</v>
      </c>
      <c r="F43" s="119">
        <f>IF(RES_hhdet_tes!F43=0,"",RES_hhdet_tes!F43/RES_hhdet_fec!F43)</f>
        <v>0.56613182835761799</v>
      </c>
      <c r="G43" s="119">
        <f>IF(RES_hhdet_tes!G43=0,"",RES_hhdet_tes!G43/RES_hhdet_fec!G43)</f>
        <v>0.5715587328122449</v>
      </c>
      <c r="H43" s="119">
        <f>IF(RES_hhdet_tes!H43=0,"",RES_hhdet_tes!H43/RES_hhdet_fec!H43)</f>
        <v>0.57675717105310598</v>
      </c>
      <c r="I43" s="119">
        <f>IF(RES_hhdet_tes!I43=0,"",RES_hhdet_tes!I43/RES_hhdet_fec!I43)</f>
        <v>0.58911697317867162</v>
      </c>
      <c r="J43" s="119">
        <f>IF(RES_hhdet_tes!J43=0,"",RES_hhdet_tes!J43/RES_hhdet_fec!J43)</f>
        <v>0.58931592924725251</v>
      </c>
      <c r="K43" s="119">
        <f>IF(RES_hhdet_tes!K43=0,"",RES_hhdet_tes!K43/RES_hhdet_fec!K43)</f>
        <v>0.59919532514802198</v>
      </c>
      <c r="L43" s="119">
        <f>IF(RES_hhdet_tes!L43=0,"",RES_hhdet_tes!L43/RES_hhdet_fec!L43)</f>
        <v>0.60932269512585291</v>
      </c>
      <c r="M43" s="119">
        <f>IF(RES_hhdet_tes!M43=0,"",RES_hhdet_tes!M43/RES_hhdet_fec!M43)</f>
        <v>0.62467066304269658</v>
      </c>
      <c r="N43" s="119">
        <f>IF(RES_hhdet_tes!N43=0,"",RES_hhdet_tes!N43/RES_hhdet_fec!N43)</f>
        <v>0.64140251430724449</v>
      </c>
      <c r="O43" s="119">
        <f>IF(RES_hhdet_tes!O43=0,"",RES_hhdet_tes!O43/RES_hhdet_fec!O43)</f>
        <v>0.65959785710806229</v>
      </c>
      <c r="P43" s="119">
        <f>IF(RES_hhdet_tes!P43=0,"",RES_hhdet_tes!P43/RES_hhdet_fec!P43)</f>
        <v>0.66715510242123288</v>
      </c>
      <c r="Q43" s="119">
        <f>IF(RES_hhdet_tes!Q43=0,"",RES_hhdet_tes!Q43/RES_hhdet_fec!Q43)</f>
        <v>0.67198978298793266</v>
      </c>
      <c r="R43" s="119">
        <f>IF(RES_hhdet_tes!R43=0,"",RES_hhdet_tes!R43/RES_hhdet_fec!R43)</f>
        <v>0.67606745654565692</v>
      </c>
      <c r="S43" s="119">
        <f>IF(RES_hhdet_tes!S43=0,"",RES_hhdet_tes!S43/RES_hhdet_fec!S43)</f>
        <v>0.68478638376344658</v>
      </c>
      <c r="T43" s="119">
        <f>IF(RES_hhdet_tes!T43=0,"",RES_hhdet_tes!T43/RES_hhdet_fec!T43)</f>
        <v>0.69570740830911759</v>
      </c>
      <c r="U43" s="119">
        <f>IF(RES_hhdet_tes!U43=0,"",RES_hhdet_tes!U43/RES_hhdet_fec!U43)</f>
        <v>0.70397296563327483</v>
      </c>
      <c r="V43" s="119">
        <f>IF(RES_hhdet_tes!V43=0,"",RES_hhdet_tes!V43/RES_hhdet_fec!V43)</f>
        <v>0.7122513807799431</v>
      </c>
      <c r="W43" s="119">
        <f>IF(RES_hhdet_tes!W43=0,"",RES_hhdet_tes!W43/RES_hhdet_fec!W43)</f>
        <v>0.72454553658614373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0.5248283234863903</v>
      </c>
      <c r="C44" s="124">
        <f>IF(RES_hhdet_tes!C44=0,"",RES_hhdet_tes!C44/RES_hhdet_fec!C44)</f>
        <v>0.52945986926866784</v>
      </c>
      <c r="D44" s="124">
        <f>IF(RES_hhdet_tes!D44=0,"",RES_hhdet_tes!D44/RES_hhdet_fec!D44)</f>
        <v>0.53326359390898082</v>
      </c>
      <c r="E44" s="124">
        <f>IF(RES_hhdet_tes!E44=0,"",RES_hhdet_tes!E44/RES_hhdet_fec!E44)</f>
        <v>0.53768278546483628</v>
      </c>
      <c r="F44" s="124">
        <f>IF(RES_hhdet_tes!F44=0,"",RES_hhdet_tes!F44/RES_hhdet_fec!F44)</f>
        <v>0.54254025892218305</v>
      </c>
      <c r="G44" s="124">
        <f>IF(RES_hhdet_tes!G44=0,"",RES_hhdet_tes!G44/RES_hhdet_fec!G44)</f>
        <v>0.54813881529783504</v>
      </c>
      <c r="H44" s="124">
        <f>IF(RES_hhdet_tes!H44=0,"",RES_hhdet_tes!H44/RES_hhdet_fec!H44)</f>
        <v>0.55463742201686694</v>
      </c>
      <c r="I44" s="124">
        <f>IF(RES_hhdet_tes!I44=0,"",RES_hhdet_tes!I44/RES_hhdet_fec!I44)</f>
        <v>0.56046023932470523</v>
      </c>
      <c r="J44" s="124">
        <f>IF(RES_hhdet_tes!J44=0,"",RES_hhdet_tes!J44/RES_hhdet_fec!J44)</f>
        <v>0.56878305854424227</v>
      </c>
      <c r="K44" s="124">
        <f>IF(RES_hhdet_tes!K44=0,"",RES_hhdet_tes!K44/RES_hhdet_fec!K44)</f>
        <v>0.57799708798429139</v>
      </c>
      <c r="L44" s="124">
        <f>IF(RES_hhdet_tes!L44=0,"",RES_hhdet_tes!L44/RES_hhdet_fec!L44)</f>
        <v>0.58974088868195207</v>
      </c>
      <c r="M44" s="124">
        <f>IF(RES_hhdet_tes!M44=0,"",RES_hhdet_tes!M44/RES_hhdet_fec!M44)</f>
        <v>0.60390673354412971</v>
      </c>
      <c r="N44" s="124">
        <f>IF(RES_hhdet_tes!N44=0,"",RES_hhdet_tes!N44/RES_hhdet_fec!N44)</f>
        <v>0.62300382132841436</v>
      </c>
      <c r="O44" s="124">
        <f>IF(RES_hhdet_tes!O44=0,"",RES_hhdet_tes!O44/RES_hhdet_fec!O44)</f>
        <v>0.64312202422682507</v>
      </c>
      <c r="P44" s="124">
        <f>IF(RES_hhdet_tes!P44=0,"",RES_hhdet_tes!P44/RES_hhdet_fec!P44)</f>
        <v>0.64828199928920771</v>
      </c>
      <c r="Q44" s="124">
        <f>IF(RES_hhdet_tes!Q44=0,"",RES_hhdet_tes!Q44/RES_hhdet_fec!Q44)</f>
        <v>0.65236472398663314</v>
      </c>
      <c r="R44" s="124">
        <f>IF(RES_hhdet_tes!R44=0,"",RES_hhdet_tes!R44/RES_hhdet_fec!R44)</f>
        <v>0.65641592802649273</v>
      </c>
      <c r="S44" s="124">
        <f>IF(RES_hhdet_tes!S44=0,"",RES_hhdet_tes!S44/RES_hhdet_fec!S44)</f>
        <v>0.66465702797449056</v>
      </c>
      <c r="T44" s="124">
        <f>IF(RES_hhdet_tes!T44=0,"",RES_hhdet_tes!T44/RES_hhdet_fec!T44)</f>
        <v>0.67377670108788934</v>
      </c>
      <c r="U44" s="124">
        <f>IF(RES_hhdet_tes!U44=0,"",RES_hhdet_tes!U44/RES_hhdet_fec!U44)</f>
        <v>0.68444503143203439</v>
      </c>
      <c r="V44" s="124">
        <f>IF(RES_hhdet_tes!V44=0,"",RES_hhdet_tes!V44/RES_hhdet_fec!V44)</f>
        <v>0.69369563666020573</v>
      </c>
      <c r="W44" s="124">
        <f>IF(RES_hhdet_tes!W44=0,"",RES_hhdet_tes!W44/RES_hhdet_fec!W44)</f>
        <v>0.69901303372462709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0.51885119285642145</v>
      </c>
      <c r="C45" s="111">
        <f>IF(RES_hhdet_tes!C45=0,"",RES_hhdet_tes!C45/RES_hhdet_fec!C45)</f>
        <v>0.52356450562497148</v>
      </c>
      <c r="D45" s="111">
        <f>IF(RES_hhdet_tes!D45=0,"",RES_hhdet_tes!D45/RES_hhdet_fec!D45)</f>
        <v>0.52747018505508603</v>
      </c>
      <c r="E45" s="111">
        <f>IF(RES_hhdet_tes!E45=0,"",RES_hhdet_tes!E45/RES_hhdet_fec!E45)</f>
        <v>0.53203928225314057</v>
      </c>
      <c r="F45" s="111">
        <f>IF(RES_hhdet_tes!F45=0,"",RES_hhdet_tes!F45/RES_hhdet_fec!F45)</f>
        <v>0.53695368616172645</v>
      </c>
      <c r="G45" s="111">
        <f>IF(RES_hhdet_tes!G45=0,"",RES_hhdet_tes!G45/RES_hhdet_fec!G45)</f>
        <v>0.54262992101950946</v>
      </c>
      <c r="H45" s="111">
        <f>IF(RES_hhdet_tes!H45=0,"",RES_hhdet_tes!H45/RES_hhdet_fec!H45)</f>
        <v>0.54927026873044338</v>
      </c>
      <c r="I45" s="111">
        <f>IF(RES_hhdet_tes!I45=0,"",RES_hhdet_tes!I45/RES_hhdet_fec!I45)</f>
        <v>0.55520471256207249</v>
      </c>
      <c r="J45" s="111">
        <f>IF(RES_hhdet_tes!J45=0,"",RES_hhdet_tes!J45/RES_hhdet_fec!J45)</f>
        <v>0.56360119310529522</v>
      </c>
      <c r="K45" s="111">
        <f>IF(RES_hhdet_tes!K45=0,"",RES_hhdet_tes!K45/RES_hhdet_fec!K45)</f>
        <v>0.57290818818233935</v>
      </c>
      <c r="L45" s="111">
        <f>IF(RES_hhdet_tes!L45=0,"",RES_hhdet_tes!L45/RES_hhdet_fec!L45)</f>
        <v>0.58476267153633832</v>
      </c>
      <c r="M45" s="111">
        <f>IF(RES_hhdet_tes!M45=0,"",RES_hhdet_tes!M45/RES_hhdet_fec!M45)</f>
        <v>0.59906799995041748</v>
      </c>
      <c r="N45" s="111">
        <f>IF(RES_hhdet_tes!N45=0,"",RES_hhdet_tes!N45/RES_hhdet_fec!N45)</f>
        <v>0.61828752903365636</v>
      </c>
      <c r="O45" s="111">
        <f>IF(RES_hhdet_tes!O45=0,"",RES_hhdet_tes!O45/RES_hhdet_fec!O45)</f>
        <v>0.63853444496064515</v>
      </c>
      <c r="P45" s="111">
        <f>IF(RES_hhdet_tes!P45=0,"",RES_hhdet_tes!P45/RES_hhdet_fec!P45)</f>
        <v>0.64373042264857838</v>
      </c>
      <c r="Q45" s="111">
        <f>IF(RES_hhdet_tes!Q45=0,"",RES_hhdet_tes!Q45/RES_hhdet_fec!Q45)</f>
        <v>0.64784826435939835</v>
      </c>
      <c r="R45" s="111">
        <f>IF(RES_hhdet_tes!R45=0,"",RES_hhdet_tes!R45/RES_hhdet_fec!R45)</f>
        <v>0.65198433680507828</v>
      </c>
      <c r="S45" s="111">
        <f>IF(RES_hhdet_tes!S45=0,"",RES_hhdet_tes!S45/RES_hhdet_fec!S45)</f>
        <v>0.66032423822589992</v>
      </c>
      <c r="T45" s="111">
        <f>IF(RES_hhdet_tes!T45=0,"",RES_hhdet_tes!T45/RES_hhdet_fec!T45)</f>
        <v>0.66952135464262852</v>
      </c>
      <c r="U45" s="111">
        <f>IF(RES_hhdet_tes!U45=0,"",RES_hhdet_tes!U45/RES_hhdet_fec!U45)</f>
        <v>0.680322294841748</v>
      </c>
      <c r="V45" s="111">
        <f>IF(RES_hhdet_tes!V45=0,"",RES_hhdet_tes!V45/RES_hhdet_fec!V45)</f>
        <v>0.6896450806361285</v>
      </c>
      <c r="W45" s="111">
        <f>IF(RES_hhdet_tes!W45=0,"",RES_hhdet_tes!W45/RES_hhdet_fec!W45)</f>
        <v>0.69503939635211931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1.9246046147423326</v>
      </c>
      <c r="C47" s="124">
        <f>IF(RES_hhdet_tes!C47=0,"",RES_hhdet_tes!C47/RES_hhdet_fec!C47)</f>
        <v>1.9900345078895578</v>
      </c>
      <c r="D47" s="124">
        <f>IF(RES_hhdet_tes!D47=0,"",RES_hhdet_tes!D47/RES_hhdet_fec!D47)</f>
        <v>2.0663150758098721</v>
      </c>
      <c r="E47" s="124">
        <f>IF(RES_hhdet_tes!E47=0,"",RES_hhdet_tes!E47/RES_hhdet_fec!E47)</f>
        <v>2.1652009030028108</v>
      </c>
      <c r="F47" s="124">
        <f>IF(RES_hhdet_tes!F47=0,"",RES_hhdet_tes!F47/RES_hhdet_fec!F47)</f>
        <v>2.2873989696956767</v>
      </c>
      <c r="G47" s="124">
        <f>IF(RES_hhdet_tes!G47=0,"",RES_hhdet_tes!G47/RES_hhdet_fec!G47)</f>
        <v>2.4334643284598547</v>
      </c>
      <c r="H47" s="124">
        <f>IF(RES_hhdet_tes!H47=0,"",RES_hhdet_tes!H47/RES_hhdet_fec!H47)</f>
        <v>2.6215744591195085</v>
      </c>
      <c r="I47" s="124">
        <f>IF(RES_hhdet_tes!I47=0,"",RES_hhdet_tes!I47/RES_hhdet_fec!I47)</f>
        <v>2.7254566189611844</v>
      </c>
      <c r="J47" s="124">
        <f>IF(RES_hhdet_tes!J47=0,"",RES_hhdet_tes!J47/RES_hhdet_fec!J47)</f>
        <v>2.7790000040387257</v>
      </c>
      <c r="K47" s="124">
        <f>IF(RES_hhdet_tes!K47=0,"",RES_hhdet_tes!K47/RES_hhdet_fec!K47)</f>
        <v>2.8496657135612478</v>
      </c>
      <c r="L47" s="124">
        <f>IF(RES_hhdet_tes!L47=0,"",RES_hhdet_tes!L47/RES_hhdet_fec!L47)</f>
        <v>2.9350889341042561</v>
      </c>
      <c r="M47" s="124">
        <f>IF(RES_hhdet_tes!M47=0,"",RES_hhdet_tes!M47/RES_hhdet_fec!M47)</f>
        <v>3.0352210354034268</v>
      </c>
      <c r="N47" s="124">
        <f>IF(RES_hhdet_tes!N47=0,"",RES_hhdet_tes!N47/RES_hhdet_fec!N47)</f>
        <v>3.1588409032560896</v>
      </c>
      <c r="O47" s="124">
        <f>IF(RES_hhdet_tes!O47=0,"",RES_hhdet_tes!O47/RES_hhdet_fec!O47)</f>
        <v>3.3123873035378861</v>
      </c>
      <c r="P47" s="124">
        <f>IF(RES_hhdet_tes!P47=0,"",RES_hhdet_tes!P47/RES_hhdet_fec!P47)</f>
        <v>3.4497552853612068</v>
      </c>
      <c r="Q47" s="124">
        <f>IF(RES_hhdet_tes!Q47=0,"",RES_hhdet_tes!Q47/RES_hhdet_fec!Q47)</f>
        <v>3.5520285042213229</v>
      </c>
      <c r="R47" s="124">
        <f>IF(RES_hhdet_tes!R47=0,"",RES_hhdet_tes!R47/RES_hhdet_fec!R47)</f>
        <v>3.6259211259276896</v>
      </c>
      <c r="S47" s="124">
        <f>IF(RES_hhdet_tes!S47=0,"",RES_hhdet_tes!S47/RES_hhdet_fec!S47)</f>
        <v>3.6937065513961165</v>
      </c>
      <c r="T47" s="124">
        <f>IF(RES_hhdet_tes!T47=0,"",RES_hhdet_tes!T47/RES_hhdet_fec!T47)</f>
        <v>3.774823832935799</v>
      </c>
      <c r="U47" s="124">
        <f>IF(RES_hhdet_tes!U47=0,"",RES_hhdet_tes!U47/RES_hhdet_fec!U47)</f>
        <v>3.8764325176772707</v>
      </c>
      <c r="V47" s="124">
        <f>IF(RES_hhdet_tes!V47=0,"",RES_hhdet_tes!V47/RES_hhdet_fec!V47)</f>
        <v>4.0016732445046035</v>
      </c>
      <c r="W47" s="124">
        <f>IF(RES_hhdet_tes!W47=0,"",RES_hhdet_tes!W47/RES_hhdet_fec!W47)</f>
        <v>4.1291538673494648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1.9246046147423326</v>
      </c>
      <c r="C48" s="111">
        <f>IF(RES_hhdet_tes!C48=0,"",RES_hhdet_tes!C48/RES_hhdet_fec!C48)</f>
        <v>1.9900345078895578</v>
      </c>
      <c r="D48" s="111">
        <f>IF(RES_hhdet_tes!D48=0,"",RES_hhdet_tes!D48/RES_hhdet_fec!D48)</f>
        <v>2.0663150758098721</v>
      </c>
      <c r="E48" s="111">
        <f>IF(RES_hhdet_tes!E48=0,"",RES_hhdet_tes!E48/RES_hhdet_fec!E48)</f>
        <v>2.1652009030028108</v>
      </c>
      <c r="F48" s="111">
        <f>IF(RES_hhdet_tes!F48=0,"",RES_hhdet_tes!F48/RES_hhdet_fec!F48)</f>
        <v>2.2873989696956767</v>
      </c>
      <c r="G48" s="111">
        <f>IF(RES_hhdet_tes!G48=0,"",RES_hhdet_tes!G48/RES_hhdet_fec!G48)</f>
        <v>2.4334643284598547</v>
      </c>
      <c r="H48" s="111">
        <f>IF(RES_hhdet_tes!H48=0,"",RES_hhdet_tes!H48/RES_hhdet_fec!H48)</f>
        <v>2.6215744591195085</v>
      </c>
      <c r="I48" s="111">
        <f>IF(RES_hhdet_tes!I48=0,"",RES_hhdet_tes!I48/RES_hhdet_fec!I48)</f>
        <v>2.7254566189611844</v>
      </c>
      <c r="J48" s="111">
        <f>IF(RES_hhdet_tes!J48=0,"",RES_hhdet_tes!J48/RES_hhdet_fec!J48)</f>
        <v>2.7790000040387257</v>
      </c>
      <c r="K48" s="111">
        <f>IF(RES_hhdet_tes!K48=0,"",RES_hhdet_tes!K48/RES_hhdet_fec!K48)</f>
        <v>2.8496657135612478</v>
      </c>
      <c r="L48" s="111">
        <f>IF(RES_hhdet_tes!L48=0,"",RES_hhdet_tes!L48/RES_hhdet_fec!L48)</f>
        <v>2.9350889341042561</v>
      </c>
      <c r="M48" s="111">
        <f>IF(RES_hhdet_tes!M48=0,"",RES_hhdet_tes!M48/RES_hhdet_fec!M48)</f>
        <v>3.0352210354034268</v>
      </c>
      <c r="N48" s="111">
        <f>IF(RES_hhdet_tes!N48=0,"",RES_hhdet_tes!N48/RES_hhdet_fec!N48)</f>
        <v>3.1588409032560896</v>
      </c>
      <c r="O48" s="111">
        <f>IF(RES_hhdet_tes!O48=0,"",RES_hhdet_tes!O48/RES_hhdet_fec!O48)</f>
        <v>3.3123873035378861</v>
      </c>
      <c r="P48" s="111">
        <f>IF(RES_hhdet_tes!P48=0,"",RES_hhdet_tes!P48/RES_hhdet_fec!P48)</f>
        <v>3.4497552853612068</v>
      </c>
      <c r="Q48" s="111">
        <f>IF(RES_hhdet_tes!Q48=0,"",RES_hhdet_tes!Q48/RES_hhdet_fec!Q48)</f>
        <v>3.5520285042213229</v>
      </c>
      <c r="R48" s="111">
        <f>IF(RES_hhdet_tes!R48=0,"",RES_hhdet_tes!R48/RES_hhdet_fec!R48)</f>
        <v>3.6259211259276896</v>
      </c>
      <c r="S48" s="111">
        <f>IF(RES_hhdet_tes!S48=0,"",RES_hhdet_tes!S48/RES_hhdet_fec!S48)</f>
        <v>3.6937065513961165</v>
      </c>
      <c r="T48" s="111">
        <f>IF(RES_hhdet_tes!T48=0,"",RES_hhdet_tes!T48/RES_hhdet_fec!T48)</f>
        <v>3.774823832935799</v>
      </c>
      <c r="U48" s="111">
        <f>IF(RES_hhdet_tes!U48=0,"",RES_hhdet_tes!U48/RES_hhdet_fec!U48)</f>
        <v>3.8764325176772707</v>
      </c>
      <c r="V48" s="111">
        <f>IF(RES_hhdet_tes!V48=0,"",RES_hhdet_tes!V48/RES_hhdet_fec!V48)</f>
        <v>4.0016732445046035</v>
      </c>
      <c r="W48" s="111">
        <f>IF(RES_hhdet_tes!W48=0,"",RES_hhdet_tes!W48/RES_hhdet_fec!W48)</f>
        <v>4.1291538673494648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0.61672676521076153</v>
      </c>
      <c r="C49" s="124">
        <f>IF(RES_hhdet_tes!C49=0,"",RES_hhdet_tes!C49/RES_hhdet_fec!C49)</f>
        <v>0.61734615739485788</v>
      </c>
      <c r="D49" s="124">
        <f>IF(RES_hhdet_tes!D49=0,"",RES_hhdet_tes!D49/RES_hhdet_fec!D49)</f>
        <v>0.61965507941577946</v>
      </c>
      <c r="E49" s="124">
        <f>IF(RES_hhdet_tes!E49=0,"",RES_hhdet_tes!E49/RES_hhdet_fec!E49)</f>
        <v>0.62142625442121791</v>
      </c>
      <c r="F49" s="124">
        <f>IF(RES_hhdet_tes!F49=0,"",RES_hhdet_tes!F49/RES_hhdet_fec!F49)</f>
        <v>0.62368756845389417</v>
      </c>
      <c r="G49" s="124">
        <f>IF(RES_hhdet_tes!G49=0,"",RES_hhdet_tes!G49/RES_hhdet_fec!G49)</f>
        <v>0.62538668038147904</v>
      </c>
      <c r="H49" s="124">
        <f>IF(RES_hhdet_tes!H49=0,"",RES_hhdet_tes!H49/RES_hhdet_fec!H49)</f>
        <v>0.62727567829915587</v>
      </c>
      <c r="I49" s="124">
        <f>IF(RES_hhdet_tes!I49=0,"",RES_hhdet_tes!I49/RES_hhdet_fec!I49)</f>
        <v>0.63481644274029803</v>
      </c>
      <c r="J49" s="124">
        <f>IF(RES_hhdet_tes!J49=0,"",RES_hhdet_tes!J49/RES_hhdet_fec!J49)</f>
        <v>0.63358671776868958</v>
      </c>
      <c r="K49" s="124">
        <f>IF(RES_hhdet_tes!K49=0,"",RES_hhdet_tes!K49/RES_hhdet_fec!K49)</f>
        <v>0.63837498742450149</v>
      </c>
      <c r="L49" s="124">
        <f>IF(RES_hhdet_tes!L49=0,"",RES_hhdet_tes!L49/RES_hhdet_fec!L49)</f>
        <v>0.64354577273562685</v>
      </c>
      <c r="M49" s="124">
        <f>IF(RES_hhdet_tes!M49=0,"",RES_hhdet_tes!M49/RES_hhdet_fec!M49)</f>
        <v>0.65367293560189921</v>
      </c>
      <c r="N49" s="124">
        <f>IF(RES_hhdet_tes!N49=0,"",RES_hhdet_tes!N49/RES_hhdet_fec!N49)</f>
        <v>0.66685740854959186</v>
      </c>
      <c r="O49" s="124">
        <f>IF(RES_hhdet_tes!O49=0,"",RES_hhdet_tes!O49/RES_hhdet_fec!O49)</f>
        <v>0.69452128702643845</v>
      </c>
      <c r="P49" s="124">
        <f>IF(RES_hhdet_tes!P49=0,"",RES_hhdet_tes!P49/RES_hhdet_fec!P49)</f>
        <v>0.69685916786396063</v>
      </c>
      <c r="Q49" s="124">
        <f>IF(RES_hhdet_tes!Q49=0,"",RES_hhdet_tes!Q49/RES_hhdet_fec!Q49)</f>
        <v>0.70672656046151672</v>
      </c>
      <c r="R49" s="124">
        <f>IF(RES_hhdet_tes!R49=0,"",RES_hhdet_tes!R49/RES_hhdet_fec!R49)</f>
        <v>0.71126264736480338</v>
      </c>
      <c r="S49" s="124">
        <f>IF(RES_hhdet_tes!S49=0,"",RES_hhdet_tes!S49/RES_hhdet_fec!S49)</f>
        <v>0.71810936013810378</v>
      </c>
      <c r="T49" s="124">
        <f>IF(RES_hhdet_tes!T49=0,"",RES_hhdet_tes!T49/RES_hhdet_fec!T49)</f>
        <v>0.73293201455619195</v>
      </c>
      <c r="U49" s="124">
        <f>IF(RES_hhdet_tes!U49=0,"",RES_hhdet_tes!U49/RES_hhdet_fec!U49)</f>
        <v>0.74113218782343937</v>
      </c>
      <c r="V49" s="124">
        <f>IF(RES_hhdet_tes!V49=0,"",RES_hhdet_tes!V49/RES_hhdet_fec!V49)</f>
        <v>0.7529219812564224</v>
      </c>
      <c r="W49" s="124">
        <f>IF(RES_hhdet_tes!W49=0,"",RES_hhdet_tes!W49/RES_hhdet_fec!W49)</f>
        <v>0.76794206654117003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0.60314272394520696</v>
      </c>
      <c r="C50" s="111">
        <f>IF(RES_hhdet_tes!C50=0,"",RES_hhdet_tes!C50/RES_hhdet_fec!C50)</f>
        <v>0.6045197055204482</v>
      </c>
      <c r="D50" s="111">
        <f>IF(RES_hhdet_tes!D50=0,"",RES_hhdet_tes!D50/RES_hhdet_fec!D50)</f>
        <v>0.60576064476732161</v>
      </c>
      <c r="E50" s="111">
        <f>IF(RES_hhdet_tes!E50=0,"",RES_hhdet_tes!E50/RES_hhdet_fec!E50)</f>
        <v>0.60720194480649481</v>
      </c>
      <c r="F50" s="111">
        <f>IF(RES_hhdet_tes!F50=0,"",RES_hhdet_tes!F50/RES_hhdet_fec!F50)</f>
        <v>0.60877420491450795</v>
      </c>
      <c r="G50" s="111">
        <f>IF(RES_hhdet_tes!G50=0,"",RES_hhdet_tes!G50/RES_hhdet_fec!G50)</f>
        <v>0.61061972836725265</v>
      </c>
      <c r="H50" s="111">
        <f>IF(RES_hhdet_tes!H50=0,"",RES_hhdet_tes!H50/RES_hhdet_fec!H50)</f>
        <v>0.61289959284570883</v>
      </c>
      <c r="I50" s="111">
        <f>IF(RES_hhdet_tes!I50=0,"",RES_hhdet_tes!I50/RES_hhdet_fec!I50)</f>
        <v>0.61506244415724398</v>
      </c>
      <c r="J50" s="111">
        <f>IF(RES_hhdet_tes!J50=0,"",RES_hhdet_tes!J50/RES_hhdet_fec!J50)</f>
        <v>0.61842047666576094</v>
      </c>
      <c r="K50" s="111">
        <f>IF(RES_hhdet_tes!K50=0,"",RES_hhdet_tes!K50/RES_hhdet_fec!K50)</f>
        <v>0.62217295929397853</v>
      </c>
      <c r="L50" s="111">
        <f>IF(RES_hhdet_tes!L50=0,"",RES_hhdet_tes!L50/RES_hhdet_fec!L50)</f>
        <v>0.62711456204464533</v>
      </c>
      <c r="M50" s="111">
        <f>IF(RES_hhdet_tes!M50=0,"",RES_hhdet_tes!M50/RES_hhdet_fec!M50)</f>
        <v>0.63284905050917606</v>
      </c>
      <c r="N50" s="111">
        <f>IF(RES_hhdet_tes!N50=0,"",RES_hhdet_tes!N50/RES_hhdet_fec!N50)</f>
        <v>0.64140663915087592</v>
      </c>
      <c r="O50" s="111">
        <f>IF(RES_hhdet_tes!O50=0,"",RES_hhdet_tes!O50/RES_hhdet_fec!O50)</f>
        <v>0.6489518922217693</v>
      </c>
      <c r="P50" s="111">
        <f>IF(RES_hhdet_tes!P50=0,"",RES_hhdet_tes!P50/RES_hhdet_fec!P50)</f>
        <v>0.65128110219351254</v>
      </c>
      <c r="Q50" s="111">
        <f>IF(RES_hhdet_tes!Q50=0,"",RES_hhdet_tes!Q50/RES_hhdet_fec!Q50)</f>
        <v>0.6552872813847056</v>
      </c>
      <c r="R50" s="111">
        <f>IF(RES_hhdet_tes!R50=0,"",RES_hhdet_tes!R50/RES_hhdet_fec!R50)</f>
        <v>0.66377736416275879</v>
      </c>
      <c r="S50" s="111">
        <f>IF(RES_hhdet_tes!S50=0,"",RES_hhdet_tes!S50/RES_hhdet_fec!S50)</f>
        <v>0.68074468161288071</v>
      </c>
      <c r="T50" s="111">
        <f>IF(RES_hhdet_tes!T50=0,"",RES_hhdet_tes!T50/RES_hhdet_fec!T50)</f>
        <v>0.69991446669548196</v>
      </c>
      <c r="U50" s="111">
        <f>IF(RES_hhdet_tes!U50=0,"",RES_hhdet_tes!U50/RES_hhdet_fec!U50)</f>
        <v>0.72136228138108516</v>
      </c>
      <c r="V50" s="111">
        <f>IF(RES_hhdet_tes!V50=0,"",RES_hhdet_tes!V50/RES_hhdet_fec!V50)</f>
        <v>0.73588608989079807</v>
      </c>
      <c r="W50" s="111">
        <f>IF(RES_hhdet_tes!W50=0,"",RES_hhdet_tes!W50/RES_hhdet_fec!W50)</f>
        <v>0.74938458595984847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0.77760842986743317</v>
      </c>
      <c r="C51" s="111">
        <f>IF(RES_hhdet_tes!C51=0,"",RES_hhdet_tes!C51/RES_hhdet_fec!C51)</f>
        <v>0.79075847715306979</v>
      </c>
      <c r="D51" s="111">
        <f>IF(RES_hhdet_tes!D51=0,"",RES_hhdet_tes!D51/RES_hhdet_fec!D51)</f>
        <v>0.78755973014438552</v>
      </c>
      <c r="E51" s="111">
        <f>IF(RES_hhdet_tes!E51=0,"",RES_hhdet_tes!E51/RES_hhdet_fec!E51)</f>
        <v>0.79112292818917029</v>
      </c>
      <c r="F51" s="111">
        <f>IF(RES_hhdet_tes!F51=0,"",RES_hhdet_tes!F51/RES_hhdet_fec!F51)</f>
        <v>0.78044490230584429</v>
      </c>
      <c r="G51" s="111">
        <f>IF(RES_hhdet_tes!G51=0,"",RES_hhdet_tes!G51/RES_hhdet_fec!G51)</f>
        <v>0.78553532727244157</v>
      </c>
      <c r="H51" s="111">
        <f>IF(RES_hhdet_tes!H51=0,"",RES_hhdet_tes!H51/RES_hhdet_fec!H51)</f>
        <v>0.78939957386813753</v>
      </c>
      <c r="I51" s="111">
        <f>IF(RES_hhdet_tes!I51=0,"",RES_hhdet_tes!I51/RES_hhdet_fec!I51)</f>
        <v>0.77242513380969624</v>
      </c>
      <c r="J51" s="111">
        <f>IF(RES_hhdet_tes!J51=0,"",RES_hhdet_tes!J51/RES_hhdet_fec!J51)</f>
        <v>0.79177148238909878</v>
      </c>
      <c r="K51" s="111">
        <f>IF(RES_hhdet_tes!K51=0,"",RES_hhdet_tes!K51/RES_hhdet_fec!K51)</f>
        <v>0.79155197837493618</v>
      </c>
      <c r="L51" s="111">
        <f>IF(RES_hhdet_tes!L51=0,"",RES_hhdet_tes!L51/RES_hhdet_fec!L51)</f>
        <v>0.79348848400060201</v>
      </c>
      <c r="M51" s="111">
        <f>IF(RES_hhdet_tes!M51=0,"",RES_hhdet_tes!M51/RES_hhdet_fec!M51)</f>
        <v>0.78916766799239157</v>
      </c>
      <c r="N51" s="111">
        <f>IF(RES_hhdet_tes!N51=0,"",RES_hhdet_tes!N51/RES_hhdet_fec!N51)</f>
        <v>0.7935029778486159</v>
      </c>
      <c r="O51" s="111">
        <f>IF(RES_hhdet_tes!O51=0,"",RES_hhdet_tes!O51/RES_hhdet_fec!O51)</f>
        <v>0.78797036871273174</v>
      </c>
      <c r="P51" s="111">
        <f>IF(RES_hhdet_tes!P51=0,"",RES_hhdet_tes!P51/RES_hhdet_fec!P51)</f>
        <v>0.82234191902949272</v>
      </c>
      <c r="Q51" s="111">
        <f>IF(RES_hhdet_tes!Q51=0,"",RES_hhdet_tes!Q51/RES_hhdet_fec!Q51)</f>
        <v>0.82638360639476183</v>
      </c>
      <c r="R51" s="111">
        <f>IF(RES_hhdet_tes!R51=0,"",RES_hhdet_tes!R51/RES_hhdet_fec!R51)</f>
        <v>0.83134229640520541</v>
      </c>
      <c r="S51" s="111">
        <f>IF(RES_hhdet_tes!S51=0,"",RES_hhdet_tes!S51/RES_hhdet_fec!S51)</f>
        <v>0.83365675667885741</v>
      </c>
      <c r="T51" s="111">
        <f>IF(RES_hhdet_tes!T51=0,"",RES_hhdet_tes!T51/RES_hhdet_fec!T51)</f>
        <v>0.85374304893613684</v>
      </c>
      <c r="U51" s="111">
        <f>IF(RES_hhdet_tes!U51=0,"",RES_hhdet_tes!U51/RES_hhdet_fec!U51)</f>
        <v>0.87485907051055933</v>
      </c>
      <c r="V51" s="111">
        <f>IF(RES_hhdet_tes!V51=0,"",RES_hhdet_tes!V51/RES_hhdet_fec!V51)</f>
        <v>0.89162651938845539</v>
      </c>
      <c r="W51" s="111">
        <f>IF(RES_hhdet_tes!W51=0,"",RES_hhdet_tes!W51/RES_hhdet_fec!W51)</f>
        <v>0.88545377033283079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0.60314272394520696</v>
      </c>
      <c r="C52" s="112">
        <f>IF(RES_hhdet_tes!C52=0,"",RES_hhdet_tes!C52/RES_hhdet_fec!C52)</f>
        <v>0.60993544583560222</v>
      </c>
      <c r="D52" s="112">
        <f>IF(RES_hhdet_tes!D52=0,"",RES_hhdet_tes!D52/RES_hhdet_fec!D52)</f>
        <v>0.61206831080347734</v>
      </c>
      <c r="E52" s="112">
        <f>IF(RES_hhdet_tes!E52=0,"",RES_hhdet_tes!E52/RES_hhdet_fec!E52)</f>
        <v>0.61706549023466151</v>
      </c>
      <c r="F52" s="112">
        <f>IF(RES_hhdet_tes!F52=0,"",RES_hhdet_tes!F52/RES_hhdet_fec!F52)</f>
        <v>0.61764846171108523</v>
      </c>
      <c r="G52" s="112">
        <f>IF(RES_hhdet_tes!G52=0,"",RES_hhdet_tes!G52/RES_hhdet_fec!G52)</f>
        <v>0.62116330082292981</v>
      </c>
      <c r="H52" s="112">
        <f>IF(RES_hhdet_tes!H52=0,"",RES_hhdet_tes!H52/RES_hhdet_fec!H52)</f>
        <v>0.62502828825821044</v>
      </c>
      <c r="I52" s="112">
        <f>IF(RES_hhdet_tes!I52=0,"",RES_hhdet_tes!I52/RES_hhdet_fec!I52)</f>
        <v>0.62564879037880017</v>
      </c>
      <c r="J52" s="112">
        <f>IF(RES_hhdet_tes!J52=0,"",RES_hhdet_tes!J52/RES_hhdet_fec!J52)</f>
        <v>0.62897059394956478</v>
      </c>
      <c r="K52" s="112">
        <f>IF(RES_hhdet_tes!K52=0,"",RES_hhdet_tes!K52/RES_hhdet_fec!K52)</f>
        <v>0.63143904528792194</v>
      </c>
      <c r="L52" s="112">
        <f>IF(RES_hhdet_tes!L52=0,"",RES_hhdet_tes!L52/RES_hhdet_fec!L52)</f>
        <v>0.63224027918099723</v>
      </c>
      <c r="M52" s="112">
        <f>IF(RES_hhdet_tes!M52=0,"",RES_hhdet_tes!M52/RES_hhdet_fec!M52)</f>
        <v>0.63526961268659432</v>
      </c>
      <c r="N52" s="112">
        <f>IF(RES_hhdet_tes!N52=0,"",RES_hhdet_tes!N52/RES_hhdet_fec!N52)</f>
        <v>0.64342308317100283</v>
      </c>
      <c r="O52" s="112">
        <f>IF(RES_hhdet_tes!O52=0,"",RES_hhdet_tes!O52/RES_hhdet_fec!O52)</f>
        <v>0.6452627678556222</v>
      </c>
      <c r="P52" s="112">
        <f>IF(RES_hhdet_tes!P52=0,"",RES_hhdet_tes!P52/RES_hhdet_fec!P52)</f>
        <v>0.67006418571012116</v>
      </c>
      <c r="Q52" s="112">
        <f>IF(RES_hhdet_tes!Q52=0,"",RES_hhdet_tes!Q52/RES_hhdet_fec!Q52)</f>
        <v>0.67286775738088311</v>
      </c>
      <c r="R52" s="112">
        <f>IF(RES_hhdet_tes!R52=0,"",RES_hhdet_tes!R52/RES_hhdet_fec!R52)</f>
        <v>0.68315420148076378</v>
      </c>
      <c r="S52" s="112">
        <f>IF(RES_hhdet_tes!S52=0,"",RES_hhdet_tes!S52/RES_hhdet_fec!S52)</f>
        <v>0.70026367838088233</v>
      </c>
      <c r="T52" s="112">
        <f>IF(RES_hhdet_tes!T52=0,"",RES_hhdet_tes!T52/RES_hhdet_fec!T52)</f>
        <v>0.71233498481121293</v>
      </c>
      <c r="U52" s="112">
        <f>IF(RES_hhdet_tes!U52=0,"",RES_hhdet_tes!U52/RES_hhdet_fec!U52)</f>
        <v>0.7528786487753516</v>
      </c>
      <c r="V52" s="112">
        <f>IF(RES_hhdet_tes!V52=0,"",RES_hhdet_tes!V52/RES_hhdet_fec!V52)</f>
        <v>0.77373066907985111</v>
      </c>
      <c r="W52" s="112">
        <f>IF(RES_hhdet_tes!W52=0,"",RES_hhdet_tes!W52/RES_hhdet_fec!W52)</f>
        <v>0.78044265285609271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0.74980418038628738</v>
      </c>
      <c r="C54" s="112">
        <f>IF(RES_hhdet_tes!C54=0,"",RES_hhdet_tes!C54/RES_hhdet_fec!C54)</f>
        <v>0.75309204310859856</v>
      </c>
      <c r="D54" s="112">
        <f>IF(RES_hhdet_tes!D54=0,"",RES_hhdet_tes!D54/RES_hhdet_fec!D54)</f>
        <v>0.75599785194830416</v>
      </c>
      <c r="E54" s="112">
        <f>IF(RES_hhdet_tes!E54=0,"",RES_hhdet_tes!E54/RES_hhdet_fec!E54)</f>
        <v>0.75890617977802866</v>
      </c>
      <c r="F54" s="112">
        <f>IF(RES_hhdet_tes!F54=0,"",RES_hhdet_tes!F54/RES_hhdet_fec!F54)</f>
        <v>0.76388163891874172</v>
      </c>
      <c r="G54" s="112">
        <f>IF(RES_hhdet_tes!G54=0,"",RES_hhdet_tes!G54/RES_hhdet_fec!G54)</f>
        <v>0.76929602942095776</v>
      </c>
      <c r="H54" s="112">
        <f>IF(RES_hhdet_tes!H54=0,"",RES_hhdet_tes!H54/RES_hhdet_fec!H54)</f>
        <v>0.77619166043924315</v>
      </c>
      <c r="I54" s="112">
        <f>IF(RES_hhdet_tes!I54=0,"",RES_hhdet_tes!I54/RES_hhdet_fec!I54)</f>
        <v>0.7795891053589078</v>
      </c>
      <c r="J54" s="112">
        <f>IF(RES_hhdet_tes!J54=0,"",RES_hhdet_tes!J54/RES_hhdet_fec!J54)</f>
        <v>0.78034894769035279</v>
      </c>
      <c r="K54" s="112">
        <f>IF(RES_hhdet_tes!K54=0,"",RES_hhdet_tes!K54/RES_hhdet_fec!K54)</f>
        <v>0.78133109532429335</v>
      </c>
      <c r="L54" s="112">
        <f>IF(RES_hhdet_tes!L54=0,"",RES_hhdet_tes!L54/RES_hhdet_fec!L54)</f>
        <v>0.78287587888647536</v>
      </c>
      <c r="M54" s="112">
        <f>IF(RES_hhdet_tes!M54=0,"",RES_hhdet_tes!M54/RES_hhdet_fec!M54)</f>
        <v>0.78513179917577214</v>
      </c>
      <c r="N54" s="112">
        <f>IF(RES_hhdet_tes!N54=0,"",RES_hhdet_tes!N54/RES_hhdet_fec!N54)</f>
        <v>0.79076484740496444</v>
      </c>
      <c r="O54" s="112">
        <f>IF(RES_hhdet_tes!O54=0,"",RES_hhdet_tes!O54/RES_hhdet_fec!O54)</f>
        <v>0.79649059645873044</v>
      </c>
      <c r="P54" s="112">
        <f>IF(RES_hhdet_tes!P54=0,"",RES_hhdet_tes!P54/RES_hhdet_fec!P54)</f>
        <v>0.79888150714649875</v>
      </c>
      <c r="Q54" s="112">
        <f>IF(RES_hhdet_tes!Q54=0,"",RES_hhdet_tes!Q54/RES_hhdet_fec!Q54)</f>
        <v>0.80011685911003538</v>
      </c>
      <c r="R54" s="112">
        <f>IF(RES_hhdet_tes!R54=0,"",RES_hhdet_tes!R54/RES_hhdet_fec!R54)</f>
        <v>0.80207499841678132</v>
      </c>
      <c r="S54" s="112">
        <f>IF(RES_hhdet_tes!S54=0,"",RES_hhdet_tes!S54/RES_hhdet_fec!S54)</f>
        <v>0.8036082884915382</v>
      </c>
      <c r="T54" s="112">
        <f>IF(RES_hhdet_tes!T54=0,"",RES_hhdet_tes!T54/RES_hhdet_fec!T54)</f>
        <v>0.80491235489868351</v>
      </c>
      <c r="U54" s="112">
        <f>IF(RES_hhdet_tes!U54=0,"",RES_hhdet_tes!U54/RES_hhdet_fec!U54)</f>
        <v>0.80666403014290289</v>
      </c>
      <c r="V54" s="112">
        <f>IF(RES_hhdet_tes!V54=0,"",RES_hhdet_tes!V54/RES_hhdet_fec!V54)</f>
        <v>0.83674426860624851</v>
      </c>
      <c r="W54" s="112">
        <f>IF(RES_hhdet_tes!W54=0,"",RES_hhdet_tes!W54/RES_hhdet_fec!W54)</f>
        <v>0.85756629860642952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0.87324719145901064</v>
      </c>
      <c r="C55" s="113">
        <f>IF(RES_hhdet_tes!C55=0,"",RES_hhdet_tes!C55/RES_hhdet_fec!C55)</f>
        <v>0.88321828513051459</v>
      </c>
      <c r="D55" s="113">
        <f>IF(RES_hhdet_tes!D55=0,"",RES_hhdet_tes!D55/RES_hhdet_fec!D55)</f>
        <v>0.88292113212667833</v>
      </c>
      <c r="E55" s="113">
        <f>IF(RES_hhdet_tes!E55=0,"",RES_hhdet_tes!E55/RES_hhdet_fec!E55)</f>
        <v>0.88626040000198858</v>
      </c>
      <c r="F55" s="113">
        <f>IF(RES_hhdet_tes!F55=0,"",RES_hhdet_tes!F55/RES_hhdet_fec!F55)</f>
        <v>0.88120277139227499</v>
      </c>
      <c r="G55" s="113">
        <f>IF(RES_hhdet_tes!G55=0,"",RES_hhdet_tes!G55/RES_hhdet_fec!G55)</f>
        <v>0.88512714910414825</v>
      </c>
      <c r="H55" s="113">
        <f>IF(RES_hhdet_tes!H55=0,"",RES_hhdet_tes!H55/RES_hhdet_fec!H55)</f>
        <v>0.88813032232469813</v>
      </c>
      <c r="I55" s="113">
        <f>IF(RES_hhdet_tes!I55=0,"",RES_hhdet_tes!I55/RES_hhdet_fec!I55)</f>
        <v>0.87796481996660769</v>
      </c>
      <c r="J55" s="113">
        <f>IF(RES_hhdet_tes!J55=0,"",RES_hhdet_tes!J55/RES_hhdet_fec!J55)</f>
        <v>0.88925053483957828</v>
      </c>
      <c r="K55" s="113">
        <f>IF(RES_hhdet_tes!K55=0,"",RES_hhdet_tes!K55/RES_hhdet_fec!K55)</f>
        <v>0.88874804679034991</v>
      </c>
      <c r="L55" s="113">
        <f>IF(RES_hhdet_tes!L55=0,"",RES_hhdet_tes!L55/RES_hhdet_fec!L55)</f>
        <v>0.89025229904387282</v>
      </c>
      <c r="M55" s="113">
        <f>IF(RES_hhdet_tes!M55=0,"",RES_hhdet_tes!M55/RES_hhdet_fec!M55)</f>
        <v>0.88788716454429017</v>
      </c>
      <c r="N55" s="113">
        <f>IF(RES_hhdet_tes!N55=0,"",RES_hhdet_tes!N55/RES_hhdet_fec!N55)</f>
        <v>0.88979373439244425</v>
      </c>
      <c r="O55" s="113">
        <f>IF(RES_hhdet_tes!O55=0,"",RES_hhdet_tes!O55/RES_hhdet_fec!O55)</f>
        <v>0.88985580277162968</v>
      </c>
      <c r="P55" s="113">
        <f>IF(RES_hhdet_tes!P55=0,"",RES_hhdet_tes!P55/RES_hhdet_fec!P55)</f>
        <v>0.90413666449543961</v>
      </c>
      <c r="Q55" s="113">
        <f>IF(RES_hhdet_tes!Q55=0,"",RES_hhdet_tes!Q55/RES_hhdet_fec!Q55)</f>
        <v>0.90606499706973953</v>
      </c>
      <c r="R55" s="113">
        <f>IF(RES_hhdet_tes!R55=0,"",RES_hhdet_tes!R55/RES_hhdet_fec!R55)</f>
        <v>0.90578809474383803</v>
      </c>
      <c r="S55" s="113">
        <f>IF(RES_hhdet_tes!S55=0,"",RES_hhdet_tes!S55/RES_hhdet_fec!S55)</f>
        <v>0.90117344518533971</v>
      </c>
      <c r="T55" s="113">
        <f>IF(RES_hhdet_tes!T55=0,"",RES_hhdet_tes!T55/RES_hhdet_fec!T55)</f>
        <v>0.90950010892752742</v>
      </c>
      <c r="U55" s="113">
        <f>IF(RES_hhdet_tes!U55=0,"",RES_hhdet_tes!U55/RES_hhdet_fec!U55)</f>
        <v>0.90955624646546773</v>
      </c>
      <c r="V55" s="113">
        <f>IF(RES_hhdet_tes!V55=0,"",RES_hhdet_tes!V55/RES_hhdet_fec!V55)</f>
        <v>0.92265986411917911</v>
      </c>
      <c r="W55" s="113">
        <f>IF(RES_hhdet_tes!W55=0,"",RES_hhdet_tes!W55/RES_hhdet_fec!W55)</f>
        <v>0.92487324330782639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0.74980418038628749</v>
      </c>
      <c r="C56" s="111">
        <f>IF(RES_hhdet_tes!C56=0,"",RES_hhdet_tes!C56/RES_hhdet_fec!C56)</f>
        <v>0.75752230016460809</v>
      </c>
      <c r="D56" s="111">
        <f>IF(RES_hhdet_tes!D56=0,"",RES_hhdet_tes!D56/RES_hhdet_fec!D56)</f>
        <v>0.76246058772945768</v>
      </c>
      <c r="E56" s="111">
        <f>IF(RES_hhdet_tes!E56=0,"",RES_hhdet_tes!E56/RES_hhdet_fec!E56)</f>
        <v>0.76821839256141788</v>
      </c>
      <c r="F56" s="111">
        <f>IF(RES_hhdet_tes!F56=0,"",RES_hhdet_tes!F56/RES_hhdet_fec!F56)</f>
        <v>0.77129239020763851</v>
      </c>
      <c r="G56" s="111">
        <f>IF(RES_hhdet_tes!G56=0,"",RES_hhdet_tes!G56/RES_hhdet_fec!G56)</f>
        <v>0.77502321325818013</v>
      </c>
      <c r="H56" s="111">
        <f>IF(RES_hhdet_tes!H56=0,"",RES_hhdet_tes!H56/RES_hhdet_fec!H56)</f>
        <v>0.77852690315166506</v>
      </c>
      <c r="I56" s="111">
        <f>IF(RES_hhdet_tes!I56=0,"",RES_hhdet_tes!I56/RES_hhdet_fec!I56)</f>
        <v>0.77999314708900713</v>
      </c>
      <c r="J56" s="111">
        <f>IF(RES_hhdet_tes!J56=0,"",RES_hhdet_tes!J56/RES_hhdet_fec!J56)</f>
        <v>0.78096163790955808</v>
      </c>
      <c r="K56" s="111">
        <f>IF(RES_hhdet_tes!K56=0,"",RES_hhdet_tes!K56/RES_hhdet_fec!K56)</f>
        <v>0.78257118446713148</v>
      </c>
      <c r="L56" s="111">
        <f>IF(RES_hhdet_tes!L56=0,"",RES_hhdet_tes!L56/RES_hhdet_fec!L56)</f>
        <v>0.7837535244239946</v>
      </c>
      <c r="M56" s="111">
        <f>IF(RES_hhdet_tes!M56=0,"",RES_hhdet_tes!M56/RES_hhdet_fec!M56)</f>
        <v>0.78734283197084332</v>
      </c>
      <c r="N56" s="111">
        <f>IF(RES_hhdet_tes!N56=0,"",RES_hhdet_tes!N56/RES_hhdet_fec!N56)</f>
        <v>0.791254009247496</v>
      </c>
      <c r="O56" s="111">
        <f>IF(RES_hhdet_tes!O56=0,"",RES_hhdet_tes!O56/RES_hhdet_fec!O56)</f>
        <v>0.79875382834710029</v>
      </c>
      <c r="P56" s="111">
        <f>IF(RES_hhdet_tes!P56=0,"",RES_hhdet_tes!P56/RES_hhdet_fec!P56)</f>
        <v>0.80333127823273487</v>
      </c>
      <c r="Q56" s="111">
        <f>IF(RES_hhdet_tes!Q56=0,"",RES_hhdet_tes!Q56/RES_hhdet_fec!Q56)</f>
        <v>0.80623203285277489</v>
      </c>
      <c r="R56" s="111">
        <f>IF(RES_hhdet_tes!R56=0,"",RES_hhdet_tes!R56/RES_hhdet_fec!R56)</f>
        <v>0.80784291911327633</v>
      </c>
      <c r="S56" s="111">
        <f>IF(RES_hhdet_tes!S56=0,"",RES_hhdet_tes!S56/RES_hhdet_fec!S56)</f>
        <v>0.8096763008933362</v>
      </c>
      <c r="T56" s="111">
        <f>IF(RES_hhdet_tes!T56=0,"",RES_hhdet_tes!T56/RES_hhdet_fec!T56)</f>
        <v>0.81115397712927928</v>
      </c>
      <c r="U56" s="111">
        <f>IF(RES_hhdet_tes!U56=0,"",RES_hhdet_tes!U56/RES_hhdet_fec!U56)</f>
        <v>0.81263579027600974</v>
      </c>
      <c r="V56" s="111">
        <f>IF(RES_hhdet_tes!V56=0,"",RES_hhdet_tes!V56/RES_hhdet_fec!V56)</f>
        <v>0.82806117027131931</v>
      </c>
      <c r="W56" s="111">
        <f>IF(RES_hhdet_tes!W56=0,"",RES_hhdet_tes!W56/RES_hhdet_fec!W56)</f>
        <v>0.8464746608478193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0.76110032566495722</v>
      </c>
      <c r="C58" s="124">
        <f>IF(RES_hhdet_tes!C58=0,"",RES_hhdet_tes!C58/RES_hhdet_fec!C58)</f>
        <v>0.76323252869216685</v>
      </c>
      <c r="D58" s="124">
        <f>IF(RES_hhdet_tes!D58=0,"",RES_hhdet_tes!D58/RES_hhdet_fec!D58)</f>
        <v>0.76539746369277462</v>
      </c>
      <c r="E58" s="124">
        <f>IF(RES_hhdet_tes!E58=0,"",RES_hhdet_tes!E58/RES_hhdet_fec!E58)</f>
        <v>0.76790719276017794</v>
      </c>
      <c r="F58" s="124">
        <f>IF(RES_hhdet_tes!F58=0,"",RES_hhdet_tes!F58/RES_hhdet_fec!F58)</f>
        <v>0.77074451901378471</v>
      </c>
      <c r="G58" s="124">
        <f>IF(RES_hhdet_tes!G58=0,"",RES_hhdet_tes!G58/RES_hhdet_fec!G58)</f>
        <v>0.77406177178325863</v>
      </c>
      <c r="H58" s="124">
        <f>IF(RES_hhdet_tes!H58=0,"",RES_hhdet_tes!H58/RES_hhdet_fec!H58)</f>
        <v>0.77798925382177053</v>
      </c>
      <c r="I58" s="124">
        <f>IF(RES_hhdet_tes!I58=0,"",RES_hhdet_tes!I58/RES_hhdet_fec!I58)</f>
        <v>0.77994269986600118</v>
      </c>
      <c r="J58" s="124">
        <f>IF(RES_hhdet_tes!J58=0,"",RES_hhdet_tes!J58/RES_hhdet_fec!J58)</f>
        <v>0.78093208550712723</v>
      </c>
      <c r="K58" s="124">
        <f>IF(RES_hhdet_tes!K58=0,"",RES_hhdet_tes!K58/RES_hhdet_fec!K58)</f>
        <v>0.78238063013237324</v>
      </c>
      <c r="L58" s="124">
        <f>IF(RES_hhdet_tes!L58=0,"",RES_hhdet_tes!L58/RES_hhdet_fec!L58)</f>
        <v>0.78399372281595403</v>
      </c>
      <c r="M58" s="124">
        <f>IF(RES_hhdet_tes!M58=0,"",RES_hhdet_tes!M58/RES_hhdet_fec!M58)</f>
        <v>0.78590811866969812</v>
      </c>
      <c r="N58" s="124">
        <f>IF(RES_hhdet_tes!N58=0,"",RES_hhdet_tes!N58/RES_hhdet_fec!N58)</f>
        <v>0.78850663252817366</v>
      </c>
      <c r="O58" s="124">
        <f>IF(RES_hhdet_tes!O58=0,"",RES_hhdet_tes!O58/RES_hhdet_fec!O58)</f>
        <v>0.79164961320888894</v>
      </c>
      <c r="P58" s="124">
        <f>IF(RES_hhdet_tes!P58=0,"",RES_hhdet_tes!P58/RES_hhdet_fec!P58)</f>
        <v>0.79393177483888755</v>
      </c>
      <c r="Q58" s="124">
        <f>IF(RES_hhdet_tes!Q58=0,"",RES_hhdet_tes!Q58/RES_hhdet_fec!Q58)</f>
        <v>0.79657019444467481</v>
      </c>
      <c r="R58" s="124">
        <f>IF(RES_hhdet_tes!R58=0,"",RES_hhdet_tes!R58/RES_hhdet_fec!R58)</f>
        <v>0.80049199382349867</v>
      </c>
      <c r="S58" s="124">
        <f>IF(RES_hhdet_tes!S58=0,"",RES_hhdet_tes!S58/RES_hhdet_fec!S58)</f>
        <v>0.80715515639789548</v>
      </c>
      <c r="T58" s="124">
        <f>IF(RES_hhdet_tes!T58=0,"",RES_hhdet_tes!T58/RES_hhdet_fec!T58)</f>
        <v>0.81651836191012761</v>
      </c>
      <c r="U58" s="124">
        <f>IF(RES_hhdet_tes!U58=0,"",RES_hhdet_tes!U58/RES_hhdet_fec!U58)</f>
        <v>0.82838122060426256</v>
      </c>
      <c r="V58" s="124">
        <f>IF(RES_hhdet_tes!V58=0,"",RES_hhdet_tes!V58/RES_hhdet_fec!V58)</f>
        <v>0.8405562686951954</v>
      </c>
      <c r="W58" s="124">
        <f>IF(RES_hhdet_tes!W58=0,"",RES_hhdet_tes!W58/RES_hhdet_fec!W58)</f>
        <v>0.84905181230570581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0.76110032566495722</v>
      </c>
      <c r="C60" s="45">
        <f>IF(RES_hhdet_tes!C60=0,"",RES_hhdet_tes!C60/RES_hhdet_fec!C60)</f>
        <v>0.76323252869216685</v>
      </c>
      <c r="D60" s="45">
        <f>IF(RES_hhdet_tes!D60=0,"",RES_hhdet_tes!D60/RES_hhdet_fec!D60)</f>
        <v>0.76539746369277462</v>
      </c>
      <c r="E60" s="45">
        <f>IF(RES_hhdet_tes!E60=0,"",RES_hhdet_tes!E60/RES_hhdet_fec!E60)</f>
        <v>0.76790719276017794</v>
      </c>
      <c r="F60" s="45">
        <f>IF(RES_hhdet_tes!F60=0,"",RES_hhdet_tes!F60/RES_hhdet_fec!F60)</f>
        <v>0.77074451901378471</v>
      </c>
      <c r="G60" s="45">
        <f>IF(RES_hhdet_tes!G60=0,"",RES_hhdet_tes!G60/RES_hhdet_fec!G60)</f>
        <v>0.77406177178325863</v>
      </c>
      <c r="H60" s="45">
        <f>IF(RES_hhdet_tes!H60=0,"",RES_hhdet_tes!H60/RES_hhdet_fec!H60)</f>
        <v>0.77798925382177053</v>
      </c>
      <c r="I60" s="45">
        <f>IF(RES_hhdet_tes!I60=0,"",RES_hhdet_tes!I60/RES_hhdet_fec!I60)</f>
        <v>0.77994269986600118</v>
      </c>
      <c r="J60" s="45">
        <f>IF(RES_hhdet_tes!J60=0,"",RES_hhdet_tes!J60/RES_hhdet_fec!J60)</f>
        <v>0.78093208550712723</v>
      </c>
      <c r="K60" s="45">
        <f>IF(RES_hhdet_tes!K60=0,"",RES_hhdet_tes!K60/RES_hhdet_fec!K60)</f>
        <v>0.78238063013237324</v>
      </c>
      <c r="L60" s="45">
        <f>IF(RES_hhdet_tes!L60=0,"",RES_hhdet_tes!L60/RES_hhdet_fec!L60)</f>
        <v>0.78399372281595403</v>
      </c>
      <c r="M60" s="45">
        <f>IF(RES_hhdet_tes!M60=0,"",RES_hhdet_tes!M60/RES_hhdet_fec!M60)</f>
        <v>0.78590811866969812</v>
      </c>
      <c r="N60" s="45">
        <f>IF(RES_hhdet_tes!N60=0,"",RES_hhdet_tes!N60/RES_hhdet_fec!N60)</f>
        <v>0.78850663252817366</v>
      </c>
      <c r="O60" s="45">
        <f>IF(RES_hhdet_tes!O60=0,"",RES_hhdet_tes!O60/RES_hhdet_fec!O60)</f>
        <v>0.79164961320888894</v>
      </c>
      <c r="P60" s="45">
        <f>IF(RES_hhdet_tes!P60=0,"",RES_hhdet_tes!P60/RES_hhdet_fec!P60)</f>
        <v>0.79393177483888755</v>
      </c>
      <c r="Q60" s="45">
        <f>IF(RES_hhdet_tes!Q60=0,"",RES_hhdet_tes!Q60/RES_hhdet_fec!Q60)</f>
        <v>0.79657019444467481</v>
      </c>
      <c r="R60" s="45">
        <f>IF(RES_hhdet_tes!R60=0,"",RES_hhdet_tes!R60/RES_hhdet_fec!R60)</f>
        <v>0.80049199382349867</v>
      </c>
      <c r="S60" s="45">
        <f>IF(RES_hhdet_tes!S60=0,"",RES_hhdet_tes!S60/RES_hhdet_fec!S60)</f>
        <v>0.80715515639789548</v>
      </c>
      <c r="T60" s="45">
        <f>IF(RES_hhdet_tes!T60=0,"",RES_hhdet_tes!T60/RES_hhdet_fec!T60)</f>
        <v>0.81651836191012761</v>
      </c>
      <c r="U60" s="45">
        <f>IF(RES_hhdet_tes!U60=0,"",RES_hhdet_tes!U60/RES_hhdet_fec!U60)</f>
        <v>0.82838122060426256</v>
      </c>
      <c r="V60" s="45">
        <f>IF(RES_hhdet_tes!V60=0,"",RES_hhdet_tes!V60/RES_hhdet_fec!V60)</f>
        <v>0.8405562686951954</v>
      </c>
      <c r="W60" s="45">
        <f>IF(RES_hhdet_tes!W60=0,"",RES_hhdet_tes!W60/RES_hhdet_fec!W60)</f>
        <v>0.84905181230570581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0.6018308828668768</v>
      </c>
      <c r="C62" s="119">
        <f>IF(RES_hhdet_tes!C62=0,"",RES_hhdet_tes!C62/RES_hhdet_fec!C62)</f>
        <v>0.61045165902498177</v>
      </c>
      <c r="D62" s="119">
        <f>IF(RES_hhdet_tes!D62=0,"",RES_hhdet_tes!D62/RES_hhdet_fec!D62)</f>
        <v>0.61997742314034532</v>
      </c>
      <c r="E62" s="119">
        <f>IF(RES_hhdet_tes!E62=0,"",RES_hhdet_tes!E62/RES_hhdet_fec!E62)</f>
        <v>0.63057092164352979</v>
      </c>
      <c r="F62" s="119">
        <f>IF(RES_hhdet_tes!F62=0,"",RES_hhdet_tes!F62/RES_hhdet_fec!F62)</f>
        <v>0.63889563561071372</v>
      </c>
      <c r="G62" s="119">
        <f>IF(RES_hhdet_tes!G62=0,"",RES_hhdet_tes!G62/RES_hhdet_fec!G62)</f>
        <v>0.64838848578908603</v>
      </c>
      <c r="H62" s="119">
        <f>IF(RES_hhdet_tes!H62=0,"",RES_hhdet_tes!H62/RES_hhdet_fec!H62)</f>
        <v>0.65886271343302194</v>
      </c>
      <c r="I62" s="119">
        <f>IF(RES_hhdet_tes!I62=0,"",RES_hhdet_tes!I62/RES_hhdet_fec!I62)</f>
        <v>0.66858974125065407</v>
      </c>
      <c r="J62" s="119">
        <f>IF(RES_hhdet_tes!J62=0,"",RES_hhdet_tes!J62/RES_hhdet_fec!J62)</f>
        <v>0.67971228960215635</v>
      </c>
      <c r="K62" s="119">
        <f>IF(RES_hhdet_tes!K62=0,"",RES_hhdet_tes!K62/RES_hhdet_fec!K62)</f>
        <v>0.69206722923534081</v>
      </c>
      <c r="L62" s="119">
        <f>IF(RES_hhdet_tes!L62=0,"",RES_hhdet_tes!L62/RES_hhdet_fec!L62)</f>
        <v>0.70501506726053831</v>
      </c>
      <c r="M62" s="119">
        <f>IF(RES_hhdet_tes!M62=0,"",RES_hhdet_tes!M62/RES_hhdet_fec!M62)</f>
        <v>0.7187743396896018</v>
      </c>
      <c r="N62" s="119">
        <f>IF(RES_hhdet_tes!N62=0,"",RES_hhdet_tes!N62/RES_hhdet_fec!N62)</f>
        <v>0.73364942771891406</v>
      </c>
      <c r="O62" s="119">
        <f>IF(RES_hhdet_tes!O62=0,"",RES_hhdet_tes!O62/RES_hhdet_fec!O62)</f>
        <v>0.74730580340511732</v>
      </c>
      <c r="P62" s="119">
        <f>IF(RES_hhdet_tes!P62=0,"",RES_hhdet_tes!P62/RES_hhdet_fec!P62)</f>
        <v>0.75349184751202702</v>
      </c>
      <c r="Q62" s="119">
        <f>IF(RES_hhdet_tes!Q62=0,"",RES_hhdet_tes!Q62/RES_hhdet_fec!Q62)</f>
        <v>0.76230280223241331</v>
      </c>
      <c r="R62" s="119">
        <f>IF(RES_hhdet_tes!R62=0,"",RES_hhdet_tes!R62/RES_hhdet_fec!R62)</f>
        <v>0.77280653514475317</v>
      </c>
      <c r="S62" s="119">
        <f>IF(RES_hhdet_tes!S62=0,"",RES_hhdet_tes!S62/RES_hhdet_fec!S62)</f>
        <v>0.78552151048861774</v>
      </c>
      <c r="T62" s="119">
        <f>IF(RES_hhdet_tes!T62=0,"",RES_hhdet_tes!T62/RES_hhdet_fec!T62)</f>
        <v>0.79674729220513996</v>
      </c>
      <c r="U62" s="119">
        <f>IF(RES_hhdet_tes!U62=0,"",RES_hhdet_tes!U62/RES_hhdet_fec!U62)</f>
        <v>0.80663294530940588</v>
      </c>
      <c r="V62" s="119">
        <f>IF(RES_hhdet_tes!V62=0,"",RES_hhdet_tes!V62/RES_hhdet_fec!V62)</f>
        <v>0.81693953380484485</v>
      </c>
      <c r="W62" s="119">
        <f>IF(RES_hhdet_tes!W62=0,"",RES_hhdet_tes!W62/RES_hhdet_fec!W62)</f>
        <v>0.82703195038633837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0.5877102370683458</v>
      </c>
      <c r="C63" s="124">
        <f>IF(RES_hhdet_tes!C63=0,"",RES_hhdet_tes!C63/RES_hhdet_fec!C63)</f>
        <v>0.59710698417427677</v>
      </c>
      <c r="D63" s="124">
        <f>IF(RES_hhdet_tes!D63=0,"",RES_hhdet_tes!D63/RES_hhdet_fec!D63)</f>
        <v>0.60684004595498642</v>
      </c>
      <c r="E63" s="124">
        <f>IF(RES_hhdet_tes!E63=0,"",RES_hhdet_tes!E63/RES_hhdet_fec!E63)</f>
        <v>0.61663995521155468</v>
      </c>
      <c r="F63" s="124">
        <f>IF(RES_hhdet_tes!F63=0,"",RES_hhdet_tes!F63/RES_hhdet_fec!F63)</f>
        <v>0.6259695534186358</v>
      </c>
      <c r="G63" s="124">
        <f>IF(RES_hhdet_tes!G63=0,"",RES_hhdet_tes!G63/RES_hhdet_fec!G63)</f>
        <v>0.6354257066450828</v>
      </c>
      <c r="H63" s="124">
        <f>IF(RES_hhdet_tes!H63=0,"",RES_hhdet_tes!H63/RES_hhdet_fec!H63)</f>
        <v>0.64533034948107815</v>
      </c>
      <c r="I63" s="124">
        <f>IF(RES_hhdet_tes!I63=0,"",RES_hhdet_tes!I63/RES_hhdet_fec!I63)</f>
        <v>0.65602907112361908</v>
      </c>
      <c r="J63" s="124">
        <f>IF(RES_hhdet_tes!J63=0,"",RES_hhdet_tes!J63/RES_hhdet_fec!J63)</f>
        <v>0.66848503547458127</v>
      </c>
      <c r="K63" s="124">
        <f>IF(RES_hhdet_tes!K63=0,"",RES_hhdet_tes!K63/RES_hhdet_fec!K63)</f>
        <v>0.68138214711313416</v>
      </c>
      <c r="L63" s="124">
        <f>IF(RES_hhdet_tes!L63=0,"",RES_hhdet_tes!L63/RES_hhdet_fec!L63)</f>
        <v>0.69545699801423788</v>
      </c>
      <c r="M63" s="124">
        <f>IF(RES_hhdet_tes!M63=0,"",RES_hhdet_tes!M63/RES_hhdet_fec!M63)</f>
        <v>0.70861856654991795</v>
      </c>
      <c r="N63" s="124">
        <f>IF(RES_hhdet_tes!N63=0,"",RES_hhdet_tes!N63/RES_hhdet_fec!N63)</f>
        <v>0.725672794282477</v>
      </c>
      <c r="O63" s="124">
        <f>IF(RES_hhdet_tes!O63=0,"",RES_hhdet_tes!O63/RES_hhdet_fec!O63)</f>
        <v>0.74105550405999998</v>
      </c>
      <c r="P63" s="124">
        <f>IF(RES_hhdet_tes!P63=0,"",RES_hhdet_tes!P63/RES_hhdet_fec!P63)</f>
        <v>0.74601777591762608</v>
      </c>
      <c r="Q63" s="124">
        <f>IF(RES_hhdet_tes!Q63=0,"",RES_hhdet_tes!Q63/RES_hhdet_fec!Q63)</f>
        <v>0.75516425271197007</v>
      </c>
      <c r="R63" s="124">
        <f>IF(RES_hhdet_tes!R63=0,"",RES_hhdet_tes!R63/RES_hhdet_fec!R63)</f>
        <v>0.76537394107048118</v>
      </c>
      <c r="S63" s="124">
        <f>IF(RES_hhdet_tes!S63=0,"",RES_hhdet_tes!S63/RES_hhdet_fec!S63)</f>
        <v>0.77653314386709571</v>
      </c>
      <c r="T63" s="124">
        <f>IF(RES_hhdet_tes!T63=0,"",RES_hhdet_tes!T63/RES_hhdet_fec!T63)</f>
        <v>0.78701191839200191</v>
      </c>
      <c r="U63" s="124">
        <f>IF(RES_hhdet_tes!U63=0,"",RES_hhdet_tes!U63/RES_hhdet_fec!U63)</f>
        <v>0.79610196649210641</v>
      </c>
      <c r="V63" s="124">
        <f>IF(RES_hhdet_tes!V63=0,"",RES_hhdet_tes!V63/RES_hhdet_fec!V63)</f>
        <v>0.80508517383502431</v>
      </c>
      <c r="W63" s="124">
        <f>IF(RES_hhdet_tes!W63=0,"",RES_hhdet_tes!W63/RES_hhdet_fec!W63)</f>
        <v>0.8145442694478735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0.58189395076907813</v>
      </c>
      <c r="C64" s="111">
        <f>IF(RES_hhdet_tes!C64=0,"",RES_hhdet_tes!C64/RES_hhdet_fec!C64)</f>
        <v>0.5914050980898371</v>
      </c>
      <c r="D64" s="111">
        <f>IF(RES_hhdet_tes!D64=0,"",RES_hhdet_tes!D64/RES_hhdet_fec!D64)</f>
        <v>0.60127705325323166</v>
      </c>
      <c r="E64" s="111">
        <f>IF(RES_hhdet_tes!E64=0,"",RES_hhdet_tes!E64/RES_hhdet_fec!E64)</f>
        <v>0.61126344733604476</v>
      </c>
      <c r="F64" s="111">
        <f>IF(RES_hhdet_tes!F64=0,"",RES_hhdet_tes!F64/RES_hhdet_fec!F64)</f>
        <v>0.62068951459184218</v>
      </c>
      <c r="G64" s="111">
        <f>IF(RES_hhdet_tes!G64=0,"",RES_hhdet_tes!G64/RES_hhdet_fec!G64)</f>
        <v>0.63026316423940676</v>
      </c>
      <c r="H64" s="111">
        <f>IF(RES_hhdet_tes!H64=0,"",RES_hhdet_tes!H64/RES_hhdet_fec!H64)</f>
        <v>0.64034742984936155</v>
      </c>
      <c r="I64" s="111">
        <f>IF(RES_hhdet_tes!I64=0,"",RES_hhdet_tes!I64/RES_hhdet_fec!I64)</f>
        <v>0.65120510249471597</v>
      </c>
      <c r="J64" s="111">
        <f>IF(RES_hhdet_tes!J64=0,"",RES_hhdet_tes!J64/RES_hhdet_fec!J64)</f>
        <v>0.66379307583628677</v>
      </c>
      <c r="K64" s="111">
        <f>IF(RES_hhdet_tes!K64=0,"",RES_hhdet_tes!K64/RES_hhdet_fec!K64)</f>
        <v>0.67684292511569311</v>
      </c>
      <c r="L64" s="111">
        <f>IF(RES_hhdet_tes!L64=0,"",RES_hhdet_tes!L64/RES_hhdet_fec!L64)</f>
        <v>0.69108963828041392</v>
      </c>
      <c r="M64" s="111">
        <f>IF(RES_hhdet_tes!M64=0,"",RES_hhdet_tes!M64/RES_hhdet_fec!M64)</f>
        <v>0.7044329478109056</v>
      </c>
      <c r="N64" s="111">
        <f>IF(RES_hhdet_tes!N64=0,"",RES_hhdet_tes!N64/RES_hhdet_fec!N64)</f>
        <v>0.72166708840587945</v>
      </c>
      <c r="O64" s="111">
        <f>IF(RES_hhdet_tes!O64=0,"",RES_hhdet_tes!O64/RES_hhdet_fec!O64)</f>
        <v>0.73721242925924213</v>
      </c>
      <c r="P64" s="111">
        <f>IF(RES_hhdet_tes!P64=0,"",RES_hhdet_tes!P64/RES_hhdet_fec!P64)</f>
        <v>0.74222808374760796</v>
      </c>
      <c r="Q64" s="111">
        <f>IF(RES_hhdet_tes!Q64=0,"",RES_hhdet_tes!Q64/RES_hhdet_fec!Q64)</f>
        <v>0.75147456080413488</v>
      </c>
      <c r="R64" s="111">
        <f>IF(RES_hhdet_tes!R64=0,"",RES_hhdet_tes!R64/RES_hhdet_fec!R64)</f>
        <v>0.76183781062439626</v>
      </c>
      <c r="S64" s="111">
        <f>IF(RES_hhdet_tes!S64=0,"",RES_hhdet_tes!S64/RES_hhdet_fec!S64)</f>
        <v>0.77315249978159706</v>
      </c>
      <c r="T64" s="111">
        <f>IF(RES_hhdet_tes!T64=0,"",RES_hhdet_tes!T64/RES_hhdet_fec!T64)</f>
        <v>0.78375959526453187</v>
      </c>
      <c r="U64" s="111">
        <f>IF(RES_hhdet_tes!U64=0,"",RES_hhdet_tes!U64/RES_hhdet_fec!U64)</f>
        <v>0.79299683245792474</v>
      </c>
      <c r="V64" s="111">
        <f>IF(RES_hhdet_tes!V64=0,"",RES_hhdet_tes!V64/RES_hhdet_fec!V64)</f>
        <v>0.80208737578240175</v>
      </c>
      <c r="W64" s="111">
        <f>IF(RES_hhdet_tes!W64=0,"",RES_hhdet_tes!W64/RES_hhdet_fec!W64)</f>
        <v>0.81168497497813219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1.9246046147423326</v>
      </c>
      <c r="C66" s="124">
        <f>IF(RES_hhdet_tes!C66=0,"",RES_hhdet_tes!C66/RES_hhdet_fec!C66)</f>
        <v>1.9916308551870554</v>
      </c>
      <c r="D66" s="124">
        <f>IF(RES_hhdet_tes!D66=0,"",RES_hhdet_tes!D66/RES_hhdet_fec!D66)</f>
        <v>2.0720287431496325</v>
      </c>
      <c r="E66" s="124">
        <f>IF(RES_hhdet_tes!E66=0,"",RES_hhdet_tes!E66/RES_hhdet_fec!E66)</f>
        <v>2.2032211527445353</v>
      </c>
      <c r="F66" s="124">
        <f>IF(RES_hhdet_tes!F66=0,"",RES_hhdet_tes!F66/RES_hhdet_fec!F66)</f>
        <v>2.3508735344453475</v>
      </c>
      <c r="G66" s="124">
        <f>IF(RES_hhdet_tes!G66=0,"",RES_hhdet_tes!G66/RES_hhdet_fec!G66)</f>
        <v>2.4966318145663542</v>
      </c>
      <c r="H66" s="124">
        <f>IF(RES_hhdet_tes!H66=0,"",RES_hhdet_tes!H66/RES_hhdet_fec!H66)</f>
        <v>2.6557031971490166</v>
      </c>
      <c r="I66" s="124">
        <f>IF(RES_hhdet_tes!I66=0,"",RES_hhdet_tes!I66/RES_hhdet_fec!I66)</f>
        <v>2.7415868313168272</v>
      </c>
      <c r="J66" s="124">
        <f>IF(RES_hhdet_tes!J66=0,"",RES_hhdet_tes!J66/RES_hhdet_fec!J66)</f>
        <v>2.792910924458667</v>
      </c>
      <c r="K66" s="124">
        <f>IF(RES_hhdet_tes!K66=0,"",RES_hhdet_tes!K66/RES_hhdet_fec!K66)</f>
        <v>2.8594853456036251</v>
      </c>
      <c r="L66" s="124">
        <f>IF(RES_hhdet_tes!L66=0,"",RES_hhdet_tes!L66/RES_hhdet_fec!L66)</f>
        <v>2.9404789049839821</v>
      </c>
      <c r="M66" s="124">
        <f>IF(RES_hhdet_tes!M66=0,"",RES_hhdet_tes!M66/RES_hhdet_fec!M66)</f>
        <v>3.0351162855579203</v>
      </c>
      <c r="N66" s="124">
        <f>IF(RES_hhdet_tes!N66=0,"",RES_hhdet_tes!N66/RES_hhdet_fec!N66)</f>
        <v>3.1426693832233408</v>
      </c>
      <c r="O66" s="124">
        <f>IF(RES_hhdet_tes!O66=0,"",RES_hhdet_tes!O66/RES_hhdet_fec!O66)</f>
        <v>3.2677812881684707</v>
      </c>
      <c r="P66" s="124">
        <f>IF(RES_hhdet_tes!P66=0,"",RES_hhdet_tes!P66/RES_hhdet_fec!P66)</f>
        <v>3.3896869330830377</v>
      </c>
      <c r="Q66" s="124">
        <f>IF(RES_hhdet_tes!Q66=0,"",RES_hhdet_tes!Q66/RES_hhdet_fec!Q66)</f>
        <v>3.5053016494405518</v>
      </c>
      <c r="R66" s="124">
        <f>IF(RES_hhdet_tes!R66=0,"",RES_hhdet_tes!R66/RES_hhdet_fec!R66)</f>
        <v>3.6264935956128483</v>
      </c>
      <c r="S66" s="124">
        <f>IF(RES_hhdet_tes!S66=0,"",RES_hhdet_tes!S66/RES_hhdet_fec!S66)</f>
        <v>3.7592715267913031</v>
      </c>
      <c r="T66" s="124">
        <f>IF(RES_hhdet_tes!T66=0,"",RES_hhdet_tes!T66/RES_hhdet_fec!T66)</f>
        <v>3.8803711036429891</v>
      </c>
      <c r="U66" s="124">
        <f>IF(RES_hhdet_tes!U66=0,"",RES_hhdet_tes!U66/RES_hhdet_fec!U66)</f>
        <v>3.9880528466767839</v>
      </c>
      <c r="V66" s="124">
        <f>IF(RES_hhdet_tes!V66=0,"",RES_hhdet_tes!V66/RES_hhdet_fec!V66)</f>
        <v>4.0849755116599322</v>
      </c>
      <c r="W66" s="124">
        <f>IF(RES_hhdet_tes!W66=0,"",RES_hhdet_tes!W66/RES_hhdet_fec!W66)</f>
        <v>4.1667532801574421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1.9246046147423326</v>
      </c>
      <c r="C67" s="111">
        <f>IF(RES_hhdet_tes!C67=0,"",RES_hhdet_tes!C67/RES_hhdet_fec!C67)</f>
        <v>1.9916308551870554</v>
      </c>
      <c r="D67" s="111">
        <f>IF(RES_hhdet_tes!D67=0,"",RES_hhdet_tes!D67/RES_hhdet_fec!D67)</f>
        <v>2.0720287431496325</v>
      </c>
      <c r="E67" s="111">
        <f>IF(RES_hhdet_tes!E67=0,"",RES_hhdet_tes!E67/RES_hhdet_fec!E67)</f>
        <v>2.2032211527445353</v>
      </c>
      <c r="F67" s="111">
        <f>IF(RES_hhdet_tes!F67=0,"",RES_hhdet_tes!F67/RES_hhdet_fec!F67)</f>
        <v>2.3508735344453475</v>
      </c>
      <c r="G67" s="111">
        <f>IF(RES_hhdet_tes!G67=0,"",RES_hhdet_tes!G67/RES_hhdet_fec!G67)</f>
        <v>2.4966318145663542</v>
      </c>
      <c r="H67" s="111">
        <f>IF(RES_hhdet_tes!H67=0,"",RES_hhdet_tes!H67/RES_hhdet_fec!H67)</f>
        <v>2.6557031971490166</v>
      </c>
      <c r="I67" s="111">
        <f>IF(RES_hhdet_tes!I67=0,"",RES_hhdet_tes!I67/RES_hhdet_fec!I67)</f>
        <v>2.7415868313168272</v>
      </c>
      <c r="J67" s="111">
        <f>IF(RES_hhdet_tes!J67=0,"",RES_hhdet_tes!J67/RES_hhdet_fec!J67)</f>
        <v>2.792910924458667</v>
      </c>
      <c r="K67" s="111">
        <f>IF(RES_hhdet_tes!K67=0,"",RES_hhdet_tes!K67/RES_hhdet_fec!K67)</f>
        <v>2.8594853456036251</v>
      </c>
      <c r="L67" s="111">
        <f>IF(RES_hhdet_tes!L67=0,"",RES_hhdet_tes!L67/RES_hhdet_fec!L67)</f>
        <v>2.9404789049839821</v>
      </c>
      <c r="M67" s="111">
        <f>IF(RES_hhdet_tes!M67=0,"",RES_hhdet_tes!M67/RES_hhdet_fec!M67)</f>
        <v>3.0351162855579203</v>
      </c>
      <c r="N67" s="111">
        <f>IF(RES_hhdet_tes!N67=0,"",RES_hhdet_tes!N67/RES_hhdet_fec!N67)</f>
        <v>3.1426693832233408</v>
      </c>
      <c r="O67" s="111">
        <f>IF(RES_hhdet_tes!O67=0,"",RES_hhdet_tes!O67/RES_hhdet_fec!O67)</f>
        <v>3.2677812881684707</v>
      </c>
      <c r="P67" s="111">
        <f>IF(RES_hhdet_tes!P67=0,"",RES_hhdet_tes!P67/RES_hhdet_fec!P67)</f>
        <v>3.3896869330830377</v>
      </c>
      <c r="Q67" s="111">
        <f>IF(RES_hhdet_tes!Q67=0,"",RES_hhdet_tes!Q67/RES_hhdet_fec!Q67)</f>
        <v>3.5053016494405518</v>
      </c>
      <c r="R67" s="111">
        <f>IF(RES_hhdet_tes!R67=0,"",RES_hhdet_tes!R67/RES_hhdet_fec!R67)</f>
        <v>3.6264935956128483</v>
      </c>
      <c r="S67" s="111">
        <f>IF(RES_hhdet_tes!S67=0,"",RES_hhdet_tes!S67/RES_hhdet_fec!S67)</f>
        <v>3.7592715267913031</v>
      </c>
      <c r="T67" s="111">
        <f>IF(RES_hhdet_tes!T67=0,"",RES_hhdet_tes!T67/RES_hhdet_fec!T67)</f>
        <v>3.8803711036429891</v>
      </c>
      <c r="U67" s="111">
        <f>IF(RES_hhdet_tes!U67=0,"",RES_hhdet_tes!U67/RES_hhdet_fec!U67)</f>
        <v>3.9880528466767839</v>
      </c>
      <c r="V67" s="111">
        <f>IF(RES_hhdet_tes!V67=0,"",RES_hhdet_tes!V67/RES_hhdet_fec!V67)</f>
        <v>4.0849755116599322</v>
      </c>
      <c r="W67" s="111">
        <f>IF(RES_hhdet_tes!W67=0,"",RES_hhdet_tes!W67/RES_hhdet_fec!W67)</f>
        <v>4.1667532801574421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0.63051842340352637</v>
      </c>
      <c r="C68" s="124">
        <f>IF(RES_hhdet_tes!C68=0,"",RES_hhdet_tes!C68/RES_hhdet_fec!C68)</f>
        <v>0.63720929104057811</v>
      </c>
      <c r="D68" s="124">
        <f>IF(RES_hhdet_tes!D68=0,"",RES_hhdet_tes!D68/RES_hhdet_fec!D68)</f>
        <v>0.64286229641985237</v>
      </c>
      <c r="E68" s="124">
        <f>IF(RES_hhdet_tes!E68=0,"",RES_hhdet_tes!E68/RES_hhdet_fec!E68)</f>
        <v>0.64932617947342353</v>
      </c>
      <c r="F68" s="124">
        <f>IF(RES_hhdet_tes!F68=0,"",RES_hhdet_tes!F68/RES_hhdet_fec!F68)</f>
        <v>0.65540426950575581</v>
      </c>
      <c r="G68" s="124">
        <f>IF(RES_hhdet_tes!G68=0,"",RES_hhdet_tes!G68/RES_hhdet_fec!G68)</f>
        <v>0.66194560314392237</v>
      </c>
      <c r="H68" s="124">
        <f>IF(RES_hhdet_tes!H68=0,"",RES_hhdet_tes!H68/RES_hhdet_fec!H68)</f>
        <v>0.66932189708944612</v>
      </c>
      <c r="I68" s="124">
        <f>IF(RES_hhdet_tes!I68=0,"",RES_hhdet_tes!I68/RES_hhdet_fec!I68)</f>
        <v>0.67583325361507929</v>
      </c>
      <c r="J68" s="124">
        <f>IF(RES_hhdet_tes!J68=0,"",RES_hhdet_tes!J68/RES_hhdet_fec!J68)</f>
        <v>0.68694901136696551</v>
      </c>
      <c r="K68" s="124">
        <f>IF(RES_hhdet_tes!K68=0,"",RES_hhdet_tes!K68/RES_hhdet_fec!K68)</f>
        <v>0.69790372151043489</v>
      </c>
      <c r="L68" s="124">
        <f>IF(RES_hhdet_tes!L68=0,"",RES_hhdet_tes!L68/RES_hhdet_fec!L68)</f>
        <v>0.70898987370090583</v>
      </c>
      <c r="M68" s="124">
        <f>IF(RES_hhdet_tes!M68=0,"",RES_hhdet_tes!M68/RES_hhdet_fec!M68)</f>
        <v>0.72021765194407694</v>
      </c>
      <c r="N68" s="124">
        <f>IF(RES_hhdet_tes!N68=0,"",RES_hhdet_tes!N68/RES_hhdet_fec!N68)</f>
        <v>0.73304154962215606</v>
      </c>
      <c r="O68" s="124">
        <f>IF(RES_hhdet_tes!O68=0,"",RES_hhdet_tes!O68/RES_hhdet_fec!O68)</f>
        <v>0.7438434229892229</v>
      </c>
      <c r="P68" s="124">
        <f>IF(RES_hhdet_tes!P68=0,"",RES_hhdet_tes!P68/RES_hhdet_fec!P68)</f>
        <v>0.74955112471894481</v>
      </c>
      <c r="Q68" s="124">
        <f>IF(RES_hhdet_tes!Q68=0,"",RES_hhdet_tes!Q68/RES_hhdet_fec!Q68)</f>
        <v>0.76096793541541263</v>
      </c>
      <c r="R68" s="124">
        <f>IF(RES_hhdet_tes!R68=0,"",RES_hhdet_tes!R68/RES_hhdet_fec!R68)</f>
        <v>0.7751703403158261</v>
      </c>
      <c r="S68" s="124">
        <f>IF(RES_hhdet_tes!S68=0,"",RES_hhdet_tes!S68/RES_hhdet_fec!S68)</f>
        <v>0.79103226057360809</v>
      </c>
      <c r="T68" s="124">
        <f>IF(RES_hhdet_tes!T68=0,"",RES_hhdet_tes!T68/RES_hhdet_fec!T68)</f>
        <v>0.80694979533234845</v>
      </c>
      <c r="U68" s="124">
        <f>IF(RES_hhdet_tes!U68=0,"",RES_hhdet_tes!U68/RES_hhdet_fec!U68)</f>
        <v>0.82058017084075474</v>
      </c>
      <c r="V68" s="124">
        <f>IF(RES_hhdet_tes!V68=0,"",RES_hhdet_tes!V68/RES_hhdet_fec!V68)</f>
        <v>0.83435708325412461</v>
      </c>
      <c r="W68" s="124">
        <f>IF(RES_hhdet_tes!W68=0,"",RES_hhdet_tes!W68/RES_hhdet_fec!W68)</f>
        <v>0.84891339899113505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0.62405952959215027</v>
      </c>
      <c r="C69" s="111">
        <f>IF(RES_hhdet_tes!C69=0,"",RES_hhdet_tes!C69/RES_hhdet_fec!C69)</f>
        <v>0.62936133339644362</v>
      </c>
      <c r="D69" s="111">
        <f>IF(RES_hhdet_tes!D69=0,"",RES_hhdet_tes!D69/RES_hhdet_fec!D69)</f>
        <v>0.63621670611988268</v>
      </c>
      <c r="E69" s="111">
        <f>IF(RES_hhdet_tes!E69=0,"",RES_hhdet_tes!E69/RES_hhdet_fec!E69)</f>
        <v>0.64273669032447323</v>
      </c>
      <c r="F69" s="111">
        <f>IF(RES_hhdet_tes!F69=0,"",RES_hhdet_tes!F69/RES_hhdet_fec!F69)</f>
        <v>0.64882126731266521</v>
      </c>
      <c r="G69" s="111">
        <f>IF(RES_hhdet_tes!G69=0,"",RES_hhdet_tes!G69/RES_hhdet_fec!G69)</f>
        <v>0.65507869725173262</v>
      </c>
      <c r="H69" s="111">
        <f>IF(RES_hhdet_tes!H69=0,"",RES_hhdet_tes!H69/RES_hhdet_fec!H69)</f>
        <v>0.66202672240694349</v>
      </c>
      <c r="I69" s="111">
        <f>IF(RES_hhdet_tes!I69=0,"",RES_hhdet_tes!I69/RES_hhdet_fec!I69)</f>
        <v>0.6703731486374781</v>
      </c>
      <c r="J69" s="111">
        <f>IF(RES_hhdet_tes!J69=0,"",RES_hhdet_tes!J69/RES_hhdet_fec!J69)</f>
        <v>0.67865501187715993</v>
      </c>
      <c r="K69" s="111">
        <f>IF(RES_hhdet_tes!K69=0,"",RES_hhdet_tes!K69/RES_hhdet_fec!K69)</f>
        <v>0.68733294723224525</v>
      </c>
      <c r="L69" s="111">
        <f>IF(RES_hhdet_tes!L69=0,"",RES_hhdet_tes!L69/RES_hhdet_fec!L69)</f>
        <v>0.69731143199645584</v>
      </c>
      <c r="M69" s="111">
        <f>IF(RES_hhdet_tes!M69=0,"",RES_hhdet_tes!M69/RES_hhdet_fec!M69)</f>
        <v>0.70754546964763909</v>
      </c>
      <c r="N69" s="111">
        <f>IF(RES_hhdet_tes!N69=0,"",RES_hhdet_tes!N69/RES_hhdet_fec!N69)</f>
        <v>0.72163937168008918</v>
      </c>
      <c r="O69" s="111">
        <f>IF(RES_hhdet_tes!O69=0,"",RES_hhdet_tes!O69/RES_hhdet_fec!O69)</f>
        <v>0.7354624090005506</v>
      </c>
      <c r="P69" s="111">
        <f>IF(RES_hhdet_tes!P69=0,"",RES_hhdet_tes!P69/RES_hhdet_fec!P69)</f>
        <v>0.74276219140594335</v>
      </c>
      <c r="Q69" s="111">
        <f>IF(RES_hhdet_tes!Q69=0,"",RES_hhdet_tes!Q69/RES_hhdet_fec!Q69)</f>
        <v>0.75533881339494946</v>
      </c>
      <c r="R69" s="111">
        <f>IF(RES_hhdet_tes!R69=0,"",RES_hhdet_tes!R69/RES_hhdet_fec!R69)</f>
        <v>0.76964477509206886</v>
      </c>
      <c r="S69" s="111">
        <f>IF(RES_hhdet_tes!S69=0,"",RES_hhdet_tes!S69/RES_hhdet_fec!S69)</f>
        <v>0.78580579099525782</v>
      </c>
      <c r="T69" s="111">
        <f>IF(RES_hhdet_tes!T69=0,"",RES_hhdet_tes!T69/RES_hhdet_fec!T69)</f>
        <v>0.80132689873544116</v>
      </c>
      <c r="U69" s="111">
        <f>IF(RES_hhdet_tes!U69=0,"",RES_hhdet_tes!U69/RES_hhdet_fec!U69)</f>
        <v>0.81534075148220064</v>
      </c>
      <c r="V69" s="111">
        <f>IF(RES_hhdet_tes!V69=0,"",RES_hhdet_tes!V69/RES_hhdet_fec!V69)</f>
        <v>0.82840585782995502</v>
      </c>
      <c r="W69" s="111">
        <f>IF(RES_hhdet_tes!W69=0,"",RES_hhdet_tes!W69/RES_hhdet_fec!W69)</f>
        <v>0.84527536515668311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0.79245292382602306</v>
      </c>
      <c r="C70" s="111">
        <f>IF(RES_hhdet_tes!C70=0,"",RES_hhdet_tes!C70/RES_hhdet_fec!C70)</f>
        <v>0.81196277557691365</v>
      </c>
      <c r="D70" s="111">
        <f>IF(RES_hhdet_tes!D70=0,"",RES_hhdet_tes!D70/RES_hhdet_fec!D70)</f>
        <v>0.81580753517878346</v>
      </c>
      <c r="E70" s="111">
        <f>IF(RES_hhdet_tes!E70=0,"",RES_hhdet_tes!E70/RES_hhdet_fec!E70)</f>
        <v>0.82616588645448219</v>
      </c>
      <c r="F70" s="111">
        <f>IF(RES_hhdet_tes!F70=0,"",RES_hhdet_tes!F70/RES_hhdet_fec!F70)</f>
        <v>0.81923952897500596</v>
      </c>
      <c r="G70" s="111">
        <f>IF(RES_hhdet_tes!G70=0,"",RES_hhdet_tes!G70/RES_hhdet_fec!G70)</f>
        <v>0.82723974814588563</v>
      </c>
      <c r="H70" s="111">
        <f>IF(RES_hhdet_tes!H70=0,"",RES_hhdet_tes!H70/RES_hhdet_fec!H70)</f>
        <v>0.83362631325356473</v>
      </c>
      <c r="I70" s="111">
        <f>IF(RES_hhdet_tes!I70=0,"",RES_hhdet_tes!I70/RES_hhdet_fec!I70)</f>
        <v>0.8231265719379709</v>
      </c>
      <c r="J70" s="111">
        <f>IF(RES_hhdet_tes!J70=0,"",RES_hhdet_tes!J70/RES_hhdet_fec!J70)</f>
        <v>0.84166120148087353</v>
      </c>
      <c r="K70" s="111">
        <f>IF(RES_hhdet_tes!K70=0,"",RES_hhdet_tes!K70/RES_hhdet_fec!K70)</f>
        <v>0.84516346854263424</v>
      </c>
      <c r="L70" s="111">
        <f>IF(RES_hhdet_tes!L70=0,"",RES_hhdet_tes!L70/RES_hhdet_fec!L70)</f>
        <v>0.84847707893685842</v>
      </c>
      <c r="M70" s="111">
        <f>IF(RES_hhdet_tes!M70=0,"",RES_hhdet_tes!M70/RES_hhdet_fec!M70)</f>
        <v>0.84498292405470365</v>
      </c>
      <c r="N70" s="111">
        <f>IF(RES_hhdet_tes!N70=0,"",RES_hhdet_tes!N70/RES_hhdet_fec!N70)</f>
        <v>0.8508785297816448</v>
      </c>
      <c r="O70" s="111">
        <f>IF(RES_hhdet_tes!O70=0,"",RES_hhdet_tes!O70/RES_hhdet_fec!O70)</f>
        <v>0.85262244922733355</v>
      </c>
      <c r="P70" s="111">
        <f>IF(RES_hhdet_tes!P70=0,"",RES_hhdet_tes!P70/RES_hhdet_fec!P70)</f>
        <v>0.87921536609463569</v>
      </c>
      <c r="Q70" s="111">
        <f>IF(RES_hhdet_tes!Q70=0,"",RES_hhdet_tes!Q70/RES_hhdet_fec!Q70)</f>
        <v>0.88824162348289026</v>
      </c>
      <c r="R70" s="111">
        <f>IF(RES_hhdet_tes!R70=0,"",RES_hhdet_tes!R70/RES_hhdet_fec!R70)</f>
        <v>0.89620314523622335</v>
      </c>
      <c r="S70" s="111">
        <f>IF(RES_hhdet_tes!S70=0,"",RES_hhdet_tes!S70/RES_hhdet_fec!S70)</f>
        <v>0.89446086885630283</v>
      </c>
      <c r="T70" s="111">
        <f>IF(RES_hhdet_tes!T70=0,"",RES_hhdet_tes!T70/RES_hhdet_fec!T70)</f>
        <v>0.91372703764853769</v>
      </c>
      <c r="U70" s="111">
        <f>IF(RES_hhdet_tes!U70=0,"",RES_hhdet_tes!U70/RES_hhdet_fec!U70)</f>
        <v>0.91902050893751952</v>
      </c>
      <c r="V70" s="111">
        <f>IF(RES_hhdet_tes!V70=0,"",RES_hhdet_tes!V70/RES_hhdet_fec!V70)</f>
        <v>0.9279423833765732</v>
      </c>
      <c r="W70" s="111">
        <f>IF(RES_hhdet_tes!W70=0,"",RES_hhdet_tes!W70/RES_hhdet_fec!W70)</f>
        <v>0.92920488540393276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0.62405952959215027</v>
      </c>
      <c r="C71" s="112">
        <f>IF(RES_hhdet_tes!C71=0,"",RES_hhdet_tes!C71/RES_hhdet_fec!C71)</f>
        <v>0.64100973675870865</v>
      </c>
      <c r="D71" s="112">
        <f>IF(RES_hhdet_tes!D71=0,"",RES_hhdet_tes!D71/RES_hhdet_fec!D71)</f>
        <v>0.65340999214097673</v>
      </c>
      <c r="E71" s="112">
        <f>IF(RES_hhdet_tes!E71=0,"",RES_hhdet_tes!E71/RES_hhdet_fec!E71)</f>
        <v>0.66910676137828395</v>
      </c>
      <c r="F71" s="112">
        <f>IF(RES_hhdet_tes!F71=0,"",RES_hhdet_tes!F71/RES_hhdet_fec!F71)</f>
        <v>0.67328425508565581</v>
      </c>
      <c r="G71" s="112">
        <f>IF(RES_hhdet_tes!G71=0,"",RES_hhdet_tes!G71/RES_hhdet_fec!G71)</f>
        <v>0.68185859485924083</v>
      </c>
      <c r="H71" s="112">
        <f>IF(RES_hhdet_tes!H71=0,"",RES_hhdet_tes!H71/RES_hhdet_fec!H71)</f>
        <v>0.68965327625753292</v>
      </c>
      <c r="I71" s="112">
        <f>IF(RES_hhdet_tes!I71=0,"",RES_hhdet_tes!I71/RES_hhdet_fec!I71)</f>
        <v>0.69606594460886428</v>
      </c>
      <c r="J71" s="112">
        <f>IF(RES_hhdet_tes!J71=0,"",RES_hhdet_tes!J71/RES_hhdet_fec!J71)</f>
        <v>0.70275009664890375</v>
      </c>
      <c r="K71" s="112">
        <f>IF(RES_hhdet_tes!K71=0,"",RES_hhdet_tes!K71/RES_hhdet_fec!K71)</f>
        <v>0.71110074872463591</v>
      </c>
      <c r="L71" s="112">
        <f>IF(RES_hhdet_tes!L71=0,"",RES_hhdet_tes!L71/RES_hhdet_fec!L71)</f>
        <v>0.71492547343252177</v>
      </c>
      <c r="M71" s="112">
        <f>IF(RES_hhdet_tes!M71=0,"",RES_hhdet_tes!M71/RES_hhdet_fec!M71)</f>
        <v>0.71701117465928754</v>
      </c>
      <c r="N71" s="112">
        <f>IF(RES_hhdet_tes!N71=0,"",RES_hhdet_tes!N71/RES_hhdet_fec!N71)</f>
        <v>0.72785067396420677</v>
      </c>
      <c r="O71" s="112">
        <f>IF(RES_hhdet_tes!O71=0,"",RES_hhdet_tes!O71/RES_hhdet_fec!O71)</f>
        <v>0.73915101577863451</v>
      </c>
      <c r="P71" s="112">
        <f>IF(RES_hhdet_tes!P71=0,"",RES_hhdet_tes!P71/RES_hhdet_fec!P71)</f>
        <v>0.76103427644956001</v>
      </c>
      <c r="Q71" s="112">
        <f>IF(RES_hhdet_tes!Q71=0,"",RES_hhdet_tes!Q71/RES_hhdet_fec!Q71)</f>
        <v>0.77451010960501743</v>
      </c>
      <c r="R71" s="112">
        <f>IF(RES_hhdet_tes!R71=0,"",RES_hhdet_tes!R71/RES_hhdet_fec!R71)</f>
        <v>0.79118192139678589</v>
      </c>
      <c r="S71" s="112">
        <f>IF(RES_hhdet_tes!S71=0,"",RES_hhdet_tes!S71/RES_hhdet_fec!S71)</f>
        <v>0.79778600391206056</v>
      </c>
      <c r="T71" s="112">
        <f>IF(RES_hhdet_tes!T71=0,"",RES_hhdet_tes!T71/RES_hhdet_fec!T71)</f>
        <v>0.81913476483852277</v>
      </c>
      <c r="U71" s="112">
        <f>IF(RES_hhdet_tes!U71=0,"",RES_hhdet_tes!U71/RES_hhdet_fec!U71)</f>
        <v>0.83096665675624848</v>
      </c>
      <c r="V71" s="112">
        <f>IF(RES_hhdet_tes!V71=0,"",RES_hhdet_tes!V71/RES_hhdet_fec!V71)</f>
        <v>0.84002216389828421</v>
      </c>
      <c r="W71" s="112">
        <f>IF(RES_hhdet_tes!W71=0,"",RES_hhdet_tes!W71/RES_hhdet_fec!W71)</f>
        <v>0.85636345606346476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0.74980418038628749</v>
      </c>
      <c r="C73" s="112">
        <f>IF(RES_hhdet_tes!C73=0,"",RES_hhdet_tes!C73/RES_hhdet_fec!C73)</f>
        <v>0.7560954841359836</v>
      </c>
      <c r="D73" s="112">
        <f>IF(RES_hhdet_tes!D73=0,"",RES_hhdet_tes!D73/RES_hhdet_fec!D73)</f>
        <v>0.75723993317560223</v>
      </c>
      <c r="E73" s="112">
        <f>IF(RES_hhdet_tes!E73=0,"",RES_hhdet_tes!E73/RES_hhdet_fec!E73)</f>
        <v>0.76015869350912546</v>
      </c>
      <c r="F73" s="112">
        <f>IF(RES_hhdet_tes!F73=0,"",RES_hhdet_tes!F73/RES_hhdet_fec!F73)</f>
        <v>0.76548960020324175</v>
      </c>
      <c r="G73" s="112">
        <f>IF(RES_hhdet_tes!G73=0,"",RES_hhdet_tes!G73/RES_hhdet_fec!G73)</f>
        <v>0.77074977234126063</v>
      </c>
      <c r="H73" s="112">
        <f>IF(RES_hhdet_tes!H73=0,"",RES_hhdet_tes!H73/RES_hhdet_fec!H73)</f>
        <v>0.77674172800049357</v>
      </c>
      <c r="I73" s="112">
        <f>IF(RES_hhdet_tes!I73=0,"",RES_hhdet_tes!I73/RES_hhdet_fec!I73)</f>
        <v>0.77995103702313928</v>
      </c>
      <c r="J73" s="112">
        <f>IF(RES_hhdet_tes!J73=0,"",RES_hhdet_tes!J73/RES_hhdet_fec!J73)</f>
        <v>0.78159947060306956</v>
      </c>
      <c r="K73" s="112">
        <f>IF(RES_hhdet_tes!K73=0,"",RES_hhdet_tes!K73/RES_hhdet_fec!K73)</f>
        <v>0.78292829811234821</v>
      </c>
      <c r="L73" s="112">
        <f>IF(RES_hhdet_tes!L73=0,"",RES_hhdet_tes!L73/RES_hhdet_fec!L73)</f>
        <v>0.78476042663638879</v>
      </c>
      <c r="M73" s="112">
        <f>IF(RES_hhdet_tes!M73=0,"",RES_hhdet_tes!M73/RES_hhdet_fec!M73)</f>
        <v>0.78565462702957589</v>
      </c>
      <c r="N73" s="112">
        <f>IF(RES_hhdet_tes!N73=0,"",RES_hhdet_tes!N73/RES_hhdet_fec!N73)</f>
        <v>0.78779696547698541</v>
      </c>
      <c r="O73" s="112">
        <f>IF(RES_hhdet_tes!O73=0,"",RES_hhdet_tes!O73/RES_hhdet_fec!O73)</f>
        <v>0.78935247626889926</v>
      </c>
      <c r="P73" s="112">
        <f>IF(RES_hhdet_tes!P73=0,"",RES_hhdet_tes!P73/RES_hhdet_fec!P73)</f>
        <v>0.79043731176897802</v>
      </c>
      <c r="Q73" s="112">
        <f>IF(RES_hhdet_tes!Q73=0,"",RES_hhdet_tes!Q73/RES_hhdet_fec!Q73)</f>
        <v>0.79069997810007309</v>
      </c>
      <c r="R73" s="112">
        <f>IF(RES_hhdet_tes!R73=0,"",RES_hhdet_tes!R73/RES_hhdet_fec!R73)</f>
        <v>0.79745458436781369</v>
      </c>
      <c r="S73" s="112">
        <f>IF(RES_hhdet_tes!S73=0,"",RES_hhdet_tes!S73/RES_hhdet_fec!S73)</f>
        <v>0.81296281865392295</v>
      </c>
      <c r="T73" s="112">
        <f>IF(RES_hhdet_tes!T73=0,"",RES_hhdet_tes!T73/RES_hhdet_fec!T73)</f>
        <v>0.83239115747387771</v>
      </c>
      <c r="U73" s="112">
        <f>IF(RES_hhdet_tes!U73=0,"",RES_hhdet_tes!U73/RES_hhdet_fec!U73)</f>
        <v>0.83980032282822681</v>
      </c>
      <c r="V73" s="112">
        <f>IF(RES_hhdet_tes!V73=0,"",RES_hhdet_tes!V73/RES_hhdet_fec!V73)</f>
        <v>0.8522710126756442</v>
      </c>
      <c r="W73" s="112">
        <f>IF(RES_hhdet_tes!W73=0,"",RES_hhdet_tes!W73/RES_hhdet_fec!W73)</f>
        <v>0.85586528121961525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0.87324719145901042</v>
      </c>
      <c r="C74" s="113">
        <f>IF(RES_hhdet_tes!C74=0,"",RES_hhdet_tes!C74/RES_hhdet_fec!C74)</f>
        <v>0.88593497902043095</v>
      </c>
      <c r="D74" s="113">
        <f>IF(RES_hhdet_tes!D74=0,"",RES_hhdet_tes!D74/RES_hhdet_fec!D74)</f>
        <v>0.88372983210015554</v>
      </c>
      <c r="E74" s="113">
        <f>IF(RES_hhdet_tes!E74=0,"",RES_hhdet_tes!E74/RES_hhdet_fec!E74)</f>
        <v>0.88672618105449519</v>
      </c>
      <c r="F74" s="113">
        <f>IF(RES_hhdet_tes!F74=0,"",RES_hhdet_tes!F74/RES_hhdet_fec!F74)</f>
        <v>0.88164266567847061</v>
      </c>
      <c r="G74" s="113">
        <f>IF(RES_hhdet_tes!G74=0,"",RES_hhdet_tes!G74/RES_hhdet_fec!G74)</f>
        <v>0.88545075622676983</v>
      </c>
      <c r="H74" s="113">
        <f>IF(RES_hhdet_tes!H74=0,"",RES_hhdet_tes!H74/RES_hhdet_fec!H74)</f>
        <v>0.88822041861305545</v>
      </c>
      <c r="I74" s="113">
        <f>IF(RES_hhdet_tes!I74=0,"",RES_hhdet_tes!I74/RES_hhdet_fec!I74)</f>
        <v>0.8780209964845721</v>
      </c>
      <c r="J74" s="113">
        <f>IF(RES_hhdet_tes!J74=0,"",RES_hhdet_tes!J74/RES_hhdet_fec!J74)</f>
        <v>0.89007934168137937</v>
      </c>
      <c r="K74" s="113">
        <f>IF(RES_hhdet_tes!K74=0,"",RES_hhdet_tes!K74/RES_hhdet_fec!K74)</f>
        <v>0.88979929096001897</v>
      </c>
      <c r="L74" s="113">
        <f>IF(RES_hhdet_tes!L74=0,"",RES_hhdet_tes!L74/RES_hhdet_fec!L74)</f>
        <v>0.89118168617267945</v>
      </c>
      <c r="M74" s="113">
        <f>IF(RES_hhdet_tes!M74=0,"",RES_hhdet_tes!M74/RES_hhdet_fec!M74)</f>
        <v>0.88736729838503792</v>
      </c>
      <c r="N74" s="113">
        <f>IF(RES_hhdet_tes!N74=0,"",RES_hhdet_tes!N74/RES_hhdet_fec!N74)</f>
        <v>0.88789292072878145</v>
      </c>
      <c r="O74" s="113">
        <f>IF(RES_hhdet_tes!O74=0,"",RES_hhdet_tes!O74/RES_hhdet_fec!O74)</f>
        <v>0.8839401928321643</v>
      </c>
      <c r="P74" s="113">
        <f>IF(RES_hhdet_tes!P74=0,"",RES_hhdet_tes!P74/RES_hhdet_fec!P74)</f>
        <v>0.89677565900306111</v>
      </c>
      <c r="Q74" s="113">
        <f>IF(RES_hhdet_tes!Q74=0,"",RES_hhdet_tes!Q74/RES_hhdet_fec!Q74)</f>
        <v>0.89736964258880936</v>
      </c>
      <c r="R74" s="113">
        <f>IF(RES_hhdet_tes!R74=0,"",RES_hhdet_tes!R74/RES_hhdet_fec!R74)</f>
        <v>0.90459951448318487</v>
      </c>
      <c r="S74" s="113">
        <f>IF(RES_hhdet_tes!S74=0,"",RES_hhdet_tes!S74/RES_hhdet_fec!S74)</f>
        <v>0.90906731039007782</v>
      </c>
      <c r="T74" s="113">
        <f>IF(RES_hhdet_tes!T74=0,"",RES_hhdet_tes!T74/RES_hhdet_fec!T74)</f>
        <v>0.92259158791650298</v>
      </c>
      <c r="U74" s="113">
        <f>IF(RES_hhdet_tes!U74=0,"",RES_hhdet_tes!U74/RES_hhdet_fec!U74)</f>
        <v>0.92549387082096191</v>
      </c>
      <c r="V74" s="113">
        <f>IF(RES_hhdet_tes!V74=0,"",RES_hhdet_tes!V74/RES_hhdet_fec!V74)</f>
        <v>0.93368255625464514</v>
      </c>
      <c r="W74" s="113">
        <f>IF(RES_hhdet_tes!W74=0,"",RES_hhdet_tes!W74/RES_hhdet_fec!W74)</f>
        <v>0.92954476601639335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0.74980418038628749</v>
      </c>
      <c r="C75" s="111">
        <f>IF(RES_hhdet_tes!C75=0,"",RES_hhdet_tes!C75/RES_hhdet_fec!C75)</f>
        <v>0.76237636121231267</v>
      </c>
      <c r="D75" s="111">
        <f>IF(RES_hhdet_tes!D75=0,"",RES_hhdet_tes!D75/RES_hhdet_fec!D75)</f>
        <v>0.76387882713850375</v>
      </c>
      <c r="E75" s="111">
        <f>IF(RES_hhdet_tes!E75=0,"",RES_hhdet_tes!E75/RES_hhdet_fec!E75)</f>
        <v>0.76904160020321022</v>
      </c>
      <c r="F75" s="111">
        <f>IF(RES_hhdet_tes!F75=0,"",RES_hhdet_tes!F75/RES_hhdet_fec!F75)</f>
        <v>0.77203398461519912</v>
      </c>
      <c r="G75" s="111">
        <f>IF(RES_hhdet_tes!G75=0,"",RES_hhdet_tes!G75/RES_hhdet_fec!G75)</f>
        <v>0.77557834958317839</v>
      </c>
      <c r="H75" s="111">
        <f>IF(RES_hhdet_tes!H75=0,"",RES_hhdet_tes!H75/RES_hhdet_fec!H75)</f>
        <v>0.77868327392543257</v>
      </c>
      <c r="I75" s="111">
        <f>IF(RES_hhdet_tes!I75=0,"",RES_hhdet_tes!I75/RES_hhdet_fec!I75)</f>
        <v>0.78008312625458243</v>
      </c>
      <c r="J75" s="111">
        <f>IF(RES_hhdet_tes!J75=0,"",RES_hhdet_tes!J75/RES_hhdet_fec!J75)</f>
        <v>0.78240253645031343</v>
      </c>
      <c r="K75" s="111">
        <f>IF(RES_hhdet_tes!K75=0,"",RES_hhdet_tes!K75/RES_hhdet_fec!K75)</f>
        <v>0.7843823109935556</v>
      </c>
      <c r="L75" s="111">
        <f>IF(RES_hhdet_tes!L75=0,"",RES_hhdet_tes!L75/RES_hhdet_fec!L75)</f>
        <v>0.78536735095223276</v>
      </c>
      <c r="M75" s="111">
        <f>IF(RES_hhdet_tes!M75=0,"",RES_hhdet_tes!M75/RES_hhdet_fec!M75)</f>
        <v>0.78646886634299307</v>
      </c>
      <c r="N75" s="111">
        <f>IF(RES_hhdet_tes!N75=0,"",RES_hhdet_tes!N75/RES_hhdet_fec!N75)</f>
        <v>0.78805843267124509</v>
      </c>
      <c r="O75" s="111">
        <f>IF(RES_hhdet_tes!O75=0,"",RES_hhdet_tes!O75/RES_hhdet_fec!O75)</f>
        <v>0.78910493703862072</v>
      </c>
      <c r="P75" s="111">
        <f>IF(RES_hhdet_tes!P75=0,"",RES_hhdet_tes!P75/RES_hhdet_fec!P75)</f>
        <v>0.79002740054613552</v>
      </c>
      <c r="Q75" s="111">
        <f>IF(RES_hhdet_tes!Q75=0,"",RES_hhdet_tes!Q75/RES_hhdet_fec!Q75)</f>
        <v>0.79043282135162629</v>
      </c>
      <c r="R75" s="111">
        <f>IF(RES_hhdet_tes!R75=0,"",RES_hhdet_tes!R75/RES_hhdet_fec!R75)</f>
        <v>0.80568374645779306</v>
      </c>
      <c r="S75" s="111">
        <f>IF(RES_hhdet_tes!S75=0,"",RES_hhdet_tes!S75/RES_hhdet_fec!S75)</f>
        <v>0.82344675950329516</v>
      </c>
      <c r="T75" s="111">
        <f>IF(RES_hhdet_tes!T75=0,"",RES_hhdet_tes!T75/RES_hhdet_fec!T75)</f>
        <v>0.83590516330558273</v>
      </c>
      <c r="U75" s="111">
        <f>IF(RES_hhdet_tes!U75=0,"",RES_hhdet_tes!U75/RES_hhdet_fec!U75)</f>
        <v>0.84269865754195517</v>
      </c>
      <c r="V75" s="111">
        <f>IF(RES_hhdet_tes!V75=0,"",RES_hhdet_tes!V75/RES_hhdet_fec!V75)</f>
        <v>0.85037995180982173</v>
      </c>
      <c r="W75" s="111">
        <f>IF(RES_hhdet_tes!W75=0,"",RES_hhdet_tes!W75/RES_hhdet_fec!W75)</f>
        <v>0.8552582262583831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0.75121756165690134</v>
      </c>
      <c r="C77" s="124">
        <f>IF(RES_hhdet_tes!C77=0,"",RES_hhdet_tes!C77/RES_hhdet_fec!C77)</f>
        <v>0.75391872281838257</v>
      </c>
      <c r="D77" s="124">
        <f>IF(RES_hhdet_tes!D77=0,"",RES_hhdet_tes!D77/RES_hhdet_fec!D77)</f>
        <v>0.75617649256388686</v>
      </c>
      <c r="E77" s="124">
        <f>IF(RES_hhdet_tes!E77=0,"",RES_hhdet_tes!E77/RES_hhdet_fec!E77)</f>
        <v>0.75856459219691663</v>
      </c>
      <c r="F77" s="124">
        <f>IF(RES_hhdet_tes!F77=0,"",RES_hhdet_tes!F77/RES_hhdet_fec!F77)</f>
        <v>0.76127418736075581</v>
      </c>
      <c r="G77" s="124">
        <f>IF(RES_hhdet_tes!G77=0,"",RES_hhdet_tes!G77/RES_hhdet_fec!G77)</f>
        <v>0.76419911486039926</v>
      </c>
      <c r="H77" s="124">
        <f>IF(RES_hhdet_tes!H77=0,"",RES_hhdet_tes!H77/RES_hhdet_fec!H77)</f>
        <v>0.76770064643168134</v>
      </c>
      <c r="I77" s="124">
        <f>IF(RES_hhdet_tes!I77=0,"",RES_hhdet_tes!I77/RES_hhdet_fec!I77)</f>
        <v>0.76851694196127562</v>
      </c>
      <c r="J77" s="124">
        <f>IF(RES_hhdet_tes!J77=0,"",RES_hhdet_tes!J77/RES_hhdet_fec!J77)</f>
        <v>0.7705772947453059</v>
      </c>
      <c r="K77" s="124">
        <f>IF(RES_hhdet_tes!K77=0,"",RES_hhdet_tes!K77/RES_hhdet_fec!K77)</f>
        <v>0.77162999341964611</v>
      </c>
      <c r="L77" s="124">
        <f>IF(RES_hhdet_tes!L77=0,"",RES_hhdet_tes!L77/RES_hhdet_fec!L77)</f>
        <v>0.77320430951755303</v>
      </c>
      <c r="M77" s="124">
        <f>IF(RES_hhdet_tes!M77=0,"",RES_hhdet_tes!M77/RES_hhdet_fec!M77)</f>
        <v>0.77491527579111996</v>
      </c>
      <c r="N77" s="124">
        <f>IF(RES_hhdet_tes!N77=0,"",RES_hhdet_tes!N77/RES_hhdet_fec!N77)</f>
        <v>0.77606354577653003</v>
      </c>
      <c r="O77" s="124">
        <f>IF(RES_hhdet_tes!O77=0,"",RES_hhdet_tes!O77/RES_hhdet_fec!O77)</f>
        <v>0.77653159811967043</v>
      </c>
      <c r="P77" s="124">
        <f>IF(RES_hhdet_tes!P77=0,"",RES_hhdet_tes!P77/RES_hhdet_fec!P77)</f>
        <v>0.77974969438966657</v>
      </c>
      <c r="Q77" s="124">
        <f>IF(RES_hhdet_tes!Q77=0,"",RES_hhdet_tes!Q77/RES_hhdet_fec!Q77)</f>
        <v>0.7837962276287882</v>
      </c>
      <c r="R77" s="124">
        <f>IF(RES_hhdet_tes!R77=0,"",RES_hhdet_tes!R77/RES_hhdet_fec!R77)</f>
        <v>0.79035512480588821</v>
      </c>
      <c r="S77" s="124">
        <f>IF(RES_hhdet_tes!S77=0,"",RES_hhdet_tes!S77/RES_hhdet_fec!S77)</f>
        <v>0.79780259289706734</v>
      </c>
      <c r="T77" s="124">
        <f>IF(RES_hhdet_tes!T77=0,"",RES_hhdet_tes!T77/RES_hhdet_fec!T77)</f>
        <v>0.80428249608662239</v>
      </c>
      <c r="U77" s="124">
        <f>IF(RES_hhdet_tes!U77=0,"",RES_hhdet_tes!U77/RES_hhdet_fec!U77)</f>
        <v>0.81023510248159558</v>
      </c>
      <c r="V77" s="124">
        <f>IF(RES_hhdet_tes!V77=0,"",RES_hhdet_tes!V77/RES_hhdet_fec!V77)</f>
        <v>0.81947358346522925</v>
      </c>
      <c r="W77" s="124">
        <f>IF(RES_hhdet_tes!W77=0,"",RES_hhdet_tes!W77/RES_hhdet_fec!W77)</f>
        <v>0.82797975413476532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0.61464859685822881</v>
      </c>
      <c r="C78" s="111">
        <f>IF(RES_hhdet_tes!C78=0,"",RES_hhdet_tes!C78/RES_hhdet_fec!C78)</f>
        <v>0.61568777056556723</v>
      </c>
      <c r="D78" s="111">
        <f>IF(RES_hhdet_tes!D78=0,"",RES_hhdet_tes!D78/RES_hhdet_fec!D78)</f>
        <v>0.61685468227009166</v>
      </c>
      <c r="E78" s="111">
        <f>IF(RES_hhdet_tes!E78=0,"",RES_hhdet_tes!E78/RES_hhdet_fec!E78)</f>
        <v>0.6179459469524875</v>
      </c>
      <c r="F78" s="111">
        <f>IF(RES_hhdet_tes!F78=0,"",RES_hhdet_tes!F78/RES_hhdet_fec!F78)</f>
        <v>0.61897472866587555</v>
      </c>
      <c r="G78" s="111">
        <f>IF(RES_hhdet_tes!G78=0,"",RES_hhdet_tes!G78/RES_hhdet_fec!G78)</f>
        <v>0.62000796592217855</v>
      </c>
      <c r="H78" s="111">
        <f>IF(RES_hhdet_tes!H78=0,"",RES_hhdet_tes!H78/RES_hhdet_fec!H78)</f>
        <v>0.62105959479878892</v>
      </c>
      <c r="I78" s="111">
        <f>IF(RES_hhdet_tes!I78=0,"",RES_hhdet_tes!I78/RES_hhdet_fec!I78)</f>
        <v>0.62154063632209988</v>
      </c>
      <c r="J78" s="111">
        <f>IF(RES_hhdet_tes!J78=0,"",RES_hhdet_tes!J78/RES_hhdet_fec!J78)</f>
        <v>0.62165542688289821</v>
      </c>
      <c r="K78" s="111">
        <f>IF(RES_hhdet_tes!K78=0,"",RES_hhdet_tes!K78/RES_hhdet_fec!K78)</f>
        <v>0.6218133689069254</v>
      </c>
      <c r="L78" s="111">
        <f>IF(RES_hhdet_tes!L78=0,"",RES_hhdet_tes!L78/RES_hhdet_fec!L78)</f>
        <v>0.62197413281111935</v>
      </c>
      <c r="M78" s="111">
        <f>IF(RES_hhdet_tes!M78=0,"",RES_hhdet_tes!M78/RES_hhdet_fec!M78)</f>
        <v>0.62212346010403219</v>
      </c>
      <c r="N78" s="111">
        <f>IF(RES_hhdet_tes!N78=0,"",RES_hhdet_tes!N78/RES_hhdet_fec!N78)</f>
        <v>0.62225238814411832</v>
      </c>
      <c r="O78" s="111">
        <f>IF(RES_hhdet_tes!O78=0,"",RES_hhdet_tes!O78/RES_hhdet_fec!O78)</f>
        <v>0.62234820785445799</v>
      </c>
      <c r="P78" s="111">
        <f>IF(RES_hhdet_tes!P78=0,"",RES_hhdet_tes!P78/RES_hhdet_fec!P78)</f>
        <v>0.6223898068806849</v>
      </c>
      <c r="Q78" s="111">
        <f>IF(RES_hhdet_tes!Q78=0,"",RES_hhdet_tes!Q78/RES_hhdet_fec!Q78)</f>
        <v>0.62241999186824348</v>
      </c>
      <c r="R78" s="111">
        <f>IF(RES_hhdet_tes!R78=0,"",RES_hhdet_tes!R78/RES_hhdet_fec!R78)</f>
        <v>0.62251214094041485</v>
      </c>
      <c r="S78" s="111">
        <f>IF(RES_hhdet_tes!S78=0,"",RES_hhdet_tes!S78/RES_hhdet_fec!S78)</f>
        <v>0.62276901447704369</v>
      </c>
      <c r="T78" s="111">
        <f>IF(RES_hhdet_tes!T78=0,"",RES_hhdet_tes!T78/RES_hhdet_fec!T78)</f>
        <v>0.62322041206017542</v>
      </c>
      <c r="U78" s="111">
        <f>IF(RES_hhdet_tes!U78=0,"",RES_hhdet_tes!U78/RES_hhdet_fec!U78)</f>
        <v>0.62382637485928172</v>
      </c>
      <c r="V78" s="111">
        <f>IF(RES_hhdet_tes!V78=0,"",RES_hhdet_tes!V78/RES_hhdet_fec!V78)</f>
        <v>0.62447183641457749</v>
      </c>
      <c r="W78" s="111">
        <f>IF(RES_hhdet_tes!W78=0,"",RES_hhdet_tes!W78/RES_hhdet_fec!W78)</f>
        <v>0.62509724631970132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0.76110032566495722</v>
      </c>
      <c r="C79" s="45">
        <f>IF(RES_hhdet_tes!C79=0,"",RES_hhdet_tes!C79/RES_hhdet_fec!C79)</f>
        <v>0.76361019913453509</v>
      </c>
      <c r="D79" s="45">
        <f>IF(RES_hhdet_tes!D79=0,"",RES_hhdet_tes!D79/RES_hhdet_fec!D79)</f>
        <v>0.76625855769365692</v>
      </c>
      <c r="E79" s="45">
        <f>IF(RES_hhdet_tes!E79=0,"",RES_hhdet_tes!E79/RES_hhdet_fec!E79)</f>
        <v>0.76900315869425473</v>
      </c>
      <c r="F79" s="45">
        <f>IF(RES_hhdet_tes!F79=0,"",RES_hhdet_tes!F79/RES_hhdet_fec!F79)</f>
        <v>0.77180010617625183</v>
      </c>
      <c r="G79" s="45">
        <f>IF(RES_hhdet_tes!G79=0,"",RES_hhdet_tes!G79/RES_hhdet_fec!G79)</f>
        <v>0.77482038034337353</v>
      </c>
      <c r="H79" s="45">
        <f>IF(RES_hhdet_tes!H79=0,"",RES_hhdet_tes!H79/RES_hhdet_fec!H79)</f>
        <v>0.77820272404298585</v>
      </c>
      <c r="I79" s="45">
        <f>IF(RES_hhdet_tes!I79=0,"",RES_hhdet_tes!I79/RES_hhdet_fec!I79)</f>
        <v>0.78004291899316425</v>
      </c>
      <c r="J79" s="45">
        <f>IF(RES_hhdet_tes!J79=0,"",RES_hhdet_tes!J79/RES_hhdet_fec!J79)</f>
        <v>0.78118645764527828</v>
      </c>
      <c r="K79" s="45">
        <f>IF(RES_hhdet_tes!K79=0,"",RES_hhdet_tes!K79/RES_hhdet_fec!K79)</f>
        <v>0.78275704989411998</v>
      </c>
      <c r="L79" s="45">
        <f>IF(RES_hhdet_tes!L79=0,"",RES_hhdet_tes!L79/RES_hhdet_fec!L79)</f>
        <v>0.7844199800494378</v>
      </c>
      <c r="M79" s="45">
        <f>IF(RES_hhdet_tes!M79=0,"",RES_hhdet_tes!M79/RES_hhdet_fec!M79)</f>
        <v>0.78602540200782012</v>
      </c>
      <c r="N79" s="45">
        <f>IF(RES_hhdet_tes!N79=0,"",RES_hhdet_tes!N79/RES_hhdet_fec!N79)</f>
        <v>0.78818584449273377</v>
      </c>
      <c r="O79" s="45">
        <f>IF(RES_hhdet_tes!O79=0,"",RES_hhdet_tes!O79/RES_hhdet_fec!O79)</f>
        <v>0.79062421311617437</v>
      </c>
      <c r="P79" s="45">
        <f>IF(RES_hhdet_tes!P79=0,"",RES_hhdet_tes!P79/RES_hhdet_fec!P79)</f>
        <v>0.79323062352552487</v>
      </c>
      <c r="Q79" s="45">
        <f>IF(RES_hhdet_tes!Q79=0,"",RES_hhdet_tes!Q79/RES_hhdet_fec!Q79)</f>
        <v>0.79768026893059119</v>
      </c>
      <c r="R79" s="45">
        <f>IF(RES_hhdet_tes!R79=0,"",RES_hhdet_tes!R79/RES_hhdet_fec!R79)</f>
        <v>0.80388244751781934</v>
      </c>
      <c r="S79" s="45">
        <f>IF(RES_hhdet_tes!S79=0,"",RES_hhdet_tes!S79/RES_hhdet_fec!S79)</f>
        <v>0.81143394112467926</v>
      </c>
      <c r="T79" s="45">
        <f>IF(RES_hhdet_tes!T79=0,"",RES_hhdet_tes!T79/RES_hhdet_fec!T79)</f>
        <v>0.8200206299459456</v>
      </c>
      <c r="U79" s="45">
        <f>IF(RES_hhdet_tes!U79=0,"",RES_hhdet_tes!U79/RES_hhdet_fec!U79)</f>
        <v>0.82857140597227807</v>
      </c>
      <c r="V79" s="45">
        <f>IF(RES_hhdet_tes!V79=0,"",RES_hhdet_tes!V79/RES_hhdet_fec!V79)</f>
        <v>0.83854275673974166</v>
      </c>
      <c r="W79" s="45">
        <f>IF(RES_hhdet_tes!W79=0,"",RES_hhdet_tes!W79/RES_hhdet_fec!W79)</f>
        <v>0.84925706655187339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0.55071524131837657</v>
      </c>
      <c r="C81" s="119">
        <f>IF(RES_hhdet_tes!C81=0,"",RES_hhdet_tes!C81/RES_hhdet_fec!C81)</f>
        <v>0.55929004802352211</v>
      </c>
      <c r="D81" s="119">
        <f>IF(RES_hhdet_tes!D81=0,"",RES_hhdet_tes!D81/RES_hhdet_fec!D81)</f>
        <v>0.57955316647306476</v>
      </c>
      <c r="E81" s="119">
        <f>IF(RES_hhdet_tes!E81=0,"",RES_hhdet_tes!E81/RES_hhdet_fec!E81)</f>
        <v>0.597847385146414</v>
      </c>
      <c r="F81" s="119">
        <f>IF(RES_hhdet_tes!F81=0,"",RES_hhdet_tes!F81/RES_hhdet_fec!F81)</f>
        <v>0.61647997458303405</v>
      </c>
      <c r="G81" s="119">
        <f>IF(RES_hhdet_tes!G81=0,"",RES_hhdet_tes!G81/RES_hhdet_fec!G81)</f>
        <v>0.63760142221069116</v>
      </c>
      <c r="H81" s="119">
        <f>IF(RES_hhdet_tes!H81=0,"",RES_hhdet_tes!H81/RES_hhdet_fec!H81)</f>
        <v>0.65752227719932665</v>
      </c>
      <c r="I81" s="119">
        <f>IF(RES_hhdet_tes!I81=0,"",RES_hhdet_tes!I81/RES_hhdet_fec!I81)</f>
        <v>0.67784021692318386</v>
      </c>
      <c r="J81" s="119">
        <f>IF(RES_hhdet_tes!J81=0,"",RES_hhdet_tes!J81/RES_hhdet_fec!J81)</f>
        <v>0.68873948036623334</v>
      </c>
      <c r="K81" s="119">
        <f>IF(RES_hhdet_tes!K81=0,"",RES_hhdet_tes!K81/RES_hhdet_fec!K81)</f>
        <v>0.70350650442354978</v>
      </c>
      <c r="L81" s="119">
        <f>IF(RES_hhdet_tes!L81=0,"",RES_hhdet_tes!L81/RES_hhdet_fec!L81)</f>
        <v>0.71570272724015727</v>
      </c>
      <c r="M81" s="119">
        <f>IF(RES_hhdet_tes!M81=0,"",RES_hhdet_tes!M81/RES_hhdet_fec!M81)</f>
        <v>0.73205647973320931</v>
      </c>
      <c r="N81" s="119">
        <f>IF(RES_hhdet_tes!N81=0,"",RES_hhdet_tes!N81/RES_hhdet_fec!N81)</f>
        <v>0.7425395247634442</v>
      </c>
      <c r="O81" s="119">
        <f>IF(RES_hhdet_tes!O81=0,"",RES_hhdet_tes!O81/RES_hhdet_fec!O81)</f>
        <v>0.75413189138326764</v>
      </c>
      <c r="P81" s="119">
        <f>IF(RES_hhdet_tes!P81=0,"",RES_hhdet_tes!P81/RES_hhdet_fec!P81)</f>
        <v>0.76026386624872</v>
      </c>
      <c r="Q81" s="119">
        <f>IF(RES_hhdet_tes!Q81=0,"",RES_hhdet_tes!Q81/RES_hhdet_fec!Q81)</f>
        <v>0.76148183068182562</v>
      </c>
      <c r="R81" s="119">
        <f>IF(RES_hhdet_tes!R81=0,"",RES_hhdet_tes!R81/RES_hhdet_fec!R81)</f>
        <v>0.76588493387999868</v>
      </c>
      <c r="S81" s="119">
        <f>IF(RES_hhdet_tes!S81=0,"",RES_hhdet_tes!S81/RES_hhdet_fec!S81)</f>
        <v>0.77836644178405168</v>
      </c>
      <c r="T81" s="119">
        <f>IF(RES_hhdet_tes!T81=0,"",RES_hhdet_tes!T81/RES_hhdet_fec!T81)</f>
        <v>0.79393686907344729</v>
      </c>
      <c r="U81" s="119">
        <f>IF(RES_hhdet_tes!U81=0,"",RES_hhdet_tes!U81/RES_hhdet_fec!U81)</f>
        <v>0.80930935375854118</v>
      </c>
      <c r="V81" s="119">
        <f>IF(RES_hhdet_tes!V81=0,"",RES_hhdet_tes!V81/RES_hhdet_fec!V81)</f>
        <v>0.82560899638606811</v>
      </c>
      <c r="W81" s="119">
        <f>IF(RES_hhdet_tes!W81=0,"",RES_hhdet_tes!W81/RES_hhdet_fec!W81)</f>
        <v>0.84310949365198573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0.52178693336981319</v>
      </c>
      <c r="C82" s="124">
        <f>IF(RES_hhdet_tes!C82=0,"",RES_hhdet_tes!C82/RES_hhdet_fec!C82)</f>
        <v>0.53103547521694205</v>
      </c>
      <c r="D82" s="124">
        <f>IF(RES_hhdet_tes!D82=0,"",RES_hhdet_tes!D82/RES_hhdet_fec!D82)</f>
        <v>0.54998208875416987</v>
      </c>
      <c r="E82" s="124">
        <f>IF(RES_hhdet_tes!E82=0,"",RES_hhdet_tes!E82/RES_hhdet_fec!E82)</f>
        <v>0.56895508990749299</v>
      </c>
      <c r="F82" s="124">
        <f>IF(RES_hhdet_tes!F82=0,"",RES_hhdet_tes!F82/RES_hhdet_fec!F82)</f>
        <v>0.58702752873541975</v>
      </c>
      <c r="G82" s="124">
        <f>IF(RES_hhdet_tes!G82=0,"",RES_hhdet_tes!G82/RES_hhdet_fec!G82)</f>
        <v>0.60701968965186415</v>
      </c>
      <c r="H82" s="124">
        <f>IF(RES_hhdet_tes!H82=0,"",RES_hhdet_tes!H82/RES_hhdet_fec!H82)</f>
        <v>0.62870524636609937</v>
      </c>
      <c r="I82" s="124">
        <f>IF(RES_hhdet_tes!I82=0,"",RES_hhdet_tes!I82/RES_hhdet_fec!I82)</f>
        <v>0.64924950203323617</v>
      </c>
      <c r="J82" s="124">
        <f>IF(RES_hhdet_tes!J82=0,"",RES_hhdet_tes!J82/RES_hhdet_fec!J82)</f>
        <v>0.6645217367684827</v>
      </c>
      <c r="K82" s="124">
        <f>IF(RES_hhdet_tes!K82=0,"",RES_hhdet_tes!K82/RES_hhdet_fec!K82)</f>
        <v>0.67749738590655229</v>
      </c>
      <c r="L82" s="124">
        <f>IF(RES_hhdet_tes!L82=0,"",RES_hhdet_tes!L82/RES_hhdet_fec!L82)</f>
        <v>0.69311803668029537</v>
      </c>
      <c r="M82" s="124">
        <f>IF(RES_hhdet_tes!M82=0,"",RES_hhdet_tes!M82/RES_hhdet_fec!M82)</f>
        <v>0.70806214255787658</v>
      </c>
      <c r="N82" s="124">
        <f>IF(RES_hhdet_tes!N82=0,"",RES_hhdet_tes!N82/RES_hhdet_fec!N82)</f>
        <v>0.72425714190197854</v>
      </c>
      <c r="O82" s="124">
        <f>IF(RES_hhdet_tes!O82=0,"",RES_hhdet_tes!O82/RES_hhdet_fec!O82)</f>
        <v>0.73799047211802171</v>
      </c>
      <c r="P82" s="124">
        <f>IF(RES_hhdet_tes!P82=0,"",RES_hhdet_tes!P82/RES_hhdet_fec!P82)</f>
        <v>0.73990262825863573</v>
      </c>
      <c r="Q82" s="124">
        <f>IF(RES_hhdet_tes!Q82=0,"",RES_hhdet_tes!Q82/RES_hhdet_fec!Q82)</f>
        <v>0.74258080697287643</v>
      </c>
      <c r="R82" s="124">
        <f>IF(RES_hhdet_tes!R82=0,"",RES_hhdet_tes!R82/RES_hhdet_fec!R82)</f>
        <v>0.74828484617379887</v>
      </c>
      <c r="S82" s="124">
        <f>IF(RES_hhdet_tes!S82=0,"",RES_hhdet_tes!S82/RES_hhdet_fec!S82)</f>
        <v>0.76110378111119825</v>
      </c>
      <c r="T82" s="124">
        <f>IF(RES_hhdet_tes!T82=0,"",RES_hhdet_tes!T82/RES_hhdet_fec!T82)</f>
        <v>0.7773432217158448</v>
      </c>
      <c r="U82" s="124">
        <f>IF(RES_hhdet_tes!U82=0,"",RES_hhdet_tes!U82/RES_hhdet_fec!U82)</f>
        <v>0.7944006809913986</v>
      </c>
      <c r="V82" s="124">
        <f>IF(RES_hhdet_tes!V82=0,"",RES_hhdet_tes!V82/RES_hhdet_fec!V82)</f>
        <v>0.81037321793232131</v>
      </c>
      <c r="W82" s="124">
        <f>IF(RES_hhdet_tes!W82=0,"",RES_hhdet_tes!W82/RES_hhdet_fec!W82)</f>
        <v>0.8294837219182688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0.51937833359959706</v>
      </c>
      <c r="C83" s="111">
        <f>IF(RES_hhdet_tes!C83=0,"",RES_hhdet_tes!C83/RES_hhdet_fec!C83)</f>
        <v>0.52866234214333752</v>
      </c>
      <c r="D83" s="111">
        <f>IF(RES_hhdet_tes!D83=0,"",RES_hhdet_tes!D83/RES_hhdet_fec!D83)</f>
        <v>0.54766220009337263</v>
      </c>
      <c r="E83" s="111">
        <f>IF(RES_hhdet_tes!E83=0,"",RES_hhdet_tes!E83/RES_hhdet_fec!E83)</f>
        <v>0.56671321762676197</v>
      </c>
      <c r="F83" s="111">
        <f>IF(RES_hhdet_tes!F83=0,"",RES_hhdet_tes!F83/RES_hhdet_fec!F83)</f>
        <v>0.58483034314225912</v>
      </c>
      <c r="G83" s="111">
        <f>IF(RES_hhdet_tes!G83=0,"",RES_hhdet_tes!G83/RES_hhdet_fec!G83)</f>
        <v>0.60488340992166878</v>
      </c>
      <c r="H83" s="111">
        <f>IF(RES_hhdet_tes!H83=0,"",RES_hhdet_tes!H83/RES_hhdet_fec!H83)</f>
        <v>0.62666323945169944</v>
      </c>
      <c r="I83" s="111">
        <f>IF(RES_hhdet_tes!I83=0,"",RES_hhdet_tes!I83/RES_hhdet_fec!I83)</f>
        <v>0.6472937012782144</v>
      </c>
      <c r="J83" s="111">
        <f>IF(RES_hhdet_tes!J83=0,"",RES_hhdet_tes!J83/RES_hhdet_fec!J83)</f>
        <v>0.66262585536047769</v>
      </c>
      <c r="K83" s="111">
        <f>IF(RES_hhdet_tes!K83=0,"",RES_hhdet_tes!K83/RES_hhdet_fec!K83)</f>
        <v>0.67566276373121248</v>
      </c>
      <c r="L83" s="111">
        <f>IF(RES_hhdet_tes!L83=0,"",RES_hhdet_tes!L83/RES_hhdet_fec!L83)</f>
        <v>0.69135699483263224</v>
      </c>
      <c r="M83" s="111">
        <f>IF(RES_hhdet_tes!M83=0,"",RES_hhdet_tes!M83/RES_hhdet_fec!M83)</f>
        <v>0.70638006130586461</v>
      </c>
      <c r="N83" s="111">
        <f>IF(RES_hhdet_tes!N83=0,"",RES_hhdet_tes!N83/RES_hhdet_fec!N83)</f>
        <v>0.72264440995298229</v>
      </c>
      <c r="O83" s="111">
        <f>IF(RES_hhdet_tes!O83=0,"",RES_hhdet_tes!O83/RES_hhdet_fec!O83)</f>
        <v>0.73643668329199397</v>
      </c>
      <c r="P83" s="111">
        <f>IF(RES_hhdet_tes!P83=0,"",RES_hhdet_tes!P83/RES_hhdet_fec!P83)</f>
        <v>0.73835834709666415</v>
      </c>
      <c r="Q83" s="111">
        <f>IF(RES_hhdet_tes!Q83=0,"",RES_hhdet_tes!Q83/RES_hhdet_fec!Q83)</f>
        <v>0.74105060142200396</v>
      </c>
      <c r="R83" s="111">
        <f>IF(RES_hhdet_tes!R83=0,"",RES_hhdet_tes!R83/RES_hhdet_fec!R83)</f>
        <v>0.74679733026731254</v>
      </c>
      <c r="S83" s="111">
        <f>IF(RES_hhdet_tes!S83=0,"",RES_hhdet_tes!S83/RES_hhdet_fec!S83)</f>
        <v>0.75968334064179044</v>
      </c>
      <c r="T83" s="111">
        <f>IF(RES_hhdet_tes!T83=0,"",RES_hhdet_tes!T83/RES_hhdet_fec!T83)</f>
        <v>0.77599670637750007</v>
      </c>
      <c r="U83" s="111">
        <f>IF(RES_hhdet_tes!U83=0,"",RES_hhdet_tes!U83/RES_hhdet_fec!U83)</f>
        <v>0.79314802513846505</v>
      </c>
      <c r="V83" s="111">
        <f>IF(RES_hhdet_tes!V83=0,"",RES_hhdet_tes!V83/RES_hhdet_fec!V83)</f>
        <v>0.80919629136224891</v>
      </c>
      <c r="W83" s="111">
        <f>IF(RES_hhdet_tes!W83=0,"",RES_hhdet_tes!W83/RES_hhdet_fec!W83)</f>
        <v>0.82841046787350747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1.9246046147423326</v>
      </c>
      <c r="C85" s="124">
        <f>IF(RES_hhdet_tes!C85=0,"",RES_hhdet_tes!C85/RES_hhdet_fec!C85)</f>
        <v>1.9905715276537819</v>
      </c>
      <c r="D85" s="124">
        <f>IF(RES_hhdet_tes!D85=0,"",RES_hhdet_tes!D85/RES_hhdet_fec!D85)</f>
        <v>2.0730419664275446</v>
      </c>
      <c r="E85" s="124">
        <f>IF(RES_hhdet_tes!E85=0,"",RES_hhdet_tes!E85/RES_hhdet_fec!E85)</f>
        <v>2.2262227572569162</v>
      </c>
      <c r="F85" s="124">
        <f>IF(RES_hhdet_tes!F85=0,"",RES_hhdet_tes!F85/RES_hhdet_fec!F85)</f>
        <v>2.4074218766974202</v>
      </c>
      <c r="G85" s="124">
        <f>IF(RES_hhdet_tes!G85=0,"",RES_hhdet_tes!G85/RES_hhdet_fec!G85)</f>
        <v>2.5614045745225074</v>
      </c>
      <c r="H85" s="124">
        <f>IF(RES_hhdet_tes!H85=0,"",RES_hhdet_tes!H85/RES_hhdet_fec!H85)</f>
        <v>2.7106368814958879</v>
      </c>
      <c r="I85" s="124">
        <f>IF(RES_hhdet_tes!I85=0,"",RES_hhdet_tes!I85/RES_hhdet_fec!I85)</f>
        <v>2.7887810641685036</v>
      </c>
      <c r="J85" s="124">
        <f>IF(RES_hhdet_tes!J85=0,"",RES_hhdet_tes!J85/RES_hhdet_fec!J85)</f>
        <v>2.837403209535768</v>
      </c>
      <c r="K85" s="124">
        <f>IF(RES_hhdet_tes!K85=0,"",RES_hhdet_tes!K85/RES_hhdet_fec!K85)</f>
        <v>2.8891478064748624</v>
      </c>
      <c r="L85" s="124">
        <f>IF(RES_hhdet_tes!L85=0,"",RES_hhdet_tes!L85/RES_hhdet_fec!L85)</f>
        <v>2.9458291788832831</v>
      </c>
      <c r="M85" s="124">
        <f>IF(RES_hhdet_tes!M85=0,"",RES_hhdet_tes!M85/RES_hhdet_fec!M85)</f>
        <v>3.0179038481656213</v>
      </c>
      <c r="N85" s="124">
        <f>IF(RES_hhdet_tes!N85=0,"",RES_hhdet_tes!N85/RES_hhdet_fec!N85)</f>
        <v>3.1147032962409673</v>
      </c>
      <c r="O85" s="124">
        <f>IF(RES_hhdet_tes!O85=0,"",RES_hhdet_tes!O85/RES_hhdet_fec!O85)</f>
        <v>3.2344946205350675</v>
      </c>
      <c r="P85" s="124">
        <f>IF(RES_hhdet_tes!P85=0,"",RES_hhdet_tes!P85/RES_hhdet_fec!P85)</f>
        <v>3.3573897488304456</v>
      </c>
      <c r="Q85" s="124">
        <f>IF(RES_hhdet_tes!Q85=0,"",RES_hhdet_tes!Q85/RES_hhdet_fec!Q85)</f>
        <v>3.4554302743412606</v>
      </c>
      <c r="R85" s="124">
        <f>IF(RES_hhdet_tes!R85=0,"",RES_hhdet_tes!R85/RES_hhdet_fec!R85)</f>
        <v>3.5334278524379004</v>
      </c>
      <c r="S85" s="124">
        <f>IF(RES_hhdet_tes!S85=0,"",RES_hhdet_tes!S85/RES_hhdet_fec!S85)</f>
        <v>3.6295875950336356</v>
      </c>
      <c r="T85" s="124">
        <f>IF(RES_hhdet_tes!T85=0,"",RES_hhdet_tes!T85/RES_hhdet_fec!T85)</f>
        <v>3.7694510528366023</v>
      </c>
      <c r="U85" s="124">
        <f>IF(RES_hhdet_tes!U85=0,"",RES_hhdet_tes!U85/RES_hhdet_fec!U85)</f>
        <v>3.9373050270576715</v>
      </c>
      <c r="V85" s="124">
        <f>IF(RES_hhdet_tes!V85=0,"",RES_hhdet_tes!V85/RES_hhdet_fec!V85)</f>
        <v>4.1009411267712608</v>
      </c>
      <c r="W85" s="124">
        <f>IF(RES_hhdet_tes!W85=0,"",RES_hhdet_tes!W85/RES_hhdet_fec!W85)</f>
        <v>4.2202909956860628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1.9246046147423326</v>
      </c>
      <c r="C86" s="111">
        <f>IF(RES_hhdet_tes!C86=0,"",RES_hhdet_tes!C86/RES_hhdet_fec!C86)</f>
        <v>1.9905715276537819</v>
      </c>
      <c r="D86" s="111">
        <f>IF(RES_hhdet_tes!D86=0,"",RES_hhdet_tes!D86/RES_hhdet_fec!D86)</f>
        <v>2.0730419664275446</v>
      </c>
      <c r="E86" s="111">
        <f>IF(RES_hhdet_tes!E86=0,"",RES_hhdet_tes!E86/RES_hhdet_fec!E86)</f>
        <v>2.2262227572569162</v>
      </c>
      <c r="F86" s="111">
        <f>IF(RES_hhdet_tes!F86=0,"",RES_hhdet_tes!F86/RES_hhdet_fec!F86)</f>
        <v>2.4074218766974202</v>
      </c>
      <c r="G86" s="111">
        <f>IF(RES_hhdet_tes!G86=0,"",RES_hhdet_tes!G86/RES_hhdet_fec!G86)</f>
        <v>2.5614045745225074</v>
      </c>
      <c r="H86" s="111">
        <f>IF(RES_hhdet_tes!H86=0,"",RES_hhdet_tes!H86/RES_hhdet_fec!H86)</f>
        <v>2.7106368814958879</v>
      </c>
      <c r="I86" s="111">
        <f>IF(RES_hhdet_tes!I86=0,"",RES_hhdet_tes!I86/RES_hhdet_fec!I86)</f>
        <v>2.7887810641685036</v>
      </c>
      <c r="J86" s="111">
        <f>IF(RES_hhdet_tes!J86=0,"",RES_hhdet_tes!J86/RES_hhdet_fec!J86)</f>
        <v>2.837403209535768</v>
      </c>
      <c r="K86" s="111">
        <f>IF(RES_hhdet_tes!K86=0,"",RES_hhdet_tes!K86/RES_hhdet_fec!K86)</f>
        <v>2.8891478064748624</v>
      </c>
      <c r="L86" s="111">
        <f>IF(RES_hhdet_tes!L86=0,"",RES_hhdet_tes!L86/RES_hhdet_fec!L86)</f>
        <v>2.9458291788832831</v>
      </c>
      <c r="M86" s="111">
        <f>IF(RES_hhdet_tes!M86=0,"",RES_hhdet_tes!M86/RES_hhdet_fec!M86)</f>
        <v>3.0179038481656213</v>
      </c>
      <c r="N86" s="111">
        <f>IF(RES_hhdet_tes!N86=0,"",RES_hhdet_tes!N86/RES_hhdet_fec!N86)</f>
        <v>3.1147032962409673</v>
      </c>
      <c r="O86" s="111">
        <f>IF(RES_hhdet_tes!O86=0,"",RES_hhdet_tes!O86/RES_hhdet_fec!O86)</f>
        <v>3.2344946205350675</v>
      </c>
      <c r="P86" s="111">
        <f>IF(RES_hhdet_tes!P86=0,"",RES_hhdet_tes!P86/RES_hhdet_fec!P86)</f>
        <v>3.3573897488304456</v>
      </c>
      <c r="Q86" s="111">
        <f>IF(RES_hhdet_tes!Q86=0,"",RES_hhdet_tes!Q86/RES_hhdet_fec!Q86)</f>
        <v>3.4554302743412606</v>
      </c>
      <c r="R86" s="111">
        <f>IF(RES_hhdet_tes!R86=0,"",RES_hhdet_tes!R86/RES_hhdet_fec!R86)</f>
        <v>3.5334278524379004</v>
      </c>
      <c r="S86" s="111">
        <f>IF(RES_hhdet_tes!S86=0,"",RES_hhdet_tes!S86/RES_hhdet_fec!S86)</f>
        <v>3.6295875950336356</v>
      </c>
      <c r="T86" s="111">
        <f>IF(RES_hhdet_tes!T86=0,"",RES_hhdet_tes!T86/RES_hhdet_fec!T86)</f>
        <v>3.7694510528366023</v>
      </c>
      <c r="U86" s="111">
        <f>IF(RES_hhdet_tes!U86=0,"",RES_hhdet_tes!U86/RES_hhdet_fec!U86)</f>
        <v>3.9373050270576715</v>
      </c>
      <c r="V86" s="111">
        <f>IF(RES_hhdet_tes!V86=0,"",RES_hhdet_tes!V86/RES_hhdet_fec!V86)</f>
        <v>4.1009411267712608</v>
      </c>
      <c r="W86" s="111">
        <f>IF(RES_hhdet_tes!W86=0,"",RES_hhdet_tes!W86/RES_hhdet_fec!W86)</f>
        <v>4.2202909956860628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0.68143441020423456</v>
      </c>
      <c r="C87" s="124">
        <f>IF(RES_hhdet_tes!C87=0,"",RES_hhdet_tes!C87/RES_hhdet_fec!C87)</f>
        <v>0.68898652825050299</v>
      </c>
      <c r="D87" s="124">
        <f>IF(RES_hhdet_tes!D87=0,"",RES_hhdet_tes!D87/RES_hhdet_fec!D87)</f>
        <v>0.70428544612861022</v>
      </c>
      <c r="E87" s="124">
        <f>IF(RES_hhdet_tes!E87=0,"",RES_hhdet_tes!E87/RES_hhdet_fec!E87)</f>
        <v>0.71646067443688377</v>
      </c>
      <c r="F87" s="124">
        <f>IF(RES_hhdet_tes!F87=0,"",RES_hhdet_tes!F87/RES_hhdet_fec!F87)</f>
        <v>0.72633927827092304</v>
      </c>
      <c r="G87" s="124">
        <f>IF(RES_hhdet_tes!G87=0,"",RES_hhdet_tes!G87/RES_hhdet_fec!G87)</f>
        <v>0.74097967753597727</v>
      </c>
      <c r="H87" s="124">
        <f>IF(RES_hhdet_tes!H87=0,"",RES_hhdet_tes!H87/RES_hhdet_fec!H87)</f>
        <v>0.75268154775148166</v>
      </c>
      <c r="I87" s="124">
        <f>IF(RES_hhdet_tes!I87=0,"",RES_hhdet_tes!I87/RES_hhdet_fec!I87)</f>
        <v>0.76318047146494816</v>
      </c>
      <c r="J87" s="124">
        <f>IF(RES_hhdet_tes!J87=0,"",RES_hhdet_tes!J87/RES_hhdet_fec!J87)</f>
        <v>0.77185852700649493</v>
      </c>
      <c r="K87" s="124">
        <f>IF(RES_hhdet_tes!K87=0,"",RES_hhdet_tes!K87/RES_hhdet_fec!K87)</f>
        <v>0.78155105667726699</v>
      </c>
      <c r="L87" s="124">
        <f>IF(RES_hhdet_tes!L87=0,"",RES_hhdet_tes!L87/RES_hhdet_fec!L87)</f>
        <v>0.78781162578707109</v>
      </c>
      <c r="M87" s="124">
        <f>IF(RES_hhdet_tes!M87=0,"",RES_hhdet_tes!M87/RES_hhdet_fec!M87)</f>
        <v>0.79630774239573798</v>
      </c>
      <c r="N87" s="124">
        <f>IF(RES_hhdet_tes!N87=0,"",RES_hhdet_tes!N87/RES_hhdet_fec!N87)</f>
        <v>0.8060665302744936</v>
      </c>
      <c r="O87" s="124">
        <f>IF(RES_hhdet_tes!O87=0,"",RES_hhdet_tes!O87/RES_hhdet_fec!O87)</f>
        <v>0.81115024971490668</v>
      </c>
      <c r="P87" s="124">
        <f>IF(RES_hhdet_tes!P87=0,"",RES_hhdet_tes!P87/RES_hhdet_fec!P87)</f>
        <v>0.81244339144336608</v>
      </c>
      <c r="Q87" s="124">
        <f>IF(RES_hhdet_tes!Q87=0,"",RES_hhdet_tes!Q87/RES_hhdet_fec!Q87)</f>
        <v>0.81541049354598272</v>
      </c>
      <c r="R87" s="124">
        <f>IF(RES_hhdet_tes!R87=0,"",RES_hhdet_tes!R87/RES_hhdet_fec!R87)</f>
        <v>0.8200127014128975</v>
      </c>
      <c r="S87" s="124">
        <f>IF(RES_hhdet_tes!S87=0,"",RES_hhdet_tes!S87/RES_hhdet_fec!S87)</f>
        <v>0.83005663192371415</v>
      </c>
      <c r="T87" s="124">
        <f>IF(RES_hhdet_tes!T87=0,"",RES_hhdet_tes!T87/RES_hhdet_fec!T87)</f>
        <v>0.8411228015709562</v>
      </c>
      <c r="U87" s="124">
        <f>IF(RES_hhdet_tes!U87=0,"",RES_hhdet_tes!U87/RES_hhdet_fec!U87)</f>
        <v>0.85461701019037395</v>
      </c>
      <c r="V87" s="124">
        <f>IF(RES_hhdet_tes!V87=0,"",RES_hhdet_tes!V87/RES_hhdet_fec!V87)</f>
        <v>0.86527323662119116</v>
      </c>
      <c r="W87" s="124">
        <f>IF(RES_hhdet_tes!W87=0,"",RES_hhdet_tes!W87/RES_hhdet_fec!W87)</f>
        <v>0.87618041986023765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0.56224467969992686</v>
      </c>
      <c r="C88" s="111">
        <f>IF(RES_hhdet_tes!C88=0,"",RES_hhdet_tes!C88/RES_hhdet_fec!C88)</f>
        <v>0.57544135551720932</v>
      </c>
      <c r="D88" s="111">
        <f>IF(RES_hhdet_tes!D88=0,"",RES_hhdet_tes!D88/RES_hhdet_fec!D88)</f>
        <v>0.60030648075919668</v>
      </c>
      <c r="E88" s="111">
        <f>IF(RES_hhdet_tes!E88=0,"",RES_hhdet_tes!E88/RES_hhdet_fec!E88)</f>
        <v>0.62317475918556731</v>
      </c>
      <c r="F88" s="111">
        <f>IF(RES_hhdet_tes!F88=0,"",RES_hhdet_tes!F88/RES_hhdet_fec!F88)</f>
        <v>0.64396613422068505</v>
      </c>
      <c r="G88" s="111">
        <f>IF(RES_hhdet_tes!G88=0,"",RES_hhdet_tes!G88/RES_hhdet_fec!G88)</f>
        <v>0.66563122894825455</v>
      </c>
      <c r="H88" s="111">
        <f>IF(RES_hhdet_tes!H88=0,"",RES_hhdet_tes!H88/RES_hhdet_fec!H88)</f>
        <v>0.687939543961537</v>
      </c>
      <c r="I88" s="111">
        <f>IF(RES_hhdet_tes!I88=0,"",RES_hhdet_tes!I88/RES_hhdet_fec!I88)</f>
        <v>0.70790087902844478</v>
      </c>
      <c r="J88" s="111">
        <f>IF(RES_hhdet_tes!J88=0,"",RES_hhdet_tes!J88/RES_hhdet_fec!J88)</f>
        <v>0.72718456161764888</v>
      </c>
      <c r="K88" s="111">
        <f>IF(RES_hhdet_tes!K88=0,"",RES_hhdet_tes!K88/RES_hhdet_fec!K88)</f>
        <v>0.74156004491790539</v>
      </c>
      <c r="L88" s="111">
        <f>IF(RES_hhdet_tes!L88=0,"",RES_hhdet_tes!L88/RES_hhdet_fec!L88)</f>
        <v>0.7561368002114025</v>
      </c>
      <c r="M88" s="111">
        <f>IF(RES_hhdet_tes!M88=0,"",RES_hhdet_tes!M88/RES_hhdet_fec!M88)</f>
        <v>0.77050996514479919</v>
      </c>
      <c r="N88" s="111">
        <f>IF(RES_hhdet_tes!N88=0,"",RES_hhdet_tes!N88/RES_hhdet_fec!N88)</f>
        <v>0.78539486559743399</v>
      </c>
      <c r="O88" s="111">
        <f>IF(RES_hhdet_tes!O88=0,"",RES_hhdet_tes!O88/RES_hhdet_fec!O88)</f>
        <v>0.7985382145555332</v>
      </c>
      <c r="P88" s="111">
        <f>IF(RES_hhdet_tes!P88=0,"",RES_hhdet_tes!P88/RES_hhdet_fec!P88)</f>
        <v>0.80298311805678357</v>
      </c>
      <c r="Q88" s="111">
        <f>IF(RES_hhdet_tes!Q88=0,"",RES_hhdet_tes!Q88/RES_hhdet_fec!Q88)</f>
        <v>0.80700710626009697</v>
      </c>
      <c r="R88" s="111">
        <f>IF(RES_hhdet_tes!R88=0,"",RES_hhdet_tes!R88/RES_hhdet_fec!R88)</f>
        <v>0.81179397924755681</v>
      </c>
      <c r="S88" s="111">
        <f>IF(RES_hhdet_tes!S88=0,"",RES_hhdet_tes!S88/RES_hhdet_fec!S88)</f>
        <v>0.8174400039006372</v>
      </c>
      <c r="T88" s="111">
        <f>IF(RES_hhdet_tes!T88=0,"",RES_hhdet_tes!T88/RES_hhdet_fec!T88)</f>
        <v>0.82539901207267863</v>
      </c>
      <c r="U88" s="111">
        <f>IF(RES_hhdet_tes!U88=0,"",RES_hhdet_tes!U88/RES_hhdet_fec!U88)</f>
        <v>0.8341709048912368</v>
      </c>
      <c r="V88" s="111">
        <f>IF(RES_hhdet_tes!V88=0,"",RES_hhdet_tes!V88/RES_hhdet_fec!V88)</f>
        <v>0.84482731939428735</v>
      </c>
      <c r="W88" s="111">
        <f>IF(RES_hhdet_tes!W88=0,"",RES_hhdet_tes!W88/RES_hhdet_fec!W88)</f>
        <v>0.85758730958830631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0.74711618533473356</v>
      </c>
      <c r="C89" s="111">
        <f>IF(RES_hhdet_tes!C89=0,"",RES_hhdet_tes!C89/RES_hhdet_fec!C89)</f>
        <v>0.78242714005357439</v>
      </c>
      <c r="D89" s="111">
        <f>IF(RES_hhdet_tes!D89=0,"",RES_hhdet_tes!D89/RES_hhdet_fec!D89)</f>
        <v>0.8001943979305598</v>
      </c>
      <c r="E89" s="111">
        <f>IF(RES_hhdet_tes!E89=0,"",RES_hhdet_tes!E89/RES_hhdet_fec!E89)</f>
        <v>0.828052107093037</v>
      </c>
      <c r="F89" s="111">
        <f>IF(RES_hhdet_tes!F89=0,"",RES_hhdet_tes!F89/RES_hhdet_fec!F89)</f>
        <v>0.82605738452590249</v>
      </c>
      <c r="G89" s="111">
        <f>IF(RES_hhdet_tes!G89=0,"",RES_hhdet_tes!G89/RES_hhdet_fec!G89)</f>
        <v>0.84023966124234628</v>
      </c>
      <c r="H89" s="111">
        <f>IF(RES_hhdet_tes!H89=0,"",RES_hhdet_tes!H89/RES_hhdet_fec!H89)</f>
        <v>0.85532887575110017</v>
      </c>
      <c r="I89" s="111">
        <f>IF(RES_hhdet_tes!I89=0,"",RES_hhdet_tes!I89/RES_hhdet_fec!I89)</f>
        <v>0.85164257325198267</v>
      </c>
      <c r="J89" s="111">
        <f>IF(RES_hhdet_tes!J89=0,"",RES_hhdet_tes!J89/RES_hhdet_fec!J89)</f>
        <v>0.87264372935575674</v>
      </c>
      <c r="K89" s="111">
        <f>IF(RES_hhdet_tes!K89=0,"",RES_hhdet_tes!K89/RES_hhdet_fec!K89)</f>
        <v>0.8768607939340789</v>
      </c>
      <c r="L89" s="111">
        <f>IF(RES_hhdet_tes!L89=0,"",RES_hhdet_tes!L89/RES_hhdet_fec!L89)</f>
        <v>0.883225888500071</v>
      </c>
      <c r="M89" s="111">
        <f>IF(RES_hhdet_tes!M89=0,"",RES_hhdet_tes!M89/RES_hhdet_fec!M89)</f>
        <v>0.88473276176357074</v>
      </c>
      <c r="N89" s="111">
        <f>IF(RES_hhdet_tes!N89=0,"",RES_hhdet_tes!N89/RES_hhdet_fec!N89)</f>
        <v>0.88844604521777626</v>
      </c>
      <c r="O89" s="111">
        <f>IF(RES_hhdet_tes!O89=0,"",RES_hhdet_tes!O89/RES_hhdet_fec!O89)</f>
        <v>0.89214722954276537</v>
      </c>
      <c r="P89" s="111">
        <f>IF(RES_hhdet_tes!P89=0,"",RES_hhdet_tes!P89/RES_hhdet_fec!P89)</f>
        <v>0.91017300483402552</v>
      </c>
      <c r="Q89" s="111">
        <f>IF(RES_hhdet_tes!Q89=0,"",RES_hhdet_tes!Q89/RES_hhdet_fec!Q89)</f>
        <v>0.91263566336147062</v>
      </c>
      <c r="R89" s="111">
        <f>IF(RES_hhdet_tes!R89=0,"",RES_hhdet_tes!R89/RES_hhdet_fec!R89)</f>
        <v>0.91249955205520439</v>
      </c>
      <c r="S89" s="111">
        <f>IF(RES_hhdet_tes!S89=0,"",RES_hhdet_tes!S89/RES_hhdet_fec!S89)</f>
        <v>0.90824479919687429</v>
      </c>
      <c r="T89" s="111">
        <f>IF(RES_hhdet_tes!T89=0,"",RES_hhdet_tes!T89/RES_hhdet_fec!T89)</f>
        <v>0.92279936738697288</v>
      </c>
      <c r="U89" s="111">
        <f>IF(RES_hhdet_tes!U89=0,"",RES_hhdet_tes!U89/RES_hhdet_fec!U89)</f>
        <v>0.92364335621086924</v>
      </c>
      <c r="V89" s="111">
        <f>IF(RES_hhdet_tes!V89=0,"",RES_hhdet_tes!V89/RES_hhdet_fec!V89)</f>
        <v>0.93273986175432688</v>
      </c>
      <c r="W89" s="111">
        <f>IF(RES_hhdet_tes!W89=0,"",RES_hhdet_tes!W89/RES_hhdet_fec!W89)</f>
        <v>0.93324853758734172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0.56224467969992686</v>
      </c>
      <c r="C90" s="112">
        <f>IF(RES_hhdet_tes!C90=0,"",RES_hhdet_tes!C90/RES_hhdet_fec!C90)</f>
        <v>0.59787573489424151</v>
      </c>
      <c r="D90" s="112">
        <f>IF(RES_hhdet_tes!D90=0,"",RES_hhdet_tes!D90/RES_hhdet_fec!D90)</f>
        <v>0.63015757165842823</v>
      </c>
      <c r="E90" s="112">
        <f>IF(RES_hhdet_tes!E90=0,"",RES_hhdet_tes!E90/RES_hhdet_fec!E90)</f>
        <v>0.67209290786856446</v>
      </c>
      <c r="F90" s="112">
        <f>IF(RES_hhdet_tes!F90=0,"",RES_hhdet_tes!F90/RES_hhdet_fec!F90)</f>
        <v>0.6834204287714325</v>
      </c>
      <c r="G90" s="112">
        <f>IF(RES_hhdet_tes!G90=0,"",RES_hhdet_tes!G90/RES_hhdet_fec!G90)</f>
        <v>0.70158577050757831</v>
      </c>
      <c r="H90" s="112">
        <f>IF(RES_hhdet_tes!H90=0,"",RES_hhdet_tes!H90/RES_hhdet_fec!H90)</f>
        <v>0.7238854626069926</v>
      </c>
      <c r="I90" s="112">
        <f>IF(RES_hhdet_tes!I90=0,"",RES_hhdet_tes!I90/RES_hhdet_fec!I90)</f>
        <v>0.73862868375642532</v>
      </c>
      <c r="J90" s="112">
        <f>IF(RES_hhdet_tes!J90=0,"",RES_hhdet_tes!J90/RES_hhdet_fec!J90)</f>
        <v>0.75322933595079855</v>
      </c>
      <c r="K90" s="112">
        <f>IF(RES_hhdet_tes!K90=0,"",RES_hhdet_tes!K90/RES_hhdet_fec!K90)</f>
        <v>0.762295480501749</v>
      </c>
      <c r="L90" s="112">
        <f>IF(RES_hhdet_tes!L90=0,"",RES_hhdet_tes!L90/RES_hhdet_fec!L90)</f>
        <v>0.7720609142288184</v>
      </c>
      <c r="M90" s="112">
        <f>IF(RES_hhdet_tes!M90=0,"",RES_hhdet_tes!M90/RES_hhdet_fec!M90)</f>
        <v>0.78134239037320685</v>
      </c>
      <c r="N90" s="112">
        <f>IF(RES_hhdet_tes!N90=0,"",RES_hhdet_tes!N90/RES_hhdet_fec!N90)</f>
        <v>0.78832970383452294</v>
      </c>
      <c r="O90" s="112">
        <f>IF(RES_hhdet_tes!O90=0,"",RES_hhdet_tes!O90/RES_hhdet_fec!O90)</f>
        <v>0.80184198853327215</v>
      </c>
      <c r="P90" s="112">
        <f>IF(RES_hhdet_tes!P90=0,"",RES_hhdet_tes!P90/RES_hhdet_fec!P90)</f>
        <v>0.81712343804414445</v>
      </c>
      <c r="Q90" s="112">
        <f>IF(RES_hhdet_tes!Q90=0,"",RES_hhdet_tes!Q90/RES_hhdet_fec!Q90)</f>
        <v>0.81962358599346552</v>
      </c>
      <c r="R90" s="112">
        <f>IF(RES_hhdet_tes!R90=0,"",RES_hhdet_tes!R90/RES_hhdet_fec!R90)</f>
        <v>0.82057436687399932</v>
      </c>
      <c r="S90" s="112">
        <f>IF(RES_hhdet_tes!S90=0,"",RES_hhdet_tes!S90/RES_hhdet_fec!S90)</f>
        <v>0.82175784612085456</v>
      </c>
      <c r="T90" s="112">
        <f>IF(RES_hhdet_tes!T90=0,"",RES_hhdet_tes!T90/RES_hhdet_fec!T90)</f>
        <v>0.83683280474421406</v>
      </c>
      <c r="U90" s="112">
        <f>IF(RES_hhdet_tes!U90=0,"",RES_hhdet_tes!U90/RES_hhdet_fec!U90)</f>
        <v>0.83960029046462681</v>
      </c>
      <c r="V90" s="112">
        <f>IF(RES_hhdet_tes!V90=0,"",RES_hhdet_tes!V90/RES_hhdet_fec!V90)</f>
        <v>0.8496445954901608</v>
      </c>
      <c r="W90" s="112">
        <f>IF(RES_hhdet_tes!W90=0,"",RES_hhdet_tes!W90/RES_hhdet_fec!W90)</f>
        <v>0.86384870627261845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0.66927124381602909</v>
      </c>
      <c r="C92" s="112">
        <f>IF(RES_hhdet_tes!C92=0,"",RES_hhdet_tes!C92/RES_hhdet_fec!C92)</f>
        <v>0.67155051843240199</v>
      </c>
      <c r="D92" s="112">
        <f>IF(RES_hhdet_tes!D92=0,"",RES_hhdet_tes!D92/RES_hhdet_fec!D92)</f>
        <v>0.6739271491693587</v>
      </c>
      <c r="E92" s="112">
        <f>IF(RES_hhdet_tes!E92=0,"",RES_hhdet_tes!E92/RES_hhdet_fec!E92)</f>
        <v>0.67826452760951039</v>
      </c>
      <c r="F92" s="112">
        <f>IF(RES_hhdet_tes!F92=0,"",RES_hhdet_tes!F92/RES_hhdet_fec!F92)</f>
        <v>0.68326569201583376</v>
      </c>
      <c r="G92" s="112">
        <f>IF(RES_hhdet_tes!G92=0,"",RES_hhdet_tes!G92/RES_hhdet_fec!G92)</f>
        <v>0.68884025419362627</v>
      </c>
      <c r="H92" s="112">
        <f>IF(RES_hhdet_tes!H92=0,"",RES_hhdet_tes!H92/RES_hhdet_fec!H92)</f>
        <v>0.69483249554186721</v>
      </c>
      <c r="I92" s="112">
        <f>IF(RES_hhdet_tes!I92=0,"",RES_hhdet_tes!I92/RES_hhdet_fec!I92)</f>
        <v>0.6978573566063615</v>
      </c>
      <c r="J92" s="112">
        <f>IF(RES_hhdet_tes!J92=0,"",RES_hhdet_tes!J92/RES_hhdet_fec!J92)</f>
        <v>0.69896186904936763</v>
      </c>
      <c r="K92" s="112">
        <f>IF(RES_hhdet_tes!K92=0,"",RES_hhdet_tes!K92/RES_hhdet_fec!K92)</f>
        <v>0.70079177530920045</v>
      </c>
      <c r="L92" s="112">
        <f>IF(RES_hhdet_tes!L92=0,"",RES_hhdet_tes!L92/RES_hhdet_fec!L92)</f>
        <v>0.70355330060275545</v>
      </c>
      <c r="M92" s="112">
        <f>IF(RES_hhdet_tes!M92=0,"",RES_hhdet_tes!M92/RES_hhdet_fec!M92)</f>
        <v>0.70718526592489217</v>
      </c>
      <c r="N92" s="112">
        <f>IF(RES_hhdet_tes!N92=0,"",RES_hhdet_tes!N92/RES_hhdet_fec!N92)</f>
        <v>0.7116761896182614</v>
      </c>
      <c r="O92" s="112">
        <f>IF(RES_hhdet_tes!O92=0,"",RES_hhdet_tes!O92/RES_hhdet_fec!O92)</f>
        <v>0.7146890298157772</v>
      </c>
      <c r="P92" s="112">
        <f>IF(RES_hhdet_tes!P92=0,"",RES_hhdet_tes!P92/RES_hhdet_fec!P92)</f>
        <v>0.71745267514073119</v>
      </c>
      <c r="Q92" s="112">
        <f>IF(RES_hhdet_tes!Q92=0,"",RES_hhdet_tes!Q92/RES_hhdet_fec!Q92)</f>
        <v>0.72149964885498563</v>
      </c>
      <c r="R92" s="112">
        <f>IF(RES_hhdet_tes!R92=0,"",RES_hhdet_tes!R92/RES_hhdet_fec!R92)</f>
        <v>0.733332553574361</v>
      </c>
      <c r="S92" s="112">
        <f>IF(RES_hhdet_tes!S92=0,"",RES_hhdet_tes!S92/RES_hhdet_fec!S92)</f>
        <v>0.77762693547785422</v>
      </c>
      <c r="T92" s="112">
        <f>IF(RES_hhdet_tes!T92=0,"",RES_hhdet_tes!T92/RES_hhdet_fec!T92)</f>
        <v>0.82105552741966303</v>
      </c>
      <c r="U92" s="112">
        <f>IF(RES_hhdet_tes!U92=0,"",RES_hhdet_tes!U92/RES_hhdet_fec!U92)</f>
        <v>0.84190697292887251</v>
      </c>
      <c r="V92" s="112">
        <f>IF(RES_hhdet_tes!V92=0,"",RES_hhdet_tes!V92/RES_hhdet_fec!V92)</f>
        <v>0.85061354621092344</v>
      </c>
      <c r="W92" s="112">
        <f>IF(RES_hhdet_tes!W92=0,"",RES_hhdet_tes!W92/RES_hhdet_fec!W92)</f>
        <v>0.85478936219706769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0.82308853615189004</v>
      </c>
      <c r="C93" s="113">
        <f>IF(RES_hhdet_tes!C93=0,"",RES_hhdet_tes!C93/RES_hhdet_fec!C93)</f>
        <v>0.83360034790643234</v>
      </c>
      <c r="D93" s="113">
        <f>IF(RES_hhdet_tes!D93=0,"",RES_hhdet_tes!D93/RES_hhdet_fec!D93)</f>
        <v>0.83226068797193431</v>
      </c>
      <c r="E93" s="113">
        <f>IF(RES_hhdet_tes!E93=0,"",RES_hhdet_tes!E93/RES_hhdet_fec!E93)</f>
        <v>0.83582901695296996</v>
      </c>
      <c r="F93" s="113">
        <f>IF(RES_hhdet_tes!F93=0,"",RES_hhdet_tes!F93/RES_hhdet_fec!F93)</f>
        <v>0.82999648730236397</v>
      </c>
      <c r="G93" s="113">
        <f>IF(RES_hhdet_tes!G93=0,"",RES_hhdet_tes!G93/RES_hhdet_fec!G93)</f>
        <v>0.83426577054922035</v>
      </c>
      <c r="H93" s="113">
        <f>IF(RES_hhdet_tes!H93=0,"",RES_hhdet_tes!H93/RES_hhdet_fec!H93)</f>
        <v>0.83785585486962499</v>
      </c>
      <c r="I93" s="113">
        <f>IF(RES_hhdet_tes!I93=0,"",RES_hhdet_tes!I93/RES_hhdet_fec!I93)</f>
        <v>0.8242300085294344</v>
      </c>
      <c r="J93" s="113">
        <f>IF(RES_hhdet_tes!J93=0,"",RES_hhdet_tes!J93/RES_hhdet_fec!J93)</f>
        <v>0.83976311867746622</v>
      </c>
      <c r="K93" s="113">
        <f>IF(RES_hhdet_tes!K93=0,"",RES_hhdet_tes!K93/RES_hhdet_fec!K93)</f>
        <v>0.83955531929005522</v>
      </c>
      <c r="L93" s="113">
        <f>IF(RES_hhdet_tes!L93=0,"",RES_hhdet_tes!L93/RES_hhdet_fec!L93)</f>
        <v>0.84203190218280954</v>
      </c>
      <c r="M93" s="113">
        <f>IF(RES_hhdet_tes!M93=0,"",RES_hhdet_tes!M93/RES_hhdet_fec!M93)</f>
        <v>0.83936871419339087</v>
      </c>
      <c r="N93" s="113">
        <f>IF(RES_hhdet_tes!N93=0,"",RES_hhdet_tes!N93/RES_hhdet_fec!N93)</f>
        <v>0.84093397394097735</v>
      </c>
      <c r="O93" s="113">
        <f>IF(RES_hhdet_tes!O93=0,"",RES_hhdet_tes!O93/RES_hhdet_fec!O93)</f>
        <v>0.83636433563070955</v>
      </c>
      <c r="P93" s="113">
        <f>IF(RES_hhdet_tes!P93=0,"",RES_hhdet_tes!P93/RES_hhdet_fec!P93)</f>
        <v>0.85220259236525586</v>
      </c>
      <c r="Q93" s="113">
        <f>IF(RES_hhdet_tes!Q93=0,"",RES_hhdet_tes!Q93/RES_hhdet_fec!Q93)</f>
        <v>0.85556073539302147</v>
      </c>
      <c r="R93" s="113">
        <f>IF(RES_hhdet_tes!R93=0,"",RES_hhdet_tes!R93/RES_hhdet_fec!R93)</f>
        <v>0.87344195231315136</v>
      </c>
      <c r="S93" s="113">
        <f>IF(RES_hhdet_tes!S93=0,"",RES_hhdet_tes!S93/RES_hhdet_fec!S93)</f>
        <v>0.87547973337068663</v>
      </c>
      <c r="T93" s="113">
        <f>IF(RES_hhdet_tes!T93=0,"",RES_hhdet_tes!T93/RES_hhdet_fec!T93)</f>
        <v>0.92034621757252089</v>
      </c>
      <c r="U93" s="113">
        <f>IF(RES_hhdet_tes!U93=0,"",RES_hhdet_tes!U93/RES_hhdet_fec!U93)</f>
        <v>0.92692617838537672</v>
      </c>
      <c r="V93" s="113">
        <f>IF(RES_hhdet_tes!V93=0,"",RES_hhdet_tes!V93/RES_hhdet_fec!V93)</f>
        <v>0.93389351461968118</v>
      </c>
      <c r="W93" s="113">
        <f>IF(RES_hhdet_tes!W93=0,"",RES_hhdet_tes!W93/RES_hhdet_fec!W93)</f>
        <v>0.92797746960821581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0.66927124381602909</v>
      </c>
      <c r="C94" s="111">
        <f>IF(RES_hhdet_tes!C94=0,"",RES_hhdet_tes!C94/RES_hhdet_fec!C94)</f>
        <v>0.6744351007553443</v>
      </c>
      <c r="D94" s="111">
        <f>IF(RES_hhdet_tes!D94=0,"",RES_hhdet_tes!D94/RES_hhdet_fec!D94)</f>
        <v>0.67859059247638309</v>
      </c>
      <c r="E94" s="111">
        <f>IF(RES_hhdet_tes!E94=0,"",RES_hhdet_tes!E94/RES_hhdet_fec!E94)</f>
        <v>0.6835650401660498</v>
      </c>
      <c r="F94" s="111">
        <f>IF(RES_hhdet_tes!F94=0,"",RES_hhdet_tes!F94/RES_hhdet_fec!F94)</f>
        <v>0.68977123389457284</v>
      </c>
      <c r="G94" s="111">
        <f>IF(RES_hhdet_tes!G94=0,"",RES_hhdet_tes!G94/RES_hhdet_fec!G94)</f>
        <v>0.69251900390911059</v>
      </c>
      <c r="H94" s="111">
        <f>IF(RES_hhdet_tes!H94=0,"",RES_hhdet_tes!H94/RES_hhdet_fec!H94)</f>
        <v>0.69656851738865511</v>
      </c>
      <c r="I94" s="111">
        <f>IF(RES_hhdet_tes!I94=0,"",RES_hhdet_tes!I94/RES_hhdet_fec!I94)</f>
        <v>0.69743468780141171</v>
      </c>
      <c r="J94" s="111">
        <f>IF(RES_hhdet_tes!J94=0,"",RES_hhdet_tes!J94/RES_hhdet_fec!J94)</f>
        <v>0.6999758923877184</v>
      </c>
      <c r="K94" s="111">
        <f>IF(RES_hhdet_tes!K94=0,"",RES_hhdet_tes!K94/RES_hhdet_fec!K94)</f>
        <v>0.70227795391239123</v>
      </c>
      <c r="L94" s="111">
        <f>IF(RES_hhdet_tes!L94=0,"",RES_hhdet_tes!L94/RES_hhdet_fec!L94)</f>
        <v>0.7046968964053919</v>
      </c>
      <c r="M94" s="111">
        <f>IF(RES_hhdet_tes!M94=0,"",RES_hhdet_tes!M94/RES_hhdet_fec!M94)</f>
        <v>0.70898749408081951</v>
      </c>
      <c r="N94" s="111">
        <f>IF(RES_hhdet_tes!N94=0,"",RES_hhdet_tes!N94/RES_hhdet_fec!N94)</f>
        <v>0.7125377404139811</v>
      </c>
      <c r="O94" s="111">
        <f>IF(RES_hhdet_tes!O94=0,"",RES_hhdet_tes!O94/RES_hhdet_fec!O94)</f>
        <v>0.71420214142236538</v>
      </c>
      <c r="P94" s="111">
        <f>IF(RES_hhdet_tes!P94=0,"",RES_hhdet_tes!P94/RES_hhdet_fec!P94)</f>
        <v>0.71624533561969006</v>
      </c>
      <c r="Q94" s="111">
        <f>IF(RES_hhdet_tes!Q94=0,"",RES_hhdet_tes!Q94/RES_hhdet_fec!Q94)</f>
        <v>0.71760752062149624</v>
      </c>
      <c r="R94" s="111">
        <f>IF(RES_hhdet_tes!R94=0,"",RES_hhdet_tes!R94/RES_hhdet_fec!R94)</f>
        <v>0.75205716550531809</v>
      </c>
      <c r="S94" s="111">
        <f>IF(RES_hhdet_tes!S94=0,"",RES_hhdet_tes!S94/RES_hhdet_fec!S94)</f>
        <v>0.76536069970995524</v>
      </c>
      <c r="T94" s="111">
        <f>IF(RES_hhdet_tes!T94=0,"",RES_hhdet_tes!T94/RES_hhdet_fec!T94)</f>
        <v>0.83226314726103257</v>
      </c>
      <c r="U94" s="111">
        <f>IF(RES_hhdet_tes!U94=0,"",RES_hhdet_tes!U94/RES_hhdet_fec!U94)</f>
        <v>0.84617804438196642</v>
      </c>
      <c r="V94" s="111">
        <f>IF(RES_hhdet_tes!V94=0,"",RES_hhdet_tes!V94/RES_hhdet_fec!V94)</f>
        <v>0.85309746209176029</v>
      </c>
      <c r="W94" s="111">
        <f>IF(RES_hhdet_tes!W94=0,"",RES_hhdet_tes!W94/RES_hhdet_fec!W94)</f>
        <v>0.85375983949389911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0.7498041803862876</v>
      </c>
      <c r="C96" s="112">
        <f>IF(RES_hhdet_tes!C96=0,"",RES_hhdet_tes!C96/RES_hhdet_fec!C96)</f>
        <v>0.752929773648912</v>
      </c>
      <c r="D96" s="112">
        <f>IF(RES_hhdet_tes!D96=0,"",RES_hhdet_tes!D96/RES_hhdet_fec!D96)</f>
        <v>0.75791723468615169</v>
      </c>
      <c r="E96" s="112">
        <f>IF(RES_hhdet_tes!E96=0,"",RES_hhdet_tes!E96/RES_hhdet_fec!E96)</f>
        <v>0.76177584573706103</v>
      </c>
      <c r="F96" s="112">
        <f>IF(RES_hhdet_tes!F96=0,"",RES_hhdet_tes!F96/RES_hhdet_fec!F96)</f>
        <v>0.76726160430592083</v>
      </c>
      <c r="G96" s="112">
        <f>IF(RES_hhdet_tes!G96=0,"",RES_hhdet_tes!G96/RES_hhdet_fec!G96)</f>
        <v>0.77234581297060356</v>
      </c>
      <c r="H96" s="112">
        <f>IF(RES_hhdet_tes!H96=0,"",RES_hhdet_tes!H96/RES_hhdet_fec!H96)</f>
        <v>0.77770213252390596</v>
      </c>
      <c r="I96" s="112">
        <f>IF(RES_hhdet_tes!I96=0,"",RES_hhdet_tes!I96/RES_hhdet_fec!I96)</f>
        <v>0.7801331608241423</v>
      </c>
      <c r="J96" s="112">
        <f>IF(RES_hhdet_tes!J96=0,"",RES_hhdet_tes!J96/RES_hhdet_fec!J96)</f>
        <v>0.78081529084823109</v>
      </c>
      <c r="K96" s="112">
        <f>IF(RES_hhdet_tes!K96=0,"",RES_hhdet_tes!K96/RES_hhdet_fec!K96)</f>
        <v>0.78155005846482917</v>
      </c>
      <c r="L96" s="112">
        <f>IF(RES_hhdet_tes!L96=0,"",RES_hhdet_tes!L96/RES_hhdet_fec!L96)</f>
        <v>0.78332616739598582</v>
      </c>
      <c r="M96" s="112">
        <f>IF(RES_hhdet_tes!M96=0,"",RES_hhdet_tes!M96/RES_hhdet_fec!M96)</f>
        <v>0.78453975701627354</v>
      </c>
      <c r="N96" s="112">
        <f>IF(RES_hhdet_tes!N96=0,"",RES_hhdet_tes!N96/RES_hhdet_fec!N96)</f>
        <v>0.78698647575776148</v>
      </c>
      <c r="O96" s="112">
        <f>IF(RES_hhdet_tes!O96=0,"",RES_hhdet_tes!O96/RES_hhdet_fec!O96)</f>
        <v>0.78836580094641018</v>
      </c>
      <c r="P96" s="112">
        <f>IF(RES_hhdet_tes!P96=0,"",RES_hhdet_tes!P96/RES_hhdet_fec!P96)</f>
        <v>0.78986820784250578</v>
      </c>
      <c r="Q96" s="112">
        <f>IF(RES_hhdet_tes!Q96=0,"",RES_hhdet_tes!Q96/RES_hhdet_fec!Q96)</f>
        <v>0.7911591151032501</v>
      </c>
      <c r="R96" s="112">
        <f>IF(RES_hhdet_tes!R96=0,"",RES_hhdet_tes!R96/RES_hhdet_fec!R96)</f>
        <v>0.79466253658034269</v>
      </c>
      <c r="S96" s="112">
        <f>IF(RES_hhdet_tes!S96=0,"",RES_hhdet_tes!S96/RES_hhdet_fec!S96)</f>
        <v>0.81221681625596809</v>
      </c>
      <c r="T96" s="112">
        <f>IF(RES_hhdet_tes!T96=0,"",RES_hhdet_tes!T96/RES_hhdet_fec!T96)</f>
        <v>0.83168334405091571</v>
      </c>
      <c r="U96" s="112">
        <f>IF(RES_hhdet_tes!U96=0,"",RES_hhdet_tes!U96/RES_hhdet_fec!U96)</f>
        <v>0.84299309632610153</v>
      </c>
      <c r="V96" s="112">
        <f>IF(RES_hhdet_tes!V96=0,"",RES_hhdet_tes!V96/RES_hhdet_fec!V96)</f>
        <v>0.85187974241409248</v>
      </c>
      <c r="W96" s="112">
        <f>IF(RES_hhdet_tes!W96=0,"",RES_hhdet_tes!W96/RES_hhdet_fec!W96)</f>
        <v>0.85242880433263601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0.87324719145901042</v>
      </c>
      <c r="C97" s="113">
        <f>IF(RES_hhdet_tes!C97=0,"",RES_hhdet_tes!C97/RES_hhdet_fec!C97)</f>
        <v>0.88304363597505209</v>
      </c>
      <c r="D97" s="113">
        <f>IF(RES_hhdet_tes!D97=0,"",RES_hhdet_tes!D97/RES_hhdet_fec!D97)</f>
        <v>0.88438661415249831</v>
      </c>
      <c r="E97" s="113">
        <f>IF(RES_hhdet_tes!E97=0,"",RES_hhdet_tes!E97/RES_hhdet_fec!E97)</f>
        <v>0.88790365058297926</v>
      </c>
      <c r="F97" s="113">
        <f>IF(RES_hhdet_tes!F97=0,"",RES_hhdet_tes!F97/RES_hhdet_fec!F97)</f>
        <v>0.88258721711793986</v>
      </c>
      <c r="G97" s="113">
        <f>IF(RES_hhdet_tes!G97=0,"",RES_hhdet_tes!G97/RES_hhdet_fec!G97)</f>
        <v>0.88601704882445265</v>
      </c>
      <c r="H97" s="113">
        <f>IF(RES_hhdet_tes!H97=0,"",RES_hhdet_tes!H97/RES_hhdet_fec!H97)</f>
        <v>0.88850849426101797</v>
      </c>
      <c r="I97" s="113">
        <f>IF(RES_hhdet_tes!I97=0,"",RES_hhdet_tes!I97/RES_hhdet_fec!I97)</f>
        <v>0.87841811528493152</v>
      </c>
      <c r="J97" s="113">
        <f>IF(RES_hhdet_tes!J97=0,"",RES_hhdet_tes!J97/RES_hhdet_fec!J97)</f>
        <v>0.88955923789454328</v>
      </c>
      <c r="K97" s="113">
        <f>IF(RES_hhdet_tes!K97=0,"",RES_hhdet_tes!K97/RES_hhdet_fec!K97)</f>
        <v>0.88878934249165253</v>
      </c>
      <c r="L97" s="113">
        <f>IF(RES_hhdet_tes!L97=0,"",RES_hhdet_tes!L97/RES_hhdet_fec!L97)</f>
        <v>0.89033755349766142</v>
      </c>
      <c r="M97" s="113">
        <f>IF(RES_hhdet_tes!M97=0,"",RES_hhdet_tes!M97/RES_hhdet_fec!M97)</f>
        <v>0.88695450066178505</v>
      </c>
      <c r="N97" s="113">
        <f>IF(RES_hhdet_tes!N97=0,"",RES_hhdet_tes!N97/RES_hhdet_fec!N97)</f>
        <v>0.88766614597284266</v>
      </c>
      <c r="O97" s="113">
        <f>IF(RES_hhdet_tes!O97=0,"",RES_hhdet_tes!O97/RES_hhdet_fec!O97)</f>
        <v>0.88379472490668598</v>
      </c>
      <c r="P97" s="113">
        <f>IF(RES_hhdet_tes!P97=0,"",RES_hhdet_tes!P97/RES_hhdet_fec!P97)</f>
        <v>0.8968090589101162</v>
      </c>
      <c r="Q97" s="113">
        <f>IF(RES_hhdet_tes!Q97=0,"",RES_hhdet_tes!Q97/RES_hhdet_fec!Q97)</f>
        <v>0.8983160549457454</v>
      </c>
      <c r="R97" s="113">
        <f>IF(RES_hhdet_tes!R97=0,"",RES_hhdet_tes!R97/RES_hhdet_fec!R97)</f>
        <v>0.90101811313836044</v>
      </c>
      <c r="S97" s="113">
        <f>IF(RES_hhdet_tes!S97=0,"",RES_hhdet_tes!S97/RES_hhdet_fec!S97)</f>
        <v>0.90712729538715209</v>
      </c>
      <c r="T97" s="113">
        <f>IF(RES_hhdet_tes!T97=0,"",RES_hhdet_tes!T97/RES_hhdet_fec!T97)</f>
        <v>0.92205522382986504</v>
      </c>
      <c r="U97" s="113">
        <f>IF(RES_hhdet_tes!U97=0,"",RES_hhdet_tes!U97/RES_hhdet_fec!U97)</f>
        <v>0.92768724648671497</v>
      </c>
      <c r="V97" s="113">
        <f>IF(RES_hhdet_tes!V97=0,"",RES_hhdet_tes!V97/RES_hhdet_fec!V97)</f>
        <v>0.93433405612602416</v>
      </c>
      <c r="W97" s="113">
        <f>IF(RES_hhdet_tes!W97=0,"",RES_hhdet_tes!W97/RES_hhdet_fec!W97)</f>
        <v>0.9302264918474018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0.74980418038628749</v>
      </c>
      <c r="C98" s="111">
        <f>IF(RES_hhdet_tes!C98=0,"",RES_hhdet_tes!C98/RES_hhdet_fec!C98)</f>
        <v>0.75721134455761374</v>
      </c>
      <c r="D98" s="111">
        <f>IF(RES_hhdet_tes!D98=0,"",RES_hhdet_tes!D98/RES_hhdet_fec!D98)</f>
        <v>0.76503261428929104</v>
      </c>
      <c r="E98" s="111">
        <f>IF(RES_hhdet_tes!E98=0,"",RES_hhdet_tes!E98/RES_hhdet_fec!E98)</f>
        <v>0.77112663717282537</v>
      </c>
      <c r="F98" s="111">
        <f>IF(RES_hhdet_tes!F98=0,"",RES_hhdet_tes!F98/RES_hhdet_fec!F98)</f>
        <v>0.77362867167815408</v>
      </c>
      <c r="G98" s="111">
        <f>IF(RES_hhdet_tes!G98=0,"",RES_hhdet_tes!G98/RES_hhdet_fec!G98)</f>
        <v>0.77655074111936706</v>
      </c>
      <c r="H98" s="111">
        <f>IF(RES_hhdet_tes!H98=0,"",RES_hhdet_tes!H98/RES_hhdet_fec!H98)</f>
        <v>0.77918346558950669</v>
      </c>
      <c r="I98" s="111">
        <f>IF(RES_hhdet_tes!I98=0,"",RES_hhdet_tes!I98/RES_hhdet_fec!I98)</f>
        <v>0.78071946393884084</v>
      </c>
      <c r="J98" s="111">
        <f>IF(RES_hhdet_tes!J98=0,"",RES_hhdet_tes!J98/RES_hhdet_fec!J98)</f>
        <v>0.78149801779073091</v>
      </c>
      <c r="K98" s="111">
        <f>IF(RES_hhdet_tes!K98=0,"",RES_hhdet_tes!K98/RES_hhdet_fec!K98)</f>
        <v>0.7826422532297459</v>
      </c>
      <c r="L98" s="111">
        <f>IF(RES_hhdet_tes!L98=0,"",RES_hhdet_tes!L98/RES_hhdet_fec!L98)</f>
        <v>0.78390142758182346</v>
      </c>
      <c r="M98" s="111">
        <f>IF(RES_hhdet_tes!M98=0,"",RES_hhdet_tes!M98/RES_hhdet_fec!M98)</f>
        <v>0.7857755504310806</v>
      </c>
      <c r="N98" s="111">
        <f>IF(RES_hhdet_tes!N98=0,"",RES_hhdet_tes!N98/RES_hhdet_fec!N98)</f>
        <v>0.78767800081963413</v>
      </c>
      <c r="O98" s="111">
        <f>IF(RES_hhdet_tes!O98=0,"",RES_hhdet_tes!O98/RES_hhdet_fec!O98)</f>
        <v>0.78886899501713303</v>
      </c>
      <c r="P98" s="111">
        <f>IF(RES_hhdet_tes!P98=0,"",RES_hhdet_tes!P98/RES_hhdet_fec!P98)</f>
        <v>0.79008725560112503</v>
      </c>
      <c r="Q98" s="111">
        <f>IF(RES_hhdet_tes!Q98=0,"",RES_hhdet_tes!Q98/RES_hhdet_fec!Q98)</f>
        <v>0.79213693647324968</v>
      </c>
      <c r="R98" s="111">
        <f>IF(RES_hhdet_tes!R98=0,"",RES_hhdet_tes!R98/RES_hhdet_fec!R98)</f>
        <v>0.79921320439273358</v>
      </c>
      <c r="S98" s="111">
        <f>IF(RES_hhdet_tes!S98=0,"",RES_hhdet_tes!S98/RES_hhdet_fec!S98)</f>
        <v>0.82004167078666168</v>
      </c>
      <c r="T98" s="111">
        <f>IF(RES_hhdet_tes!T98=0,"",RES_hhdet_tes!T98/RES_hhdet_fec!T98)</f>
        <v>0.83487565154718457</v>
      </c>
      <c r="U98" s="111">
        <f>IF(RES_hhdet_tes!U98=0,"",RES_hhdet_tes!U98/RES_hhdet_fec!U98)</f>
        <v>0.84692629248009388</v>
      </c>
      <c r="V98" s="111">
        <f>IF(RES_hhdet_tes!V98=0,"",RES_hhdet_tes!V98/RES_hhdet_fec!V98)</f>
        <v>0.85171984733124473</v>
      </c>
      <c r="W98" s="111">
        <f>IF(RES_hhdet_tes!W98=0,"",RES_hhdet_tes!W98/RES_hhdet_fec!W98)</f>
        <v>0.85654782110780958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0.76110032566495711</v>
      </c>
      <c r="C100" s="124">
        <f>IF(RES_hhdet_tes!C100=0,"",RES_hhdet_tes!C100/RES_hhdet_fec!C100)</f>
        <v>0.76335946447123049</v>
      </c>
      <c r="D100" s="124">
        <f>IF(RES_hhdet_tes!D100=0,"",RES_hhdet_tes!D100/RES_hhdet_fec!D100)</f>
        <v>0.76673710409065676</v>
      </c>
      <c r="E100" s="124">
        <f>IF(RES_hhdet_tes!E100=0,"",RES_hhdet_tes!E100/RES_hhdet_fec!E100)</f>
        <v>0.7699491616297196</v>
      </c>
      <c r="F100" s="124">
        <f>IF(RES_hhdet_tes!F100=0,"",RES_hhdet_tes!F100/RES_hhdet_fec!F100)</f>
        <v>0.77294021109528832</v>
      </c>
      <c r="G100" s="124">
        <f>IF(RES_hhdet_tes!G100=0,"",RES_hhdet_tes!G100/RES_hhdet_fec!G100)</f>
        <v>0.77598243007515111</v>
      </c>
      <c r="H100" s="124">
        <f>IF(RES_hhdet_tes!H100=0,"",RES_hhdet_tes!H100/RES_hhdet_fec!H100)</f>
        <v>0.77903728162100228</v>
      </c>
      <c r="I100" s="124">
        <f>IF(RES_hhdet_tes!I100=0,"",RES_hhdet_tes!I100/RES_hhdet_fec!I100)</f>
        <v>0.78073884473172239</v>
      </c>
      <c r="J100" s="124">
        <f>IF(RES_hhdet_tes!J100=0,"",RES_hhdet_tes!J100/RES_hhdet_fec!J100)</f>
        <v>0.78171875163155813</v>
      </c>
      <c r="K100" s="124">
        <f>IF(RES_hhdet_tes!K100=0,"",RES_hhdet_tes!K100/RES_hhdet_fec!K100)</f>
        <v>0.78287723909718354</v>
      </c>
      <c r="L100" s="124">
        <f>IF(RES_hhdet_tes!L100=0,"",RES_hhdet_tes!L100/RES_hhdet_fec!L100)</f>
        <v>0.78442188002477242</v>
      </c>
      <c r="M100" s="124">
        <f>IF(RES_hhdet_tes!M100=0,"",RES_hhdet_tes!M100/RES_hhdet_fec!M100)</f>
        <v>0.78608899371080998</v>
      </c>
      <c r="N100" s="124">
        <f>IF(RES_hhdet_tes!N100=0,"",RES_hhdet_tes!N100/RES_hhdet_fec!N100)</f>
        <v>0.78819906378255811</v>
      </c>
      <c r="O100" s="124">
        <f>IF(RES_hhdet_tes!O100=0,"",RES_hhdet_tes!O100/RES_hhdet_fec!O100)</f>
        <v>0.79076748518893547</v>
      </c>
      <c r="P100" s="124">
        <f>IF(RES_hhdet_tes!P100=0,"",RES_hhdet_tes!P100/RES_hhdet_fec!P100)</f>
        <v>0.79321755088297263</v>
      </c>
      <c r="Q100" s="124">
        <f>IF(RES_hhdet_tes!Q100=0,"",RES_hhdet_tes!Q100/RES_hhdet_fec!Q100)</f>
        <v>0.79639786221139719</v>
      </c>
      <c r="R100" s="124">
        <f>IF(RES_hhdet_tes!R100=0,"",RES_hhdet_tes!R100/RES_hhdet_fec!R100)</f>
        <v>0.80089890843806943</v>
      </c>
      <c r="S100" s="124">
        <f>IF(RES_hhdet_tes!S100=0,"",RES_hhdet_tes!S100/RES_hhdet_fec!S100)</f>
        <v>0.80875851490964346</v>
      </c>
      <c r="T100" s="124">
        <f>IF(RES_hhdet_tes!T100=0,"",RES_hhdet_tes!T100/RES_hhdet_fec!T100)</f>
        <v>0.81950728224982283</v>
      </c>
      <c r="U100" s="124">
        <f>IF(RES_hhdet_tes!U100=0,"",RES_hhdet_tes!U100/RES_hhdet_fec!U100)</f>
        <v>0.83118032306907952</v>
      </c>
      <c r="V100" s="124">
        <f>IF(RES_hhdet_tes!V100=0,"",RES_hhdet_tes!V100/RES_hhdet_fec!V100)</f>
        <v>0.84241143351063896</v>
      </c>
      <c r="W100" s="124">
        <f>IF(RES_hhdet_tes!W100=0,"",RES_hhdet_tes!W100/RES_hhdet_fec!W100)</f>
        <v>0.85388350239735966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0.76110032566495711</v>
      </c>
      <c r="C103" s="45">
        <f>IF(RES_hhdet_tes!C103=0,"",RES_hhdet_tes!C103/RES_hhdet_fec!C103)</f>
        <v>0.76335946447123049</v>
      </c>
      <c r="D103" s="45">
        <f>IF(RES_hhdet_tes!D103=0,"",RES_hhdet_tes!D103/RES_hhdet_fec!D103)</f>
        <v>0.76673710409065676</v>
      </c>
      <c r="E103" s="45">
        <f>IF(RES_hhdet_tes!E103=0,"",RES_hhdet_tes!E103/RES_hhdet_fec!E103)</f>
        <v>0.7699491616297196</v>
      </c>
      <c r="F103" s="45">
        <f>IF(RES_hhdet_tes!F103=0,"",RES_hhdet_tes!F103/RES_hhdet_fec!F103)</f>
        <v>0.77294021109528832</v>
      </c>
      <c r="G103" s="45">
        <f>IF(RES_hhdet_tes!G103=0,"",RES_hhdet_tes!G103/RES_hhdet_fec!G103)</f>
        <v>0.77598243007515111</v>
      </c>
      <c r="H103" s="45">
        <f>IF(RES_hhdet_tes!H103=0,"",RES_hhdet_tes!H103/RES_hhdet_fec!H103)</f>
        <v>0.77903728162100228</v>
      </c>
      <c r="I103" s="45">
        <f>IF(RES_hhdet_tes!I103=0,"",RES_hhdet_tes!I103/RES_hhdet_fec!I103)</f>
        <v>0.78073884473172239</v>
      </c>
      <c r="J103" s="45">
        <f>IF(RES_hhdet_tes!J103=0,"",RES_hhdet_tes!J103/RES_hhdet_fec!J103)</f>
        <v>0.78171875163155813</v>
      </c>
      <c r="K103" s="45">
        <f>IF(RES_hhdet_tes!K103=0,"",RES_hhdet_tes!K103/RES_hhdet_fec!K103)</f>
        <v>0.78287723909718354</v>
      </c>
      <c r="L103" s="45">
        <f>IF(RES_hhdet_tes!L103=0,"",RES_hhdet_tes!L103/RES_hhdet_fec!L103)</f>
        <v>0.78442188002477242</v>
      </c>
      <c r="M103" s="45">
        <f>IF(RES_hhdet_tes!M103=0,"",RES_hhdet_tes!M103/RES_hhdet_fec!M103)</f>
        <v>0.78608899371080998</v>
      </c>
      <c r="N103" s="45">
        <f>IF(RES_hhdet_tes!N103=0,"",RES_hhdet_tes!N103/RES_hhdet_fec!N103)</f>
        <v>0.78819906378255811</v>
      </c>
      <c r="O103" s="45">
        <f>IF(RES_hhdet_tes!O103=0,"",RES_hhdet_tes!O103/RES_hhdet_fec!O103)</f>
        <v>0.79076748518893547</v>
      </c>
      <c r="P103" s="45">
        <f>IF(RES_hhdet_tes!P103=0,"",RES_hhdet_tes!P103/RES_hhdet_fec!P103)</f>
        <v>0.79321755088297263</v>
      </c>
      <c r="Q103" s="45">
        <f>IF(RES_hhdet_tes!Q103=0,"",RES_hhdet_tes!Q103/RES_hhdet_fec!Q103)</f>
        <v>0.79639786221139719</v>
      </c>
      <c r="R103" s="45">
        <f>IF(RES_hhdet_tes!R103=0,"",RES_hhdet_tes!R103/RES_hhdet_fec!R103)</f>
        <v>0.80089890843806943</v>
      </c>
      <c r="S103" s="45">
        <f>IF(RES_hhdet_tes!S103=0,"",RES_hhdet_tes!S103/RES_hhdet_fec!S103)</f>
        <v>0.80875851490964346</v>
      </c>
      <c r="T103" s="45">
        <f>IF(RES_hhdet_tes!T103=0,"",RES_hhdet_tes!T103/RES_hhdet_fec!T103)</f>
        <v>0.81950728224982283</v>
      </c>
      <c r="U103" s="45">
        <f>IF(RES_hhdet_tes!U103=0,"",RES_hhdet_tes!U103/RES_hhdet_fec!U103)</f>
        <v>0.83118032306907952</v>
      </c>
      <c r="V103" s="45">
        <f>IF(RES_hhdet_tes!V103=0,"",RES_hhdet_tes!V103/RES_hhdet_fec!V103)</f>
        <v>0.84241143351063896</v>
      </c>
      <c r="W103" s="45">
        <f>IF(RES_hhdet_tes!W103=0,"",RES_hhdet_tes!W103/RES_hhdet_fec!W103)</f>
        <v>0.85388350239735966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>
        <f>IF(RES_hhdet_tes!E105=0,"",RES_hhdet_tes!E105/RES_hhdet_fec!E105)</f>
        <v>0.83820007915777583</v>
      </c>
      <c r="F105" s="119">
        <f>IF(RES_hhdet_tes!F105=0,"",RES_hhdet_tes!F105/RES_hhdet_fec!F105)</f>
        <v>0.839912281477179</v>
      </c>
      <c r="G105" s="119">
        <f>IF(RES_hhdet_tes!G105=0,"",RES_hhdet_tes!G105/RES_hhdet_fec!G105)</f>
        <v>0.84214906476905971</v>
      </c>
      <c r="H105" s="119">
        <f>IF(RES_hhdet_tes!H105=0,"",RES_hhdet_tes!H105/RES_hhdet_fec!H105)</f>
        <v>0.84660884955606186</v>
      </c>
      <c r="I105" s="119">
        <f>IF(RES_hhdet_tes!I105=0,"",RES_hhdet_tes!I105/RES_hhdet_fec!I105)</f>
        <v>0.8461589420154273</v>
      </c>
      <c r="J105" s="119">
        <f>IF(RES_hhdet_tes!J105=0,"",RES_hhdet_tes!J105/RES_hhdet_fec!J105)</f>
        <v>0.85069698189014786</v>
      </c>
      <c r="K105" s="119">
        <f>IF(RES_hhdet_tes!K105=0,"",RES_hhdet_tes!K105/RES_hhdet_fec!K105)</f>
        <v>0.85580491096819222</v>
      </c>
      <c r="L105" s="119">
        <f>IF(RES_hhdet_tes!L105=0,"",RES_hhdet_tes!L105/RES_hhdet_fec!L105)</f>
        <v>0.86090173195992192</v>
      </c>
      <c r="M105" s="119">
        <f>IF(RES_hhdet_tes!M105=0,"",RES_hhdet_tes!M105/RES_hhdet_fec!M105)</f>
        <v>0.86551514715804689</v>
      </c>
      <c r="N105" s="119">
        <f>IF(RES_hhdet_tes!N105=0,"",RES_hhdet_tes!N105/RES_hhdet_fec!N105)</f>
        <v>0.86922355587617428</v>
      </c>
      <c r="O105" s="119">
        <f>IF(RES_hhdet_tes!O105=0,"",RES_hhdet_tes!O105/RES_hhdet_fec!O105)</f>
        <v>0.87183665638712893</v>
      </c>
      <c r="P105" s="119">
        <f>IF(RES_hhdet_tes!P105=0,"",RES_hhdet_tes!P105/RES_hhdet_fec!P105)</f>
        <v>0.87603494236551671</v>
      </c>
      <c r="Q105" s="119">
        <f>IF(RES_hhdet_tes!Q105=0,"",RES_hhdet_tes!Q105/RES_hhdet_fec!Q105)</f>
        <v>0.88014466702366412</v>
      </c>
      <c r="R105" s="119">
        <f>IF(RES_hhdet_tes!R105=0,"",RES_hhdet_tes!R105/RES_hhdet_fec!R105)</f>
        <v>0.88363516283747567</v>
      </c>
      <c r="S105" s="119">
        <f>IF(RES_hhdet_tes!S105=0,"",RES_hhdet_tes!S105/RES_hhdet_fec!S105)</f>
        <v>0.88641733045591475</v>
      </c>
      <c r="T105" s="119">
        <f>IF(RES_hhdet_tes!T105=0,"",RES_hhdet_tes!T105/RES_hhdet_fec!T105)</f>
        <v>0.89090385588663035</v>
      </c>
      <c r="U105" s="119">
        <f>IF(RES_hhdet_tes!U105=0,"",RES_hhdet_tes!U105/RES_hhdet_fec!U105)</f>
        <v>0.89432221588269989</v>
      </c>
      <c r="V105" s="119">
        <f>IF(RES_hhdet_tes!V105=0,"",RES_hhdet_tes!V105/RES_hhdet_fec!V105)</f>
        <v>0.89895577299260232</v>
      </c>
      <c r="W105" s="119">
        <f>IF(RES_hhdet_tes!W105=0,"",RES_hhdet_tes!W105/RES_hhdet_fec!W105)</f>
        <v>0.90269907763956103</v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>
        <f>IF(RES_hhdet_tes!E106=0,"",RES_hhdet_tes!E106/RES_hhdet_fec!E106)</f>
        <v>0.84252615176749446</v>
      </c>
      <c r="F106" s="124">
        <f>IF(RES_hhdet_tes!F106=0,"",RES_hhdet_tes!F106/RES_hhdet_fec!F106)</f>
        <v>0.8445931632765673</v>
      </c>
      <c r="G106" s="124">
        <f>IF(RES_hhdet_tes!G106=0,"",RES_hhdet_tes!G106/RES_hhdet_fec!G106)</f>
        <v>0.84622050354986655</v>
      </c>
      <c r="H106" s="124">
        <f>IF(RES_hhdet_tes!H106=0,"",RES_hhdet_tes!H106/RES_hhdet_fec!H106)</f>
        <v>0.8475823508689948</v>
      </c>
      <c r="I106" s="124">
        <f>IF(RES_hhdet_tes!I106=0,"",RES_hhdet_tes!I106/RES_hhdet_fec!I106)</f>
        <v>0.84972339077211456</v>
      </c>
      <c r="J106" s="124">
        <f>IF(RES_hhdet_tes!J106=0,"",RES_hhdet_tes!J106/RES_hhdet_fec!J106)</f>
        <v>0.85361717884671306</v>
      </c>
      <c r="K106" s="124">
        <f>IF(RES_hhdet_tes!K106=0,"",RES_hhdet_tes!K106/RES_hhdet_fec!K106)</f>
        <v>0.85901991701171743</v>
      </c>
      <c r="L106" s="124">
        <f>IF(RES_hhdet_tes!L106=0,"",RES_hhdet_tes!L106/RES_hhdet_fec!L106)</f>
        <v>0.86424266955446749</v>
      </c>
      <c r="M106" s="124">
        <f>IF(RES_hhdet_tes!M106=0,"",RES_hhdet_tes!M106/RES_hhdet_fec!M106)</f>
        <v>0.8680822974394995</v>
      </c>
      <c r="N106" s="124">
        <f>IF(RES_hhdet_tes!N106=0,"",RES_hhdet_tes!N106/RES_hhdet_fec!N106)</f>
        <v>0.87104941066842134</v>
      </c>
      <c r="O106" s="124">
        <f>IF(RES_hhdet_tes!O106=0,"",RES_hhdet_tes!O106/RES_hhdet_fec!O106)</f>
        <v>0.87289104303549736</v>
      </c>
      <c r="P106" s="124">
        <f>IF(RES_hhdet_tes!P106=0,"",RES_hhdet_tes!P106/RES_hhdet_fec!P106)</f>
        <v>0.87591708283122638</v>
      </c>
      <c r="Q106" s="124">
        <f>IF(RES_hhdet_tes!Q106=0,"",RES_hhdet_tes!Q106/RES_hhdet_fec!Q106)</f>
        <v>0.87910067546196335</v>
      </c>
      <c r="R106" s="124">
        <f>IF(RES_hhdet_tes!R106=0,"",RES_hhdet_tes!R106/RES_hhdet_fec!R106)</f>
        <v>0.88151075130115597</v>
      </c>
      <c r="S106" s="124">
        <f>IF(RES_hhdet_tes!S106=0,"",RES_hhdet_tes!S106/RES_hhdet_fec!S106)</f>
        <v>0.88324968895899869</v>
      </c>
      <c r="T106" s="124">
        <f>IF(RES_hhdet_tes!T106=0,"",RES_hhdet_tes!T106/RES_hhdet_fec!T106)</f>
        <v>0.88599960075310735</v>
      </c>
      <c r="U106" s="124">
        <f>IF(RES_hhdet_tes!U106=0,"",RES_hhdet_tes!U106/RES_hhdet_fec!U106)</f>
        <v>0.88941625704649496</v>
      </c>
      <c r="V106" s="124">
        <f>IF(RES_hhdet_tes!V106=0,"",RES_hhdet_tes!V106/RES_hhdet_fec!V106)</f>
        <v>0.89332819355076687</v>
      </c>
      <c r="W106" s="124">
        <f>IF(RES_hhdet_tes!W106=0,"",RES_hhdet_tes!W106/RES_hhdet_fec!W106)</f>
        <v>0.89847934364966575</v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>
        <f>IF(RES_hhdet_tes!E107=0,"",RES_hhdet_tes!E107/RES_hhdet_fec!E107)</f>
        <v>0.84191777429067627</v>
      </c>
      <c r="F107" s="111">
        <f>IF(RES_hhdet_tes!F107=0,"",RES_hhdet_tes!F107/RES_hhdet_fec!F107)</f>
        <v>0.84399654502296362</v>
      </c>
      <c r="G107" s="111">
        <f>IF(RES_hhdet_tes!G107=0,"",RES_hhdet_tes!G107/RES_hhdet_fec!G107)</f>
        <v>0.84563616082710447</v>
      </c>
      <c r="H107" s="111">
        <f>IF(RES_hhdet_tes!H107=0,"",RES_hhdet_tes!H107/RES_hhdet_fec!H107)</f>
        <v>0.84701584948349984</v>
      </c>
      <c r="I107" s="111">
        <f>IF(RES_hhdet_tes!I107=0,"",RES_hhdet_tes!I107/RES_hhdet_fec!I107)</f>
        <v>0.84917374501245846</v>
      </c>
      <c r="J107" s="111">
        <f>IF(RES_hhdet_tes!J107=0,"",RES_hhdet_tes!J107/RES_hhdet_fec!J107)</f>
        <v>0.85308466530497573</v>
      </c>
      <c r="K107" s="111">
        <f>IF(RES_hhdet_tes!K107=0,"",RES_hhdet_tes!K107/RES_hhdet_fec!K107)</f>
        <v>0.85851040228395903</v>
      </c>
      <c r="L107" s="111">
        <f>IF(RES_hhdet_tes!L107=0,"",RES_hhdet_tes!L107/RES_hhdet_fec!L107)</f>
        <v>0.86375601551816905</v>
      </c>
      <c r="M107" s="111">
        <f>IF(RES_hhdet_tes!M107=0,"",RES_hhdet_tes!M107/RES_hhdet_fec!M107)</f>
        <v>0.86761551069707099</v>
      </c>
      <c r="N107" s="111">
        <f>IF(RES_hhdet_tes!N107=0,"",RES_hhdet_tes!N107/RES_hhdet_fec!N107)</f>
        <v>0.87059511057230532</v>
      </c>
      <c r="O107" s="111">
        <f>IF(RES_hhdet_tes!O107=0,"",RES_hhdet_tes!O107/RES_hhdet_fec!O107)</f>
        <v>0.87244454095708879</v>
      </c>
      <c r="P107" s="111">
        <f>IF(RES_hhdet_tes!P107=0,"",RES_hhdet_tes!P107/RES_hhdet_fec!P107)</f>
        <v>0.87548031403324111</v>
      </c>
      <c r="Q107" s="111">
        <f>IF(RES_hhdet_tes!Q107=0,"",RES_hhdet_tes!Q107/RES_hhdet_fec!Q107)</f>
        <v>0.8786746035183064</v>
      </c>
      <c r="R107" s="111">
        <f>IF(RES_hhdet_tes!R107=0,"",RES_hhdet_tes!R107/RES_hhdet_fec!R107)</f>
        <v>0.88109768239091335</v>
      </c>
      <c r="S107" s="111">
        <f>IF(RES_hhdet_tes!S107=0,"",RES_hhdet_tes!S107/RES_hhdet_fec!S107)</f>
        <v>0.88284632757003212</v>
      </c>
      <c r="T107" s="111">
        <f>IF(RES_hhdet_tes!T107=0,"",RES_hhdet_tes!T107/RES_hhdet_fec!T107)</f>
        <v>0.88560620240471899</v>
      </c>
      <c r="U107" s="111">
        <f>IF(RES_hhdet_tes!U107=0,"",RES_hhdet_tes!U107/RES_hhdet_fec!U107)</f>
        <v>0.88903865200364995</v>
      </c>
      <c r="V107" s="111">
        <f>IF(RES_hhdet_tes!V107=0,"",RES_hhdet_tes!V107/RES_hhdet_fec!V107)</f>
        <v>0.89296289422089592</v>
      </c>
      <c r="W107" s="111">
        <f>IF(RES_hhdet_tes!W107=0,"",RES_hhdet_tes!W107/RES_hhdet_fec!W107)</f>
        <v>0.89813296097010897</v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>
        <f>IF(RES_hhdet_tes!E109=0,"",RES_hhdet_tes!E109/RES_hhdet_fec!E109)</f>
        <v>2.5988628912268581</v>
      </c>
      <c r="F109" s="124">
        <f>IF(RES_hhdet_tes!F109=0,"",RES_hhdet_tes!F109/RES_hhdet_fec!F109)</f>
        <v>2.6674826655967108</v>
      </c>
      <c r="G109" s="124">
        <f>IF(RES_hhdet_tes!G109=0,"",RES_hhdet_tes!G109/RES_hhdet_fec!G109)</f>
        <v>2.7225401658399004</v>
      </c>
      <c r="H109" s="124">
        <f>IF(RES_hhdet_tes!H109=0,"",RES_hhdet_tes!H109/RES_hhdet_fec!H109)</f>
        <v>2.7678403258677737</v>
      </c>
      <c r="I109" s="124">
        <f>IF(RES_hhdet_tes!I109=0,"",RES_hhdet_tes!I109/RES_hhdet_fec!I109)</f>
        <v>2.7960595483130533</v>
      </c>
      <c r="J109" s="124">
        <f>IF(RES_hhdet_tes!J109=0,"",RES_hhdet_tes!J109/RES_hhdet_fec!J109)</f>
        <v>2.834865761879334</v>
      </c>
      <c r="K109" s="124">
        <f>IF(RES_hhdet_tes!K109=0,"",RES_hhdet_tes!K109/RES_hhdet_fec!K109)</f>
        <v>2.8979842231056137</v>
      </c>
      <c r="L109" s="124">
        <f>IF(RES_hhdet_tes!L109=0,"",RES_hhdet_tes!L109/RES_hhdet_fec!L109)</f>
        <v>3.0005426221174565</v>
      </c>
      <c r="M109" s="124">
        <f>IF(RES_hhdet_tes!M109=0,"",RES_hhdet_tes!M109/RES_hhdet_fec!M109)</f>
        <v>3.1203927145416119</v>
      </c>
      <c r="N109" s="124">
        <f>IF(RES_hhdet_tes!N109=0,"",RES_hhdet_tes!N109/RES_hhdet_fec!N109)</f>
        <v>3.2457371290948211</v>
      </c>
      <c r="O109" s="124">
        <f>IF(RES_hhdet_tes!O109=0,"",RES_hhdet_tes!O109/RES_hhdet_fec!O109)</f>
        <v>3.3579886628042845</v>
      </c>
      <c r="P109" s="124">
        <f>IF(RES_hhdet_tes!P109=0,"",RES_hhdet_tes!P109/RES_hhdet_fec!P109)</f>
        <v>3.4402487862934445</v>
      </c>
      <c r="Q109" s="124">
        <f>IF(RES_hhdet_tes!Q109=0,"",RES_hhdet_tes!Q109/RES_hhdet_fec!Q109)</f>
        <v>3.5323707960665853</v>
      </c>
      <c r="R109" s="124">
        <f>IF(RES_hhdet_tes!R109=0,"",RES_hhdet_tes!R109/RES_hhdet_fec!R109)</f>
        <v>3.6330951425081239</v>
      </c>
      <c r="S109" s="124">
        <f>IF(RES_hhdet_tes!S109=0,"",RES_hhdet_tes!S109/RES_hhdet_fec!S109)</f>
        <v>3.7308024211336575</v>
      </c>
      <c r="T109" s="124">
        <f>IF(RES_hhdet_tes!T109=0,"",RES_hhdet_tes!T109/RES_hhdet_fec!T109)</f>
        <v>3.8211914719354518</v>
      </c>
      <c r="U109" s="124">
        <f>IF(RES_hhdet_tes!U109=0,"",RES_hhdet_tes!U109/RES_hhdet_fec!U109)</f>
        <v>3.922247744175563</v>
      </c>
      <c r="V109" s="124">
        <f>IF(RES_hhdet_tes!V109=0,"",RES_hhdet_tes!V109/RES_hhdet_fec!V109)</f>
        <v>4.0381692880512094</v>
      </c>
      <c r="W109" s="124">
        <f>IF(RES_hhdet_tes!W109=0,"",RES_hhdet_tes!W109/RES_hhdet_fec!W109)</f>
        <v>4.1427001141504993</v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>
        <f>IF(RES_hhdet_tes!E110=0,"",RES_hhdet_tes!E110/RES_hhdet_fec!E110)</f>
        <v>2.5988628912268581</v>
      </c>
      <c r="F110" s="111">
        <f>IF(RES_hhdet_tes!F110=0,"",RES_hhdet_tes!F110/RES_hhdet_fec!F110)</f>
        <v>2.6674826655967108</v>
      </c>
      <c r="G110" s="111">
        <f>IF(RES_hhdet_tes!G110=0,"",RES_hhdet_tes!G110/RES_hhdet_fec!G110)</f>
        <v>2.7225401658399004</v>
      </c>
      <c r="H110" s="111">
        <f>IF(RES_hhdet_tes!H110=0,"",RES_hhdet_tes!H110/RES_hhdet_fec!H110)</f>
        <v>2.7678403258677737</v>
      </c>
      <c r="I110" s="111">
        <f>IF(RES_hhdet_tes!I110=0,"",RES_hhdet_tes!I110/RES_hhdet_fec!I110)</f>
        <v>2.7960595483130533</v>
      </c>
      <c r="J110" s="111">
        <f>IF(RES_hhdet_tes!J110=0,"",RES_hhdet_tes!J110/RES_hhdet_fec!J110)</f>
        <v>2.834865761879334</v>
      </c>
      <c r="K110" s="111">
        <f>IF(RES_hhdet_tes!K110=0,"",RES_hhdet_tes!K110/RES_hhdet_fec!K110)</f>
        <v>2.8979842231056137</v>
      </c>
      <c r="L110" s="111">
        <f>IF(RES_hhdet_tes!L110=0,"",RES_hhdet_tes!L110/RES_hhdet_fec!L110)</f>
        <v>3.0005426221174565</v>
      </c>
      <c r="M110" s="111">
        <f>IF(RES_hhdet_tes!M110=0,"",RES_hhdet_tes!M110/RES_hhdet_fec!M110)</f>
        <v>3.1203927145416119</v>
      </c>
      <c r="N110" s="111">
        <f>IF(RES_hhdet_tes!N110=0,"",RES_hhdet_tes!N110/RES_hhdet_fec!N110)</f>
        <v>3.2457371290948211</v>
      </c>
      <c r="O110" s="111">
        <f>IF(RES_hhdet_tes!O110=0,"",RES_hhdet_tes!O110/RES_hhdet_fec!O110)</f>
        <v>3.3579886628042845</v>
      </c>
      <c r="P110" s="111">
        <f>IF(RES_hhdet_tes!P110=0,"",RES_hhdet_tes!P110/RES_hhdet_fec!P110)</f>
        <v>3.4402487862934445</v>
      </c>
      <c r="Q110" s="111">
        <f>IF(RES_hhdet_tes!Q110=0,"",RES_hhdet_tes!Q110/RES_hhdet_fec!Q110)</f>
        <v>3.5323707960665853</v>
      </c>
      <c r="R110" s="111">
        <f>IF(RES_hhdet_tes!R110=0,"",RES_hhdet_tes!R110/RES_hhdet_fec!R110)</f>
        <v>3.6330951425081239</v>
      </c>
      <c r="S110" s="111">
        <f>IF(RES_hhdet_tes!S110=0,"",RES_hhdet_tes!S110/RES_hhdet_fec!S110)</f>
        <v>3.7308024211336575</v>
      </c>
      <c r="T110" s="111">
        <f>IF(RES_hhdet_tes!T110=0,"",RES_hhdet_tes!T110/RES_hhdet_fec!T110)</f>
        <v>3.8211914719354518</v>
      </c>
      <c r="U110" s="111">
        <f>IF(RES_hhdet_tes!U110=0,"",RES_hhdet_tes!U110/RES_hhdet_fec!U110)</f>
        <v>3.922247744175563</v>
      </c>
      <c r="V110" s="111">
        <f>IF(RES_hhdet_tes!V110=0,"",RES_hhdet_tes!V110/RES_hhdet_fec!V110)</f>
        <v>4.0381692880512094</v>
      </c>
      <c r="W110" s="111">
        <f>IF(RES_hhdet_tes!W110=0,"",RES_hhdet_tes!W110/RES_hhdet_fec!W110)</f>
        <v>4.1427001141504993</v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>
        <f>IF(RES_hhdet_tes!E111=0,"",RES_hhdet_tes!E111/RES_hhdet_fec!E111)</f>
        <v>0.83724576123670746</v>
      </c>
      <c r="F111" s="124">
        <f>IF(RES_hhdet_tes!F111=0,"",RES_hhdet_tes!F111/RES_hhdet_fec!F111)</f>
        <v>0.82717313211138255</v>
      </c>
      <c r="G111" s="124">
        <f>IF(RES_hhdet_tes!G111=0,"",RES_hhdet_tes!G111/RES_hhdet_fec!G111)</f>
        <v>0.82772793799511057</v>
      </c>
      <c r="H111" s="124">
        <f>IF(RES_hhdet_tes!H111=0,"",RES_hhdet_tes!H111/RES_hhdet_fec!H111)</f>
        <v>0.82874890587359451</v>
      </c>
      <c r="I111" s="124">
        <f>IF(RES_hhdet_tes!I111=0,"",RES_hhdet_tes!I111/RES_hhdet_fec!I111)</f>
        <v>0.82878917311436895</v>
      </c>
      <c r="J111" s="124">
        <f>IF(RES_hhdet_tes!J111=0,"",RES_hhdet_tes!J111/RES_hhdet_fec!J111)</f>
        <v>0.83583242820754799</v>
      </c>
      <c r="K111" s="124">
        <f>IF(RES_hhdet_tes!K111=0,"",RES_hhdet_tes!K111/RES_hhdet_fec!K111)</f>
        <v>0.8447175978677367</v>
      </c>
      <c r="L111" s="124">
        <f>IF(RES_hhdet_tes!L111=0,"",RES_hhdet_tes!L111/RES_hhdet_fec!L111)</f>
        <v>0.84555474156450416</v>
      </c>
      <c r="M111" s="124">
        <f>IF(RES_hhdet_tes!M111=0,"",RES_hhdet_tes!M111/RES_hhdet_fec!M111)</f>
        <v>0.85038413903618315</v>
      </c>
      <c r="N111" s="124">
        <f>IF(RES_hhdet_tes!N111=0,"",RES_hhdet_tes!N111/RES_hhdet_fec!N111)</f>
        <v>0.85365254354553466</v>
      </c>
      <c r="O111" s="124">
        <f>IF(RES_hhdet_tes!O111=0,"",RES_hhdet_tes!O111/RES_hhdet_fec!O111)</f>
        <v>0.85504511446717846</v>
      </c>
      <c r="P111" s="124">
        <f>IF(RES_hhdet_tes!P111=0,"",RES_hhdet_tes!P111/RES_hhdet_fec!P111)</f>
        <v>0.86518437980633456</v>
      </c>
      <c r="Q111" s="124">
        <f>IF(RES_hhdet_tes!Q111=0,"",RES_hhdet_tes!Q111/RES_hhdet_fec!Q111)</f>
        <v>0.87235324208614939</v>
      </c>
      <c r="R111" s="124">
        <f>IF(RES_hhdet_tes!R111=0,"",RES_hhdet_tes!R111/RES_hhdet_fec!R111)</f>
        <v>0.8774526081540005</v>
      </c>
      <c r="S111" s="124">
        <f>IF(RES_hhdet_tes!S111=0,"",RES_hhdet_tes!S111/RES_hhdet_fec!S111)</f>
        <v>0.88051791039767535</v>
      </c>
      <c r="T111" s="124">
        <f>IF(RES_hhdet_tes!T111=0,"",RES_hhdet_tes!T111/RES_hhdet_fec!T111)</f>
        <v>0.89056881571489321</v>
      </c>
      <c r="U111" s="124">
        <f>IF(RES_hhdet_tes!U111=0,"",RES_hhdet_tes!U111/RES_hhdet_fec!U111)</f>
        <v>0.89524962524702256</v>
      </c>
      <c r="V111" s="124">
        <f>IF(RES_hhdet_tes!V111=0,"",RES_hhdet_tes!V111/RES_hhdet_fec!V111)</f>
        <v>0.90162531703845927</v>
      </c>
      <c r="W111" s="124">
        <f>IF(RES_hhdet_tes!W111=0,"",RES_hhdet_tes!W111/RES_hhdet_fec!W111)</f>
        <v>0.90368645996885499</v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>
        <f>IF(RES_hhdet_tes!E112=0,"",RES_hhdet_tes!E112/RES_hhdet_fec!E112)</f>
        <v>0.83114957735209616</v>
      </c>
      <c r="F112" s="111">
        <f>IF(RES_hhdet_tes!F112=0,"",RES_hhdet_tes!F112/RES_hhdet_fec!F112)</f>
        <v>0.83318511200360268</v>
      </c>
      <c r="G112" s="111">
        <f>IF(RES_hhdet_tes!G112=0,"",RES_hhdet_tes!G112/RES_hhdet_fec!G112)</f>
        <v>0.83481370695701551</v>
      </c>
      <c r="H112" s="111">
        <f>IF(RES_hhdet_tes!H112=0,"",RES_hhdet_tes!H112/RES_hhdet_fec!H112)</f>
        <v>0.83624897979183666</v>
      </c>
      <c r="I112" s="111">
        <f>IF(RES_hhdet_tes!I112=0,"",RES_hhdet_tes!I112/RES_hhdet_fec!I112)</f>
        <v>0.83845382348307385</v>
      </c>
      <c r="J112" s="111">
        <f>IF(RES_hhdet_tes!J112=0,"",RES_hhdet_tes!J112/RES_hhdet_fec!J112)</f>
        <v>0.84254715999241581</v>
      </c>
      <c r="K112" s="111">
        <f>IF(RES_hhdet_tes!K112=0,"",RES_hhdet_tes!K112/RES_hhdet_fec!K112)</f>
        <v>0.84777253665548546</v>
      </c>
      <c r="L112" s="111">
        <f>IF(RES_hhdet_tes!L112=0,"",RES_hhdet_tes!L112/RES_hhdet_fec!L112)</f>
        <v>0.85293605257168781</v>
      </c>
      <c r="M112" s="111">
        <f>IF(RES_hhdet_tes!M112=0,"",RES_hhdet_tes!M112/RES_hhdet_fec!M112)</f>
        <v>0.85697002229639174</v>
      </c>
      <c r="N112" s="111">
        <f>IF(RES_hhdet_tes!N112=0,"",RES_hhdet_tes!N112/RES_hhdet_fec!N112)</f>
        <v>0.86060947516788644</v>
      </c>
      <c r="O112" s="111">
        <f>IF(RES_hhdet_tes!O112=0,"",RES_hhdet_tes!O112/RES_hhdet_fec!O112)</f>
        <v>0.86332513395012289</v>
      </c>
      <c r="P112" s="111">
        <f>IF(RES_hhdet_tes!P112=0,"",RES_hhdet_tes!P112/RES_hhdet_fec!P112)</f>
        <v>0.8665924662245903</v>
      </c>
      <c r="Q112" s="111">
        <f>IF(RES_hhdet_tes!Q112=0,"",RES_hhdet_tes!Q112/RES_hhdet_fec!Q112)</f>
        <v>0.86995727262108657</v>
      </c>
      <c r="R112" s="111">
        <f>IF(RES_hhdet_tes!R112=0,"",RES_hhdet_tes!R112/RES_hhdet_fec!R112)</f>
        <v>0.87199011256032832</v>
      </c>
      <c r="S112" s="111">
        <f>IF(RES_hhdet_tes!S112=0,"",RES_hhdet_tes!S112/RES_hhdet_fec!S112)</f>
        <v>0.8747755171391407</v>
      </c>
      <c r="T112" s="111">
        <f>IF(RES_hhdet_tes!T112=0,"",RES_hhdet_tes!T112/RES_hhdet_fec!T112)</f>
        <v>0.8781490811191387</v>
      </c>
      <c r="U112" s="111">
        <f>IF(RES_hhdet_tes!U112=0,"",RES_hhdet_tes!U112/RES_hhdet_fec!U112)</f>
        <v>0.88210697282785144</v>
      </c>
      <c r="V112" s="111">
        <f>IF(RES_hhdet_tes!V112=0,"",RES_hhdet_tes!V112/RES_hhdet_fec!V112)</f>
        <v>0.88561234057523575</v>
      </c>
      <c r="W112" s="111">
        <f>IF(RES_hhdet_tes!W112=0,"",RES_hhdet_tes!W112/RES_hhdet_fec!W112)</f>
        <v>0.88959530706495926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>
        <f>IF(RES_hhdet_tes!E113=0,"",RES_hhdet_tes!E113/RES_hhdet_fec!E113)</f>
        <v>0.92073836412161336</v>
      </c>
      <c r="F113" s="111">
        <f>IF(RES_hhdet_tes!F113=0,"",RES_hhdet_tes!F113/RES_hhdet_fec!F113)</f>
        <v>0.91691806005967713</v>
      </c>
      <c r="G113" s="111">
        <f>IF(RES_hhdet_tes!G113=0,"",RES_hhdet_tes!G113/RES_hhdet_fec!G113)</f>
        <v>0.91887682833357187</v>
      </c>
      <c r="H113" s="111">
        <f>IF(RES_hhdet_tes!H113=0,"",RES_hhdet_tes!H113/RES_hhdet_fec!H113)</f>
        <v>0.92082277530969903</v>
      </c>
      <c r="I113" s="111">
        <f>IF(RES_hhdet_tes!I113=0,"",RES_hhdet_tes!I113/RES_hhdet_fec!I113)</f>
        <v>0.91315293992859281</v>
      </c>
      <c r="J113" s="111">
        <f>IF(RES_hhdet_tes!J113=0,"",RES_hhdet_tes!J113/RES_hhdet_fec!J113)</f>
        <v>0.92460606160929737</v>
      </c>
      <c r="K113" s="111">
        <f>IF(RES_hhdet_tes!K113=0,"",RES_hhdet_tes!K113/RES_hhdet_fec!K113)</f>
        <v>0.92711205557182441</v>
      </c>
      <c r="L113" s="111">
        <f>IF(RES_hhdet_tes!L113=0,"",RES_hhdet_tes!L113/RES_hhdet_fec!L113)</f>
        <v>0.93010881295814218</v>
      </c>
      <c r="M113" s="111">
        <f>IF(RES_hhdet_tes!M113=0,"",RES_hhdet_tes!M113/RES_hhdet_fec!M113)</f>
        <v>0.92944437768475718</v>
      </c>
      <c r="N113" s="111">
        <f>IF(RES_hhdet_tes!N113=0,"",RES_hhdet_tes!N113/RES_hhdet_fec!N113)</f>
        <v>0.93135754167561813</v>
      </c>
      <c r="O113" s="111">
        <f>IF(RES_hhdet_tes!O113=0,"",RES_hhdet_tes!O113/RES_hhdet_fec!O113)</f>
        <v>0.92950797582476763</v>
      </c>
      <c r="P113" s="111">
        <f>IF(RES_hhdet_tes!P113=0,"",RES_hhdet_tes!P113/RES_hhdet_fec!P113)</f>
        <v>0.93964417457814764</v>
      </c>
      <c r="Q113" s="111">
        <f>IF(RES_hhdet_tes!Q113=0,"",RES_hhdet_tes!Q113/RES_hhdet_fec!Q113)</f>
        <v>0.9414092066663452</v>
      </c>
      <c r="R113" s="111">
        <f>IF(RES_hhdet_tes!R113=0,"",RES_hhdet_tes!R113/RES_hhdet_fec!R113)</f>
        <v>0.94287042219082928</v>
      </c>
      <c r="S113" s="111">
        <f>IF(RES_hhdet_tes!S113=0,"",RES_hhdet_tes!S113/RES_hhdet_fec!S113)</f>
        <v>0.94002142035402703</v>
      </c>
      <c r="T113" s="111">
        <f>IF(RES_hhdet_tes!T113=0,"",RES_hhdet_tes!T113/RES_hhdet_fec!T113)</f>
        <v>0.94516811062837758</v>
      </c>
      <c r="U113" s="111">
        <f>IF(RES_hhdet_tes!U113=0,"",RES_hhdet_tes!U113/RES_hhdet_fec!U113)</f>
        <v>0.9454631283212116</v>
      </c>
      <c r="V113" s="111">
        <f>IF(RES_hhdet_tes!V113=0,"",RES_hhdet_tes!V113/RES_hhdet_fec!V113)</f>
        <v>0.94923318960227587</v>
      </c>
      <c r="W113" s="111">
        <f>IF(RES_hhdet_tes!W113=0,"",RES_hhdet_tes!W113/RES_hhdet_fec!W113)</f>
        <v>0.94798987442561433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>
        <f>IF(RES_hhdet_tes!E114=0,"",RES_hhdet_tes!E114/RES_hhdet_fec!E114)</f>
        <v>0.83114957735209616</v>
      </c>
      <c r="F114" s="112">
        <f>IF(RES_hhdet_tes!F114=0,"",RES_hhdet_tes!F114/RES_hhdet_fec!F114)</f>
        <v>0.83436750816114025</v>
      </c>
      <c r="G114" s="112">
        <f>IF(RES_hhdet_tes!G114=0,"",RES_hhdet_tes!G114/RES_hhdet_fec!G114)</f>
        <v>0.83528531026666974</v>
      </c>
      <c r="H114" s="112">
        <f>IF(RES_hhdet_tes!H114=0,"",RES_hhdet_tes!H114/RES_hhdet_fec!H114)</f>
        <v>0.83755754138496108</v>
      </c>
      <c r="I114" s="112">
        <f>IF(RES_hhdet_tes!I114=0,"",RES_hhdet_tes!I114/RES_hhdet_fec!I114)</f>
        <v>0.83755754138496108</v>
      </c>
      <c r="J114" s="112">
        <f>IF(RES_hhdet_tes!J114=0,"",RES_hhdet_tes!J114/RES_hhdet_fec!J114)</f>
        <v>0.84455865389552565</v>
      </c>
      <c r="K114" s="112">
        <f>IF(RES_hhdet_tes!K114=0,"",RES_hhdet_tes!K114/RES_hhdet_fec!K114)</f>
        <v>0.85109220324627022</v>
      </c>
      <c r="L114" s="112">
        <f>IF(RES_hhdet_tes!L114=0,"",RES_hhdet_tes!L114/RES_hhdet_fec!L114)</f>
        <v>0.85612036650237677</v>
      </c>
      <c r="M114" s="112">
        <f>IF(RES_hhdet_tes!M114=0,"",RES_hhdet_tes!M114/RES_hhdet_fec!M114)</f>
        <v>0.8595830168451426</v>
      </c>
      <c r="N114" s="112">
        <f>IF(RES_hhdet_tes!N114=0,"",RES_hhdet_tes!N114/RES_hhdet_fec!N114)</f>
        <v>0.86429640493245108</v>
      </c>
      <c r="O114" s="112">
        <f>IF(RES_hhdet_tes!O114=0,"",RES_hhdet_tes!O114/RES_hhdet_fec!O114)</f>
        <v>0.86572623007743521</v>
      </c>
      <c r="P114" s="112">
        <f>IF(RES_hhdet_tes!P114=0,"",RES_hhdet_tes!P114/RES_hhdet_fec!P114)</f>
        <v>0.87189233283252154</v>
      </c>
      <c r="Q114" s="112">
        <f>IF(RES_hhdet_tes!Q114=0,"",RES_hhdet_tes!Q114/RES_hhdet_fec!Q114)</f>
        <v>0.87391112506209367</v>
      </c>
      <c r="R114" s="112">
        <f>IF(RES_hhdet_tes!R114=0,"",RES_hhdet_tes!R114/RES_hhdet_fec!R114)</f>
        <v>0.87963178107119</v>
      </c>
      <c r="S114" s="112">
        <f>IF(RES_hhdet_tes!S114=0,"",RES_hhdet_tes!S114/RES_hhdet_fec!S114)</f>
        <v>0.88033772495166607</v>
      </c>
      <c r="T114" s="112">
        <f>IF(RES_hhdet_tes!T114=0,"",RES_hhdet_tes!T114/RES_hhdet_fec!T114)</f>
        <v>0.88065152189676843</v>
      </c>
      <c r="U114" s="112">
        <f>IF(RES_hhdet_tes!U114=0,"",RES_hhdet_tes!U114/RES_hhdet_fec!U114)</f>
        <v>0.88205717560664676</v>
      </c>
      <c r="V114" s="112">
        <f>IF(RES_hhdet_tes!V114=0,"",RES_hhdet_tes!V114/RES_hhdet_fec!V114)</f>
        <v>0.88326978156516345</v>
      </c>
      <c r="W114" s="112">
        <f>IF(RES_hhdet_tes!W114=0,"",RES_hhdet_tes!W114/RES_hhdet_fec!W114)</f>
        <v>0.89296979603883897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>
        <f>IF(RES_hhdet_tes!E115=0,"",RES_hhdet_tes!E115/RES_hhdet_fec!E115)</f>
        <v>1</v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>
        <f>IF(RES_hhdet_tes!E116=0,"",RES_hhdet_tes!E116/RES_hhdet_fec!E116)</f>
        <v>0.77839730082130365</v>
      </c>
      <c r="F116" s="112">
        <f>IF(RES_hhdet_tes!F116=0,"",RES_hhdet_tes!F116/RES_hhdet_fec!F116)</f>
        <v>0.77903802782443698</v>
      </c>
      <c r="G116" s="112">
        <f>IF(RES_hhdet_tes!G116=0,"",RES_hhdet_tes!G116/RES_hhdet_fec!G116)</f>
        <v>0.77941751757773647</v>
      </c>
      <c r="H116" s="112">
        <f>IF(RES_hhdet_tes!H116=0,"",RES_hhdet_tes!H116/RES_hhdet_fec!H116)</f>
        <v>0.77978699354845171</v>
      </c>
      <c r="I116" s="112">
        <f>IF(RES_hhdet_tes!I116=0,"",RES_hhdet_tes!I116/RES_hhdet_fec!I116)</f>
        <v>0.78028225055861522</v>
      </c>
      <c r="J116" s="112">
        <f>IF(RES_hhdet_tes!J116=0,"",RES_hhdet_tes!J116/RES_hhdet_fec!J116)</f>
        <v>0.7814647875253028</v>
      </c>
      <c r="K116" s="112">
        <f>IF(RES_hhdet_tes!K116=0,"",RES_hhdet_tes!K116/RES_hhdet_fec!K116)</f>
        <v>0.78264748030043119</v>
      </c>
      <c r="L116" s="112">
        <f>IF(RES_hhdet_tes!L116=0,"",RES_hhdet_tes!L116/RES_hhdet_fec!L116)</f>
        <v>0.78530871147343795</v>
      </c>
      <c r="M116" s="112">
        <f>IF(RES_hhdet_tes!M116=0,"",RES_hhdet_tes!M116/RES_hhdet_fec!M116)</f>
        <v>0.78698636239888586</v>
      </c>
      <c r="N116" s="112">
        <f>IF(RES_hhdet_tes!N116=0,"",RES_hhdet_tes!N116/RES_hhdet_fec!N116)</f>
        <v>0.789547212186823</v>
      </c>
      <c r="O116" s="112">
        <f>IF(RES_hhdet_tes!O116=0,"",RES_hhdet_tes!O116/RES_hhdet_fec!O116)</f>
        <v>0.79100325013675954</v>
      </c>
      <c r="P116" s="112">
        <f>IF(RES_hhdet_tes!P116=0,"",RES_hhdet_tes!P116/RES_hhdet_fec!P116)</f>
        <v>0.7927098894803124</v>
      </c>
      <c r="Q116" s="112">
        <f>IF(RES_hhdet_tes!Q116=0,"",RES_hhdet_tes!Q116/RES_hhdet_fec!Q116)</f>
        <v>0.7948288496800251</v>
      </c>
      <c r="R116" s="112">
        <f>IF(RES_hhdet_tes!R116=0,"",RES_hhdet_tes!R116/RES_hhdet_fec!R116)</f>
        <v>0.8025076477151929</v>
      </c>
      <c r="S116" s="112">
        <f>IF(RES_hhdet_tes!S116=0,"",RES_hhdet_tes!S116/RES_hhdet_fec!S116)</f>
        <v>0.81251285824348796</v>
      </c>
      <c r="T116" s="112">
        <f>IF(RES_hhdet_tes!T116=0,"",RES_hhdet_tes!T116/RES_hhdet_fec!T116)</f>
        <v>0.8279340978188563</v>
      </c>
      <c r="U116" s="112">
        <f>IF(RES_hhdet_tes!U116=0,"",RES_hhdet_tes!U116/RES_hhdet_fec!U116)</f>
        <v>0.83759848862359998</v>
      </c>
      <c r="V116" s="112">
        <f>IF(RES_hhdet_tes!V116=0,"",RES_hhdet_tes!V116/RES_hhdet_fec!V116)</f>
        <v>0.84955108509235278</v>
      </c>
      <c r="W116" s="112">
        <f>IF(RES_hhdet_tes!W116=0,"",RES_hhdet_tes!W116/RES_hhdet_fec!W116)</f>
        <v>0.85182184733309896</v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>
        <f>IF(RES_hhdet_tes!E117=0,"",RES_hhdet_tes!E117/RES_hhdet_fec!E117)</f>
        <v>0.89198427052230156</v>
      </c>
      <c r="F117" s="113">
        <f>IF(RES_hhdet_tes!F117=0,"",RES_hhdet_tes!F117/RES_hhdet_fec!F117)</f>
        <v>0.88555417716187479</v>
      </c>
      <c r="G117" s="113">
        <f>IF(RES_hhdet_tes!G117=0,"",RES_hhdet_tes!G117/RES_hhdet_fec!G117)</f>
        <v>0.88749913635808664</v>
      </c>
      <c r="H117" s="113">
        <f>IF(RES_hhdet_tes!H117=0,"",RES_hhdet_tes!H117/RES_hhdet_fec!H117)</f>
        <v>0.88873546214641408</v>
      </c>
      <c r="I117" s="113">
        <f>IF(RES_hhdet_tes!I117=0,"",RES_hhdet_tes!I117/RES_hhdet_fec!I117)</f>
        <v>0.87830687852794986</v>
      </c>
      <c r="J117" s="113">
        <f>IF(RES_hhdet_tes!J117=0,"",RES_hhdet_tes!J117/RES_hhdet_fec!J117)</f>
        <v>0.88986083258226834</v>
      </c>
      <c r="K117" s="113">
        <f>IF(RES_hhdet_tes!K117=0,"",RES_hhdet_tes!K117/RES_hhdet_fec!K117)</f>
        <v>0.8896759659048602</v>
      </c>
      <c r="L117" s="113">
        <f>IF(RES_hhdet_tes!L117=0,"",RES_hhdet_tes!L117/RES_hhdet_fec!L117)</f>
        <v>0.89132540036826435</v>
      </c>
      <c r="M117" s="113">
        <f>IF(RES_hhdet_tes!M117=0,"",RES_hhdet_tes!M117/RES_hhdet_fec!M117)</f>
        <v>0.88828336182426049</v>
      </c>
      <c r="N117" s="113">
        <f>IF(RES_hhdet_tes!N117=0,"",RES_hhdet_tes!N117/RES_hhdet_fec!N117)</f>
        <v>0.88891613330636055</v>
      </c>
      <c r="O117" s="113">
        <f>IF(RES_hhdet_tes!O117=0,"",RES_hhdet_tes!O117/RES_hhdet_fec!O117)</f>
        <v>0.88568725131827375</v>
      </c>
      <c r="P117" s="113">
        <f>IF(RES_hhdet_tes!P117=0,"",RES_hhdet_tes!P117/RES_hhdet_fec!P117)</f>
        <v>0.90104785292816525</v>
      </c>
      <c r="Q117" s="113">
        <f>IF(RES_hhdet_tes!Q117=0,"",RES_hhdet_tes!Q117/RES_hhdet_fec!Q117)</f>
        <v>0.90585464099308544</v>
      </c>
      <c r="R117" s="113">
        <f>IF(RES_hhdet_tes!R117=0,"",RES_hhdet_tes!R117/RES_hhdet_fec!R117)</f>
        <v>0.90919283475542445</v>
      </c>
      <c r="S117" s="113">
        <f>IF(RES_hhdet_tes!S117=0,"",RES_hhdet_tes!S117/RES_hhdet_fec!S117)</f>
        <v>0.90758154514835754</v>
      </c>
      <c r="T117" s="113">
        <f>IF(RES_hhdet_tes!T117=0,"",RES_hhdet_tes!T117/RES_hhdet_fec!T117)</f>
        <v>0.91881699526865979</v>
      </c>
      <c r="U117" s="113">
        <f>IF(RES_hhdet_tes!U117=0,"",RES_hhdet_tes!U117/RES_hhdet_fec!U117)</f>
        <v>0.92247614453306281</v>
      </c>
      <c r="V117" s="113">
        <f>IF(RES_hhdet_tes!V117=0,"",RES_hhdet_tes!V117/RES_hhdet_fec!V117)</f>
        <v>0.93048539238462857</v>
      </c>
      <c r="W117" s="113">
        <f>IF(RES_hhdet_tes!W117=0,"",RES_hhdet_tes!W117/RES_hhdet_fec!W117)</f>
        <v>0.92856376206084257</v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>
        <f>IF(RES_hhdet_tes!E118=0,"",RES_hhdet_tes!E118/RES_hhdet_fec!E118)</f>
        <v>0.77839730082130387</v>
      </c>
      <c r="F118" s="111">
        <f>IF(RES_hhdet_tes!F118=0,"",RES_hhdet_tes!F118/RES_hhdet_fec!F118)</f>
        <v>0.77865845880640172</v>
      </c>
      <c r="G118" s="111">
        <f>IF(RES_hhdet_tes!G118=0,"",RES_hhdet_tes!G118/RES_hhdet_fec!G118)</f>
        <v>0.77910132069130067</v>
      </c>
      <c r="H118" s="111">
        <f>IF(RES_hhdet_tes!H118=0,"",RES_hhdet_tes!H118/RES_hhdet_fec!H118)</f>
        <v>0.77957777864986177</v>
      </c>
      <c r="I118" s="111">
        <f>IF(RES_hhdet_tes!I118=0,"",RES_hhdet_tes!I118/RES_hhdet_fec!I118)</f>
        <v>0.78054117308512316</v>
      </c>
      <c r="J118" s="111">
        <f>IF(RES_hhdet_tes!J118=0,"",RES_hhdet_tes!J118/RES_hhdet_fec!J118)</f>
        <v>0.78202239858198419</v>
      </c>
      <c r="K118" s="111">
        <f>IF(RES_hhdet_tes!K118=0,"",RES_hhdet_tes!K118/RES_hhdet_fec!K118)</f>
        <v>0.78416962961024861</v>
      </c>
      <c r="L118" s="111">
        <f>IF(RES_hhdet_tes!L118=0,"",RES_hhdet_tes!L118/RES_hhdet_fec!L118)</f>
        <v>0.78561719451207479</v>
      </c>
      <c r="M118" s="111">
        <f>IF(RES_hhdet_tes!M118=0,"",RES_hhdet_tes!M118/RES_hhdet_fec!M118)</f>
        <v>0.78800950995010144</v>
      </c>
      <c r="N118" s="111">
        <f>IF(RES_hhdet_tes!N118=0,"",RES_hhdet_tes!N118/RES_hhdet_fec!N118)</f>
        <v>0.78977710357277386</v>
      </c>
      <c r="O118" s="111">
        <f>IF(RES_hhdet_tes!O118=0,"",RES_hhdet_tes!O118/RES_hhdet_fec!O118)</f>
        <v>0.79194354779329157</v>
      </c>
      <c r="P118" s="111">
        <f>IF(RES_hhdet_tes!P118=0,"",RES_hhdet_tes!P118/RES_hhdet_fec!P118)</f>
        <v>0.79772109052406281</v>
      </c>
      <c r="Q118" s="111">
        <f>IF(RES_hhdet_tes!Q118=0,"",RES_hhdet_tes!Q118/RES_hhdet_fec!Q118)</f>
        <v>0.80584601877551276</v>
      </c>
      <c r="R118" s="111">
        <f>IF(RES_hhdet_tes!R118=0,"",RES_hhdet_tes!R118/RES_hhdet_fec!R118)</f>
        <v>0.81406069901157829</v>
      </c>
      <c r="S118" s="111">
        <f>IF(RES_hhdet_tes!S118=0,"",RES_hhdet_tes!S118/RES_hhdet_fec!S118)</f>
        <v>0.82083773889538403</v>
      </c>
      <c r="T118" s="111">
        <f>IF(RES_hhdet_tes!T118=0,"",RES_hhdet_tes!T118/RES_hhdet_fec!T118)</f>
        <v>0.82868845559296545</v>
      </c>
      <c r="U118" s="111">
        <f>IF(RES_hhdet_tes!U118=0,"",RES_hhdet_tes!U118/RES_hhdet_fec!U118)</f>
        <v>0.83691838602647373</v>
      </c>
      <c r="V118" s="111">
        <f>IF(RES_hhdet_tes!V118=0,"",RES_hhdet_tes!V118/RES_hhdet_fec!V118)</f>
        <v>0.84383846204573032</v>
      </c>
      <c r="W118" s="111">
        <f>IF(RES_hhdet_tes!W118=0,"",RES_hhdet_tes!W118/RES_hhdet_fec!W118)</f>
        <v>0.85340599441845799</v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>
        <f>IF(RES_hhdet_tes!E120=0,"",RES_hhdet_tes!E120/RES_hhdet_fec!E120)</f>
        <v>0.77826473202001623</v>
      </c>
      <c r="F120" s="124">
        <f>IF(RES_hhdet_tes!F120=0,"",RES_hhdet_tes!F120/RES_hhdet_fec!F120)</f>
        <v>0.77884246647062172</v>
      </c>
      <c r="G120" s="124">
        <f>IF(RES_hhdet_tes!G120=0,"",RES_hhdet_tes!G120/RES_hhdet_fec!G120)</f>
        <v>0.77932920333064604</v>
      </c>
      <c r="H120" s="124">
        <f>IF(RES_hhdet_tes!H120=0,"",RES_hhdet_tes!H120/RES_hhdet_fec!H120)</f>
        <v>0.77981468270952325</v>
      </c>
      <c r="I120" s="124">
        <f>IF(RES_hhdet_tes!I120=0,"",RES_hhdet_tes!I120/RES_hhdet_fec!I120)</f>
        <v>0.78063097038121765</v>
      </c>
      <c r="J120" s="124">
        <f>IF(RES_hhdet_tes!J120=0,"",RES_hhdet_tes!J120/RES_hhdet_fec!J120)</f>
        <v>0.78212997259797146</v>
      </c>
      <c r="K120" s="124">
        <f>IF(RES_hhdet_tes!K120=0,"",RES_hhdet_tes!K120/RES_hhdet_fec!K120)</f>
        <v>0.78408393564693368</v>
      </c>
      <c r="L120" s="124">
        <f>IF(RES_hhdet_tes!L120=0,"",RES_hhdet_tes!L120/RES_hhdet_fec!L120)</f>
        <v>0.78611006466375843</v>
      </c>
      <c r="M120" s="124">
        <f>IF(RES_hhdet_tes!M120=0,"",RES_hhdet_tes!M120/RES_hhdet_fec!M120)</f>
        <v>0.78809621525573514</v>
      </c>
      <c r="N120" s="124">
        <f>IF(RES_hhdet_tes!N120=0,"",RES_hhdet_tes!N120/RES_hhdet_fec!N120)</f>
        <v>0.78979424059791847</v>
      </c>
      <c r="O120" s="124">
        <f>IF(RES_hhdet_tes!O120=0,"",RES_hhdet_tes!O120/RES_hhdet_fec!O120)</f>
        <v>0.79129525134723744</v>
      </c>
      <c r="P120" s="124">
        <f>IF(RES_hhdet_tes!P120=0,"",RES_hhdet_tes!P120/RES_hhdet_fec!P120)</f>
        <v>0.79398564768800395</v>
      </c>
      <c r="Q120" s="124">
        <f>IF(RES_hhdet_tes!Q120=0,"",RES_hhdet_tes!Q120/RES_hhdet_fec!Q120)</f>
        <v>0.79798931921901972</v>
      </c>
      <c r="R120" s="124">
        <f>IF(RES_hhdet_tes!R120=0,"",RES_hhdet_tes!R120/RES_hhdet_fec!R120)</f>
        <v>0.80330583318825866</v>
      </c>
      <c r="S120" s="124">
        <f>IF(RES_hhdet_tes!S120=0,"",RES_hhdet_tes!S120/RES_hhdet_fec!S120)</f>
        <v>0.80987983834301358</v>
      </c>
      <c r="T120" s="124">
        <f>IF(RES_hhdet_tes!T120=0,"",RES_hhdet_tes!T120/RES_hhdet_fec!T120)</f>
        <v>0.81924320332549039</v>
      </c>
      <c r="U120" s="124">
        <f>IF(RES_hhdet_tes!U120=0,"",RES_hhdet_tes!U120/RES_hhdet_fec!U120)</f>
        <v>0.82951113165727219</v>
      </c>
      <c r="V120" s="124">
        <f>IF(RES_hhdet_tes!V120=0,"",RES_hhdet_tes!V120/RES_hhdet_fec!V120)</f>
        <v>0.84039904570973767</v>
      </c>
      <c r="W120" s="124">
        <f>IF(RES_hhdet_tes!W120=0,"",RES_hhdet_tes!W120/RES_hhdet_fec!W120)</f>
        <v>0.85262299873340541</v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>
        <f>IF(RES_hhdet_tes!E122=0,"",RES_hhdet_tes!E122/RES_hhdet_fec!E122)</f>
        <v>0.77826473202001623</v>
      </c>
      <c r="F122" s="45">
        <f>IF(RES_hhdet_tes!F122=0,"",RES_hhdet_tes!F122/RES_hhdet_fec!F122)</f>
        <v>0.77884246647062172</v>
      </c>
      <c r="G122" s="45">
        <f>IF(RES_hhdet_tes!G122=0,"",RES_hhdet_tes!G122/RES_hhdet_fec!G122)</f>
        <v>0.77932920333064604</v>
      </c>
      <c r="H122" s="45">
        <f>IF(RES_hhdet_tes!H122=0,"",RES_hhdet_tes!H122/RES_hhdet_fec!H122)</f>
        <v>0.77981468270952325</v>
      </c>
      <c r="I122" s="45">
        <f>IF(RES_hhdet_tes!I122=0,"",RES_hhdet_tes!I122/RES_hhdet_fec!I122)</f>
        <v>0.78063097038121765</v>
      </c>
      <c r="J122" s="45">
        <f>IF(RES_hhdet_tes!J122=0,"",RES_hhdet_tes!J122/RES_hhdet_fec!J122)</f>
        <v>0.78212997259797146</v>
      </c>
      <c r="K122" s="45">
        <f>IF(RES_hhdet_tes!K122=0,"",RES_hhdet_tes!K122/RES_hhdet_fec!K122)</f>
        <v>0.78408393564693368</v>
      </c>
      <c r="L122" s="45">
        <f>IF(RES_hhdet_tes!L122=0,"",RES_hhdet_tes!L122/RES_hhdet_fec!L122)</f>
        <v>0.78611006466375843</v>
      </c>
      <c r="M122" s="45">
        <f>IF(RES_hhdet_tes!M122=0,"",RES_hhdet_tes!M122/RES_hhdet_fec!M122)</f>
        <v>0.78809621525573514</v>
      </c>
      <c r="N122" s="45">
        <f>IF(RES_hhdet_tes!N122=0,"",RES_hhdet_tes!N122/RES_hhdet_fec!N122)</f>
        <v>0.78979424059791847</v>
      </c>
      <c r="O122" s="45">
        <f>IF(RES_hhdet_tes!O122=0,"",RES_hhdet_tes!O122/RES_hhdet_fec!O122)</f>
        <v>0.79129525134723744</v>
      </c>
      <c r="P122" s="45">
        <f>IF(RES_hhdet_tes!P122=0,"",RES_hhdet_tes!P122/RES_hhdet_fec!P122)</f>
        <v>0.79398564768800395</v>
      </c>
      <c r="Q122" s="45">
        <f>IF(RES_hhdet_tes!Q122=0,"",RES_hhdet_tes!Q122/RES_hhdet_fec!Q122)</f>
        <v>0.79798931921901972</v>
      </c>
      <c r="R122" s="45">
        <f>IF(RES_hhdet_tes!R122=0,"",RES_hhdet_tes!R122/RES_hhdet_fec!R122)</f>
        <v>0.80330583318825866</v>
      </c>
      <c r="S122" s="45">
        <f>IF(RES_hhdet_tes!S122=0,"",RES_hhdet_tes!S122/RES_hhdet_fec!S122)</f>
        <v>0.80987983834301358</v>
      </c>
      <c r="T122" s="45">
        <f>IF(RES_hhdet_tes!T122=0,"",RES_hhdet_tes!T122/RES_hhdet_fec!T122)</f>
        <v>0.81924320332549039</v>
      </c>
      <c r="U122" s="45">
        <f>IF(RES_hhdet_tes!U122=0,"",RES_hhdet_tes!U122/RES_hhdet_fec!U122)</f>
        <v>0.82951113165727219</v>
      </c>
      <c r="V122" s="45">
        <f>IF(RES_hhdet_tes!V122=0,"",RES_hhdet_tes!V122/RES_hhdet_fec!V122)</f>
        <v>0.84039904570973767</v>
      </c>
      <c r="W122" s="45">
        <f>IF(RES_hhdet_tes!W122=0,"",RES_hhdet_tes!W122/RES_hhdet_fec!W122)</f>
        <v>0.85262299873340541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0.86694923020911896</v>
      </c>
      <c r="C124" s="119">
        <f>IF(RES_hhdet_tes!C124=0,"",RES_hhdet_tes!C124/RES_hhdet_fec!C124)</f>
        <v>0.86900838914123257</v>
      </c>
      <c r="D124" s="119">
        <f>IF(RES_hhdet_tes!D124=0,"",RES_hhdet_tes!D124/RES_hhdet_fec!D124)</f>
        <v>0.87040244014752322</v>
      </c>
      <c r="E124" s="119">
        <f>IF(RES_hhdet_tes!E124=0,"",RES_hhdet_tes!E124/RES_hhdet_fec!E124)</f>
        <v>0.871970286688737</v>
      </c>
      <c r="F124" s="119">
        <f>IF(RES_hhdet_tes!F124=0,"",RES_hhdet_tes!F124/RES_hhdet_fec!F124)</f>
        <v>0.8737766355113552</v>
      </c>
      <c r="G124" s="119">
        <f>IF(RES_hhdet_tes!G124=0,"",RES_hhdet_tes!G124/RES_hhdet_fec!G124)</f>
        <v>0.87648313698942315</v>
      </c>
      <c r="H124" s="119">
        <f>IF(RES_hhdet_tes!H124=0,"",RES_hhdet_tes!H124/RES_hhdet_fec!H124)</f>
        <v>0.88013221199990299</v>
      </c>
      <c r="I124" s="119">
        <f>IF(RES_hhdet_tes!I124=0,"",RES_hhdet_tes!I124/RES_hhdet_fec!I124)</f>
        <v>0.88103478504572674</v>
      </c>
      <c r="J124" s="119">
        <f>IF(RES_hhdet_tes!J124=0,"",RES_hhdet_tes!J124/RES_hhdet_fec!J124)</f>
        <v>0.8850550672940708</v>
      </c>
      <c r="K124" s="119">
        <f>IF(RES_hhdet_tes!K124=0,"",RES_hhdet_tes!K124/RES_hhdet_fec!K124)</f>
        <v>0.88808917885415928</v>
      </c>
      <c r="L124" s="119">
        <f>IF(RES_hhdet_tes!L124=0,"",RES_hhdet_tes!L124/RES_hhdet_fec!L124)</f>
        <v>0.89220665802157262</v>
      </c>
      <c r="M124" s="119">
        <f>IF(RES_hhdet_tes!M124=0,"",RES_hhdet_tes!M124/RES_hhdet_fec!M124)</f>
        <v>0.89575759385457121</v>
      </c>
      <c r="N124" s="119">
        <f>IF(RES_hhdet_tes!N124=0,"",RES_hhdet_tes!N124/RES_hhdet_fec!N124)</f>
        <v>0.89919236156777338</v>
      </c>
      <c r="O124" s="119">
        <f>IF(RES_hhdet_tes!O124=0,"",RES_hhdet_tes!O124/RES_hhdet_fec!O124)</f>
        <v>0.90558505554934254</v>
      </c>
      <c r="P124" s="119">
        <f>IF(RES_hhdet_tes!P124=0,"",RES_hhdet_tes!P124/RES_hhdet_fec!P124)</f>
        <v>0.90786102485828901</v>
      </c>
      <c r="Q124" s="119">
        <f>IF(RES_hhdet_tes!Q124=0,"",RES_hhdet_tes!Q124/RES_hhdet_fec!Q124)</f>
        <v>0.91138902338877625</v>
      </c>
      <c r="R124" s="119">
        <f>IF(RES_hhdet_tes!R124=0,"",RES_hhdet_tes!R124/RES_hhdet_fec!R124)</f>
        <v>0.91499987215625889</v>
      </c>
      <c r="S124" s="119">
        <f>IF(RES_hhdet_tes!S124=0,"",RES_hhdet_tes!S124/RES_hhdet_fec!S124)</f>
        <v>0.91754256501849019</v>
      </c>
      <c r="T124" s="119">
        <f>IF(RES_hhdet_tes!T124=0,"",RES_hhdet_tes!T124/RES_hhdet_fec!T124)</f>
        <v>0.92026463110521073</v>
      </c>
      <c r="U124" s="119">
        <f>IF(RES_hhdet_tes!U124=0,"",RES_hhdet_tes!U124/RES_hhdet_fec!U124)</f>
        <v>0.92365406555426144</v>
      </c>
      <c r="V124" s="119">
        <f>IF(RES_hhdet_tes!V124=0,"",RES_hhdet_tes!V124/RES_hhdet_fec!V124)</f>
        <v>0.92730216509991215</v>
      </c>
      <c r="W124" s="119">
        <f>IF(RES_hhdet_tes!W124=0,"",RES_hhdet_tes!W124/RES_hhdet_fec!W124)</f>
        <v>0.93050945901392002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0.88238330886284189</v>
      </c>
      <c r="C125" s="124">
        <f>IF(RES_hhdet_tes!C125=0,"",RES_hhdet_tes!C125/RES_hhdet_fec!C125)</f>
        <v>0.88364443744154331</v>
      </c>
      <c r="D125" s="124">
        <f>IF(RES_hhdet_tes!D125=0,"",RES_hhdet_tes!D125/RES_hhdet_fec!D125)</f>
        <v>0.88479733054037923</v>
      </c>
      <c r="E125" s="124">
        <f>IF(RES_hhdet_tes!E125=0,"",RES_hhdet_tes!E125/RES_hhdet_fec!E125)</f>
        <v>0.88592827862862933</v>
      </c>
      <c r="F125" s="124">
        <f>IF(RES_hhdet_tes!F125=0,"",RES_hhdet_tes!F125/RES_hhdet_fec!F125)</f>
        <v>0.88802463370571993</v>
      </c>
      <c r="G125" s="124">
        <f>IF(RES_hhdet_tes!G125=0,"",RES_hhdet_tes!G125/RES_hhdet_fec!G125)</f>
        <v>0.88993264285461215</v>
      </c>
      <c r="H125" s="124">
        <f>IF(RES_hhdet_tes!H125=0,"",RES_hhdet_tes!H125/RES_hhdet_fec!H125)</f>
        <v>0.89152054744032116</v>
      </c>
      <c r="I125" s="124">
        <f>IF(RES_hhdet_tes!I125=0,"",RES_hhdet_tes!I125/RES_hhdet_fec!I125)</f>
        <v>0.8935950090806043</v>
      </c>
      <c r="J125" s="124">
        <f>IF(RES_hhdet_tes!J125=0,"",RES_hhdet_tes!J125/RES_hhdet_fec!J125)</f>
        <v>0.8953678370927739</v>
      </c>
      <c r="K125" s="124">
        <f>IF(RES_hhdet_tes!K125=0,"",RES_hhdet_tes!K125/RES_hhdet_fec!K125)</f>
        <v>0.89798969920715721</v>
      </c>
      <c r="L125" s="124">
        <f>IF(RES_hhdet_tes!L125=0,"",RES_hhdet_tes!L125/RES_hhdet_fec!L125)</f>
        <v>0.90064991219381652</v>
      </c>
      <c r="M125" s="124">
        <f>IF(RES_hhdet_tes!M125=0,"",RES_hhdet_tes!M125/RES_hhdet_fec!M125)</f>
        <v>0.90403120213759958</v>
      </c>
      <c r="N125" s="124">
        <f>IF(RES_hhdet_tes!N125=0,"",RES_hhdet_tes!N125/RES_hhdet_fec!N125)</f>
        <v>0.90833865582288142</v>
      </c>
      <c r="O125" s="124">
        <f>IF(RES_hhdet_tes!O125=0,"",RES_hhdet_tes!O125/RES_hhdet_fec!O125)</f>
        <v>0.91248735953263538</v>
      </c>
      <c r="P125" s="124">
        <f>IF(RES_hhdet_tes!P125=0,"",RES_hhdet_tes!P125/RES_hhdet_fec!P125)</f>
        <v>0.91396300685921772</v>
      </c>
      <c r="Q125" s="124">
        <f>IF(RES_hhdet_tes!Q125=0,"",RES_hhdet_tes!Q125/RES_hhdet_fec!Q125)</f>
        <v>0.91618398223274267</v>
      </c>
      <c r="R125" s="124">
        <f>IF(RES_hhdet_tes!R125=0,"",RES_hhdet_tes!R125/RES_hhdet_fec!R125)</f>
        <v>0.91801156210303869</v>
      </c>
      <c r="S125" s="124">
        <f>IF(RES_hhdet_tes!S125=0,"",RES_hhdet_tes!S125/RES_hhdet_fec!S125)</f>
        <v>0.91995045184603785</v>
      </c>
      <c r="T125" s="124">
        <f>IF(RES_hhdet_tes!T125=0,"",RES_hhdet_tes!T125/RES_hhdet_fec!T125)</f>
        <v>0.92112806977617234</v>
      </c>
      <c r="U125" s="124">
        <f>IF(RES_hhdet_tes!U125=0,"",RES_hhdet_tes!U125/RES_hhdet_fec!U125)</f>
        <v>0.92307023811896249</v>
      </c>
      <c r="V125" s="124">
        <f>IF(RES_hhdet_tes!V125=0,"",RES_hhdet_tes!V125/RES_hhdet_fec!V125)</f>
        <v>0.92546794291659107</v>
      </c>
      <c r="W125" s="124">
        <f>IF(RES_hhdet_tes!W125=0,"",RES_hhdet_tes!W125/RES_hhdet_fec!W125)</f>
        <v>0.92795654141470296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0.88188037831551758</v>
      </c>
      <c r="C126" s="111">
        <f>IF(RES_hhdet_tes!C126=0,"",RES_hhdet_tes!C126/RES_hhdet_fec!C126)</f>
        <v>0.88315262824535423</v>
      </c>
      <c r="D126" s="111">
        <f>IF(RES_hhdet_tes!D126=0,"",RES_hhdet_tes!D126/RES_hhdet_fec!D126)</f>
        <v>0.88431785603797486</v>
      </c>
      <c r="E126" s="111">
        <f>IF(RES_hhdet_tes!E126=0,"",RES_hhdet_tes!E126/RES_hhdet_fec!E126)</f>
        <v>0.8854647844356428</v>
      </c>
      <c r="F126" s="111">
        <f>IF(RES_hhdet_tes!F126=0,"",RES_hhdet_tes!F126/RES_hhdet_fec!F126)</f>
        <v>0.88757255702591464</v>
      </c>
      <c r="G126" s="111">
        <f>IF(RES_hhdet_tes!G126=0,"",RES_hhdet_tes!G126/RES_hhdet_fec!G126)</f>
        <v>0.88949270980305628</v>
      </c>
      <c r="H126" s="111">
        <f>IF(RES_hhdet_tes!H126=0,"",RES_hhdet_tes!H126/RES_hhdet_fec!H126)</f>
        <v>0.8910963711979808</v>
      </c>
      <c r="I126" s="111">
        <f>IF(RES_hhdet_tes!I126=0,"",RES_hhdet_tes!I126/RES_hhdet_fec!I126)</f>
        <v>0.8931856554229981</v>
      </c>
      <c r="J126" s="111">
        <f>IF(RES_hhdet_tes!J126=0,"",RES_hhdet_tes!J126/RES_hhdet_fec!J126)</f>
        <v>0.89496851681083489</v>
      </c>
      <c r="K126" s="111">
        <f>IF(RES_hhdet_tes!K126=0,"",RES_hhdet_tes!K126/RES_hhdet_fec!K126)</f>
        <v>0.89760423652390753</v>
      </c>
      <c r="L126" s="111">
        <f>IF(RES_hhdet_tes!L126=0,"",RES_hhdet_tes!L126/RES_hhdet_fec!L126)</f>
        <v>0.90027870943917421</v>
      </c>
      <c r="M126" s="111">
        <f>IF(RES_hhdet_tes!M126=0,"",RES_hhdet_tes!M126/RES_hhdet_fec!M126)</f>
        <v>0.90367750491257981</v>
      </c>
      <c r="N126" s="111">
        <f>IF(RES_hhdet_tes!N126=0,"",RES_hhdet_tes!N126/RES_hhdet_fec!N126)</f>
        <v>0.90800185260670296</v>
      </c>
      <c r="O126" s="111">
        <f>IF(RES_hhdet_tes!O126=0,"",RES_hhdet_tes!O126/RES_hhdet_fec!O126)</f>
        <v>0.91216595340955364</v>
      </c>
      <c r="P126" s="111">
        <f>IF(RES_hhdet_tes!P126=0,"",RES_hhdet_tes!P126/RES_hhdet_fec!P126)</f>
        <v>0.91364695608311397</v>
      </c>
      <c r="Q126" s="111">
        <f>IF(RES_hhdet_tes!Q126=0,"",RES_hhdet_tes!Q126/RES_hhdet_fec!Q126)</f>
        <v>0.91587609283472093</v>
      </c>
      <c r="R126" s="111">
        <f>IF(RES_hhdet_tes!R126=0,"",RES_hhdet_tes!R126/RES_hhdet_fec!R126)</f>
        <v>0.91771386171012381</v>
      </c>
      <c r="S126" s="111">
        <f>IF(RES_hhdet_tes!S126=0,"",RES_hhdet_tes!S126/RES_hhdet_fec!S126)</f>
        <v>0.91966235503088267</v>
      </c>
      <c r="T126" s="111">
        <f>IF(RES_hhdet_tes!T126=0,"",RES_hhdet_tes!T126/RES_hhdet_fec!T126)</f>
        <v>0.92084506449198889</v>
      </c>
      <c r="U126" s="111">
        <f>IF(RES_hhdet_tes!U126=0,"",RES_hhdet_tes!U126/RES_hhdet_fec!U126)</f>
        <v>0.92279757481689673</v>
      </c>
      <c r="V126" s="111">
        <f>IF(RES_hhdet_tes!V126=0,"",RES_hhdet_tes!V126/RES_hhdet_fec!V126)</f>
        <v>0.92520349132581203</v>
      </c>
      <c r="W126" s="111">
        <f>IF(RES_hhdet_tes!W126=0,"",RES_hhdet_tes!W126/RES_hhdet_fec!W126)</f>
        <v>0.92770264038507133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1.9246046147423326</v>
      </c>
      <c r="C128" s="124">
        <f>IF(RES_hhdet_tes!C128=0,"",RES_hhdet_tes!C128/RES_hhdet_fec!C128)</f>
        <v>1.98949747982064</v>
      </c>
      <c r="D128" s="124">
        <f>IF(RES_hhdet_tes!D128=0,"",RES_hhdet_tes!D128/RES_hhdet_fec!D128)</f>
        <v>2.0650952750396736</v>
      </c>
      <c r="E128" s="124">
        <f>IF(RES_hhdet_tes!E128=0,"",RES_hhdet_tes!E128/RES_hhdet_fec!E128)</f>
        <v>2.157639734113598</v>
      </c>
      <c r="F128" s="124">
        <f>IF(RES_hhdet_tes!F128=0,"",RES_hhdet_tes!F128/RES_hhdet_fec!F128)</f>
        <v>2.2852652762419869</v>
      </c>
      <c r="G128" s="124">
        <f>IF(RES_hhdet_tes!G128=0,"",RES_hhdet_tes!G128/RES_hhdet_fec!G128)</f>
        <v>2.442609595456362</v>
      </c>
      <c r="H128" s="124">
        <f>IF(RES_hhdet_tes!H128=0,"",RES_hhdet_tes!H128/RES_hhdet_fec!H128)</f>
        <v>2.6361196092958026</v>
      </c>
      <c r="I128" s="124">
        <f>IF(RES_hhdet_tes!I128=0,"",RES_hhdet_tes!I128/RES_hhdet_fec!I128)</f>
        <v>2.7369886148259277</v>
      </c>
      <c r="J128" s="124">
        <f>IF(RES_hhdet_tes!J128=0,"",RES_hhdet_tes!J128/RES_hhdet_fec!J128)</f>
        <v>2.7829933451840536</v>
      </c>
      <c r="K128" s="124">
        <f>IF(RES_hhdet_tes!K128=0,"",RES_hhdet_tes!K128/RES_hhdet_fec!K128)</f>
        <v>2.8490685757328951</v>
      </c>
      <c r="L128" s="124">
        <f>IF(RES_hhdet_tes!L128=0,"",RES_hhdet_tes!L128/RES_hhdet_fec!L128)</f>
        <v>2.9216866901869238</v>
      </c>
      <c r="M128" s="124">
        <f>IF(RES_hhdet_tes!M128=0,"",RES_hhdet_tes!M128/RES_hhdet_fec!M128)</f>
        <v>3.0132996918278976</v>
      </c>
      <c r="N128" s="124">
        <f>IF(RES_hhdet_tes!N128=0,"",RES_hhdet_tes!N128/RES_hhdet_fec!N128)</f>
        <v>3.1305236668675325</v>
      </c>
      <c r="O128" s="124">
        <f>IF(RES_hhdet_tes!O128=0,"",RES_hhdet_tes!O128/RES_hhdet_fec!O128)</f>
        <v>3.2889625373050686</v>
      </c>
      <c r="P128" s="124">
        <f>IF(RES_hhdet_tes!P128=0,"",RES_hhdet_tes!P128/RES_hhdet_fec!P128)</f>
        <v>3.4371275392491665</v>
      </c>
      <c r="Q128" s="124">
        <f>IF(RES_hhdet_tes!Q128=0,"",RES_hhdet_tes!Q128/RES_hhdet_fec!Q128)</f>
        <v>3.564224916814664</v>
      </c>
      <c r="R128" s="124">
        <f>IF(RES_hhdet_tes!R128=0,"",RES_hhdet_tes!R128/RES_hhdet_fec!R128)</f>
        <v>3.6743432670784713</v>
      </c>
      <c r="S128" s="124">
        <f>IF(RES_hhdet_tes!S128=0,"",RES_hhdet_tes!S128/RES_hhdet_fec!S128)</f>
        <v>3.7774693067687446</v>
      </c>
      <c r="T128" s="124">
        <f>IF(RES_hhdet_tes!T128=0,"",RES_hhdet_tes!T128/RES_hhdet_fec!T128)</f>
        <v>3.8608925361961166</v>
      </c>
      <c r="U128" s="124">
        <f>IF(RES_hhdet_tes!U128=0,"",RES_hhdet_tes!U128/RES_hhdet_fec!U128)</f>
        <v>3.9384070046205326</v>
      </c>
      <c r="V128" s="124">
        <f>IF(RES_hhdet_tes!V128=0,"",RES_hhdet_tes!V128/RES_hhdet_fec!V128)</f>
        <v>4.0201282602311084</v>
      </c>
      <c r="W128" s="124">
        <f>IF(RES_hhdet_tes!W128=0,"",RES_hhdet_tes!W128/RES_hhdet_fec!W128)</f>
        <v>4.1115889351451722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1.9246046147423326</v>
      </c>
      <c r="C129" s="111">
        <f>IF(RES_hhdet_tes!C129=0,"",RES_hhdet_tes!C129/RES_hhdet_fec!C129)</f>
        <v>1.98949747982064</v>
      </c>
      <c r="D129" s="111">
        <f>IF(RES_hhdet_tes!D129=0,"",RES_hhdet_tes!D129/RES_hhdet_fec!D129)</f>
        <v>2.0650952750396736</v>
      </c>
      <c r="E129" s="111">
        <f>IF(RES_hhdet_tes!E129=0,"",RES_hhdet_tes!E129/RES_hhdet_fec!E129)</f>
        <v>2.157639734113598</v>
      </c>
      <c r="F129" s="111">
        <f>IF(RES_hhdet_tes!F129=0,"",RES_hhdet_tes!F129/RES_hhdet_fec!F129)</f>
        <v>2.2852652762419869</v>
      </c>
      <c r="G129" s="111">
        <f>IF(RES_hhdet_tes!G129=0,"",RES_hhdet_tes!G129/RES_hhdet_fec!G129)</f>
        <v>2.442609595456362</v>
      </c>
      <c r="H129" s="111">
        <f>IF(RES_hhdet_tes!H129=0,"",RES_hhdet_tes!H129/RES_hhdet_fec!H129)</f>
        <v>2.6361196092958026</v>
      </c>
      <c r="I129" s="111">
        <f>IF(RES_hhdet_tes!I129=0,"",RES_hhdet_tes!I129/RES_hhdet_fec!I129)</f>
        <v>2.7369886148259277</v>
      </c>
      <c r="J129" s="111">
        <f>IF(RES_hhdet_tes!J129=0,"",RES_hhdet_tes!J129/RES_hhdet_fec!J129)</f>
        <v>2.7829933451840536</v>
      </c>
      <c r="K129" s="111">
        <f>IF(RES_hhdet_tes!K129=0,"",RES_hhdet_tes!K129/RES_hhdet_fec!K129)</f>
        <v>2.8490685757328951</v>
      </c>
      <c r="L129" s="111">
        <f>IF(RES_hhdet_tes!L129=0,"",RES_hhdet_tes!L129/RES_hhdet_fec!L129)</f>
        <v>2.9216866901869238</v>
      </c>
      <c r="M129" s="111">
        <f>IF(RES_hhdet_tes!M129=0,"",RES_hhdet_tes!M129/RES_hhdet_fec!M129)</f>
        <v>3.0132996918278976</v>
      </c>
      <c r="N129" s="111">
        <f>IF(RES_hhdet_tes!N129=0,"",RES_hhdet_tes!N129/RES_hhdet_fec!N129)</f>
        <v>3.1305236668675325</v>
      </c>
      <c r="O129" s="111">
        <f>IF(RES_hhdet_tes!O129=0,"",RES_hhdet_tes!O129/RES_hhdet_fec!O129)</f>
        <v>3.2889625373050686</v>
      </c>
      <c r="P129" s="111">
        <f>IF(RES_hhdet_tes!P129=0,"",RES_hhdet_tes!P129/RES_hhdet_fec!P129)</f>
        <v>3.4371275392491665</v>
      </c>
      <c r="Q129" s="111">
        <f>IF(RES_hhdet_tes!Q129=0,"",RES_hhdet_tes!Q129/RES_hhdet_fec!Q129)</f>
        <v>3.564224916814664</v>
      </c>
      <c r="R129" s="111">
        <f>IF(RES_hhdet_tes!R129=0,"",RES_hhdet_tes!R129/RES_hhdet_fec!R129)</f>
        <v>3.6743432670784713</v>
      </c>
      <c r="S129" s="111">
        <f>IF(RES_hhdet_tes!S129=0,"",RES_hhdet_tes!S129/RES_hhdet_fec!S129)</f>
        <v>3.7774693067687446</v>
      </c>
      <c r="T129" s="111">
        <f>IF(RES_hhdet_tes!T129=0,"",RES_hhdet_tes!T129/RES_hhdet_fec!T129)</f>
        <v>3.8608925361961166</v>
      </c>
      <c r="U129" s="111">
        <f>IF(RES_hhdet_tes!U129=0,"",RES_hhdet_tes!U129/RES_hhdet_fec!U129)</f>
        <v>3.9384070046205326</v>
      </c>
      <c r="V129" s="111">
        <f>IF(RES_hhdet_tes!V129=0,"",RES_hhdet_tes!V129/RES_hhdet_fec!V129)</f>
        <v>4.0201282602311084</v>
      </c>
      <c r="W129" s="111">
        <f>IF(RES_hhdet_tes!W129=0,"",RES_hhdet_tes!W129/RES_hhdet_fec!W129)</f>
        <v>4.1115889351451722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0.82246484177087376</v>
      </c>
      <c r="C130" s="124">
        <f>IF(RES_hhdet_tes!C130=0,"",RES_hhdet_tes!C130/RES_hhdet_fec!C130)</f>
        <v>0.826752270410816</v>
      </c>
      <c r="D130" s="124">
        <f>IF(RES_hhdet_tes!D130=0,"",RES_hhdet_tes!D130/RES_hhdet_fec!D130)</f>
        <v>0.83130707359637246</v>
      </c>
      <c r="E130" s="124">
        <f>IF(RES_hhdet_tes!E130=0,"",RES_hhdet_tes!E130/RES_hhdet_fec!E130)</f>
        <v>0.83457768757316453</v>
      </c>
      <c r="F130" s="124">
        <f>IF(RES_hhdet_tes!F130=0,"",RES_hhdet_tes!F130/RES_hhdet_fec!F130)</f>
        <v>0.8405787968238736</v>
      </c>
      <c r="G130" s="124">
        <f>IF(RES_hhdet_tes!G130=0,"",RES_hhdet_tes!G130/RES_hhdet_fec!G130)</f>
        <v>0.84713665869736088</v>
      </c>
      <c r="H130" s="124">
        <f>IF(RES_hhdet_tes!H130=0,"",RES_hhdet_tes!H130/RES_hhdet_fec!H130)</f>
        <v>0.8523951523965515</v>
      </c>
      <c r="I130" s="124">
        <f>IF(RES_hhdet_tes!I130=0,"",RES_hhdet_tes!I130/RES_hhdet_fec!I130)</f>
        <v>0.85552119677182825</v>
      </c>
      <c r="J130" s="124">
        <f>IF(RES_hhdet_tes!J130=0,"",RES_hhdet_tes!J130/RES_hhdet_fec!J130)</f>
        <v>0.86051703890428366</v>
      </c>
      <c r="K130" s="124">
        <f>IF(RES_hhdet_tes!K130=0,"",RES_hhdet_tes!K130/RES_hhdet_fec!K130)</f>
        <v>0.86630069706575252</v>
      </c>
      <c r="L130" s="124">
        <f>IF(RES_hhdet_tes!L130=0,"",RES_hhdet_tes!L130/RES_hhdet_fec!L130)</f>
        <v>0.87015393029503441</v>
      </c>
      <c r="M130" s="124">
        <f>IF(RES_hhdet_tes!M130=0,"",RES_hhdet_tes!M130/RES_hhdet_fec!M130)</f>
        <v>0.8742830581854043</v>
      </c>
      <c r="N130" s="124">
        <f>IF(RES_hhdet_tes!N130=0,"",RES_hhdet_tes!N130/RES_hhdet_fec!N130)</f>
        <v>0.8762720684633114</v>
      </c>
      <c r="O130" s="124">
        <f>IF(RES_hhdet_tes!O130=0,"",RES_hhdet_tes!O130/RES_hhdet_fec!O130)</f>
        <v>0.87984995233852548</v>
      </c>
      <c r="P130" s="124">
        <f>IF(RES_hhdet_tes!P130=0,"",RES_hhdet_tes!P130/RES_hhdet_fec!P130)</f>
        <v>0.89009460708987143</v>
      </c>
      <c r="Q130" s="124">
        <f>IF(RES_hhdet_tes!Q130=0,"",RES_hhdet_tes!Q130/RES_hhdet_fec!Q130)</f>
        <v>0.89541899748048481</v>
      </c>
      <c r="R130" s="124">
        <f>IF(RES_hhdet_tes!R130=0,"",RES_hhdet_tes!R130/RES_hhdet_fec!R130)</f>
        <v>0.8993351851183734</v>
      </c>
      <c r="S130" s="124">
        <f>IF(RES_hhdet_tes!S130=0,"",RES_hhdet_tes!S130/RES_hhdet_fec!S130)</f>
        <v>0.90124379403014787</v>
      </c>
      <c r="T130" s="124">
        <f>IF(RES_hhdet_tes!T130=0,"",RES_hhdet_tes!T130/RES_hhdet_fec!T130)</f>
        <v>0.90741068641876688</v>
      </c>
      <c r="U130" s="124">
        <f>IF(RES_hhdet_tes!U130=0,"",RES_hhdet_tes!U130/RES_hhdet_fec!U130)</f>
        <v>0.9136294489644301</v>
      </c>
      <c r="V130" s="124">
        <f>IF(RES_hhdet_tes!V130=0,"",RES_hhdet_tes!V130/RES_hhdet_fec!V130)</f>
        <v>0.92100577039770726</v>
      </c>
      <c r="W130" s="124">
        <f>IF(RES_hhdet_tes!W130=0,"",RES_hhdet_tes!W130/RES_hhdet_fec!W130)</f>
        <v>0.92453613169528004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0.87252506593331391</v>
      </c>
      <c r="C131" s="111">
        <f>IF(RES_hhdet_tes!C131=0,"",RES_hhdet_tes!C131/RES_hhdet_fec!C131)</f>
        <v>0.87417033191717575</v>
      </c>
      <c r="D131" s="111">
        <f>IF(RES_hhdet_tes!D131=0,"",RES_hhdet_tes!D131/RES_hhdet_fec!D131)</f>
        <v>0.87571773070852821</v>
      </c>
      <c r="E131" s="111">
        <f>IF(RES_hhdet_tes!E131=0,"",RES_hhdet_tes!E131/RES_hhdet_fec!E131)</f>
        <v>0.87723042752875668</v>
      </c>
      <c r="F131" s="111">
        <f>IF(RES_hhdet_tes!F131=0,"",RES_hhdet_tes!F131/RES_hhdet_fec!F131)</f>
        <v>0.87997507733762148</v>
      </c>
      <c r="G131" s="111">
        <f>IF(RES_hhdet_tes!G131=0,"",RES_hhdet_tes!G131/RES_hhdet_fec!G131)</f>
        <v>0.8824888860470782</v>
      </c>
      <c r="H131" s="111">
        <f>IF(RES_hhdet_tes!H131=0,"",RES_hhdet_tes!H131/RES_hhdet_fec!H131)</f>
        <v>0.88465553207792835</v>
      </c>
      <c r="I131" s="111">
        <f>IF(RES_hhdet_tes!I131=0,"",RES_hhdet_tes!I131/RES_hhdet_fec!I131)</f>
        <v>0.88756002847796911</v>
      </c>
      <c r="J131" s="111">
        <f>IF(RES_hhdet_tes!J131=0,"",RES_hhdet_tes!J131/RES_hhdet_fec!J131)</f>
        <v>0.89132215226059841</v>
      </c>
      <c r="K131" s="111">
        <f>IF(RES_hhdet_tes!K131=0,"",RES_hhdet_tes!K131/RES_hhdet_fec!K131)</f>
        <v>0.89567365977347613</v>
      </c>
      <c r="L131" s="111">
        <f>IF(RES_hhdet_tes!L131=0,"",RES_hhdet_tes!L131/RES_hhdet_fec!L131)</f>
        <v>0.8998985536194879</v>
      </c>
      <c r="M131" s="111">
        <f>IF(RES_hhdet_tes!M131=0,"",RES_hhdet_tes!M131/RES_hhdet_fec!M131)</f>
        <v>0.90471796756162748</v>
      </c>
      <c r="N131" s="111">
        <f>IF(RES_hhdet_tes!N131=0,"",RES_hhdet_tes!N131/RES_hhdet_fec!N131)</f>
        <v>0.91038868685425578</v>
      </c>
      <c r="O131" s="111">
        <f>IF(RES_hhdet_tes!O131=0,"",RES_hhdet_tes!O131/RES_hhdet_fec!O131)</f>
        <v>0.91503908296130976</v>
      </c>
      <c r="P131" s="111">
        <f>IF(RES_hhdet_tes!P131=0,"",RES_hhdet_tes!P131/RES_hhdet_fec!P131)</f>
        <v>0.91568163453829754</v>
      </c>
      <c r="Q131" s="111">
        <f>IF(RES_hhdet_tes!Q131=0,"",RES_hhdet_tes!Q131/RES_hhdet_fec!Q131)</f>
        <v>0.9172063675060671</v>
      </c>
      <c r="R131" s="111">
        <f>IF(RES_hhdet_tes!R131=0,"",RES_hhdet_tes!R131/RES_hhdet_fec!R131)</f>
        <v>0.9192244169678021</v>
      </c>
      <c r="S131" s="111">
        <f>IF(RES_hhdet_tes!S131=0,"",RES_hhdet_tes!S131/RES_hhdet_fec!S131)</f>
        <v>0.92175323063778991</v>
      </c>
      <c r="T131" s="111">
        <f>IF(RES_hhdet_tes!T131=0,"",RES_hhdet_tes!T131/RES_hhdet_fec!T131)</f>
        <v>0.92461226270509056</v>
      </c>
      <c r="U131" s="111">
        <f>IF(RES_hhdet_tes!U131=0,"",RES_hhdet_tes!U131/RES_hhdet_fec!U131)</f>
        <v>0.92758306431027626</v>
      </c>
      <c r="V131" s="111">
        <f>IF(RES_hhdet_tes!V131=0,"",RES_hhdet_tes!V131/RES_hhdet_fec!V131)</f>
        <v>0.93152751651866128</v>
      </c>
      <c r="W131" s="111">
        <f>IF(RES_hhdet_tes!W131=0,"",RES_hhdet_tes!W131/RES_hhdet_fec!W131)</f>
        <v>0.93621995829553428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0.94027106204807376</v>
      </c>
      <c r="C132" s="111">
        <f>IF(RES_hhdet_tes!C132=0,"",RES_hhdet_tes!C132/RES_hhdet_fec!C132)</f>
        <v>0.94625027594406519</v>
      </c>
      <c r="D132" s="111">
        <f>IF(RES_hhdet_tes!D132=0,"",RES_hhdet_tes!D132/RES_hhdet_fec!D132)</f>
        <v>0.94722908979682741</v>
      </c>
      <c r="E132" s="111">
        <f>IF(RES_hhdet_tes!E132=0,"",RES_hhdet_tes!E132/RES_hhdet_fec!E132)</f>
        <v>0.94940273559161059</v>
      </c>
      <c r="F132" s="111">
        <f>IF(RES_hhdet_tes!F132=0,"",RES_hhdet_tes!F132/RES_hhdet_fec!F132)</f>
        <v>0.94777566365508514</v>
      </c>
      <c r="G132" s="111">
        <f>IF(RES_hhdet_tes!G132=0,"",RES_hhdet_tes!G132/RES_hhdet_fec!G132)</f>
        <v>0.95024077153950237</v>
      </c>
      <c r="H132" s="111">
        <f>IF(RES_hhdet_tes!H132=0,"",RES_hhdet_tes!H132/RES_hhdet_fec!H132)</f>
        <v>0.95168109415568058</v>
      </c>
      <c r="I132" s="111">
        <f>IF(RES_hhdet_tes!I132=0,"",RES_hhdet_tes!I132/RES_hhdet_fec!I132)</f>
        <v>0.94788116983620019</v>
      </c>
      <c r="J132" s="111">
        <f>IF(RES_hhdet_tes!J132=0,"",RES_hhdet_tes!J132/RES_hhdet_fec!J132)</f>
        <v>0.95381339530502607</v>
      </c>
      <c r="K132" s="111">
        <f>IF(RES_hhdet_tes!K132=0,"",RES_hhdet_tes!K132/RES_hhdet_fec!K132)</f>
        <v>0.95477757869176083</v>
      </c>
      <c r="L132" s="111">
        <f>IF(RES_hhdet_tes!L132=0,"",RES_hhdet_tes!L132/RES_hhdet_fec!L132)</f>
        <v>0.95587944031401739</v>
      </c>
      <c r="M132" s="111">
        <f>IF(RES_hhdet_tes!M132=0,"",RES_hhdet_tes!M132/RES_hhdet_fec!M132)</f>
        <v>0.95543839822519161</v>
      </c>
      <c r="N132" s="111">
        <f>IF(RES_hhdet_tes!N132=0,"",RES_hhdet_tes!N132/RES_hhdet_fec!N132)</f>
        <v>0.95615539673873995</v>
      </c>
      <c r="O132" s="111">
        <f>IF(RES_hhdet_tes!O132=0,"",RES_hhdet_tes!O132/RES_hhdet_fec!O132)</f>
        <v>0.95631784702531297</v>
      </c>
      <c r="P132" s="111">
        <f>IF(RES_hhdet_tes!P132=0,"",RES_hhdet_tes!P132/RES_hhdet_fec!P132)</f>
        <v>0.96271864412714359</v>
      </c>
      <c r="Q132" s="111">
        <f>IF(RES_hhdet_tes!Q132=0,"",RES_hhdet_tes!Q132/RES_hhdet_fec!Q132)</f>
        <v>0.96415261365654004</v>
      </c>
      <c r="R132" s="111">
        <f>IF(RES_hhdet_tes!R132=0,"",RES_hhdet_tes!R132/RES_hhdet_fec!R132)</f>
        <v>0.96503073126511185</v>
      </c>
      <c r="S132" s="111">
        <f>IF(RES_hhdet_tes!S132=0,"",RES_hhdet_tes!S132/RES_hhdet_fec!S132)</f>
        <v>0.96383263983361145</v>
      </c>
      <c r="T132" s="111">
        <f>IF(RES_hhdet_tes!T132=0,"",RES_hhdet_tes!T132/RES_hhdet_fec!T132)</f>
        <v>0.96730281010185815</v>
      </c>
      <c r="U132" s="111">
        <f>IF(RES_hhdet_tes!U132=0,"",RES_hhdet_tes!U132/RES_hhdet_fec!U132)</f>
        <v>0.96904925262827712</v>
      </c>
      <c r="V132" s="111">
        <f>IF(RES_hhdet_tes!V132=0,"",RES_hhdet_tes!V132/RES_hhdet_fec!V132)</f>
        <v>0.9719432852031088</v>
      </c>
      <c r="W132" s="111">
        <f>IF(RES_hhdet_tes!W132=0,"",RES_hhdet_tes!W132/RES_hhdet_fec!W132)</f>
        <v>0.97114633340057377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0.8725250659333138</v>
      </c>
      <c r="C133" s="112">
        <f>IF(RES_hhdet_tes!C133=0,"",RES_hhdet_tes!C133/RES_hhdet_fec!C133)</f>
        <v>0.8792174177396862</v>
      </c>
      <c r="D133" s="112">
        <f>IF(RES_hhdet_tes!D133=0,"",RES_hhdet_tes!D133/RES_hhdet_fec!D133)</f>
        <v>0.88429464916774403</v>
      </c>
      <c r="E133" s="112">
        <f>IF(RES_hhdet_tes!E133=0,"",RES_hhdet_tes!E133/RES_hhdet_fec!E133)</f>
        <v>0.88857115559390754</v>
      </c>
      <c r="F133" s="112">
        <f>IF(RES_hhdet_tes!F133=0,"",RES_hhdet_tes!F133/RES_hhdet_fec!F133)</f>
        <v>0.89193656717827974</v>
      </c>
      <c r="G133" s="112">
        <f>IF(RES_hhdet_tes!G133=0,"",RES_hhdet_tes!G133/RES_hhdet_fec!G133)</f>
        <v>0.89530853866582827</v>
      </c>
      <c r="H133" s="112">
        <f>IF(RES_hhdet_tes!H133=0,"",RES_hhdet_tes!H133/RES_hhdet_fec!H133)</f>
        <v>0.89725743067685859</v>
      </c>
      <c r="I133" s="112">
        <f>IF(RES_hhdet_tes!I133=0,"",RES_hhdet_tes!I133/RES_hhdet_fec!I133)</f>
        <v>0.89950765835327007</v>
      </c>
      <c r="J133" s="112">
        <f>IF(RES_hhdet_tes!J133=0,"",RES_hhdet_tes!J133/RES_hhdet_fec!J133)</f>
        <v>0.9018009371973017</v>
      </c>
      <c r="K133" s="112">
        <f>IF(RES_hhdet_tes!K133=0,"",RES_hhdet_tes!K133/RES_hhdet_fec!K133)</f>
        <v>0.90493692946998439</v>
      </c>
      <c r="L133" s="112">
        <f>IF(RES_hhdet_tes!L133=0,"",RES_hhdet_tes!L133/RES_hhdet_fec!L133)</f>
        <v>0.90655514180838659</v>
      </c>
      <c r="M133" s="112">
        <f>IF(RES_hhdet_tes!M133=0,"",RES_hhdet_tes!M133/RES_hhdet_fec!M133)</f>
        <v>0.90900197167282415</v>
      </c>
      <c r="N133" s="112">
        <f>IF(RES_hhdet_tes!N133=0,"",RES_hhdet_tes!N133/RES_hhdet_fec!N133)</f>
        <v>0.91079637771578403</v>
      </c>
      <c r="O133" s="112">
        <f>IF(RES_hhdet_tes!O133=0,"",RES_hhdet_tes!O133/RES_hhdet_fec!O133)</f>
        <v>0.91459682361784256</v>
      </c>
      <c r="P133" s="112">
        <f>IF(RES_hhdet_tes!P133=0,"",RES_hhdet_tes!P133/RES_hhdet_fec!P133)</f>
        <v>0.91867198697965768</v>
      </c>
      <c r="Q133" s="112">
        <f>IF(RES_hhdet_tes!Q133=0,"",RES_hhdet_tes!Q133/RES_hhdet_fec!Q133)</f>
        <v>0.92081236525796983</v>
      </c>
      <c r="R133" s="112">
        <f>IF(RES_hhdet_tes!R133=0,"",RES_hhdet_tes!R133/RES_hhdet_fec!R133)</f>
        <v>0.92376064878872532</v>
      </c>
      <c r="S133" s="112">
        <f>IF(RES_hhdet_tes!S133=0,"",RES_hhdet_tes!S133/RES_hhdet_fec!S133)</f>
        <v>0.92561794634129246</v>
      </c>
      <c r="T133" s="112">
        <f>IF(RES_hhdet_tes!T133=0,"",RES_hhdet_tes!T133/RES_hhdet_fec!T133)</f>
        <v>0.92634964648509932</v>
      </c>
      <c r="U133" s="112">
        <f>IF(RES_hhdet_tes!U133=0,"",RES_hhdet_tes!U133/RES_hhdet_fec!U133)</f>
        <v>0.93137810677629074</v>
      </c>
      <c r="V133" s="112">
        <f>IF(RES_hhdet_tes!V133=0,"",RES_hhdet_tes!V133/RES_hhdet_fec!V133)</f>
        <v>0.93384344005673692</v>
      </c>
      <c r="W133" s="112">
        <f>IF(RES_hhdet_tes!W133=0,"",RES_hhdet_tes!W133/RES_hhdet_fec!W133)</f>
        <v>0.93863511214980666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0.74980418038628749</v>
      </c>
      <c r="C135" s="112">
        <f>IF(RES_hhdet_tes!C135=0,"",RES_hhdet_tes!C135/RES_hhdet_fec!C135)</f>
        <v>0.75267039449053019</v>
      </c>
      <c r="D135" s="112">
        <f>IF(RES_hhdet_tes!D135=0,"",RES_hhdet_tes!D135/RES_hhdet_fec!D135)</f>
        <v>0.75576991168648089</v>
      </c>
      <c r="E135" s="112">
        <f>IF(RES_hhdet_tes!E135=0,"",RES_hhdet_tes!E135/RES_hhdet_fec!E135)</f>
        <v>0.75861096502200687</v>
      </c>
      <c r="F135" s="112">
        <f>IF(RES_hhdet_tes!F135=0,"",RES_hhdet_tes!F135/RES_hhdet_fec!F135)</f>
        <v>0.76420174987344081</v>
      </c>
      <c r="G135" s="112">
        <f>IF(RES_hhdet_tes!G135=0,"",RES_hhdet_tes!G135/RES_hhdet_fec!G135)</f>
        <v>0.76967959897350047</v>
      </c>
      <c r="H135" s="112">
        <f>IF(RES_hhdet_tes!H135=0,"",RES_hhdet_tes!H135/RES_hhdet_fec!H135)</f>
        <v>0.77628620253316638</v>
      </c>
      <c r="I135" s="112">
        <f>IF(RES_hhdet_tes!I135=0,"",RES_hhdet_tes!I135/RES_hhdet_fec!I135)</f>
        <v>0.77971686570082477</v>
      </c>
      <c r="J135" s="112">
        <f>IF(RES_hhdet_tes!J135=0,"",RES_hhdet_tes!J135/RES_hhdet_fec!J135)</f>
        <v>0.78022932993545957</v>
      </c>
      <c r="K135" s="112">
        <f>IF(RES_hhdet_tes!K135=0,"",RES_hhdet_tes!K135/RES_hhdet_fec!K135)</f>
        <v>0.78117512939301381</v>
      </c>
      <c r="L135" s="112">
        <f>IF(RES_hhdet_tes!L135=0,"",RES_hhdet_tes!L135/RES_hhdet_fec!L135)</f>
        <v>0.78273495732757248</v>
      </c>
      <c r="M135" s="112">
        <f>IF(RES_hhdet_tes!M135=0,"",RES_hhdet_tes!M135/RES_hhdet_fec!M135)</f>
        <v>0.78429598876362483</v>
      </c>
      <c r="N135" s="112">
        <f>IF(RES_hhdet_tes!N135=0,"",RES_hhdet_tes!N135/RES_hhdet_fec!N135)</f>
        <v>0.78886724437576927</v>
      </c>
      <c r="O135" s="112">
        <f>IF(RES_hhdet_tes!O135=0,"",RES_hhdet_tes!O135/RES_hhdet_fec!O135)</f>
        <v>0.79252498377002079</v>
      </c>
      <c r="P135" s="112">
        <f>IF(RES_hhdet_tes!P135=0,"",RES_hhdet_tes!P135/RES_hhdet_fec!P135)</f>
        <v>0.79529335700540449</v>
      </c>
      <c r="Q135" s="112">
        <f>IF(RES_hhdet_tes!Q135=0,"",RES_hhdet_tes!Q135/RES_hhdet_fec!Q135)</f>
        <v>0.7978631867428857</v>
      </c>
      <c r="R135" s="112">
        <f>IF(RES_hhdet_tes!R135=0,"",RES_hhdet_tes!R135/RES_hhdet_fec!R135)</f>
        <v>0.80286607791067521</v>
      </c>
      <c r="S135" s="112">
        <f>IF(RES_hhdet_tes!S135=0,"",RES_hhdet_tes!S135/RES_hhdet_fec!S135)</f>
        <v>0.81106672013963788</v>
      </c>
      <c r="T135" s="112">
        <f>IF(RES_hhdet_tes!T135=0,"",RES_hhdet_tes!T135/RES_hhdet_fec!T135)</f>
        <v>0.81949924120338258</v>
      </c>
      <c r="U135" s="112">
        <f>IF(RES_hhdet_tes!U135=0,"",RES_hhdet_tes!U135/RES_hhdet_fec!U135)</f>
        <v>0.82905002528772198</v>
      </c>
      <c r="V135" s="112">
        <f>IF(RES_hhdet_tes!V135=0,"",RES_hhdet_tes!V135/RES_hhdet_fec!V135)</f>
        <v>0.84453079420979604</v>
      </c>
      <c r="W135" s="112">
        <f>IF(RES_hhdet_tes!W135=0,"",RES_hhdet_tes!W135/RES_hhdet_fec!W135)</f>
        <v>0.84950687835475891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0.87324719145901064</v>
      </c>
      <c r="C136" s="113">
        <f>IF(RES_hhdet_tes!C136=0,"",RES_hhdet_tes!C136/RES_hhdet_fec!C136)</f>
        <v>0.88275725331385391</v>
      </c>
      <c r="D136" s="113">
        <f>IF(RES_hhdet_tes!D136=0,"",RES_hhdet_tes!D136/RES_hhdet_fec!D136)</f>
        <v>0.88275256344432984</v>
      </c>
      <c r="E136" s="113">
        <f>IF(RES_hhdet_tes!E136=0,"",RES_hhdet_tes!E136/RES_hhdet_fec!E136)</f>
        <v>0.88609505730967897</v>
      </c>
      <c r="F136" s="113">
        <f>IF(RES_hhdet_tes!F136=0,"",RES_hhdet_tes!F136/RES_hhdet_fec!F136)</f>
        <v>0.88123090335828513</v>
      </c>
      <c r="G136" s="113">
        <f>IF(RES_hhdet_tes!G136=0,"",RES_hhdet_tes!G136/RES_hhdet_fec!G136)</f>
        <v>0.88521572416245042</v>
      </c>
      <c r="H136" s="113">
        <f>IF(RES_hhdet_tes!H136=0,"",RES_hhdet_tes!H136/RES_hhdet_fec!H136)</f>
        <v>0.88813120035227044</v>
      </c>
      <c r="I136" s="113">
        <f>IF(RES_hhdet_tes!I136=0,"",RES_hhdet_tes!I136/RES_hhdet_fec!I136)</f>
        <v>0.87810897169692415</v>
      </c>
      <c r="J136" s="113">
        <f>IF(RES_hhdet_tes!J136=0,"",RES_hhdet_tes!J136/RES_hhdet_fec!J136)</f>
        <v>0.88918803977028327</v>
      </c>
      <c r="K136" s="113">
        <f>IF(RES_hhdet_tes!K136=0,"",RES_hhdet_tes!K136/RES_hhdet_fec!K136)</f>
        <v>0.88873791268294977</v>
      </c>
      <c r="L136" s="113">
        <f>IF(RES_hhdet_tes!L136=0,"",RES_hhdet_tes!L136/RES_hhdet_fec!L136)</f>
        <v>0.8902467396124869</v>
      </c>
      <c r="M136" s="113">
        <f>IF(RES_hhdet_tes!M136=0,"",RES_hhdet_tes!M136/RES_hhdet_fec!M136)</f>
        <v>0.88717893991685104</v>
      </c>
      <c r="N136" s="113">
        <f>IF(RES_hhdet_tes!N136=0,"",RES_hhdet_tes!N136/RES_hhdet_fec!N136)</f>
        <v>0.88872449960658562</v>
      </c>
      <c r="O136" s="113">
        <f>IF(RES_hhdet_tes!O136=0,"",RES_hhdet_tes!O136/RES_hhdet_fec!O136)</f>
        <v>0.88695915588254981</v>
      </c>
      <c r="P136" s="113">
        <f>IF(RES_hhdet_tes!P136=0,"",RES_hhdet_tes!P136/RES_hhdet_fec!P136)</f>
        <v>0.90257522269396795</v>
      </c>
      <c r="Q136" s="113">
        <f>IF(RES_hhdet_tes!Q136=0,"",RES_hhdet_tes!Q136/RES_hhdet_fec!Q136)</f>
        <v>0.90700626436230503</v>
      </c>
      <c r="R136" s="113">
        <f>IF(RES_hhdet_tes!R136=0,"",RES_hhdet_tes!R136/RES_hhdet_fec!R136)</f>
        <v>0.9086576550365546</v>
      </c>
      <c r="S136" s="113">
        <f>IF(RES_hhdet_tes!S136=0,"",RES_hhdet_tes!S136/RES_hhdet_fec!S136)</f>
        <v>0.90636371913780411</v>
      </c>
      <c r="T136" s="113">
        <f>IF(RES_hhdet_tes!T136=0,"",RES_hhdet_tes!T136/RES_hhdet_fec!T136)</f>
        <v>0.91596612851969017</v>
      </c>
      <c r="U136" s="113">
        <f>IF(RES_hhdet_tes!U136=0,"",RES_hhdet_tes!U136/RES_hhdet_fec!U136)</f>
        <v>0.91916514284642448</v>
      </c>
      <c r="V136" s="113">
        <f>IF(RES_hhdet_tes!V136=0,"",RES_hhdet_tes!V136/RES_hhdet_fec!V136)</f>
        <v>0.92766643018496875</v>
      </c>
      <c r="W136" s="113">
        <f>IF(RES_hhdet_tes!W136=0,"",RES_hhdet_tes!W136/RES_hhdet_fec!W136)</f>
        <v>0.92461431517380721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0.74980418038628749</v>
      </c>
      <c r="C137" s="111">
        <f>IF(RES_hhdet_tes!C137=0,"",RES_hhdet_tes!C137/RES_hhdet_fec!C137)</f>
        <v>0.75670173837407473</v>
      </c>
      <c r="D137" s="111">
        <f>IF(RES_hhdet_tes!D137=0,"",RES_hhdet_tes!D137/RES_hhdet_fec!D137)</f>
        <v>0.76216530078852129</v>
      </c>
      <c r="E137" s="111">
        <f>IF(RES_hhdet_tes!E137=0,"",RES_hhdet_tes!E137/RES_hhdet_fec!E137)</f>
        <v>0.76792638670914948</v>
      </c>
      <c r="F137" s="111">
        <f>IF(RES_hhdet_tes!F137=0,"",RES_hhdet_tes!F137/RES_hhdet_fec!F137)</f>
        <v>0.77133979589082258</v>
      </c>
      <c r="G137" s="111">
        <f>IF(RES_hhdet_tes!G137=0,"",RES_hhdet_tes!G137/RES_hhdet_fec!G137)</f>
        <v>0.7751751218939491</v>
      </c>
      <c r="H137" s="111">
        <f>IF(RES_hhdet_tes!H137=0,"",RES_hhdet_tes!H137/RES_hhdet_fec!H137)</f>
        <v>0.77852842690297963</v>
      </c>
      <c r="I137" s="111">
        <f>IF(RES_hhdet_tes!I137=0,"",RES_hhdet_tes!I137/RES_hhdet_fec!I137)</f>
        <v>0.78022405666548011</v>
      </c>
      <c r="J137" s="111">
        <f>IF(RES_hhdet_tes!J137=0,"",RES_hhdet_tes!J137/RES_hhdet_fec!J137)</f>
        <v>0.780853095358788</v>
      </c>
      <c r="K137" s="111">
        <f>IF(RES_hhdet_tes!K137=0,"",RES_hhdet_tes!K137/RES_hhdet_fec!K137)</f>
        <v>0.78255374491108343</v>
      </c>
      <c r="L137" s="111">
        <f>IF(RES_hhdet_tes!L137=0,"",RES_hhdet_tes!L137/RES_hhdet_fec!L137)</f>
        <v>0.78374388063382316</v>
      </c>
      <c r="M137" s="111">
        <f>IF(RES_hhdet_tes!M137=0,"",RES_hhdet_tes!M137/RES_hhdet_fec!M137)</f>
        <v>0.786152436529441</v>
      </c>
      <c r="N137" s="111">
        <f>IF(RES_hhdet_tes!N137=0,"",RES_hhdet_tes!N137/RES_hhdet_fec!N137)</f>
        <v>0.78945495136532495</v>
      </c>
      <c r="O137" s="111">
        <f>IF(RES_hhdet_tes!O137=0,"",RES_hhdet_tes!O137/RES_hhdet_fec!O137)</f>
        <v>0.79401591462492305</v>
      </c>
      <c r="P137" s="111">
        <f>IF(RES_hhdet_tes!P137=0,"",RES_hhdet_tes!P137/RES_hhdet_fec!P137)</f>
        <v>0.80049021316492064</v>
      </c>
      <c r="Q137" s="111">
        <f>IF(RES_hhdet_tes!Q137=0,"",RES_hhdet_tes!Q137/RES_hhdet_fec!Q137)</f>
        <v>0.80796164192353193</v>
      </c>
      <c r="R137" s="111">
        <f>IF(RES_hhdet_tes!R137=0,"",RES_hhdet_tes!R137/RES_hhdet_fec!R137)</f>
        <v>0.81308011733384622</v>
      </c>
      <c r="S137" s="111">
        <f>IF(RES_hhdet_tes!S137=0,"",RES_hhdet_tes!S137/RES_hhdet_fec!S137)</f>
        <v>0.81870519435754152</v>
      </c>
      <c r="T137" s="111">
        <f>IF(RES_hhdet_tes!T137=0,"",RES_hhdet_tes!T137/RES_hhdet_fec!T137)</f>
        <v>0.82328131981930852</v>
      </c>
      <c r="U137" s="111">
        <f>IF(RES_hhdet_tes!U137=0,"",RES_hhdet_tes!U137/RES_hhdet_fec!U137)</f>
        <v>0.83062419282510325</v>
      </c>
      <c r="V137" s="111">
        <f>IF(RES_hhdet_tes!V137=0,"",RES_hhdet_tes!V137/RES_hhdet_fec!V137)</f>
        <v>0.83811709104749987</v>
      </c>
      <c r="W137" s="111">
        <f>IF(RES_hhdet_tes!W137=0,"",RES_hhdet_tes!W137/RES_hhdet_fec!W137)</f>
        <v>0.84599052242458206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0.76110032566495722</v>
      </c>
      <c r="C139" s="124">
        <f>IF(RES_hhdet_tes!C139=0,"",RES_hhdet_tes!C139/RES_hhdet_fec!C139)</f>
        <v>0.76310393537300425</v>
      </c>
      <c r="D139" s="124">
        <f>IF(RES_hhdet_tes!D139=0,"",RES_hhdet_tes!D139/RES_hhdet_fec!D139)</f>
        <v>0.76526149043701752</v>
      </c>
      <c r="E139" s="124">
        <f>IF(RES_hhdet_tes!E139=0,"",RES_hhdet_tes!E139/RES_hhdet_fec!E139)</f>
        <v>0.76766565141811427</v>
      </c>
      <c r="F139" s="124">
        <f>IF(RES_hhdet_tes!F139=0,"",RES_hhdet_tes!F139/RES_hhdet_fec!F139)</f>
        <v>0.7708610674628662</v>
      </c>
      <c r="G139" s="124">
        <f>IF(RES_hhdet_tes!G139=0,"",RES_hhdet_tes!G139/RES_hhdet_fec!G139)</f>
        <v>0.77425990268395195</v>
      </c>
      <c r="H139" s="124">
        <f>IF(RES_hhdet_tes!H139=0,"",RES_hhdet_tes!H139/RES_hhdet_fec!H139)</f>
        <v>0.77802623741462462</v>
      </c>
      <c r="I139" s="124">
        <f>IF(RES_hhdet_tes!I139=0,"",RES_hhdet_tes!I139/RES_hhdet_fec!I139)</f>
        <v>0.78005648918552528</v>
      </c>
      <c r="J139" s="124">
        <f>IF(RES_hhdet_tes!J139=0,"",RES_hhdet_tes!J139/RES_hhdet_fec!J139)</f>
        <v>0.78083840909398949</v>
      </c>
      <c r="K139" s="124">
        <f>IF(RES_hhdet_tes!K139=0,"",RES_hhdet_tes!K139/RES_hhdet_fec!K139)</f>
        <v>0.78229039038491821</v>
      </c>
      <c r="L139" s="124">
        <f>IF(RES_hhdet_tes!L139=0,"",RES_hhdet_tes!L139/RES_hhdet_fec!L139)</f>
        <v>0.78376596097527607</v>
      </c>
      <c r="M139" s="124">
        <f>IF(RES_hhdet_tes!M139=0,"",RES_hhdet_tes!M139/RES_hhdet_fec!M139)</f>
        <v>0.78568602475779425</v>
      </c>
      <c r="N139" s="124">
        <f>IF(RES_hhdet_tes!N139=0,"",RES_hhdet_tes!N139/RES_hhdet_fec!N139)</f>
        <v>0.78844921961838776</v>
      </c>
      <c r="O139" s="124">
        <f>IF(RES_hhdet_tes!O139=0,"",RES_hhdet_tes!O139/RES_hhdet_fec!O139)</f>
        <v>0.79150334415644874</v>
      </c>
      <c r="P139" s="124">
        <f>IF(RES_hhdet_tes!P139=0,"",RES_hhdet_tes!P139/RES_hhdet_fec!P139)</f>
        <v>0.7941096455106631</v>
      </c>
      <c r="Q139" s="124">
        <f>IF(RES_hhdet_tes!Q139=0,"",RES_hhdet_tes!Q139/RES_hhdet_fec!Q139)</f>
        <v>0.79813324498133331</v>
      </c>
      <c r="R139" s="124">
        <f>IF(RES_hhdet_tes!R139=0,"",RES_hhdet_tes!R139/RES_hhdet_fec!R139)</f>
        <v>0.80267936126830097</v>
      </c>
      <c r="S139" s="124">
        <f>IF(RES_hhdet_tes!S139=0,"",RES_hhdet_tes!S139/RES_hhdet_fec!S139)</f>
        <v>0.80892997489911345</v>
      </c>
      <c r="T139" s="124">
        <f>IF(RES_hhdet_tes!T139=0,"",RES_hhdet_tes!T139/RES_hhdet_fec!T139)</f>
        <v>0.81522284617701612</v>
      </c>
      <c r="U139" s="124">
        <f>IF(RES_hhdet_tes!U139=0,"",RES_hhdet_tes!U139/RES_hhdet_fec!U139)</f>
        <v>0.82492719273622839</v>
      </c>
      <c r="V139" s="124">
        <f>IF(RES_hhdet_tes!V139=0,"",RES_hhdet_tes!V139/RES_hhdet_fec!V139)</f>
        <v>0.83665768321268652</v>
      </c>
      <c r="W139" s="124">
        <f>IF(RES_hhdet_tes!W139=0,"",RES_hhdet_tes!W139/RES_hhdet_fec!W139)</f>
        <v>0.84834052775033397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0.76110032566495722</v>
      </c>
      <c r="C141" s="45">
        <f>IF(RES_hhdet_tes!C141=0,"",RES_hhdet_tes!C141/RES_hhdet_fec!C141)</f>
        <v>0.76310393537300425</v>
      </c>
      <c r="D141" s="45">
        <f>IF(RES_hhdet_tes!D141=0,"",RES_hhdet_tes!D141/RES_hhdet_fec!D141)</f>
        <v>0.76526149043701752</v>
      </c>
      <c r="E141" s="45">
        <f>IF(RES_hhdet_tes!E141=0,"",RES_hhdet_tes!E141/RES_hhdet_fec!E141)</f>
        <v>0.76766565141811427</v>
      </c>
      <c r="F141" s="45">
        <f>IF(RES_hhdet_tes!F141=0,"",RES_hhdet_tes!F141/RES_hhdet_fec!F141)</f>
        <v>0.7708610674628662</v>
      </c>
      <c r="G141" s="45">
        <f>IF(RES_hhdet_tes!G141=0,"",RES_hhdet_tes!G141/RES_hhdet_fec!G141)</f>
        <v>0.77425990268395195</v>
      </c>
      <c r="H141" s="45">
        <f>IF(RES_hhdet_tes!H141=0,"",RES_hhdet_tes!H141/RES_hhdet_fec!H141)</f>
        <v>0.77802623741462462</v>
      </c>
      <c r="I141" s="45">
        <f>IF(RES_hhdet_tes!I141=0,"",RES_hhdet_tes!I141/RES_hhdet_fec!I141)</f>
        <v>0.78005648918552528</v>
      </c>
      <c r="J141" s="45">
        <f>IF(RES_hhdet_tes!J141=0,"",RES_hhdet_tes!J141/RES_hhdet_fec!J141)</f>
        <v>0.78083840909398949</v>
      </c>
      <c r="K141" s="45">
        <f>IF(RES_hhdet_tes!K141=0,"",RES_hhdet_tes!K141/RES_hhdet_fec!K141)</f>
        <v>0.78229039038491821</v>
      </c>
      <c r="L141" s="45">
        <f>IF(RES_hhdet_tes!L141=0,"",RES_hhdet_tes!L141/RES_hhdet_fec!L141)</f>
        <v>0.78376596097527607</v>
      </c>
      <c r="M141" s="45">
        <f>IF(RES_hhdet_tes!M141=0,"",RES_hhdet_tes!M141/RES_hhdet_fec!M141)</f>
        <v>0.78568602475779425</v>
      </c>
      <c r="N141" s="45">
        <f>IF(RES_hhdet_tes!N141=0,"",RES_hhdet_tes!N141/RES_hhdet_fec!N141)</f>
        <v>0.78844921961838776</v>
      </c>
      <c r="O141" s="45">
        <f>IF(RES_hhdet_tes!O141=0,"",RES_hhdet_tes!O141/RES_hhdet_fec!O141)</f>
        <v>0.79150334415644874</v>
      </c>
      <c r="P141" s="45">
        <f>IF(RES_hhdet_tes!P141=0,"",RES_hhdet_tes!P141/RES_hhdet_fec!P141)</f>
        <v>0.7941096455106631</v>
      </c>
      <c r="Q141" s="45">
        <f>IF(RES_hhdet_tes!Q141=0,"",RES_hhdet_tes!Q141/RES_hhdet_fec!Q141)</f>
        <v>0.79813324498133331</v>
      </c>
      <c r="R141" s="45">
        <f>IF(RES_hhdet_tes!R141=0,"",RES_hhdet_tes!R141/RES_hhdet_fec!R141)</f>
        <v>0.80267936126830097</v>
      </c>
      <c r="S141" s="45">
        <f>IF(RES_hhdet_tes!S141=0,"",RES_hhdet_tes!S141/RES_hhdet_fec!S141)</f>
        <v>0.80892997489911345</v>
      </c>
      <c r="T141" s="45">
        <f>IF(RES_hhdet_tes!T141=0,"",RES_hhdet_tes!T141/RES_hhdet_fec!T141)</f>
        <v>0.81522284617701612</v>
      </c>
      <c r="U141" s="45">
        <f>IF(RES_hhdet_tes!U141=0,"",RES_hhdet_tes!U141/RES_hhdet_fec!U141)</f>
        <v>0.82492719273622839</v>
      </c>
      <c r="V141" s="45">
        <f>IF(RES_hhdet_tes!V141=0,"",RES_hhdet_tes!V141/RES_hhdet_fec!V141)</f>
        <v>0.83665768321268652</v>
      </c>
      <c r="W141" s="45">
        <f>IF(RES_hhdet_tes!W141=0,"",RES_hhdet_tes!W141/RES_hhdet_fec!W141)</f>
        <v>0.84834052775033397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1.2578034445029387</v>
      </c>
      <c r="C143" s="119">
        <f>IF(RES_hhdet_tes!C143=0,"",RES_hhdet_tes!C143/RES_hhdet_fec!C143)</f>
        <v>1.3433689792401344</v>
      </c>
      <c r="D143" s="119">
        <f>IF(RES_hhdet_tes!D143=0,"",RES_hhdet_tes!D143/RES_hhdet_fec!D143)</f>
        <v>1.4044592418435204</v>
      </c>
      <c r="E143" s="119">
        <f>IF(RES_hhdet_tes!E143=0,"",RES_hhdet_tes!E143/RES_hhdet_fec!E143)</f>
        <v>1.4676777269455525</v>
      </c>
      <c r="F143" s="119">
        <f>IF(RES_hhdet_tes!F143=0,"",RES_hhdet_tes!F143/RES_hhdet_fec!F143)</f>
        <v>1.4519845802529407</v>
      </c>
      <c r="G143" s="119">
        <f>IF(RES_hhdet_tes!G143=0,"",RES_hhdet_tes!G143/RES_hhdet_fec!G143)</f>
        <v>1.4674514975461586</v>
      </c>
      <c r="H143" s="119">
        <f>IF(RES_hhdet_tes!H143=0,"",RES_hhdet_tes!H143/RES_hhdet_fec!H143)</f>
        <v>1.513892334060611</v>
      </c>
      <c r="I143" s="119">
        <f>IF(RES_hhdet_tes!I143=0,"",RES_hhdet_tes!I143/RES_hhdet_fec!I143)</f>
        <v>1.5402455955120888</v>
      </c>
      <c r="J143" s="119">
        <f>IF(RES_hhdet_tes!J143=0,"",RES_hhdet_tes!J143/RES_hhdet_fec!J143)</f>
        <v>1.6113677900356109</v>
      </c>
      <c r="K143" s="119">
        <f>IF(RES_hhdet_tes!K143=0,"",RES_hhdet_tes!K143/RES_hhdet_fec!K143)</f>
        <v>1.6518475743559851</v>
      </c>
      <c r="L143" s="119">
        <f>IF(RES_hhdet_tes!L143=0,"",RES_hhdet_tes!L143/RES_hhdet_fec!L143)</f>
        <v>1.6842226361810684</v>
      </c>
      <c r="M143" s="119">
        <f>IF(RES_hhdet_tes!M143=0,"",RES_hhdet_tes!M143/RES_hhdet_fec!M143)</f>
        <v>1.7065766620163738</v>
      </c>
      <c r="N143" s="119">
        <f>IF(RES_hhdet_tes!N143=0,"",RES_hhdet_tes!N143/RES_hhdet_fec!N143)</f>
        <v>1.7655911332758831</v>
      </c>
      <c r="O143" s="119">
        <f>IF(RES_hhdet_tes!O143=0,"",RES_hhdet_tes!O143/RES_hhdet_fec!O143)</f>
        <v>1.8176567103148016</v>
      </c>
      <c r="P143" s="119">
        <f>IF(RES_hhdet_tes!P143=0,"",RES_hhdet_tes!P143/RES_hhdet_fec!P143)</f>
        <v>1.8771028410816606</v>
      </c>
      <c r="Q143" s="119">
        <f>IF(RES_hhdet_tes!Q143=0,"",RES_hhdet_tes!Q143/RES_hhdet_fec!Q143)</f>
        <v>1.9210692006909971</v>
      </c>
      <c r="R143" s="119">
        <f>IF(RES_hhdet_tes!R143=0,"",RES_hhdet_tes!R143/RES_hhdet_fec!R143)</f>
        <v>1.9511923540482263</v>
      </c>
      <c r="S143" s="119">
        <f>IF(RES_hhdet_tes!S143=0,"",RES_hhdet_tes!S143/RES_hhdet_fec!S143)</f>
        <v>1.968362241013645</v>
      </c>
      <c r="T143" s="119">
        <f>IF(RES_hhdet_tes!T143=0,"",RES_hhdet_tes!T143/RES_hhdet_fec!T143)</f>
        <v>1.975743545088833</v>
      </c>
      <c r="U143" s="119">
        <f>IF(RES_hhdet_tes!U143=0,"",RES_hhdet_tes!U143/RES_hhdet_fec!U143)</f>
        <v>2.0408672476246954</v>
      </c>
      <c r="V143" s="119">
        <f>IF(RES_hhdet_tes!V143=0,"",RES_hhdet_tes!V143/RES_hhdet_fec!V143)</f>
        <v>2.0885233199870288</v>
      </c>
      <c r="W143" s="119">
        <f>IF(RES_hhdet_tes!W143=0,"",RES_hhdet_tes!W143/RES_hhdet_fec!W143)</f>
        <v>2.1092680968954216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1.5250399214687833</v>
      </c>
      <c r="C144" s="124">
        <f>IF(RES_hhdet_tes!C144=0,"",RES_hhdet_tes!C144/RES_hhdet_fec!C144)</f>
        <v>1.629623585675078</v>
      </c>
      <c r="D144" s="124">
        <f>IF(RES_hhdet_tes!D144=0,"",RES_hhdet_tes!D144/RES_hhdet_fec!D144)</f>
        <v>1.747091833518073</v>
      </c>
      <c r="E144" s="124">
        <f>IF(RES_hhdet_tes!E144=0,"",RES_hhdet_tes!E144/RES_hhdet_fec!E144)</f>
        <v>1.8326907797328433</v>
      </c>
      <c r="F144" s="124">
        <f>IF(RES_hhdet_tes!F144=0,"",RES_hhdet_tes!F144/RES_hhdet_fec!F144)</f>
        <v>1.8956332056651983</v>
      </c>
      <c r="G144" s="124">
        <f>IF(RES_hhdet_tes!G144=0,"",RES_hhdet_tes!G144/RES_hhdet_fec!G144)</f>
        <v>1.967440522499418</v>
      </c>
      <c r="H144" s="124">
        <f>IF(RES_hhdet_tes!H144=0,"",RES_hhdet_tes!H144/RES_hhdet_fec!H144)</f>
        <v>2.0472549625153742</v>
      </c>
      <c r="I144" s="124">
        <f>IF(RES_hhdet_tes!I144=0,"",RES_hhdet_tes!I144/RES_hhdet_fec!I144)</f>
        <v>2.1464117095705859</v>
      </c>
      <c r="J144" s="124">
        <f>IF(RES_hhdet_tes!J144=0,"",RES_hhdet_tes!J144/RES_hhdet_fec!J144)</f>
        <v>2.2197746364988933</v>
      </c>
      <c r="K144" s="124">
        <f>IF(RES_hhdet_tes!K144=0,"",RES_hhdet_tes!K144/RES_hhdet_fec!K144)</f>
        <v>2.3074102039637197</v>
      </c>
      <c r="L144" s="124">
        <f>IF(RES_hhdet_tes!L144=0,"",RES_hhdet_tes!L144/RES_hhdet_fec!L144)</f>
        <v>2.3826189603155403</v>
      </c>
      <c r="M144" s="124">
        <f>IF(RES_hhdet_tes!M144=0,"",RES_hhdet_tes!M144/RES_hhdet_fec!M144)</f>
        <v>2.471245247461181</v>
      </c>
      <c r="N144" s="124">
        <f>IF(RES_hhdet_tes!N144=0,"",RES_hhdet_tes!N144/RES_hhdet_fec!N144)</f>
        <v>2.5507016286591924</v>
      </c>
      <c r="O144" s="124">
        <f>IF(RES_hhdet_tes!O144=0,"",RES_hhdet_tes!O144/RES_hhdet_fec!O144)</f>
        <v>2.6337826708748358</v>
      </c>
      <c r="P144" s="124">
        <f>IF(RES_hhdet_tes!P144=0,"",RES_hhdet_tes!P144/RES_hhdet_fec!P144)</f>
        <v>2.720165400557538</v>
      </c>
      <c r="Q144" s="124">
        <f>IF(RES_hhdet_tes!Q144=0,"",RES_hhdet_tes!Q144/RES_hhdet_fec!Q144)</f>
        <v>2.791693468153964</v>
      </c>
      <c r="R144" s="124">
        <f>IF(RES_hhdet_tes!R144=0,"",RES_hhdet_tes!R144/RES_hhdet_fec!R144)</f>
        <v>2.8607953725359305</v>
      </c>
      <c r="S144" s="124">
        <f>IF(RES_hhdet_tes!S144=0,"",RES_hhdet_tes!S144/RES_hhdet_fec!S144)</f>
        <v>2.9370714752908502</v>
      </c>
      <c r="T144" s="124">
        <f>IF(RES_hhdet_tes!T144=0,"",RES_hhdet_tes!T144/RES_hhdet_fec!T144)</f>
        <v>3.0129631516657773</v>
      </c>
      <c r="U144" s="124">
        <f>IF(RES_hhdet_tes!U144=0,"",RES_hhdet_tes!U144/RES_hhdet_fec!U144)</f>
        <v>3.0790626034831718</v>
      </c>
      <c r="V144" s="124">
        <f>IF(RES_hhdet_tes!V144=0,"",RES_hhdet_tes!V144/RES_hhdet_fec!V144)</f>
        <v>3.1430880066034756</v>
      </c>
      <c r="W144" s="124">
        <f>IF(RES_hhdet_tes!W144=0,"",RES_hhdet_tes!W144/RES_hhdet_fec!W144)</f>
        <v>3.2040060852155912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1.5250399214687833</v>
      </c>
      <c r="C145" s="111">
        <f>IF(RES_hhdet_tes!C145=0,"",RES_hhdet_tes!C145/RES_hhdet_fec!C145)</f>
        <v>1.629623585675078</v>
      </c>
      <c r="D145" s="111">
        <f>IF(RES_hhdet_tes!D145=0,"",RES_hhdet_tes!D145/RES_hhdet_fec!D145)</f>
        <v>1.747091833518073</v>
      </c>
      <c r="E145" s="111">
        <f>IF(RES_hhdet_tes!E145=0,"",RES_hhdet_tes!E145/RES_hhdet_fec!E145)</f>
        <v>1.8326907797328433</v>
      </c>
      <c r="F145" s="111">
        <f>IF(RES_hhdet_tes!F145=0,"",RES_hhdet_tes!F145/RES_hhdet_fec!F145)</f>
        <v>1.8956332056651983</v>
      </c>
      <c r="G145" s="111">
        <f>IF(RES_hhdet_tes!G145=0,"",RES_hhdet_tes!G145/RES_hhdet_fec!G145)</f>
        <v>1.967440522499418</v>
      </c>
      <c r="H145" s="111">
        <f>IF(RES_hhdet_tes!H145=0,"",RES_hhdet_tes!H145/RES_hhdet_fec!H145)</f>
        <v>2.0472549625153742</v>
      </c>
      <c r="I145" s="111">
        <f>IF(RES_hhdet_tes!I145=0,"",RES_hhdet_tes!I145/RES_hhdet_fec!I145)</f>
        <v>2.1464117095705859</v>
      </c>
      <c r="J145" s="111">
        <f>IF(RES_hhdet_tes!J145=0,"",RES_hhdet_tes!J145/RES_hhdet_fec!J145)</f>
        <v>2.2197746364988933</v>
      </c>
      <c r="K145" s="111">
        <f>IF(RES_hhdet_tes!K145=0,"",RES_hhdet_tes!K145/RES_hhdet_fec!K145)</f>
        <v>2.3074102039637197</v>
      </c>
      <c r="L145" s="111">
        <f>IF(RES_hhdet_tes!L145=0,"",RES_hhdet_tes!L145/RES_hhdet_fec!L145)</f>
        <v>2.3826189603155403</v>
      </c>
      <c r="M145" s="111">
        <f>IF(RES_hhdet_tes!M145=0,"",RES_hhdet_tes!M145/RES_hhdet_fec!M145)</f>
        <v>2.471245247461181</v>
      </c>
      <c r="N145" s="111">
        <f>IF(RES_hhdet_tes!N145=0,"",RES_hhdet_tes!N145/RES_hhdet_fec!N145)</f>
        <v>2.5507016286591924</v>
      </c>
      <c r="O145" s="111">
        <f>IF(RES_hhdet_tes!O145=0,"",RES_hhdet_tes!O145/RES_hhdet_fec!O145)</f>
        <v>2.6337826708748358</v>
      </c>
      <c r="P145" s="111">
        <f>IF(RES_hhdet_tes!P145=0,"",RES_hhdet_tes!P145/RES_hhdet_fec!P145)</f>
        <v>2.720165400557538</v>
      </c>
      <c r="Q145" s="111">
        <f>IF(RES_hhdet_tes!Q145=0,"",RES_hhdet_tes!Q145/RES_hhdet_fec!Q145)</f>
        <v>2.791693468153964</v>
      </c>
      <c r="R145" s="111">
        <f>IF(RES_hhdet_tes!R145=0,"",RES_hhdet_tes!R145/RES_hhdet_fec!R145)</f>
        <v>2.8607953725359305</v>
      </c>
      <c r="S145" s="111">
        <f>IF(RES_hhdet_tes!S145=0,"",RES_hhdet_tes!S145/RES_hhdet_fec!S145)</f>
        <v>2.9370714752908502</v>
      </c>
      <c r="T145" s="111">
        <f>IF(RES_hhdet_tes!T145=0,"",RES_hhdet_tes!T145/RES_hhdet_fec!T145)</f>
        <v>3.0129631516657773</v>
      </c>
      <c r="U145" s="111">
        <f>IF(RES_hhdet_tes!U145=0,"",RES_hhdet_tes!U145/RES_hhdet_fec!U145)</f>
        <v>3.0790626034831718</v>
      </c>
      <c r="V145" s="111">
        <f>IF(RES_hhdet_tes!V145=0,"",RES_hhdet_tes!V145/RES_hhdet_fec!V145)</f>
        <v>3.1430880066034756</v>
      </c>
      <c r="W145" s="111">
        <f>IF(RES_hhdet_tes!W145=0,"",RES_hhdet_tes!W145/RES_hhdet_fec!W145)</f>
        <v>3.2040060852155912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1.9246046147423326</v>
      </c>
      <c r="C146" s="124">
        <f>IF(RES_hhdet_tes!C146=0,"",RES_hhdet_tes!C146/RES_hhdet_fec!C146)</f>
        <v>1.9931528974493959</v>
      </c>
      <c r="D146" s="124">
        <f>IF(RES_hhdet_tes!D146=0,"",RES_hhdet_tes!D146/RES_hhdet_fec!D146)</f>
        <v>2.0907831439941327</v>
      </c>
      <c r="E146" s="124">
        <f>IF(RES_hhdet_tes!E146=0,"",RES_hhdet_tes!E146/RES_hhdet_fec!E146)</f>
        <v>2.2177744897357217</v>
      </c>
      <c r="F146" s="124">
        <f>IF(RES_hhdet_tes!F146=0,"",RES_hhdet_tes!F146/RES_hhdet_fec!F146)</f>
        <v>2.3514593248449112</v>
      </c>
      <c r="G146" s="124">
        <f>IF(RES_hhdet_tes!G146=0,"",RES_hhdet_tes!G146/RES_hhdet_fec!G146)</f>
        <v>2.4855842404659478</v>
      </c>
      <c r="H146" s="124">
        <f>IF(RES_hhdet_tes!H146=0,"",RES_hhdet_tes!H146/RES_hhdet_fec!H146)</f>
        <v>2.6386177588984951</v>
      </c>
      <c r="I146" s="124">
        <f>IF(RES_hhdet_tes!I146=0,"",RES_hhdet_tes!I146/RES_hhdet_fec!I146)</f>
        <v>2.7490958111590773</v>
      </c>
      <c r="J146" s="124">
        <f>IF(RES_hhdet_tes!J146=0,"",RES_hhdet_tes!J146/RES_hhdet_fec!J146)</f>
        <v>2.8262008377634498</v>
      </c>
      <c r="K146" s="124">
        <f>IF(RES_hhdet_tes!K146=0,"",RES_hhdet_tes!K146/RES_hhdet_fec!K146)</f>
        <v>2.9160453745754733</v>
      </c>
      <c r="L146" s="124">
        <f>IF(RES_hhdet_tes!L146=0,"",RES_hhdet_tes!L146/RES_hhdet_fec!L146)</f>
        <v>3.0029889731296531</v>
      </c>
      <c r="M146" s="124">
        <f>IF(RES_hhdet_tes!M146=0,"",RES_hhdet_tes!M146/RES_hhdet_fec!M146)</f>
        <v>3.0992949865455026</v>
      </c>
      <c r="N146" s="124">
        <f>IF(RES_hhdet_tes!N146=0,"",RES_hhdet_tes!N146/RES_hhdet_fec!N146)</f>
        <v>3.1981327401257795</v>
      </c>
      <c r="O146" s="124">
        <f>IF(RES_hhdet_tes!O146=0,"",RES_hhdet_tes!O146/RES_hhdet_fec!O146)</f>
        <v>3.3079953053459219</v>
      </c>
      <c r="P146" s="124">
        <f>IF(RES_hhdet_tes!P146=0,"",RES_hhdet_tes!P146/RES_hhdet_fec!P146)</f>
        <v>3.427481809778147</v>
      </c>
      <c r="Q146" s="124">
        <f>IF(RES_hhdet_tes!Q146=0,"",RES_hhdet_tes!Q146/RES_hhdet_fec!Q146)</f>
        <v>3.5808180512186198</v>
      </c>
      <c r="R146" s="124">
        <f>IF(RES_hhdet_tes!R146=0,"",RES_hhdet_tes!R146/RES_hhdet_fec!R146)</f>
        <v>3.7138009418365745</v>
      </c>
      <c r="S146" s="124">
        <f>IF(RES_hhdet_tes!S146=0,"",RES_hhdet_tes!S146/RES_hhdet_fec!S146)</f>
        <v>3.8201013768133842</v>
      </c>
      <c r="T146" s="124">
        <f>IF(RES_hhdet_tes!T146=0,"",RES_hhdet_tes!T146/RES_hhdet_fec!T146)</f>
        <v>3.9117038039073964</v>
      </c>
      <c r="U146" s="124">
        <f>IF(RES_hhdet_tes!U146=0,"",RES_hhdet_tes!U146/RES_hhdet_fec!U146)</f>
        <v>3.9985350321510222</v>
      </c>
      <c r="V146" s="124">
        <f>IF(RES_hhdet_tes!V146=0,"",RES_hhdet_tes!V146/RES_hhdet_fec!V146)</f>
        <v>4.0816682138023479</v>
      </c>
      <c r="W146" s="124">
        <f>IF(RES_hhdet_tes!W146=0,"",RES_hhdet_tes!W146/RES_hhdet_fec!W146)</f>
        <v>4.1538028656616142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1.9246046147423326</v>
      </c>
      <c r="C147" s="111">
        <f>IF(RES_hhdet_tes!C147=0,"",RES_hhdet_tes!C147/RES_hhdet_fec!C147)</f>
        <v>1.9931528974493959</v>
      </c>
      <c r="D147" s="111">
        <f>IF(RES_hhdet_tes!D147=0,"",RES_hhdet_tes!D147/RES_hhdet_fec!D147)</f>
        <v>2.0907831439941327</v>
      </c>
      <c r="E147" s="111">
        <f>IF(RES_hhdet_tes!E147=0,"",RES_hhdet_tes!E147/RES_hhdet_fec!E147)</f>
        <v>2.2177744897357217</v>
      </c>
      <c r="F147" s="111">
        <f>IF(RES_hhdet_tes!F147=0,"",RES_hhdet_tes!F147/RES_hhdet_fec!F147)</f>
        <v>2.3514593248449112</v>
      </c>
      <c r="G147" s="111">
        <f>IF(RES_hhdet_tes!G147=0,"",RES_hhdet_tes!G147/RES_hhdet_fec!G147)</f>
        <v>2.4855842404659478</v>
      </c>
      <c r="H147" s="111">
        <f>IF(RES_hhdet_tes!H147=0,"",RES_hhdet_tes!H147/RES_hhdet_fec!H147)</f>
        <v>2.6386177588984951</v>
      </c>
      <c r="I147" s="111">
        <f>IF(RES_hhdet_tes!I147=0,"",RES_hhdet_tes!I147/RES_hhdet_fec!I147)</f>
        <v>2.7490958111590773</v>
      </c>
      <c r="J147" s="111">
        <f>IF(RES_hhdet_tes!J147=0,"",RES_hhdet_tes!J147/RES_hhdet_fec!J147)</f>
        <v>2.8262008377634498</v>
      </c>
      <c r="K147" s="111">
        <f>IF(RES_hhdet_tes!K147=0,"",RES_hhdet_tes!K147/RES_hhdet_fec!K147)</f>
        <v>2.9160453745754733</v>
      </c>
      <c r="L147" s="111">
        <f>IF(RES_hhdet_tes!L147=0,"",RES_hhdet_tes!L147/RES_hhdet_fec!L147)</f>
        <v>3.0029889731296531</v>
      </c>
      <c r="M147" s="111">
        <f>IF(RES_hhdet_tes!M147=0,"",RES_hhdet_tes!M147/RES_hhdet_fec!M147)</f>
        <v>3.0992949865455026</v>
      </c>
      <c r="N147" s="111">
        <f>IF(RES_hhdet_tes!N147=0,"",RES_hhdet_tes!N147/RES_hhdet_fec!N147)</f>
        <v>3.1981327401257795</v>
      </c>
      <c r="O147" s="111">
        <f>IF(RES_hhdet_tes!O147=0,"",RES_hhdet_tes!O147/RES_hhdet_fec!O147)</f>
        <v>3.3079953053459219</v>
      </c>
      <c r="P147" s="111">
        <f>IF(RES_hhdet_tes!P147=0,"",RES_hhdet_tes!P147/RES_hhdet_fec!P147)</f>
        <v>3.427481809778147</v>
      </c>
      <c r="Q147" s="111">
        <f>IF(RES_hhdet_tes!Q147=0,"",RES_hhdet_tes!Q147/RES_hhdet_fec!Q147)</f>
        <v>3.5808180512186198</v>
      </c>
      <c r="R147" s="111">
        <f>IF(RES_hhdet_tes!R147=0,"",RES_hhdet_tes!R147/RES_hhdet_fec!R147)</f>
        <v>3.7138009418365745</v>
      </c>
      <c r="S147" s="111">
        <f>IF(RES_hhdet_tes!S147=0,"",RES_hhdet_tes!S147/RES_hhdet_fec!S147)</f>
        <v>3.8201013768133842</v>
      </c>
      <c r="T147" s="111">
        <f>IF(RES_hhdet_tes!T147=0,"",RES_hhdet_tes!T147/RES_hhdet_fec!T147)</f>
        <v>3.9117038039073964</v>
      </c>
      <c r="U147" s="111">
        <f>IF(RES_hhdet_tes!U147=0,"",RES_hhdet_tes!U147/RES_hhdet_fec!U147)</f>
        <v>3.9985350321510222</v>
      </c>
      <c r="V147" s="111">
        <f>IF(RES_hhdet_tes!V147=0,"",RES_hhdet_tes!V147/RES_hhdet_fec!V147)</f>
        <v>4.0816682138023479</v>
      </c>
      <c r="W147" s="111">
        <f>IF(RES_hhdet_tes!W147=0,"",RES_hhdet_tes!W147/RES_hhdet_fec!W147)</f>
        <v>4.1538028656616142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0.74726255337923175</v>
      </c>
      <c r="C148" s="124">
        <f>IF(RES_hhdet_tes!C148=0,"",RES_hhdet_tes!C148/RES_hhdet_fec!C148)</f>
        <v>0.76271212137526234</v>
      </c>
      <c r="D148" s="124">
        <f>IF(RES_hhdet_tes!D148=0,"",RES_hhdet_tes!D148/RES_hhdet_fec!D148)</f>
        <v>0.77791918627706547</v>
      </c>
      <c r="E148" s="124">
        <f>IF(RES_hhdet_tes!E148=0,"",RES_hhdet_tes!E148/RES_hhdet_fec!E148)</f>
        <v>0.79289061972707542</v>
      </c>
      <c r="F148" s="124">
        <f>IF(RES_hhdet_tes!F148=0,"",RES_hhdet_tes!F148/RES_hhdet_fec!F148)</f>
        <v>0.78979952334167447</v>
      </c>
      <c r="G148" s="124">
        <f>IF(RES_hhdet_tes!G148=0,"",RES_hhdet_tes!G148/RES_hhdet_fec!G148)</f>
        <v>0.79781388854607438</v>
      </c>
      <c r="H148" s="124">
        <f>IF(RES_hhdet_tes!H148=0,"",RES_hhdet_tes!H148/RES_hhdet_fec!H148)</f>
        <v>0.80379698603160654</v>
      </c>
      <c r="I148" s="124">
        <f>IF(RES_hhdet_tes!I148=0,"",RES_hhdet_tes!I148/RES_hhdet_fec!I148)</f>
        <v>0.81178322347627718</v>
      </c>
      <c r="J148" s="124">
        <f>IF(RES_hhdet_tes!J148=0,"",RES_hhdet_tes!J148/RES_hhdet_fec!J148)</f>
        <v>0.8169895405440909</v>
      </c>
      <c r="K148" s="124">
        <f>IF(RES_hhdet_tes!K148=0,"",RES_hhdet_tes!K148/RES_hhdet_fec!K148)</f>
        <v>0.82460752651597036</v>
      </c>
      <c r="L148" s="124">
        <f>IF(RES_hhdet_tes!L148=0,"",RES_hhdet_tes!L148/RES_hhdet_fec!L148)</f>
        <v>0.82503822379605307</v>
      </c>
      <c r="M148" s="124">
        <f>IF(RES_hhdet_tes!M148=0,"",RES_hhdet_tes!M148/RES_hhdet_fec!M148)</f>
        <v>0.82880297786855572</v>
      </c>
      <c r="N148" s="124">
        <f>IF(RES_hhdet_tes!N148=0,"",RES_hhdet_tes!N148/RES_hhdet_fec!N148)</f>
        <v>0.83271118448470138</v>
      </c>
      <c r="O148" s="124">
        <f>IF(RES_hhdet_tes!O148=0,"",RES_hhdet_tes!O148/RES_hhdet_fec!O148)</f>
        <v>0.83803412591376669</v>
      </c>
      <c r="P148" s="124">
        <f>IF(RES_hhdet_tes!P148=0,"",RES_hhdet_tes!P148/RES_hhdet_fec!P148)</f>
        <v>0.85176211614633501</v>
      </c>
      <c r="Q148" s="124">
        <f>IF(RES_hhdet_tes!Q148=0,"",RES_hhdet_tes!Q148/RES_hhdet_fec!Q148)</f>
        <v>0.86485864631201037</v>
      </c>
      <c r="R148" s="124">
        <f>IF(RES_hhdet_tes!R148=0,"",RES_hhdet_tes!R148/RES_hhdet_fec!R148)</f>
        <v>0.8692845353927432</v>
      </c>
      <c r="S148" s="124">
        <f>IF(RES_hhdet_tes!S148=0,"",RES_hhdet_tes!S148/RES_hhdet_fec!S148)</f>
        <v>0.8763549583174326</v>
      </c>
      <c r="T148" s="124">
        <f>IF(RES_hhdet_tes!T148=0,"",RES_hhdet_tes!T148/RES_hhdet_fec!T148)</f>
        <v>0.88493249578745181</v>
      </c>
      <c r="U148" s="124">
        <f>IF(RES_hhdet_tes!U148=0,"",RES_hhdet_tes!U148/RES_hhdet_fec!U148)</f>
        <v>0.89281613271177795</v>
      </c>
      <c r="V148" s="124">
        <f>IF(RES_hhdet_tes!V148=0,"",RES_hhdet_tes!V148/RES_hhdet_fec!V148)</f>
        <v>0.90029940800675001</v>
      </c>
      <c r="W148" s="124">
        <f>IF(RES_hhdet_tes!W148=0,"",RES_hhdet_tes!W148/RES_hhdet_fec!W148)</f>
        <v>0.90500016803058914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0.66927124381602909</v>
      </c>
      <c r="C149" s="111">
        <f>IF(RES_hhdet_tes!C149=0,"",RES_hhdet_tes!C149/RES_hhdet_fec!C149)</f>
        <v>0.67435630468219043</v>
      </c>
      <c r="D149" s="111">
        <f>IF(RES_hhdet_tes!D149=0,"",RES_hhdet_tes!D149/RES_hhdet_fec!D149)</f>
        <v>0.67809412572807171</v>
      </c>
      <c r="E149" s="111">
        <f>IF(RES_hhdet_tes!E149=0,"",RES_hhdet_tes!E149/RES_hhdet_fec!E149)</f>
        <v>0.68295453954764629</v>
      </c>
      <c r="F149" s="111">
        <f>IF(RES_hhdet_tes!F149=0,"",RES_hhdet_tes!F149/RES_hhdet_fec!F149)</f>
        <v>0.68711270491224552</v>
      </c>
      <c r="G149" s="111">
        <f>IF(RES_hhdet_tes!G149=0,"",RES_hhdet_tes!G149/RES_hhdet_fec!G149)</f>
        <v>0.69134313570885131</v>
      </c>
      <c r="H149" s="111">
        <f>IF(RES_hhdet_tes!H149=0,"",RES_hhdet_tes!H149/RES_hhdet_fec!H149)</f>
        <v>0.6954615152909005</v>
      </c>
      <c r="I149" s="111">
        <f>IF(RES_hhdet_tes!I149=0,"",RES_hhdet_tes!I149/RES_hhdet_fec!I149)</f>
        <v>0.697981744022659</v>
      </c>
      <c r="J149" s="111">
        <f>IF(RES_hhdet_tes!J149=0,"",RES_hhdet_tes!J149/RES_hhdet_fec!J149)</f>
        <v>0.69973460525452569</v>
      </c>
      <c r="K149" s="111">
        <f>IF(RES_hhdet_tes!K149=0,"",RES_hhdet_tes!K149/RES_hhdet_fec!K149)</f>
        <v>0.70285149326339591</v>
      </c>
      <c r="L149" s="111">
        <f>IF(RES_hhdet_tes!L149=0,"",RES_hhdet_tes!L149/RES_hhdet_fec!L149)</f>
        <v>0.70562556264223375</v>
      </c>
      <c r="M149" s="111">
        <f>IF(RES_hhdet_tes!M149=0,"",RES_hhdet_tes!M149/RES_hhdet_fec!M149)</f>
        <v>0.70998816167787115</v>
      </c>
      <c r="N149" s="111">
        <f>IF(RES_hhdet_tes!N149=0,"",RES_hhdet_tes!N149/RES_hhdet_fec!N149)</f>
        <v>0.71482191676331597</v>
      </c>
      <c r="O149" s="111">
        <f>IF(RES_hhdet_tes!O149=0,"",RES_hhdet_tes!O149/RES_hhdet_fec!O149)</f>
        <v>0.72397962770530333</v>
      </c>
      <c r="P149" s="111">
        <f>IF(RES_hhdet_tes!P149=0,"",RES_hhdet_tes!P149/RES_hhdet_fec!P149)</f>
        <v>0.74259546484312933</v>
      </c>
      <c r="Q149" s="111">
        <f>IF(RES_hhdet_tes!Q149=0,"",RES_hhdet_tes!Q149/RES_hhdet_fec!Q149)</f>
        <v>0.75937314230486097</v>
      </c>
      <c r="R149" s="111">
        <f>IF(RES_hhdet_tes!R149=0,"",RES_hhdet_tes!R149/RES_hhdet_fec!R149)</f>
        <v>0.77179707745006754</v>
      </c>
      <c r="S149" s="111">
        <f>IF(RES_hhdet_tes!S149=0,"",RES_hhdet_tes!S149/RES_hhdet_fec!S149)</f>
        <v>0.78685609540827206</v>
      </c>
      <c r="T149" s="111">
        <f>IF(RES_hhdet_tes!T149=0,"",RES_hhdet_tes!T149/RES_hhdet_fec!T149)</f>
        <v>0.80593824730239005</v>
      </c>
      <c r="U149" s="111">
        <f>IF(RES_hhdet_tes!U149=0,"",RES_hhdet_tes!U149/RES_hhdet_fec!U149)</f>
        <v>0.81997035159967957</v>
      </c>
      <c r="V149" s="111">
        <f>IF(RES_hhdet_tes!V149=0,"",RES_hhdet_tes!V149/RES_hhdet_fec!V149)</f>
        <v>0.83283858222107476</v>
      </c>
      <c r="W149" s="111">
        <f>IF(RES_hhdet_tes!W149=0,"",RES_hhdet_tes!W149/RES_hhdet_fec!W149)</f>
        <v>0.8441492385855689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0.82308853615189004</v>
      </c>
      <c r="C150" s="111">
        <f>IF(RES_hhdet_tes!C150=0,"",RES_hhdet_tes!C150/RES_hhdet_fec!C150)</f>
        <v>0.83653770827236651</v>
      </c>
      <c r="D150" s="111">
        <f>IF(RES_hhdet_tes!D150=0,"",RES_hhdet_tes!D150/RES_hhdet_fec!D150)</f>
        <v>0.83545897522181467</v>
      </c>
      <c r="E150" s="111">
        <f>IF(RES_hhdet_tes!E150=0,"",RES_hhdet_tes!E150/RES_hhdet_fec!E150)</f>
        <v>0.83841106751816497</v>
      </c>
      <c r="F150" s="111">
        <f>IF(RES_hhdet_tes!F150=0,"",RES_hhdet_tes!F150/RES_hhdet_fec!F150)</f>
        <v>0.83126245514986807</v>
      </c>
      <c r="G150" s="111">
        <f>IF(RES_hhdet_tes!G150=0,"",RES_hhdet_tes!G150/RES_hhdet_fec!G150)</f>
        <v>0.83494298437188208</v>
      </c>
      <c r="H150" s="111">
        <f>IF(RES_hhdet_tes!H150=0,"",RES_hhdet_tes!H150/RES_hhdet_fec!H150)</f>
        <v>0.83788623980105403</v>
      </c>
      <c r="I150" s="111">
        <f>IF(RES_hhdet_tes!I150=0,"",RES_hhdet_tes!I150/RES_hhdet_fec!I150)</f>
        <v>0.82407370152479364</v>
      </c>
      <c r="J150" s="111">
        <f>IF(RES_hhdet_tes!J150=0,"",RES_hhdet_tes!J150/RES_hhdet_fec!J150)</f>
        <v>0.84062520877393276</v>
      </c>
      <c r="K150" s="111">
        <f>IF(RES_hhdet_tes!K150=0,"",RES_hhdet_tes!K150/RES_hhdet_fec!K150)</f>
        <v>0.84102479198442592</v>
      </c>
      <c r="L150" s="111">
        <f>IF(RES_hhdet_tes!L150=0,"",RES_hhdet_tes!L150/RES_hhdet_fec!L150)</f>
        <v>0.84323459032360248</v>
      </c>
      <c r="M150" s="111">
        <f>IF(RES_hhdet_tes!M150=0,"",RES_hhdet_tes!M150/RES_hhdet_fec!M150)</f>
        <v>0.84092566089473197</v>
      </c>
      <c r="N150" s="111">
        <f>IF(RES_hhdet_tes!N150=0,"",RES_hhdet_tes!N150/RES_hhdet_fec!N150)</f>
        <v>0.84235501278108338</v>
      </c>
      <c r="O150" s="111">
        <f>IF(RES_hhdet_tes!O150=0,"",RES_hhdet_tes!O150/RES_hhdet_fec!O150)</f>
        <v>0.83924614857216695</v>
      </c>
      <c r="P150" s="111">
        <f>IF(RES_hhdet_tes!P150=0,"",RES_hhdet_tes!P150/RES_hhdet_fec!P150)</f>
        <v>0.87656721393170334</v>
      </c>
      <c r="Q150" s="111">
        <f>IF(RES_hhdet_tes!Q150=0,"",RES_hhdet_tes!Q150/RES_hhdet_fec!Q150)</f>
        <v>0.88063990527747138</v>
      </c>
      <c r="R150" s="111">
        <f>IF(RES_hhdet_tes!R150=0,"",RES_hhdet_tes!R150/RES_hhdet_fec!R150)</f>
        <v>0.89180958308728464</v>
      </c>
      <c r="S150" s="111">
        <f>IF(RES_hhdet_tes!S150=0,"",RES_hhdet_tes!S150/RES_hhdet_fec!S150)</f>
        <v>0.88965421053621208</v>
      </c>
      <c r="T150" s="111">
        <f>IF(RES_hhdet_tes!T150=0,"",RES_hhdet_tes!T150/RES_hhdet_fec!T150)</f>
        <v>0.90948431124066798</v>
      </c>
      <c r="U150" s="111">
        <f>IF(RES_hhdet_tes!U150=0,"",RES_hhdet_tes!U150/RES_hhdet_fec!U150)</f>
        <v>0.91389150675966702</v>
      </c>
      <c r="V150" s="111">
        <f>IF(RES_hhdet_tes!V150=0,"",RES_hhdet_tes!V150/RES_hhdet_fec!V150)</f>
        <v>0.92497208426780375</v>
      </c>
      <c r="W150" s="111">
        <f>IF(RES_hhdet_tes!W150=0,"",RES_hhdet_tes!W150/RES_hhdet_fec!W150)</f>
        <v>0.92125158998376377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0.66927124381602909</v>
      </c>
      <c r="C151" s="112">
        <f>IF(RES_hhdet_tes!C151=0,"",RES_hhdet_tes!C151/RES_hhdet_fec!C151)</f>
        <v>0.67910052277189525</v>
      </c>
      <c r="D151" s="112">
        <f>IF(RES_hhdet_tes!D151=0,"",RES_hhdet_tes!D151/RES_hhdet_fec!D151)</f>
        <v>0.68360501940974383</v>
      </c>
      <c r="E151" s="112">
        <f>IF(RES_hhdet_tes!E151=0,"",RES_hhdet_tes!E151/RES_hhdet_fec!E151)</f>
        <v>0.68764693027538448</v>
      </c>
      <c r="F151" s="112">
        <f>IF(RES_hhdet_tes!F151=0,"",RES_hhdet_tes!F151/RES_hhdet_fec!F151)</f>
        <v>0.69169353935635802</v>
      </c>
      <c r="G151" s="112">
        <f>IF(RES_hhdet_tes!G151=0,"",RES_hhdet_tes!G151/RES_hhdet_fec!G151)</f>
        <v>0.69356266806597644</v>
      </c>
      <c r="H151" s="112">
        <f>IF(RES_hhdet_tes!H151=0,"",RES_hhdet_tes!H151/RES_hhdet_fec!H151)</f>
        <v>0.69661579177340893</v>
      </c>
      <c r="I151" s="112">
        <f>IF(RES_hhdet_tes!I151=0,"",RES_hhdet_tes!I151/RES_hhdet_fec!I151)</f>
        <v>0.69720704781064646</v>
      </c>
      <c r="J151" s="112">
        <f>IF(RES_hhdet_tes!J151=0,"",RES_hhdet_tes!J151/RES_hhdet_fec!J151)</f>
        <v>0.70132256406829674</v>
      </c>
      <c r="K151" s="112">
        <f>IF(RES_hhdet_tes!K151=0,"",RES_hhdet_tes!K151/RES_hhdet_fec!K151)</f>
        <v>0.70456227832762797</v>
      </c>
      <c r="L151" s="112">
        <f>IF(RES_hhdet_tes!L151=0,"",RES_hhdet_tes!L151/RES_hhdet_fec!L151)</f>
        <v>0.70658082781612364</v>
      </c>
      <c r="M151" s="112">
        <f>IF(RES_hhdet_tes!M151=0,"",RES_hhdet_tes!M151/RES_hhdet_fec!M151)</f>
        <v>0.71137363133020715</v>
      </c>
      <c r="N151" s="112">
        <f>IF(RES_hhdet_tes!N151=0,"",RES_hhdet_tes!N151/RES_hhdet_fec!N151)</f>
        <v>0.71471669467564802</v>
      </c>
      <c r="O151" s="112">
        <f>IF(RES_hhdet_tes!O151=0,"",RES_hhdet_tes!O151/RES_hhdet_fec!O151)</f>
        <v>0.71851128565523226</v>
      </c>
      <c r="P151" s="112">
        <f>IF(RES_hhdet_tes!P151=0,"",RES_hhdet_tes!P151/RES_hhdet_fec!P151)</f>
        <v>0.75662191820315605</v>
      </c>
      <c r="Q151" s="112">
        <f>IF(RES_hhdet_tes!Q151=0,"",RES_hhdet_tes!Q151/RES_hhdet_fec!Q151)</f>
        <v>0.75991814853940765</v>
      </c>
      <c r="R151" s="112">
        <f>IF(RES_hhdet_tes!R151=0,"",RES_hhdet_tes!R151/RES_hhdet_fec!R151)</f>
        <v>0.78367854088356181</v>
      </c>
      <c r="S151" s="112">
        <f>IF(RES_hhdet_tes!S151=0,"",RES_hhdet_tes!S151/RES_hhdet_fec!S151)</f>
        <v>0.78904993330835627</v>
      </c>
      <c r="T151" s="112">
        <f>IF(RES_hhdet_tes!T151=0,"",RES_hhdet_tes!T151/RES_hhdet_fec!T151)</f>
        <v>0.81184547160093434</v>
      </c>
      <c r="U151" s="112">
        <f>IF(RES_hhdet_tes!U151=0,"",RES_hhdet_tes!U151/RES_hhdet_fec!U151)</f>
        <v>0.82151330323842742</v>
      </c>
      <c r="V151" s="112">
        <f>IF(RES_hhdet_tes!V151=0,"",RES_hhdet_tes!V151/RES_hhdet_fec!V151)</f>
        <v>0.83519636332111402</v>
      </c>
      <c r="W151" s="112">
        <f>IF(RES_hhdet_tes!W151=0,"",RES_hhdet_tes!W151/RES_hhdet_fec!W151)</f>
        <v>0.84128847254968697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0.74980418038628749</v>
      </c>
      <c r="C153" s="112">
        <f>IF(RES_hhdet_tes!C153=0,"",RES_hhdet_tes!C153/RES_hhdet_fec!C153)</f>
        <v>0.75662418545433818</v>
      </c>
      <c r="D153" s="112">
        <f>IF(RES_hhdet_tes!D153=0,"",RES_hhdet_tes!D153/RES_hhdet_fec!D153)</f>
        <v>0.76353197200403766</v>
      </c>
      <c r="E153" s="112">
        <f>IF(RES_hhdet_tes!E153=0,"",RES_hhdet_tes!E153/RES_hhdet_fec!E153)</f>
        <v>0.76729097258855583</v>
      </c>
      <c r="F153" s="112">
        <f>IF(RES_hhdet_tes!F153=0,"",RES_hhdet_tes!F153/RES_hhdet_fec!F153)</f>
        <v>0.77137074691678043</v>
      </c>
      <c r="G153" s="112">
        <f>IF(RES_hhdet_tes!G153=0,"",RES_hhdet_tes!G153/RES_hhdet_fec!G153)</f>
        <v>0.77489396786153275</v>
      </c>
      <c r="H153" s="112">
        <f>IF(RES_hhdet_tes!H153=0,"",RES_hhdet_tes!H153/RES_hhdet_fec!H153)</f>
        <v>0.77833263288326604</v>
      </c>
      <c r="I153" s="112">
        <f>IF(RES_hhdet_tes!I153=0,"",RES_hhdet_tes!I153/RES_hhdet_fec!I153)</f>
        <v>0.78016750701380433</v>
      </c>
      <c r="J153" s="112">
        <f>IF(RES_hhdet_tes!J153=0,"",RES_hhdet_tes!J153/RES_hhdet_fec!J153)</f>
        <v>0.78123294976445135</v>
      </c>
      <c r="K153" s="112">
        <f>IF(RES_hhdet_tes!K153=0,"",RES_hhdet_tes!K153/RES_hhdet_fec!K153)</f>
        <v>0.78238796880361172</v>
      </c>
      <c r="L153" s="112">
        <f>IF(RES_hhdet_tes!L153=0,"",RES_hhdet_tes!L153/RES_hhdet_fec!L153)</f>
        <v>0.78434838696791842</v>
      </c>
      <c r="M153" s="112">
        <f>IF(RES_hhdet_tes!M153=0,"",RES_hhdet_tes!M153/RES_hhdet_fec!M153)</f>
        <v>0.78579529492736255</v>
      </c>
      <c r="N153" s="112">
        <f>IF(RES_hhdet_tes!N153=0,"",RES_hhdet_tes!N153/RES_hhdet_fec!N153)</f>
        <v>0.78866009504692813</v>
      </c>
      <c r="O153" s="112">
        <f>IF(RES_hhdet_tes!O153=0,"",RES_hhdet_tes!O153/RES_hhdet_fec!O153)</f>
        <v>0.79155100682543378</v>
      </c>
      <c r="P153" s="112">
        <f>IF(RES_hhdet_tes!P153=0,"",RES_hhdet_tes!P153/RES_hhdet_fec!P153)</f>
        <v>0.79419232429087694</v>
      </c>
      <c r="Q153" s="112">
        <f>IF(RES_hhdet_tes!Q153=0,"",RES_hhdet_tes!Q153/RES_hhdet_fec!Q153)</f>
        <v>0.7969220017846933</v>
      </c>
      <c r="R153" s="112">
        <f>IF(RES_hhdet_tes!R153=0,"",RES_hhdet_tes!R153/RES_hhdet_fec!R153)</f>
        <v>0.80421822760247375</v>
      </c>
      <c r="S153" s="112">
        <f>IF(RES_hhdet_tes!S153=0,"",RES_hhdet_tes!S153/RES_hhdet_fec!S153)</f>
        <v>0.81550424461132354</v>
      </c>
      <c r="T153" s="112">
        <f>IF(RES_hhdet_tes!T153=0,"",RES_hhdet_tes!T153/RES_hhdet_fec!T153)</f>
        <v>0.82802532931352246</v>
      </c>
      <c r="U153" s="112">
        <f>IF(RES_hhdet_tes!U153=0,"",RES_hhdet_tes!U153/RES_hhdet_fec!U153)</f>
        <v>0.83701188498415513</v>
      </c>
      <c r="V153" s="112">
        <f>IF(RES_hhdet_tes!V153=0,"",RES_hhdet_tes!V153/RES_hhdet_fec!V153)</f>
        <v>0.84841702009029274</v>
      </c>
      <c r="W153" s="112">
        <f>IF(RES_hhdet_tes!W153=0,"",RES_hhdet_tes!W153/RES_hhdet_fec!W153)</f>
        <v>0.85157864371886938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0.87324719145901064</v>
      </c>
      <c r="C154" s="113">
        <f>IF(RES_hhdet_tes!C154=0,"",RES_hhdet_tes!C154/RES_hhdet_fec!C154)</f>
        <v>0.88633021897672559</v>
      </c>
      <c r="D154" s="113">
        <f>IF(RES_hhdet_tes!D154=0,"",RES_hhdet_tes!D154/RES_hhdet_fec!D154)</f>
        <v>0.88734271026266742</v>
      </c>
      <c r="E154" s="113">
        <f>IF(RES_hhdet_tes!E154=0,"",RES_hhdet_tes!E154/RES_hhdet_fec!E154)</f>
        <v>0.8896069801907861</v>
      </c>
      <c r="F154" s="113">
        <f>IF(RES_hhdet_tes!F154=0,"",RES_hhdet_tes!F154/RES_hhdet_fec!F154)</f>
        <v>0.8837380111454749</v>
      </c>
      <c r="G154" s="113">
        <f>IF(RES_hhdet_tes!G154=0,"",RES_hhdet_tes!G154/RES_hhdet_fec!G154)</f>
        <v>0.88650583692009932</v>
      </c>
      <c r="H154" s="113">
        <f>IF(RES_hhdet_tes!H154=0,"",RES_hhdet_tes!H154/RES_hhdet_fec!H154)</f>
        <v>0.88853441076246609</v>
      </c>
      <c r="I154" s="113">
        <f>IF(RES_hhdet_tes!I154=0,"",RES_hhdet_tes!I154/RES_hhdet_fec!I154)</f>
        <v>0.87853185936129463</v>
      </c>
      <c r="J154" s="113">
        <f>IF(RES_hhdet_tes!J154=0,"",RES_hhdet_tes!J154/RES_hhdet_fec!J154)</f>
        <v>0.88985535382676328</v>
      </c>
      <c r="K154" s="113">
        <f>IF(RES_hhdet_tes!K154=0,"",RES_hhdet_tes!K154/RES_hhdet_fec!K154)</f>
        <v>0.88940723023919144</v>
      </c>
      <c r="L154" s="113">
        <f>IF(RES_hhdet_tes!L154=0,"",RES_hhdet_tes!L154/RES_hhdet_fec!L154)</f>
        <v>0.89085999863270826</v>
      </c>
      <c r="M154" s="113">
        <f>IF(RES_hhdet_tes!M154=0,"",RES_hhdet_tes!M154/RES_hhdet_fec!M154)</f>
        <v>0.88763752754493086</v>
      </c>
      <c r="N154" s="113">
        <f>IF(RES_hhdet_tes!N154=0,"",RES_hhdet_tes!N154/RES_hhdet_fec!N154)</f>
        <v>0.88845282580083607</v>
      </c>
      <c r="O154" s="113">
        <f>IF(RES_hhdet_tes!O154=0,"",RES_hhdet_tes!O154/RES_hhdet_fec!O154)</f>
        <v>0.88643333034116345</v>
      </c>
      <c r="P154" s="113">
        <f>IF(RES_hhdet_tes!P154=0,"",RES_hhdet_tes!P154/RES_hhdet_fec!P154)</f>
        <v>0.90234336900803203</v>
      </c>
      <c r="Q154" s="113">
        <f>IF(RES_hhdet_tes!Q154=0,"",RES_hhdet_tes!Q154/RES_hhdet_fec!Q154)</f>
        <v>0.9067629698351648</v>
      </c>
      <c r="R154" s="113">
        <f>IF(RES_hhdet_tes!R154=0,"",RES_hhdet_tes!R154/RES_hhdet_fec!R154)</f>
        <v>0.90936838802235065</v>
      </c>
      <c r="S154" s="113">
        <f>IF(RES_hhdet_tes!S154=0,"",RES_hhdet_tes!S154/RES_hhdet_fec!S154)</f>
        <v>0.90792764636494805</v>
      </c>
      <c r="T154" s="113">
        <f>IF(RES_hhdet_tes!T154=0,"",RES_hhdet_tes!T154/RES_hhdet_fec!T154)</f>
        <v>0.91854030300932632</v>
      </c>
      <c r="U154" s="113">
        <f>IF(RES_hhdet_tes!U154=0,"",RES_hhdet_tes!U154/RES_hhdet_fec!U154)</f>
        <v>0.92207673945237745</v>
      </c>
      <c r="V154" s="113">
        <f>IF(RES_hhdet_tes!V154=0,"",RES_hhdet_tes!V154/RES_hhdet_fec!V154)</f>
        <v>0.93008259476496247</v>
      </c>
      <c r="W154" s="113">
        <f>IF(RES_hhdet_tes!W154=0,"",RES_hhdet_tes!W154/RES_hhdet_fec!W154)</f>
        <v>0.92756955804676988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0.74980418038628749</v>
      </c>
      <c r="C155" s="111">
        <f>IF(RES_hhdet_tes!C155=0,"",RES_hhdet_tes!C155/RES_hhdet_fec!C155)</f>
        <v>0.76308524574404624</v>
      </c>
      <c r="D155" s="111">
        <f>IF(RES_hhdet_tes!D155=0,"",RES_hhdet_tes!D155/RES_hhdet_fec!D155)</f>
        <v>0.7702476466659357</v>
      </c>
      <c r="E155" s="111">
        <f>IF(RES_hhdet_tes!E155=0,"",RES_hhdet_tes!E155/RES_hhdet_fec!E155)</f>
        <v>0.77415307067398254</v>
      </c>
      <c r="F155" s="111">
        <f>IF(RES_hhdet_tes!F155=0,"",RES_hhdet_tes!F155/RES_hhdet_fec!F155)</f>
        <v>0.77557584394683754</v>
      </c>
      <c r="G155" s="111">
        <f>IF(RES_hhdet_tes!G155=0,"",RES_hhdet_tes!G155/RES_hhdet_fec!G155)</f>
        <v>0.77739100859833998</v>
      </c>
      <c r="H155" s="111">
        <f>IF(RES_hhdet_tes!H155=0,"",RES_hhdet_tes!H155/RES_hhdet_fec!H155)</f>
        <v>0.77922848053710925</v>
      </c>
      <c r="I155" s="111">
        <f>IF(RES_hhdet_tes!I155=0,"",RES_hhdet_tes!I155/RES_hhdet_fec!I155)</f>
        <v>0.78090181106195189</v>
      </c>
      <c r="J155" s="111">
        <f>IF(RES_hhdet_tes!J155=0,"",RES_hhdet_tes!J155/RES_hhdet_fec!J155)</f>
        <v>0.78201286960050509</v>
      </c>
      <c r="K155" s="111">
        <f>IF(RES_hhdet_tes!K155=0,"",RES_hhdet_tes!K155/RES_hhdet_fec!K155)</f>
        <v>0.78370637424910283</v>
      </c>
      <c r="L155" s="111">
        <f>IF(RES_hhdet_tes!L155=0,"",RES_hhdet_tes!L155/RES_hhdet_fec!L155)</f>
        <v>0.78480838904612449</v>
      </c>
      <c r="M155" s="111">
        <f>IF(RES_hhdet_tes!M155=0,"",RES_hhdet_tes!M155/RES_hhdet_fec!M155)</f>
        <v>0.78692304374700539</v>
      </c>
      <c r="N155" s="111">
        <f>IF(RES_hhdet_tes!N155=0,"",RES_hhdet_tes!N155/RES_hhdet_fec!N155)</f>
        <v>0.78899845741712027</v>
      </c>
      <c r="O155" s="111">
        <f>IF(RES_hhdet_tes!O155=0,"",RES_hhdet_tes!O155/RES_hhdet_fec!O155)</f>
        <v>0.79315857302200576</v>
      </c>
      <c r="P155" s="111">
        <f>IF(RES_hhdet_tes!P155=0,"",RES_hhdet_tes!P155/RES_hhdet_fec!P155)</f>
        <v>0.80006923019808696</v>
      </c>
      <c r="Q155" s="111">
        <f>IF(RES_hhdet_tes!Q155=0,"",RES_hhdet_tes!Q155/RES_hhdet_fec!Q155)</f>
        <v>0.80751421405700663</v>
      </c>
      <c r="R155" s="111">
        <f>IF(RES_hhdet_tes!R155=0,"",RES_hhdet_tes!R155/RES_hhdet_fec!R155)</f>
        <v>0.81438261951252167</v>
      </c>
      <c r="S155" s="111">
        <f>IF(RES_hhdet_tes!S155=0,"",RES_hhdet_tes!S155/RES_hhdet_fec!S155)</f>
        <v>0.82144477998819998</v>
      </c>
      <c r="T155" s="111">
        <f>IF(RES_hhdet_tes!T155=0,"",RES_hhdet_tes!T155/RES_hhdet_fec!T155)</f>
        <v>0.82816203166948332</v>
      </c>
      <c r="U155" s="111">
        <f>IF(RES_hhdet_tes!U155=0,"",RES_hhdet_tes!U155/RES_hhdet_fec!U155)</f>
        <v>0.83615647595589393</v>
      </c>
      <c r="V155" s="111">
        <f>IF(RES_hhdet_tes!V155=0,"",RES_hhdet_tes!V155/RES_hhdet_fec!V155)</f>
        <v>0.84301829865194111</v>
      </c>
      <c r="W155" s="111">
        <f>IF(RES_hhdet_tes!W155=0,"",RES_hhdet_tes!W155/RES_hhdet_fec!W155)</f>
        <v>0.85153303588116747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0.76110032566495722</v>
      </c>
      <c r="C157" s="124">
        <f>IF(RES_hhdet_tes!C157=0,"",RES_hhdet_tes!C157/RES_hhdet_fec!C157)</f>
        <v>0.76547161066498515</v>
      </c>
      <c r="D157" s="124">
        <f>IF(RES_hhdet_tes!D157=0,"",RES_hhdet_tes!D157/RES_hhdet_fec!D157)</f>
        <v>0.76957159552175181</v>
      </c>
      <c r="E157" s="124">
        <f>IF(RES_hhdet_tes!E157=0,"",RES_hhdet_tes!E157/RES_hhdet_fec!E157)</f>
        <v>0.77236612661525728</v>
      </c>
      <c r="F157" s="124">
        <f>IF(RES_hhdet_tes!F157=0,"",RES_hhdet_tes!F157/RES_hhdet_fec!F157)</f>
        <v>0.77449392875046086</v>
      </c>
      <c r="G157" s="124">
        <f>IF(RES_hhdet_tes!G157=0,"",RES_hhdet_tes!G157/RES_hhdet_fec!G157)</f>
        <v>0.77669338039682989</v>
      </c>
      <c r="H157" s="124">
        <f>IF(RES_hhdet_tes!H157=0,"",RES_hhdet_tes!H157/RES_hhdet_fec!H157)</f>
        <v>0.77897646813074006</v>
      </c>
      <c r="I157" s="124">
        <f>IF(RES_hhdet_tes!I157=0,"",RES_hhdet_tes!I157/RES_hhdet_fec!I157)</f>
        <v>0.7807135330363818</v>
      </c>
      <c r="J157" s="124">
        <f>IF(RES_hhdet_tes!J157=0,"",RES_hhdet_tes!J157/RES_hhdet_fec!J157)</f>
        <v>0.78196495301868862</v>
      </c>
      <c r="K157" s="124">
        <f>IF(RES_hhdet_tes!K157=0,"",RES_hhdet_tes!K157/RES_hhdet_fec!K157)</f>
        <v>0.78365676331066791</v>
      </c>
      <c r="L157" s="124">
        <f>IF(RES_hhdet_tes!L157=0,"",RES_hhdet_tes!L157/RES_hhdet_fec!L157)</f>
        <v>0.78520410506918104</v>
      </c>
      <c r="M157" s="124">
        <f>IF(RES_hhdet_tes!M157=0,"",RES_hhdet_tes!M157/RES_hhdet_fec!M157)</f>
        <v>0.78693513030206563</v>
      </c>
      <c r="N157" s="124">
        <f>IF(RES_hhdet_tes!N157=0,"",RES_hhdet_tes!N157/RES_hhdet_fec!N157)</f>
        <v>0.78875547803655899</v>
      </c>
      <c r="O157" s="124">
        <f>IF(RES_hhdet_tes!O157=0,"",RES_hhdet_tes!O157/RES_hhdet_fec!O157)</f>
        <v>0.79122656258041368</v>
      </c>
      <c r="P157" s="124">
        <f>IF(RES_hhdet_tes!P157=0,"",RES_hhdet_tes!P157/RES_hhdet_fec!P157)</f>
        <v>0.79485236123008085</v>
      </c>
      <c r="Q157" s="124">
        <f>IF(RES_hhdet_tes!Q157=0,"",RES_hhdet_tes!Q157/RES_hhdet_fec!Q157)</f>
        <v>0.79904562094398812</v>
      </c>
      <c r="R157" s="124">
        <f>IF(RES_hhdet_tes!R157=0,"",RES_hhdet_tes!R157/RES_hhdet_fec!R157)</f>
        <v>0.80426717667129288</v>
      </c>
      <c r="S157" s="124">
        <f>IF(RES_hhdet_tes!S157=0,"",RES_hhdet_tes!S157/RES_hhdet_fec!S157)</f>
        <v>0.81130255940084905</v>
      </c>
      <c r="T157" s="124">
        <f>IF(RES_hhdet_tes!T157=0,"",RES_hhdet_tes!T157/RES_hhdet_fec!T157)</f>
        <v>0.81992157805387522</v>
      </c>
      <c r="U157" s="124">
        <f>IF(RES_hhdet_tes!U157=0,"",RES_hhdet_tes!U157/RES_hhdet_fec!U157)</f>
        <v>0.82963372214033293</v>
      </c>
      <c r="V157" s="124">
        <f>IF(RES_hhdet_tes!V157=0,"",RES_hhdet_tes!V157/RES_hhdet_fec!V157)</f>
        <v>0.84014635649807856</v>
      </c>
      <c r="W157" s="124">
        <f>IF(RES_hhdet_tes!W157=0,"",RES_hhdet_tes!W157/RES_hhdet_fec!W157)</f>
        <v>0.85097365113525592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0.76110032566495722</v>
      </c>
      <c r="C159" s="45">
        <f>IF(RES_hhdet_tes!C159=0,"",RES_hhdet_tes!C159/RES_hhdet_fec!C159)</f>
        <v>0.76547161066498515</v>
      </c>
      <c r="D159" s="45">
        <f>IF(RES_hhdet_tes!D159=0,"",RES_hhdet_tes!D159/RES_hhdet_fec!D159)</f>
        <v>0.76957159552175181</v>
      </c>
      <c r="E159" s="45">
        <f>IF(RES_hhdet_tes!E159=0,"",RES_hhdet_tes!E159/RES_hhdet_fec!E159)</f>
        <v>0.77236612661525728</v>
      </c>
      <c r="F159" s="45">
        <f>IF(RES_hhdet_tes!F159=0,"",RES_hhdet_tes!F159/RES_hhdet_fec!F159)</f>
        <v>0.77449392875046086</v>
      </c>
      <c r="G159" s="45">
        <f>IF(RES_hhdet_tes!G159=0,"",RES_hhdet_tes!G159/RES_hhdet_fec!G159)</f>
        <v>0.77669338039682989</v>
      </c>
      <c r="H159" s="45">
        <f>IF(RES_hhdet_tes!H159=0,"",RES_hhdet_tes!H159/RES_hhdet_fec!H159)</f>
        <v>0.77897646813074006</v>
      </c>
      <c r="I159" s="45">
        <f>IF(RES_hhdet_tes!I159=0,"",RES_hhdet_tes!I159/RES_hhdet_fec!I159)</f>
        <v>0.7807135330363818</v>
      </c>
      <c r="J159" s="45">
        <f>IF(RES_hhdet_tes!J159=0,"",RES_hhdet_tes!J159/RES_hhdet_fec!J159)</f>
        <v>0.78196495301868862</v>
      </c>
      <c r="K159" s="45">
        <f>IF(RES_hhdet_tes!K159=0,"",RES_hhdet_tes!K159/RES_hhdet_fec!K159)</f>
        <v>0.78365676331066791</v>
      </c>
      <c r="L159" s="45">
        <f>IF(RES_hhdet_tes!L159=0,"",RES_hhdet_tes!L159/RES_hhdet_fec!L159)</f>
        <v>0.78520410506918104</v>
      </c>
      <c r="M159" s="45">
        <f>IF(RES_hhdet_tes!M159=0,"",RES_hhdet_tes!M159/RES_hhdet_fec!M159)</f>
        <v>0.78693513030206563</v>
      </c>
      <c r="N159" s="45">
        <f>IF(RES_hhdet_tes!N159=0,"",RES_hhdet_tes!N159/RES_hhdet_fec!N159)</f>
        <v>0.78875547803655899</v>
      </c>
      <c r="O159" s="45">
        <f>IF(RES_hhdet_tes!O159=0,"",RES_hhdet_tes!O159/RES_hhdet_fec!O159)</f>
        <v>0.79122656258041368</v>
      </c>
      <c r="P159" s="45">
        <f>IF(RES_hhdet_tes!P159=0,"",RES_hhdet_tes!P159/RES_hhdet_fec!P159)</f>
        <v>0.79485236123008085</v>
      </c>
      <c r="Q159" s="45">
        <f>IF(RES_hhdet_tes!Q159=0,"",RES_hhdet_tes!Q159/RES_hhdet_fec!Q159)</f>
        <v>0.79904562094398812</v>
      </c>
      <c r="R159" s="45">
        <f>IF(RES_hhdet_tes!R159=0,"",RES_hhdet_tes!R159/RES_hhdet_fec!R159)</f>
        <v>0.80426717667129288</v>
      </c>
      <c r="S159" s="45">
        <f>IF(RES_hhdet_tes!S159=0,"",RES_hhdet_tes!S159/RES_hhdet_fec!S159)</f>
        <v>0.81130255940084905</v>
      </c>
      <c r="T159" s="45">
        <f>IF(RES_hhdet_tes!T159=0,"",RES_hhdet_tes!T159/RES_hhdet_fec!T159)</f>
        <v>0.81992157805387522</v>
      </c>
      <c r="U159" s="45">
        <f>IF(RES_hhdet_tes!U159=0,"",RES_hhdet_tes!U159/RES_hhdet_fec!U159)</f>
        <v>0.82963372214033293</v>
      </c>
      <c r="V159" s="45">
        <f>IF(RES_hhdet_tes!V159=0,"",RES_hhdet_tes!V159/RES_hhdet_fec!V159)</f>
        <v>0.84014635649807856</v>
      </c>
      <c r="W159" s="45">
        <f>IF(RES_hhdet_tes!W159=0,"",RES_hhdet_tes!W159/RES_hhdet_fec!W159)</f>
        <v>0.85097365113525592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0.78794006341943024</v>
      </c>
      <c r="C161" s="119">
        <f>IF(RES_hhdet_tes!C161=0,"",RES_hhdet_tes!C161/RES_hhdet_fec!C161)</f>
        <v>0.79319433708597264</v>
      </c>
      <c r="D161" s="119">
        <f>IF(RES_hhdet_tes!D161=0,"",RES_hhdet_tes!D161/RES_hhdet_fec!D161)</f>
        <v>0.79905816843401944</v>
      </c>
      <c r="E161" s="119">
        <f>IF(RES_hhdet_tes!E161=0,"",RES_hhdet_tes!E161/RES_hhdet_fec!E161)</f>
        <v>0.81048089197886874</v>
      </c>
      <c r="F161" s="119">
        <f>IF(RES_hhdet_tes!F161=0,"",RES_hhdet_tes!F161/RES_hhdet_fec!F161)</f>
        <v>0.80910474812551425</v>
      </c>
      <c r="G161" s="119">
        <f>IF(RES_hhdet_tes!G161=0,"",RES_hhdet_tes!G161/RES_hhdet_fec!G161)</f>
        <v>0.81459234259514812</v>
      </c>
      <c r="H161" s="119">
        <f>IF(RES_hhdet_tes!H161=0,"",RES_hhdet_tes!H161/RES_hhdet_fec!H161)</f>
        <v>0.82210918673549804</v>
      </c>
      <c r="I161" s="119">
        <f>IF(RES_hhdet_tes!I161=0,"",RES_hhdet_tes!I161/RES_hhdet_fec!I161)</f>
        <v>0.82378249433044526</v>
      </c>
      <c r="J161" s="119">
        <f>IF(RES_hhdet_tes!J161=0,"",RES_hhdet_tes!J161/RES_hhdet_fec!J161)</f>
        <v>0.8274639399918593</v>
      </c>
      <c r="K161" s="119">
        <f>IF(RES_hhdet_tes!K161=0,"",RES_hhdet_tes!K161/RES_hhdet_fec!K161)</f>
        <v>0.83167091204148402</v>
      </c>
      <c r="L161" s="119">
        <f>IF(RES_hhdet_tes!L161=0,"",RES_hhdet_tes!L161/RES_hhdet_fec!L161)</f>
        <v>0.83603501072617292</v>
      </c>
      <c r="M161" s="119">
        <f>IF(RES_hhdet_tes!M161=0,"",RES_hhdet_tes!M161/RES_hhdet_fec!M161)</f>
        <v>0.84226820664756519</v>
      </c>
      <c r="N161" s="119">
        <f>IF(RES_hhdet_tes!N161=0,"",RES_hhdet_tes!N161/RES_hhdet_fec!N161)</f>
        <v>0.84802828116815843</v>
      </c>
      <c r="O161" s="119">
        <f>IF(RES_hhdet_tes!O161=0,"",RES_hhdet_tes!O161/RES_hhdet_fec!O161)</f>
        <v>0.85340867293371347</v>
      </c>
      <c r="P161" s="119">
        <f>IF(RES_hhdet_tes!P161=0,"",RES_hhdet_tes!P161/RES_hhdet_fec!P161)</f>
        <v>0.85811896859287273</v>
      </c>
      <c r="Q161" s="119">
        <f>IF(RES_hhdet_tes!Q161=0,"",RES_hhdet_tes!Q161/RES_hhdet_fec!Q161)</f>
        <v>0.86273200190924249</v>
      </c>
      <c r="R161" s="119">
        <f>IF(RES_hhdet_tes!R161=0,"",RES_hhdet_tes!R161/RES_hhdet_fec!R161)</f>
        <v>0.8688919527840776</v>
      </c>
      <c r="S161" s="119">
        <f>IF(RES_hhdet_tes!S161=0,"",RES_hhdet_tes!S161/RES_hhdet_fec!S161)</f>
        <v>0.87747998928401161</v>
      </c>
      <c r="T161" s="119">
        <f>IF(RES_hhdet_tes!T161=0,"",RES_hhdet_tes!T161/RES_hhdet_fec!T161)</f>
        <v>0.88621139058607779</v>
      </c>
      <c r="U161" s="119">
        <f>IF(RES_hhdet_tes!U161=0,"",RES_hhdet_tes!U161/RES_hhdet_fec!U161)</f>
        <v>0.89485650284431528</v>
      </c>
      <c r="V161" s="119">
        <f>IF(RES_hhdet_tes!V161=0,"",RES_hhdet_tes!V161/RES_hhdet_fec!V161)</f>
        <v>0.9006165646606501</v>
      </c>
      <c r="W161" s="119">
        <f>IF(RES_hhdet_tes!W161=0,"",RES_hhdet_tes!W161/RES_hhdet_fec!W161)</f>
        <v>0.90757959956744938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0.79056876372194629</v>
      </c>
      <c r="C162" s="124">
        <f>IF(RES_hhdet_tes!C162=0,"",RES_hhdet_tes!C162/RES_hhdet_fec!C162)</f>
        <v>0.79490032024594659</v>
      </c>
      <c r="D162" s="124">
        <f>IF(RES_hhdet_tes!D162=0,"",RES_hhdet_tes!D162/RES_hhdet_fec!D162)</f>
        <v>0.80034290000850783</v>
      </c>
      <c r="E162" s="124">
        <f>IF(RES_hhdet_tes!E162=0,"",RES_hhdet_tes!E162/RES_hhdet_fec!E162)</f>
        <v>0.8054585658536928</v>
      </c>
      <c r="F162" s="124">
        <f>IF(RES_hhdet_tes!F162=0,"",RES_hhdet_tes!F162/RES_hhdet_fec!F162)</f>
        <v>0.80998811670694582</v>
      </c>
      <c r="G162" s="124">
        <f>IF(RES_hhdet_tes!G162=0,"",RES_hhdet_tes!G162/RES_hhdet_fec!G162)</f>
        <v>0.81387267388885975</v>
      </c>
      <c r="H162" s="124">
        <f>IF(RES_hhdet_tes!H162=0,"",RES_hhdet_tes!H162/RES_hhdet_fec!H162)</f>
        <v>0.81688158964159296</v>
      </c>
      <c r="I162" s="124">
        <f>IF(RES_hhdet_tes!I162=0,"",RES_hhdet_tes!I162/RES_hhdet_fec!I162)</f>
        <v>0.81993108125215819</v>
      </c>
      <c r="J162" s="124">
        <f>IF(RES_hhdet_tes!J162=0,"",RES_hhdet_tes!J162/RES_hhdet_fec!J162)</f>
        <v>0.82264591157423517</v>
      </c>
      <c r="K162" s="124">
        <f>IF(RES_hhdet_tes!K162=0,"",RES_hhdet_tes!K162/RES_hhdet_fec!K162)</f>
        <v>0.82613290248155224</v>
      </c>
      <c r="L162" s="124">
        <f>IF(RES_hhdet_tes!L162=0,"",RES_hhdet_tes!L162/RES_hhdet_fec!L162)</f>
        <v>0.8301608288805391</v>
      </c>
      <c r="M162" s="124">
        <f>IF(RES_hhdet_tes!M162=0,"",RES_hhdet_tes!M162/RES_hhdet_fec!M162)</f>
        <v>0.83505611763964271</v>
      </c>
      <c r="N162" s="124">
        <f>IF(RES_hhdet_tes!N162=0,"",RES_hhdet_tes!N162/RES_hhdet_fec!N162)</f>
        <v>0.84093026072530708</v>
      </c>
      <c r="O162" s="124">
        <f>IF(RES_hhdet_tes!O162=0,"",RES_hhdet_tes!O162/RES_hhdet_fec!O162)</f>
        <v>0.84696523049173444</v>
      </c>
      <c r="P162" s="124">
        <f>IF(RES_hhdet_tes!P162=0,"",RES_hhdet_tes!P162/RES_hhdet_fec!P162)</f>
        <v>0.84832459559121476</v>
      </c>
      <c r="Q162" s="124">
        <f>IF(RES_hhdet_tes!Q162=0,"",RES_hhdet_tes!Q162/RES_hhdet_fec!Q162)</f>
        <v>0.85110022403830188</v>
      </c>
      <c r="R162" s="124">
        <f>IF(RES_hhdet_tes!R162=0,"",RES_hhdet_tes!R162/RES_hhdet_fec!R162)</f>
        <v>0.85542684669659697</v>
      </c>
      <c r="S162" s="124">
        <f>IF(RES_hhdet_tes!S162=0,"",RES_hhdet_tes!S162/RES_hhdet_fec!S162)</f>
        <v>0.86280044165474357</v>
      </c>
      <c r="T162" s="124">
        <f>IF(RES_hhdet_tes!T162=0,"",RES_hhdet_tes!T162/RES_hhdet_fec!T162)</f>
        <v>0.86951794812544081</v>
      </c>
      <c r="U162" s="124">
        <f>IF(RES_hhdet_tes!U162=0,"",RES_hhdet_tes!U162/RES_hhdet_fec!U162)</f>
        <v>0.87426039511700016</v>
      </c>
      <c r="V162" s="124">
        <f>IF(RES_hhdet_tes!V162=0,"",RES_hhdet_tes!V162/RES_hhdet_fec!V162)</f>
        <v>0.87783959364120179</v>
      </c>
      <c r="W162" s="124">
        <f>IF(RES_hhdet_tes!W162=0,"",RES_hhdet_tes!W162/RES_hhdet_fec!W162)</f>
        <v>0.88296925735255982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0.79056876372194629</v>
      </c>
      <c r="C163" s="45">
        <f>IF(RES_hhdet_tes!C163=0,"",RES_hhdet_tes!C163/RES_hhdet_fec!C163)</f>
        <v>0.79490032024594659</v>
      </c>
      <c r="D163" s="45">
        <f>IF(RES_hhdet_tes!D163=0,"",RES_hhdet_tes!D163/RES_hhdet_fec!D163)</f>
        <v>0.80034290000850783</v>
      </c>
      <c r="E163" s="45">
        <f>IF(RES_hhdet_tes!E163=0,"",RES_hhdet_tes!E163/RES_hhdet_fec!E163)</f>
        <v>0.8054585658536928</v>
      </c>
      <c r="F163" s="45">
        <f>IF(RES_hhdet_tes!F163=0,"",RES_hhdet_tes!F163/RES_hhdet_fec!F163)</f>
        <v>0.80998811670694582</v>
      </c>
      <c r="G163" s="45">
        <f>IF(RES_hhdet_tes!G163=0,"",RES_hhdet_tes!G163/RES_hhdet_fec!G163)</f>
        <v>0.81387267388885975</v>
      </c>
      <c r="H163" s="45">
        <f>IF(RES_hhdet_tes!H163=0,"",RES_hhdet_tes!H163/RES_hhdet_fec!H163)</f>
        <v>0.81688158964159296</v>
      </c>
      <c r="I163" s="45">
        <f>IF(RES_hhdet_tes!I163=0,"",RES_hhdet_tes!I163/RES_hhdet_fec!I163)</f>
        <v>0.81993108125215819</v>
      </c>
      <c r="J163" s="45">
        <f>IF(RES_hhdet_tes!J163=0,"",RES_hhdet_tes!J163/RES_hhdet_fec!J163)</f>
        <v>0.82264591157423517</v>
      </c>
      <c r="K163" s="45">
        <f>IF(RES_hhdet_tes!K163=0,"",RES_hhdet_tes!K163/RES_hhdet_fec!K163)</f>
        <v>0.82613290248155224</v>
      </c>
      <c r="L163" s="45">
        <f>IF(RES_hhdet_tes!L163=0,"",RES_hhdet_tes!L163/RES_hhdet_fec!L163)</f>
        <v>0.8301608288805391</v>
      </c>
      <c r="M163" s="45">
        <f>IF(RES_hhdet_tes!M163=0,"",RES_hhdet_tes!M163/RES_hhdet_fec!M163)</f>
        <v>0.83505611763964271</v>
      </c>
      <c r="N163" s="45">
        <f>IF(RES_hhdet_tes!N163=0,"",RES_hhdet_tes!N163/RES_hhdet_fec!N163)</f>
        <v>0.84093026072530708</v>
      </c>
      <c r="O163" s="45">
        <f>IF(RES_hhdet_tes!O163=0,"",RES_hhdet_tes!O163/RES_hhdet_fec!O163)</f>
        <v>0.84696523049173444</v>
      </c>
      <c r="P163" s="45">
        <f>IF(RES_hhdet_tes!P163=0,"",RES_hhdet_tes!P163/RES_hhdet_fec!P163)</f>
        <v>0.84832459559121476</v>
      </c>
      <c r="Q163" s="45">
        <f>IF(RES_hhdet_tes!Q163=0,"",RES_hhdet_tes!Q163/RES_hhdet_fec!Q163)</f>
        <v>0.85110022403830188</v>
      </c>
      <c r="R163" s="45">
        <f>IF(RES_hhdet_tes!R163=0,"",RES_hhdet_tes!R163/RES_hhdet_fec!R163)</f>
        <v>0.85542684669659697</v>
      </c>
      <c r="S163" s="45">
        <f>IF(RES_hhdet_tes!S163=0,"",RES_hhdet_tes!S163/RES_hhdet_fec!S163)</f>
        <v>0.86280044165474357</v>
      </c>
      <c r="T163" s="45">
        <f>IF(RES_hhdet_tes!T163=0,"",RES_hhdet_tes!T163/RES_hhdet_fec!T163)</f>
        <v>0.86951794812544081</v>
      </c>
      <c r="U163" s="45">
        <f>IF(RES_hhdet_tes!U163=0,"",RES_hhdet_tes!U163/RES_hhdet_fec!U163)</f>
        <v>0.87426039511700016</v>
      </c>
      <c r="V163" s="45">
        <f>IF(RES_hhdet_tes!V163=0,"",RES_hhdet_tes!V163/RES_hhdet_fec!V163)</f>
        <v>0.87783959364120179</v>
      </c>
      <c r="W163" s="45">
        <f>IF(RES_hhdet_tes!W163=0,"",RES_hhdet_tes!W163/RES_hhdet_fec!W163)</f>
        <v>0.88296925735255982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1.9246046147423326</v>
      </c>
      <c r="C164" s="124">
        <f>IF(RES_hhdet_tes!C164=0,"",RES_hhdet_tes!C164/RES_hhdet_fec!C164)</f>
        <v>1.9883180688179518</v>
      </c>
      <c r="D164" s="124">
        <f>IF(RES_hhdet_tes!D164=0,"",RES_hhdet_tes!D164/RES_hhdet_fec!D164)</f>
        <v>2.0681481442386214</v>
      </c>
      <c r="E164" s="124">
        <f>IF(RES_hhdet_tes!E164=0,"",RES_hhdet_tes!E164/RES_hhdet_fec!E164)</f>
        <v>2.1771663265631669</v>
      </c>
      <c r="F164" s="124">
        <f>IF(RES_hhdet_tes!F164=0,"",RES_hhdet_tes!F164/RES_hhdet_fec!F164)</f>
        <v>2.3096102600918087</v>
      </c>
      <c r="G164" s="124">
        <f>IF(RES_hhdet_tes!G164=0,"",RES_hhdet_tes!G164/RES_hhdet_fec!G164)</f>
        <v>2.4514132666059494</v>
      </c>
      <c r="H164" s="124">
        <f>IF(RES_hhdet_tes!H164=0,"",RES_hhdet_tes!H164/RES_hhdet_fec!H164)</f>
        <v>2.6118929593609268</v>
      </c>
      <c r="I164" s="124">
        <f>IF(RES_hhdet_tes!I164=0,"",RES_hhdet_tes!I164/RES_hhdet_fec!I164)</f>
        <v>2.7105440343369667</v>
      </c>
      <c r="J164" s="124">
        <f>IF(RES_hhdet_tes!J164=0,"",RES_hhdet_tes!J164/RES_hhdet_fec!J164)</f>
        <v>2.7582798955942827</v>
      </c>
      <c r="K164" s="124">
        <f>IF(RES_hhdet_tes!K164=0,"",RES_hhdet_tes!K164/RES_hhdet_fec!K164)</f>
        <v>2.8247799134493632</v>
      </c>
      <c r="L164" s="124">
        <f>IF(RES_hhdet_tes!L164=0,"",RES_hhdet_tes!L164/RES_hhdet_fec!L164)</f>
        <v>2.9009964234732863</v>
      </c>
      <c r="M164" s="124">
        <f>IF(RES_hhdet_tes!M164=0,"",RES_hhdet_tes!M164/RES_hhdet_fec!M164)</f>
        <v>3.0010296789142306</v>
      </c>
      <c r="N164" s="124">
        <f>IF(RES_hhdet_tes!N164=0,"",RES_hhdet_tes!N164/RES_hhdet_fec!N164)</f>
        <v>3.1236361714382914</v>
      </c>
      <c r="O164" s="124">
        <f>IF(RES_hhdet_tes!O164=0,"",RES_hhdet_tes!O164/RES_hhdet_fec!O164)</f>
        <v>3.2683058296279972</v>
      </c>
      <c r="P164" s="124">
        <f>IF(RES_hhdet_tes!P164=0,"",RES_hhdet_tes!P164/RES_hhdet_fec!P164)</f>
        <v>3.3950163139418281</v>
      </c>
      <c r="Q164" s="124">
        <f>IF(RES_hhdet_tes!Q164=0,"",RES_hhdet_tes!Q164/RES_hhdet_fec!Q164)</f>
        <v>3.5186081588539064</v>
      </c>
      <c r="R164" s="124">
        <f>IF(RES_hhdet_tes!R164=0,"",RES_hhdet_tes!R164/RES_hhdet_fec!R164)</f>
        <v>3.626117111768739</v>
      </c>
      <c r="S164" s="124">
        <f>IF(RES_hhdet_tes!S164=0,"",RES_hhdet_tes!S164/RES_hhdet_fec!S164)</f>
        <v>3.7451309056678785</v>
      </c>
      <c r="T164" s="124">
        <f>IF(RES_hhdet_tes!T164=0,"",RES_hhdet_tes!T164/RES_hhdet_fec!T164)</f>
        <v>3.8614320565702585</v>
      </c>
      <c r="U164" s="124">
        <f>IF(RES_hhdet_tes!U164=0,"",RES_hhdet_tes!U164/RES_hhdet_fec!U164)</f>
        <v>3.9714491267772165</v>
      </c>
      <c r="V164" s="124">
        <f>IF(RES_hhdet_tes!V164=0,"",RES_hhdet_tes!V164/RES_hhdet_fec!V164)</f>
        <v>4.0626223324513058</v>
      </c>
      <c r="W164" s="124">
        <f>IF(RES_hhdet_tes!W164=0,"",RES_hhdet_tes!W164/RES_hhdet_fec!W164)</f>
        <v>4.134225891551484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1.9246046147423326</v>
      </c>
      <c r="C165" s="111">
        <f>IF(RES_hhdet_tes!C165=0,"",RES_hhdet_tes!C165/RES_hhdet_fec!C165)</f>
        <v>1.9883180688179518</v>
      </c>
      <c r="D165" s="111">
        <f>IF(RES_hhdet_tes!D165=0,"",RES_hhdet_tes!D165/RES_hhdet_fec!D165)</f>
        <v>2.0681481442386214</v>
      </c>
      <c r="E165" s="111">
        <f>IF(RES_hhdet_tes!E165=0,"",RES_hhdet_tes!E165/RES_hhdet_fec!E165)</f>
        <v>2.1771663265631669</v>
      </c>
      <c r="F165" s="111">
        <f>IF(RES_hhdet_tes!F165=0,"",RES_hhdet_tes!F165/RES_hhdet_fec!F165)</f>
        <v>2.3096102600918087</v>
      </c>
      <c r="G165" s="111">
        <f>IF(RES_hhdet_tes!G165=0,"",RES_hhdet_tes!G165/RES_hhdet_fec!G165)</f>
        <v>2.4514132666059494</v>
      </c>
      <c r="H165" s="111">
        <f>IF(RES_hhdet_tes!H165=0,"",RES_hhdet_tes!H165/RES_hhdet_fec!H165)</f>
        <v>2.6118929593609268</v>
      </c>
      <c r="I165" s="111">
        <f>IF(RES_hhdet_tes!I165=0,"",RES_hhdet_tes!I165/RES_hhdet_fec!I165)</f>
        <v>2.7105440343369667</v>
      </c>
      <c r="J165" s="111">
        <f>IF(RES_hhdet_tes!J165=0,"",RES_hhdet_tes!J165/RES_hhdet_fec!J165)</f>
        <v>2.7582798955942827</v>
      </c>
      <c r="K165" s="111">
        <f>IF(RES_hhdet_tes!K165=0,"",RES_hhdet_tes!K165/RES_hhdet_fec!K165)</f>
        <v>2.8247799134493632</v>
      </c>
      <c r="L165" s="111">
        <f>IF(RES_hhdet_tes!L165=0,"",RES_hhdet_tes!L165/RES_hhdet_fec!L165)</f>
        <v>2.9009964234732863</v>
      </c>
      <c r="M165" s="111">
        <f>IF(RES_hhdet_tes!M165=0,"",RES_hhdet_tes!M165/RES_hhdet_fec!M165)</f>
        <v>3.0010296789142306</v>
      </c>
      <c r="N165" s="111">
        <f>IF(RES_hhdet_tes!N165=0,"",RES_hhdet_tes!N165/RES_hhdet_fec!N165)</f>
        <v>3.1236361714382914</v>
      </c>
      <c r="O165" s="111">
        <f>IF(RES_hhdet_tes!O165=0,"",RES_hhdet_tes!O165/RES_hhdet_fec!O165)</f>
        <v>3.2683058296279972</v>
      </c>
      <c r="P165" s="111">
        <f>IF(RES_hhdet_tes!P165=0,"",RES_hhdet_tes!P165/RES_hhdet_fec!P165)</f>
        <v>3.3950163139418281</v>
      </c>
      <c r="Q165" s="111">
        <f>IF(RES_hhdet_tes!Q165=0,"",RES_hhdet_tes!Q165/RES_hhdet_fec!Q165)</f>
        <v>3.5186081588539064</v>
      </c>
      <c r="R165" s="111">
        <f>IF(RES_hhdet_tes!R165=0,"",RES_hhdet_tes!R165/RES_hhdet_fec!R165)</f>
        <v>3.626117111768739</v>
      </c>
      <c r="S165" s="111">
        <f>IF(RES_hhdet_tes!S165=0,"",RES_hhdet_tes!S165/RES_hhdet_fec!S165)</f>
        <v>3.7451309056678785</v>
      </c>
      <c r="T165" s="111">
        <f>IF(RES_hhdet_tes!T165=0,"",RES_hhdet_tes!T165/RES_hhdet_fec!T165)</f>
        <v>3.8614320565702585</v>
      </c>
      <c r="U165" s="111">
        <f>IF(RES_hhdet_tes!U165=0,"",RES_hhdet_tes!U165/RES_hhdet_fec!U165)</f>
        <v>3.9714491267772165</v>
      </c>
      <c r="V165" s="111">
        <f>IF(RES_hhdet_tes!V165=0,"",RES_hhdet_tes!V165/RES_hhdet_fec!V165)</f>
        <v>4.0626223324513058</v>
      </c>
      <c r="W165" s="111">
        <f>IF(RES_hhdet_tes!W165=0,"",RES_hhdet_tes!W165/RES_hhdet_fec!W165)</f>
        <v>4.134225891551484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0.74726277981838052</v>
      </c>
      <c r="C166" s="124">
        <f>IF(RES_hhdet_tes!C166=0,"",RES_hhdet_tes!C166/RES_hhdet_fec!C166)</f>
        <v>0.75690254824214953</v>
      </c>
      <c r="D166" s="124">
        <f>IF(RES_hhdet_tes!D166=0,"",RES_hhdet_tes!D166/RES_hhdet_fec!D166)</f>
        <v>0.76800159305579296</v>
      </c>
      <c r="E166" s="124">
        <f>IF(RES_hhdet_tes!E166=0,"",RES_hhdet_tes!E166/RES_hhdet_fec!E166)</f>
        <v>0.78292783038932323</v>
      </c>
      <c r="F166" s="124">
        <f>IF(RES_hhdet_tes!F166=0,"",RES_hhdet_tes!F166/RES_hhdet_fec!F166)</f>
        <v>0.78239598718147552</v>
      </c>
      <c r="G166" s="124">
        <f>IF(RES_hhdet_tes!G166=0,"",RES_hhdet_tes!G166/RES_hhdet_fec!G166)</f>
        <v>0.7927328697871775</v>
      </c>
      <c r="H166" s="124">
        <f>IF(RES_hhdet_tes!H166=0,"",RES_hhdet_tes!H166/RES_hhdet_fec!H166)</f>
        <v>0.8008481896209072</v>
      </c>
      <c r="I166" s="124">
        <f>IF(RES_hhdet_tes!I166=0,"",RES_hhdet_tes!I166/RES_hhdet_fec!I166)</f>
        <v>0.80685106708701682</v>
      </c>
      <c r="J166" s="124">
        <f>IF(RES_hhdet_tes!J166=0,"",RES_hhdet_tes!J166/RES_hhdet_fec!J166)</f>
        <v>0.81031111017168733</v>
      </c>
      <c r="K166" s="124">
        <f>IF(RES_hhdet_tes!K166=0,"",RES_hhdet_tes!K166/RES_hhdet_fec!K166)</f>
        <v>0.81649588545324514</v>
      </c>
      <c r="L166" s="124">
        <f>IF(RES_hhdet_tes!L166=0,"",RES_hhdet_tes!L166/RES_hhdet_fec!L166)</f>
        <v>0.81874938868533464</v>
      </c>
      <c r="M166" s="124">
        <f>IF(RES_hhdet_tes!M166=0,"",RES_hhdet_tes!M166/RES_hhdet_fec!M166)</f>
        <v>0.82362553060794252</v>
      </c>
      <c r="N166" s="124">
        <f>IF(RES_hhdet_tes!N166=0,"",RES_hhdet_tes!N166/RES_hhdet_fec!N166)</f>
        <v>0.83055469257219239</v>
      </c>
      <c r="O166" s="124">
        <f>IF(RES_hhdet_tes!O166=0,"",RES_hhdet_tes!O166/RES_hhdet_fec!O166)</f>
        <v>0.83661474611718967</v>
      </c>
      <c r="P166" s="124">
        <f>IF(RES_hhdet_tes!P166=0,"",RES_hhdet_tes!P166/RES_hhdet_fec!P166)</f>
        <v>0.84562318825998128</v>
      </c>
      <c r="Q166" s="124">
        <f>IF(RES_hhdet_tes!Q166=0,"",RES_hhdet_tes!Q166/RES_hhdet_fec!Q166)</f>
        <v>0.85591270689289245</v>
      </c>
      <c r="R166" s="124">
        <f>IF(RES_hhdet_tes!R166=0,"",RES_hhdet_tes!R166/RES_hhdet_fec!R166)</f>
        <v>0.86026975818533191</v>
      </c>
      <c r="S166" s="124">
        <f>IF(RES_hhdet_tes!S166=0,"",RES_hhdet_tes!S166/RES_hhdet_fec!S166)</f>
        <v>0.8695299478330708</v>
      </c>
      <c r="T166" s="124">
        <f>IF(RES_hhdet_tes!T166=0,"",RES_hhdet_tes!T166/RES_hhdet_fec!T166)</f>
        <v>0.88056867603268429</v>
      </c>
      <c r="U166" s="124">
        <f>IF(RES_hhdet_tes!U166=0,"",RES_hhdet_tes!U166/RES_hhdet_fec!U166)</f>
        <v>0.88903839211626368</v>
      </c>
      <c r="V166" s="124">
        <f>IF(RES_hhdet_tes!V166=0,"",RES_hhdet_tes!V166/RES_hhdet_fec!V166)</f>
        <v>0.89799095430819886</v>
      </c>
      <c r="W166" s="124">
        <f>IF(RES_hhdet_tes!W166=0,"",RES_hhdet_tes!W166/RES_hhdet_fec!W166)</f>
        <v>0.90204310312070557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0.66927124381602909</v>
      </c>
      <c r="C167" s="111">
        <f>IF(RES_hhdet_tes!C167=0,"",RES_hhdet_tes!C167/RES_hhdet_fec!C167)</f>
        <v>0.67216067832431026</v>
      </c>
      <c r="D167" s="111">
        <f>IF(RES_hhdet_tes!D167=0,"",RES_hhdet_tes!D167/RES_hhdet_fec!D167)</f>
        <v>0.67456101779192579</v>
      </c>
      <c r="E167" s="111">
        <f>IF(RES_hhdet_tes!E167=0,"",RES_hhdet_tes!E167/RES_hhdet_fec!E167)</f>
        <v>0.67876702282755208</v>
      </c>
      <c r="F167" s="111">
        <f>IF(RES_hhdet_tes!F167=0,"",RES_hhdet_tes!F167/RES_hhdet_fec!F167)</f>
        <v>0.68355080827014691</v>
      </c>
      <c r="G167" s="111">
        <f>IF(RES_hhdet_tes!G167=0,"",RES_hhdet_tes!G167/RES_hhdet_fec!G167)</f>
        <v>0.68854370557424771</v>
      </c>
      <c r="H167" s="111">
        <f>IF(RES_hhdet_tes!H167=0,"",RES_hhdet_tes!H167/RES_hhdet_fec!H167)</f>
        <v>0.69399294322150296</v>
      </c>
      <c r="I167" s="111">
        <f>IF(RES_hhdet_tes!I167=0,"",RES_hhdet_tes!I167/RES_hhdet_fec!I167)</f>
        <v>0.69689988216853782</v>
      </c>
      <c r="J167" s="111">
        <f>IF(RES_hhdet_tes!J167=0,"",RES_hhdet_tes!J167/RES_hhdet_fec!J167)</f>
        <v>0.69795871582086477</v>
      </c>
      <c r="K167" s="111">
        <f>IF(RES_hhdet_tes!K167=0,"",RES_hhdet_tes!K167/RES_hhdet_fec!K167)</f>
        <v>0.70039008721070262</v>
      </c>
      <c r="L167" s="111">
        <f>IF(RES_hhdet_tes!L167=0,"",RES_hhdet_tes!L167/RES_hhdet_fec!L167)</f>
        <v>0.70322910423505003</v>
      </c>
      <c r="M167" s="111">
        <f>IF(RES_hhdet_tes!M167=0,"",RES_hhdet_tes!M167/RES_hhdet_fec!M167)</f>
        <v>0.70775907283566541</v>
      </c>
      <c r="N167" s="111">
        <f>IF(RES_hhdet_tes!N167=0,"",RES_hhdet_tes!N167/RES_hhdet_fec!N167)</f>
        <v>0.71358798132066958</v>
      </c>
      <c r="O167" s="111">
        <f>IF(RES_hhdet_tes!O167=0,"",RES_hhdet_tes!O167/RES_hhdet_fec!O167)</f>
        <v>0.7224486718296611</v>
      </c>
      <c r="P167" s="111">
        <f>IF(RES_hhdet_tes!P167=0,"",RES_hhdet_tes!P167/RES_hhdet_fec!P167)</f>
        <v>0.73151348303273656</v>
      </c>
      <c r="Q167" s="111">
        <f>IF(RES_hhdet_tes!Q167=0,"",RES_hhdet_tes!Q167/RES_hhdet_fec!Q167)</f>
        <v>0.74480467365335479</v>
      </c>
      <c r="R167" s="111">
        <f>IF(RES_hhdet_tes!R167=0,"",RES_hhdet_tes!R167/RES_hhdet_fec!R167)</f>
        <v>0.75777862637742566</v>
      </c>
      <c r="S167" s="111">
        <f>IF(RES_hhdet_tes!S167=0,"",RES_hhdet_tes!S167/RES_hhdet_fec!S167)</f>
        <v>0.7772510906776533</v>
      </c>
      <c r="T167" s="111">
        <f>IF(RES_hhdet_tes!T167=0,"",RES_hhdet_tes!T167/RES_hhdet_fec!T167)</f>
        <v>0.80005322768917042</v>
      </c>
      <c r="U167" s="111">
        <f>IF(RES_hhdet_tes!U167=0,"",RES_hhdet_tes!U167/RES_hhdet_fec!U167)</f>
        <v>0.8161766697925501</v>
      </c>
      <c r="V167" s="111">
        <f>IF(RES_hhdet_tes!V167=0,"",RES_hhdet_tes!V167/RES_hhdet_fec!V167)</f>
        <v>0.82896822721065067</v>
      </c>
      <c r="W167" s="111">
        <f>IF(RES_hhdet_tes!W167=0,"",RES_hhdet_tes!W167/RES_hhdet_fec!W167)</f>
        <v>0.84058543852939716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0.82308853615189004</v>
      </c>
      <c r="C168" s="111">
        <f>IF(RES_hhdet_tes!C168=0,"",RES_hhdet_tes!C168/RES_hhdet_fec!C168)</f>
        <v>0.83435476649991902</v>
      </c>
      <c r="D168" s="111">
        <f>IF(RES_hhdet_tes!D168=0,"",RES_hhdet_tes!D168/RES_hhdet_fec!D168)</f>
        <v>0.83289998086504702</v>
      </c>
      <c r="E168" s="111">
        <f>IF(RES_hhdet_tes!E168=0,"",RES_hhdet_tes!E168/RES_hhdet_fec!E168)</f>
        <v>0.83627718213500468</v>
      </c>
      <c r="F168" s="111">
        <f>IF(RES_hhdet_tes!F168=0,"",RES_hhdet_tes!F168/RES_hhdet_fec!F168)</f>
        <v>0.8300628234025631</v>
      </c>
      <c r="G168" s="111">
        <f>IF(RES_hhdet_tes!G168=0,"",RES_hhdet_tes!G168/RES_hhdet_fec!G168)</f>
        <v>0.83414267462138558</v>
      </c>
      <c r="H168" s="111">
        <f>IF(RES_hhdet_tes!H168=0,"",RES_hhdet_tes!H168/RES_hhdet_fec!H168)</f>
        <v>0.83725157699072217</v>
      </c>
      <c r="I168" s="111">
        <f>IF(RES_hhdet_tes!I168=0,"",RES_hhdet_tes!I168/RES_hhdet_fec!I168)</f>
        <v>0.82369016854187005</v>
      </c>
      <c r="J168" s="111">
        <f>IF(RES_hhdet_tes!J168=0,"",RES_hhdet_tes!J168/RES_hhdet_fec!J168)</f>
        <v>0.83919373139640785</v>
      </c>
      <c r="K168" s="111">
        <f>IF(RES_hhdet_tes!K168=0,"",RES_hhdet_tes!K168/RES_hhdet_fec!K168)</f>
        <v>0.83938457351936213</v>
      </c>
      <c r="L168" s="111">
        <f>IF(RES_hhdet_tes!L168=0,"",RES_hhdet_tes!L168/RES_hhdet_fec!L168)</f>
        <v>0.84189413851752326</v>
      </c>
      <c r="M168" s="111">
        <f>IF(RES_hhdet_tes!M168=0,"",RES_hhdet_tes!M168/RES_hhdet_fec!M168)</f>
        <v>0.83969523517402878</v>
      </c>
      <c r="N168" s="111">
        <f>IF(RES_hhdet_tes!N168=0,"",RES_hhdet_tes!N168/RES_hhdet_fec!N168)</f>
        <v>0.84160462164421046</v>
      </c>
      <c r="O168" s="111">
        <f>IF(RES_hhdet_tes!O168=0,"",RES_hhdet_tes!O168/RES_hhdet_fec!O168)</f>
        <v>0.83794330922830951</v>
      </c>
      <c r="P168" s="111">
        <f>IF(RES_hhdet_tes!P168=0,"",RES_hhdet_tes!P168/RES_hhdet_fec!P168)</f>
        <v>0.86516564450556643</v>
      </c>
      <c r="Q168" s="111">
        <f>IF(RES_hhdet_tes!Q168=0,"",RES_hhdet_tes!Q168/RES_hhdet_fec!Q168)</f>
        <v>0.86998741372217758</v>
      </c>
      <c r="R168" s="111">
        <f>IF(RES_hhdet_tes!R168=0,"",RES_hhdet_tes!R168/RES_hhdet_fec!R168)</f>
        <v>0.88567178844769268</v>
      </c>
      <c r="S168" s="111">
        <f>IF(RES_hhdet_tes!S168=0,"",RES_hhdet_tes!S168/RES_hhdet_fec!S168)</f>
        <v>0.88581140996837393</v>
      </c>
      <c r="T168" s="111">
        <f>IF(RES_hhdet_tes!T168=0,"",RES_hhdet_tes!T168/RES_hhdet_fec!T168)</f>
        <v>0.9083441198476675</v>
      </c>
      <c r="U168" s="111">
        <f>IF(RES_hhdet_tes!U168=0,"",RES_hhdet_tes!U168/RES_hhdet_fec!U168)</f>
        <v>0.91386488970411495</v>
      </c>
      <c r="V168" s="111">
        <f>IF(RES_hhdet_tes!V168=0,"",RES_hhdet_tes!V168/RES_hhdet_fec!V168)</f>
        <v>0.92294861147072194</v>
      </c>
      <c r="W168" s="111">
        <f>IF(RES_hhdet_tes!W168=0,"",RES_hhdet_tes!W168/RES_hhdet_fec!W168)</f>
        <v>0.91879963535322817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0.66927124381602909</v>
      </c>
      <c r="C169" s="112">
        <f>IF(RES_hhdet_tes!C169=0,"",RES_hhdet_tes!C169/RES_hhdet_fec!C169)</f>
        <v>0.67563034301355973</v>
      </c>
      <c r="D169" s="112">
        <f>IF(RES_hhdet_tes!D169=0,"",RES_hhdet_tes!D169/RES_hhdet_fec!D169)</f>
        <v>0.67959008093279805</v>
      </c>
      <c r="E169" s="112">
        <f>IF(RES_hhdet_tes!E169=0,"",RES_hhdet_tes!E169/RES_hhdet_fec!E169)</f>
        <v>0.68427185328524742</v>
      </c>
      <c r="F169" s="112">
        <f>IF(RES_hhdet_tes!F169=0,"",RES_hhdet_tes!F169/RES_hhdet_fec!F169)</f>
        <v>0.68987184167373505</v>
      </c>
      <c r="G169" s="112">
        <f>IF(RES_hhdet_tes!G169=0,"",RES_hhdet_tes!G169/RES_hhdet_fec!G169)</f>
        <v>0.69232945459357986</v>
      </c>
      <c r="H169" s="112">
        <f>IF(RES_hhdet_tes!H169=0,"",RES_hhdet_tes!H169/RES_hhdet_fec!H169)</f>
        <v>0.69562897203065677</v>
      </c>
      <c r="I169" s="112">
        <f>IF(RES_hhdet_tes!I169=0,"",RES_hhdet_tes!I169/RES_hhdet_fec!I169)</f>
        <v>0.69664874772589136</v>
      </c>
      <c r="J169" s="112">
        <f>IF(RES_hhdet_tes!J169=0,"",RES_hhdet_tes!J169/RES_hhdet_fec!J169)</f>
        <v>0.69908777390873156</v>
      </c>
      <c r="K169" s="112">
        <f>IF(RES_hhdet_tes!K169=0,"",RES_hhdet_tes!K169/RES_hhdet_fec!K169)</f>
        <v>0.70201296983440598</v>
      </c>
      <c r="L169" s="112">
        <f>IF(RES_hhdet_tes!L169=0,"",RES_hhdet_tes!L169/RES_hhdet_fec!L169)</f>
        <v>0.70448139735766335</v>
      </c>
      <c r="M169" s="112">
        <f>IF(RES_hhdet_tes!M169=0,"",RES_hhdet_tes!M169/RES_hhdet_fec!M169)</f>
        <v>0.70948731629733852</v>
      </c>
      <c r="N169" s="112">
        <f>IF(RES_hhdet_tes!N169=0,"",RES_hhdet_tes!N169/RES_hhdet_fec!N169)</f>
        <v>0.71356533895716179</v>
      </c>
      <c r="O169" s="112">
        <f>IF(RES_hhdet_tes!O169=0,"",RES_hhdet_tes!O169/RES_hhdet_fec!O169)</f>
        <v>0.71656041426157679</v>
      </c>
      <c r="P169" s="112">
        <f>IF(RES_hhdet_tes!P169=0,"",RES_hhdet_tes!P169/RES_hhdet_fec!P169)</f>
        <v>0.73745932095279931</v>
      </c>
      <c r="Q169" s="112">
        <f>IF(RES_hhdet_tes!Q169=0,"",RES_hhdet_tes!Q169/RES_hhdet_fec!Q169)</f>
        <v>0.74165234508994105</v>
      </c>
      <c r="R169" s="112">
        <f>IF(RES_hhdet_tes!R169=0,"",RES_hhdet_tes!R169/RES_hhdet_fec!R169)</f>
        <v>0.77296798872914796</v>
      </c>
      <c r="S169" s="112">
        <f>IF(RES_hhdet_tes!S169=0,"",RES_hhdet_tes!S169/RES_hhdet_fec!S169)</f>
        <v>0.78255988308495295</v>
      </c>
      <c r="T169" s="112">
        <f>IF(RES_hhdet_tes!T169=0,"",RES_hhdet_tes!T169/RES_hhdet_fec!T169)</f>
        <v>0.80973266462099125</v>
      </c>
      <c r="U169" s="112">
        <f>IF(RES_hhdet_tes!U169=0,"",RES_hhdet_tes!U169/RES_hhdet_fec!U169)</f>
        <v>0.82146370956668535</v>
      </c>
      <c r="V169" s="112">
        <f>IF(RES_hhdet_tes!V169=0,"",RES_hhdet_tes!V169/RES_hhdet_fec!V169)</f>
        <v>0.83119354462025241</v>
      </c>
      <c r="W169" s="112">
        <f>IF(RES_hhdet_tes!W169=0,"",RES_hhdet_tes!W169/RES_hhdet_fec!W169)</f>
        <v>0.83678783899958531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0.74980418038628749</v>
      </c>
      <c r="C171" s="112">
        <f>IF(RES_hhdet_tes!C171=0,"",RES_hhdet_tes!C171/RES_hhdet_fec!C171)</f>
        <v>0.7537470294578974</v>
      </c>
      <c r="D171" s="112">
        <f>IF(RES_hhdet_tes!D171=0,"",RES_hhdet_tes!D171/RES_hhdet_fec!D171)</f>
        <v>0.75864642408525329</v>
      </c>
      <c r="E171" s="112">
        <f>IF(RES_hhdet_tes!E171=0,"",RES_hhdet_tes!E171/RES_hhdet_fec!E171)</f>
        <v>0.76238488115359782</v>
      </c>
      <c r="F171" s="112">
        <f>IF(RES_hhdet_tes!F171=0,"",RES_hhdet_tes!F171/RES_hhdet_fec!F171)</f>
        <v>0.76759213936534743</v>
      </c>
      <c r="G171" s="112">
        <f>IF(RES_hhdet_tes!G171=0,"",RES_hhdet_tes!G171/RES_hhdet_fec!G171)</f>
        <v>0.77218108635881144</v>
      </c>
      <c r="H171" s="112">
        <f>IF(RES_hhdet_tes!H171=0,"",RES_hhdet_tes!H171/RES_hhdet_fec!H171)</f>
        <v>0.77711319281906654</v>
      </c>
      <c r="I171" s="112">
        <f>IF(RES_hhdet_tes!I171=0,"",RES_hhdet_tes!I171/RES_hhdet_fec!I171)</f>
        <v>0.7795300118175299</v>
      </c>
      <c r="J171" s="112">
        <f>IF(RES_hhdet_tes!J171=0,"",RES_hhdet_tes!J171/RES_hhdet_fec!J171)</f>
        <v>0.78018617384288502</v>
      </c>
      <c r="K171" s="112">
        <f>IF(RES_hhdet_tes!K171=0,"",RES_hhdet_tes!K171/RES_hhdet_fec!K171)</f>
        <v>0.78114355984558059</v>
      </c>
      <c r="L171" s="112">
        <f>IF(RES_hhdet_tes!L171=0,"",RES_hhdet_tes!L171/RES_hhdet_fec!L171)</f>
        <v>0.78304338577081656</v>
      </c>
      <c r="M171" s="112">
        <f>IF(RES_hhdet_tes!M171=0,"",RES_hhdet_tes!M171/RES_hhdet_fec!M171)</f>
        <v>0.78463274667386784</v>
      </c>
      <c r="N171" s="112">
        <f>IF(RES_hhdet_tes!N171=0,"",RES_hhdet_tes!N171/RES_hhdet_fec!N171)</f>
        <v>0.78799025418397428</v>
      </c>
      <c r="O171" s="112">
        <f>IF(RES_hhdet_tes!O171=0,"",RES_hhdet_tes!O171/RES_hhdet_fec!O171)</f>
        <v>0.79112939823138151</v>
      </c>
      <c r="P171" s="112">
        <f>IF(RES_hhdet_tes!P171=0,"",RES_hhdet_tes!P171/RES_hhdet_fec!P171)</f>
        <v>0.79271336658362135</v>
      </c>
      <c r="Q171" s="112">
        <f>IF(RES_hhdet_tes!Q171=0,"",RES_hhdet_tes!Q171/RES_hhdet_fec!Q171)</f>
        <v>0.79452493315226369</v>
      </c>
      <c r="R171" s="112">
        <f>IF(RES_hhdet_tes!R171=0,"",RES_hhdet_tes!R171/RES_hhdet_fec!R171)</f>
        <v>0.79970275694902937</v>
      </c>
      <c r="S171" s="112">
        <f>IF(RES_hhdet_tes!S171=0,"",RES_hhdet_tes!S171/RES_hhdet_fec!S171)</f>
        <v>0.81028845094548141</v>
      </c>
      <c r="T171" s="112">
        <f>IF(RES_hhdet_tes!T171=0,"",RES_hhdet_tes!T171/RES_hhdet_fec!T171)</f>
        <v>0.82286699898657789</v>
      </c>
      <c r="U171" s="112">
        <f>IF(RES_hhdet_tes!U171=0,"",RES_hhdet_tes!U171/RES_hhdet_fec!U171)</f>
        <v>0.83211534883713756</v>
      </c>
      <c r="V171" s="112">
        <f>IF(RES_hhdet_tes!V171=0,"",RES_hhdet_tes!V171/RES_hhdet_fec!V171)</f>
        <v>0.84418701309110356</v>
      </c>
      <c r="W171" s="112">
        <f>IF(RES_hhdet_tes!W171=0,"",RES_hhdet_tes!W171/RES_hhdet_fec!W171)</f>
        <v>0.84852811023837049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0.87324719145901075</v>
      </c>
      <c r="C172" s="113">
        <f>IF(RES_hhdet_tes!C172=0,"",RES_hhdet_tes!C172/RES_hhdet_fec!C172)</f>
        <v>0.88389012741544537</v>
      </c>
      <c r="D172" s="113">
        <f>IF(RES_hhdet_tes!D172=0,"",RES_hhdet_tes!D172/RES_hhdet_fec!D172)</f>
        <v>0.88483838806019588</v>
      </c>
      <c r="E172" s="113">
        <f>IF(RES_hhdet_tes!E172=0,"",RES_hhdet_tes!E172/RES_hhdet_fec!E172)</f>
        <v>0.88805996123044384</v>
      </c>
      <c r="F172" s="113">
        <f>IF(RES_hhdet_tes!F172=0,"",RES_hhdet_tes!F172/RES_hhdet_fec!F172)</f>
        <v>0.88266215764483658</v>
      </c>
      <c r="G172" s="113">
        <f>IF(RES_hhdet_tes!G172=0,"",RES_hhdet_tes!G172/RES_hhdet_fec!G172)</f>
        <v>0.88589926233499439</v>
      </c>
      <c r="H172" s="113">
        <f>IF(RES_hhdet_tes!H172=0,"",RES_hhdet_tes!H172/RES_hhdet_fec!H172)</f>
        <v>0.88820600200571886</v>
      </c>
      <c r="I172" s="113">
        <f>IF(RES_hhdet_tes!I172=0,"",RES_hhdet_tes!I172/RES_hhdet_fec!I172)</f>
        <v>0.87795615509784419</v>
      </c>
      <c r="J172" s="113">
        <f>IF(RES_hhdet_tes!J172=0,"",RES_hhdet_tes!J172/RES_hhdet_fec!J172)</f>
        <v>0.88916299273632604</v>
      </c>
      <c r="K172" s="113">
        <f>IF(RES_hhdet_tes!K172=0,"",RES_hhdet_tes!K172/RES_hhdet_fec!K172)</f>
        <v>0.88868739109885397</v>
      </c>
      <c r="L172" s="113">
        <f>IF(RES_hhdet_tes!L172=0,"",RES_hhdet_tes!L172/RES_hhdet_fec!L172)</f>
        <v>0.89032849036764561</v>
      </c>
      <c r="M172" s="113">
        <f>IF(RES_hhdet_tes!M172=0,"",RES_hhdet_tes!M172/RES_hhdet_fec!M172)</f>
        <v>0.88724516936709608</v>
      </c>
      <c r="N172" s="113">
        <f>IF(RES_hhdet_tes!N172=0,"",RES_hhdet_tes!N172/RES_hhdet_fec!N172)</f>
        <v>0.88824204941551443</v>
      </c>
      <c r="O172" s="113">
        <f>IF(RES_hhdet_tes!O172=0,"",RES_hhdet_tes!O172/RES_hhdet_fec!O172)</f>
        <v>0.88605568790336675</v>
      </c>
      <c r="P172" s="113">
        <f>IF(RES_hhdet_tes!P172=0,"",RES_hhdet_tes!P172/RES_hhdet_fec!P172)</f>
        <v>0.9000760199759632</v>
      </c>
      <c r="Q172" s="113">
        <f>IF(RES_hhdet_tes!Q172=0,"",RES_hhdet_tes!Q172/RES_hhdet_fec!Q172)</f>
        <v>0.90360845061487782</v>
      </c>
      <c r="R172" s="113">
        <f>IF(RES_hhdet_tes!R172=0,"",RES_hhdet_tes!R172/RES_hhdet_fec!R172)</f>
        <v>0.90629521195925378</v>
      </c>
      <c r="S172" s="113">
        <f>IF(RES_hhdet_tes!S172=0,"",RES_hhdet_tes!S172/RES_hhdet_fec!S172)</f>
        <v>0.90581764729672354</v>
      </c>
      <c r="T172" s="113">
        <f>IF(RES_hhdet_tes!T172=0,"",RES_hhdet_tes!T172/RES_hhdet_fec!T172)</f>
        <v>0.91714045320770232</v>
      </c>
      <c r="U172" s="113">
        <f>IF(RES_hhdet_tes!U172=0,"",RES_hhdet_tes!U172/RES_hhdet_fec!U172)</f>
        <v>0.92081829116511626</v>
      </c>
      <c r="V172" s="113">
        <f>IF(RES_hhdet_tes!V172=0,"",RES_hhdet_tes!V172/RES_hhdet_fec!V172)</f>
        <v>0.9287423347871776</v>
      </c>
      <c r="W172" s="113">
        <f>IF(RES_hhdet_tes!W172=0,"",RES_hhdet_tes!W172/RES_hhdet_fec!W172)</f>
        <v>0.9259386506537105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0.74980418038628738</v>
      </c>
      <c r="C173" s="111">
        <f>IF(RES_hhdet_tes!C173=0,"",RES_hhdet_tes!C173/RES_hhdet_fec!C173)</f>
        <v>0.75871972256978715</v>
      </c>
      <c r="D173" s="111">
        <f>IF(RES_hhdet_tes!D173=0,"",RES_hhdet_tes!D173/RES_hhdet_fec!D173)</f>
        <v>0.76582728551713686</v>
      </c>
      <c r="E173" s="111">
        <f>IF(RES_hhdet_tes!E173=0,"",RES_hhdet_tes!E173/RES_hhdet_fec!E173)</f>
        <v>0.77140386183443244</v>
      </c>
      <c r="F173" s="111">
        <f>IF(RES_hhdet_tes!F173=0,"",RES_hhdet_tes!F173/RES_hhdet_fec!F173)</f>
        <v>0.77375532947391279</v>
      </c>
      <c r="G173" s="111">
        <f>IF(RES_hhdet_tes!G173=0,"",RES_hhdet_tes!G173/RES_hhdet_fec!G173)</f>
        <v>0.7763483894387414</v>
      </c>
      <c r="H173" s="111">
        <f>IF(RES_hhdet_tes!H173=0,"",RES_hhdet_tes!H173/RES_hhdet_fec!H173)</f>
        <v>0.77865825042771775</v>
      </c>
      <c r="I173" s="111">
        <f>IF(RES_hhdet_tes!I173=0,"",RES_hhdet_tes!I173/RES_hhdet_fec!I173)</f>
        <v>0.77997926920082727</v>
      </c>
      <c r="J173" s="111">
        <f>IF(RES_hhdet_tes!J173=0,"",RES_hhdet_tes!J173/RES_hhdet_fec!J173)</f>
        <v>0.78080959741057931</v>
      </c>
      <c r="K173" s="111">
        <f>IF(RES_hhdet_tes!K173=0,"",RES_hhdet_tes!K173/RES_hhdet_fec!K173)</f>
        <v>0.78246680912309774</v>
      </c>
      <c r="L173" s="111">
        <f>IF(RES_hhdet_tes!L173=0,"",RES_hhdet_tes!L173/RES_hhdet_fec!L173)</f>
        <v>0.78388570316128026</v>
      </c>
      <c r="M173" s="111">
        <f>IF(RES_hhdet_tes!M173=0,"",RES_hhdet_tes!M173/RES_hhdet_fec!M173)</f>
        <v>0.78626368392534041</v>
      </c>
      <c r="N173" s="111">
        <f>IF(RES_hhdet_tes!N173=0,"",RES_hhdet_tes!N173/RES_hhdet_fec!N173)</f>
        <v>0.78864446094136942</v>
      </c>
      <c r="O173" s="111">
        <f>IF(RES_hhdet_tes!O173=0,"",RES_hhdet_tes!O173/RES_hhdet_fec!O173)</f>
        <v>0.79254335444853508</v>
      </c>
      <c r="P173" s="111">
        <f>IF(RES_hhdet_tes!P173=0,"",RES_hhdet_tes!P173/RES_hhdet_fec!P173)</f>
        <v>0.79596425390414371</v>
      </c>
      <c r="Q173" s="111">
        <f>IF(RES_hhdet_tes!Q173=0,"",RES_hhdet_tes!Q173/RES_hhdet_fec!Q173)</f>
        <v>0.80173598830236359</v>
      </c>
      <c r="R173" s="111">
        <f>IF(RES_hhdet_tes!R173=0,"",RES_hhdet_tes!R173/RES_hhdet_fec!R173)</f>
        <v>0.80876594127470325</v>
      </c>
      <c r="S173" s="111">
        <f>IF(RES_hhdet_tes!S173=0,"",RES_hhdet_tes!S173/RES_hhdet_fec!S173)</f>
        <v>0.81775070489685953</v>
      </c>
      <c r="T173" s="111">
        <f>IF(RES_hhdet_tes!T173=0,"",RES_hhdet_tes!T173/RES_hhdet_fec!T173)</f>
        <v>0.82550411615307084</v>
      </c>
      <c r="U173" s="111">
        <f>IF(RES_hhdet_tes!U173=0,"",RES_hhdet_tes!U173/RES_hhdet_fec!U173)</f>
        <v>0.83376059648109224</v>
      </c>
      <c r="V173" s="111">
        <f>IF(RES_hhdet_tes!V173=0,"",RES_hhdet_tes!V173/RES_hhdet_fec!V173)</f>
        <v>0.8402956621831954</v>
      </c>
      <c r="W173" s="111">
        <f>IF(RES_hhdet_tes!W173=0,"",RES_hhdet_tes!W173/RES_hhdet_fec!W173)</f>
        <v>0.84846971756135148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0.76110032566495722</v>
      </c>
      <c r="C175" s="124">
        <f>IF(RES_hhdet_tes!C175=0,"",RES_hhdet_tes!C175/RES_hhdet_fec!C175)</f>
        <v>0.76369138468489217</v>
      </c>
      <c r="D175" s="124">
        <f>IF(RES_hhdet_tes!D175=0,"",RES_hhdet_tes!D175/RES_hhdet_fec!D175)</f>
        <v>0.76674777304659048</v>
      </c>
      <c r="E175" s="124">
        <f>IF(RES_hhdet_tes!E175=0,"",RES_hhdet_tes!E175/RES_hhdet_fec!E175)</f>
        <v>0.76971351182605074</v>
      </c>
      <c r="F175" s="124">
        <f>IF(RES_hhdet_tes!F175=0,"",RES_hhdet_tes!F175/RES_hhdet_fec!F175)</f>
        <v>0.77254458735463671</v>
      </c>
      <c r="G175" s="124">
        <f>IF(RES_hhdet_tes!G175=0,"",RES_hhdet_tes!G175/RES_hhdet_fec!G175)</f>
        <v>0.77533887758631259</v>
      </c>
      <c r="H175" s="124">
        <f>IF(RES_hhdet_tes!H175=0,"",RES_hhdet_tes!H175/RES_hhdet_fec!H175)</f>
        <v>0.77822579525311797</v>
      </c>
      <c r="I175" s="124">
        <f>IF(RES_hhdet_tes!I175=0,"",RES_hhdet_tes!I175/RES_hhdet_fec!I175)</f>
        <v>0.77980868620440169</v>
      </c>
      <c r="J175" s="124">
        <f>IF(RES_hhdet_tes!J175=0,"",RES_hhdet_tes!J175/RES_hhdet_fec!J175)</f>
        <v>0.78065205078221622</v>
      </c>
      <c r="K175" s="124">
        <f>IF(RES_hhdet_tes!K175=0,"",RES_hhdet_tes!K175/RES_hhdet_fec!K175)</f>
        <v>0.78216744761009582</v>
      </c>
      <c r="L175" s="124">
        <f>IF(RES_hhdet_tes!L175=0,"",RES_hhdet_tes!L175/RES_hhdet_fec!L175)</f>
        <v>0.78394794335812312</v>
      </c>
      <c r="M175" s="124">
        <f>IF(RES_hhdet_tes!M175=0,"",RES_hhdet_tes!M175/RES_hhdet_fec!M175)</f>
        <v>0.78597349496705282</v>
      </c>
      <c r="N175" s="124">
        <f>IF(RES_hhdet_tes!N175=0,"",RES_hhdet_tes!N175/RES_hhdet_fec!N175)</f>
        <v>0.78830263214492557</v>
      </c>
      <c r="O175" s="124">
        <f>IF(RES_hhdet_tes!O175=0,"",RES_hhdet_tes!O175/RES_hhdet_fec!O175)</f>
        <v>0.79090263543557449</v>
      </c>
      <c r="P175" s="124">
        <f>IF(RES_hhdet_tes!P175=0,"",RES_hhdet_tes!P175/RES_hhdet_fec!P175)</f>
        <v>0.79278154050683902</v>
      </c>
      <c r="Q175" s="124">
        <f>IF(RES_hhdet_tes!Q175=0,"",RES_hhdet_tes!Q175/RES_hhdet_fec!Q175)</f>
        <v>0.79584940811730209</v>
      </c>
      <c r="R175" s="124">
        <f>IF(RES_hhdet_tes!R175=0,"",RES_hhdet_tes!R175/RES_hhdet_fec!R175)</f>
        <v>0.80068188163877607</v>
      </c>
      <c r="S175" s="124">
        <f>IF(RES_hhdet_tes!S175=0,"",RES_hhdet_tes!S175/RES_hhdet_fec!S175)</f>
        <v>0.80883659670122476</v>
      </c>
      <c r="T175" s="124">
        <f>IF(RES_hhdet_tes!T175=0,"",RES_hhdet_tes!T175/RES_hhdet_fec!T175)</f>
        <v>0.8178588030046684</v>
      </c>
      <c r="U175" s="124">
        <f>IF(RES_hhdet_tes!U175=0,"",RES_hhdet_tes!U175/RES_hhdet_fec!U175)</f>
        <v>0.82673879079470036</v>
      </c>
      <c r="V175" s="124">
        <f>IF(RES_hhdet_tes!V175=0,"",RES_hhdet_tes!V175/RES_hhdet_fec!V175)</f>
        <v>0.83548609657178896</v>
      </c>
      <c r="W175" s="124">
        <f>IF(RES_hhdet_tes!W175=0,"",RES_hhdet_tes!W175/RES_hhdet_fec!W175)</f>
        <v>0.84544863553151373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0.76110032566495722</v>
      </c>
      <c r="C177" s="45">
        <f>IF(RES_hhdet_tes!C177=0,"",RES_hhdet_tes!C177/RES_hhdet_fec!C177)</f>
        <v>0.76369138468489217</v>
      </c>
      <c r="D177" s="45">
        <f>IF(RES_hhdet_tes!D177=0,"",RES_hhdet_tes!D177/RES_hhdet_fec!D177)</f>
        <v>0.76674777304659048</v>
      </c>
      <c r="E177" s="45">
        <f>IF(RES_hhdet_tes!E177=0,"",RES_hhdet_tes!E177/RES_hhdet_fec!E177)</f>
        <v>0.76971351182605074</v>
      </c>
      <c r="F177" s="45">
        <f>IF(RES_hhdet_tes!F177=0,"",RES_hhdet_tes!F177/RES_hhdet_fec!F177)</f>
        <v>0.77254458735463671</v>
      </c>
      <c r="G177" s="45">
        <f>IF(RES_hhdet_tes!G177=0,"",RES_hhdet_tes!G177/RES_hhdet_fec!G177)</f>
        <v>0.77533887758631259</v>
      </c>
      <c r="H177" s="45">
        <f>IF(RES_hhdet_tes!H177=0,"",RES_hhdet_tes!H177/RES_hhdet_fec!H177)</f>
        <v>0.77822579525311797</v>
      </c>
      <c r="I177" s="45">
        <f>IF(RES_hhdet_tes!I177=0,"",RES_hhdet_tes!I177/RES_hhdet_fec!I177)</f>
        <v>0.77980868620440169</v>
      </c>
      <c r="J177" s="45">
        <f>IF(RES_hhdet_tes!J177=0,"",RES_hhdet_tes!J177/RES_hhdet_fec!J177)</f>
        <v>0.78065205078221622</v>
      </c>
      <c r="K177" s="45">
        <f>IF(RES_hhdet_tes!K177=0,"",RES_hhdet_tes!K177/RES_hhdet_fec!K177)</f>
        <v>0.78216744761009582</v>
      </c>
      <c r="L177" s="45">
        <f>IF(RES_hhdet_tes!L177=0,"",RES_hhdet_tes!L177/RES_hhdet_fec!L177)</f>
        <v>0.78394794335812312</v>
      </c>
      <c r="M177" s="45">
        <f>IF(RES_hhdet_tes!M177=0,"",RES_hhdet_tes!M177/RES_hhdet_fec!M177)</f>
        <v>0.78597349496705282</v>
      </c>
      <c r="N177" s="45">
        <f>IF(RES_hhdet_tes!N177=0,"",RES_hhdet_tes!N177/RES_hhdet_fec!N177)</f>
        <v>0.78830263214492557</v>
      </c>
      <c r="O177" s="45">
        <f>IF(RES_hhdet_tes!O177=0,"",RES_hhdet_tes!O177/RES_hhdet_fec!O177)</f>
        <v>0.79090263543557449</v>
      </c>
      <c r="P177" s="45">
        <f>IF(RES_hhdet_tes!P177=0,"",RES_hhdet_tes!P177/RES_hhdet_fec!P177)</f>
        <v>0.79278154050683902</v>
      </c>
      <c r="Q177" s="45">
        <f>IF(RES_hhdet_tes!Q177=0,"",RES_hhdet_tes!Q177/RES_hhdet_fec!Q177)</f>
        <v>0.79584940811730209</v>
      </c>
      <c r="R177" s="45">
        <f>IF(RES_hhdet_tes!R177=0,"",RES_hhdet_tes!R177/RES_hhdet_fec!R177)</f>
        <v>0.80068188163877607</v>
      </c>
      <c r="S177" s="45">
        <f>IF(RES_hhdet_tes!S177=0,"",RES_hhdet_tes!S177/RES_hhdet_fec!S177)</f>
        <v>0.80883659670122476</v>
      </c>
      <c r="T177" s="45">
        <f>IF(RES_hhdet_tes!T177=0,"",RES_hhdet_tes!T177/RES_hhdet_fec!T177)</f>
        <v>0.8178588030046684</v>
      </c>
      <c r="U177" s="45">
        <f>IF(RES_hhdet_tes!U177=0,"",RES_hhdet_tes!U177/RES_hhdet_fec!U177)</f>
        <v>0.82673879079470036</v>
      </c>
      <c r="V177" s="45">
        <f>IF(RES_hhdet_tes!V177=0,"",RES_hhdet_tes!V177/RES_hhdet_fec!V177)</f>
        <v>0.83548609657178896</v>
      </c>
      <c r="W177" s="45">
        <f>IF(RES_hhdet_tes!W177=0,"",RES_hhdet_tes!W177/RES_hhdet_fec!W177)</f>
        <v>0.84544863553151373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3903.8917201118184</v>
      </c>
      <c r="C3" s="117">
        <f t="shared" si="0"/>
        <v>3779.659052090341</v>
      </c>
      <c r="D3" s="117">
        <f t="shared" si="0"/>
        <v>3086.5442111856755</v>
      </c>
      <c r="E3" s="117">
        <f t="shared" si="0"/>
        <v>3110.329876576955</v>
      </c>
      <c r="F3" s="117">
        <f t="shared" si="0"/>
        <v>2548.7550560082213</v>
      </c>
      <c r="G3" s="117">
        <f t="shared" si="0"/>
        <v>2553.4781882568213</v>
      </c>
      <c r="H3" s="117">
        <f t="shared" si="0"/>
        <v>2856.1521015335779</v>
      </c>
      <c r="I3" s="117">
        <f t="shared" si="0"/>
        <v>2999.1108785077035</v>
      </c>
      <c r="J3" s="117">
        <f t="shared" si="0"/>
        <v>2754.6183740886954</v>
      </c>
      <c r="K3" s="117">
        <f t="shared" si="0"/>
        <v>2670.2940110324707</v>
      </c>
      <c r="L3" s="117">
        <f t="shared" si="0"/>
        <v>4132.9020899544294</v>
      </c>
      <c r="M3" s="117">
        <f t="shared" si="0"/>
        <v>3627.8725467481058</v>
      </c>
      <c r="N3" s="117">
        <f t="shared" si="0"/>
        <v>3110.3268307457593</v>
      </c>
      <c r="O3" s="117">
        <f t="shared" si="0"/>
        <v>2894.4256942490265</v>
      </c>
      <c r="P3" s="117">
        <f t="shared" si="0"/>
        <v>2415.199262309548</v>
      </c>
      <c r="Q3" s="117">
        <f t="shared" si="0"/>
        <v>2510.5029331400715</v>
      </c>
      <c r="R3" s="117">
        <f t="shared" ref="R3:V3" si="1">R4+R7+R9+R19</f>
        <v>2185.5456126229424</v>
      </c>
      <c r="S3" s="117">
        <f t="shared" si="1"/>
        <v>2093.0420174678366</v>
      </c>
      <c r="T3" s="117">
        <f t="shared" si="1"/>
        <v>2063.4853127746405</v>
      </c>
      <c r="U3" s="117">
        <f t="shared" si="1"/>
        <v>1451.3141121623155</v>
      </c>
      <c r="V3" s="117">
        <f t="shared" si="1"/>
        <v>1328.78414066035</v>
      </c>
      <c r="W3" s="117">
        <f t="shared" ref="W3" si="2">W4+W7+W9+W19</f>
        <v>1458.9491067131653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3827.5567486199998</v>
      </c>
      <c r="C4" s="122">
        <f t="shared" si="3"/>
        <v>3712.5424868400005</v>
      </c>
      <c r="D4" s="122">
        <f t="shared" si="3"/>
        <v>3027.6929063039997</v>
      </c>
      <c r="E4" s="122">
        <f t="shared" si="3"/>
        <v>3064.2450498719995</v>
      </c>
      <c r="F4" s="122">
        <f t="shared" si="3"/>
        <v>2488.8352134839997</v>
      </c>
      <c r="G4" s="122">
        <f t="shared" si="3"/>
        <v>2505.529384523998</v>
      </c>
      <c r="H4" s="122">
        <f t="shared" si="3"/>
        <v>2809.9480666320023</v>
      </c>
      <c r="I4" s="122">
        <f t="shared" si="3"/>
        <v>2962.6855907520016</v>
      </c>
      <c r="J4" s="122">
        <f t="shared" si="3"/>
        <v>2712.2717987879996</v>
      </c>
      <c r="K4" s="122">
        <f t="shared" si="3"/>
        <v>2625.8613270479987</v>
      </c>
      <c r="L4" s="122">
        <f t="shared" si="3"/>
        <v>4084.9711784279989</v>
      </c>
      <c r="M4" s="122">
        <f t="shared" si="3"/>
        <v>3575.7770864639992</v>
      </c>
      <c r="N4" s="122">
        <f t="shared" si="3"/>
        <v>3066.4399431599977</v>
      </c>
      <c r="O4" s="122">
        <f t="shared" si="3"/>
        <v>2859.9228240839993</v>
      </c>
      <c r="P4" s="122">
        <f t="shared" si="3"/>
        <v>2379.6047064239992</v>
      </c>
      <c r="Q4" s="122">
        <f t="shared" si="3"/>
        <v>2482.2656922360002</v>
      </c>
      <c r="R4" s="122">
        <f t="shared" ref="R4:V4" si="4">SUM(R5:R6)</f>
        <v>2151.5091131159988</v>
      </c>
      <c r="S4" s="122">
        <f t="shared" si="4"/>
        <v>2068.0226843760001</v>
      </c>
      <c r="T4" s="122">
        <f t="shared" si="4"/>
        <v>2029.9082466959987</v>
      </c>
      <c r="U4" s="122">
        <f t="shared" si="4"/>
        <v>1425.8071046279983</v>
      </c>
      <c r="V4" s="122">
        <f t="shared" si="4"/>
        <v>1305.2025863520007</v>
      </c>
      <c r="W4" s="122">
        <f t="shared" ref="W4" si="5">SUM(W5:W6)</f>
        <v>1439.1404561159998</v>
      </c>
      <c r="DA4" s="130" t="s">
        <v>2076</v>
      </c>
    </row>
    <row r="5" spans="1:105" ht="12" customHeight="1" x14ac:dyDescent="0.25">
      <c r="A5" s="97" t="s">
        <v>51</v>
      </c>
      <c r="B5" s="98">
        <v>3827.5567486199998</v>
      </c>
      <c r="C5" s="98">
        <v>3712.5424868400005</v>
      </c>
      <c r="D5" s="98">
        <v>3027.6929063039997</v>
      </c>
      <c r="E5" s="98">
        <v>3064.2450498719995</v>
      </c>
      <c r="F5" s="98">
        <v>2488.8352134839997</v>
      </c>
      <c r="G5" s="98">
        <v>2505.529384523998</v>
      </c>
      <c r="H5" s="98">
        <v>2809.9480666320023</v>
      </c>
      <c r="I5" s="98">
        <v>2962.6855907520016</v>
      </c>
      <c r="J5" s="98">
        <v>2712.2717987879996</v>
      </c>
      <c r="K5" s="98">
        <v>2625.8613270479987</v>
      </c>
      <c r="L5" s="98">
        <v>4084.9711784279989</v>
      </c>
      <c r="M5" s="98">
        <v>3575.7770864639992</v>
      </c>
      <c r="N5" s="98">
        <v>3066.4399431599977</v>
      </c>
      <c r="O5" s="98">
        <v>2859.9228240839993</v>
      </c>
      <c r="P5" s="98">
        <v>2379.6047064239992</v>
      </c>
      <c r="Q5" s="98">
        <v>2482.2656922360002</v>
      </c>
      <c r="R5" s="98">
        <v>2151.5091131159988</v>
      </c>
      <c r="S5" s="98">
        <v>2068.0226843760001</v>
      </c>
      <c r="T5" s="98">
        <v>2029.9082466959987</v>
      </c>
      <c r="U5" s="98">
        <v>1425.8071046279983</v>
      </c>
      <c r="V5" s="98">
        <v>1305.2025863520007</v>
      </c>
      <c r="W5" s="98">
        <v>1439.1404561159998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76.334971491818663</v>
      </c>
      <c r="C9" s="122">
        <v>67.116565250340273</v>
      </c>
      <c r="D9" s="122">
        <v>58.851304881675723</v>
      </c>
      <c r="E9" s="122">
        <v>46.084826704955482</v>
      </c>
      <c r="F9" s="122">
        <v>59.919842524221451</v>
      </c>
      <c r="G9" s="122">
        <v>47.948803732823464</v>
      </c>
      <c r="H9" s="122">
        <v>46.204034901575795</v>
      </c>
      <c r="I9" s="122">
        <v>36.425287755701774</v>
      </c>
      <c r="J9" s="122">
        <v>42.346575300695953</v>
      </c>
      <c r="K9" s="122">
        <v>44.432683984472007</v>
      </c>
      <c r="L9" s="122">
        <v>47.930911526430663</v>
      </c>
      <c r="M9" s="122">
        <v>52.095460284106586</v>
      </c>
      <c r="N9" s="122">
        <v>43.886887585761691</v>
      </c>
      <c r="O9" s="122">
        <v>34.502870165027097</v>
      </c>
      <c r="P9" s="122">
        <v>35.594555885548608</v>
      </c>
      <c r="Q9" s="122">
        <v>28.237240904071356</v>
      </c>
      <c r="R9" s="122">
        <v>34.036499506943485</v>
      </c>
      <c r="S9" s="122">
        <v>25.019333091836309</v>
      </c>
      <c r="T9" s="122">
        <v>33.577066078641856</v>
      </c>
      <c r="U9" s="122">
        <v>25.507007534317243</v>
      </c>
      <c r="V9" s="122">
        <v>23.581554308349336</v>
      </c>
      <c r="W9" s="122">
        <v>19.808650597165485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76.274188637936632</v>
      </c>
      <c r="C11" s="98">
        <v>67.058950941843207</v>
      </c>
      <c r="D11" s="98">
        <v>58.794897638967576</v>
      </c>
      <c r="E11" s="98">
        <v>46.035130588117127</v>
      </c>
      <c r="F11" s="98">
        <v>59.820992752002432</v>
      </c>
      <c r="G11" s="98">
        <v>47.865160132096946</v>
      </c>
      <c r="H11" s="98">
        <v>46.093736255108134</v>
      </c>
      <c r="I11" s="98">
        <v>36.332041411765665</v>
      </c>
      <c r="J11" s="98">
        <v>42.219190735649995</v>
      </c>
      <c r="K11" s="98">
        <v>44.277427611374655</v>
      </c>
      <c r="L11" s="98">
        <v>47.76140643145267</v>
      </c>
      <c r="M11" s="98">
        <v>51.88136065146351</v>
      </c>
      <c r="N11" s="98">
        <v>43.702462058637721</v>
      </c>
      <c r="O11" s="98">
        <v>34.349428998822361</v>
      </c>
      <c r="P11" s="98">
        <v>35.412520545244867</v>
      </c>
      <c r="Q11" s="98">
        <v>28.113957698379931</v>
      </c>
      <c r="R11" s="98">
        <v>33.848032587314762</v>
      </c>
      <c r="S11" s="98">
        <v>24.883232420909096</v>
      </c>
      <c r="T11" s="98">
        <v>33.3744985907041</v>
      </c>
      <c r="U11" s="98">
        <v>25.346391259148692</v>
      </c>
      <c r="V11" s="98">
        <v>23.430433264244265</v>
      </c>
      <c r="W11" s="98">
        <v>19.682178388587602</v>
      </c>
      <c r="DA11" s="63" t="s">
        <v>2083</v>
      </c>
    </row>
    <row r="12" spans="1:105" ht="12" customHeight="1" x14ac:dyDescent="0.25">
      <c r="A12" s="97" t="s">
        <v>123</v>
      </c>
      <c r="B12" s="98">
        <v>6.0782853882027837E-2</v>
      </c>
      <c r="C12" s="98">
        <v>5.7614308497064469E-2</v>
      </c>
      <c r="D12" s="98">
        <v>5.6407242708149723E-2</v>
      </c>
      <c r="E12" s="98">
        <v>4.9696116838354468E-2</v>
      </c>
      <c r="F12" s="98">
        <v>9.884977221901553E-2</v>
      </c>
      <c r="G12" s="98">
        <v>8.3643600726519884E-2</v>
      </c>
      <c r="H12" s="98">
        <v>0.1102986464676613</v>
      </c>
      <c r="I12" s="98">
        <v>9.3246343936108991E-2</v>
      </c>
      <c r="J12" s="98">
        <v>0.12738456504595758</v>
      </c>
      <c r="K12" s="98">
        <v>0.15525637309735155</v>
      </c>
      <c r="L12" s="98">
        <v>0.16950509497799476</v>
      </c>
      <c r="M12" s="98">
        <v>0.21409963264307527</v>
      </c>
      <c r="N12" s="98">
        <v>0.18442552712396934</v>
      </c>
      <c r="O12" s="98">
        <v>0.15344116620473899</v>
      </c>
      <c r="P12" s="98">
        <v>0.18203534030374405</v>
      </c>
      <c r="Q12" s="98">
        <v>0.12328320569142373</v>
      </c>
      <c r="R12" s="98">
        <v>0.18846691962872661</v>
      </c>
      <c r="S12" s="98">
        <v>0.13610067092721484</v>
      </c>
      <c r="T12" s="98">
        <v>0.20256748793775503</v>
      </c>
      <c r="U12" s="98">
        <v>0.16061627516855165</v>
      </c>
      <c r="V12" s="98">
        <v>0.15112104410507177</v>
      </c>
      <c r="W12" s="98">
        <v>0.12647220857788274</v>
      </c>
      <c r="DA12" s="63" t="s">
        <v>2084</v>
      </c>
    </row>
    <row r="13" spans="1:105" ht="12" customHeight="1" x14ac:dyDescent="0.25">
      <c r="A13" s="100" t="s">
        <v>50</v>
      </c>
      <c r="B13" s="101">
        <v>6.0782853882027837E-2</v>
      </c>
      <c r="C13" s="101">
        <v>5.7614308497064469E-2</v>
      </c>
      <c r="D13" s="101">
        <v>5.6407242708149723E-2</v>
      </c>
      <c r="E13" s="101">
        <v>4.9696116838354468E-2</v>
      </c>
      <c r="F13" s="101">
        <v>9.884977221901553E-2</v>
      </c>
      <c r="G13" s="101">
        <v>8.3643600726519884E-2</v>
      </c>
      <c r="H13" s="101">
        <v>0.1102986464676613</v>
      </c>
      <c r="I13" s="101">
        <v>9.3246343936108991E-2</v>
      </c>
      <c r="J13" s="101">
        <v>0.12738456504595758</v>
      </c>
      <c r="K13" s="101">
        <v>0.15525637309735155</v>
      </c>
      <c r="L13" s="101">
        <v>0.16950509497799476</v>
      </c>
      <c r="M13" s="101">
        <v>0.21409963264307527</v>
      </c>
      <c r="N13" s="101">
        <v>0.18442552712396934</v>
      </c>
      <c r="O13" s="101">
        <v>0.15344116620473899</v>
      </c>
      <c r="P13" s="101">
        <v>0.18203534030374405</v>
      </c>
      <c r="Q13" s="101">
        <v>0.12328320569142373</v>
      </c>
      <c r="R13" s="101">
        <v>0.18846691962872661</v>
      </c>
      <c r="S13" s="101">
        <v>0.13610067092721484</v>
      </c>
      <c r="T13" s="101">
        <v>0.20256748793775503</v>
      </c>
      <c r="U13" s="101">
        <v>0.16061627516855165</v>
      </c>
      <c r="V13" s="101">
        <v>0.15112104410507177</v>
      </c>
      <c r="W13" s="101">
        <v>0.12647220857788274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2048.292658760115</v>
      </c>
      <c r="C24" s="117">
        <f t="shared" si="7"/>
        <v>2090.7614177267396</v>
      </c>
      <c r="D24" s="117">
        <f t="shared" si="7"/>
        <v>1863.2793198491279</v>
      </c>
      <c r="E24" s="117">
        <f t="shared" si="7"/>
        <v>1612.170680685055</v>
      </c>
      <c r="F24" s="117">
        <f t="shared" si="7"/>
        <v>2129.0541261619369</v>
      </c>
      <c r="G24" s="117">
        <f t="shared" si="7"/>
        <v>1876.9659647388064</v>
      </c>
      <c r="H24" s="117">
        <f t="shared" si="7"/>
        <v>2020.2961460743127</v>
      </c>
      <c r="I24" s="117">
        <f t="shared" si="7"/>
        <v>1254.2730219152379</v>
      </c>
      <c r="J24" s="117">
        <f t="shared" si="7"/>
        <v>1731.8959445102348</v>
      </c>
      <c r="K24" s="117">
        <f t="shared" si="7"/>
        <v>1670.2225094183907</v>
      </c>
      <c r="L24" s="117">
        <f t="shared" si="7"/>
        <v>1897.4001240515122</v>
      </c>
      <c r="M24" s="117">
        <f t="shared" si="7"/>
        <v>1766.2610207413811</v>
      </c>
      <c r="N24" s="117">
        <f t="shared" si="7"/>
        <v>1642.6241413708228</v>
      </c>
      <c r="O24" s="117">
        <f t="shared" si="7"/>
        <v>2053.3325133489598</v>
      </c>
      <c r="P24" s="117">
        <f t="shared" si="7"/>
        <v>1658.5987403092645</v>
      </c>
      <c r="Q24" s="117">
        <f t="shared" si="7"/>
        <v>1375.1688203740209</v>
      </c>
      <c r="R24" s="117">
        <f t="shared" ref="R24:V24" si="8">R25+R28+R30+R39</f>
        <v>1773.3365279135137</v>
      </c>
      <c r="S24" s="117">
        <f t="shared" si="8"/>
        <v>1311.6961883449826</v>
      </c>
      <c r="T24" s="117">
        <f t="shared" si="8"/>
        <v>1986.983242959976</v>
      </c>
      <c r="U24" s="117">
        <f t="shared" si="8"/>
        <v>1796.6575505516191</v>
      </c>
      <c r="V24" s="117">
        <f t="shared" si="8"/>
        <v>1986.2305227941729</v>
      </c>
      <c r="W24" s="117">
        <f t="shared" ref="W24" si="9">W25+W28+W30+W39</f>
        <v>1801.5862853204296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1997.3138212318654</v>
      </c>
      <c r="C25" s="122">
        <f t="shared" si="10"/>
        <v>2044.4289820494769</v>
      </c>
      <c r="D25" s="122">
        <f t="shared" si="10"/>
        <v>1821.4122616316965</v>
      </c>
      <c r="E25" s="122">
        <f t="shared" si="10"/>
        <v>1578.4009018961731</v>
      </c>
      <c r="F25" s="122">
        <f t="shared" si="10"/>
        <v>2083.7185008970378</v>
      </c>
      <c r="G25" s="122">
        <f t="shared" si="10"/>
        <v>1839.1172515540225</v>
      </c>
      <c r="H25" s="122">
        <f t="shared" si="10"/>
        <v>1983.5642280134653</v>
      </c>
      <c r="I25" s="122">
        <f t="shared" si="10"/>
        <v>1225.8517658329827</v>
      </c>
      <c r="J25" s="122">
        <f t="shared" si="10"/>
        <v>1699.8546823518209</v>
      </c>
      <c r="K25" s="122">
        <f t="shared" si="10"/>
        <v>1638.2517486848137</v>
      </c>
      <c r="L25" s="122">
        <f t="shared" si="10"/>
        <v>1862.8488763512464</v>
      </c>
      <c r="M25" s="122">
        <f t="shared" si="10"/>
        <v>1728.8556404742012</v>
      </c>
      <c r="N25" s="122">
        <f t="shared" si="10"/>
        <v>1610.2859775600007</v>
      </c>
      <c r="O25" s="122">
        <f t="shared" si="10"/>
        <v>2024.5773747434987</v>
      </c>
      <c r="P25" s="122">
        <f t="shared" si="10"/>
        <v>1626.8260973672006</v>
      </c>
      <c r="Q25" s="122">
        <f t="shared" si="10"/>
        <v>1348.8659501784011</v>
      </c>
      <c r="R25" s="122">
        <f t="shared" ref="R25:V25" si="11">SUM(R26:R27)</f>
        <v>1738.929642426001</v>
      </c>
      <c r="S25" s="122">
        <f t="shared" si="11"/>
        <v>1284.1046430299996</v>
      </c>
      <c r="T25" s="122">
        <f t="shared" si="11"/>
        <v>1942.9947849779983</v>
      </c>
      <c r="U25" s="122">
        <f t="shared" si="11"/>
        <v>1756.1343887280027</v>
      </c>
      <c r="V25" s="122">
        <f t="shared" si="11"/>
        <v>1942.0788292901998</v>
      </c>
      <c r="W25" s="122">
        <f t="shared" ref="W25" si="12">SUM(W26:W27)</f>
        <v>1764.0518335902002</v>
      </c>
      <c r="DA25" s="130" t="s">
        <v>2096</v>
      </c>
    </row>
    <row r="26" spans="1:105" ht="12" customHeight="1" x14ac:dyDescent="0.25">
      <c r="A26" s="97" t="s">
        <v>74</v>
      </c>
      <c r="B26" s="98">
        <v>1997.3138212318654</v>
      </c>
      <c r="C26" s="98">
        <v>2044.4289820494769</v>
      </c>
      <c r="D26" s="98">
        <v>1821.4122616316965</v>
      </c>
      <c r="E26" s="98">
        <v>1578.4009018961731</v>
      </c>
      <c r="F26" s="98">
        <v>2083.7185008970378</v>
      </c>
      <c r="G26" s="98">
        <v>1839.1172515540225</v>
      </c>
      <c r="H26" s="98">
        <v>1983.5642280134653</v>
      </c>
      <c r="I26" s="98">
        <v>1225.8517658329827</v>
      </c>
      <c r="J26" s="98">
        <v>1699.8546823518209</v>
      </c>
      <c r="K26" s="98">
        <v>1638.2517486848137</v>
      </c>
      <c r="L26" s="98">
        <v>1862.8488763512464</v>
      </c>
      <c r="M26" s="98">
        <v>1728.8556404742012</v>
      </c>
      <c r="N26" s="98">
        <v>1610.2859775600007</v>
      </c>
      <c r="O26" s="98">
        <v>2024.5773747434987</v>
      </c>
      <c r="P26" s="98">
        <v>1626.8260973672006</v>
      </c>
      <c r="Q26" s="98">
        <v>1348.8659501784011</v>
      </c>
      <c r="R26" s="98">
        <v>1738.929642426001</v>
      </c>
      <c r="S26" s="98">
        <v>1284.1046430299996</v>
      </c>
      <c r="T26" s="98">
        <v>1942.9947849779983</v>
      </c>
      <c r="U26" s="98">
        <v>1756.1343887280027</v>
      </c>
      <c r="V26" s="98">
        <v>1942.0788292901998</v>
      </c>
      <c r="W26" s="98">
        <v>1764.0518335902002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50.978837528249493</v>
      </c>
      <c r="C30" s="122">
        <v>46.332435677262552</v>
      </c>
      <c r="D30" s="122">
        <v>41.867058217431286</v>
      </c>
      <c r="E30" s="122">
        <v>33.769778788881929</v>
      </c>
      <c r="F30" s="122">
        <v>45.335625264899356</v>
      </c>
      <c r="G30" s="122">
        <v>37.848713184783946</v>
      </c>
      <c r="H30" s="122">
        <v>36.731918060847391</v>
      </c>
      <c r="I30" s="122">
        <v>28.421256082255205</v>
      </c>
      <c r="J30" s="122">
        <v>32.041262158413979</v>
      </c>
      <c r="K30" s="122">
        <v>31.970760733576896</v>
      </c>
      <c r="L30" s="122">
        <v>34.551247700265804</v>
      </c>
      <c r="M30" s="122">
        <v>37.405380267179801</v>
      </c>
      <c r="N30" s="122">
        <v>32.338163810822223</v>
      </c>
      <c r="O30" s="122">
        <v>28.755138605461223</v>
      </c>
      <c r="P30" s="122">
        <v>31.772642942063918</v>
      </c>
      <c r="Q30" s="122">
        <v>26.302870195619885</v>
      </c>
      <c r="R30" s="122">
        <v>34.40688548751276</v>
      </c>
      <c r="S30" s="122">
        <v>27.591545314983076</v>
      </c>
      <c r="T30" s="122">
        <v>43.988457981977618</v>
      </c>
      <c r="U30" s="122">
        <v>40.52316182361632</v>
      </c>
      <c r="V30" s="122">
        <v>44.151693503973156</v>
      </c>
      <c r="W30" s="122">
        <v>37.534451730229492</v>
      </c>
      <c r="DA30" s="130" t="s">
        <v>2101</v>
      </c>
    </row>
    <row r="31" spans="1:105" ht="12" customHeight="1" x14ac:dyDescent="0.25">
      <c r="A31" s="97" t="s">
        <v>141</v>
      </c>
      <c r="B31" s="98">
        <v>50.938232588975843</v>
      </c>
      <c r="C31" s="98">
        <v>46.290881916723052</v>
      </c>
      <c r="D31" s="98">
        <v>41.824070143391694</v>
      </c>
      <c r="E31" s="98">
        <v>33.730378288518047</v>
      </c>
      <c r="F31" s="98">
        <v>45.255978989780722</v>
      </c>
      <c r="G31" s="98">
        <v>37.77972834422863</v>
      </c>
      <c r="H31" s="98">
        <v>36.646138209620453</v>
      </c>
      <c r="I31" s="98">
        <v>28.348470749528961</v>
      </c>
      <c r="J31" s="98">
        <v>31.947467601039396</v>
      </c>
      <c r="K31" s="98">
        <v>31.862400729920331</v>
      </c>
      <c r="L31" s="98">
        <v>34.431346886865562</v>
      </c>
      <c r="M31" s="98">
        <v>37.251738942283886</v>
      </c>
      <c r="N31" s="98">
        <v>32.203206536512184</v>
      </c>
      <c r="O31" s="98">
        <v>28.638812420898187</v>
      </c>
      <c r="P31" s="98">
        <v>31.616674655288463</v>
      </c>
      <c r="Q31" s="98">
        <v>26.193959294884078</v>
      </c>
      <c r="R31" s="98">
        <v>34.210536208269772</v>
      </c>
      <c r="S31" s="98">
        <v>27.442692557023005</v>
      </c>
      <c r="T31" s="98">
        <v>43.705296505985281</v>
      </c>
      <c r="U31" s="98">
        <v>40.262416445753374</v>
      </c>
      <c r="V31" s="98">
        <v>43.850741798820941</v>
      </c>
      <c r="W31" s="98">
        <v>37.269830740381977</v>
      </c>
      <c r="DA31" s="63" t="s">
        <v>2102</v>
      </c>
    </row>
    <row r="32" spans="1:105" ht="12" customHeight="1" x14ac:dyDescent="0.25">
      <c r="A32" s="97" t="s">
        <v>140</v>
      </c>
      <c r="B32" s="98">
        <v>4.0604939273649741E-2</v>
      </c>
      <c r="C32" s="98">
        <v>4.1553760539501765E-2</v>
      </c>
      <c r="D32" s="98">
        <v>4.2988074039588098E-2</v>
      </c>
      <c r="E32" s="98">
        <v>3.9400500363885926E-2</v>
      </c>
      <c r="F32" s="98">
        <v>7.9646275118635923E-2</v>
      </c>
      <c r="G32" s="98">
        <v>6.8984840555314467E-2</v>
      </c>
      <c r="H32" s="98">
        <v>8.5779851226937098E-2</v>
      </c>
      <c r="I32" s="98">
        <v>7.278533272624288E-2</v>
      </c>
      <c r="J32" s="98">
        <v>9.3794557374580784E-2</v>
      </c>
      <c r="K32" s="98">
        <v>0.10836000365656448</v>
      </c>
      <c r="L32" s="98">
        <v>0.11990081340023931</v>
      </c>
      <c r="M32" s="98">
        <v>0.15364132489591609</v>
      </c>
      <c r="N32" s="98">
        <v>0.13495727431004004</v>
      </c>
      <c r="O32" s="98">
        <v>0.11632618456303746</v>
      </c>
      <c r="P32" s="98">
        <v>0.15596828677545424</v>
      </c>
      <c r="Q32" s="98">
        <v>0.10891090073580822</v>
      </c>
      <c r="R32" s="98">
        <v>0.19634927924298837</v>
      </c>
      <c r="S32" s="98">
        <v>0.14885275796007086</v>
      </c>
      <c r="T32" s="98">
        <v>0.28316147599233699</v>
      </c>
      <c r="U32" s="98">
        <v>0.26074537786294616</v>
      </c>
      <c r="V32" s="98">
        <v>0.30095170515221331</v>
      </c>
      <c r="W32" s="98">
        <v>0.26462098984751814</v>
      </c>
      <c r="DA32" s="63" t="s">
        <v>2103</v>
      </c>
    </row>
    <row r="33" spans="1:105" ht="12" customHeight="1" x14ac:dyDescent="0.25">
      <c r="A33" s="100" t="s">
        <v>50</v>
      </c>
      <c r="B33" s="101">
        <v>4.0604939273649741E-2</v>
      </c>
      <c r="C33" s="101">
        <v>4.1553760539501765E-2</v>
      </c>
      <c r="D33" s="101">
        <v>4.2988074039588098E-2</v>
      </c>
      <c r="E33" s="101">
        <v>3.9400500363885926E-2</v>
      </c>
      <c r="F33" s="101">
        <v>7.9646275118635923E-2</v>
      </c>
      <c r="G33" s="101">
        <v>6.8984840555314467E-2</v>
      </c>
      <c r="H33" s="101">
        <v>8.5779851226937098E-2</v>
      </c>
      <c r="I33" s="101">
        <v>7.278533272624288E-2</v>
      </c>
      <c r="J33" s="101">
        <v>9.3794557374580784E-2</v>
      </c>
      <c r="K33" s="101">
        <v>0.10836000365656448</v>
      </c>
      <c r="L33" s="101">
        <v>0.11990081340023931</v>
      </c>
      <c r="M33" s="101">
        <v>0.15364132489591609</v>
      </c>
      <c r="N33" s="101">
        <v>0.13495727431004004</v>
      </c>
      <c r="O33" s="101">
        <v>0.11632618456303746</v>
      </c>
      <c r="P33" s="101">
        <v>0.15596828677545424</v>
      </c>
      <c r="Q33" s="101">
        <v>0.10891090073580822</v>
      </c>
      <c r="R33" s="101">
        <v>0.19634927924298837</v>
      </c>
      <c r="S33" s="101">
        <v>0.14885275796007086</v>
      </c>
      <c r="T33" s="101">
        <v>0.28316147599233699</v>
      </c>
      <c r="U33" s="101">
        <v>0.26074537786294616</v>
      </c>
      <c r="V33" s="101">
        <v>0.30095170515221331</v>
      </c>
      <c r="W33" s="101">
        <v>0.26462098984751814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58290.086248919994</v>
      </c>
      <c r="C43" s="117">
        <f t="shared" si="14"/>
        <v>66845.301659999997</v>
      </c>
      <c r="D43" s="117">
        <f t="shared" si="14"/>
        <v>59073.915960000028</v>
      </c>
      <c r="E43" s="117">
        <f t="shared" si="14"/>
        <v>57369.996477719986</v>
      </c>
      <c r="F43" s="117">
        <f t="shared" si="14"/>
        <v>51834.810003119994</v>
      </c>
      <c r="G43" s="117">
        <f t="shared" si="14"/>
        <v>51360.308505719986</v>
      </c>
      <c r="H43" s="117">
        <f t="shared" si="14"/>
        <v>54695.069130240023</v>
      </c>
      <c r="I43" s="117">
        <f t="shared" si="14"/>
        <v>33122.760391800002</v>
      </c>
      <c r="J43" s="117">
        <f t="shared" si="14"/>
        <v>47695.01011884</v>
      </c>
      <c r="K43" s="117">
        <f t="shared" si="14"/>
        <v>41424.075244079984</v>
      </c>
      <c r="L43" s="117">
        <f t="shared" si="14"/>
        <v>41888.894959439989</v>
      </c>
      <c r="M43" s="117">
        <f t="shared" si="14"/>
        <v>35896.105678319989</v>
      </c>
      <c r="N43" s="117">
        <f t="shared" si="14"/>
        <v>38147.548855679954</v>
      </c>
      <c r="O43" s="117">
        <f t="shared" si="14"/>
        <v>41389.865402760013</v>
      </c>
      <c r="P43" s="117">
        <f t="shared" si="14"/>
        <v>36068.377661639999</v>
      </c>
      <c r="Q43" s="117">
        <f t="shared" si="14"/>
        <v>34524.184544279968</v>
      </c>
      <c r="R43" s="117">
        <f t="shared" ref="R43:V43" si="15">R44+R47+R49+R58</f>
        <v>33403.052576159971</v>
      </c>
      <c r="S43" s="117">
        <f t="shared" si="15"/>
        <v>33430.282596360012</v>
      </c>
      <c r="T43" s="117">
        <f t="shared" si="15"/>
        <v>29162.225077920015</v>
      </c>
      <c r="U43" s="117">
        <f t="shared" si="15"/>
        <v>34359.72516108003</v>
      </c>
      <c r="V43" s="117">
        <f t="shared" si="15"/>
        <v>37710.945411119974</v>
      </c>
      <c r="W43" s="117">
        <f t="shared" ref="W43" si="16">W44+W47+W49+W58</f>
        <v>22047.978428639988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51096.807934769255</v>
      </c>
      <c r="C44" s="122">
        <f t="shared" si="17"/>
        <v>58800.582792512672</v>
      </c>
      <c r="D44" s="122">
        <f t="shared" si="17"/>
        <v>51487.414887127787</v>
      </c>
      <c r="E44" s="122">
        <f t="shared" si="17"/>
        <v>49682.090227189969</v>
      </c>
      <c r="F44" s="122">
        <f t="shared" si="17"/>
        <v>44554.268078728499</v>
      </c>
      <c r="G44" s="122">
        <f t="shared" si="17"/>
        <v>43879.245434179422</v>
      </c>
      <c r="H44" s="122">
        <f t="shared" si="17"/>
        <v>46887.125366825152</v>
      </c>
      <c r="I44" s="122">
        <f t="shared" si="17"/>
        <v>27635.186746800762</v>
      </c>
      <c r="J44" s="122">
        <f t="shared" si="17"/>
        <v>40617.994171937396</v>
      </c>
      <c r="K44" s="122">
        <f t="shared" si="17"/>
        <v>34940.68324496386</v>
      </c>
      <c r="L44" s="122">
        <f t="shared" si="17"/>
        <v>35715.130263862156</v>
      </c>
      <c r="M44" s="122">
        <f t="shared" si="17"/>
        <v>29829.939479172946</v>
      </c>
      <c r="N44" s="122">
        <f t="shared" si="17"/>
        <v>32111.126965479449</v>
      </c>
      <c r="O44" s="122">
        <f t="shared" si="17"/>
        <v>36892.700360689676</v>
      </c>
      <c r="P44" s="122">
        <f t="shared" si="17"/>
        <v>31122.638324391039</v>
      </c>
      <c r="Q44" s="122">
        <f t="shared" si="17"/>
        <v>30103.360379974922</v>
      </c>
      <c r="R44" s="122">
        <f t="shared" ref="R44:V44" si="18">SUM(R45:R46)</f>
        <v>29202.161584511301</v>
      </c>
      <c r="S44" s="122">
        <f t="shared" si="18"/>
        <v>28775.599432646508</v>
      </c>
      <c r="T44" s="122">
        <f t="shared" si="18"/>
        <v>24851.471526592391</v>
      </c>
      <c r="U44" s="122">
        <f t="shared" si="18"/>
        <v>29086.262209609224</v>
      </c>
      <c r="V44" s="122">
        <f t="shared" si="18"/>
        <v>31918.069933734572</v>
      </c>
      <c r="W44" s="122">
        <f t="shared" ref="W44" si="19">SUM(W45:W46)</f>
        <v>18700.603113352321</v>
      </c>
      <c r="DA44" s="130" t="s">
        <v>2114</v>
      </c>
    </row>
    <row r="45" spans="1:105" ht="12" customHeight="1" x14ac:dyDescent="0.25">
      <c r="A45" s="97" t="s">
        <v>216</v>
      </c>
      <c r="B45" s="98">
        <v>51096.807934769255</v>
      </c>
      <c r="C45" s="98">
        <v>58800.582792512672</v>
      </c>
      <c r="D45" s="98">
        <v>51487.414887127787</v>
      </c>
      <c r="E45" s="98">
        <v>49682.090227189969</v>
      </c>
      <c r="F45" s="98">
        <v>44554.268078728499</v>
      </c>
      <c r="G45" s="98">
        <v>43879.245434179422</v>
      </c>
      <c r="H45" s="98">
        <v>46887.125366825152</v>
      </c>
      <c r="I45" s="98">
        <v>27635.186746800762</v>
      </c>
      <c r="J45" s="98">
        <v>40617.994171937396</v>
      </c>
      <c r="K45" s="98">
        <v>34940.68324496386</v>
      </c>
      <c r="L45" s="98">
        <v>35715.130263862156</v>
      </c>
      <c r="M45" s="98">
        <v>29829.939479172946</v>
      </c>
      <c r="N45" s="98">
        <v>32111.126965479449</v>
      </c>
      <c r="O45" s="98">
        <v>36892.700360689676</v>
      </c>
      <c r="P45" s="98">
        <v>31122.638324391039</v>
      </c>
      <c r="Q45" s="98">
        <v>30103.360379974922</v>
      </c>
      <c r="R45" s="98">
        <v>29202.161584511301</v>
      </c>
      <c r="S45" s="98">
        <v>28775.599432646508</v>
      </c>
      <c r="T45" s="98">
        <v>24851.471526592391</v>
      </c>
      <c r="U45" s="98">
        <v>29086.262209609224</v>
      </c>
      <c r="V45" s="98">
        <v>31918.069933734572</v>
      </c>
      <c r="W45" s="98">
        <v>18700.603113352321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7193.2783141507407</v>
      </c>
      <c r="C49" s="122">
        <v>8044.718867487326</v>
      </c>
      <c r="D49" s="122">
        <v>7586.5010728722427</v>
      </c>
      <c r="E49" s="122">
        <v>7687.9062505300153</v>
      </c>
      <c r="F49" s="122">
        <v>7280.5419243914948</v>
      </c>
      <c r="G49" s="122">
        <v>7481.0630715405623</v>
      </c>
      <c r="H49" s="122">
        <v>7807.9437634148735</v>
      </c>
      <c r="I49" s="122">
        <v>5487.5736449992391</v>
      </c>
      <c r="J49" s="122">
        <v>7077.0159469026057</v>
      </c>
      <c r="K49" s="122">
        <v>6483.391999116121</v>
      </c>
      <c r="L49" s="122">
        <v>6173.7646955778291</v>
      </c>
      <c r="M49" s="122">
        <v>6066.1661991470455</v>
      </c>
      <c r="N49" s="122">
        <v>6036.4218902005023</v>
      </c>
      <c r="O49" s="122">
        <v>4497.165042070339</v>
      </c>
      <c r="P49" s="122">
        <v>4945.7393372489623</v>
      </c>
      <c r="Q49" s="122">
        <v>4420.8241643050469</v>
      </c>
      <c r="R49" s="122">
        <v>4200.8909916486718</v>
      </c>
      <c r="S49" s="122">
        <v>4654.6831637135028</v>
      </c>
      <c r="T49" s="122">
        <v>4310.7535513276234</v>
      </c>
      <c r="U49" s="122">
        <v>5273.462951470804</v>
      </c>
      <c r="V49" s="122">
        <v>5792.8754773854052</v>
      </c>
      <c r="W49" s="122">
        <v>3347.375315287667</v>
      </c>
      <c r="DA49" s="130" t="s">
        <v>2119</v>
      </c>
    </row>
    <row r="50" spans="1:105" ht="12" customHeight="1" x14ac:dyDescent="0.25">
      <c r="A50" s="97" t="s">
        <v>138</v>
      </c>
      <c r="B50" s="98">
        <v>7188.137818056357</v>
      </c>
      <c r="C50" s="98">
        <v>8037.1141964086701</v>
      </c>
      <c r="D50" s="98">
        <v>7578.4447010393342</v>
      </c>
      <c r="E50" s="98">
        <v>7676.6411397570473</v>
      </c>
      <c r="F50" s="98">
        <v>7269.2476087964169</v>
      </c>
      <c r="G50" s="98">
        <v>7466.8716559553268</v>
      </c>
      <c r="H50" s="98">
        <v>7788.7646766579428</v>
      </c>
      <c r="I50" s="98">
        <v>5472.4255579722076</v>
      </c>
      <c r="J50" s="98">
        <v>7055.9025934448346</v>
      </c>
      <c r="K50" s="98">
        <v>6461.4859769544901</v>
      </c>
      <c r="L50" s="98">
        <v>6153.4758145466412</v>
      </c>
      <c r="M50" s="98">
        <v>6043.944850708358</v>
      </c>
      <c r="N50" s="98">
        <v>6010.6042403146012</v>
      </c>
      <c r="O50" s="98">
        <v>4477.3967806859091</v>
      </c>
      <c r="P50" s="98">
        <v>4919.9760621992546</v>
      </c>
      <c r="Q50" s="98">
        <v>4398.251390523119</v>
      </c>
      <c r="R50" s="98">
        <v>4178.6582761711443</v>
      </c>
      <c r="S50" s="98">
        <v>4627.7229805218049</v>
      </c>
      <c r="T50" s="98">
        <v>4288.6981047433765</v>
      </c>
      <c r="U50" s="98">
        <v>5238.5504404357662</v>
      </c>
      <c r="V50" s="98">
        <v>5750.5502420942357</v>
      </c>
      <c r="W50" s="98">
        <v>3319.9575993803678</v>
      </c>
      <c r="DA50" s="63" t="s">
        <v>2120</v>
      </c>
    </row>
    <row r="51" spans="1:105" ht="12" customHeight="1" x14ac:dyDescent="0.25">
      <c r="A51" s="97" t="s">
        <v>137</v>
      </c>
      <c r="B51" s="98">
        <v>5.140496094383872</v>
      </c>
      <c r="C51" s="98">
        <v>7.6046710786563159</v>
      </c>
      <c r="D51" s="98">
        <v>8.0563718329081748</v>
      </c>
      <c r="E51" s="98">
        <v>11.265110772967638</v>
      </c>
      <c r="F51" s="98">
        <v>11.294315595077849</v>
      </c>
      <c r="G51" s="98">
        <v>14.191415585235214</v>
      </c>
      <c r="H51" s="98">
        <v>19.179086756930719</v>
      </c>
      <c r="I51" s="98">
        <v>15.148087027031773</v>
      </c>
      <c r="J51" s="98">
        <v>21.11335345777071</v>
      </c>
      <c r="K51" s="98">
        <v>21.906022161630965</v>
      </c>
      <c r="L51" s="98">
        <v>20.288881031187476</v>
      </c>
      <c r="M51" s="98">
        <v>22.221348438687947</v>
      </c>
      <c r="N51" s="98">
        <v>25.81764988590114</v>
      </c>
      <c r="O51" s="98">
        <v>19.768261384430186</v>
      </c>
      <c r="P51" s="98">
        <v>25.76327504970784</v>
      </c>
      <c r="Q51" s="98">
        <v>22.572773781928142</v>
      </c>
      <c r="R51" s="98">
        <v>22.232715477527517</v>
      </c>
      <c r="S51" s="98">
        <v>26.96018319169772</v>
      </c>
      <c r="T51" s="98">
        <v>22.05544658424667</v>
      </c>
      <c r="U51" s="98">
        <v>34.912511035037525</v>
      </c>
      <c r="V51" s="98">
        <v>42.325235291169527</v>
      </c>
      <c r="W51" s="98">
        <v>27.41771590729925</v>
      </c>
      <c r="DA51" s="63" t="s">
        <v>2121</v>
      </c>
    </row>
    <row r="52" spans="1:105" ht="12" customHeight="1" x14ac:dyDescent="0.25">
      <c r="A52" s="100" t="s">
        <v>216</v>
      </c>
      <c r="B52" s="101">
        <v>5.140496094383872</v>
      </c>
      <c r="C52" s="101">
        <v>7.6046710786563159</v>
      </c>
      <c r="D52" s="101">
        <v>8.0563718329081748</v>
      </c>
      <c r="E52" s="101">
        <v>11.265110772967638</v>
      </c>
      <c r="F52" s="101">
        <v>11.294315595077849</v>
      </c>
      <c r="G52" s="101">
        <v>14.191415585235214</v>
      </c>
      <c r="H52" s="101">
        <v>19.179086756930719</v>
      </c>
      <c r="I52" s="101">
        <v>15.148087027031773</v>
      </c>
      <c r="J52" s="101">
        <v>21.11335345777071</v>
      </c>
      <c r="K52" s="101">
        <v>21.906022161630965</v>
      </c>
      <c r="L52" s="101">
        <v>20.288881031187476</v>
      </c>
      <c r="M52" s="101">
        <v>22.221348438687947</v>
      </c>
      <c r="N52" s="101">
        <v>25.81764988590114</v>
      </c>
      <c r="O52" s="101">
        <v>19.768261384430186</v>
      </c>
      <c r="P52" s="101">
        <v>25.76327504970784</v>
      </c>
      <c r="Q52" s="101">
        <v>22.572773781928142</v>
      </c>
      <c r="R52" s="101">
        <v>22.232715477527517</v>
      </c>
      <c r="S52" s="101">
        <v>26.96018319169772</v>
      </c>
      <c r="T52" s="101">
        <v>22.05544658424667</v>
      </c>
      <c r="U52" s="101">
        <v>34.912511035037525</v>
      </c>
      <c r="V52" s="101">
        <v>42.325235291169527</v>
      </c>
      <c r="W52" s="101">
        <v>27.41771590729925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55053.160920000002</v>
      </c>
      <c r="C62" s="117">
        <f t="shared" si="21"/>
        <v>58079.124360000009</v>
      </c>
      <c r="D62" s="117">
        <f t="shared" si="21"/>
        <v>58077.485999999997</v>
      </c>
      <c r="E62" s="117">
        <f t="shared" si="21"/>
        <v>58223.781918720022</v>
      </c>
      <c r="F62" s="117">
        <f t="shared" si="21"/>
        <v>56535.869712960026</v>
      </c>
      <c r="G62" s="117">
        <f t="shared" si="21"/>
        <v>54705.065152319999</v>
      </c>
      <c r="H62" s="117">
        <f t="shared" si="21"/>
        <v>53243.354003399996</v>
      </c>
      <c r="I62" s="117">
        <f t="shared" si="21"/>
        <v>49492.973969999999</v>
      </c>
      <c r="J62" s="117">
        <f t="shared" si="21"/>
        <v>52062.35836824002</v>
      </c>
      <c r="K62" s="117">
        <f t="shared" si="21"/>
        <v>51319.897061400006</v>
      </c>
      <c r="L62" s="117">
        <f t="shared" si="21"/>
        <v>56152.601940599983</v>
      </c>
      <c r="M62" s="117">
        <f t="shared" si="21"/>
        <v>46407.293978760004</v>
      </c>
      <c r="N62" s="117">
        <f t="shared" si="21"/>
        <v>50777.897817240017</v>
      </c>
      <c r="O62" s="117">
        <f t="shared" si="21"/>
        <v>52870.106880359992</v>
      </c>
      <c r="P62" s="117">
        <f t="shared" si="21"/>
        <v>42978.377110679969</v>
      </c>
      <c r="Q62" s="117">
        <f t="shared" si="21"/>
        <v>46362.49298999997</v>
      </c>
      <c r="R62" s="117">
        <f t="shared" ref="R62:V62" si="22">R63+R66+R68+R77</f>
        <v>51890.397910560045</v>
      </c>
      <c r="S62" s="117">
        <f t="shared" si="22"/>
        <v>50730.359058720031</v>
      </c>
      <c r="T62" s="117">
        <f t="shared" si="22"/>
        <v>52295.329528200004</v>
      </c>
      <c r="U62" s="117">
        <f t="shared" si="22"/>
        <v>52564.90492835996</v>
      </c>
      <c r="V62" s="117">
        <f t="shared" si="22"/>
        <v>51076.113164999995</v>
      </c>
      <c r="W62" s="117">
        <f t="shared" ref="W62" si="23">W63+W66+W68+W77</f>
        <v>59020.806152879944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47297.395567604071</v>
      </c>
      <c r="C63" s="122">
        <f t="shared" si="24"/>
        <v>50111.119704038618</v>
      </c>
      <c r="D63" s="122">
        <f t="shared" si="24"/>
        <v>49564.654656921579</v>
      </c>
      <c r="E63" s="122">
        <f t="shared" si="24"/>
        <v>49320.372627904464</v>
      </c>
      <c r="F63" s="122">
        <f t="shared" si="24"/>
        <v>47487.617537632977</v>
      </c>
      <c r="G63" s="122">
        <f t="shared" si="24"/>
        <v>45641.260814131965</v>
      </c>
      <c r="H63" s="122">
        <f t="shared" si="24"/>
        <v>44613.15357411938</v>
      </c>
      <c r="I63" s="122">
        <f t="shared" si="24"/>
        <v>40211.302134112164</v>
      </c>
      <c r="J63" s="122">
        <f t="shared" si="24"/>
        <v>43353.282860056082</v>
      </c>
      <c r="K63" s="122">
        <f t="shared" si="24"/>
        <v>42533.715222175058</v>
      </c>
      <c r="L63" s="122">
        <f t="shared" si="24"/>
        <v>47136.240692845036</v>
      </c>
      <c r="M63" s="122">
        <f t="shared" si="24"/>
        <v>38257.637744939108</v>
      </c>
      <c r="N63" s="122">
        <f t="shared" si="24"/>
        <v>42587.466209785322</v>
      </c>
      <c r="O63" s="122">
        <f t="shared" si="24"/>
        <v>44959.73767235659</v>
      </c>
      <c r="P63" s="122">
        <f t="shared" si="24"/>
        <v>35325.203660206011</v>
      </c>
      <c r="Q63" s="122">
        <f t="shared" si="24"/>
        <v>38491.113803412351</v>
      </c>
      <c r="R63" s="122">
        <f t="shared" ref="R63:V63" si="25">SUM(R64:R65)</f>
        <v>43549.076601511275</v>
      </c>
      <c r="S63" s="122">
        <f t="shared" si="25"/>
        <v>42103.694874020337</v>
      </c>
      <c r="T63" s="122">
        <f t="shared" si="25"/>
        <v>42847.934065622845</v>
      </c>
      <c r="U63" s="122">
        <f t="shared" si="25"/>
        <v>43639.682065823239</v>
      </c>
      <c r="V63" s="122">
        <f t="shared" si="25"/>
        <v>42452.231287188064</v>
      </c>
      <c r="W63" s="122">
        <f t="shared" ref="W63" si="26">SUM(W64:W65)</f>
        <v>49196.82494601707</v>
      </c>
      <c r="DA63" s="130" t="s">
        <v>2132</v>
      </c>
    </row>
    <row r="64" spans="1:105" ht="12" customHeight="1" x14ac:dyDescent="0.25">
      <c r="A64" s="97" t="s">
        <v>217</v>
      </c>
      <c r="B64" s="98">
        <v>47297.395567604071</v>
      </c>
      <c r="C64" s="98">
        <v>50111.119704038618</v>
      </c>
      <c r="D64" s="98">
        <v>49564.654656921579</v>
      </c>
      <c r="E64" s="98">
        <v>49320.372627904464</v>
      </c>
      <c r="F64" s="98">
        <v>47487.617537632977</v>
      </c>
      <c r="G64" s="98">
        <v>45641.260814131965</v>
      </c>
      <c r="H64" s="98">
        <v>44613.15357411938</v>
      </c>
      <c r="I64" s="98">
        <v>40211.302134112164</v>
      </c>
      <c r="J64" s="98">
        <v>43353.282860056082</v>
      </c>
      <c r="K64" s="98">
        <v>42533.715222175058</v>
      </c>
      <c r="L64" s="98">
        <v>47136.240692845036</v>
      </c>
      <c r="M64" s="98">
        <v>38257.637744939108</v>
      </c>
      <c r="N64" s="98">
        <v>42587.466209785322</v>
      </c>
      <c r="O64" s="98">
        <v>44959.73767235659</v>
      </c>
      <c r="P64" s="98">
        <v>35325.203660206011</v>
      </c>
      <c r="Q64" s="98">
        <v>38491.113803412351</v>
      </c>
      <c r="R64" s="98">
        <v>43549.076601511275</v>
      </c>
      <c r="S64" s="98">
        <v>42103.694874020337</v>
      </c>
      <c r="T64" s="98">
        <v>42847.934065622845</v>
      </c>
      <c r="U64" s="98">
        <v>43639.682065823239</v>
      </c>
      <c r="V64" s="98">
        <v>42452.231287188064</v>
      </c>
      <c r="W64" s="98">
        <v>49196.82494601707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7579.3870299534738</v>
      </c>
      <c r="C68" s="122">
        <v>7786.810458525586</v>
      </c>
      <c r="D68" s="122">
        <v>8316.6105725860216</v>
      </c>
      <c r="E68" s="122">
        <v>8693.7095750252156</v>
      </c>
      <c r="F68" s="122">
        <v>8831.6744837023507</v>
      </c>
      <c r="G68" s="122">
        <v>8843.3104425564215</v>
      </c>
      <c r="H68" s="122">
        <v>8419.3958666851031</v>
      </c>
      <c r="I68" s="122">
        <v>9063.0957104078352</v>
      </c>
      <c r="J68" s="122">
        <v>8514.5924466352462</v>
      </c>
      <c r="K68" s="122">
        <v>8582.3606408401847</v>
      </c>
      <c r="L68" s="122">
        <v>8805.0225682215241</v>
      </c>
      <c r="M68" s="122">
        <v>7965.5737480461921</v>
      </c>
      <c r="N68" s="122">
        <v>7989.172959345442</v>
      </c>
      <c r="O68" s="122">
        <v>7684.2118759123796</v>
      </c>
      <c r="P68" s="122">
        <v>7451.6280903067563</v>
      </c>
      <c r="Q68" s="122">
        <v>7669.799527370682</v>
      </c>
      <c r="R68" s="122">
        <v>8151.9662669137988</v>
      </c>
      <c r="S68" s="122">
        <v>8426.6548818179654</v>
      </c>
      <c r="T68" s="122">
        <v>9231.9022710042882</v>
      </c>
      <c r="U68" s="122">
        <v>8683.2183603409576</v>
      </c>
      <c r="V68" s="122">
        <v>8388.8515723986839</v>
      </c>
      <c r="W68" s="122">
        <v>9552.1024646315145</v>
      </c>
      <c r="DA68" s="130" t="s">
        <v>2137</v>
      </c>
    </row>
    <row r="69" spans="1:105" ht="12" customHeight="1" x14ac:dyDescent="0.25">
      <c r="A69" s="97" t="s">
        <v>134</v>
      </c>
      <c r="B69" s="98">
        <v>7573.7471215783335</v>
      </c>
      <c r="C69" s="98">
        <v>7779.9554118522128</v>
      </c>
      <c r="D69" s="98">
        <v>8307.8141853230845</v>
      </c>
      <c r="E69" s="98">
        <v>8681.2341355963272</v>
      </c>
      <c r="F69" s="98">
        <v>8817.687879214569</v>
      </c>
      <c r="G69" s="98">
        <v>8827.0419973016797</v>
      </c>
      <c r="H69" s="98">
        <v>8401.4918556598514</v>
      </c>
      <c r="I69" s="98">
        <v>9039.4122132473058</v>
      </c>
      <c r="J69" s="98">
        <v>8491.8427105736409</v>
      </c>
      <c r="K69" s="98">
        <v>8554.4377383583214</v>
      </c>
      <c r="L69" s="98">
        <v>8775.5454960681491</v>
      </c>
      <c r="M69" s="98">
        <v>7937.8872236527086</v>
      </c>
      <c r="N69" s="98">
        <v>7957.5456224508771</v>
      </c>
      <c r="O69" s="98">
        <v>7649.6275655120407</v>
      </c>
      <c r="P69" s="98">
        <v>7414.864593779771</v>
      </c>
      <c r="Q69" s="98">
        <v>7630.5137341980653</v>
      </c>
      <c r="R69" s="98">
        <v>8106.1281438099713</v>
      </c>
      <c r="S69" s="98">
        <v>8378.7773318069449</v>
      </c>
      <c r="T69" s="98">
        <v>9177.4216284663926</v>
      </c>
      <c r="U69" s="98">
        <v>8629.7866453739698</v>
      </c>
      <c r="V69" s="98">
        <v>8339.7841387227909</v>
      </c>
      <c r="W69" s="98">
        <v>9486.6995831178465</v>
      </c>
      <c r="DA69" s="63" t="s">
        <v>2138</v>
      </c>
    </row>
    <row r="70" spans="1:105" ht="12" customHeight="1" x14ac:dyDescent="0.25">
      <c r="A70" s="97" t="s">
        <v>133</v>
      </c>
      <c r="B70" s="98">
        <v>5.639908375140319</v>
      </c>
      <c r="C70" s="98">
        <v>6.8550466733735007</v>
      </c>
      <c r="D70" s="98">
        <v>8.7963872629372162</v>
      </c>
      <c r="E70" s="98">
        <v>12.475439428887833</v>
      </c>
      <c r="F70" s="98">
        <v>13.986604487781138</v>
      </c>
      <c r="G70" s="98">
        <v>16.268445254742186</v>
      </c>
      <c r="H70" s="98">
        <v>17.90401102525264</v>
      </c>
      <c r="I70" s="98">
        <v>23.683497160528592</v>
      </c>
      <c r="J70" s="98">
        <v>22.749736061604995</v>
      </c>
      <c r="K70" s="98">
        <v>27.922902481863829</v>
      </c>
      <c r="L70" s="98">
        <v>29.477072153374365</v>
      </c>
      <c r="M70" s="98">
        <v>27.686524393483577</v>
      </c>
      <c r="N70" s="98">
        <v>31.627336894565065</v>
      </c>
      <c r="O70" s="98">
        <v>34.584310400339227</v>
      </c>
      <c r="P70" s="98">
        <v>36.763496526985335</v>
      </c>
      <c r="Q70" s="98">
        <v>39.285793172616785</v>
      </c>
      <c r="R70" s="98">
        <v>45.838123103827236</v>
      </c>
      <c r="S70" s="98">
        <v>47.87755001102073</v>
      </c>
      <c r="T70" s="98">
        <v>54.480642537896223</v>
      </c>
      <c r="U70" s="98">
        <v>53.431714966987457</v>
      </c>
      <c r="V70" s="98">
        <v>49.067433675892815</v>
      </c>
      <c r="W70" s="98">
        <v>65.402881513668106</v>
      </c>
      <c r="DA70" s="63" t="s">
        <v>2139</v>
      </c>
    </row>
    <row r="71" spans="1:105" ht="12" customHeight="1" x14ac:dyDescent="0.25">
      <c r="A71" s="100" t="s">
        <v>217</v>
      </c>
      <c r="B71" s="101">
        <v>5.639908375140319</v>
      </c>
      <c r="C71" s="101">
        <v>6.8550466733735007</v>
      </c>
      <c r="D71" s="101">
        <v>8.7963872629372162</v>
      </c>
      <c r="E71" s="101">
        <v>12.475439428887833</v>
      </c>
      <c r="F71" s="101">
        <v>13.986604487781138</v>
      </c>
      <c r="G71" s="101">
        <v>16.268445254742186</v>
      </c>
      <c r="H71" s="101">
        <v>17.90401102525264</v>
      </c>
      <c r="I71" s="101">
        <v>23.683497160528592</v>
      </c>
      <c r="J71" s="101">
        <v>22.749736061604995</v>
      </c>
      <c r="K71" s="101">
        <v>27.922902481863829</v>
      </c>
      <c r="L71" s="101">
        <v>29.477072153374365</v>
      </c>
      <c r="M71" s="101">
        <v>27.686524393483577</v>
      </c>
      <c r="N71" s="101">
        <v>31.627336894565065</v>
      </c>
      <c r="O71" s="101">
        <v>34.584310400339227</v>
      </c>
      <c r="P71" s="101">
        <v>36.763496526985335</v>
      </c>
      <c r="Q71" s="101">
        <v>39.285793172616785</v>
      </c>
      <c r="R71" s="101">
        <v>45.838123103827236</v>
      </c>
      <c r="S71" s="101">
        <v>47.87755001102073</v>
      </c>
      <c r="T71" s="101">
        <v>54.480642537896223</v>
      </c>
      <c r="U71" s="101">
        <v>53.431714966987457</v>
      </c>
      <c r="V71" s="101">
        <v>49.067433675892815</v>
      </c>
      <c r="W71" s="101">
        <v>65.402881513668106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176.37832244245703</v>
      </c>
      <c r="C77" s="122">
        <v>181.19419743580778</v>
      </c>
      <c r="D77" s="122">
        <v>196.22077049239834</v>
      </c>
      <c r="E77" s="122">
        <v>209.69971579033657</v>
      </c>
      <c r="F77" s="122">
        <v>216.57769162469589</v>
      </c>
      <c r="G77" s="122">
        <v>220.49389563161176</v>
      </c>
      <c r="H77" s="122">
        <v>210.80456259550994</v>
      </c>
      <c r="I77" s="122">
        <v>218.57612547999923</v>
      </c>
      <c r="J77" s="122">
        <v>194.48306154869022</v>
      </c>
      <c r="K77" s="122">
        <v>203.82119838476439</v>
      </c>
      <c r="L77" s="122">
        <v>211.33867953342298</v>
      </c>
      <c r="M77" s="122">
        <v>184.08248577470766</v>
      </c>
      <c r="N77" s="122">
        <v>201.25864810924858</v>
      </c>
      <c r="O77" s="122">
        <v>226.15733209102478</v>
      </c>
      <c r="P77" s="122">
        <v>201.54536016720235</v>
      </c>
      <c r="Q77" s="122">
        <v>201.57965921693273</v>
      </c>
      <c r="R77" s="122">
        <v>189.35504213497069</v>
      </c>
      <c r="S77" s="122">
        <v>200.00930288172992</v>
      </c>
      <c r="T77" s="122">
        <v>215.49319157286598</v>
      </c>
      <c r="U77" s="122">
        <v>242.00450219576521</v>
      </c>
      <c r="V77" s="122">
        <v>235.03030541324404</v>
      </c>
      <c r="W77" s="122">
        <v>271.87874223136208</v>
      </c>
      <c r="DA77" s="130" t="s">
        <v>2146</v>
      </c>
    </row>
    <row r="78" spans="1:105" ht="12" customHeight="1" x14ac:dyDescent="0.25">
      <c r="A78" s="97" t="s">
        <v>192</v>
      </c>
      <c r="B78" s="98">
        <v>176.37832244245703</v>
      </c>
      <c r="C78" s="98">
        <v>181.19419743580778</v>
      </c>
      <c r="D78" s="98">
        <v>196.22077049239834</v>
      </c>
      <c r="E78" s="98">
        <v>209.69971579033657</v>
      </c>
      <c r="F78" s="98">
        <v>216.57769162469589</v>
      </c>
      <c r="G78" s="98">
        <v>220.49389563161176</v>
      </c>
      <c r="H78" s="98">
        <v>210.80456259550994</v>
      </c>
      <c r="I78" s="98">
        <v>218.57612547999923</v>
      </c>
      <c r="J78" s="98">
        <v>194.48306154869022</v>
      </c>
      <c r="K78" s="98">
        <v>203.82119838476439</v>
      </c>
      <c r="L78" s="98">
        <v>211.33867953342298</v>
      </c>
      <c r="M78" s="98">
        <v>184.08248577470766</v>
      </c>
      <c r="N78" s="98">
        <v>201.25864810924858</v>
      </c>
      <c r="O78" s="98">
        <v>226.15733209102478</v>
      </c>
      <c r="P78" s="98">
        <v>201.54536016720235</v>
      </c>
      <c r="Q78" s="98">
        <v>201.57965921693273</v>
      </c>
      <c r="R78" s="98">
        <v>189.35504213497069</v>
      </c>
      <c r="S78" s="98">
        <v>200.00930288172992</v>
      </c>
      <c r="T78" s="98">
        <v>215.49319157286598</v>
      </c>
      <c r="U78" s="98">
        <v>242.00450219576521</v>
      </c>
      <c r="V78" s="98">
        <v>235.03030541324404</v>
      </c>
      <c r="W78" s="98">
        <v>271.87874223136208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180.23938900177018</v>
      </c>
      <c r="C81" s="117">
        <f t="shared" si="28"/>
        <v>161.93355358927656</v>
      </c>
      <c r="D81" s="117">
        <f t="shared" si="28"/>
        <v>150.07573726411641</v>
      </c>
      <c r="E81" s="117">
        <f t="shared" si="28"/>
        <v>127.40774722363972</v>
      </c>
      <c r="F81" s="117">
        <f t="shared" si="28"/>
        <v>178.31929270458494</v>
      </c>
      <c r="G81" s="117">
        <f t="shared" si="28"/>
        <v>157.95880728963905</v>
      </c>
      <c r="H81" s="117">
        <f t="shared" si="28"/>
        <v>169.22183557195271</v>
      </c>
      <c r="I81" s="117">
        <f t="shared" si="28"/>
        <v>143.27625845433428</v>
      </c>
      <c r="J81" s="117">
        <f t="shared" si="28"/>
        <v>166.37682653164063</v>
      </c>
      <c r="K81" s="117">
        <f t="shared" si="28"/>
        <v>160.4210638777154</v>
      </c>
      <c r="L81" s="117">
        <f t="shared" si="28"/>
        <v>170.49024034354571</v>
      </c>
      <c r="M81" s="117">
        <f t="shared" si="28"/>
        <v>177.74836192649113</v>
      </c>
      <c r="N81" s="117">
        <f t="shared" si="28"/>
        <v>146.89812091727956</v>
      </c>
      <c r="O81" s="117">
        <f t="shared" si="28"/>
        <v>106.61346299447607</v>
      </c>
      <c r="P81" s="117">
        <f t="shared" si="28"/>
        <v>87.888238800038451</v>
      </c>
      <c r="Q81" s="117">
        <f t="shared" si="28"/>
        <v>55.25707817171044</v>
      </c>
      <c r="R81" s="117">
        <f t="shared" ref="R81:V81" si="29">R82+R85+R87+R100</f>
        <v>59.529461657172192</v>
      </c>
      <c r="S81" s="117">
        <f t="shared" si="29"/>
        <v>53.859228489364718</v>
      </c>
      <c r="T81" s="117">
        <f t="shared" si="29"/>
        <v>100.56729728814015</v>
      </c>
      <c r="U81" s="117">
        <f t="shared" si="29"/>
        <v>106.62618950814509</v>
      </c>
      <c r="V81" s="117">
        <f t="shared" si="29"/>
        <v>123.1147213938748</v>
      </c>
      <c r="W81" s="117">
        <f t="shared" ref="W81" si="30">W82+W85+W87+W100</f>
        <v>122.48661129812947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180.23938900177018</v>
      </c>
      <c r="C87" s="122">
        <v>161.93355358927656</v>
      </c>
      <c r="D87" s="122">
        <v>150.07573726411641</v>
      </c>
      <c r="E87" s="122">
        <v>127.40774722363972</v>
      </c>
      <c r="F87" s="122">
        <v>178.31929270458494</v>
      </c>
      <c r="G87" s="122">
        <v>157.95880728963905</v>
      </c>
      <c r="H87" s="122">
        <v>169.22183557195271</v>
      </c>
      <c r="I87" s="122">
        <v>143.27625845433428</v>
      </c>
      <c r="J87" s="122">
        <v>166.37682653164063</v>
      </c>
      <c r="K87" s="122">
        <v>160.4210638777154</v>
      </c>
      <c r="L87" s="122">
        <v>170.49024034354571</v>
      </c>
      <c r="M87" s="122">
        <v>177.74836192649113</v>
      </c>
      <c r="N87" s="122">
        <v>146.89812091727956</v>
      </c>
      <c r="O87" s="122">
        <v>106.61346299447607</v>
      </c>
      <c r="P87" s="122">
        <v>87.888238800038451</v>
      </c>
      <c r="Q87" s="122">
        <v>55.25707817171044</v>
      </c>
      <c r="R87" s="122">
        <v>59.529461657172192</v>
      </c>
      <c r="S87" s="122">
        <v>53.859228489364718</v>
      </c>
      <c r="T87" s="122">
        <v>100.56729728814015</v>
      </c>
      <c r="U87" s="122">
        <v>106.62618950814509</v>
      </c>
      <c r="V87" s="122">
        <v>123.1147213938748</v>
      </c>
      <c r="W87" s="122">
        <v>122.48661129812947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180.0956524989426</v>
      </c>
      <c r="C92" s="101">
        <v>161.79017256832651</v>
      </c>
      <c r="D92" s="101">
        <v>149.91879717845154</v>
      </c>
      <c r="E92" s="101">
        <v>127.2542635974352</v>
      </c>
      <c r="F92" s="101">
        <v>177.98900338399932</v>
      </c>
      <c r="G92" s="101">
        <v>157.66335155522233</v>
      </c>
      <c r="H92" s="101">
        <v>168.8091315623123</v>
      </c>
      <c r="I92" s="101">
        <v>142.92193393255369</v>
      </c>
      <c r="J92" s="101">
        <v>165.91342965374778</v>
      </c>
      <c r="K92" s="101">
        <v>159.91799142267084</v>
      </c>
      <c r="L92" s="101">
        <v>169.94076615243586</v>
      </c>
      <c r="M92" s="101">
        <v>177.07891193967319</v>
      </c>
      <c r="N92" s="101">
        <v>146.33279358092864</v>
      </c>
      <c r="O92" s="101">
        <v>106.15946934532654</v>
      </c>
      <c r="P92" s="101">
        <v>87.540062245211601</v>
      </c>
      <c r="Q92" s="101">
        <v>55.039406313283578</v>
      </c>
      <c r="R92" s="101">
        <v>59.23863744820077</v>
      </c>
      <c r="S92" s="101">
        <v>53.673897945377256</v>
      </c>
      <c r="T92" s="101">
        <v>99.947437815783701</v>
      </c>
      <c r="U92" s="101">
        <v>105.98342180379798</v>
      </c>
      <c r="V92" s="101">
        <v>122.32240929401175</v>
      </c>
      <c r="W92" s="101">
        <v>121.73419918162459</v>
      </c>
      <c r="DA92" s="131" t="s">
        <v>2160</v>
      </c>
    </row>
    <row r="93" spans="1:105" ht="12" customHeight="1" x14ac:dyDescent="0.25">
      <c r="A93" s="107" t="s">
        <v>123</v>
      </c>
      <c r="B93" s="104">
        <v>0.14373650282758221</v>
      </c>
      <c r="C93" s="104">
        <v>0.14338102095004399</v>
      </c>
      <c r="D93" s="104">
        <v>0.15694008566485898</v>
      </c>
      <c r="E93" s="104">
        <v>0.15348362620451994</v>
      </c>
      <c r="F93" s="104">
        <v>0.33028932058562221</v>
      </c>
      <c r="G93" s="104">
        <v>0.29545573441672018</v>
      </c>
      <c r="H93" s="104">
        <v>0.4127040096404207</v>
      </c>
      <c r="I93" s="104">
        <v>0.35432452178059526</v>
      </c>
      <c r="J93" s="104">
        <v>0.46339687789283723</v>
      </c>
      <c r="K93" s="104">
        <v>0.50307245504457276</v>
      </c>
      <c r="L93" s="104">
        <v>0.54947419110984685</v>
      </c>
      <c r="M93" s="104">
        <v>0.6694499868179361</v>
      </c>
      <c r="N93" s="104">
        <v>0.56532733635091836</v>
      </c>
      <c r="O93" s="104">
        <v>0.45399364914952373</v>
      </c>
      <c r="P93" s="104">
        <v>0.34817655482685167</v>
      </c>
      <c r="Q93" s="104">
        <v>0.21767185842686351</v>
      </c>
      <c r="R93" s="104">
        <v>0.29082420897142242</v>
      </c>
      <c r="S93" s="104">
        <v>0.18533054398746512</v>
      </c>
      <c r="T93" s="104">
        <v>0.61985947235644745</v>
      </c>
      <c r="U93" s="104">
        <v>0.64276770434711339</v>
      </c>
      <c r="V93" s="104">
        <v>0.79231209986305351</v>
      </c>
      <c r="W93" s="104">
        <v>0.75241211650488593</v>
      </c>
      <c r="DA93" s="132" t="s">
        <v>2161</v>
      </c>
    </row>
    <row r="94" spans="1:105" ht="12" customHeight="1" x14ac:dyDescent="0.25">
      <c r="A94" s="108" t="s">
        <v>50</v>
      </c>
      <c r="B94" s="98">
        <v>0.14373650282758221</v>
      </c>
      <c r="C94" s="98">
        <v>0.14338102095004399</v>
      </c>
      <c r="D94" s="98">
        <v>0.15694008566485898</v>
      </c>
      <c r="E94" s="98">
        <v>0.15348362620451994</v>
      </c>
      <c r="F94" s="98">
        <v>0.33028932058562221</v>
      </c>
      <c r="G94" s="98">
        <v>0.29545573441672018</v>
      </c>
      <c r="H94" s="98">
        <v>0.4127040096404207</v>
      </c>
      <c r="I94" s="98">
        <v>0.35432452178059526</v>
      </c>
      <c r="J94" s="98">
        <v>0.46339687789283723</v>
      </c>
      <c r="K94" s="98">
        <v>0.50307245504457276</v>
      </c>
      <c r="L94" s="98">
        <v>0.54947419110984685</v>
      </c>
      <c r="M94" s="98">
        <v>0.6694499868179361</v>
      </c>
      <c r="N94" s="98">
        <v>0.56532733635091836</v>
      </c>
      <c r="O94" s="98">
        <v>0.45399364914952373</v>
      </c>
      <c r="P94" s="98">
        <v>0.34817655482685167</v>
      </c>
      <c r="Q94" s="98">
        <v>0.21767185842686351</v>
      </c>
      <c r="R94" s="98">
        <v>0.29082420897142242</v>
      </c>
      <c r="S94" s="98">
        <v>0.18533054398746512</v>
      </c>
      <c r="T94" s="98">
        <v>0.61985947235644745</v>
      </c>
      <c r="U94" s="98">
        <v>0.64276770434711339</v>
      </c>
      <c r="V94" s="98">
        <v>0.79231209986305351</v>
      </c>
      <c r="W94" s="98">
        <v>0.75241211650488593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23.552823679880152</v>
      </c>
      <c r="C143" s="117">
        <f t="shared" si="49"/>
        <v>24.597000945799817</v>
      </c>
      <c r="D143" s="117">
        <f t="shared" si="49"/>
        <v>25.395011615710764</v>
      </c>
      <c r="E143" s="117">
        <f t="shared" si="49"/>
        <v>24.31545644633168</v>
      </c>
      <c r="F143" s="117">
        <f t="shared" si="49"/>
        <v>36.599099393458765</v>
      </c>
      <c r="G143" s="117">
        <f t="shared" si="49"/>
        <v>35.102850147313951</v>
      </c>
      <c r="H143" s="117">
        <f t="shared" si="49"/>
        <v>40.638710602417227</v>
      </c>
      <c r="I143" s="117">
        <f t="shared" si="49"/>
        <v>37.85581495996054</v>
      </c>
      <c r="J143" s="117">
        <f t="shared" si="49"/>
        <v>47.698850867214347</v>
      </c>
      <c r="K143" s="117">
        <f t="shared" si="49"/>
        <v>55.453686432792537</v>
      </c>
      <c r="L143" s="117">
        <f t="shared" si="49"/>
        <v>64.425618588984634</v>
      </c>
      <c r="M143" s="117">
        <f t="shared" si="49"/>
        <v>79.296382279529254</v>
      </c>
      <c r="N143" s="117">
        <f t="shared" si="49"/>
        <v>75.277953790055321</v>
      </c>
      <c r="O143" s="117">
        <f t="shared" si="49"/>
        <v>72.760595095150109</v>
      </c>
      <c r="P143" s="117">
        <f t="shared" si="49"/>
        <v>96.273361033338247</v>
      </c>
      <c r="Q143" s="117">
        <f t="shared" si="49"/>
        <v>86.875685478254837</v>
      </c>
      <c r="R143" s="117">
        <f t="shared" ref="R143:V143" si="50">R144+R146+R148+R157</f>
        <v>117.8484986106531</v>
      </c>
      <c r="S143" s="117">
        <f t="shared" si="50"/>
        <v>98.449127068519402</v>
      </c>
      <c r="T143" s="117">
        <f t="shared" si="50"/>
        <v>156.36338604477072</v>
      </c>
      <c r="U143" s="117">
        <f t="shared" si="50"/>
        <v>143.67178728019178</v>
      </c>
      <c r="V143" s="117">
        <f t="shared" si="50"/>
        <v>159.88464681551855</v>
      </c>
      <c r="W143" s="117">
        <f t="shared" ref="W143" si="51">W144+W146+W148+W157</f>
        <v>138.25695997810644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23.552823679880152</v>
      </c>
      <c r="C148" s="122">
        <v>24.597000945799817</v>
      </c>
      <c r="D148" s="122">
        <v>25.395011615710764</v>
      </c>
      <c r="E148" s="122">
        <v>24.31545644633168</v>
      </c>
      <c r="F148" s="122">
        <v>36.599099393458765</v>
      </c>
      <c r="G148" s="122">
        <v>35.102850147313951</v>
      </c>
      <c r="H148" s="122">
        <v>40.638710602417227</v>
      </c>
      <c r="I148" s="122">
        <v>37.85581495996054</v>
      </c>
      <c r="J148" s="122">
        <v>47.698850867214347</v>
      </c>
      <c r="K148" s="122">
        <v>55.453686432792537</v>
      </c>
      <c r="L148" s="122">
        <v>64.425618588984634</v>
      </c>
      <c r="M148" s="122">
        <v>79.296382279529254</v>
      </c>
      <c r="N148" s="122">
        <v>75.277953790055321</v>
      </c>
      <c r="O148" s="122">
        <v>72.760595095150109</v>
      </c>
      <c r="P148" s="122">
        <v>96.273361033338247</v>
      </c>
      <c r="Q148" s="122">
        <v>86.875685478254837</v>
      </c>
      <c r="R148" s="122">
        <v>117.8484986106531</v>
      </c>
      <c r="S148" s="122">
        <v>98.449127068519402</v>
      </c>
      <c r="T148" s="122">
        <v>156.36338604477072</v>
      </c>
      <c r="U148" s="122">
        <v>143.67178728019178</v>
      </c>
      <c r="V148" s="122">
        <v>159.88464681551855</v>
      </c>
      <c r="W148" s="122">
        <v>138.25695997810644</v>
      </c>
      <c r="DA148" s="130" t="s">
        <v>2213</v>
      </c>
    </row>
    <row r="149" spans="1:105" ht="12" customHeight="1" x14ac:dyDescent="0.25">
      <c r="A149" s="97" t="s">
        <v>124</v>
      </c>
      <c r="B149" s="98">
        <v>23.534140425613135</v>
      </c>
      <c r="C149" s="98">
        <v>24.571559920050358</v>
      </c>
      <c r="D149" s="98">
        <v>25.36252152335387</v>
      </c>
      <c r="E149" s="98">
        <v>24.280324602071349</v>
      </c>
      <c r="F149" s="98">
        <v>36.523388927518866</v>
      </c>
      <c r="G149" s="98">
        <v>35.033075935873441</v>
      </c>
      <c r="H149" s="98">
        <v>40.539100719445962</v>
      </c>
      <c r="I149" s="98">
        <v>37.769381444709822</v>
      </c>
      <c r="J149" s="98">
        <v>47.552844929732551</v>
      </c>
      <c r="K149" s="98">
        <v>55.250045244960283</v>
      </c>
      <c r="L149" s="98">
        <v>64.189437345678243</v>
      </c>
      <c r="M149" s="98">
        <v>78.956255334577378</v>
      </c>
      <c r="N149" s="98">
        <v>74.958585009693181</v>
      </c>
      <c r="O149" s="98">
        <v>72.469071656748483</v>
      </c>
      <c r="P149" s="98">
        <v>95.68491739503682</v>
      </c>
      <c r="Q149" s="98">
        <v>86.450089431691964</v>
      </c>
      <c r="R149" s="98">
        <v>117.08234876686464</v>
      </c>
      <c r="S149" s="98">
        <v>97.846523795143597</v>
      </c>
      <c r="T149" s="98">
        <v>155.30334221020502</v>
      </c>
      <c r="U149" s="98">
        <v>142.70939383679519</v>
      </c>
      <c r="V149" s="98">
        <v>158.76131125177568</v>
      </c>
      <c r="W149" s="98">
        <v>137.29536041753508</v>
      </c>
      <c r="DA149" s="63" t="s">
        <v>2214</v>
      </c>
    </row>
    <row r="150" spans="1:105" ht="12" customHeight="1" x14ac:dyDescent="0.25">
      <c r="A150" s="97" t="s">
        <v>123</v>
      </c>
      <c r="B150" s="98">
        <v>1.8683254267016756E-2</v>
      </c>
      <c r="C150" s="98">
        <v>2.5441025749457891E-2</v>
      </c>
      <c r="D150" s="98">
        <v>3.2490092356895636E-2</v>
      </c>
      <c r="E150" s="98">
        <v>3.5131844260330648E-2</v>
      </c>
      <c r="F150" s="98">
        <v>7.5710465939898233E-2</v>
      </c>
      <c r="G150" s="98">
        <v>6.9774211440509659E-2</v>
      </c>
      <c r="H150" s="98">
        <v>9.9609882971266495E-2</v>
      </c>
      <c r="I150" s="98">
        <v>8.643351525072035E-2</v>
      </c>
      <c r="J150" s="98">
        <v>0.14600593748179586</v>
      </c>
      <c r="K150" s="98">
        <v>0.20364118783225513</v>
      </c>
      <c r="L150" s="98">
        <v>0.23618124330638751</v>
      </c>
      <c r="M150" s="98">
        <v>0.34012694495188256</v>
      </c>
      <c r="N150" s="98">
        <v>0.31936878036214417</v>
      </c>
      <c r="O150" s="98">
        <v>0.29152343840162626</v>
      </c>
      <c r="P150" s="98">
        <v>0.58844363830143076</v>
      </c>
      <c r="Q150" s="98">
        <v>0.42559604656286676</v>
      </c>
      <c r="R150" s="98">
        <v>0.76614984378845996</v>
      </c>
      <c r="S150" s="98">
        <v>0.60260327337581088</v>
      </c>
      <c r="T150" s="98">
        <v>1.0600438345657162</v>
      </c>
      <c r="U150" s="98">
        <v>0.96239344339660204</v>
      </c>
      <c r="V150" s="98">
        <v>1.1233355637428826</v>
      </c>
      <c r="W150" s="98">
        <v>0.96159956057136242</v>
      </c>
      <c r="DA150" s="63" t="s">
        <v>2215</v>
      </c>
    </row>
    <row r="151" spans="1:105" ht="12" customHeight="1" x14ac:dyDescent="0.25">
      <c r="A151" s="100" t="s">
        <v>50</v>
      </c>
      <c r="B151" s="101">
        <v>1.8683254267016756E-2</v>
      </c>
      <c r="C151" s="101">
        <v>2.5441025749457891E-2</v>
      </c>
      <c r="D151" s="101">
        <v>3.2490092356895636E-2</v>
      </c>
      <c r="E151" s="101">
        <v>3.5131844260330648E-2</v>
      </c>
      <c r="F151" s="101">
        <v>7.5710465939898233E-2</v>
      </c>
      <c r="G151" s="101">
        <v>6.9774211440509659E-2</v>
      </c>
      <c r="H151" s="101">
        <v>9.9609882971266495E-2</v>
      </c>
      <c r="I151" s="101">
        <v>8.643351525072035E-2</v>
      </c>
      <c r="J151" s="101">
        <v>0.14600593748179586</v>
      </c>
      <c r="K151" s="101">
        <v>0.20364118783225513</v>
      </c>
      <c r="L151" s="101">
        <v>0.23618124330638751</v>
      </c>
      <c r="M151" s="101">
        <v>0.34012694495188256</v>
      </c>
      <c r="N151" s="101">
        <v>0.31936878036214417</v>
      </c>
      <c r="O151" s="101">
        <v>0.29152343840162626</v>
      </c>
      <c r="P151" s="101">
        <v>0.58844363830143076</v>
      </c>
      <c r="Q151" s="101">
        <v>0.42559604656286676</v>
      </c>
      <c r="R151" s="101">
        <v>0.76614984378845996</v>
      </c>
      <c r="S151" s="101">
        <v>0.60260327337581088</v>
      </c>
      <c r="T151" s="101">
        <v>1.0600438345657162</v>
      </c>
      <c r="U151" s="101">
        <v>0.96239344339660204</v>
      </c>
      <c r="V151" s="101">
        <v>1.1233355637428826</v>
      </c>
      <c r="W151" s="101">
        <v>0.96159956057136242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14.51475754641651</v>
      </c>
      <c r="C161" s="117">
        <f t="shared" si="54"/>
        <v>13.449112007844487</v>
      </c>
      <c r="D161" s="117">
        <f t="shared" si="54"/>
        <v>12.531935429369609</v>
      </c>
      <c r="E161" s="117">
        <f t="shared" si="54"/>
        <v>10.654170540018553</v>
      </c>
      <c r="F161" s="117">
        <f t="shared" si="54"/>
        <v>14.867111895797999</v>
      </c>
      <c r="G161" s="117">
        <f t="shared" si="54"/>
        <v>12.624680611416874</v>
      </c>
      <c r="H161" s="117">
        <f t="shared" si="54"/>
        <v>12.247423529740923</v>
      </c>
      <c r="I161" s="117">
        <f t="shared" si="54"/>
        <v>9.4672559547652142</v>
      </c>
      <c r="J161" s="117">
        <f t="shared" si="54"/>
        <v>10.233438350214511</v>
      </c>
      <c r="K161" s="117">
        <f t="shared" si="54"/>
        <v>9.7135815666304097</v>
      </c>
      <c r="L161" s="117">
        <f t="shared" si="54"/>
        <v>9.7883544095278268</v>
      </c>
      <c r="M161" s="117">
        <f t="shared" si="54"/>
        <v>10.070004088493441</v>
      </c>
      <c r="N161" s="117">
        <f t="shared" si="54"/>
        <v>8.3199980560820013</v>
      </c>
      <c r="O161" s="117">
        <f t="shared" si="54"/>
        <v>7.0580982763849613</v>
      </c>
      <c r="P161" s="117">
        <f t="shared" si="54"/>
        <v>7.4738142118107476</v>
      </c>
      <c r="Q161" s="117">
        <f t="shared" si="54"/>
        <v>5.9873725519434817</v>
      </c>
      <c r="R161" s="117">
        <f t="shared" ref="R161:V161" si="55">R162+R164+R166+R175</f>
        <v>7.5205825117176781</v>
      </c>
      <c r="S161" s="117">
        <f t="shared" si="55"/>
        <v>5.8592930052964043</v>
      </c>
      <c r="T161" s="117">
        <f t="shared" si="55"/>
        <v>8.3212730284698928</v>
      </c>
      <c r="U161" s="117">
        <f t="shared" si="55"/>
        <v>6.7840561257288918</v>
      </c>
      <c r="V161" s="117">
        <f t="shared" si="55"/>
        <v>6.5906670880837677</v>
      </c>
      <c r="W161" s="117">
        <f t="shared" ref="W161" si="56">W162+W164+W166+W175</f>
        <v>5.2619920061689518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14.51475754641651</v>
      </c>
      <c r="C166" s="122">
        <v>13.449112007844487</v>
      </c>
      <c r="D166" s="122">
        <v>12.531935429369609</v>
      </c>
      <c r="E166" s="122">
        <v>10.654170540018553</v>
      </c>
      <c r="F166" s="122">
        <v>14.867111895797999</v>
      </c>
      <c r="G166" s="122">
        <v>12.624680611416874</v>
      </c>
      <c r="H166" s="122">
        <v>12.247423529740923</v>
      </c>
      <c r="I166" s="122">
        <v>9.4672559547652142</v>
      </c>
      <c r="J166" s="122">
        <v>10.233438350214511</v>
      </c>
      <c r="K166" s="122">
        <v>9.7135815666304097</v>
      </c>
      <c r="L166" s="122">
        <v>9.7883544095278268</v>
      </c>
      <c r="M166" s="122">
        <v>10.070004088493441</v>
      </c>
      <c r="N166" s="122">
        <v>8.3199980560820013</v>
      </c>
      <c r="O166" s="122">
        <v>7.0580982763849613</v>
      </c>
      <c r="P166" s="122">
        <v>7.4738142118107476</v>
      </c>
      <c r="Q166" s="122">
        <v>5.9873725519434817</v>
      </c>
      <c r="R166" s="122">
        <v>7.5205825117176781</v>
      </c>
      <c r="S166" s="122">
        <v>5.8592930052964043</v>
      </c>
      <c r="T166" s="122">
        <v>8.3212730284698928</v>
      </c>
      <c r="U166" s="122">
        <v>6.7840561257288918</v>
      </c>
      <c r="V166" s="122">
        <v>6.5906670880837677</v>
      </c>
      <c r="W166" s="122">
        <v>5.2619920061689518</v>
      </c>
      <c r="DA166" s="130" t="s">
        <v>2230</v>
      </c>
    </row>
    <row r="167" spans="1:105" ht="12" customHeight="1" x14ac:dyDescent="0.25">
      <c r="A167" s="97" t="s">
        <v>124</v>
      </c>
      <c r="B167" s="98">
        <v>14.503298483799407</v>
      </c>
      <c r="C167" s="98">
        <v>13.436773317777105</v>
      </c>
      <c r="D167" s="98">
        <v>12.518256261384677</v>
      </c>
      <c r="E167" s="98">
        <v>10.641074937704635</v>
      </c>
      <c r="F167" s="98">
        <v>14.839525218051293</v>
      </c>
      <c r="G167" s="98">
        <v>12.600692408864285</v>
      </c>
      <c r="H167" s="98">
        <v>12.218817435022551</v>
      </c>
      <c r="I167" s="98">
        <v>9.4434834621225754</v>
      </c>
      <c r="J167" s="98">
        <v>10.205846985530538</v>
      </c>
      <c r="K167" s="98">
        <v>9.6822575858686992</v>
      </c>
      <c r="L167" s="98">
        <v>9.756251719047885</v>
      </c>
      <c r="M167" s="98">
        <v>10.030549736992974</v>
      </c>
      <c r="N167" s="98">
        <v>8.2855890932553393</v>
      </c>
      <c r="O167" s="98">
        <v>7.0289309582132988</v>
      </c>
      <c r="P167" s="98">
        <v>7.4382412631769821</v>
      </c>
      <c r="Q167" s="98">
        <v>5.9633421884031863</v>
      </c>
      <c r="R167" s="98">
        <v>7.4807931958571618</v>
      </c>
      <c r="S167" s="98">
        <v>5.8302478281412116</v>
      </c>
      <c r="T167" s="98">
        <v>8.2743562094213239</v>
      </c>
      <c r="U167" s="98">
        <v>6.7450915674921106</v>
      </c>
      <c r="V167" s="98">
        <v>6.5510786106469334</v>
      </c>
      <c r="W167" s="98">
        <v>5.2288325971917766</v>
      </c>
      <c r="DA167" s="63" t="s">
        <v>2231</v>
      </c>
    </row>
    <row r="168" spans="1:105" ht="12" customHeight="1" x14ac:dyDescent="0.25">
      <c r="A168" s="97" t="s">
        <v>123</v>
      </c>
      <c r="B168" s="98">
        <v>1.1459062617103607E-2</v>
      </c>
      <c r="C168" s="98">
        <v>1.2338690067381843E-2</v>
      </c>
      <c r="D168" s="98">
        <v>1.3679167984932144E-2</v>
      </c>
      <c r="E168" s="98">
        <v>1.309560231391726E-2</v>
      </c>
      <c r="F168" s="98">
        <v>2.7586677746705601E-2</v>
      </c>
      <c r="G168" s="98">
        <v>2.3988202552589377E-2</v>
      </c>
      <c r="H168" s="98">
        <v>2.8606094718372395E-2</v>
      </c>
      <c r="I168" s="98">
        <v>2.3772492642638848E-2</v>
      </c>
      <c r="J168" s="98">
        <v>2.7591364683973014E-2</v>
      </c>
      <c r="K168" s="98">
        <v>3.1323980761709655E-2</v>
      </c>
      <c r="L168" s="98">
        <v>3.210269047994109E-2</v>
      </c>
      <c r="M168" s="98">
        <v>3.9454351500467631E-2</v>
      </c>
      <c r="N168" s="98">
        <v>3.4408962826662691E-2</v>
      </c>
      <c r="O168" s="98">
        <v>2.9167318171662782E-2</v>
      </c>
      <c r="P168" s="98">
        <v>3.5572948633765741E-2</v>
      </c>
      <c r="Q168" s="98">
        <v>2.4030363540295252E-2</v>
      </c>
      <c r="R168" s="98">
        <v>3.9789315860515873E-2</v>
      </c>
      <c r="S168" s="98">
        <v>2.9045177155192534E-2</v>
      </c>
      <c r="T168" s="98">
        <v>4.6916819048568592E-2</v>
      </c>
      <c r="U168" s="98">
        <v>3.8964558236781348E-2</v>
      </c>
      <c r="V168" s="98">
        <v>3.9588477436833892E-2</v>
      </c>
      <c r="W168" s="98">
        <v>3.3159408977175439E-2</v>
      </c>
      <c r="DA168" s="63" t="s">
        <v>2232</v>
      </c>
    </row>
    <row r="169" spans="1:105" ht="12" customHeight="1" x14ac:dyDescent="0.25">
      <c r="A169" s="100" t="s">
        <v>50</v>
      </c>
      <c r="B169" s="101">
        <v>1.1459062617103607E-2</v>
      </c>
      <c r="C169" s="101">
        <v>1.2338690067381843E-2</v>
      </c>
      <c r="D169" s="101">
        <v>1.3679167984932144E-2</v>
      </c>
      <c r="E169" s="101">
        <v>1.309560231391726E-2</v>
      </c>
      <c r="F169" s="101">
        <v>2.7586677746705601E-2</v>
      </c>
      <c r="G169" s="101">
        <v>2.3988202552589377E-2</v>
      </c>
      <c r="H169" s="101">
        <v>2.8606094718372395E-2</v>
      </c>
      <c r="I169" s="101">
        <v>2.3772492642638848E-2</v>
      </c>
      <c r="J169" s="101">
        <v>2.7591364683973014E-2</v>
      </c>
      <c r="K169" s="101">
        <v>3.1323980761709655E-2</v>
      </c>
      <c r="L169" s="101">
        <v>3.210269047994109E-2</v>
      </c>
      <c r="M169" s="101">
        <v>3.9454351500467631E-2</v>
      </c>
      <c r="N169" s="101">
        <v>3.4408962826662691E-2</v>
      </c>
      <c r="O169" s="101">
        <v>2.9167318171662782E-2</v>
      </c>
      <c r="P169" s="101">
        <v>3.5572948633765741E-2</v>
      </c>
      <c r="Q169" s="101">
        <v>2.4030363540295252E-2</v>
      </c>
      <c r="R169" s="101">
        <v>3.9789315860515873E-2</v>
      </c>
      <c r="S169" s="101">
        <v>2.9045177155192534E-2</v>
      </c>
      <c r="T169" s="101">
        <v>4.6916819048568592E-2</v>
      </c>
      <c r="U169" s="101">
        <v>3.8964558236781348E-2</v>
      </c>
      <c r="V169" s="101">
        <v>3.9588477436833892E-2</v>
      </c>
      <c r="W169" s="101">
        <v>3.3159408977175439E-2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16833.539271876747</v>
      </c>
      <c r="C3" s="117">
        <f t="shared" si="0"/>
        <v>17047.92417439886</v>
      </c>
      <c r="D3" s="117">
        <f t="shared" si="0"/>
        <v>15342.495024501135</v>
      </c>
      <c r="E3" s="117">
        <f t="shared" si="0"/>
        <v>15889.74385728469</v>
      </c>
      <c r="F3" s="117">
        <f t="shared" si="0"/>
        <v>13737.39738522892</v>
      </c>
      <c r="G3" s="117">
        <f t="shared" si="0"/>
        <v>13931.063578083074</v>
      </c>
      <c r="H3" s="117">
        <f t="shared" si="0"/>
        <v>14901.563454975883</v>
      </c>
      <c r="I3" s="117">
        <f t="shared" si="0"/>
        <v>15177.808496727748</v>
      </c>
      <c r="J3" s="117">
        <f t="shared" si="0"/>
        <v>13408.113596134943</v>
      </c>
      <c r="K3" s="117">
        <f t="shared" si="0"/>
        <v>12492.928877336226</v>
      </c>
      <c r="L3" s="117">
        <f t="shared" si="0"/>
        <v>17349.306920305244</v>
      </c>
      <c r="M3" s="117">
        <f t="shared" si="0"/>
        <v>15480.283608584774</v>
      </c>
      <c r="N3" s="117">
        <f t="shared" si="0"/>
        <v>13969.224686418052</v>
      </c>
      <c r="O3" s="117">
        <f t="shared" si="0"/>
        <v>14427.924601672821</v>
      </c>
      <c r="P3" s="117">
        <f t="shared" si="0"/>
        <v>12980.514946918784</v>
      </c>
      <c r="Q3" s="117">
        <f t="shared" si="0"/>
        <v>14015.517050459579</v>
      </c>
      <c r="R3" s="117">
        <f t="shared" ref="R3:V3" si="1">R4+R7+R9+R19</f>
        <v>13344.078733901317</v>
      </c>
      <c r="S3" s="117">
        <f t="shared" si="1"/>
        <v>13967.648774376881</v>
      </c>
      <c r="T3" s="117">
        <f t="shared" si="1"/>
        <v>15119.863376963398</v>
      </c>
      <c r="U3" s="117">
        <f t="shared" si="1"/>
        <v>12987.133981350047</v>
      </c>
      <c r="V3" s="117">
        <f t="shared" si="1"/>
        <v>13882.204981832141</v>
      </c>
      <c r="W3" s="117">
        <f t="shared" ref="W3" si="2">W4+W7+W9+W19</f>
        <v>14935.707150506038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13856.477540534945</v>
      </c>
      <c r="C4" s="122">
        <f t="shared" si="3"/>
        <v>14069.444959879675</v>
      </c>
      <c r="D4" s="122">
        <f t="shared" si="3"/>
        <v>12271.559030187083</v>
      </c>
      <c r="E4" s="122">
        <f t="shared" si="3"/>
        <v>12827.312034338891</v>
      </c>
      <c r="F4" s="122">
        <f t="shared" si="3"/>
        <v>10523.706335368262</v>
      </c>
      <c r="G4" s="122">
        <f t="shared" si="3"/>
        <v>10774.965569647522</v>
      </c>
      <c r="H4" s="122">
        <f t="shared" si="3"/>
        <v>11812.237675128445</v>
      </c>
      <c r="I4" s="122">
        <f t="shared" si="3"/>
        <v>12034.464478236203</v>
      </c>
      <c r="J4" s="122">
        <f t="shared" si="3"/>
        <v>10435.283658577924</v>
      </c>
      <c r="K4" s="122">
        <f t="shared" si="3"/>
        <v>9520.3096125351185</v>
      </c>
      <c r="L4" s="122">
        <f t="shared" si="3"/>
        <v>14305.62507530426</v>
      </c>
      <c r="M4" s="122">
        <f t="shared" si="3"/>
        <v>12343.271286806228</v>
      </c>
      <c r="N4" s="122">
        <f t="shared" si="3"/>
        <v>10951.794949545949</v>
      </c>
      <c r="O4" s="122">
        <f t="shared" si="3"/>
        <v>11481.730697134739</v>
      </c>
      <c r="P4" s="122">
        <f t="shared" si="3"/>
        <v>10262.846304022854</v>
      </c>
      <c r="Q4" s="122">
        <f t="shared" si="3"/>
        <v>11342.18111336639</v>
      </c>
      <c r="R4" s="122">
        <f t="shared" ref="R4:V4" si="4">SUM(R5:R6)</f>
        <v>10633.799468301397</v>
      </c>
      <c r="S4" s="122">
        <f t="shared" si="4"/>
        <v>11133.829794737576</v>
      </c>
      <c r="T4" s="122">
        <f t="shared" si="4"/>
        <v>12172.879587217496</v>
      </c>
      <c r="U4" s="122">
        <f t="shared" si="4"/>
        <v>10168.349295686645</v>
      </c>
      <c r="V4" s="122">
        <f t="shared" si="4"/>
        <v>11077.951160451024</v>
      </c>
      <c r="W4" s="122">
        <f t="shared" ref="W4" si="5">SUM(W5:W6)</f>
        <v>12028.138683871362</v>
      </c>
      <c r="DA4" s="130" t="s">
        <v>2244</v>
      </c>
    </row>
    <row r="5" spans="1:105" ht="12" customHeight="1" x14ac:dyDescent="0.25">
      <c r="A5" s="97" t="s">
        <v>51</v>
      </c>
      <c r="B5" s="98">
        <v>13763.231075728012</v>
      </c>
      <c r="C5" s="98">
        <v>13975.787466262989</v>
      </c>
      <c r="D5" s="98">
        <v>12191.102902556417</v>
      </c>
      <c r="E5" s="98">
        <v>12744.971068854942</v>
      </c>
      <c r="F5" s="98">
        <v>10456.359105987602</v>
      </c>
      <c r="G5" s="98">
        <v>10706.419206382601</v>
      </c>
      <c r="H5" s="98">
        <v>11738.187570084439</v>
      </c>
      <c r="I5" s="98">
        <v>11959.672021658847</v>
      </c>
      <c r="J5" s="98">
        <v>10370.40371506522</v>
      </c>
      <c r="K5" s="98">
        <v>9461.1717546589007</v>
      </c>
      <c r="L5" s="98">
        <v>14217.056861544368</v>
      </c>
      <c r="M5" s="98">
        <v>12267.399530700608</v>
      </c>
      <c r="N5" s="98">
        <v>10884.37295664914</v>
      </c>
      <c r="O5" s="98">
        <v>11410.92338028968</v>
      </c>
      <c r="P5" s="98">
        <v>10199.614447648019</v>
      </c>
      <c r="Q5" s="98">
        <v>11272.433942843498</v>
      </c>
      <c r="R5" s="98">
        <v>10569.226221605762</v>
      </c>
      <c r="S5" s="98">
        <v>11066.86660150084</v>
      </c>
      <c r="T5" s="98">
        <v>12099.873032907919</v>
      </c>
      <c r="U5" s="98">
        <v>10108.120486172262</v>
      </c>
      <c r="V5" s="98">
        <v>11012.315019765225</v>
      </c>
      <c r="W5" s="98">
        <v>11956.356999624933</v>
      </c>
      <c r="DA5" s="63" t="s">
        <v>2245</v>
      </c>
    </row>
    <row r="6" spans="1:105" ht="12" customHeight="1" x14ac:dyDescent="0.25">
      <c r="A6" s="97" t="s">
        <v>53</v>
      </c>
      <c r="B6" s="98">
        <v>93.246464806932593</v>
      </c>
      <c r="C6" s="98">
        <v>93.657493616685684</v>
      </c>
      <c r="D6" s="98">
        <v>80.456127630667069</v>
      </c>
      <c r="E6" s="98">
        <v>82.340965483949503</v>
      </c>
      <c r="F6" s="98">
        <v>67.347229380661403</v>
      </c>
      <c r="G6" s="98">
        <v>68.54636326492097</v>
      </c>
      <c r="H6" s="98">
        <v>74.050105044004468</v>
      </c>
      <c r="I6" s="98">
        <v>74.79245657735548</v>
      </c>
      <c r="J6" s="98">
        <v>64.879943512704656</v>
      </c>
      <c r="K6" s="98">
        <v>59.137857876217453</v>
      </c>
      <c r="L6" s="98">
        <v>88.568213759892188</v>
      </c>
      <c r="M6" s="98">
        <v>75.871756105620946</v>
      </c>
      <c r="N6" s="98">
        <v>67.421992896808845</v>
      </c>
      <c r="O6" s="98">
        <v>70.807316845059987</v>
      </c>
      <c r="P6" s="98">
        <v>63.231856374836639</v>
      </c>
      <c r="Q6" s="98">
        <v>69.747170522893185</v>
      </c>
      <c r="R6" s="98">
        <v>64.573246695634282</v>
      </c>
      <c r="S6" s="98">
        <v>66.963193236735663</v>
      </c>
      <c r="T6" s="98">
        <v>73.006554309577723</v>
      </c>
      <c r="U6" s="98">
        <v>60.228809514382682</v>
      </c>
      <c r="V6" s="98">
        <v>65.636140685800029</v>
      </c>
      <c r="W6" s="98">
        <v>71.781684246428554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14.124509310437263</v>
      </c>
      <c r="C7" s="122">
        <f t="shared" si="6"/>
        <v>14.64221307260217</v>
      </c>
      <c r="D7" s="122">
        <f t="shared" si="6"/>
        <v>15.347454161029249</v>
      </c>
      <c r="E7" s="122">
        <f t="shared" si="6"/>
        <v>26.785436135307243</v>
      </c>
      <c r="F7" s="122">
        <f t="shared" si="6"/>
        <v>13.528707722732081</v>
      </c>
      <c r="G7" s="122">
        <f t="shared" si="6"/>
        <v>14.203904264537481</v>
      </c>
      <c r="H7" s="122">
        <f t="shared" si="6"/>
        <v>22.143950242047421</v>
      </c>
      <c r="I7" s="122">
        <f t="shared" si="6"/>
        <v>17.730758149643467</v>
      </c>
      <c r="J7" s="122">
        <f t="shared" si="6"/>
        <v>20.166092873440714</v>
      </c>
      <c r="K7" s="122">
        <f t="shared" si="6"/>
        <v>21.111391634125553</v>
      </c>
      <c r="L7" s="122">
        <f t="shared" si="6"/>
        <v>26.241129216762975</v>
      </c>
      <c r="M7" s="122">
        <f t="shared" si="6"/>
        <v>30.296538644238698</v>
      </c>
      <c r="N7" s="122">
        <f t="shared" si="6"/>
        <v>32.50547958036983</v>
      </c>
      <c r="O7" s="122">
        <f t="shared" si="6"/>
        <v>34.75341467006961</v>
      </c>
      <c r="P7" s="122">
        <f t="shared" si="6"/>
        <v>32.446938636696089</v>
      </c>
      <c r="Q7" s="122">
        <f t="shared" si="6"/>
        <v>28.9869961885578</v>
      </c>
      <c r="R7" s="122">
        <f t="shared" si="6"/>
        <v>27.934579297177685</v>
      </c>
      <c r="S7" s="122">
        <f t="shared" si="6"/>
        <v>25.439440701484976</v>
      </c>
      <c r="T7" s="122">
        <f t="shared" si="6"/>
        <v>19.8387418995822</v>
      </c>
      <c r="U7" s="122">
        <f t="shared" si="6"/>
        <v>16.279845000236637</v>
      </c>
      <c r="V7" s="122">
        <f t="shared" si="6"/>
        <v>11.8902614496476</v>
      </c>
      <c r="W7" s="122">
        <f t="shared" si="6"/>
        <v>8.3760412152129291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14.124509310437263</v>
      </c>
      <c r="C8" s="98">
        <f>IF(RES_hhdet_fec!C8=0,0,RES_hhdet_fec!C8*1000*11630/RES_hhdet_num!C3)</f>
        <v>14.64221307260217</v>
      </c>
      <c r="D8" s="98">
        <f>IF(RES_hhdet_fec!D8=0,0,RES_hhdet_fec!D8*1000*11630/RES_hhdet_num!D3)</f>
        <v>15.347454161029249</v>
      </c>
      <c r="E8" s="98">
        <f>IF(RES_hhdet_fec!E8=0,0,RES_hhdet_fec!E8*1000*11630/RES_hhdet_num!E3)</f>
        <v>26.785436135307243</v>
      </c>
      <c r="F8" s="98">
        <f>IF(RES_hhdet_fec!F8=0,0,RES_hhdet_fec!F8*1000*11630/RES_hhdet_num!F3)</f>
        <v>13.528707722732081</v>
      </c>
      <c r="G8" s="98">
        <f>IF(RES_hhdet_fec!G8=0,0,RES_hhdet_fec!G8*1000*11630/RES_hhdet_num!G3)</f>
        <v>14.203904264537481</v>
      </c>
      <c r="H8" s="98">
        <f>IF(RES_hhdet_fec!H8=0,0,RES_hhdet_fec!H8*1000*11630/RES_hhdet_num!H3)</f>
        <v>22.143950242047421</v>
      </c>
      <c r="I8" s="98">
        <f>IF(RES_hhdet_fec!I8=0,0,RES_hhdet_fec!I8*1000*11630/RES_hhdet_num!I3)</f>
        <v>17.730758149643467</v>
      </c>
      <c r="J8" s="98">
        <f>IF(RES_hhdet_fec!J8=0,0,RES_hhdet_fec!J8*1000*11630/RES_hhdet_num!J3)</f>
        <v>20.166092873440714</v>
      </c>
      <c r="K8" s="98">
        <f>IF(RES_hhdet_fec!K8=0,0,RES_hhdet_fec!K8*1000*11630/RES_hhdet_num!K3)</f>
        <v>21.111391634125553</v>
      </c>
      <c r="L8" s="98">
        <f>IF(RES_hhdet_fec!L8=0,0,RES_hhdet_fec!L8*1000*11630/RES_hhdet_num!L3)</f>
        <v>26.241129216762975</v>
      </c>
      <c r="M8" s="98">
        <f>IF(RES_hhdet_fec!M8=0,0,RES_hhdet_fec!M8*1000*11630/RES_hhdet_num!M3)</f>
        <v>30.296538644238698</v>
      </c>
      <c r="N8" s="98">
        <f>IF(RES_hhdet_fec!N8=0,0,RES_hhdet_fec!N8*1000*11630/RES_hhdet_num!N3)</f>
        <v>32.50547958036983</v>
      </c>
      <c r="O8" s="98">
        <f>IF(RES_hhdet_fec!O8=0,0,RES_hhdet_fec!O8*1000*11630/RES_hhdet_num!O3)</f>
        <v>34.75341467006961</v>
      </c>
      <c r="P8" s="98">
        <f>IF(RES_hhdet_fec!P8=0,0,RES_hhdet_fec!P8*1000*11630/RES_hhdet_num!P3)</f>
        <v>32.446938636696089</v>
      </c>
      <c r="Q8" s="98">
        <f>IF(RES_hhdet_fec!Q8=0,0,RES_hhdet_fec!Q8*1000*11630/RES_hhdet_num!Q3)</f>
        <v>28.9869961885578</v>
      </c>
      <c r="R8" s="98">
        <f>IF(RES_hhdet_fec!R8=0,0,RES_hhdet_fec!R8*1000*11630/RES_hhdet_num!R3)</f>
        <v>27.934579297177685</v>
      </c>
      <c r="S8" s="98">
        <f>IF(RES_hhdet_fec!S8=0,0,RES_hhdet_fec!S8*1000*11630/RES_hhdet_num!S3)</f>
        <v>25.439440701484976</v>
      </c>
      <c r="T8" s="98">
        <f>IF(RES_hhdet_fec!T8=0,0,RES_hhdet_fec!T8*1000*11630/RES_hhdet_num!T3)</f>
        <v>19.8387418995822</v>
      </c>
      <c r="U8" s="98">
        <f>IF(RES_hhdet_fec!U8=0,0,RES_hhdet_fec!U8*1000*11630/RES_hhdet_num!U3)</f>
        <v>16.279845000236637</v>
      </c>
      <c r="V8" s="98">
        <f>IF(RES_hhdet_fec!V8=0,0,RES_hhdet_fec!V8*1000*11630/RES_hhdet_num!V3)</f>
        <v>11.8902614496476</v>
      </c>
      <c r="W8" s="98">
        <f>IF(RES_hhdet_fec!W8=0,0,RES_hhdet_fec!W8*1000*11630/RES_hhdet_num!W3)</f>
        <v>8.3760412152129291</v>
      </c>
      <c r="DA8" s="63" t="s">
        <v>2248</v>
      </c>
    </row>
    <row r="9" spans="1:105" ht="12" customHeight="1" x14ac:dyDescent="0.25">
      <c r="A9" s="121" t="s">
        <v>55</v>
      </c>
      <c r="B9" s="122">
        <v>2150.6539487653404</v>
      </c>
      <c r="C9" s="122">
        <v>2121.6003926351887</v>
      </c>
      <c r="D9" s="122">
        <v>2192.4061284266481</v>
      </c>
      <c r="E9" s="122">
        <v>2155.0369526091895</v>
      </c>
      <c r="F9" s="122">
        <v>2295.3123074930554</v>
      </c>
      <c r="G9" s="122">
        <v>2220.8080011092761</v>
      </c>
      <c r="H9" s="122">
        <v>2168.1540263071856</v>
      </c>
      <c r="I9" s="122">
        <v>2277.7451275433864</v>
      </c>
      <c r="J9" s="122">
        <v>2144.1905938575846</v>
      </c>
      <c r="K9" s="122">
        <v>2147.7322915470263</v>
      </c>
      <c r="L9" s="122">
        <v>2194.5301732243024</v>
      </c>
      <c r="M9" s="122">
        <v>2352.4573640390486</v>
      </c>
      <c r="N9" s="122">
        <v>2221.7810621049775</v>
      </c>
      <c r="O9" s="122">
        <v>2152.8526415160204</v>
      </c>
      <c r="P9" s="122">
        <v>1961.7186603497344</v>
      </c>
      <c r="Q9" s="122">
        <v>1953.2256723381722</v>
      </c>
      <c r="R9" s="122">
        <v>2019.1615347027976</v>
      </c>
      <c r="S9" s="122">
        <v>2102.3945351764733</v>
      </c>
      <c r="T9" s="122">
        <v>2260.0248255757774</v>
      </c>
      <c r="U9" s="122">
        <v>2139.9720260709346</v>
      </c>
      <c r="V9" s="122">
        <v>2146.4568573251918</v>
      </c>
      <c r="W9" s="122">
        <v>2228.1540347288642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2521.2724019472612</v>
      </c>
      <c r="C11" s="98">
        <v>2404.4455811362018</v>
      </c>
      <c r="D11" s="98">
        <v>2424.394451721952</v>
      </c>
      <c r="E11" s="98">
        <v>2085.4653101425865</v>
      </c>
      <c r="F11" s="98">
        <v>2908.870842363177</v>
      </c>
      <c r="G11" s="98">
        <v>2534.9022826744349</v>
      </c>
      <c r="H11" s="98">
        <v>2681.9779060025949</v>
      </c>
      <c r="I11" s="98">
        <v>2237.4907334269033</v>
      </c>
      <c r="J11" s="98">
        <v>2571.7337187787939</v>
      </c>
      <c r="K11" s="98">
        <v>2505.1069363157631</v>
      </c>
      <c r="L11" s="98">
        <v>2605.4161082262794</v>
      </c>
      <c r="M11" s="98">
        <v>2821.9795254819605</v>
      </c>
      <c r="N11" s="98">
        <v>2561.9050088727613</v>
      </c>
      <c r="O11" s="98">
        <v>2274.3850340581653</v>
      </c>
      <c r="P11" s="98">
        <v>2380.4366082234146</v>
      </c>
      <c r="Q11" s="98">
        <v>1851.5446676807098</v>
      </c>
      <c r="R11" s="98">
        <v>2418.0528056242742</v>
      </c>
      <c r="S11" s="98">
        <v>1944.3458192900798</v>
      </c>
      <c r="T11" s="98">
        <v>2707.3167695447974</v>
      </c>
      <c r="U11" s="98">
        <v>2403.6937732630731</v>
      </c>
      <c r="V11" s="98">
        <v>2591.6496976197209</v>
      </c>
      <c r="W11" s="98">
        <v>2291.6991274822503</v>
      </c>
      <c r="DA11" s="63" t="s">
        <v>2251</v>
      </c>
    </row>
    <row r="12" spans="1:105" ht="12" customHeight="1" x14ac:dyDescent="0.25">
      <c r="A12" s="97" t="s">
        <v>123</v>
      </c>
      <c r="B12" s="98">
        <v>2050.1015897260422</v>
      </c>
      <c r="C12" s="98">
        <v>1937.1264468359</v>
      </c>
      <c r="D12" s="98">
        <v>1962.6715413266174</v>
      </c>
      <c r="E12" s="98">
        <v>1689.7957819332282</v>
      </c>
      <c r="F12" s="98">
        <v>2388.4183059671336</v>
      </c>
      <c r="G12" s="98">
        <v>2087.0579432194309</v>
      </c>
      <c r="H12" s="98">
        <v>2221.0122144130182</v>
      </c>
      <c r="I12" s="98">
        <v>1894.3555108786791</v>
      </c>
      <c r="J12" s="98">
        <v>2139.0660419860637</v>
      </c>
      <c r="K12" s="98">
        <v>2090.8180121961027</v>
      </c>
      <c r="L12" s="98">
        <v>2177.0578829349379</v>
      </c>
      <c r="M12" s="98">
        <v>2379.0428886899372</v>
      </c>
      <c r="N12" s="98">
        <v>2170.8200643504665</v>
      </c>
      <c r="O12" s="98">
        <v>1951.1657585397918</v>
      </c>
      <c r="P12" s="98">
        <v>2007.7554537929434</v>
      </c>
      <c r="Q12" s="98">
        <v>1583.1686752625744</v>
      </c>
      <c r="R12" s="98">
        <v>2071.9527356764984</v>
      </c>
      <c r="S12" s="98">
        <v>1703.7429814194343</v>
      </c>
      <c r="T12" s="98">
        <v>2382.6480635492589</v>
      </c>
      <c r="U12" s="98">
        <v>2142.9734990089191</v>
      </c>
      <c r="V12" s="98">
        <v>2319.2008480945706</v>
      </c>
      <c r="W12" s="98">
        <v>2095.9487782930564</v>
      </c>
      <c r="DA12" s="63" t="s">
        <v>2252</v>
      </c>
    </row>
    <row r="13" spans="1:105" ht="12" customHeight="1" x14ac:dyDescent="0.25">
      <c r="A13" s="100" t="s">
        <v>50</v>
      </c>
      <c r="B13" s="101">
        <v>1096.6281779078915</v>
      </c>
      <c r="C13" s="101">
        <v>990.73733301046866</v>
      </c>
      <c r="D13" s="101">
        <v>1026.0951742637021</v>
      </c>
      <c r="E13" s="101">
        <v>878.60009925870872</v>
      </c>
      <c r="F13" s="101">
        <v>1310.7073330169001</v>
      </c>
      <c r="G13" s="101">
        <v>1126.0381577295595</v>
      </c>
      <c r="H13" s="101">
        <v>1187.1757449340587</v>
      </c>
      <c r="I13" s="101">
        <v>1100.5027215184509</v>
      </c>
      <c r="J13" s="101">
        <v>1142.0982245120529</v>
      </c>
      <c r="K13" s="101">
        <v>1125.9753563110742</v>
      </c>
      <c r="L13" s="101">
        <v>1164.106910136908</v>
      </c>
      <c r="M13" s="101">
        <v>1312.6822653751176</v>
      </c>
      <c r="N13" s="101">
        <v>1200.9985345415719</v>
      </c>
      <c r="O13" s="101">
        <v>1116.4895330246636</v>
      </c>
      <c r="P13" s="101">
        <v>1031.3423016844331</v>
      </c>
      <c r="Q13" s="101">
        <v>796.93875451837084</v>
      </c>
      <c r="R13" s="101">
        <v>1044.9193459482315</v>
      </c>
      <c r="S13" s="101">
        <v>895.57567351574573</v>
      </c>
      <c r="T13" s="101">
        <v>1150.631289798607</v>
      </c>
      <c r="U13" s="101">
        <v>1036.7482604826937</v>
      </c>
      <c r="V13" s="101">
        <v>1062.7197512686992</v>
      </c>
      <c r="W13" s="101">
        <v>1046.5298264305336</v>
      </c>
      <c r="DA13" s="131" t="s">
        <v>2253</v>
      </c>
    </row>
    <row r="14" spans="1:105" ht="12" customHeight="1" x14ac:dyDescent="0.25">
      <c r="A14" s="103" t="s">
        <v>52</v>
      </c>
      <c r="B14" s="104">
        <v>953.47341181815045</v>
      </c>
      <c r="C14" s="104">
        <v>946.38911382543131</v>
      </c>
      <c r="D14" s="104">
        <v>936.57636706291532</v>
      </c>
      <c r="E14" s="104">
        <v>811.19568267451973</v>
      </c>
      <c r="F14" s="104">
        <v>1077.7109729502336</v>
      </c>
      <c r="G14" s="104">
        <v>961.01978548987131</v>
      </c>
      <c r="H14" s="104">
        <v>1033.8364694789591</v>
      </c>
      <c r="I14" s="104">
        <v>793.85278936022826</v>
      </c>
      <c r="J14" s="104">
        <v>996.96781747401076</v>
      </c>
      <c r="K14" s="104">
        <v>964.84265588502853</v>
      </c>
      <c r="L14" s="104">
        <v>1012.9509727980294</v>
      </c>
      <c r="M14" s="104">
        <v>1066.3606233148198</v>
      </c>
      <c r="N14" s="104">
        <v>969.82152980889441</v>
      </c>
      <c r="O14" s="104">
        <v>834.67622551512829</v>
      </c>
      <c r="P14" s="104">
        <v>976.41315210851053</v>
      </c>
      <c r="Q14" s="104">
        <v>786.22992074420347</v>
      </c>
      <c r="R14" s="104">
        <v>1027.0333897282674</v>
      </c>
      <c r="S14" s="104">
        <v>808.16730790368842</v>
      </c>
      <c r="T14" s="104">
        <v>1232.0167737506522</v>
      </c>
      <c r="U14" s="104">
        <v>1106.2252385262257</v>
      </c>
      <c r="V14" s="104">
        <v>1256.4810968258714</v>
      </c>
      <c r="W14" s="104">
        <v>1049.4189518625233</v>
      </c>
      <c r="DA14" s="132" t="s">
        <v>2254</v>
      </c>
    </row>
    <row r="15" spans="1:105" ht="12" customHeight="1" x14ac:dyDescent="0.25">
      <c r="A15" s="106" t="s">
        <v>122</v>
      </c>
      <c r="B15" s="101">
        <v>2121.126268343738</v>
      </c>
      <c r="C15" s="101">
        <v>2122.3533290297773</v>
      </c>
      <c r="D15" s="101">
        <v>2216.6057041785998</v>
      </c>
      <c r="E15" s="101">
        <v>2255.6591271874167</v>
      </c>
      <c r="F15" s="101">
        <v>2286.0452846911135</v>
      </c>
      <c r="G15" s="101">
        <v>2274.2071834560234</v>
      </c>
      <c r="H15" s="101">
        <v>2212.8232930077679</v>
      </c>
      <c r="I15" s="101">
        <v>2403.4334524521855</v>
      </c>
      <c r="J15" s="101">
        <v>2226.1545035111481</v>
      </c>
      <c r="K15" s="101">
        <v>2254.0718498272654</v>
      </c>
      <c r="L15" s="101">
        <v>2296.7503508214363</v>
      </c>
      <c r="M15" s="101">
        <v>2466.0926071544122</v>
      </c>
      <c r="N15" s="101">
        <v>2345.8900922926155</v>
      </c>
      <c r="O15" s="101">
        <v>2295.0375861771895</v>
      </c>
      <c r="P15" s="101">
        <v>2077.6853978816216</v>
      </c>
      <c r="Q15" s="101">
        <v>2145.7031265472833</v>
      </c>
      <c r="R15" s="101">
        <v>2154.1837108342843</v>
      </c>
      <c r="S15" s="101">
        <v>2304.1461493688248</v>
      </c>
      <c r="T15" s="101">
        <v>2393.901902939981</v>
      </c>
      <c r="U15" s="101">
        <v>2279.6127314583323</v>
      </c>
      <c r="V15" s="101">
        <v>2252.7373165582371</v>
      </c>
      <c r="W15" s="101">
        <v>2400.4688683248373</v>
      </c>
      <c r="DA15" s="131" t="s">
        <v>2255</v>
      </c>
    </row>
    <row r="16" spans="1:105" ht="12" customHeight="1" x14ac:dyDescent="0.25">
      <c r="A16" s="107" t="s">
        <v>121</v>
      </c>
      <c r="B16" s="104">
        <v>1821.2819447767492</v>
      </c>
      <c r="C16" s="104">
        <v>1810.2871300011875</v>
      </c>
      <c r="D16" s="104">
        <v>1898.5273614261935</v>
      </c>
      <c r="E16" s="104">
        <v>1932.1112463366467</v>
      </c>
      <c r="F16" s="104">
        <v>1982.7493052158411</v>
      </c>
      <c r="G16" s="104">
        <v>1977.8561897748716</v>
      </c>
      <c r="H16" s="104">
        <v>1934.9133402541258</v>
      </c>
      <c r="I16" s="104">
        <v>2133.8374806906181</v>
      </c>
      <c r="J16" s="104">
        <v>1953.3262739483189</v>
      </c>
      <c r="K16" s="104">
        <v>1980.8692595515729</v>
      </c>
      <c r="L16" s="104">
        <v>2019.8735727136318</v>
      </c>
      <c r="M16" s="104">
        <v>2180.7676739962712</v>
      </c>
      <c r="N16" s="104">
        <v>2080.4396857547813</v>
      </c>
      <c r="O16" s="104">
        <v>2049.0223235617509</v>
      </c>
      <c r="P16" s="104">
        <v>1831.2063837666171</v>
      </c>
      <c r="Q16" s="104">
        <v>1889.3283994403409</v>
      </c>
      <c r="R16" s="104">
        <v>1903.5290351263288</v>
      </c>
      <c r="S16" s="104">
        <v>2060.2597869727401</v>
      </c>
      <c r="T16" s="104">
        <v>2146.3947438404321</v>
      </c>
      <c r="U16" s="104">
        <v>2059.3139233278803</v>
      </c>
      <c r="V16" s="104">
        <v>2045.4887596078156</v>
      </c>
      <c r="W16" s="104">
        <v>2185.2319428785572</v>
      </c>
      <c r="DA16" s="132" t="s">
        <v>2256</v>
      </c>
    </row>
    <row r="17" spans="1:105" ht="12" customHeight="1" x14ac:dyDescent="0.25">
      <c r="A17" s="108" t="s">
        <v>53</v>
      </c>
      <c r="B17" s="98">
        <v>922.68768519742173</v>
      </c>
      <c r="C17" s="98">
        <v>872.76241877283496</v>
      </c>
      <c r="D17" s="98">
        <v>936.52515426356285</v>
      </c>
      <c r="E17" s="98">
        <v>948.30249207171425</v>
      </c>
      <c r="F17" s="98">
        <v>1029.8820454871109</v>
      </c>
      <c r="G17" s="98">
        <v>1009.7521411745407</v>
      </c>
      <c r="H17" s="98">
        <v>977.13373513657382</v>
      </c>
      <c r="I17" s="98">
        <v>1183.1762092591784</v>
      </c>
      <c r="J17" s="98">
        <v>987.20943713171687</v>
      </c>
      <c r="K17" s="98">
        <v>1013.1556468869613</v>
      </c>
      <c r="L17" s="98">
        <v>1024.7626494384476</v>
      </c>
      <c r="M17" s="98">
        <v>1150.4532270948464</v>
      </c>
      <c r="N17" s="98">
        <v>1100.3648646344823</v>
      </c>
      <c r="O17" s="98">
        <v>1126.6921093928731</v>
      </c>
      <c r="P17" s="98">
        <v>897.69251418297188</v>
      </c>
      <c r="Q17" s="98">
        <v>919.01453131013989</v>
      </c>
      <c r="R17" s="98">
        <v>932.98644836574601</v>
      </c>
      <c r="S17" s="98">
        <v>1065.2892244556251</v>
      </c>
      <c r="T17" s="98">
        <v>1019.9339769212538</v>
      </c>
      <c r="U17" s="98">
        <v>981.89425089840404</v>
      </c>
      <c r="V17" s="98">
        <v>914.41053955266068</v>
      </c>
      <c r="W17" s="98">
        <v>1068.9702813315498</v>
      </c>
      <c r="DA17" s="63" t="s">
        <v>2257</v>
      </c>
    </row>
    <row r="18" spans="1:105" ht="12" customHeight="1" x14ac:dyDescent="0.25">
      <c r="A18" s="108" t="s">
        <v>52</v>
      </c>
      <c r="B18" s="98">
        <v>898.59425957932729</v>
      </c>
      <c r="C18" s="98">
        <v>937.52471122835277</v>
      </c>
      <c r="D18" s="98">
        <v>962.00220716263073</v>
      </c>
      <c r="E18" s="98">
        <v>983.80875426493208</v>
      </c>
      <c r="F18" s="98">
        <v>952.86725972873001</v>
      </c>
      <c r="G18" s="98">
        <v>968.10404860033066</v>
      </c>
      <c r="H18" s="98">
        <v>957.77960511755202</v>
      </c>
      <c r="I18" s="98">
        <v>950.66127143143945</v>
      </c>
      <c r="J18" s="98">
        <v>966.11683681660179</v>
      </c>
      <c r="K18" s="98">
        <v>967.71361266461145</v>
      </c>
      <c r="L18" s="98">
        <v>995.11092327518429</v>
      </c>
      <c r="M18" s="98">
        <v>1030.3144469014251</v>
      </c>
      <c r="N18" s="98">
        <v>980.07482112029879</v>
      </c>
      <c r="O18" s="98">
        <v>922.33021416887743</v>
      </c>
      <c r="P18" s="98">
        <v>933.51386958364515</v>
      </c>
      <c r="Q18" s="98">
        <v>970.31386813020094</v>
      </c>
      <c r="R18" s="98">
        <v>970.54258676058316</v>
      </c>
      <c r="S18" s="98">
        <v>994.97056251711467</v>
      </c>
      <c r="T18" s="98">
        <v>1126.4607669191782</v>
      </c>
      <c r="U18" s="98">
        <v>1077.4196724294766</v>
      </c>
      <c r="V18" s="98">
        <v>1131.0782200551548</v>
      </c>
      <c r="W18" s="98">
        <v>1116.2616615470074</v>
      </c>
      <c r="DA18" s="63" t="s">
        <v>2258</v>
      </c>
    </row>
    <row r="19" spans="1:105" ht="12" customHeight="1" x14ac:dyDescent="0.25">
      <c r="A19" s="121" t="s">
        <v>54</v>
      </c>
      <c r="B19" s="122">
        <v>812.28327326602562</v>
      </c>
      <c r="C19" s="122">
        <v>842.2366088113946</v>
      </c>
      <c r="D19" s="122">
        <v>863.18241172637408</v>
      </c>
      <c r="E19" s="122">
        <v>880.60943420130172</v>
      </c>
      <c r="F19" s="122">
        <v>904.8500346448717</v>
      </c>
      <c r="G19" s="122">
        <v>921.0861030617375</v>
      </c>
      <c r="H19" s="122">
        <v>899.02780329820609</v>
      </c>
      <c r="I19" s="122">
        <v>847.8681327985139</v>
      </c>
      <c r="J19" s="122">
        <v>808.47325082599514</v>
      </c>
      <c r="K19" s="122">
        <v>803.77558161995535</v>
      </c>
      <c r="L19" s="122">
        <v>822.91054255991844</v>
      </c>
      <c r="M19" s="122">
        <v>754.25841909525877</v>
      </c>
      <c r="N19" s="122">
        <v>763.1431951867562</v>
      </c>
      <c r="O19" s="122">
        <v>758.58784835199117</v>
      </c>
      <c r="P19" s="122">
        <v>723.50304390949827</v>
      </c>
      <c r="Q19" s="122">
        <v>691.12326856645734</v>
      </c>
      <c r="R19" s="122">
        <v>663.1831515999437</v>
      </c>
      <c r="S19" s="122">
        <v>705.98500376134666</v>
      </c>
      <c r="T19" s="122">
        <v>667.1202222705416</v>
      </c>
      <c r="U19" s="122">
        <v>662.53281459223069</v>
      </c>
      <c r="V19" s="122">
        <v>645.90670260627883</v>
      </c>
      <c r="W19" s="122">
        <v>671.03839069059654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812.28327326602562</v>
      </c>
      <c r="C22" s="33">
        <v>842.2366088113946</v>
      </c>
      <c r="D22" s="33">
        <v>863.18241172637408</v>
      </c>
      <c r="E22" s="33">
        <v>880.60943420130172</v>
      </c>
      <c r="F22" s="33">
        <v>904.8500346448717</v>
      </c>
      <c r="G22" s="33">
        <v>921.0861030617375</v>
      </c>
      <c r="H22" s="33">
        <v>899.02780329820609</v>
      </c>
      <c r="I22" s="33">
        <v>847.8681327985139</v>
      </c>
      <c r="J22" s="33">
        <v>808.47325082599514</v>
      </c>
      <c r="K22" s="33">
        <v>803.77558161995535</v>
      </c>
      <c r="L22" s="33">
        <v>822.91054255991844</v>
      </c>
      <c r="M22" s="33">
        <v>754.25841909525877</v>
      </c>
      <c r="N22" s="33">
        <v>763.1431951867562</v>
      </c>
      <c r="O22" s="33">
        <v>758.58784835199117</v>
      </c>
      <c r="P22" s="33">
        <v>723.50304390949827</v>
      </c>
      <c r="Q22" s="33">
        <v>691.12326856645734</v>
      </c>
      <c r="R22" s="33">
        <v>663.1831515999437</v>
      </c>
      <c r="S22" s="33">
        <v>705.98500376134666</v>
      </c>
      <c r="T22" s="33">
        <v>667.1202222705416</v>
      </c>
      <c r="U22" s="33">
        <v>662.53281459223069</v>
      </c>
      <c r="V22" s="33">
        <v>645.90670260627883</v>
      </c>
      <c r="W22" s="33">
        <v>671.03839069059654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20167.047469809419</v>
      </c>
      <c r="C24" s="117">
        <f t="shared" si="7"/>
        <v>20512.269423698403</v>
      </c>
      <c r="D24" s="117">
        <f t="shared" si="7"/>
        <v>18677.880565729738</v>
      </c>
      <c r="E24" s="117">
        <f t="shared" si="7"/>
        <v>16553.081766829178</v>
      </c>
      <c r="F24" s="117">
        <f t="shared" si="7"/>
        <v>20796.731242932874</v>
      </c>
      <c r="G24" s="117">
        <f t="shared" si="7"/>
        <v>18403.822931213374</v>
      </c>
      <c r="H24" s="117">
        <f t="shared" si="7"/>
        <v>19373.166640748277</v>
      </c>
      <c r="I24" s="117">
        <f t="shared" si="7"/>
        <v>13265.970097176623</v>
      </c>
      <c r="J24" s="117">
        <f t="shared" si="7"/>
        <v>16874.574898882893</v>
      </c>
      <c r="K24" s="117">
        <f t="shared" si="7"/>
        <v>16156.339670552927</v>
      </c>
      <c r="L24" s="117">
        <f t="shared" si="7"/>
        <v>17461.307513611202</v>
      </c>
      <c r="M24" s="117">
        <f t="shared" si="7"/>
        <v>16376.629249441134</v>
      </c>
      <c r="N24" s="117">
        <f t="shared" si="7"/>
        <v>15289.789581162231</v>
      </c>
      <c r="O24" s="117">
        <f t="shared" si="7"/>
        <v>18224.520367335175</v>
      </c>
      <c r="P24" s="117">
        <f t="shared" si="7"/>
        <v>15135.635381760643</v>
      </c>
      <c r="Q24" s="117">
        <f t="shared" si="7"/>
        <v>13017.084751514443</v>
      </c>
      <c r="R24" s="117">
        <f t="shared" ref="R24:V24" si="8">R25+R28+R30+R39</f>
        <v>15839.51641014792</v>
      </c>
      <c r="S24" s="117">
        <f t="shared" si="8"/>
        <v>12423.021175504999</v>
      </c>
      <c r="T24" s="117">
        <f t="shared" si="8"/>
        <v>16848.154648999989</v>
      </c>
      <c r="U24" s="117">
        <f t="shared" si="8"/>
        <v>14856.121986135428</v>
      </c>
      <c r="V24" s="117">
        <f t="shared" si="8"/>
        <v>15955.260152009758</v>
      </c>
      <c r="W24" s="117">
        <f t="shared" ref="W24" si="9">W25+W28+W30+W39</f>
        <v>14873.083962660086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17189.98610123925</v>
      </c>
      <c r="C25" s="122">
        <f t="shared" si="10"/>
        <v>17540.417541923081</v>
      </c>
      <c r="D25" s="122">
        <f t="shared" si="10"/>
        <v>15621.484039428118</v>
      </c>
      <c r="E25" s="122">
        <f t="shared" si="10"/>
        <v>13502.844015079241</v>
      </c>
      <c r="F25" s="122">
        <f t="shared" si="10"/>
        <v>17596.995007797996</v>
      </c>
      <c r="G25" s="122">
        <f t="shared" si="10"/>
        <v>15255.488200958716</v>
      </c>
      <c r="H25" s="122">
        <f t="shared" si="10"/>
        <v>16281.983702036969</v>
      </c>
      <c r="I25" s="122">
        <f t="shared" si="10"/>
        <v>10115.561507282135</v>
      </c>
      <c r="J25" s="122">
        <f t="shared" si="10"/>
        <v>13893.739107479481</v>
      </c>
      <c r="K25" s="122">
        <f t="shared" si="10"/>
        <v>13175.866026924436</v>
      </c>
      <c r="L25" s="122">
        <f t="shared" si="10"/>
        <v>14412.812277835556</v>
      </c>
      <c r="M25" s="122">
        <f t="shared" si="10"/>
        <v>13238.13440044327</v>
      </c>
      <c r="N25" s="122">
        <f t="shared" si="10"/>
        <v>12275.737401363573</v>
      </c>
      <c r="O25" s="122">
        <f t="shared" si="10"/>
        <v>15293.799139657829</v>
      </c>
      <c r="P25" s="122">
        <f t="shared" si="10"/>
        <v>12433.849216744866</v>
      </c>
      <c r="Q25" s="122">
        <f t="shared" si="10"/>
        <v>10359.753464416419</v>
      </c>
      <c r="R25" s="122">
        <f t="shared" ref="R25:V25" si="11">SUM(R26:R27)</f>
        <v>13150.426834945141</v>
      </c>
      <c r="S25" s="122">
        <f t="shared" si="11"/>
        <v>9611.4849523623434</v>
      </c>
      <c r="T25" s="122">
        <f t="shared" si="11"/>
        <v>13929.145221543529</v>
      </c>
      <c r="U25" s="122">
        <f t="shared" si="11"/>
        <v>12071.65296750539</v>
      </c>
      <c r="V25" s="122">
        <f t="shared" si="11"/>
        <v>13186.909091034377</v>
      </c>
      <c r="W25" s="122">
        <f t="shared" ref="W25" si="12">SUM(W26:W27)</f>
        <v>11984.879793738708</v>
      </c>
      <c r="DA25" s="130" t="s">
        <v>2264</v>
      </c>
    </row>
    <row r="26" spans="1:105" ht="12" customHeight="1" x14ac:dyDescent="0.25">
      <c r="A26" s="97" t="s">
        <v>74</v>
      </c>
      <c r="B26" s="98">
        <v>16965.896470820251</v>
      </c>
      <c r="C26" s="98">
        <v>17312.35993159694</v>
      </c>
      <c r="D26" s="98">
        <v>15419.65733310997</v>
      </c>
      <c r="E26" s="98">
        <v>13330.795195770746</v>
      </c>
      <c r="F26" s="98">
        <v>17371.81917809504</v>
      </c>
      <c r="G26" s="98">
        <v>15059.936658715311</v>
      </c>
      <c r="H26" s="98">
        <v>16075.431583875881</v>
      </c>
      <c r="I26" s="98">
        <v>9987.9960913019495</v>
      </c>
      <c r="J26" s="98">
        <v>13717.747118095167</v>
      </c>
      <c r="K26" s="98">
        <v>13008.35634134775</v>
      </c>
      <c r="L26" s="98">
        <v>14228.659541545796</v>
      </c>
      <c r="M26" s="98">
        <v>13068.788627309574</v>
      </c>
      <c r="N26" s="98">
        <v>12116.672335765636</v>
      </c>
      <c r="O26" s="98">
        <v>15092.452520133</v>
      </c>
      <c r="P26" s="98">
        <v>12269.546359622878</v>
      </c>
      <c r="Q26" s="98">
        <v>10222.02763078315</v>
      </c>
      <c r="R26" s="98">
        <v>12975.692000759385</v>
      </c>
      <c r="S26" s="98">
        <v>9483.2077095481854</v>
      </c>
      <c r="T26" s="98">
        <v>13740.543377858443</v>
      </c>
      <c r="U26" s="98">
        <v>11907.53745159712</v>
      </c>
      <c r="V26" s="98">
        <v>13005.125367744367</v>
      </c>
      <c r="W26" s="98">
        <v>11818.955008195684</v>
      </c>
      <c r="DA26" s="63" t="s">
        <v>2265</v>
      </c>
    </row>
    <row r="27" spans="1:105" ht="12" customHeight="1" x14ac:dyDescent="0.25">
      <c r="A27" s="97" t="s">
        <v>53</v>
      </c>
      <c r="B27" s="98">
        <v>224.08963041900077</v>
      </c>
      <c r="C27" s="98">
        <v>228.05761032614063</v>
      </c>
      <c r="D27" s="98">
        <v>201.82670631814895</v>
      </c>
      <c r="E27" s="98">
        <v>172.04881930849487</v>
      </c>
      <c r="F27" s="98">
        <v>225.17582970295652</v>
      </c>
      <c r="G27" s="98">
        <v>195.55154224340598</v>
      </c>
      <c r="H27" s="98">
        <v>206.55211816108792</v>
      </c>
      <c r="I27" s="98">
        <v>127.56541598018509</v>
      </c>
      <c r="J27" s="98">
        <v>175.99198938431445</v>
      </c>
      <c r="K27" s="98">
        <v>167.5096855766852</v>
      </c>
      <c r="L27" s="98">
        <v>184.15273628975996</v>
      </c>
      <c r="M27" s="98">
        <v>169.34577313369738</v>
      </c>
      <c r="N27" s="98">
        <v>159.06506559793684</v>
      </c>
      <c r="O27" s="98">
        <v>201.34661952482983</v>
      </c>
      <c r="P27" s="98">
        <v>164.30285712198796</v>
      </c>
      <c r="Q27" s="98">
        <v>137.72583363326885</v>
      </c>
      <c r="R27" s="98">
        <v>174.73483418575634</v>
      </c>
      <c r="S27" s="98">
        <v>128.27724281415718</v>
      </c>
      <c r="T27" s="98">
        <v>188.60184368508553</v>
      </c>
      <c r="U27" s="98">
        <v>164.11551590827023</v>
      </c>
      <c r="V27" s="98">
        <v>181.78372329000933</v>
      </c>
      <c r="W27" s="98">
        <v>165.92478554302465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14.12456139001945</v>
      </c>
      <c r="C28" s="122">
        <f t="shared" si="13"/>
        <v>14.043370367584538</v>
      </c>
      <c r="D28" s="122">
        <f t="shared" si="13"/>
        <v>13.990212603819034</v>
      </c>
      <c r="E28" s="122">
        <f t="shared" si="13"/>
        <v>26.151746267224226</v>
      </c>
      <c r="F28" s="122">
        <f t="shared" si="13"/>
        <v>14.209693760632932</v>
      </c>
      <c r="G28" s="122">
        <f t="shared" si="13"/>
        <v>15.508888895202695</v>
      </c>
      <c r="H28" s="122">
        <f t="shared" si="13"/>
        <v>25.210928752647327</v>
      </c>
      <c r="I28" s="122">
        <f t="shared" si="13"/>
        <v>20.080078534155884</v>
      </c>
      <c r="J28" s="122">
        <f t="shared" si="13"/>
        <v>21.98172367709028</v>
      </c>
      <c r="K28" s="122">
        <f t="shared" si="13"/>
        <v>22.301901807800686</v>
      </c>
      <c r="L28" s="122">
        <f t="shared" si="13"/>
        <v>25.652667706761711</v>
      </c>
      <c r="M28" s="122">
        <f t="shared" si="13"/>
        <v>27.859699457593667</v>
      </c>
      <c r="N28" s="122">
        <f t="shared" si="13"/>
        <v>28.466526938591254</v>
      </c>
      <c r="O28" s="122">
        <f t="shared" si="13"/>
        <v>28.085730243443738</v>
      </c>
      <c r="P28" s="122">
        <f t="shared" si="13"/>
        <v>27.280652441227531</v>
      </c>
      <c r="Q28" s="122">
        <f t="shared" si="13"/>
        <v>26.286969798865794</v>
      </c>
      <c r="R28" s="122">
        <f t="shared" si="13"/>
        <v>26.440538287278248</v>
      </c>
      <c r="S28" s="122">
        <f t="shared" si="13"/>
        <v>26.763001575142162</v>
      </c>
      <c r="T28" s="122">
        <f t="shared" si="13"/>
        <v>23.614195984876851</v>
      </c>
      <c r="U28" s="122">
        <f t="shared" si="13"/>
        <v>22.985868467568562</v>
      </c>
      <c r="V28" s="122">
        <f t="shared" si="13"/>
        <v>23.570460595624898</v>
      </c>
      <c r="W28" s="122">
        <f t="shared" si="13"/>
        <v>27.08412159282658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14.12456139001945</v>
      </c>
      <c r="C29" s="98">
        <f>IF(RES_hhdet_fec!C29=0,0,RES_hhdet_fec!C29*1000*11630/RES_hhdet_num!C24)</f>
        <v>14.043370367584538</v>
      </c>
      <c r="D29" s="98">
        <f>IF(RES_hhdet_fec!D29=0,0,RES_hhdet_fec!D29*1000*11630/RES_hhdet_num!D24)</f>
        <v>13.990212603819034</v>
      </c>
      <c r="E29" s="98">
        <f>IF(RES_hhdet_fec!E29=0,0,RES_hhdet_fec!E29*1000*11630/RES_hhdet_num!E24)</f>
        <v>26.151746267224226</v>
      </c>
      <c r="F29" s="98">
        <f>IF(RES_hhdet_fec!F29=0,0,RES_hhdet_fec!F29*1000*11630/RES_hhdet_num!F24)</f>
        <v>14.209693760632932</v>
      </c>
      <c r="G29" s="98">
        <f>IF(RES_hhdet_fec!G29=0,0,RES_hhdet_fec!G29*1000*11630/RES_hhdet_num!G24)</f>
        <v>15.508888895202695</v>
      </c>
      <c r="H29" s="98">
        <f>IF(RES_hhdet_fec!H29=0,0,RES_hhdet_fec!H29*1000*11630/RES_hhdet_num!H24)</f>
        <v>25.210928752647327</v>
      </c>
      <c r="I29" s="98">
        <f>IF(RES_hhdet_fec!I29=0,0,RES_hhdet_fec!I29*1000*11630/RES_hhdet_num!I24)</f>
        <v>20.080078534155884</v>
      </c>
      <c r="J29" s="98">
        <f>IF(RES_hhdet_fec!J29=0,0,RES_hhdet_fec!J29*1000*11630/RES_hhdet_num!J24)</f>
        <v>21.98172367709028</v>
      </c>
      <c r="K29" s="98">
        <f>IF(RES_hhdet_fec!K29=0,0,RES_hhdet_fec!K29*1000*11630/RES_hhdet_num!K24)</f>
        <v>22.301901807800686</v>
      </c>
      <c r="L29" s="98">
        <f>IF(RES_hhdet_fec!L29=0,0,RES_hhdet_fec!L29*1000*11630/RES_hhdet_num!L24)</f>
        <v>25.652667706761711</v>
      </c>
      <c r="M29" s="98">
        <f>IF(RES_hhdet_fec!M29=0,0,RES_hhdet_fec!M29*1000*11630/RES_hhdet_num!M24)</f>
        <v>27.859699457593667</v>
      </c>
      <c r="N29" s="98">
        <f>IF(RES_hhdet_fec!N29=0,0,RES_hhdet_fec!N29*1000*11630/RES_hhdet_num!N24)</f>
        <v>28.466526938591254</v>
      </c>
      <c r="O29" s="98">
        <f>IF(RES_hhdet_fec!O29=0,0,RES_hhdet_fec!O29*1000*11630/RES_hhdet_num!O24)</f>
        <v>28.085730243443738</v>
      </c>
      <c r="P29" s="98">
        <f>IF(RES_hhdet_fec!P29=0,0,RES_hhdet_fec!P29*1000*11630/RES_hhdet_num!P24)</f>
        <v>27.280652441227531</v>
      </c>
      <c r="Q29" s="98">
        <f>IF(RES_hhdet_fec!Q29=0,0,RES_hhdet_fec!Q29*1000*11630/RES_hhdet_num!Q24)</f>
        <v>26.286969798865794</v>
      </c>
      <c r="R29" s="98">
        <f>IF(RES_hhdet_fec!R29=0,0,RES_hhdet_fec!R29*1000*11630/RES_hhdet_num!R24)</f>
        <v>26.440538287278248</v>
      </c>
      <c r="S29" s="98">
        <f>IF(RES_hhdet_fec!S29=0,0,RES_hhdet_fec!S29*1000*11630/RES_hhdet_num!S24)</f>
        <v>26.763001575142162</v>
      </c>
      <c r="T29" s="98">
        <f>IF(RES_hhdet_fec!T29=0,0,RES_hhdet_fec!T29*1000*11630/RES_hhdet_num!T24)</f>
        <v>23.614195984876851</v>
      </c>
      <c r="U29" s="98">
        <f>IF(RES_hhdet_fec!U29=0,0,RES_hhdet_fec!U29*1000*11630/RES_hhdet_num!U24)</f>
        <v>22.985868467568562</v>
      </c>
      <c r="V29" s="98">
        <f>IF(RES_hhdet_fec!V29=0,0,RES_hhdet_fec!V29*1000*11630/RES_hhdet_num!V24)</f>
        <v>23.570460595624898</v>
      </c>
      <c r="W29" s="98">
        <f>IF(RES_hhdet_fec!W29=0,0,RES_hhdet_fec!W29*1000*11630/RES_hhdet_num!W24)</f>
        <v>27.08412159282658</v>
      </c>
      <c r="DA29" s="63" t="s">
        <v>2268</v>
      </c>
    </row>
    <row r="30" spans="1:105" ht="12" customHeight="1" x14ac:dyDescent="0.25">
      <c r="A30" s="121" t="s">
        <v>55</v>
      </c>
      <c r="B30" s="122">
        <v>2150.653533914121</v>
      </c>
      <c r="C30" s="122">
        <v>2116.2140437193657</v>
      </c>
      <c r="D30" s="122">
        <v>2180.596148017029</v>
      </c>
      <c r="E30" s="122">
        <v>2144.9229085968186</v>
      </c>
      <c r="F30" s="122">
        <v>2281.9325035107222</v>
      </c>
      <c r="G30" s="122">
        <v>2212.6209025367789</v>
      </c>
      <c r="H30" s="122">
        <v>2166.9058921111009</v>
      </c>
      <c r="I30" s="122">
        <v>2282.0213654249401</v>
      </c>
      <c r="J30" s="122">
        <v>2149.9352392257738</v>
      </c>
      <c r="K30" s="122">
        <v>2154.0194469960252</v>
      </c>
      <c r="L30" s="122">
        <v>2199.8617722400559</v>
      </c>
      <c r="M30" s="122">
        <v>2356.4585454893463</v>
      </c>
      <c r="N30" s="122">
        <v>2222.8677805916332</v>
      </c>
      <c r="O30" s="122">
        <v>2145.4241408438152</v>
      </c>
      <c r="P30" s="122">
        <v>1952.3833300384219</v>
      </c>
      <c r="Q30" s="122">
        <v>1941.1292678173349</v>
      </c>
      <c r="R30" s="122">
        <v>2001.0743729151779</v>
      </c>
      <c r="S30" s="122">
        <v>2080.8994952351823</v>
      </c>
      <c r="T30" s="122">
        <v>2231.9230629761778</v>
      </c>
      <c r="U30" s="122">
        <v>2105.0298637865403</v>
      </c>
      <c r="V30" s="122">
        <v>2107.3624929313046</v>
      </c>
      <c r="W30" s="122">
        <v>2196.4561068354528</v>
      </c>
      <c r="DA30" s="130" t="s">
        <v>2269</v>
      </c>
    </row>
    <row r="31" spans="1:105" ht="12" customHeight="1" x14ac:dyDescent="0.25">
      <c r="A31" s="97" t="s">
        <v>141</v>
      </c>
      <c r="B31" s="98">
        <v>2521.2724019472612</v>
      </c>
      <c r="C31" s="98">
        <v>2402.0009404706857</v>
      </c>
      <c r="D31" s="98">
        <v>2419.8886873547872</v>
      </c>
      <c r="E31" s="98">
        <v>2080.5284317964315</v>
      </c>
      <c r="F31" s="98">
        <v>2901.7029802229945</v>
      </c>
      <c r="G31" s="98">
        <v>2529.3643804765757</v>
      </c>
      <c r="H31" s="98">
        <v>2680.897787160844</v>
      </c>
      <c r="I31" s="98">
        <v>2239.2013511465525</v>
      </c>
      <c r="J31" s="98">
        <v>2574.6199395371191</v>
      </c>
      <c r="K31" s="98">
        <v>2508.6588607494577</v>
      </c>
      <c r="L31" s="98">
        <v>2607.5747757201989</v>
      </c>
      <c r="M31" s="98">
        <v>2823.1616348758248</v>
      </c>
      <c r="N31" s="98">
        <v>2559.1555901239344</v>
      </c>
      <c r="O31" s="98">
        <v>2257.759796064292</v>
      </c>
      <c r="P31" s="98">
        <v>2358.0645661956996</v>
      </c>
      <c r="Q31" s="98">
        <v>1831.8974194152343</v>
      </c>
      <c r="R31" s="98">
        <v>2386.6289093987134</v>
      </c>
      <c r="S31" s="98">
        <v>1916.5188848065598</v>
      </c>
      <c r="T31" s="98">
        <v>2650.4488765631677</v>
      </c>
      <c r="U31" s="98">
        <v>2344.9433705559027</v>
      </c>
      <c r="V31" s="98">
        <v>2516.1169857587788</v>
      </c>
      <c r="W31" s="98">
        <v>2234.4455486373863</v>
      </c>
      <c r="DA31" s="63" t="s">
        <v>2270</v>
      </c>
    </row>
    <row r="32" spans="1:105" ht="12" customHeight="1" x14ac:dyDescent="0.25">
      <c r="A32" s="97" t="s">
        <v>140</v>
      </c>
      <c r="B32" s="98">
        <v>2050.1015897260422</v>
      </c>
      <c r="C32" s="98">
        <v>1935.1403294673432</v>
      </c>
      <c r="D32" s="98">
        <v>1959.4071671731433</v>
      </c>
      <c r="E32" s="98">
        <v>1687.0875630787291</v>
      </c>
      <c r="F32" s="98">
        <v>2385.7928085476469</v>
      </c>
      <c r="G32" s="98">
        <v>2085.5810829764914</v>
      </c>
      <c r="H32" s="98">
        <v>2221.2894878844568</v>
      </c>
      <c r="I32" s="98">
        <v>1894.9379795818006</v>
      </c>
      <c r="J32" s="98">
        <v>2141.3678572046751</v>
      </c>
      <c r="K32" s="98">
        <v>2093.3945973289578</v>
      </c>
      <c r="L32" s="98">
        <v>2178.97977384674</v>
      </c>
      <c r="M32" s="98">
        <v>2380.5157051577598</v>
      </c>
      <c r="N32" s="98">
        <v>2170.7211445470598</v>
      </c>
      <c r="O32" s="98">
        <v>1948.3166650386686</v>
      </c>
      <c r="P32" s="98">
        <v>1993.9794005094636</v>
      </c>
      <c r="Q32" s="98">
        <v>1572.3403587355697</v>
      </c>
      <c r="R32" s="98">
        <v>2046.6256401987657</v>
      </c>
      <c r="S32" s="98">
        <v>1683.8880184161876</v>
      </c>
      <c r="T32" s="98">
        <v>2340.0778194113118</v>
      </c>
      <c r="U32" s="98">
        <v>2102.5972179079522</v>
      </c>
      <c r="V32" s="98">
        <v>2267.5078246009848</v>
      </c>
      <c r="W32" s="98">
        <v>2048.3546517973245</v>
      </c>
      <c r="DA32" s="63" t="s">
        <v>2271</v>
      </c>
    </row>
    <row r="33" spans="1:105" ht="12" customHeight="1" x14ac:dyDescent="0.25">
      <c r="A33" s="100" t="s">
        <v>50</v>
      </c>
      <c r="B33" s="101">
        <v>1096.6281779078918</v>
      </c>
      <c r="C33" s="101">
        <v>988.79609893971042</v>
      </c>
      <c r="D33" s="101">
        <v>1022.9264297480067</v>
      </c>
      <c r="E33" s="101">
        <v>876.00117133400215</v>
      </c>
      <c r="F33" s="101">
        <v>1308.2743164564772</v>
      </c>
      <c r="G33" s="101">
        <v>1124.7552802611713</v>
      </c>
      <c r="H33" s="101">
        <v>1187.4800133524188</v>
      </c>
      <c r="I33" s="101">
        <v>1101.0803764009511</v>
      </c>
      <c r="J33" s="101">
        <v>1143.7696711091012</v>
      </c>
      <c r="K33" s="101">
        <v>1127.708317530894</v>
      </c>
      <c r="L33" s="101">
        <v>1165.1774400655768</v>
      </c>
      <c r="M33" s="101">
        <v>1313.3151509984496</v>
      </c>
      <c r="N33" s="101">
        <v>1200.2155229886466</v>
      </c>
      <c r="O33" s="101">
        <v>1113.2374094015083</v>
      </c>
      <c r="P33" s="101">
        <v>1020.2095333074188</v>
      </c>
      <c r="Q33" s="101">
        <v>788.5621189780461</v>
      </c>
      <c r="R33" s="101">
        <v>1026.5624156578679</v>
      </c>
      <c r="S33" s="101">
        <v>881.93425638216365</v>
      </c>
      <c r="T33" s="101">
        <v>1121.9880941831782</v>
      </c>
      <c r="U33" s="101">
        <v>1010.4304539602372</v>
      </c>
      <c r="V33" s="101">
        <v>1029.4053034996411</v>
      </c>
      <c r="W33" s="101">
        <v>1014.7300964841974</v>
      </c>
      <c r="DA33" s="131" t="s">
        <v>2272</v>
      </c>
    </row>
    <row r="34" spans="1:105" ht="12" customHeight="1" x14ac:dyDescent="0.25">
      <c r="A34" s="103" t="s">
        <v>52</v>
      </c>
      <c r="B34" s="104">
        <v>953.47341181815045</v>
      </c>
      <c r="C34" s="104">
        <v>946.34423052763259</v>
      </c>
      <c r="D34" s="104">
        <v>936.48073742513679</v>
      </c>
      <c r="E34" s="104">
        <v>811.08639174472705</v>
      </c>
      <c r="F34" s="104">
        <v>1077.5184920911697</v>
      </c>
      <c r="G34" s="104">
        <v>960.82580271531992</v>
      </c>
      <c r="H34" s="104">
        <v>1033.8094745320377</v>
      </c>
      <c r="I34" s="104">
        <v>793.85760318084942</v>
      </c>
      <c r="J34" s="104">
        <v>997.59818609557408</v>
      </c>
      <c r="K34" s="104">
        <v>965.68627979806411</v>
      </c>
      <c r="L34" s="104">
        <v>1013.8023337811634</v>
      </c>
      <c r="M34" s="104">
        <v>1067.2005541593105</v>
      </c>
      <c r="N34" s="104">
        <v>970.50562155841283</v>
      </c>
      <c r="O34" s="104">
        <v>835.07925563716014</v>
      </c>
      <c r="P34" s="104">
        <v>973.76986720204479</v>
      </c>
      <c r="Q34" s="104">
        <v>783.77823975752369</v>
      </c>
      <c r="R34" s="104">
        <v>1020.0632245408973</v>
      </c>
      <c r="S34" s="104">
        <v>801.95376203402384</v>
      </c>
      <c r="T34" s="104">
        <v>1218.0897252281334</v>
      </c>
      <c r="U34" s="104">
        <v>1092.1667639477155</v>
      </c>
      <c r="V34" s="104">
        <v>1238.1025211013437</v>
      </c>
      <c r="W34" s="104">
        <v>1033.6245553131271</v>
      </c>
      <c r="DA34" s="132" t="s">
        <v>2273</v>
      </c>
    </row>
    <row r="35" spans="1:105" ht="12" customHeight="1" x14ac:dyDescent="0.25">
      <c r="A35" s="106" t="s">
        <v>122</v>
      </c>
      <c r="B35" s="101">
        <v>2121.1262683437385</v>
      </c>
      <c r="C35" s="101">
        <v>2119.7603403818998</v>
      </c>
      <c r="D35" s="101">
        <v>2210.6443624603689</v>
      </c>
      <c r="E35" s="101">
        <v>2248.9106130196087</v>
      </c>
      <c r="F35" s="101">
        <v>2279.7500253723524</v>
      </c>
      <c r="G35" s="101">
        <v>2269.1889549395019</v>
      </c>
      <c r="H35" s="101">
        <v>2211.8210931239805</v>
      </c>
      <c r="I35" s="101">
        <v>2404.7255726758367</v>
      </c>
      <c r="J35" s="101">
        <v>2228.0515543854276</v>
      </c>
      <c r="K35" s="101">
        <v>2256.2193346588101</v>
      </c>
      <c r="L35" s="101">
        <v>2298.1123588583027</v>
      </c>
      <c r="M35" s="101">
        <v>2467.3489006498917</v>
      </c>
      <c r="N35" s="101">
        <v>2345.0416342550493</v>
      </c>
      <c r="O35" s="101">
        <v>2290.2128110351705</v>
      </c>
      <c r="P35" s="101">
        <v>2072.4314886146926</v>
      </c>
      <c r="Q35" s="101">
        <v>2139.4409509694055</v>
      </c>
      <c r="R35" s="101">
        <v>2141.9558900604466</v>
      </c>
      <c r="S35" s="101">
        <v>2281.9155398404814</v>
      </c>
      <c r="T35" s="101">
        <v>2358.0659756455807</v>
      </c>
      <c r="U35" s="101">
        <v>2238.4102647542095</v>
      </c>
      <c r="V35" s="101">
        <v>2204.942555502455</v>
      </c>
      <c r="W35" s="101">
        <v>2348.2201428297126</v>
      </c>
      <c r="DA35" s="131" t="s">
        <v>2274</v>
      </c>
    </row>
    <row r="36" spans="1:105" ht="12" customHeight="1" x14ac:dyDescent="0.25">
      <c r="A36" s="107" t="s">
        <v>121</v>
      </c>
      <c r="B36" s="104">
        <v>1821.2819447767488</v>
      </c>
      <c r="C36" s="104">
        <v>1808.1441840494485</v>
      </c>
      <c r="D36" s="104">
        <v>1894.8090539077309</v>
      </c>
      <c r="E36" s="104">
        <v>1929.4679566801244</v>
      </c>
      <c r="F36" s="104">
        <v>1980.627415453572</v>
      </c>
      <c r="G36" s="104">
        <v>1976.5265042270967</v>
      </c>
      <c r="H36" s="104">
        <v>1934.949550644639</v>
      </c>
      <c r="I36" s="104">
        <v>2135.0982837165266</v>
      </c>
      <c r="J36" s="104">
        <v>1955.0016187818885</v>
      </c>
      <c r="K36" s="104">
        <v>1982.9801766536154</v>
      </c>
      <c r="L36" s="104">
        <v>2021.5809882282308</v>
      </c>
      <c r="M36" s="104">
        <v>2182.1174640438239</v>
      </c>
      <c r="N36" s="104">
        <v>2080.5983311028872</v>
      </c>
      <c r="O36" s="104">
        <v>2044.9898495108662</v>
      </c>
      <c r="P36" s="104">
        <v>1825.7792688718785</v>
      </c>
      <c r="Q36" s="104">
        <v>1880.7817424709351</v>
      </c>
      <c r="R36" s="104">
        <v>1890.673013052238</v>
      </c>
      <c r="S36" s="104">
        <v>2042.5906302269896</v>
      </c>
      <c r="T36" s="104">
        <v>2122.1943214762305</v>
      </c>
      <c r="U36" s="104">
        <v>2028.8779060278725</v>
      </c>
      <c r="V36" s="104">
        <v>2009.8947975547658</v>
      </c>
      <c r="W36" s="104">
        <v>2154.369606270448</v>
      </c>
      <c r="DA36" s="132" t="s">
        <v>2275</v>
      </c>
    </row>
    <row r="37" spans="1:105" ht="12" customHeight="1" x14ac:dyDescent="0.25">
      <c r="A37" s="108" t="s">
        <v>53</v>
      </c>
      <c r="B37" s="98">
        <v>922.68768519742173</v>
      </c>
      <c r="C37" s="98">
        <v>870.67027707289162</v>
      </c>
      <c r="D37" s="98">
        <v>932.97962708765385</v>
      </c>
      <c r="E37" s="98">
        <v>945.86607030892708</v>
      </c>
      <c r="F37" s="98">
        <v>1027.9665987271389</v>
      </c>
      <c r="G37" s="98">
        <v>1008.6652547369864</v>
      </c>
      <c r="H37" s="98">
        <v>977.21188774426798</v>
      </c>
      <c r="I37" s="98">
        <v>1184.1264595457426</v>
      </c>
      <c r="J37" s="98">
        <v>988.28791242743625</v>
      </c>
      <c r="K37" s="98">
        <v>1014.4196851921291</v>
      </c>
      <c r="L37" s="98">
        <v>1025.6530998838064</v>
      </c>
      <c r="M37" s="98">
        <v>1151.0531937032299</v>
      </c>
      <c r="N37" s="98">
        <v>1100.0623359171866</v>
      </c>
      <c r="O37" s="98">
        <v>1122.901167095418</v>
      </c>
      <c r="P37" s="98">
        <v>893.5284842355228</v>
      </c>
      <c r="Q37" s="98">
        <v>913.50064554711184</v>
      </c>
      <c r="R37" s="98">
        <v>925.07617800776268</v>
      </c>
      <c r="S37" s="98">
        <v>1054.5714184386461</v>
      </c>
      <c r="T37" s="98">
        <v>1006.1820420845337</v>
      </c>
      <c r="U37" s="98">
        <v>964.23239644636112</v>
      </c>
      <c r="V37" s="98">
        <v>894.44700976413537</v>
      </c>
      <c r="W37" s="98">
        <v>1050.9305477910018</v>
      </c>
      <c r="DA37" s="63" t="s">
        <v>2276</v>
      </c>
    </row>
    <row r="38" spans="1:105" ht="12" customHeight="1" x14ac:dyDescent="0.25">
      <c r="A38" s="108" t="s">
        <v>52</v>
      </c>
      <c r="B38" s="98">
        <v>898.59425957932717</v>
      </c>
      <c r="C38" s="98">
        <v>937.47390697655669</v>
      </c>
      <c r="D38" s="98">
        <v>961.82942682007706</v>
      </c>
      <c r="E38" s="98">
        <v>983.60188637119711</v>
      </c>
      <c r="F38" s="98">
        <v>952.66081672643327</v>
      </c>
      <c r="G38" s="98">
        <v>967.86124949011003</v>
      </c>
      <c r="H38" s="98">
        <v>957.73766290037076</v>
      </c>
      <c r="I38" s="98">
        <v>950.97182417078386</v>
      </c>
      <c r="J38" s="98">
        <v>966.71370635445203</v>
      </c>
      <c r="K38" s="98">
        <v>968.56049146148655</v>
      </c>
      <c r="L38" s="98">
        <v>995.92788834442433</v>
      </c>
      <c r="M38" s="98">
        <v>1031.064270340594</v>
      </c>
      <c r="N38" s="98">
        <v>980.53599518570104</v>
      </c>
      <c r="O38" s="98">
        <v>922.08868241544803</v>
      </c>
      <c r="P38" s="98">
        <v>932.25078463635589</v>
      </c>
      <c r="Q38" s="98">
        <v>967.28109692382327</v>
      </c>
      <c r="R38" s="98">
        <v>965.59683504447548</v>
      </c>
      <c r="S38" s="98">
        <v>988.01921178834323</v>
      </c>
      <c r="T38" s="98">
        <v>1116.0122793916967</v>
      </c>
      <c r="U38" s="98">
        <v>1064.6455095815113</v>
      </c>
      <c r="V38" s="98">
        <v>1115.4477877906304</v>
      </c>
      <c r="W38" s="98">
        <v>1103.439058479446</v>
      </c>
      <c r="DA38" s="63" t="s">
        <v>2277</v>
      </c>
    </row>
    <row r="39" spans="1:105" ht="12" customHeight="1" x14ac:dyDescent="0.25">
      <c r="A39" s="121" t="s">
        <v>54</v>
      </c>
      <c r="B39" s="122">
        <v>812.28327326602573</v>
      </c>
      <c r="C39" s="122">
        <v>841.59446768837108</v>
      </c>
      <c r="D39" s="122">
        <v>861.81016568076996</v>
      </c>
      <c r="E39" s="122">
        <v>879.16309688589456</v>
      </c>
      <c r="F39" s="122">
        <v>903.59403786352402</v>
      </c>
      <c r="G39" s="122">
        <v>920.20493882267658</v>
      </c>
      <c r="H39" s="122">
        <v>899.06611784756012</v>
      </c>
      <c r="I39" s="122">
        <v>848.30714593539221</v>
      </c>
      <c r="J39" s="122">
        <v>808.91882850054765</v>
      </c>
      <c r="K39" s="122">
        <v>804.15229482466441</v>
      </c>
      <c r="L39" s="122">
        <v>822.98079582882951</v>
      </c>
      <c r="M39" s="122">
        <v>754.17660405092431</v>
      </c>
      <c r="N39" s="122">
        <v>762.7178722684348</v>
      </c>
      <c r="O39" s="122">
        <v>757.21135659008633</v>
      </c>
      <c r="P39" s="122">
        <v>722.12218253612878</v>
      </c>
      <c r="Q39" s="122">
        <v>689.91504948182296</v>
      </c>
      <c r="R39" s="122">
        <v>661.57466400032388</v>
      </c>
      <c r="S39" s="122">
        <v>703.87372633233167</v>
      </c>
      <c r="T39" s="122">
        <v>663.47216849540746</v>
      </c>
      <c r="U39" s="122">
        <v>656.45328637592809</v>
      </c>
      <c r="V39" s="122">
        <v>637.41810744845134</v>
      </c>
      <c r="W39" s="122">
        <v>664.6639404930994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812.28327326602573</v>
      </c>
      <c r="C41" s="33">
        <v>841.59446768837108</v>
      </c>
      <c r="D41" s="33">
        <v>861.81016568076996</v>
      </c>
      <c r="E41" s="33">
        <v>879.16309688589456</v>
      </c>
      <c r="F41" s="33">
        <v>903.59403786352402</v>
      </c>
      <c r="G41" s="33">
        <v>920.20493882267658</v>
      </c>
      <c r="H41" s="33">
        <v>899.06611784756012</v>
      </c>
      <c r="I41" s="33">
        <v>848.30714593539221</v>
      </c>
      <c r="J41" s="33">
        <v>808.91882850054765</v>
      </c>
      <c r="K41" s="33">
        <v>804.15229482466441</v>
      </c>
      <c r="L41" s="33">
        <v>822.98079582882951</v>
      </c>
      <c r="M41" s="33">
        <v>754.17660405092431</v>
      </c>
      <c r="N41" s="33">
        <v>762.7178722684348</v>
      </c>
      <c r="O41" s="33">
        <v>757.21135659008633</v>
      </c>
      <c r="P41" s="33">
        <v>722.12218253612878</v>
      </c>
      <c r="Q41" s="33">
        <v>689.91504948182296</v>
      </c>
      <c r="R41" s="33">
        <v>661.57466400032388</v>
      </c>
      <c r="S41" s="33">
        <v>703.87372633233167</v>
      </c>
      <c r="T41" s="33">
        <v>663.47216849540746</v>
      </c>
      <c r="U41" s="33">
        <v>656.45328637592809</v>
      </c>
      <c r="V41" s="33">
        <v>637.41810744845134</v>
      </c>
      <c r="W41" s="33">
        <v>664.6639404930994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19554.439503383514</v>
      </c>
      <c r="C43" s="117">
        <f t="shared" si="14"/>
        <v>22476.154492658548</v>
      </c>
      <c r="D43" s="117">
        <f t="shared" si="14"/>
        <v>20518.019852665355</v>
      </c>
      <c r="E43" s="117">
        <f t="shared" si="14"/>
        <v>20460.616137586894</v>
      </c>
      <c r="F43" s="117">
        <f t="shared" si="14"/>
        <v>19134.29095565504</v>
      </c>
      <c r="G43" s="117">
        <f t="shared" si="14"/>
        <v>19490.410958212975</v>
      </c>
      <c r="H43" s="117">
        <f t="shared" si="14"/>
        <v>21083.365159529163</v>
      </c>
      <c r="I43" s="117">
        <f t="shared" si="14"/>
        <v>13774.980807427872</v>
      </c>
      <c r="J43" s="117">
        <f t="shared" si="14"/>
        <v>19750.416424616244</v>
      </c>
      <c r="K43" s="117">
        <f t="shared" si="14"/>
        <v>17902.476270799409</v>
      </c>
      <c r="L43" s="117">
        <f t="shared" si="14"/>
        <v>18531.210771882892</v>
      </c>
      <c r="M43" s="117">
        <f t="shared" si="14"/>
        <v>16377.511991976884</v>
      </c>
      <c r="N43" s="117">
        <f t="shared" si="14"/>
        <v>17289.438476117077</v>
      </c>
      <c r="O43" s="117">
        <f t="shared" si="14"/>
        <v>18428.225883114868</v>
      </c>
      <c r="P43" s="117">
        <f t="shared" si="14"/>
        <v>16049.70954954944</v>
      </c>
      <c r="Q43" s="117">
        <f t="shared" si="14"/>
        <v>15813.794535639185</v>
      </c>
      <c r="R43" s="117">
        <f t="shared" ref="R43:V43" si="15">R44+R47+R49+R58</f>
        <v>15998.605955261941</v>
      </c>
      <c r="S43" s="117">
        <f t="shared" si="15"/>
        <v>16476.934004578819</v>
      </c>
      <c r="T43" s="117">
        <f t="shared" si="15"/>
        <v>14658.349435264632</v>
      </c>
      <c r="U43" s="117">
        <f t="shared" si="15"/>
        <v>17013.414108742523</v>
      </c>
      <c r="V43" s="117">
        <f t="shared" si="15"/>
        <v>19056.185216806243</v>
      </c>
      <c r="W43" s="117">
        <f t="shared" ref="W43" si="16">W44+W47+W49+W58</f>
        <v>13057.652028288983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16264.245762073902</v>
      </c>
      <c r="C44" s="122">
        <f t="shared" si="17"/>
        <v>18866.203714969324</v>
      </c>
      <c r="D44" s="122">
        <f t="shared" si="17"/>
        <v>16961.993367231084</v>
      </c>
      <c r="E44" s="122">
        <f t="shared" si="17"/>
        <v>16777.112312324316</v>
      </c>
      <c r="F44" s="122">
        <f t="shared" si="17"/>
        <v>15498.800882974532</v>
      </c>
      <c r="G44" s="122">
        <f t="shared" si="17"/>
        <v>15696.978730980141</v>
      </c>
      <c r="H44" s="122">
        <f t="shared" si="17"/>
        <v>17133.912875202743</v>
      </c>
      <c r="I44" s="122">
        <f t="shared" si="17"/>
        <v>10607.973490035605</v>
      </c>
      <c r="J44" s="122">
        <f t="shared" si="17"/>
        <v>15963.12041743559</v>
      </c>
      <c r="K44" s="122">
        <f t="shared" si="17"/>
        <v>14252.740701954162</v>
      </c>
      <c r="L44" s="122">
        <f t="shared" si="17"/>
        <v>14922.214002682431</v>
      </c>
      <c r="M44" s="122">
        <f t="shared" si="17"/>
        <v>12758.390384263346</v>
      </c>
      <c r="N44" s="122">
        <f t="shared" si="17"/>
        <v>13622.936827468602</v>
      </c>
      <c r="O44" s="122">
        <f t="shared" si="17"/>
        <v>15295.457455071777</v>
      </c>
      <c r="P44" s="122">
        <f t="shared" si="17"/>
        <v>12784.254119138566</v>
      </c>
      <c r="Q44" s="122">
        <f t="shared" si="17"/>
        <v>12704.955480557059</v>
      </c>
      <c r="R44" s="122">
        <f t="shared" ref="R44:V44" si="18">SUM(R45:R46)</f>
        <v>12952.576229660244</v>
      </c>
      <c r="S44" s="122">
        <f t="shared" si="18"/>
        <v>13154.732021763424</v>
      </c>
      <c r="T44" s="122">
        <f t="shared" si="18"/>
        <v>11563.569058379657</v>
      </c>
      <c r="U44" s="122">
        <f t="shared" si="18"/>
        <v>13586.524457075788</v>
      </c>
      <c r="V44" s="122">
        <f t="shared" si="18"/>
        <v>15352.427219912932</v>
      </c>
      <c r="W44" s="122">
        <f t="shared" ref="W44" si="19">SUM(W45:W46)</f>
        <v>10317.715294777503</v>
      </c>
      <c r="DA44" s="130" t="s">
        <v>2282</v>
      </c>
    </row>
    <row r="45" spans="1:105" ht="12" customHeight="1" x14ac:dyDescent="0.25">
      <c r="A45" s="97" t="s">
        <v>216</v>
      </c>
      <c r="B45" s="98">
        <v>16062.201155344112</v>
      </c>
      <c r="C45" s="98">
        <v>18632.755257016594</v>
      </c>
      <c r="D45" s="98">
        <v>16754.032389012435</v>
      </c>
      <c r="E45" s="98">
        <v>16574.784032135638</v>
      </c>
      <c r="F45" s="98">
        <v>15311.810562039145</v>
      </c>
      <c r="G45" s="98">
        <v>15507.913026221209</v>
      </c>
      <c r="H45" s="98">
        <v>16929.887423989621</v>
      </c>
      <c r="I45" s="98">
        <v>10482.633833459409</v>
      </c>
      <c r="J45" s="98">
        <v>15773.571911156519</v>
      </c>
      <c r="K45" s="98">
        <v>14082.915930491641</v>
      </c>
      <c r="L45" s="98">
        <v>14743.313849669883</v>
      </c>
      <c r="M45" s="98">
        <v>12604.413021153401</v>
      </c>
      <c r="N45" s="98">
        <v>13454.61706618674</v>
      </c>
      <c r="O45" s="98">
        <v>15101.333499111475</v>
      </c>
      <c r="P45" s="98">
        <v>12620.926919412097</v>
      </c>
      <c r="Q45" s="98">
        <v>12542.010327413433</v>
      </c>
      <c r="R45" s="98">
        <v>12787.639621384902</v>
      </c>
      <c r="S45" s="98">
        <v>12986.934685410473</v>
      </c>
      <c r="T45" s="98">
        <v>11414.67292491272</v>
      </c>
      <c r="U45" s="98">
        <v>13411.305289113237</v>
      </c>
      <c r="V45" s="98">
        <v>15152.057054402789</v>
      </c>
      <c r="W45" s="98">
        <v>10183.275440567475</v>
      </c>
      <c r="DA45" s="63" t="s">
        <v>2283</v>
      </c>
    </row>
    <row r="46" spans="1:105" ht="12" customHeight="1" x14ac:dyDescent="0.25">
      <c r="A46" s="97" t="s">
        <v>53</v>
      </c>
      <c r="B46" s="98">
        <v>202.04460672978993</v>
      </c>
      <c r="C46" s="98">
        <v>233.44845795273244</v>
      </c>
      <c r="D46" s="98">
        <v>207.96097821864726</v>
      </c>
      <c r="E46" s="98">
        <v>202.32828018867798</v>
      </c>
      <c r="F46" s="98">
        <v>186.99032093538651</v>
      </c>
      <c r="G46" s="98">
        <v>189.06570475893292</v>
      </c>
      <c r="H46" s="98">
        <v>204.02545121312247</v>
      </c>
      <c r="I46" s="98">
        <v>125.33965657619555</v>
      </c>
      <c r="J46" s="98">
        <v>189.54850627907058</v>
      </c>
      <c r="K46" s="98">
        <v>169.82477146252145</v>
      </c>
      <c r="L46" s="98">
        <v>178.90015301254732</v>
      </c>
      <c r="M46" s="98">
        <v>153.9773631099456</v>
      </c>
      <c r="N46" s="98">
        <v>168.31976128186264</v>
      </c>
      <c r="O46" s="98">
        <v>194.12395596030126</v>
      </c>
      <c r="P46" s="98">
        <v>163.32719972646899</v>
      </c>
      <c r="Q46" s="98">
        <v>162.94515314362695</v>
      </c>
      <c r="R46" s="98">
        <v>164.93660827534285</v>
      </c>
      <c r="S46" s="98">
        <v>167.79733635295108</v>
      </c>
      <c r="T46" s="98">
        <v>148.89613346693639</v>
      </c>
      <c r="U46" s="98">
        <v>175.21916796255042</v>
      </c>
      <c r="V46" s="98">
        <v>200.37016551014267</v>
      </c>
      <c r="W46" s="98">
        <v>134.43985421002802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14.124168339467236</v>
      </c>
      <c r="C47" s="122">
        <f t="shared" si="20"/>
        <v>14.182373366665463</v>
      </c>
      <c r="D47" s="122">
        <f t="shared" si="20"/>
        <v>14.449782207124214</v>
      </c>
      <c r="E47" s="122">
        <f t="shared" si="20"/>
        <v>26.681121567467283</v>
      </c>
      <c r="F47" s="122">
        <f t="shared" si="20"/>
        <v>14.057547093153506</v>
      </c>
      <c r="G47" s="122">
        <f t="shared" si="20"/>
        <v>14.651778708085196</v>
      </c>
      <c r="H47" s="122">
        <f t="shared" si="20"/>
        <v>22.024052229026921</v>
      </c>
      <c r="I47" s="122">
        <f t="shared" si="20"/>
        <v>17.277369152394282</v>
      </c>
      <c r="J47" s="122">
        <f t="shared" si="20"/>
        <v>19.054482190214703</v>
      </c>
      <c r="K47" s="122">
        <f t="shared" si="20"/>
        <v>19.577586889508783</v>
      </c>
      <c r="L47" s="122">
        <f t="shared" si="20"/>
        <v>23.147810037832162</v>
      </c>
      <c r="M47" s="122">
        <f t="shared" si="20"/>
        <v>25.26960572159269</v>
      </c>
      <c r="N47" s="122">
        <f t="shared" si="20"/>
        <v>25.897344352174613</v>
      </c>
      <c r="O47" s="122">
        <f t="shared" si="20"/>
        <v>26.395077027433203</v>
      </c>
      <c r="P47" s="122">
        <f t="shared" si="20"/>
        <v>26.967248117961034</v>
      </c>
      <c r="Q47" s="122">
        <f t="shared" si="20"/>
        <v>27.890283175843368</v>
      </c>
      <c r="R47" s="122">
        <f t="shared" si="20"/>
        <v>30.252916361331618</v>
      </c>
      <c r="S47" s="122">
        <f t="shared" si="20"/>
        <v>30.649659411662363</v>
      </c>
      <c r="T47" s="122">
        <f t="shared" si="20"/>
        <v>27.177894506981215</v>
      </c>
      <c r="U47" s="122">
        <f t="shared" si="20"/>
        <v>25.671220314558489</v>
      </c>
      <c r="V47" s="122">
        <f t="shared" si="20"/>
        <v>24.102929522031108</v>
      </c>
      <c r="W47" s="122">
        <f t="shared" si="20"/>
        <v>26.924287197676101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14.124168339467236</v>
      </c>
      <c r="C48" s="98">
        <f>IF(RES_hhdet_fec!C48=0,0,RES_hhdet_fec!C48*1000*11630/RES_hhdet_num!C43)</f>
        <v>14.182373366665463</v>
      </c>
      <c r="D48" s="98">
        <f>IF(RES_hhdet_fec!D48=0,0,RES_hhdet_fec!D48*1000*11630/RES_hhdet_num!D43)</f>
        <v>14.449782207124214</v>
      </c>
      <c r="E48" s="98">
        <f>IF(RES_hhdet_fec!E48=0,0,RES_hhdet_fec!E48*1000*11630/RES_hhdet_num!E43)</f>
        <v>26.681121567467283</v>
      </c>
      <c r="F48" s="98">
        <f>IF(RES_hhdet_fec!F48=0,0,RES_hhdet_fec!F48*1000*11630/RES_hhdet_num!F43)</f>
        <v>14.057547093153506</v>
      </c>
      <c r="G48" s="98">
        <f>IF(RES_hhdet_fec!G48=0,0,RES_hhdet_fec!G48*1000*11630/RES_hhdet_num!G43)</f>
        <v>14.651778708085196</v>
      </c>
      <c r="H48" s="98">
        <f>IF(RES_hhdet_fec!H48=0,0,RES_hhdet_fec!H48*1000*11630/RES_hhdet_num!H43)</f>
        <v>22.024052229026921</v>
      </c>
      <c r="I48" s="98">
        <f>IF(RES_hhdet_fec!I48=0,0,RES_hhdet_fec!I48*1000*11630/RES_hhdet_num!I43)</f>
        <v>17.277369152394282</v>
      </c>
      <c r="J48" s="98">
        <f>IF(RES_hhdet_fec!J48=0,0,RES_hhdet_fec!J48*1000*11630/RES_hhdet_num!J43)</f>
        <v>19.054482190214703</v>
      </c>
      <c r="K48" s="98">
        <f>IF(RES_hhdet_fec!K48=0,0,RES_hhdet_fec!K48*1000*11630/RES_hhdet_num!K43)</f>
        <v>19.577586889508783</v>
      </c>
      <c r="L48" s="98">
        <f>IF(RES_hhdet_fec!L48=0,0,RES_hhdet_fec!L48*1000*11630/RES_hhdet_num!L43)</f>
        <v>23.147810037832162</v>
      </c>
      <c r="M48" s="98">
        <f>IF(RES_hhdet_fec!M48=0,0,RES_hhdet_fec!M48*1000*11630/RES_hhdet_num!M43)</f>
        <v>25.26960572159269</v>
      </c>
      <c r="N48" s="98">
        <f>IF(RES_hhdet_fec!N48=0,0,RES_hhdet_fec!N48*1000*11630/RES_hhdet_num!N43)</f>
        <v>25.897344352174613</v>
      </c>
      <c r="O48" s="98">
        <f>IF(RES_hhdet_fec!O48=0,0,RES_hhdet_fec!O48*1000*11630/RES_hhdet_num!O43)</f>
        <v>26.395077027433203</v>
      </c>
      <c r="P48" s="98">
        <f>IF(RES_hhdet_fec!P48=0,0,RES_hhdet_fec!P48*1000*11630/RES_hhdet_num!P43)</f>
        <v>26.967248117961034</v>
      </c>
      <c r="Q48" s="98">
        <f>IF(RES_hhdet_fec!Q48=0,0,RES_hhdet_fec!Q48*1000*11630/RES_hhdet_num!Q43)</f>
        <v>27.890283175843368</v>
      </c>
      <c r="R48" s="98">
        <f>IF(RES_hhdet_fec!R48=0,0,RES_hhdet_fec!R48*1000*11630/RES_hhdet_num!R43)</f>
        <v>30.252916361331618</v>
      </c>
      <c r="S48" s="98">
        <f>IF(RES_hhdet_fec!S48=0,0,RES_hhdet_fec!S48*1000*11630/RES_hhdet_num!S43)</f>
        <v>30.649659411662363</v>
      </c>
      <c r="T48" s="98">
        <f>IF(RES_hhdet_fec!T48=0,0,RES_hhdet_fec!T48*1000*11630/RES_hhdet_num!T43)</f>
        <v>27.177894506981215</v>
      </c>
      <c r="U48" s="98">
        <f>IF(RES_hhdet_fec!U48=0,0,RES_hhdet_fec!U48*1000*11630/RES_hhdet_num!U43)</f>
        <v>25.671220314558489</v>
      </c>
      <c r="V48" s="98">
        <f>IF(RES_hhdet_fec!V48=0,0,RES_hhdet_fec!V48*1000*11630/RES_hhdet_num!V43)</f>
        <v>24.102929522031108</v>
      </c>
      <c r="W48" s="98">
        <f>IF(RES_hhdet_fec!W48=0,0,RES_hhdet_fec!W48*1000*11630/RES_hhdet_num!W43)</f>
        <v>26.924287197676101</v>
      </c>
      <c r="DA48" s="63" t="s">
        <v>2286</v>
      </c>
    </row>
    <row r="49" spans="1:105" ht="12" customHeight="1" x14ac:dyDescent="0.25">
      <c r="A49" s="121" t="s">
        <v>55</v>
      </c>
      <c r="B49" s="122">
        <v>2463.7862997041184</v>
      </c>
      <c r="C49" s="122">
        <v>2754.0247701705403</v>
      </c>
      <c r="D49" s="122">
        <v>2679.3068626544987</v>
      </c>
      <c r="E49" s="122">
        <v>2776.992098460616</v>
      </c>
      <c r="F49" s="122">
        <v>2716.9529102267848</v>
      </c>
      <c r="G49" s="122">
        <v>2857.7268867460098</v>
      </c>
      <c r="H49" s="122">
        <v>3028.0077387179954</v>
      </c>
      <c r="I49" s="122">
        <v>2301.2373399366493</v>
      </c>
      <c r="J49" s="122">
        <v>2959.1060257084578</v>
      </c>
      <c r="K49" s="122">
        <v>2825.7045442979665</v>
      </c>
      <c r="L49" s="122">
        <v>2762.4213197401655</v>
      </c>
      <c r="M49" s="122">
        <v>2839.3569927319386</v>
      </c>
      <c r="N49" s="122">
        <v>2877.9355199328324</v>
      </c>
      <c r="O49" s="122">
        <v>2349.6465550325038</v>
      </c>
      <c r="P49" s="122">
        <v>2516.9333153688567</v>
      </c>
      <c r="Q49" s="122">
        <v>2390.9925582404076</v>
      </c>
      <c r="R49" s="122">
        <v>2352.8177389972143</v>
      </c>
      <c r="S49" s="122">
        <v>2585.2912176305399</v>
      </c>
      <c r="T49" s="122">
        <v>2400.949932966545</v>
      </c>
      <c r="U49" s="122">
        <v>2742.3089365238347</v>
      </c>
      <c r="V49" s="122">
        <v>3041.3520896380151</v>
      </c>
      <c r="W49" s="122">
        <v>2046.8148594393931</v>
      </c>
      <c r="DA49" s="130" t="s">
        <v>2287</v>
      </c>
    </row>
    <row r="50" spans="1:105" ht="12" customHeight="1" x14ac:dyDescent="0.25">
      <c r="A50" s="97" t="s">
        <v>138</v>
      </c>
      <c r="B50" s="98">
        <v>2506.6295171582638</v>
      </c>
      <c r="C50" s="98">
        <v>2831.1289479686634</v>
      </c>
      <c r="D50" s="98">
        <v>2738.3743500792416</v>
      </c>
      <c r="E50" s="98">
        <v>2844.7934850852857</v>
      </c>
      <c r="F50" s="98">
        <v>2774.6035645452343</v>
      </c>
      <c r="G50" s="98">
        <v>2933.6035206515967</v>
      </c>
      <c r="H50" s="98">
        <v>3131.0569796241407</v>
      </c>
      <c r="I50" s="98">
        <v>2305.4157548292951</v>
      </c>
      <c r="J50" s="98">
        <v>3055.827249602693</v>
      </c>
      <c r="K50" s="98">
        <v>2906.9372709265695</v>
      </c>
      <c r="L50" s="98">
        <v>2831.5175547804761</v>
      </c>
      <c r="M50" s="98">
        <v>2916.96969755286</v>
      </c>
      <c r="N50" s="98">
        <v>3014.5868295254149</v>
      </c>
      <c r="O50" s="98">
        <v>2430.6181066514291</v>
      </c>
      <c r="P50" s="98">
        <v>2761.108230007057</v>
      </c>
      <c r="Q50" s="98">
        <v>2578.6847160035072</v>
      </c>
      <c r="R50" s="98">
        <v>2503.5117966099369</v>
      </c>
      <c r="S50" s="98">
        <v>2732.235103181687</v>
      </c>
      <c r="T50" s="98">
        <v>2453.3307611892883</v>
      </c>
      <c r="U50" s="98">
        <v>2853.9554820591152</v>
      </c>
      <c r="V50" s="98">
        <v>3198.7259002153319</v>
      </c>
      <c r="W50" s="98">
        <v>2038.1526556532078</v>
      </c>
      <c r="DA50" s="63" t="s">
        <v>2288</v>
      </c>
    </row>
    <row r="51" spans="1:105" ht="12" customHeight="1" x14ac:dyDescent="0.25">
      <c r="A51" s="97" t="s">
        <v>137</v>
      </c>
      <c r="B51" s="98">
        <v>1944.2373524140362</v>
      </c>
      <c r="C51" s="98">
        <v>2164.2220562959983</v>
      </c>
      <c r="D51" s="98">
        <v>2106.079973987235</v>
      </c>
      <c r="E51" s="98">
        <v>2182.9289539057222</v>
      </c>
      <c r="F51" s="98">
        <v>2163.8544845766096</v>
      </c>
      <c r="G51" s="98">
        <v>2279.6024604461709</v>
      </c>
      <c r="H51" s="98">
        <v>2429.6322433146211</v>
      </c>
      <c r="I51" s="98">
        <v>1834.840721349839</v>
      </c>
      <c r="J51" s="98">
        <v>2385.3839638135619</v>
      </c>
      <c r="K51" s="98">
        <v>2283.6641516449931</v>
      </c>
      <c r="L51" s="98">
        <v>2237.4018207113222</v>
      </c>
      <c r="M51" s="98">
        <v>2339.1045327063389</v>
      </c>
      <c r="N51" s="98">
        <v>2436.6840706804555</v>
      </c>
      <c r="O51" s="98">
        <v>2002.282943553995</v>
      </c>
      <c r="P51" s="98">
        <v>2183.6750667346287</v>
      </c>
      <c r="Q51" s="98">
        <v>2042.0599766728335</v>
      </c>
      <c r="R51" s="98">
        <v>1996.1667214062827</v>
      </c>
      <c r="S51" s="98">
        <v>2227.9619628148935</v>
      </c>
      <c r="T51" s="98">
        <v>2009.5353338568955</v>
      </c>
      <c r="U51" s="98">
        <v>2349.3537906630513</v>
      </c>
      <c r="V51" s="98">
        <v>2635.8831113933252</v>
      </c>
      <c r="W51" s="98">
        <v>1721.98613802201</v>
      </c>
      <c r="DA51" s="63" t="s">
        <v>2289</v>
      </c>
    </row>
    <row r="52" spans="1:105" ht="12" customHeight="1" x14ac:dyDescent="0.25">
      <c r="A52" s="100" t="s">
        <v>216</v>
      </c>
      <c r="B52" s="101">
        <v>1089.5151068215371</v>
      </c>
      <c r="C52" s="101">
        <v>1160.9491659871048</v>
      </c>
      <c r="D52" s="101">
        <v>1153.3375861560435</v>
      </c>
      <c r="E52" s="101">
        <v>1190.7096285010161</v>
      </c>
      <c r="F52" s="101">
        <v>1242.5352984932097</v>
      </c>
      <c r="G52" s="101">
        <v>1290.5143474497786</v>
      </c>
      <c r="H52" s="101">
        <v>1364.5871668797324</v>
      </c>
      <c r="I52" s="101">
        <v>1115.4328366248269</v>
      </c>
      <c r="J52" s="101">
        <v>1338.7212943714626</v>
      </c>
      <c r="K52" s="101">
        <v>1291.5781457055111</v>
      </c>
      <c r="L52" s="101">
        <v>1256.3889293420245</v>
      </c>
      <c r="M52" s="101">
        <v>1352.1189366003741</v>
      </c>
      <c r="N52" s="101">
        <v>1411.1064984067107</v>
      </c>
      <c r="O52" s="101">
        <v>1196.782507683746</v>
      </c>
      <c r="P52" s="101">
        <v>1175.8272518980652</v>
      </c>
      <c r="Q52" s="101">
        <v>1083.7668761630534</v>
      </c>
      <c r="R52" s="101">
        <v>1062.5638616580682</v>
      </c>
      <c r="S52" s="101">
        <v>1236.4414725877195</v>
      </c>
      <c r="T52" s="101">
        <v>1021.7040497334284</v>
      </c>
      <c r="U52" s="101">
        <v>1189.7001841651909</v>
      </c>
      <c r="V52" s="101">
        <v>1262.4770051920666</v>
      </c>
      <c r="W52" s="101">
        <v>898.38496509190657</v>
      </c>
      <c r="DA52" s="131" t="s">
        <v>2290</v>
      </c>
    </row>
    <row r="53" spans="1:105" ht="12" customHeight="1" x14ac:dyDescent="0.25">
      <c r="A53" s="103" t="s">
        <v>52</v>
      </c>
      <c r="B53" s="104">
        <v>854.72224559249912</v>
      </c>
      <c r="C53" s="104">
        <v>1003.2728903088937</v>
      </c>
      <c r="D53" s="104">
        <v>952.74238783119165</v>
      </c>
      <c r="E53" s="104">
        <v>992.21932540470641</v>
      </c>
      <c r="F53" s="104">
        <v>921.31918608339993</v>
      </c>
      <c r="G53" s="104">
        <v>989.08811299639228</v>
      </c>
      <c r="H53" s="104">
        <v>1065.0450764348889</v>
      </c>
      <c r="I53" s="104">
        <v>719.40788472501242</v>
      </c>
      <c r="J53" s="104">
        <v>1046.6626694420993</v>
      </c>
      <c r="K53" s="104">
        <v>992.08600593948256</v>
      </c>
      <c r="L53" s="104">
        <v>981.0128913692979</v>
      </c>
      <c r="M53" s="104">
        <v>986.98559610596476</v>
      </c>
      <c r="N53" s="104">
        <v>1025.5775722737453</v>
      </c>
      <c r="O53" s="104">
        <v>805.50043587024913</v>
      </c>
      <c r="P53" s="104">
        <v>1007.8478148365637</v>
      </c>
      <c r="Q53" s="104">
        <v>958.29310050978017</v>
      </c>
      <c r="R53" s="104">
        <v>933.60285974821431</v>
      </c>
      <c r="S53" s="104">
        <v>991.52049022717426</v>
      </c>
      <c r="T53" s="104">
        <v>987.83128412346673</v>
      </c>
      <c r="U53" s="104">
        <v>1159.6536064978598</v>
      </c>
      <c r="V53" s="104">
        <v>1373.4061062012588</v>
      </c>
      <c r="W53" s="104">
        <v>823.60117293010353</v>
      </c>
      <c r="DA53" s="132" t="s">
        <v>2291</v>
      </c>
    </row>
    <row r="54" spans="1:105" ht="12" customHeight="1" x14ac:dyDescent="0.25">
      <c r="A54" s="106" t="s">
        <v>122</v>
      </c>
      <c r="B54" s="101">
        <v>2121.126268343738</v>
      </c>
      <c r="C54" s="101">
        <v>2120.0921144870063</v>
      </c>
      <c r="D54" s="101">
        <v>2213.6661217580822</v>
      </c>
      <c r="E54" s="101">
        <v>2252.9757090862986</v>
      </c>
      <c r="F54" s="101">
        <v>2284.5480869029998</v>
      </c>
      <c r="G54" s="101">
        <v>2272.7462991242314</v>
      </c>
      <c r="H54" s="101">
        <v>2211.0132178810054</v>
      </c>
      <c r="I54" s="101">
        <v>2401.6174184844849</v>
      </c>
      <c r="J54" s="101">
        <v>2225.1552687245103</v>
      </c>
      <c r="K54" s="101">
        <v>2252.7807754867722</v>
      </c>
      <c r="L54" s="101">
        <v>2295.9567072003197</v>
      </c>
      <c r="M54" s="101">
        <v>2460.9895896296266</v>
      </c>
      <c r="N54" s="101">
        <v>2329.420387606257</v>
      </c>
      <c r="O54" s="101">
        <v>2266.8344938494201</v>
      </c>
      <c r="P54" s="101">
        <v>2047.3595900688492</v>
      </c>
      <c r="Q54" s="101">
        <v>2115.3273927515829</v>
      </c>
      <c r="R54" s="101">
        <v>2131.5701593255981</v>
      </c>
      <c r="S54" s="101">
        <v>2301.6175247188967</v>
      </c>
      <c r="T54" s="101">
        <v>2424.8696031375407</v>
      </c>
      <c r="U54" s="101">
        <v>2329.3143842729978</v>
      </c>
      <c r="V54" s="101">
        <v>2231.200267781549</v>
      </c>
      <c r="W54" s="101">
        <v>2315.2246385830067</v>
      </c>
      <c r="DA54" s="131" t="s">
        <v>2292</v>
      </c>
    </row>
    <row r="55" spans="1:105" ht="12" customHeight="1" x14ac:dyDescent="0.25">
      <c r="A55" s="107" t="s">
        <v>121</v>
      </c>
      <c r="B55" s="104">
        <v>1821.281944776749</v>
      </c>
      <c r="C55" s="104">
        <v>1808.296490414803</v>
      </c>
      <c r="D55" s="104">
        <v>1896.2969159641764</v>
      </c>
      <c r="E55" s="104">
        <v>1930.485156690095</v>
      </c>
      <c r="F55" s="104">
        <v>1981.1331852422989</v>
      </c>
      <c r="G55" s="104">
        <v>1975.7724716670489</v>
      </c>
      <c r="H55" s="104">
        <v>1932.233539992035</v>
      </c>
      <c r="I55" s="104">
        <v>2132.1535713233452</v>
      </c>
      <c r="J55" s="104">
        <v>1952.1420807708616</v>
      </c>
      <c r="K55" s="104">
        <v>1979.5957300967289</v>
      </c>
      <c r="L55" s="104">
        <v>2018.2692251900528</v>
      </c>
      <c r="M55" s="104">
        <v>2174.1905804442235</v>
      </c>
      <c r="N55" s="104">
        <v>2069.7285704185128</v>
      </c>
      <c r="O55" s="104">
        <v>2028.6044343839994</v>
      </c>
      <c r="P55" s="104">
        <v>1805.5762742169873</v>
      </c>
      <c r="Q55" s="104">
        <v>1864.0610089291638</v>
      </c>
      <c r="R55" s="104">
        <v>1883.4309704926332</v>
      </c>
      <c r="S55" s="104">
        <v>2045.6494840574921</v>
      </c>
      <c r="T55" s="104">
        <v>2136.3920900838611</v>
      </c>
      <c r="U55" s="104">
        <v>2055.3493262088982</v>
      </c>
      <c r="V55" s="104">
        <v>2020.1607271179735</v>
      </c>
      <c r="W55" s="104">
        <v>2151.8528477617501</v>
      </c>
      <c r="DA55" s="132" t="s">
        <v>2293</v>
      </c>
    </row>
    <row r="56" spans="1:105" ht="12" customHeight="1" x14ac:dyDescent="0.25">
      <c r="A56" s="108" t="s">
        <v>53</v>
      </c>
      <c r="B56" s="98">
        <v>922.68768519742173</v>
      </c>
      <c r="C56" s="98">
        <v>870.90881052761301</v>
      </c>
      <c r="D56" s="98">
        <v>934.65035528459703</v>
      </c>
      <c r="E56" s="98">
        <v>947.3254239217946</v>
      </c>
      <c r="F56" s="98">
        <v>1029.0568474011495</v>
      </c>
      <c r="G56" s="98">
        <v>1008.8268208861751</v>
      </c>
      <c r="H56" s="98">
        <v>976.0027126921957</v>
      </c>
      <c r="I56" s="98">
        <v>1182.680182423916</v>
      </c>
      <c r="J56" s="98">
        <v>987.03573793733949</v>
      </c>
      <c r="K56" s="98">
        <v>1012.9011235194433</v>
      </c>
      <c r="L56" s="98">
        <v>1024.296034352061</v>
      </c>
      <c r="M56" s="98">
        <v>1146.2330334488283</v>
      </c>
      <c r="N56" s="98">
        <v>1092.7014968997826</v>
      </c>
      <c r="O56" s="98">
        <v>1110.277055627748</v>
      </c>
      <c r="P56" s="98">
        <v>880.1021463858782</v>
      </c>
      <c r="Q56" s="98">
        <v>903.66111031604942</v>
      </c>
      <c r="R56" s="98">
        <v>923.41962799265491</v>
      </c>
      <c r="S56" s="98">
        <v>1062.2139639819072</v>
      </c>
      <c r="T56" s="98">
        <v>1023.8142614898455</v>
      </c>
      <c r="U56" s="98">
        <v>992.1505721975808</v>
      </c>
      <c r="V56" s="98">
        <v>908.69238427961477</v>
      </c>
      <c r="W56" s="98">
        <v>1052.9970246208832</v>
      </c>
      <c r="DA56" s="63" t="s">
        <v>2294</v>
      </c>
    </row>
    <row r="57" spans="1:105" ht="12" customHeight="1" x14ac:dyDescent="0.25">
      <c r="A57" s="108" t="s">
        <v>52</v>
      </c>
      <c r="B57" s="98">
        <v>898.59425957932717</v>
      </c>
      <c r="C57" s="98">
        <v>937.3876798871903</v>
      </c>
      <c r="D57" s="98">
        <v>961.64656067957901</v>
      </c>
      <c r="E57" s="98">
        <v>983.15973276830039</v>
      </c>
      <c r="F57" s="98">
        <v>952.07633784114898</v>
      </c>
      <c r="G57" s="98">
        <v>966.94565078087362</v>
      </c>
      <c r="H57" s="98">
        <v>956.23082729983889</v>
      </c>
      <c r="I57" s="98">
        <v>949.4733888994291</v>
      </c>
      <c r="J57" s="98">
        <v>965.10634283352215</v>
      </c>
      <c r="K57" s="98">
        <v>966.69460657728553</v>
      </c>
      <c r="L57" s="98">
        <v>993.97319083799152</v>
      </c>
      <c r="M57" s="98">
        <v>1027.9575469953952</v>
      </c>
      <c r="N57" s="98">
        <v>977.02707351873062</v>
      </c>
      <c r="O57" s="98">
        <v>918.32737875625173</v>
      </c>
      <c r="P57" s="98">
        <v>925.47412783110917</v>
      </c>
      <c r="Q57" s="98">
        <v>960.3998986131146</v>
      </c>
      <c r="R57" s="98">
        <v>960.01134249997767</v>
      </c>
      <c r="S57" s="98">
        <v>983.43552007558492</v>
      </c>
      <c r="T57" s="98">
        <v>1112.5778285940155</v>
      </c>
      <c r="U57" s="98">
        <v>1063.1987540113178</v>
      </c>
      <c r="V57" s="98">
        <v>1111.4683428383585</v>
      </c>
      <c r="W57" s="98">
        <v>1098.8558231408667</v>
      </c>
      <c r="DA57" s="63" t="s">
        <v>2295</v>
      </c>
    </row>
    <row r="58" spans="1:105" ht="12" customHeight="1" x14ac:dyDescent="0.25">
      <c r="A58" s="121" t="s">
        <v>54</v>
      </c>
      <c r="B58" s="122">
        <v>812.28327326602562</v>
      </c>
      <c r="C58" s="122">
        <v>841.74363415201753</v>
      </c>
      <c r="D58" s="122">
        <v>862.26984057264906</v>
      </c>
      <c r="E58" s="122">
        <v>879.83060523449672</v>
      </c>
      <c r="F58" s="122">
        <v>904.47961536056971</v>
      </c>
      <c r="G58" s="122">
        <v>921.05356177873898</v>
      </c>
      <c r="H58" s="122">
        <v>899.4204933793975</v>
      </c>
      <c r="I58" s="122">
        <v>848.4926083032226</v>
      </c>
      <c r="J58" s="122">
        <v>809.13549928198051</v>
      </c>
      <c r="K58" s="122">
        <v>804.45343765777159</v>
      </c>
      <c r="L58" s="122">
        <v>823.42763942246415</v>
      </c>
      <c r="M58" s="122">
        <v>754.49500926000655</v>
      </c>
      <c r="N58" s="122">
        <v>762.66878436346724</v>
      </c>
      <c r="O58" s="122">
        <v>756.72679598315528</v>
      </c>
      <c r="P58" s="122">
        <v>721.55486692405657</v>
      </c>
      <c r="Q58" s="122">
        <v>689.95621366587375</v>
      </c>
      <c r="R58" s="122">
        <v>662.95907024315159</v>
      </c>
      <c r="S58" s="122">
        <v>706.26110577319469</v>
      </c>
      <c r="T58" s="122">
        <v>666.65254941144894</v>
      </c>
      <c r="U58" s="122">
        <v>658.90949482834344</v>
      </c>
      <c r="V58" s="122">
        <v>638.30297773326538</v>
      </c>
      <c r="W58" s="122">
        <v>666.19758687440947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812.28327326602562</v>
      </c>
      <c r="C60" s="33">
        <v>841.74363415201753</v>
      </c>
      <c r="D60" s="33">
        <v>862.26984057264906</v>
      </c>
      <c r="E60" s="33">
        <v>879.83060523449672</v>
      </c>
      <c r="F60" s="33">
        <v>904.47961536056971</v>
      </c>
      <c r="G60" s="33">
        <v>921.05356177873898</v>
      </c>
      <c r="H60" s="33">
        <v>899.4204933793975</v>
      </c>
      <c r="I60" s="33">
        <v>848.4926083032226</v>
      </c>
      <c r="J60" s="33">
        <v>809.13549928198051</v>
      </c>
      <c r="K60" s="33">
        <v>804.45343765777159</v>
      </c>
      <c r="L60" s="33">
        <v>823.42763942246415</v>
      </c>
      <c r="M60" s="33">
        <v>754.49500926000655</v>
      </c>
      <c r="N60" s="33">
        <v>762.66878436346724</v>
      </c>
      <c r="O60" s="33">
        <v>756.72679598315528</v>
      </c>
      <c r="P60" s="33">
        <v>721.55486692405657</v>
      </c>
      <c r="Q60" s="33">
        <v>689.95621366587375</v>
      </c>
      <c r="R60" s="33">
        <v>662.95907024315159</v>
      </c>
      <c r="S60" s="33">
        <v>706.26110577319469</v>
      </c>
      <c r="T60" s="33">
        <v>666.65254941144894</v>
      </c>
      <c r="U60" s="33">
        <v>658.90949482834344</v>
      </c>
      <c r="V60" s="33">
        <v>638.30297773326538</v>
      </c>
      <c r="W60" s="33">
        <v>666.19758687440947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18439.689074773294</v>
      </c>
      <c r="C62" s="117">
        <f t="shared" si="21"/>
        <v>19035.293015318159</v>
      </c>
      <c r="D62" s="117">
        <f t="shared" si="21"/>
        <v>18586.299422402248</v>
      </c>
      <c r="E62" s="117">
        <f t="shared" si="21"/>
        <v>18277.588583173227</v>
      </c>
      <c r="F62" s="117">
        <f t="shared" si="21"/>
        <v>17649.798294684821</v>
      </c>
      <c r="G62" s="117">
        <f t="shared" si="21"/>
        <v>17066.219124495186</v>
      </c>
      <c r="H62" s="117">
        <f t="shared" si="21"/>
        <v>16529.967684028179</v>
      </c>
      <c r="I62" s="117">
        <f t="shared" si="21"/>
        <v>15287.697481188216</v>
      </c>
      <c r="J62" s="117">
        <f t="shared" si="21"/>
        <v>15663.281791210695</v>
      </c>
      <c r="K62" s="117">
        <f t="shared" si="21"/>
        <v>15323.222910581975</v>
      </c>
      <c r="L62" s="117">
        <f t="shared" si="21"/>
        <v>16522.206520636373</v>
      </c>
      <c r="M62" s="117">
        <f t="shared" si="21"/>
        <v>14157.685935970516</v>
      </c>
      <c r="N62" s="117">
        <f t="shared" si="21"/>
        <v>15410.225830486339</v>
      </c>
      <c r="O62" s="117">
        <f t="shared" si="21"/>
        <v>16288.373210303367</v>
      </c>
      <c r="P62" s="117">
        <f t="shared" si="21"/>
        <v>13325.639089562632</v>
      </c>
      <c r="Q62" s="117">
        <f t="shared" si="21"/>
        <v>13728.276375108424</v>
      </c>
      <c r="R62" s="117">
        <f t="shared" ref="R62:V62" si="22">R63+R66+R68+R77</f>
        <v>14643.505949348921</v>
      </c>
      <c r="S62" s="117">
        <f t="shared" si="22"/>
        <v>14015.117593285055</v>
      </c>
      <c r="T62" s="117">
        <f t="shared" si="22"/>
        <v>14069.318093084919</v>
      </c>
      <c r="U62" s="117">
        <f t="shared" si="22"/>
        <v>14063.273600971448</v>
      </c>
      <c r="V62" s="117">
        <f t="shared" si="22"/>
        <v>13577.455163207542</v>
      </c>
      <c r="W62" s="117">
        <f t="shared" ref="W62" si="23">W63+W66+W68+W77</f>
        <v>15049.256254132924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15104.969025910537</v>
      </c>
      <c r="C63" s="122">
        <f t="shared" si="24"/>
        <v>15644.950429028777</v>
      </c>
      <c r="D63" s="122">
        <f t="shared" si="24"/>
        <v>15088.60208031048</v>
      </c>
      <c r="E63" s="122">
        <f t="shared" si="24"/>
        <v>14693.641117423922</v>
      </c>
      <c r="F63" s="122">
        <f t="shared" si="24"/>
        <v>14031.115796908736</v>
      </c>
      <c r="G63" s="122">
        <f t="shared" si="24"/>
        <v>13434.371407637844</v>
      </c>
      <c r="H63" s="122">
        <f t="shared" si="24"/>
        <v>13051.551048075973</v>
      </c>
      <c r="I63" s="122">
        <f t="shared" si="24"/>
        <v>11709.274210772677</v>
      </c>
      <c r="J63" s="122">
        <f t="shared" si="24"/>
        <v>12308.493621734891</v>
      </c>
      <c r="K63" s="122">
        <f t="shared" si="24"/>
        <v>11942.181143530179</v>
      </c>
      <c r="L63" s="122">
        <f t="shared" si="24"/>
        <v>13052.642354051826</v>
      </c>
      <c r="M63" s="122">
        <f t="shared" si="24"/>
        <v>10903.843448811565</v>
      </c>
      <c r="N63" s="122">
        <f t="shared" si="24"/>
        <v>12143.894229680795</v>
      </c>
      <c r="O63" s="122">
        <f t="shared" si="24"/>
        <v>13106.934581410596</v>
      </c>
      <c r="P63" s="122">
        <f t="shared" si="24"/>
        <v>10301.059513550921</v>
      </c>
      <c r="Q63" s="122">
        <f t="shared" si="24"/>
        <v>10777.291441906007</v>
      </c>
      <c r="R63" s="122">
        <f t="shared" ref="R63:V63" si="25">SUM(R64:R65)</f>
        <v>11682.692403335279</v>
      </c>
      <c r="S63" s="122">
        <f t="shared" si="25"/>
        <v>10995.090518250672</v>
      </c>
      <c r="T63" s="122">
        <f t="shared" si="25"/>
        <v>10924.132964310782</v>
      </c>
      <c r="U63" s="122">
        <f t="shared" si="25"/>
        <v>11072.802025507252</v>
      </c>
      <c r="V63" s="122">
        <f t="shared" si="25"/>
        <v>10677.280575426295</v>
      </c>
      <c r="W63" s="122">
        <f t="shared" ref="W63" si="26">SUM(W64:W65)</f>
        <v>11939.841091952479</v>
      </c>
      <c r="DA63" s="130" t="s">
        <v>2300</v>
      </c>
    </row>
    <row r="64" spans="1:105" ht="12" customHeight="1" x14ac:dyDescent="0.25">
      <c r="A64" s="97" t="s">
        <v>217</v>
      </c>
      <c r="B64" s="98">
        <v>14894.843330389345</v>
      </c>
      <c r="C64" s="98">
        <v>15426.627281270456</v>
      </c>
      <c r="D64" s="98">
        <v>14878.085520033954</v>
      </c>
      <c r="E64" s="98">
        <v>14490.417426092688</v>
      </c>
      <c r="F64" s="98">
        <v>13835.8013011568</v>
      </c>
      <c r="G64" s="98">
        <v>13246.790659988344</v>
      </c>
      <c r="H64" s="98">
        <v>12870.724229809195</v>
      </c>
      <c r="I64" s="98">
        <v>11547.330409805414</v>
      </c>
      <c r="J64" s="98">
        <v>12136.721563723195</v>
      </c>
      <c r="K64" s="98">
        <v>11774.435438555145</v>
      </c>
      <c r="L64" s="98">
        <v>12868.104728574443</v>
      </c>
      <c r="M64" s="98">
        <v>10749.43066454289</v>
      </c>
      <c r="N64" s="98">
        <v>11969.121982295454</v>
      </c>
      <c r="O64" s="98">
        <v>12915.255310343804</v>
      </c>
      <c r="P64" s="98">
        <v>10149.616155605087</v>
      </c>
      <c r="Q64" s="98">
        <v>10617.288163568599</v>
      </c>
      <c r="R64" s="98">
        <v>11509.232777321657</v>
      </c>
      <c r="S64" s="98">
        <v>10831.233796469478</v>
      </c>
      <c r="T64" s="98">
        <v>10759.830597549819</v>
      </c>
      <c r="U64" s="98">
        <v>10906.705367028968</v>
      </c>
      <c r="V64" s="98">
        <v>10515.550968520949</v>
      </c>
      <c r="W64" s="98">
        <v>11758.551672269448</v>
      </c>
      <c r="DA64" s="63" t="s">
        <v>2301</v>
      </c>
    </row>
    <row r="65" spans="1:105" ht="12" customHeight="1" x14ac:dyDescent="0.25">
      <c r="A65" s="97" t="s">
        <v>53</v>
      </c>
      <c r="B65" s="98">
        <v>210.12569552119274</v>
      </c>
      <c r="C65" s="98">
        <v>218.32314775832117</v>
      </c>
      <c r="D65" s="98">
        <v>210.51656027652561</v>
      </c>
      <c r="E65" s="98">
        <v>203.22369133123397</v>
      </c>
      <c r="F65" s="98">
        <v>195.31449575193585</v>
      </c>
      <c r="G65" s="98">
        <v>187.58074764949998</v>
      </c>
      <c r="H65" s="98">
        <v>180.82681826677745</v>
      </c>
      <c r="I65" s="98">
        <v>161.94380096726218</v>
      </c>
      <c r="J65" s="98">
        <v>171.77205801169737</v>
      </c>
      <c r="K65" s="98">
        <v>167.74570497503399</v>
      </c>
      <c r="L65" s="98">
        <v>184.53762547738361</v>
      </c>
      <c r="M65" s="98">
        <v>154.41278426867609</v>
      </c>
      <c r="N65" s="98">
        <v>174.77224738534187</v>
      </c>
      <c r="O65" s="98">
        <v>191.67927106679286</v>
      </c>
      <c r="P65" s="98">
        <v>151.44335794583432</v>
      </c>
      <c r="Q65" s="98">
        <v>160.00327833740721</v>
      </c>
      <c r="R65" s="98">
        <v>173.45962601362189</v>
      </c>
      <c r="S65" s="98">
        <v>163.85672178119441</v>
      </c>
      <c r="T65" s="98">
        <v>164.30236676096345</v>
      </c>
      <c r="U65" s="98">
        <v>166.09665847828416</v>
      </c>
      <c r="V65" s="98">
        <v>161.72960690534669</v>
      </c>
      <c r="W65" s="98">
        <v>181.28941968303101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14.124135076709964</v>
      </c>
      <c r="C66" s="122">
        <f t="shared" si="27"/>
        <v>13.802753321095786</v>
      </c>
      <c r="D66" s="122">
        <f t="shared" si="27"/>
        <v>13.48734767135613</v>
      </c>
      <c r="E66" s="122">
        <f t="shared" si="27"/>
        <v>25.796866683396491</v>
      </c>
      <c r="F66" s="122">
        <f t="shared" si="27"/>
        <v>14.529114879173413</v>
      </c>
      <c r="G66" s="122">
        <f t="shared" si="27"/>
        <v>16.095065148800344</v>
      </c>
      <c r="H66" s="122">
        <f t="shared" si="27"/>
        <v>25.530101261172785</v>
      </c>
      <c r="I66" s="122">
        <f t="shared" si="27"/>
        <v>19.9223365842752</v>
      </c>
      <c r="J66" s="122">
        <f t="shared" si="27"/>
        <v>21.579863931352577</v>
      </c>
      <c r="K66" s="122">
        <f t="shared" si="27"/>
        <v>22.067576142283659</v>
      </c>
      <c r="L66" s="122">
        <f t="shared" si="27"/>
        <v>25.680932144681293</v>
      </c>
      <c r="M66" s="122">
        <f t="shared" si="27"/>
        <v>27.778497969443581</v>
      </c>
      <c r="N66" s="122">
        <f t="shared" si="27"/>
        <v>27.200436324411655</v>
      </c>
      <c r="O66" s="122">
        <f t="shared" si="27"/>
        <v>26.775555435827311</v>
      </c>
      <c r="P66" s="122">
        <f t="shared" si="27"/>
        <v>25.282241143596909</v>
      </c>
      <c r="Q66" s="122">
        <f t="shared" si="27"/>
        <v>23.630694079040062</v>
      </c>
      <c r="R66" s="122">
        <f t="shared" si="27"/>
        <v>24.425674581068353</v>
      </c>
      <c r="S66" s="122">
        <f t="shared" si="27"/>
        <v>26.063910428619813</v>
      </c>
      <c r="T66" s="122">
        <f t="shared" si="27"/>
        <v>24.749830695194998</v>
      </c>
      <c r="U66" s="122">
        <f t="shared" si="27"/>
        <v>25.851946681010023</v>
      </c>
      <c r="V66" s="122">
        <f t="shared" si="27"/>
        <v>26.390534405194334</v>
      </c>
      <c r="W66" s="122">
        <f t="shared" si="27"/>
        <v>28.751677711596731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14.124135076709964</v>
      </c>
      <c r="C67" s="98">
        <f>IF(RES_hhdet_fec!C67=0,0,RES_hhdet_fec!C67*1000*11630/RES_hhdet_num!C62)</f>
        <v>13.802753321095786</v>
      </c>
      <c r="D67" s="98">
        <f>IF(RES_hhdet_fec!D67=0,0,RES_hhdet_fec!D67*1000*11630/RES_hhdet_num!D62)</f>
        <v>13.48734767135613</v>
      </c>
      <c r="E67" s="98">
        <f>IF(RES_hhdet_fec!E67=0,0,RES_hhdet_fec!E67*1000*11630/RES_hhdet_num!E62)</f>
        <v>25.796866683396491</v>
      </c>
      <c r="F67" s="98">
        <f>IF(RES_hhdet_fec!F67=0,0,RES_hhdet_fec!F67*1000*11630/RES_hhdet_num!F62)</f>
        <v>14.529114879173413</v>
      </c>
      <c r="G67" s="98">
        <f>IF(RES_hhdet_fec!G67=0,0,RES_hhdet_fec!G67*1000*11630/RES_hhdet_num!G62)</f>
        <v>16.095065148800344</v>
      </c>
      <c r="H67" s="98">
        <f>IF(RES_hhdet_fec!H67=0,0,RES_hhdet_fec!H67*1000*11630/RES_hhdet_num!H62)</f>
        <v>25.530101261172785</v>
      </c>
      <c r="I67" s="98">
        <f>IF(RES_hhdet_fec!I67=0,0,RES_hhdet_fec!I67*1000*11630/RES_hhdet_num!I62)</f>
        <v>19.9223365842752</v>
      </c>
      <c r="J67" s="98">
        <f>IF(RES_hhdet_fec!J67=0,0,RES_hhdet_fec!J67*1000*11630/RES_hhdet_num!J62)</f>
        <v>21.579863931352577</v>
      </c>
      <c r="K67" s="98">
        <f>IF(RES_hhdet_fec!K67=0,0,RES_hhdet_fec!K67*1000*11630/RES_hhdet_num!K62)</f>
        <v>22.067576142283659</v>
      </c>
      <c r="L67" s="98">
        <f>IF(RES_hhdet_fec!L67=0,0,RES_hhdet_fec!L67*1000*11630/RES_hhdet_num!L62)</f>
        <v>25.680932144681293</v>
      </c>
      <c r="M67" s="98">
        <f>IF(RES_hhdet_fec!M67=0,0,RES_hhdet_fec!M67*1000*11630/RES_hhdet_num!M62)</f>
        <v>27.778497969443581</v>
      </c>
      <c r="N67" s="98">
        <f>IF(RES_hhdet_fec!N67=0,0,RES_hhdet_fec!N67*1000*11630/RES_hhdet_num!N62)</f>
        <v>27.200436324411655</v>
      </c>
      <c r="O67" s="98">
        <f>IF(RES_hhdet_fec!O67=0,0,RES_hhdet_fec!O67*1000*11630/RES_hhdet_num!O62)</f>
        <v>26.775555435827311</v>
      </c>
      <c r="P67" s="98">
        <f>IF(RES_hhdet_fec!P67=0,0,RES_hhdet_fec!P67*1000*11630/RES_hhdet_num!P62)</f>
        <v>25.282241143596909</v>
      </c>
      <c r="Q67" s="98">
        <f>IF(RES_hhdet_fec!Q67=0,0,RES_hhdet_fec!Q67*1000*11630/RES_hhdet_num!Q62)</f>
        <v>23.630694079040062</v>
      </c>
      <c r="R67" s="98">
        <f>IF(RES_hhdet_fec!R67=0,0,RES_hhdet_fec!R67*1000*11630/RES_hhdet_num!R62)</f>
        <v>24.425674581068353</v>
      </c>
      <c r="S67" s="98">
        <f>IF(RES_hhdet_fec!S67=0,0,RES_hhdet_fec!S67*1000*11630/RES_hhdet_num!S62)</f>
        <v>26.063910428619813</v>
      </c>
      <c r="T67" s="98">
        <f>IF(RES_hhdet_fec!T67=0,0,RES_hhdet_fec!T67*1000*11630/RES_hhdet_num!T62)</f>
        <v>24.749830695194998</v>
      </c>
      <c r="U67" s="98">
        <f>IF(RES_hhdet_fec!U67=0,0,RES_hhdet_fec!U67*1000*11630/RES_hhdet_num!U62)</f>
        <v>25.851946681010023</v>
      </c>
      <c r="V67" s="98">
        <f>IF(RES_hhdet_fec!V67=0,0,RES_hhdet_fec!V67*1000*11630/RES_hhdet_num!V62)</f>
        <v>26.390534405194334</v>
      </c>
      <c r="W67" s="98">
        <f>IF(RES_hhdet_fec!W67=0,0,RES_hhdet_fec!W67*1000*11630/RES_hhdet_num!W62)</f>
        <v>28.751677711596731</v>
      </c>
      <c r="DA67" s="63" t="s">
        <v>2304</v>
      </c>
    </row>
    <row r="68" spans="1:105" ht="12" customHeight="1" x14ac:dyDescent="0.25">
      <c r="A68" s="121" t="s">
        <v>55</v>
      </c>
      <c r="B68" s="122">
        <v>2497.4818957173779</v>
      </c>
      <c r="C68" s="122">
        <v>2525.1562820095678</v>
      </c>
      <c r="D68" s="122">
        <v>2611.374684253356</v>
      </c>
      <c r="E68" s="122">
        <v>2666.585640295883</v>
      </c>
      <c r="F68" s="122">
        <v>2687.9896062549724</v>
      </c>
      <c r="G68" s="122">
        <v>2682.9728568452906</v>
      </c>
      <c r="H68" s="122">
        <v>2542.8889452147046</v>
      </c>
      <c r="I68" s="122">
        <v>2695.3356785800725</v>
      </c>
      <c r="J68" s="122">
        <v>2514.5074670063059</v>
      </c>
      <c r="K68" s="122">
        <v>2542.8621938404449</v>
      </c>
      <c r="L68" s="122">
        <v>2608.2378784353282</v>
      </c>
      <c r="M68" s="122">
        <v>2463.0282345777368</v>
      </c>
      <c r="N68" s="122">
        <v>2464.8761618777721</v>
      </c>
      <c r="O68" s="122">
        <v>2378.9153571390416</v>
      </c>
      <c r="P68" s="122">
        <v>2265.4435113300979</v>
      </c>
      <c r="Q68" s="122">
        <v>2225.4668652275136</v>
      </c>
      <c r="R68" s="122">
        <v>2265.4247764162992</v>
      </c>
      <c r="S68" s="122">
        <v>2281.8315352141749</v>
      </c>
      <c r="T68" s="122">
        <v>2443.7582590993989</v>
      </c>
      <c r="U68" s="122">
        <v>2289.256990661549</v>
      </c>
      <c r="V68" s="122">
        <v>2220.2304896766582</v>
      </c>
      <c r="W68" s="122">
        <v>2396.0696112921355</v>
      </c>
      <c r="DA68" s="130" t="s">
        <v>2305</v>
      </c>
    </row>
    <row r="69" spans="1:105" ht="12" customHeight="1" x14ac:dyDescent="0.25">
      <c r="A69" s="97" t="s">
        <v>134</v>
      </c>
      <c r="B69" s="98">
        <v>2521.9308567051253</v>
      </c>
      <c r="C69" s="98">
        <v>2557.9450068795227</v>
      </c>
      <c r="D69" s="98">
        <v>2639.0859295816349</v>
      </c>
      <c r="E69" s="98">
        <v>2695.6855634833769</v>
      </c>
      <c r="F69" s="98">
        <v>2716.6192110599927</v>
      </c>
      <c r="G69" s="98">
        <v>2713.3937321580929</v>
      </c>
      <c r="H69" s="98">
        <v>2569.7455977283003</v>
      </c>
      <c r="I69" s="98">
        <v>2714.3075346423811</v>
      </c>
      <c r="J69" s="98">
        <v>2544.6359250014307</v>
      </c>
      <c r="K69" s="98">
        <v>2584.091983487006</v>
      </c>
      <c r="L69" s="98">
        <v>2659.89721256759</v>
      </c>
      <c r="M69" s="98">
        <v>2483.7925349618763</v>
      </c>
      <c r="N69" s="98">
        <v>2498.3526126301858</v>
      </c>
      <c r="O69" s="98">
        <v>2401.6031791114283</v>
      </c>
      <c r="P69" s="98">
        <v>2290.972890272858</v>
      </c>
      <c r="Q69" s="98">
        <v>2241.6169098392202</v>
      </c>
      <c r="R69" s="98">
        <v>2284.9782510898372</v>
      </c>
      <c r="S69" s="98">
        <v>2295.0145190400153</v>
      </c>
      <c r="T69" s="98">
        <v>2464.0126393094783</v>
      </c>
      <c r="U69" s="98">
        <v>2305.7846445302662</v>
      </c>
      <c r="V69" s="98">
        <v>2236.4649010090343</v>
      </c>
      <c r="W69" s="98">
        <v>2409.4495706888083</v>
      </c>
      <c r="DA69" s="63" t="s">
        <v>2306</v>
      </c>
    </row>
    <row r="70" spans="1:105" ht="12" customHeight="1" x14ac:dyDescent="0.25">
      <c r="A70" s="97" t="s">
        <v>133</v>
      </c>
      <c r="B70" s="98">
        <v>1986.0296262151876</v>
      </c>
      <c r="C70" s="98">
        <v>1982.6206011807258</v>
      </c>
      <c r="D70" s="98">
        <v>2057.9419590041884</v>
      </c>
      <c r="E70" s="98">
        <v>2096.7186735999317</v>
      </c>
      <c r="F70" s="98">
        <v>2151.044168797524</v>
      </c>
      <c r="G70" s="98">
        <v>2148.0404809220627</v>
      </c>
      <c r="H70" s="98">
        <v>2039.9354625565152</v>
      </c>
      <c r="I70" s="98">
        <v>2209.5223851943829</v>
      </c>
      <c r="J70" s="98">
        <v>2050.7834828518253</v>
      </c>
      <c r="K70" s="98">
        <v>2100.2662542558069</v>
      </c>
      <c r="L70" s="98">
        <v>2185.0861282878254</v>
      </c>
      <c r="M70" s="98">
        <v>2079.4513352239442</v>
      </c>
      <c r="N70" s="98">
        <v>2118.4983179395222</v>
      </c>
      <c r="O70" s="98">
        <v>2071.2827984967184</v>
      </c>
      <c r="P70" s="98">
        <v>1932.1324944748637</v>
      </c>
      <c r="Q70" s="98">
        <v>1902.8399675142803</v>
      </c>
      <c r="R70" s="98">
        <v>1958.6486474518874</v>
      </c>
      <c r="S70" s="98">
        <v>2013.4049265898093</v>
      </c>
      <c r="T70" s="98">
        <v>2157.6954612157638</v>
      </c>
      <c r="U70" s="98">
        <v>2042.9488216259545</v>
      </c>
      <c r="V70" s="98">
        <v>1994.6315614633104</v>
      </c>
      <c r="W70" s="98">
        <v>2189.5240025313637</v>
      </c>
      <c r="DA70" s="63" t="s">
        <v>2307</v>
      </c>
    </row>
    <row r="71" spans="1:105" ht="12" customHeight="1" x14ac:dyDescent="0.25">
      <c r="A71" s="100" t="s">
        <v>217</v>
      </c>
      <c r="B71" s="101">
        <v>1096.4359375000979</v>
      </c>
      <c r="C71" s="101">
        <v>1038.486313149604</v>
      </c>
      <c r="D71" s="101">
        <v>1093.6766591441008</v>
      </c>
      <c r="E71" s="101">
        <v>1101.5070404513779</v>
      </c>
      <c r="F71" s="101">
        <v>1190.098007824344</v>
      </c>
      <c r="G71" s="101">
        <v>1166.449913404826</v>
      </c>
      <c r="H71" s="101">
        <v>1093.5884211619943</v>
      </c>
      <c r="I71" s="101">
        <v>1285.8243152324267</v>
      </c>
      <c r="J71" s="101">
        <v>1092.4094138866278</v>
      </c>
      <c r="K71" s="101">
        <v>1125.6448070056124</v>
      </c>
      <c r="L71" s="101">
        <v>1161.4178121044829</v>
      </c>
      <c r="M71" s="101">
        <v>1139.0925601703707</v>
      </c>
      <c r="N71" s="101">
        <v>1160.8097232057992</v>
      </c>
      <c r="O71" s="101">
        <v>1170.2579050142888</v>
      </c>
      <c r="P71" s="101">
        <v>976.59159035226787</v>
      </c>
      <c r="Q71" s="101">
        <v>943.09463350556371</v>
      </c>
      <c r="R71" s="101">
        <v>973.58222311361544</v>
      </c>
      <c r="S71" s="101">
        <v>1050.8323395197547</v>
      </c>
      <c r="T71" s="101">
        <v>1029.2236599542889</v>
      </c>
      <c r="U71" s="101">
        <v>978.72379890989168</v>
      </c>
      <c r="V71" s="101">
        <v>898.42693127519533</v>
      </c>
      <c r="W71" s="101">
        <v>1079.1654994047801</v>
      </c>
      <c r="DA71" s="131" t="s">
        <v>2308</v>
      </c>
    </row>
    <row r="72" spans="1:105" ht="12" customHeight="1" x14ac:dyDescent="0.25">
      <c r="A72" s="103" t="s">
        <v>52</v>
      </c>
      <c r="B72" s="104">
        <v>889.59368871508957</v>
      </c>
      <c r="C72" s="104">
        <v>944.13428803112174</v>
      </c>
      <c r="D72" s="104">
        <v>964.26529986008734</v>
      </c>
      <c r="E72" s="104">
        <v>995.2116331485538</v>
      </c>
      <c r="F72" s="104">
        <v>960.9461609731801</v>
      </c>
      <c r="G72" s="104">
        <v>981.59056751723642</v>
      </c>
      <c r="H72" s="104">
        <v>946.34704139452083</v>
      </c>
      <c r="I72" s="104">
        <v>923.69806996195621</v>
      </c>
      <c r="J72" s="104">
        <v>958.37406896519747</v>
      </c>
      <c r="K72" s="104">
        <v>974.62144725019482</v>
      </c>
      <c r="L72" s="104">
        <v>1023.6683161833423</v>
      </c>
      <c r="M72" s="104">
        <v>940.35877505357325</v>
      </c>
      <c r="N72" s="104">
        <v>957.68859473372277</v>
      </c>
      <c r="O72" s="104">
        <v>901.02489348242932</v>
      </c>
      <c r="P72" s="104">
        <v>955.54090412259563</v>
      </c>
      <c r="Q72" s="104">
        <v>959.74533400871655</v>
      </c>
      <c r="R72" s="104">
        <v>985.06642433827187</v>
      </c>
      <c r="S72" s="104">
        <v>962.57258707005428</v>
      </c>
      <c r="T72" s="104">
        <v>1128.4718012614753</v>
      </c>
      <c r="U72" s="104">
        <v>1064.225022716063</v>
      </c>
      <c r="V72" s="104">
        <v>1096.2046301881151</v>
      </c>
      <c r="W72" s="104">
        <v>1110.3585031265836</v>
      </c>
      <c r="DA72" s="132" t="s">
        <v>2309</v>
      </c>
    </row>
    <row r="73" spans="1:105" ht="12" customHeight="1" x14ac:dyDescent="0.25">
      <c r="A73" s="106" t="s">
        <v>122</v>
      </c>
      <c r="B73" s="101">
        <v>2121.126268343738</v>
      </c>
      <c r="C73" s="101">
        <v>2111.5108280980967</v>
      </c>
      <c r="D73" s="101">
        <v>2210.1218696984952</v>
      </c>
      <c r="E73" s="101">
        <v>2249.368866801171</v>
      </c>
      <c r="F73" s="101">
        <v>2279.6899423104437</v>
      </c>
      <c r="G73" s="101">
        <v>2268.3112490241251</v>
      </c>
      <c r="H73" s="101">
        <v>2209.413410483287</v>
      </c>
      <c r="I73" s="101">
        <v>2399.854864997636</v>
      </c>
      <c r="J73" s="101">
        <v>2218.821197140227</v>
      </c>
      <c r="K73" s="101">
        <v>2245.0347848705451</v>
      </c>
      <c r="L73" s="101">
        <v>2286.9636956003519</v>
      </c>
      <c r="M73" s="101">
        <v>2457.7217226607872</v>
      </c>
      <c r="N73" s="101">
        <v>2339.9931755059592</v>
      </c>
      <c r="O73" s="101">
        <v>2290.7450994472119</v>
      </c>
      <c r="P73" s="101">
        <v>2074.8387394650172</v>
      </c>
      <c r="Q73" s="101">
        <v>2147.3214118086412</v>
      </c>
      <c r="R73" s="101">
        <v>2145.0896359811386</v>
      </c>
      <c r="S73" s="101">
        <v>2263.0681269231031</v>
      </c>
      <c r="T73" s="101">
        <v>2316.3800990249697</v>
      </c>
      <c r="U73" s="101">
        <v>2206.2610294618912</v>
      </c>
      <c r="V73" s="101">
        <v>2170.4364914783928</v>
      </c>
      <c r="W73" s="101">
        <v>2311.8133407566966</v>
      </c>
      <c r="DA73" s="131" t="s">
        <v>2310</v>
      </c>
    </row>
    <row r="74" spans="1:105" ht="12" customHeight="1" x14ac:dyDescent="0.25">
      <c r="A74" s="107" t="s">
        <v>121</v>
      </c>
      <c r="B74" s="104">
        <v>1821.281944776749</v>
      </c>
      <c r="C74" s="104">
        <v>1802.5342668102726</v>
      </c>
      <c r="D74" s="104">
        <v>1894.7747114772335</v>
      </c>
      <c r="E74" s="104">
        <v>1929.6927845746259</v>
      </c>
      <c r="F74" s="104">
        <v>1980.2930725893827</v>
      </c>
      <c r="G74" s="104">
        <v>1975.0496492756281</v>
      </c>
      <c r="H74" s="104">
        <v>1932.0168597566367</v>
      </c>
      <c r="I74" s="104">
        <v>2131.9275265717088</v>
      </c>
      <c r="J74" s="104">
        <v>1947.4523660779785</v>
      </c>
      <c r="K74" s="104">
        <v>1974.4380849288943</v>
      </c>
      <c r="L74" s="104">
        <v>2013.6868423813437</v>
      </c>
      <c r="M74" s="104">
        <v>2176.0283575023582</v>
      </c>
      <c r="N74" s="104">
        <v>2076.4139029113135</v>
      </c>
      <c r="O74" s="104">
        <v>2046.7488067440813</v>
      </c>
      <c r="P74" s="104">
        <v>1831.8812752655992</v>
      </c>
      <c r="Q74" s="104">
        <v>1896.8508448241284</v>
      </c>
      <c r="R74" s="104">
        <v>1887.994119097571</v>
      </c>
      <c r="S74" s="104">
        <v>2017.704973772559</v>
      </c>
      <c r="T74" s="104">
        <v>2087.9487358569863</v>
      </c>
      <c r="U74" s="104">
        <v>2000.2228658151485</v>
      </c>
      <c r="V74" s="104">
        <v>1980.5146506844669</v>
      </c>
      <c r="W74" s="104">
        <v>2129.2078335958681</v>
      </c>
      <c r="DA74" s="132" t="s">
        <v>2311</v>
      </c>
    </row>
    <row r="75" spans="1:105" ht="12" customHeight="1" x14ac:dyDescent="0.25">
      <c r="A75" s="108" t="s">
        <v>53</v>
      </c>
      <c r="B75" s="98">
        <v>922.68768519742184</v>
      </c>
      <c r="C75" s="98">
        <v>865.25949189681137</v>
      </c>
      <c r="D75" s="98">
        <v>933.0199878562521</v>
      </c>
      <c r="E75" s="98">
        <v>946.42009683421509</v>
      </c>
      <c r="F75" s="98">
        <v>1028.1453963716447</v>
      </c>
      <c r="G75" s="98">
        <v>1008.1043576629397</v>
      </c>
      <c r="H75" s="98">
        <v>975.79627010817626</v>
      </c>
      <c r="I75" s="98">
        <v>1182.4940525453721</v>
      </c>
      <c r="J75" s="98">
        <v>983.76719393407075</v>
      </c>
      <c r="K75" s="98">
        <v>1009.1216445057231</v>
      </c>
      <c r="L75" s="98">
        <v>1020.9351081318109</v>
      </c>
      <c r="M75" s="98">
        <v>1147.8042967258721</v>
      </c>
      <c r="N75" s="98">
        <v>1098.3248871254164</v>
      </c>
      <c r="O75" s="98">
        <v>1126.3671538637066</v>
      </c>
      <c r="P75" s="98">
        <v>900.56863569702023</v>
      </c>
      <c r="Q75" s="98">
        <v>928.93592124297834</v>
      </c>
      <c r="R75" s="98">
        <v>926.91965973745744</v>
      </c>
      <c r="S75" s="98">
        <v>1039.2068680715081</v>
      </c>
      <c r="T75" s="98">
        <v>984.94748165304725</v>
      </c>
      <c r="U75" s="98">
        <v>947.40998963208483</v>
      </c>
      <c r="V75" s="98">
        <v>877.84137568697872</v>
      </c>
      <c r="W75" s="98">
        <v>1036.4239171444704</v>
      </c>
      <c r="DA75" s="63" t="s">
        <v>2312</v>
      </c>
    </row>
    <row r="76" spans="1:105" ht="12" customHeight="1" x14ac:dyDescent="0.25">
      <c r="A76" s="108" t="s">
        <v>52</v>
      </c>
      <c r="B76" s="98">
        <v>898.59425957932729</v>
      </c>
      <c r="C76" s="98">
        <v>937.27477491346121</v>
      </c>
      <c r="D76" s="98">
        <v>961.75472362098128</v>
      </c>
      <c r="E76" s="98">
        <v>983.2726877404109</v>
      </c>
      <c r="F76" s="98">
        <v>952.14767621773842</v>
      </c>
      <c r="G76" s="98">
        <v>966.94529161268861</v>
      </c>
      <c r="H76" s="98">
        <v>956.22058964846019</v>
      </c>
      <c r="I76" s="98">
        <v>949.43347402633606</v>
      </c>
      <c r="J76" s="98">
        <v>963.68517214390749</v>
      </c>
      <c r="K76" s="98">
        <v>965.31644042317134</v>
      </c>
      <c r="L76" s="98">
        <v>992.75173424953289</v>
      </c>
      <c r="M76" s="98">
        <v>1028.2240607764861</v>
      </c>
      <c r="N76" s="98">
        <v>978.08901578589666</v>
      </c>
      <c r="O76" s="98">
        <v>920.3816528803751</v>
      </c>
      <c r="P76" s="98">
        <v>931.31263956857947</v>
      </c>
      <c r="Q76" s="98">
        <v>967.91492358114999</v>
      </c>
      <c r="R76" s="98">
        <v>961.07445936011356</v>
      </c>
      <c r="S76" s="98">
        <v>978.4981057010508</v>
      </c>
      <c r="T76" s="98">
        <v>1103.0012542039394</v>
      </c>
      <c r="U76" s="98">
        <v>1052.8128761830633</v>
      </c>
      <c r="V76" s="98">
        <v>1102.6732749974881</v>
      </c>
      <c r="W76" s="98">
        <v>1092.7839164513978</v>
      </c>
      <c r="DA76" s="63" t="s">
        <v>2313</v>
      </c>
    </row>
    <row r="77" spans="1:105" ht="12" customHeight="1" x14ac:dyDescent="0.25">
      <c r="A77" s="121" t="s">
        <v>54</v>
      </c>
      <c r="B77" s="122">
        <v>823.11401806866706</v>
      </c>
      <c r="C77" s="122">
        <v>851.38355095872055</v>
      </c>
      <c r="D77" s="122">
        <v>872.83531016705365</v>
      </c>
      <c r="E77" s="122">
        <v>891.56495877002396</v>
      </c>
      <c r="F77" s="122">
        <v>916.16377664193681</v>
      </c>
      <c r="G77" s="122">
        <v>932.77979486325171</v>
      </c>
      <c r="H77" s="122">
        <v>909.99758947632972</v>
      </c>
      <c r="I77" s="122">
        <v>863.16525525118891</v>
      </c>
      <c r="J77" s="122">
        <v>818.70083853814424</v>
      </c>
      <c r="K77" s="122">
        <v>816.11199706906768</v>
      </c>
      <c r="L77" s="122">
        <v>835.64535600453576</v>
      </c>
      <c r="M77" s="122">
        <v>763.03575461177013</v>
      </c>
      <c r="N77" s="122">
        <v>774.25500260336094</v>
      </c>
      <c r="O77" s="122">
        <v>775.74771631790145</v>
      </c>
      <c r="P77" s="122">
        <v>733.85382353801469</v>
      </c>
      <c r="Q77" s="122">
        <v>701.8873738958622</v>
      </c>
      <c r="R77" s="122">
        <v>670.963095016274</v>
      </c>
      <c r="S77" s="122">
        <v>712.13162939158781</v>
      </c>
      <c r="T77" s="122">
        <v>676.67703897954391</v>
      </c>
      <c r="U77" s="122">
        <v>675.36263812163679</v>
      </c>
      <c r="V77" s="122">
        <v>653.55356369939454</v>
      </c>
      <c r="W77" s="122">
        <v>684.59387317671315</v>
      </c>
      <c r="DA77" s="130" t="s">
        <v>2314</v>
      </c>
    </row>
    <row r="78" spans="1:105" ht="12" customHeight="1" x14ac:dyDescent="0.25">
      <c r="A78" s="97" t="s">
        <v>192</v>
      </c>
      <c r="B78" s="98">
        <v>1009.0361711174692</v>
      </c>
      <c r="C78" s="98">
        <v>1026.3627808271656</v>
      </c>
      <c r="D78" s="98">
        <v>1071.0420587248302</v>
      </c>
      <c r="E78" s="98">
        <v>1113.2690805179275</v>
      </c>
      <c r="F78" s="98">
        <v>1135.825104772259</v>
      </c>
      <c r="G78" s="98">
        <v>1146.3587827692741</v>
      </c>
      <c r="H78" s="98">
        <v>1093.8528639586741</v>
      </c>
      <c r="I78" s="98">
        <v>1109.7204267679424</v>
      </c>
      <c r="J78" s="98">
        <v>987.06251368196422</v>
      </c>
      <c r="K78" s="98">
        <v>1022.3144855029419</v>
      </c>
      <c r="L78" s="98">
        <v>1054.4527607195262</v>
      </c>
      <c r="M78" s="98">
        <v>905.95047223536733</v>
      </c>
      <c r="N78" s="98">
        <v>952.9478984462221</v>
      </c>
      <c r="O78" s="98">
        <v>1048.9828008410257</v>
      </c>
      <c r="P78" s="98">
        <v>904.2942893849355</v>
      </c>
      <c r="Q78" s="98">
        <v>896.94919886173682</v>
      </c>
      <c r="R78" s="98">
        <v>841.84738260956294</v>
      </c>
      <c r="S78" s="98">
        <v>863.57309987260021</v>
      </c>
      <c r="T78" s="98">
        <v>870.97956485571012</v>
      </c>
      <c r="U78" s="98">
        <v>908.04146993342647</v>
      </c>
      <c r="V78" s="98">
        <v>837.07667317315418</v>
      </c>
      <c r="W78" s="98">
        <v>932.27158905286262</v>
      </c>
      <c r="DA78" s="63" t="s">
        <v>2315</v>
      </c>
    </row>
    <row r="79" spans="1:105" ht="12" customHeight="1" x14ac:dyDescent="0.25">
      <c r="A79" s="109" t="s">
        <v>120</v>
      </c>
      <c r="B79" s="33">
        <v>812.28327326602562</v>
      </c>
      <c r="C79" s="33">
        <v>841.32732005481057</v>
      </c>
      <c r="D79" s="33">
        <v>861.30085252102629</v>
      </c>
      <c r="E79" s="33">
        <v>878.57669052661413</v>
      </c>
      <c r="F79" s="33">
        <v>903.24256309399527</v>
      </c>
      <c r="G79" s="33">
        <v>920.15177972187053</v>
      </c>
      <c r="H79" s="33">
        <v>899.17377168882081</v>
      </c>
      <c r="I79" s="33">
        <v>848.383594829044</v>
      </c>
      <c r="J79" s="33">
        <v>808.87202629804551</v>
      </c>
      <c r="K79" s="33">
        <v>804.06658432776237</v>
      </c>
      <c r="L79" s="33">
        <v>822.98018525699024</v>
      </c>
      <c r="M79" s="33">
        <v>754.38243059135812</v>
      </c>
      <c r="N79" s="33">
        <v>762.97918707208953</v>
      </c>
      <c r="O79" s="33">
        <v>757.70823281988407</v>
      </c>
      <c r="P79" s="33">
        <v>722.19266270198261</v>
      </c>
      <c r="Q79" s="33">
        <v>688.99605103051522</v>
      </c>
      <c r="R79" s="33">
        <v>660.16297482418884</v>
      </c>
      <c r="S79" s="33">
        <v>702.53690953324542</v>
      </c>
      <c r="T79" s="33">
        <v>663.80530895244442</v>
      </c>
      <c r="U79" s="33">
        <v>658.75825264950288</v>
      </c>
      <c r="V79" s="33">
        <v>639.83567319397514</v>
      </c>
      <c r="W79" s="33">
        <v>666.03657569313259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20305.450794763692</v>
      </c>
      <c r="C81" s="117">
        <f t="shared" si="28"/>
        <v>20572.705580933754</v>
      </c>
      <c r="D81" s="117">
        <f t="shared" si="28"/>
        <v>19160.745434106237</v>
      </c>
      <c r="E81" s="117">
        <f t="shared" si="28"/>
        <v>19666.803273027381</v>
      </c>
      <c r="F81" s="117">
        <f t="shared" si="28"/>
        <v>18042.489138520992</v>
      </c>
      <c r="G81" s="117">
        <f t="shared" si="28"/>
        <v>16236.323740086562</v>
      </c>
      <c r="H81" s="117">
        <f t="shared" si="28"/>
        <v>16602.081616927753</v>
      </c>
      <c r="I81" s="117">
        <f t="shared" si="28"/>
        <v>15290.015672309841</v>
      </c>
      <c r="J81" s="117">
        <f t="shared" si="28"/>
        <v>16496.2902768282</v>
      </c>
      <c r="K81" s="117">
        <f t="shared" si="28"/>
        <v>14435.511235065889</v>
      </c>
      <c r="L81" s="117">
        <f t="shared" si="28"/>
        <v>16137.801966146462</v>
      </c>
      <c r="M81" s="117">
        <f t="shared" si="28"/>
        <v>14331.573327800204</v>
      </c>
      <c r="N81" s="117">
        <f t="shared" si="28"/>
        <v>16175.222445609937</v>
      </c>
      <c r="O81" s="117">
        <f t="shared" si="28"/>
        <v>16422.71705306699</v>
      </c>
      <c r="P81" s="117">
        <f t="shared" si="28"/>
        <v>13658.1372797981</v>
      </c>
      <c r="Q81" s="117">
        <f t="shared" si="28"/>
        <v>14203.699340936939</v>
      </c>
      <c r="R81" s="117">
        <f t="shared" ref="R81:V81" si="29">R82+R85+R87+R100</f>
        <v>13575.600495323271</v>
      </c>
      <c r="S81" s="117">
        <f t="shared" si="29"/>
        <v>13878.395027609895</v>
      </c>
      <c r="T81" s="117">
        <f t="shared" si="29"/>
        <v>14351.462590926974</v>
      </c>
      <c r="U81" s="117">
        <f t="shared" si="29"/>
        <v>14211.222005673932</v>
      </c>
      <c r="V81" s="117">
        <f t="shared" si="29"/>
        <v>13295.044804447562</v>
      </c>
      <c r="W81" s="117">
        <f t="shared" ref="W81" si="30">W82+W85+W87+W100</f>
        <v>14710.33108585127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17141.40351476688</v>
      </c>
      <c r="C82" s="122">
        <f t="shared" si="31"/>
        <v>17404.692056365413</v>
      </c>
      <c r="D82" s="122">
        <f t="shared" si="31"/>
        <v>15951.791453006083</v>
      </c>
      <c r="E82" s="122">
        <f t="shared" si="31"/>
        <v>16383.337279557862</v>
      </c>
      <c r="F82" s="122">
        <f t="shared" si="31"/>
        <v>14708.204560280414</v>
      </c>
      <c r="G82" s="122">
        <f t="shared" si="31"/>
        <v>13004.181882078286</v>
      </c>
      <c r="H82" s="122">
        <f t="shared" si="31"/>
        <v>13399.541564505851</v>
      </c>
      <c r="I82" s="122">
        <f t="shared" si="31"/>
        <v>11999.047962120556</v>
      </c>
      <c r="J82" s="122">
        <f t="shared" si="31"/>
        <v>13348.117468730818</v>
      </c>
      <c r="K82" s="122">
        <f t="shared" si="31"/>
        <v>11393.90477475497</v>
      </c>
      <c r="L82" s="122">
        <f t="shared" si="31"/>
        <v>12965.896977767183</v>
      </c>
      <c r="M82" s="122">
        <f t="shared" si="31"/>
        <v>11143.077108668811</v>
      </c>
      <c r="N82" s="122">
        <f t="shared" si="31"/>
        <v>13234.624404881883</v>
      </c>
      <c r="O82" s="122">
        <f t="shared" si="31"/>
        <v>13516.175400422297</v>
      </c>
      <c r="P82" s="122">
        <f t="shared" si="31"/>
        <v>10540.925543095558</v>
      </c>
      <c r="Q82" s="122">
        <f t="shared" si="31"/>
        <v>11192.615790259291</v>
      </c>
      <c r="R82" s="122">
        <f t="shared" ref="R82:V82" si="32">SUM(R83:R84)</f>
        <v>10919.584142504911</v>
      </c>
      <c r="S82" s="122">
        <f t="shared" si="32"/>
        <v>11025.693429294526</v>
      </c>
      <c r="T82" s="122">
        <f t="shared" si="32"/>
        <v>11219.91824099523</v>
      </c>
      <c r="U82" s="122">
        <f t="shared" si="32"/>
        <v>11374.818940994784</v>
      </c>
      <c r="V82" s="122">
        <f t="shared" si="32"/>
        <v>10506.477136881069</v>
      </c>
      <c r="W82" s="122">
        <f t="shared" ref="W82" si="33">SUM(W83:W84)</f>
        <v>11751.216108444056</v>
      </c>
      <c r="DA82" s="130" t="s">
        <v>2318</v>
      </c>
    </row>
    <row r="83" spans="1:105" ht="12" customHeight="1" x14ac:dyDescent="0.25">
      <c r="A83" s="97" t="s">
        <v>204</v>
      </c>
      <c r="B83" s="98">
        <v>17055.500644686002</v>
      </c>
      <c r="C83" s="98">
        <v>17317.061353266738</v>
      </c>
      <c r="D83" s="98">
        <v>15869.980071956634</v>
      </c>
      <c r="E83" s="98">
        <v>16298.568135408734</v>
      </c>
      <c r="F83" s="98">
        <v>14630.36492381541</v>
      </c>
      <c r="G83" s="98">
        <v>12933.872077681182</v>
      </c>
      <c r="H83" s="98">
        <v>13326.251282337216</v>
      </c>
      <c r="I83" s="98">
        <v>11932.511733113854</v>
      </c>
      <c r="J83" s="98">
        <v>13273.107429749098</v>
      </c>
      <c r="K83" s="98">
        <v>11329.454850336942</v>
      </c>
      <c r="L83" s="98">
        <v>12891.916726188323</v>
      </c>
      <c r="M83" s="98">
        <v>11079.240976907538</v>
      </c>
      <c r="N83" s="98">
        <v>13157.669397026801</v>
      </c>
      <c r="O83" s="98">
        <v>13436.49328619593</v>
      </c>
      <c r="P83" s="98">
        <v>10478.710094732063</v>
      </c>
      <c r="Q83" s="98">
        <v>11126.47544428788</v>
      </c>
      <c r="R83" s="98">
        <v>10855.433732395331</v>
      </c>
      <c r="S83" s="98">
        <v>10960.523826853818</v>
      </c>
      <c r="T83" s="98">
        <v>11152.47373264825</v>
      </c>
      <c r="U83" s="98">
        <v>11305.935220972118</v>
      </c>
      <c r="V83" s="98">
        <v>10441.670471494233</v>
      </c>
      <c r="W83" s="98">
        <v>11677.714886877959</v>
      </c>
      <c r="DA83" s="63" t="s">
        <v>2319</v>
      </c>
    </row>
    <row r="84" spans="1:105" ht="12" customHeight="1" x14ac:dyDescent="0.25">
      <c r="A84" s="97" t="s">
        <v>53</v>
      </c>
      <c r="B84" s="98">
        <v>85.90287008087725</v>
      </c>
      <c r="C84" s="98">
        <v>87.630703098677216</v>
      </c>
      <c r="D84" s="98">
        <v>81.811381049448585</v>
      </c>
      <c r="E84" s="98">
        <v>84.769144149127868</v>
      </c>
      <c r="F84" s="98">
        <v>77.839636465003736</v>
      </c>
      <c r="G84" s="98">
        <v>70.309804397104315</v>
      </c>
      <c r="H84" s="98">
        <v>73.290282168634874</v>
      </c>
      <c r="I84" s="98">
        <v>66.536229006702229</v>
      </c>
      <c r="J84" s="98">
        <v>75.010038981720086</v>
      </c>
      <c r="K84" s="98">
        <v>64.449924418028473</v>
      </c>
      <c r="L84" s="98">
        <v>73.980251578860276</v>
      </c>
      <c r="M84" s="98">
        <v>63.836131761273379</v>
      </c>
      <c r="N84" s="98">
        <v>76.955007855081305</v>
      </c>
      <c r="O84" s="98">
        <v>79.682114226366821</v>
      </c>
      <c r="P84" s="98">
        <v>62.215448363495597</v>
      </c>
      <c r="Q84" s="98">
        <v>66.14034597141135</v>
      </c>
      <c r="R84" s="98">
        <v>64.15041010958025</v>
      </c>
      <c r="S84" s="98">
        <v>65.169602440708346</v>
      </c>
      <c r="T84" s="98">
        <v>67.444508346979461</v>
      </c>
      <c r="U84" s="98">
        <v>68.883720022665486</v>
      </c>
      <c r="V84" s="98">
        <v>64.806665386834652</v>
      </c>
      <c r="W84" s="98">
        <v>73.501221566096376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14.124275297743969</v>
      </c>
      <c r="C85" s="122">
        <f t="shared" si="34"/>
        <v>14.051636890444147</v>
      </c>
      <c r="D85" s="122">
        <f t="shared" si="34"/>
        <v>12.928102896455229</v>
      </c>
      <c r="E85" s="122">
        <f t="shared" si="34"/>
        <v>24.476384350589573</v>
      </c>
      <c r="F85" s="122">
        <f t="shared" si="34"/>
        <v>14.788420799419901</v>
      </c>
      <c r="G85" s="122">
        <f t="shared" si="34"/>
        <v>17.247409185102519</v>
      </c>
      <c r="H85" s="122">
        <f t="shared" si="34"/>
        <v>29.474947056412272</v>
      </c>
      <c r="I85" s="122">
        <f t="shared" si="34"/>
        <v>23.364121993608755</v>
      </c>
      <c r="J85" s="122">
        <f t="shared" si="34"/>
        <v>25.95825465887776</v>
      </c>
      <c r="K85" s="122">
        <f t="shared" si="34"/>
        <v>27.471303547473692</v>
      </c>
      <c r="L85" s="122">
        <f t="shared" si="34"/>
        <v>30.999693588619401</v>
      </c>
      <c r="M85" s="122">
        <f t="shared" si="34"/>
        <v>31.605232793354276</v>
      </c>
      <c r="N85" s="122">
        <f t="shared" si="34"/>
        <v>29.794794873750742</v>
      </c>
      <c r="O85" s="122">
        <f t="shared" si="34"/>
        <v>28.013109344584915</v>
      </c>
      <c r="P85" s="122">
        <f t="shared" si="34"/>
        <v>25.877423659800559</v>
      </c>
      <c r="Q85" s="122">
        <f t="shared" si="34"/>
        <v>23.594106722566565</v>
      </c>
      <c r="R85" s="122">
        <f t="shared" si="34"/>
        <v>22.512820122287149</v>
      </c>
      <c r="S85" s="122">
        <f t="shared" si="34"/>
        <v>20.677866410472213</v>
      </c>
      <c r="T85" s="122">
        <f t="shared" si="34"/>
        <v>18.021207446882578</v>
      </c>
      <c r="U85" s="122">
        <f t="shared" si="34"/>
        <v>18.316264289849542</v>
      </c>
      <c r="V85" s="122">
        <f t="shared" si="34"/>
        <v>19.788359932047126</v>
      </c>
      <c r="W85" s="122">
        <f t="shared" si="34"/>
        <v>23.034171279899869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14.124275297743969</v>
      </c>
      <c r="C86" s="98">
        <f>IF(RES_hhdet_fec!C86=0,0,RES_hhdet_fec!C86*1000*11630/RES_hhdet_num!C81)</f>
        <v>14.051636890444147</v>
      </c>
      <c r="D86" s="98">
        <f>IF(RES_hhdet_fec!D86=0,0,RES_hhdet_fec!D86*1000*11630/RES_hhdet_num!D81)</f>
        <v>12.928102896455229</v>
      </c>
      <c r="E86" s="98">
        <f>IF(RES_hhdet_fec!E86=0,0,RES_hhdet_fec!E86*1000*11630/RES_hhdet_num!E81)</f>
        <v>24.476384350589573</v>
      </c>
      <c r="F86" s="98">
        <f>IF(RES_hhdet_fec!F86=0,0,RES_hhdet_fec!F86*1000*11630/RES_hhdet_num!F81)</f>
        <v>14.788420799419901</v>
      </c>
      <c r="G86" s="98">
        <f>IF(RES_hhdet_fec!G86=0,0,RES_hhdet_fec!G86*1000*11630/RES_hhdet_num!G81)</f>
        <v>17.247409185102519</v>
      </c>
      <c r="H86" s="98">
        <f>IF(RES_hhdet_fec!H86=0,0,RES_hhdet_fec!H86*1000*11630/RES_hhdet_num!H81)</f>
        <v>29.474947056412272</v>
      </c>
      <c r="I86" s="98">
        <f>IF(RES_hhdet_fec!I86=0,0,RES_hhdet_fec!I86*1000*11630/RES_hhdet_num!I81)</f>
        <v>23.364121993608755</v>
      </c>
      <c r="J86" s="98">
        <f>IF(RES_hhdet_fec!J86=0,0,RES_hhdet_fec!J86*1000*11630/RES_hhdet_num!J81)</f>
        <v>25.95825465887776</v>
      </c>
      <c r="K86" s="98">
        <f>IF(RES_hhdet_fec!K86=0,0,RES_hhdet_fec!K86*1000*11630/RES_hhdet_num!K81)</f>
        <v>27.471303547473692</v>
      </c>
      <c r="L86" s="98">
        <f>IF(RES_hhdet_fec!L86=0,0,RES_hhdet_fec!L86*1000*11630/RES_hhdet_num!L81)</f>
        <v>30.999693588619401</v>
      </c>
      <c r="M86" s="98">
        <f>IF(RES_hhdet_fec!M86=0,0,RES_hhdet_fec!M86*1000*11630/RES_hhdet_num!M81)</f>
        <v>31.605232793354276</v>
      </c>
      <c r="N86" s="98">
        <f>IF(RES_hhdet_fec!N86=0,0,RES_hhdet_fec!N86*1000*11630/RES_hhdet_num!N81)</f>
        <v>29.794794873750742</v>
      </c>
      <c r="O86" s="98">
        <f>IF(RES_hhdet_fec!O86=0,0,RES_hhdet_fec!O86*1000*11630/RES_hhdet_num!O81)</f>
        <v>28.013109344584915</v>
      </c>
      <c r="P86" s="98">
        <f>IF(RES_hhdet_fec!P86=0,0,RES_hhdet_fec!P86*1000*11630/RES_hhdet_num!P81)</f>
        <v>25.877423659800559</v>
      </c>
      <c r="Q86" s="98">
        <f>IF(RES_hhdet_fec!Q86=0,0,RES_hhdet_fec!Q86*1000*11630/RES_hhdet_num!Q81)</f>
        <v>23.594106722566565</v>
      </c>
      <c r="R86" s="98">
        <f>IF(RES_hhdet_fec!R86=0,0,RES_hhdet_fec!R86*1000*11630/RES_hhdet_num!R81)</f>
        <v>22.512820122287149</v>
      </c>
      <c r="S86" s="98">
        <f>IF(RES_hhdet_fec!S86=0,0,RES_hhdet_fec!S86*1000*11630/RES_hhdet_num!S81)</f>
        <v>20.677866410472213</v>
      </c>
      <c r="T86" s="98">
        <f>IF(RES_hhdet_fec!T86=0,0,RES_hhdet_fec!T86*1000*11630/RES_hhdet_num!T81)</f>
        <v>18.021207446882578</v>
      </c>
      <c r="U86" s="98">
        <f>IF(RES_hhdet_fec!U86=0,0,RES_hhdet_fec!U86*1000*11630/RES_hhdet_num!U81)</f>
        <v>18.316264289849542</v>
      </c>
      <c r="V86" s="98">
        <f>IF(RES_hhdet_fec!V86=0,0,RES_hhdet_fec!V86*1000*11630/RES_hhdet_num!V81)</f>
        <v>19.788359932047126</v>
      </c>
      <c r="W86" s="98">
        <f>IF(RES_hhdet_fec!W86=0,0,RES_hhdet_fec!W86*1000*11630/RES_hhdet_num!W81)</f>
        <v>23.034171279899869</v>
      </c>
      <c r="DA86" s="63" t="s">
        <v>2322</v>
      </c>
    </row>
    <row r="87" spans="1:105" ht="12" customHeight="1" x14ac:dyDescent="0.25">
      <c r="A87" s="121" t="s">
        <v>55</v>
      </c>
      <c r="B87" s="122">
        <v>2337.6397314330425</v>
      </c>
      <c r="C87" s="122">
        <v>2312.3582234731311</v>
      </c>
      <c r="D87" s="122">
        <v>2335.2625924933932</v>
      </c>
      <c r="E87" s="122">
        <v>2381.4923874321935</v>
      </c>
      <c r="F87" s="122">
        <v>2417.5858982879922</v>
      </c>
      <c r="G87" s="122">
        <v>2296.120615414749</v>
      </c>
      <c r="H87" s="122">
        <v>2274.8545896116793</v>
      </c>
      <c r="I87" s="122">
        <v>2419.9762154808477</v>
      </c>
      <c r="J87" s="122">
        <v>2313.8933105448132</v>
      </c>
      <c r="K87" s="122">
        <v>2210.1920146781608</v>
      </c>
      <c r="L87" s="122">
        <v>2317.9271029024076</v>
      </c>
      <c r="M87" s="122">
        <v>2402.5695825055491</v>
      </c>
      <c r="N87" s="122">
        <v>2147.8368550965811</v>
      </c>
      <c r="O87" s="122">
        <v>2120.9575928433674</v>
      </c>
      <c r="P87" s="122">
        <v>2369.1297482257305</v>
      </c>
      <c r="Q87" s="122">
        <v>2297.3839309241448</v>
      </c>
      <c r="R87" s="122">
        <v>1970.8812936455981</v>
      </c>
      <c r="S87" s="122">
        <v>2127.1627841944414</v>
      </c>
      <c r="T87" s="122">
        <v>2449.3020191358851</v>
      </c>
      <c r="U87" s="122">
        <v>2161.3962647204453</v>
      </c>
      <c r="V87" s="122">
        <v>2131.8820055351753</v>
      </c>
      <c r="W87" s="122">
        <v>2273.6528907251236</v>
      </c>
      <c r="DA87" s="130" t="s">
        <v>2323</v>
      </c>
    </row>
    <row r="88" spans="1:105" ht="12" customHeight="1" x14ac:dyDescent="0.25">
      <c r="A88" s="97" t="s">
        <v>132</v>
      </c>
      <c r="B88" s="98">
        <v>2774.524344987276</v>
      </c>
      <c r="C88" s="98">
        <v>2744.2269818345435</v>
      </c>
      <c r="D88" s="98">
        <v>2663.0228114970287</v>
      </c>
      <c r="E88" s="98">
        <v>2847.3055651143468</v>
      </c>
      <c r="F88" s="98">
        <v>2677.5456128729074</v>
      </c>
      <c r="G88" s="98">
        <v>2447.0445019407639</v>
      </c>
      <c r="H88" s="98">
        <v>2448.4107321975339</v>
      </c>
      <c r="I88" s="98">
        <v>2622.0804910445881</v>
      </c>
      <c r="J88" s="98">
        <v>2531.5637405004841</v>
      </c>
      <c r="K88" s="98">
        <v>2279.9943496324613</v>
      </c>
      <c r="L88" s="98">
        <v>2449.7970922253953</v>
      </c>
      <c r="M88" s="98">
        <v>2448.7348154096339</v>
      </c>
      <c r="N88" s="98">
        <v>2083.8001721983937</v>
      </c>
      <c r="O88" s="98">
        <v>2098.2567506605956</v>
      </c>
      <c r="P88" s="98">
        <v>2543.4279481004369</v>
      </c>
      <c r="Q88" s="98">
        <v>2403.0653476088255</v>
      </c>
      <c r="R88" s="98">
        <v>1953.485087299121</v>
      </c>
      <c r="S88" s="98">
        <v>2141.1446055056313</v>
      </c>
      <c r="T88" s="98">
        <v>2542.8084455235949</v>
      </c>
      <c r="U88" s="98">
        <v>2204.6662415348787</v>
      </c>
      <c r="V88" s="98">
        <v>2160.0728456609409</v>
      </c>
      <c r="W88" s="98">
        <v>2337.3431682514861</v>
      </c>
      <c r="DA88" s="63" t="s">
        <v>2324</v>
      </c>
    </row>
    <row r="89" spans="1:105" ht="12" customHeight="1" x14ac:dyDescent="0.25">
      <c r="A89" s="97" t="s">
        <v>131</v>
      </c>
      <c r="B89" s="98">
        <v>2087.9771878695196</v>
      </c>
      <c r="C89" s="98">
        <v>2018.3080192791663</v>
      </c>
      <c r="D89" s="98">
        <v>1997.846280399948</v>
      </c>
      <c r="E89" s="98">
        <v>2142.8294300429002</v>
      </c>
      <c r="F89" s="98">
        <v>2087.3307825385155</v>
      </c>
      <c r="G89" s="98">
        <v>1938.492707205467</v>
      </c>
      <c r="H89" s="98">
        <v>1969.0023801768962</v>
      </c>
      <c r="I89" s="98">
        <v>2178.9553210406539</v>
      </c>
      <c r="J89" s="98">
        <v>2108.9481834040171</v>
      </c>
      <c r="K89" s="98">
        <v>1927.695624284926</v>
      </c>
      <c r="L89" s="98">
        <v>2096.8358315456976</v>
      </c>
      <c r="M89" s="98">
        <v>2132.2099411738886</v>
      </c>
      <c r="N89" s="98">
        <v>1842.0332604390576</v>
      </c>
      <c r="O89" s="98">
        <v>1877.8783022985908</v>
      </c>
      <c r="P89" s="98">
        <v>2243.7893976435284</v>
      </c>
      <c r="Q89" s="98">
        <v>2124.9228536604105</v>
      </c>
      <c r="R89" s="98">
        <v>1738.4669245434688</v>
      </c>
      <c r="S89" s="98">
        <v>1928.6555805235942</v>
      </c>
      <c r="T89" s="98">
        <v>2273.5234879447694</v>
      </c>
      <c r="U89" s="98">
        <v>1991.5736686271844</v>
      </c>
      <c r="V89" s="98">
        <v>1956.7043091004325</v>
      </c>
      <c r="W89" s="98">
        <v>2146.9186373903631</v>
      </c>
      <c r="DA89" s="63" t="s">
        <v>2325</v>
      </c>
    </row>
    <row r="90" spans="1:105" ht="12" customHeight="1" x14ac:dyDescent="0.25">
      <c r="A90" s="100" t="s">
        <v>204</v>
      </c>
      <c r="B90" s="101">
        <v>1206.1889638269956</v>
      </c>
      <c r="C90" s="101">
        <v>1092.0232527919775</v>
      </c>
      <c r="D90" s="101">
        <v>1079.3268925025441</v>
      </c>
      <c r="E90" s="101">
        <v>1123.6567131253655</v>
      </c>
      <c r="F90" s="101">
        <v>1146.8705143080972</v>
      </c>
      <c r="G90" s="101">
        <v>1037.7998800833038</v>
      </c>
      <c r="H90" s="101">
        <v>1031.6653033863968</v>
      </c>
      <c r="I90" s="101">
        <v>1236.8006140629382</v>
      </c>
      <c r="J90" s="101">
        <v>1088.4104747829165</v>
      </c>
      <c r="K90" s="101">
        <v>998.61335919169562</v>
      </c>
      <c r="L90" s="101">
        <v>1074.2174399864193</v>
      </c>
      <c r="M90" s="101">
        <v>1124.0127964394317</v>
      </c>
      <c r="N90" s="101">
        <v>970.78380275770064</v>
      </c>
      <c r="O90" s="101">
        <v>1022.0852338258276</v>
      </c>
      <c r="P90" s="101">
        <v>1102.1251560068306</v>
      </c>
      <c r="Q90" s="101">
        <v>1029.1948453491675</v>
      </c>
      <c r="R90" s="101">
        <v>847.79767519583743</v>
      </c>
      <c r="S90" s="101">
        <v>992.83012586910036</v>
      </c>
      <c r="T90" s="101">
        <v>1075.6908044828858</v>
      </c>
      <c r="U90" s="101">
        <v>948.06830782721397</v>
      </c>
      <c r="V90" s="101">
        <v>875.31407843332443</v>
      </c>
      <c r="W90" s="101">
        <v>1052.5787512070992</v>
      </c>
      <c r="DA90" s="131" t="s">
        <v>2326</v>
      </c>
    </row>
    <row r="91" spans="1:105" ht="12" customHeight="1" x14ac:dyDescent="0.25">
      <c r="A91" s="103" t="s">
        <v>52</v>
      </c>
      <c r="B91" s="104">
        <v>881.78822404252412</v>
      </c>
      <c r="C91" s="104">
        <v>926.28476648718902</v>
      </c>
      <c r="D91" s="104">
        <v>918.51938789740416</v>
      </c>
      <c r="E91" s="104">
        <v>1019.1727169175347</v>
      </c>
      <c r="F91" s="104">
        <v>940.46026823041825</v>
      </c>
      <c r="G91" s="104">
        <v>900.69282712216329</v>
      </c>
      <c r="H91" s="104">
        <v>937.3370767904994</v>
      </c>
      <c r="I91" s="104">
        <v>942.15470697771548</v>
      </c>
      <c r="J91" s="104">
        <v>1020.5377086211004</v>
      </c>
      <c r="K91" s="104">
        <v>929.08226509323072</v>
      </c>
      <c r="L91" s="104">
        <v>1022.6183915592782</v>
      </c>
      <c r="M91" s="104">
        <v>1008.1971447344571</v>
      </c>
      <c r="N91" s="104">
        <v>871.24945768135717</v>
      </c>
      <c r="O91" s="104">
        <v>855.79306847276337</v>
      </c>
      <c r="P91" s="104">
        <v>1141.6642416366981</v>
      </c>
      <c r="Q91" s="104">
        <v>1095.728008311243</v>
      </c>
      <c r="R91" s="104">
        <v>890.66924934763119</v>
      </c>
      <c r="S91" s="104">
        <v>935.82545465449357</v>
      </c>
      <c r="T91" s="104">
        <v>1197.8326834618838</v>
      </c>
      <c r="U91" s="104">
        <v>1043.50536079997</v>
      </c>
      <c r="V91" s="104">
        <v>1081.390230667108</v>
      </c>
      <c r="W91" s="104">
        <v>1094.3398861832643</v>
      </c>
      <c r="DA91" s="132" t="s">
        <v>2327</v>
      </c>
    </row>
    <row r="92" spans="1:105" ht="12" customHeight="1" x14ac:dyDescent="0.25">
      <c r="A92" s="106" t="s">
        <v>124</v>
      </c>
      <c r="B92" s="101">
        <v>2521.2724019472612</v>
      </c>
      <c r="C92" s="101">
        <v>2402.78938996023</v>
      </c>
      <c r="D92" s="101">
        <v>2418.6244465545547</v>
      </c>
      <c r="E92" s="101">
        <v>2076.4711540420299</v>
      </c>
      <c r="F92" s="101">
        <v>2894.2293872158853</v>
      </c>
      <c r="G92" s="101">
        <v>2521.930453695586</v>
      </c>
      <c r="H92" s="101">
        <v>2673.1250746203718</v>
      </c>
      <c r="I92" s="101">
        <v>2233.0976972865274</v>
      </c>
      <c r="J92" s="101">
        <v>2568.5275590307533</v>
      </c>
      <c r="K92" s="101">
        <v>2505.9565169355205</v>
      </c>
      <c r="L92" s="101">
        <v>2606.0572615562455</v>
      </c>
      <c r="M92" s="101">
        <v>2824.6129645001301</v>
      </c>
      <c r="N92" s="101">
        <v>2565.2735853180807</v>
      </c>
      <c r="O92" s="101">
        <v>2284.9028387718495</v>
      </c>
      <c r="P92" s="101">
        <v>2414.9308240994956</v>
      </c>
      <c r="Q92" s="101">
        <v>1904.883529253118</v>
      </c>
      <c r="R92" s="101">
        <v>2488.7562994984223</v>
      </c>
      <c r="S92" s="101">
        <v>1919.4653609625971</v>
      </c>
      <c r="T92" s="101">
        <v>2583.7813581789046</v>
      </c>
      <c r="U92" s="101">
        <v>2273.4883997783027</v>
      </c>
      <c r="V92" s="101">
        <v>2453.4501382615822</v>
      </c>
      <c r="W92" s="101">
        <v>2194.7401266909183</v>
      </c>
      <c r="DA92" s="131" t="s">
        <v>2328</v>
      </c>
    </row>
    <row r="93" spans="1:105" ht="12" customHeight="1" x14ac:dyDescent="0.25">
      <c r="A93" s="107" t="s">
        <v>123</v>
      </c>
      <c r="B93" s="104">
        <v>2050.1015897260422</v>
      </c>
      <c r="C93" s="104">
        <v>1935.6386757897656</v>
      </c>
      <c r="D93" s="104">
        <v>1958.2992435712108</v>
      </c>
      <c r="E93" s="104">
        <v>1684.7627708619577</v>
      </c>
      <c r="F93" s="104">
        <v>2381.7800388805827</v>
      </c>
      <c r="G93" s="104">
        <v>2082.0118324687141</v>
      </c>
      <c r="H93" s="104">
        <v>2216.3627195031754</v>
      </c>
      <c r="I93" s="104">
        <v>1890.8427389755655</v>
      </c>
      <c r="J93" s="104">
        <v>2137.4224167336392</v>
      </c>
      <c r="K93" s="104">
        <v>2091.3262843315624</v>
      </c>
      <c r="L93" s="104">
        <v>2177.0959233627009</v>
      </c>
      <c r="M93" s="104">
        <v>2379.2766454120733</v>
      </c>
      <c r="N93" s="104">
        <v>2170.6098972631298</v>
      </c>
      <c r="O93" s="104">
        <v>1952.2319201483501</v>
      </c>
      <c r="P93" s="104">
        <v>2036.4605864196058</v>
      </c>
      <c r="Q93" s="104">
        <v>1608.0974293174997</v>
      </c>
      <c r="R93" s="104">
        <v>2086.6808138953456</v>
      </c>
      <c r="S93" s="104">
        <v>1710.0789521940212</v>
      </c>
      <c r="T93" s="104">
        <v>2302.177938484981</v>
      </c>
      <c r="U93" s="104">
        <v>2063.8701444909784</v>
      </c>
      <c r="V93" s="104">
        <v>2233.6760327290649</v>
      </c>
      <c r="W93" s="104">
        <v>2022.0875500677053</v>
      </c>
      <c r="DA93" s="132" t="s">
        <v>2329</v>
      </c>
    </row>
    <row r="94" spans="1:105" ht="12" customHeight="1" x14ac:dyDescent="0.25">
      <c r="A94" s="108" t="s">
        <v>50</v>
      </c>
      <c r="B94" s="98">
        <v>1096.6281779078918</v>
      </c>
      <c r="C94" s="98">
        <v>989.32533260665548</v>
      </c>
      <c r="D94" s="98">
        <v>1022.0104333367389</v>
      </c>
      <c r="E94" s="98">
        <v>874.07902223757526</v>
      </c>
      <c r="F94" s="98">
        <v>1305.2012492781137</v>
      </c>
      <c r="G94" s="98">
        <v>1122.217734261568</v>
      </c>
      <c r="H94" s="98">
        <v>1184.3538296023842</v>
      </c>
      <c r="I94" s="98">
        <v>1098.4518009909104</v>
      </c>
      <c r="J94" s="98">
        <v>1141.5546065680605</v>
      </c>
      <c r="K94" s="98">
        <v>1127.0316805869147</v>
      </c>
      <c r="L94" s="98">
        <v>1164.6057816286534</v>
      </c>
      <c r="M94" s="98">
        <v>1313.2984289971275</v>
      </c>
      <c r="N94" s="98">
        <v>1201.0978101238795</v>
      </c>
      <c r="O94" s="98">
        <v>1117.7647335997581</v>
      </c>
      <c r="P94" s="98">
        <v>1060.7177016119354</v>
      </c>
      <c r="Q94" s="98">
        <v>822.51627457708241</v>
      </c>
      <c r="R94" s="98">
        <v>1065.1094252851399</v>
      </c>
      <c r="S94" s="98">
        <v>907.51842006499123</v>
      </c>
      <c r="T94" s="98">
        <v>1093.2432415838707</v>
      </c>
      <c r="U94" s="98">
        <v>980.45092567136385</v>
      </c>
      <c r="V94" s="98">
        <v>1005.1594349867953</v>
      </c>
      <c r="W94" s="98">
        <v>995.8677665942804</v>
      </c>
      <c r="DA94" s="63" t="s">
        <v>2330</v>
      </c>
    </row>
    <row r="95" spans="1:105" ht="12" customHeight="1" x14ac:dyDescent="0.25">
      <c r="A95" s="108" t="s">
        <v>52</v>
      </c>
      <c r="B95" s="98">
        <v>953.47341181815057</v>
      </c>
      <c r="C95" s="98">
        <v>946.31334318310996</v>
      </c>
      <c r="D95" s="98">
        <v>936.28881023447229</v>
      </c>
      <c r="E95" s="98">
        <v>810.6837486243827</v>
      </c>
      <c r="F95" s="98">
        <v>1076.5787896024692</v>
      </c>
      <c r="G95" s="98">
        <v>959.79409820714613</v>
      </c>
      <c r="H95" s="98">
        <v>1032.0088899007915</v>
      </c>
      <c r="I95" s="98">
        <v>792.39093798465547</v>
      </c>
      <c r="J95" s="98">
        <v>995.86781016557916</v>
      </c>
      <c r="K95" s="98">
        <v>964.29460374464736</v>
      </c>
      <c r="L95" s="98">
        <v>1012.4901417340468</v>
      </c>
      <c r="M95" s="98">
        <v>1065.978216414946</v>
      </c>
      <c r="N95" s="98">
        <v>969.51208713925018</v>
      </c>
      <c r="O95" s="98">
        <v>834.46718654859228</v>
      </c>
      <c r="P95" s="98">
        <v>975.74288480767052</v>
      </c>
      <c r="Q95" s="98">
        <v>785.58115474041745</v>
      </c>
      <c r="R95" s="98">
        <v>1021.571388610206</v>
      </c>
      <c r="S95" s="98">
        <v>802.56053212902998</v>
      </c>
      <c r="T95" s="98">
        <v>1208.934696901111</v>
      </c>
      <c r="U95" s="98">
        <v>1083.4192188196148</v>
      </c>
      <c r="V95" s="98">
        <v>1228.5165977422696</v>
      </c>
      <c r="W95" s="98">
        <v>1026.2197834734247</v>
      </c>
      <c r="DA95" s="63" t="s">
        <v>2331</v>
      </c>
    </row>
    <row r="96" spans="1:105" ht="12" customHeight="1" x14ac:dyDescent="0.25">
      <c r="A96" s="106" t="s">
        <v>122</v>
      </c>
      <c r="B96" s="101">
        <v>2121.126268343738</v>
      </c>
      <c r="C96" s="101">
        <v>2120.5954153209559</v>
      </c>
      <c r="D96" s="101">
        <v>2207.8420382305771</v>
      </c>
      <c r="E96" s="101">
        <v>2244.0785633552023</v>
      </c>
      <c r="F96" s="101">
        <v>2273.9316736950768</v>
      </c>
      <c r="G96" s="101">
        <v>2263.2007788154938</v>
      </c>
      <c r="H96" s="101">
        <v>2206.3064192057623</v>
      </c>
      <c r="I96" s="101">
        <v>2399.2167499616721</v>
      </c>
      <c r="J96" s="101">
        <v>2223.3959353299988</v>
      </c>
      <c r="K96" s="101">
        <v>2252.3803128522154</v>
      </c>
      <c r="L96" s="101">
        <v>2295.4008713574872</v>
      </c>
      <c r="M96" s="101">
        <v>2465.7244397339196</v>
      </c>
      <c r="N96" s="101">
        <v>2346.7539343568942</v>
      </c>
      <c r="O96" s="101">
        <v>2298.3399480345442</v>
      </c>
      <c r="P96" s="101">
        <v>2080.2885690535768</v>
      </c>
      <c r="Q96" s="101">
        <v>2149.5999721900844</v>
      </c>
      <c r="R96" s="101">
        <v>2161.0786605265025</v>
      </c>
      <c r="S96" s="101">
        <v>2274.3715926553223</v>
      </c>
      <c r="T96" s="101">
        <v>2328.450167404354</v>
      </c>
      <c r="U96" s="101">
        <v>2204.7593047398937</v>
      </c>
      <c r="V96" s="101">
        <v>2179.9054017281542</v>
      </c>
      <c r="W96" s="101">
        <v>2331.3251310625878</v>
      </c>
      <c r="DA96" s="131" t="s">
        <v>2332</v>
      </c>
    </row>
    <row r="97" spans="1:105" ht="12" customHeight="1" x14ac:dyDescent="0.25">
      <c r="A97" s="107" t="s">
        <v>121</v>
      </c>
      <c r="B97" s="104">
        <v>1821.2819447767492</v>
      </c>
      <c r="C97" s="104">
        <v>1808.7439221069128</v>
      </c>
      <c r="D97" s="104">
        <v>1892.8768220612189</v>
      </c>
      <c r="E97" s="104">
        <v>1926.4756658742317</v>
      </c>
      <c r="F97" s="104">
        <v>1977.6626497039508</v>
      </c>
      <c r="G97" s="104">
        <v>1973.538707569262</v>
      </c>
      <c r="H97" s="104">
        <v>1931.2374427760644</v>
      </c>
      <c r="I97" s="104">
        <v>2130.0414861353975</v>
      </c>
      <c r="J97" s="104">
        <v>1951.0229789303648</v>
      </c>
      <c r="K97" s="104">
        <v>1980.3057001864877</v>
      </c>
      <c r="L97" s="104">
        <v>2019.3719862068069</v>
      </c>
      <c r="M97" s="104">
        <v>2180.7976683206412</v>
      </c>
      <c r="N97" s="104">
        <v>2080.4834096368518</v>
      </c>
      <c r="O97" s="104">
        <v>2050.6455373640197</v>
      </c>
      <c r="P97" s="104">
        <v>1834.7957602134215</v>
      </c>
      <c r="Q97" s="104">
        <v>1897.5200970250319</v>
      </c>
      <c r="R97" s="104">
        <v>1908.3017634215034</v>
      </c>
      <c r="S97" s="104">
        <v>2034.9963861006636</v>
      </c>
      <c r="T97" s="104">
        <v>2100.143306157297</v>
      </c>
      <c r="U97" s="104">
        <v>2002.0853186886695</v>
      </c>
      <c r="V97" s="104">
        <v>1986.5733405741721</v>
      </c>
      <c r="W97" s="104">
        <v>2131.2832154872804</v>
      </c>
      <c r="DA97" s="132" t="s">
        <v>2333</v>
      </c>
    </row>
    <row r="98" spans="1:105" ht="12" customHeight="1" x14ac:dyDescent="0.25">
      <c r="A98" s="108" t="s">
        <v>53</v>
      </c>
      <c r="B98" s="98">
        <v>922.68768519742162</v>
      </c>
      <c r="C98" s="98">
        <v>871.30970842271336</v>
      </c>
      <c r="D98" s="98">
        <v>931.37138045274901</v>
      </c>
      <c r="E98" s="98">
        <v>943.53876186235391</v>
      </c>
      <c r="F98" s="98">
        <v>1025.7609787645583</v>
      </c>
      <c r="G98" s="98">
        <v>1006.7152035983643</v>
      </c>
      <c r="H98" s="98">
        <v>975.09260803059112</v>
      </c>
      <c r="I98" s="98">
        <v>1181.0189041739523</v>
      </c>
      <c r="J98" s="98">
        <v>986.13505698982749</v>
      </c>
      <c r="K98" s="98">
        <v>1013.2194608092374</v>
      </c>
      <c r="L98" s="98">
        <v>1024.7604596720535</v>
      </c>
      <c r="M98" s="98">
        <v>1150.7993689189491</v>
      </c>
      <c r="N98" s="98">
        <v>1100.727765122138</v>
      </c>
      <c r="O98" s="98">
        <v>1128.6633567040537</v>
      </c>
      <c r="P98" s="98">
        <v>901.96668023347695</v>
      </c>
      <c r="Q98" s="98">
        <v>928.24249778463604</v>
      </c>
      <c r="R98" s="98">
        <v>940.73571259293885</v>
      </c>
      <c r="S98" s="98">
        <v>1050.2187872087234</v>
      </c>
      <c r="T98" s="98">
        <v>991.34501639177699</v>
      </c>
      <c r="U98" s="98">
        <v>945.79470575685309</v>
      </c>
      <c r="V98" s="98">
        <v>879.75505241820554</v>
      </c>
      <c r="W98" s="98">
        <v>1036.6319142705843</v>
      </c>
      <c r="DA98" s="63" t="s">
        <v>2334</v>
      </c>
    </row>
    <row r="99" spans="1:105" ht="12" customHeight="1" x14ac:dyDescent="0.25">
      <c r="A99" s="108" t="s">
        <v>52</v>
      </c>
      <c r="B99" s="98">
        <v>898.59425957932729</v>
      </c>
      <c r="C99" s="98">
        <v>937.43421368419945</v>
      </c>
      <c r="D99" s="98">
        <v>961.50544160846994</v>
      </c>
      <c r="E99" s="98">
        <v>982.9369040118778</v>
      </c>
      <c r="F99" s="98">
        <v>951.90167093939226</v>
      </c>
      <c r="G99" s="98">
        <v>966.82350397089795</v>
      </c>
      <c r="H99" s="98">
        <v>956.14483474547342</v>
      </c>
      <c r="I99" s="98">
        <v>949.02258196144476</v>
      </c>
      <c r="J99" s="98">
        <v>964.88792194053747</v>
      </c>
      <c r="K99" s="98">
        <v>967.08623937725054</v>
      </c>
      <c r="L99" s="98">
        <v>994.61152653475403</v>
      </c>
      <c r="M99" s="98">
        <v>1029.9982994016918</v>
      </c>
      <c r="N99" s="98">
        <v>979.75564451471359</v>
      </c>
      <c r="O99" s="98">
        <v>921.98218065996593</v>
      </c>
      <c r="P99" s="98">
        <v>932.82907997994437</v>
      </c>
      <c r="Q99" s="98">
        <v>969.27759924039572</v>
      </c>
      <c r="R99" s="98">
        <v>967.56605082856436</v>
      </c>
      <c r="S99" s="98">
        <v>984.77759889194056</v>
      </c>
      <c r="T99" s="98">
        <v>1108.7982897655204</v>
      </c>
      <c r="U99" s="98">
        <v>1056.2906129318164</v>
      </c>
      <c r="V99" s="98">
        <v>1106.8182881559669</v>
      </c>
      <c r="W99" s="98">
        <v>1094.6513012166963</v>
      </c>
      <c r="DA99" s="63" t="s">
        <v>2335</v>
      </c>
    </row>
    <row r="100" spans="1:105" ht="12" customHeight="1" x14ac:dyDescent="0.25">
      <c r="A100" s="121" t="s">
        <v>54</v>
      </c>
      <c r="B100" s="122">
        <v>812.2832732660255</v>
      </c>
      <c r="C100" s="122">
        <v>841.6036642047701</v>
      </c>
      <c r="D100" s="122">
        <v>860.76328571030615</v>
      </c>
      <c r="E100" s="122">
        <v>877.49722168673645</v>
      </c>
      <c r="F100" s="122">
        <v>901.91025915316686</v>
      </c>
      <c r="G100" s="122">
        <v>918.77383340842493</v>
      </c>
      <c r="H100" s="122">
        <v>898.21051575380966</v>
      </c>
      <c r="I100" s="122">
        <v>847.62737271482922</v>
      </c>
      <c r="J100" s="122">
        <v>808.32124289369358</v>
      </c>
      <c r="K100" s="122">
        <v>803.94314208528306</v>
      </c>
      <c r="L100" s="122">
        <v>822.97819188825258</v>
      </c>
      <c r="M100" s="122">
        <v>754.32140383249111</v>
      </c>
      <c r="N100" s="122">
        <v>762.96639075772293</v>
      </c>
      <c r="O100" s="122">
        <v>757.57095045673896</v>
      </c>
      <c r="P100" s="122">
        <v>722.20456481701081</v>
      </c>
      <c r="Q100" s="122">
        <v>690.10551303093575</v>
      </c>
      <c r="R100" s="122">
        <v>662.62223905047506</v>
      </c>
      <c r="S100" s="122">
        <v>704.86094771045578</v>
      </c>
      <c r="T100" s="122">
        <v>664.22112334897713</v>
      </c>
      <c r="U100" s="122">
        <v>656.69053566885077</v>
      </c>
      <c r="V100" s="122">
        <v>636.89730209927154</v>
      </c>
      <c r="W100" s="122">
        <v>662.42791540219184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812.2832732660255</v>
      </c>
      <c r="C103" s="33">
        <v>841.6036642047701</v>
      </c>
      <c r="D103" s="33">
        <v>860.76328571030615</v>
      </c>
      <c r="E103" s="33">
        <v>877.49722168673645</v>
      </c>
      <c r="F103" s="33">
        <v>901.91025915316686</v>
      </c>
      <c r="G103" s="33">
        <v>918.77383340842493</v>
      </c>
      <c r="H103" s="33">
        <v>898.21051575380966</v>
      </c>
      <c r="I103" s="33">
        <v>847.62737271482922</v>
      </c>
      <c r="J103" s="33">
        <v>808.32124289369358</v>
      </c>
      <c r="K103" s="33">
        <v>803.94314208528306</v>
      </c>
      <c r="L103" s="33">
        <v>822.97819188825258</v>
      </c>
      <c r="M103" s="33">
        <v>754.32140383249111</v>
      </c>
      <c r="N103" s="33">
        <v>762.96639075772293</v>
      </c>
      <c r="O103" s="33">
        <v>757.57095045673896</v>
      </c>
      <c r="P103" s="33">
        <v>722.20456481701081</v>
      </c>
      <c r="Q103" s="33">
        <v>690.10551303093575</v>
      </c>
      <c r="R103" s="33">
        <v>662.62223905047506</v>
      </c>
      <c r="S103" s="33">
        <v>704.86094771045578</v>
      </c>
      <c r="T103" s="33">
        <v>664.22112334897713</v>
      </c>
      <c r="U103" s="33">
        <v>656.69053566885077</v>
      </c>
      <c r="V103" s="33">
        <v>636.89730209927154</v>
      </c>
      <c r="W103" s="33">
        <v>662.42791540219184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11789.921382326782</v>
      </c>
      <c r="F105" s="117">
        <f t="shared" si="35"/>
        <v>15880.874720217595</v>
      </c>
      <c r="G105" s="117">
        <f t="shared" si="35"/>
        <v>13758.578186549363</v>
      </c>
      <c r="H105" s="117">
        <f t="shared" si="35"/>
        <v>12854.114454815521</v>
      </c>
      <c r="I105" s="117">
        <f t="shared" si="35"/>
        <v>10829.104513979288</v>
      </c>
      <c r="J105" s="117">
        <f t="shared" si="35"/>
        <v>11340.505017988702</v>
      </c>
      <c r="K105" s="117">
        <f t="shared" si="35"/>
        <v>11405.624926743685</v>
      </c>
      <c r="L105" s="117">
        <f t="shared" si="35"/>
        <v>13653.087904253814</v>
      </c>
      <c r="M105" s="117">
        <f t="shared" si="35"/>
        <v>12443.939004293823</v>
      </c>
      <c r="N105" s="117">
        <f t="shared" si="35"/>
        <v>13824.294456836111</v>
      </c>
      <c r="O105" s="117">
        <f t="shared" si="35"/>
        <v>13412.327700825575</v>
      </c>
      <c r="P105" s="117">
        <f t="shared" si="35"/>
        <v>11487.600922680125</v>
      </c>
      <c r="Q105" s="117">
        <f t="shared" si="35"/>
        <v>11772.606445001515</v>
      </c>
      <c r="R105" s="117">
        <f t="shared" ref="R105:V105" si="36">R106+R109+R111+R120</f>
        <v>14121.53088358885</v>
      </c>
      <c r="S105" s="117">
        <f t="shared" si="36"/>
        <v>13438.168350944314</v>
      </c>
      <c r="T105" s="117">
        <f t="shared" si="36"/>
        <v>11266.923920919655</v>
      </c>
      <c r="U105" s="117">
        <f t="shared" si="36"/>
        <v>12001.274322216064</v>
      </c>
      <c r="V105" s="117">
        <f t="shared" si="36"/>
        <v>11113.865842516407</v>
      </c>
      <c r="W105" s="117">
        <f t="shared" ref="W105" si="37">W106+W109+W111+W120</f>
        <v>15053.421896890533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8994.647398707637</v>
      </c>
      <c r="F106" s="122">
        <f t="shared" si="38"/>
        <v>12671.222013325905</v>
      </c>
      <c r="G106" s="122">
        <f t="shared" si="38"/>
        <v>10647.994446245251</v>
      </c>
      <c r="H106" s="122">
        <f t="shared" si="38"/>
        <v>9856.6245384564299</v>
      </c>
      <c r="I106" s="122">
        <f t="shared" si="38"/>
        <v>7823.1726848723192</v>
      </c>
      <c r="J106" s="122">
        <f t="shared" si="38"/>
        <v>8531.9620944827202</v>
      </c>
      <c r="K106" s="122">
        <f t="shared" si="38"/>
        <v>8564.4825330236781</v>
      </c>
      <c r="L106" s="122">
        <f t="shared" si="38"/>
        <v>10662.413550072692</v>
      </c>
      <c r="M106" s="122">
        <f t="shared" si="38"/>
        <v>9436.1963062652503</v>
      </c>
      <c r="N106" s="122">
        <f t="shared" si="38"/>
        <v>10817.028156756549</v>
      </c>
      <c r="O106" s="122">
        <f t="shared" si="38"/>
        <v>10557.945603807695</v>
      </c>
      <c r="P106" s="122">
        <f t="shared" si="38"/>
        <v>8818.1017038195987</v>
      </c>
      <c r="Q106" s="122">
        <f t="shared" si="38"/>
        <v>9134.712408411493</v>
      </c>
      <c r="R106" s="122">
        <f t="shared" ref="R106:V106" si="39">SUM(R107:R108)</f>
        <v>11281.858061862353</v>
      </c>
      <c r="S106" s="122">
        <f t="shared" si="39"/>
        <v>10570.014591943855</v>
      </c>
      <c r="T106" s="122">
        <f t="shared" si="39"/>
        <v>8594.6635513867404</v>
      </c>
      <c r="U106" s="122">
        <f t="shared" si="39"/>
        <v>9325.3597685635705</v>
      </c>
      <c r="V106" s="122">
        <f t="shared" si="39"/>
        <v>8518.970423506209</v>
      </c>
      <c r="W106" s="122">
        <f t="shared" ref="W106" si="40">SUM(W107:W108)</f>
        <v>11989.264703663448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8960.0316102169236</v>
      </c>
      <c r="F107" s="98">
        <v>12622.762302291119</v>
      </c>
      <c r="G107" s="98">
        <v>10607.686572976396</v>
      </c>
      <c r="H107" s="98">
        <v>9820.1253884563321</v>
      </c>
      <c r="I107" s="98">
        <v>7794.6632340896776</v>
      </c>
      <c r="J107" s="98">
        <v>8501.0368996258821</v>
      </c>
      <c r="K107" s="98">
        <v>8533.6411845666553</v>
      </c>
      <c r="L107" s="98">
        <v>10624.328150481946</v>
      </c>
      <c r="M107" s="98">
        <v>9402.9243470054425</v>
      </c>
      <c r="N107" s="98">
        <v>10779.052953864002</v>
      </c>
      <c r="O107" s="98">
        <v>10520.987995789999</v>
      </c>
      <c r="P107" s="98">
        <v>8787.1710790610541</v>
      </c>
      <c r="Q107" s="98">
        <v>9102.6330187415242</v>
      </c>
      <c r="R107" s="98">
        <v>11242.664672626268</v>
      </c>
      <c r="S107" s="98">
        <v>10533.621914883282</v>
      </c>
      <c r="T107" s="98">
        <v>8565.1066478032863</v>
      </c>
      <c r="U107" s="98">
        <v>9293.6252687711749</v>
      </c>
      <c r="V107" s="98">
        <v>8489.8966348957474</v>
      </c>
      <c r="W107" s="98">
        <v>11948.497114131849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34.615788490712717</v>
      </c>
      <c r="F108" s="98">
        <v>48.459711034784988</v>
      </c>
      <c r="G108" s="98">
        <v>40.307873268855836</v>
      </c>
      <c r="H108" s="98">
        <v>36.499150000097359</v>
      </c>
      <c r="I108" s="98">
        <v>28.509450782641672</v>
      </c>
      <c r="J108" s="98">
        <v>30.925194856837443</v>
      </c>
      <c r="K108" s="98">
        <v>30.841348457022683</v>
      </c>
      <c r="L108" s="98">
        <v>38.085399590744977</v>
      </c>
      <c r="M108" s="98">
        <v>33.27195925980859</v>
      </c>
      <c r="N108" s="98">
        <v>37.975202892546086</v>
      </c>
      <c r="O108" s="98">
        <v>36.957608017695328</v>
      </c>
      <c r="P108" s="98">
        <v>30.930624758544251</v>
      </c>
      <c r="Q108" s="98">
        <v>32.079389669968549</v>
      </c>
      <c r="R108" s="98">
        <v>39.193389236085395</v>
      </c>
      <c r="S108" s="98">
        <v>36.392677060573007</v>
      </c>
      <c r="T108" s="98">
        <v>29.556903583454307</v>
      </c>
      <c r="U108" s="98">
        <v>31.734499792395468</v>
      </c>
      <c r="V108" s="98">
        <v>29.073788610460984</v>
      </c>
      <c r="W108" s="98">
        <v>40.767589531598716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8.4915015339637492</v>
      </c>
      <c r="F109" s="122">
        <f t="shared" si="41"/>
        <v>13.495197712945853</v>
      </c>
      <c r="G109" s="122">
        <f t="shared" si="41"/>
        <v>24.161757453536417</v>
      </c>
      <c r="H109" s="122">
        <f t="shared" si="41"/>
        <v>45.3041975697003</v>
      </c>
      <c r="I109" s="122">
        <f t="shared" si="41"/>
        <v>33.118424199904346</v>
      </c>
      <c r="J109" s="122">
        <f t="shared" si="41"/>
        <v>30.123929838583148</v>
      </c>
      <c r="K109" s="122">
        <f t="shared" si="41"/>
        <v>25.635623191874409</v>
      </c>
      <c r="L109" s="122">
        <f t="shared" si="41"/>
        <v>27.421038159670566</v>
      </c>
      <c r="M109" s="122">
        <f t="shared" si="41"/>
        <v>30.02257017648526</v>
      </c>
      <c r="N109" s="122">
        <f t="shared" si="41"/>
        <v>31.645700244186941</v>
      </c>
      <c r="O109" s="122">
        <f t="shared" si="41"/>
        <v>33.984047746936056</v>
      </c>
      <c r="P109" s="122">
        <f t="shared" si="41"/>
        <v>31.601217949497336</v>
      </c>
      <c r="Q109" s="122">
        <f t="shared" si="41"/>
        <v>30.566009593798118</v>
      </c>
      <c r="R109" s="122">
        <f t="shared" si="41"/>
        <v>32.84454785903705</v>
      </c>
      <c r="S109" s="122">
        <f t="shared" si="41"/>
        <v>35.127560656356849</v>
      </c>
      <c r="T109" s="122">
        <f t="shared" si="41"/>
        <v>30.859308009870315</v>
      </c>
      <c r="U109" s="122">
        <f t="shared" si="41"/>
        <v>28.584384605943249</v>
      </c>
      <c r="V109" s="122">
        <f t="shared" si="41"/>
        <v>25.538369160429596</v>
      </c>
      <c r="W109" s="122">
        <f t="shared" si="41"/>
        <v>25.144038149884416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8.4915015339637492</v>
      </c>
      <c r="F110" s="98">
        <f>IF(RES_hhdet_fec!F110=0,0,RES_hhdet_fec!F110*1000*11630/RES_hhdet_num!F105)</f>
        <v>13.495197712945853</v>
      </c>
      <c r="G110" s="98">
        <f>IF(RES_hhdet_fec!G110=0,0,RES_hhdet_fec!G110*1000*11630/RES_hhdet_num!G105)</f>
        <v>24.161757453536417</v>
      </c>
      <c r="H110" s="98">
        <f>IF(RES_hhdet_fec!H110=0,0,RES_hhdet_fec!H110*1000*11630/RES_hhdet_num!H105)</f>
        <v>45.3041975697003</v>
      </c>
      <c r="I110" s="98">
        <f>IF(RES_hhdet_fec!I110=0,0,RES_hhdet_fec!I110*1000*11630/RES_hhdet_num!I105)</f>
        <v>33.118424199904346</v>
      </c>
      <c r="J110" s="98">
        <f>IF(RES_hhdet_fec!J110=0,0,RES_hhdet_fec!J110*1000*11630/RES_hhdet_num!J105)</f>
        <v>30.123929838583148</v>
      </c>
      <c r="K110" s="98">
        <f>IF(RES_hhdet_fec!K110=0,0,RES_hhdet_fec!K110*1000*11630/RES_hhdet_num!K105)</f>
        <v>25.635623191874409</v>
      </c>
      <c r="L110" s="98">
        <f>IF(RES_hhdet_fec!L110=0,0,RES_hhdet_fec!L110*1000*11630/RES_hhdet_num!L105)</f>
        <v>27.421038159670566</v>
      </c>
      <c r="M110" s="98">
        <f>IF(RES_hhdet_fec!M110=0,0,RES_hhdet_fec!M110*1000*11630/RES_hhdet_num!M105)</f>
        <v>30.02257017648526</v>
      </c>
      <c r="N110" s="98">
        <f>IF(RES_hhdet_fec!N110=0,0,RES_hhdet_fec!N110*1000*11630/RES_hhdet_num!N105)</f>
        <v>31.645700244186941</v>
      </c>
      <c r="O110" s="98">
        <f>IF(RES_hhdet_fec!O110=0,0,RES_hhdet_fec!O110*1000*11630/RES_hhdet_num!O105)</f>
        <v>33.984047746936056</v>
      </c>
      <c r="P110" s="98">
        <f>IF(RES_hhdet_fec!P110=0,0,RES_hhdet_fec!P110*1000*11630/RES_hhdet_num!P105)</f>
        <v>31.601217949497336</v>
      </c>
      <c r="Q110" s="98">
        <f>IF(RES_hhdet_fec!Q110=0,0,RES_hhdet_fec!Q110*1000*11630/RES_hhdet_num!Q105)</f>
        <v>30.566009593798118</v>
      </c>
      <c r="R110" s="98">
        <f>IF(RES_hhdet_fec!R110=0,0,RES_hhdet_fec!R110*1000*11630/RES_hhdet_num!R105)</f>
        <v>32.84454785903705</v>
      </c>
      <c r="S110" s="98">
        <f>IF(RES_hhdet_fec!S110=0,0,RES_hhdet_fec!S110*1000*11630/RES_hhdet_num!S105)</f>
        <v>35.127560656356849</v>
      </c>
      <c r="T110" s="98">
        <f>IF(RES_hhdet_fec!T110=0,0,RES_hhdet_fec!T110*1000*11630/RES_hhdet_num!T105)</f>
        <v>30.859308009870315</v>
      </c>
      <c r="U110" s="98">
        <f>IF(RES_hhdet_fec!U110=0,0,RES_hhdet_fec!U110*1000*11630/RES_hhdet_num!U105)</f>
        <v>28.584384605943249</v>
      </c>
      <c r="V110" s="98">
        <f>IF(RES_hhdet_fec!V110=0,0,RES_hhdet_fec!V110*1000*11630/RES_hhdet_num!V105)</f>
        <v>25.538369160429596</v>
      </c>
      <c r="W110" s="98">
        <f>IF(RES_hhdet_fec!W110=0,0,RES_hhdet_fec!W110*1000*11630/RES_hhdet_num!W105)</f>
        <v>25.144038149884416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1918.6611059353318</v>
      </c>
      <c r="F111" s="122">
        <v>2301.0821427084024</v>
      </c>
      <c r="G111" s="122">
        <v>2171.5937576400197</v>
      </c>
      <c r="H111" s="122">
        <v>2054.8706335117581</v>
      </c>
      <c r="I111" s="122">
        <v>2125.0688996984318</v>
      </c>
      <c r="J111" s="122">
        <v>1970.5227423407343</v>
      </c>
      <c r="K111" s="122">
        <v>2012.8008880927987</v>
      </c>
      <c r="L111" s="122">
        <v>2142.0424836979946</v>
      </c>
      <c r="M111" s="122">
        <v>2225.3199236704277</v>
      </c>
      <c r="N111" s="122">
        <v>2214.1952006864462</v>
      </c>
      <c r="O111" s="122">
        <v>2063.3323720475328</v>
      </c>
      <c r="P111" s="122">
        <v>1916.3920923234241</v>
      </c>
      <c r="Q111" s="122">
        <v>1918.598814660374</v>
      </c>
      <c r="R111" s="122">
        <v>2146.1914329073566</v>
      </c>
      <c r="S111" s="122">
        <v>2129.1411696039863</v>
      </c>
      <c r="T111" s="122">
        <v>1976.9658298371753</v>
      </c>
      <c r="U111" s="122">
        <v>1989.3182018013019</v>
      </c>
      <c r="V111" s="122">
        <v>1930.9346575356569</v>
      </c>
      <c r="W111" s="122">
        <v>2375.605917259702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1744.7290648057583</v>
      </c>
      <c r="F112" s="98">
        <v>2580.8203135881795</v>
      </c>
      <c r="G112" s="98">
        <v>2246.9101841544275</v>
      </c>
      <c r="H112" s="98">
        <v>2013.5470437536189</v>
      </c>
      <c r="I112" s="98">
        <v>1897.9802735759915</v>
      </c>
      <c r="J112" s="98">
        <v>1794.6784630633397</v>
      </c>
      <c r="K112" s="98">
        <v>1900.7537039589042</v>
      </c>
      <c r="L112" s="98">
        <v>2153.343904204085</v>
      </c>
      <c r="M112" s="98">
        <v>2145.1357377195372</v>
      </c>
      <c r="N112" s="98">
        <v>2269.8205494451986</v>
      </c>
      <c r="O112" s="98">
        <v>1981.0936629352223</v>
      </c>
      <c r="P112" s="98">
        <v>1943.5156471427858</v>
      </c>
      <c r="Q112" s="98">
        <v>1904.2400806361888</v>
      </c>
      <c r="R112" s="98">
        <v>2414.6245550893082</v>
      </c>
      <c r="S112" s="98">
        <v>2190.0042125314444</v>
      </c>
      <c r="T112" s="98">
        <v>1763.7273515821259</v>
      </c>
      <c r="U112" s="98">
        <v>1905.8299986359068</v>
      </c>
      <c r="V112" s="98">
        <v>1789.2942955804533</v>
      </c>
      <c r="W112" s="98">
        <v>2668.5139939246496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1574.178630929591</v>
      </c>
      <c r="F113" s="98">
        <v>2344.9714571116583</v>
      </c>
      <c r="G113" s="98">
        <v>2041.8287180083023</v>
      </c>
      <c r="H113" s="98">
        <v>1828.2443681247003</v>
      </c>
      <c r="I113" s="98">
        <v>1742.6340329267775</v>
      </c>
      <c r="J113" s="98">
        <v>1634.6817040212652</v>
      </c>
      <c r="K113" s="98">
        <v>1737.746838314388</v>
      </c>
      <c r="L113" s="98">
        <v>1973.9254989049421</v>
      </c>
      <c r="M113" s="98">
        <v>1977.3048591937002</v>
      </c>
      <c r="N113" s="98">
        <v>2096.9893468716741</v>
      </c>
      <c r="O113" s="98">
        <v>1840.0035735173549</v>
      </c>
      <c r="P113" s="98">
        <v>1790.2230274316064</v>
      </c>
      <c r="Q113" s="98">
        <v>1757.9766019023614</v>
      </c>
      <c r="R113" s="98">
        <v>2230.2943105164295</v>
      </c>
      <c r="S113" s="98">
        <v>2035.6698001778334</v>
      </c>
      <c r="T113" s="98">
        <v>1637.6550699457041</v>
      </c>
      <c r="U113" s="98">
        <v>1778.0185342934765</v>
      </c>
      <c r="V113" s="98">
        <v>1670.6452227338777</v>
      </c>
      <c r="W113" s="98">
        <v>2499.8479321793016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738.94972541738866</v>
      </c>
      <c r="F114" s="101">
        <v>1176.2473389041511</v>
      </c>
      <c r="G114" s="101">
        <v>1005.6153575166721</v>
      </c>
      <c r="H114" s="101">
        <v>891.11748466472136</v>
      </c>
      <c r="I114" s="101">
        <v>931.66924356104914</v>
      </c>
      <c r="J114" s="101">
        <v>792.87200458591826</v>
      </c>
      <c r="K114" s="101">
        <v>850.59881176520332</v>
      </c>
      <c r="L114" s="101">
        <v>958.85701747312658</v>
      </c>
      <c r="M114" s="101">
        <v>993.54060821480539</v>
      </c>
      <c r="N114" s="101">
        <v>1060.7125314378113</v>
      </c>
      <c r="O114" s="101">
        <v>965.97851137791156</v>
      </c>
      <c r="P114" s="101">
        <v>843.43420576525648</v>
      </c>
      <c r="Q114" s="101">
        <v>816.8939870245199</v>
      </c>
      <c r="R114" s="101">
        <v>1058.5499518386744</v>
      </c>
      <c r="S114" s="101">
        <v>1020.3431548794381</v>
      </c>
      <c r="T114" s="101">
        <v>752.38262817620466</v>
      </c>
      <c r="U114" s="101">
        <v>822.15742370110115</v>
      </c>
      <c r="V114" s="101">
        <v>726.57560657046542</v>
      </c>
      <c r="W114" s="101">
        <v>1214.7730272166405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835.22890551220246</v>
      </c>
      <c r="F115" s="104">
        <v>1168.724118207507</v>
      </c>
      <c r="G115" s="104">
        <v>1036.2133604916301</v>
      </c>
      <c r="H115" s="104">
        <v>937.12688345997879</v>
      </c>
      <c r="I115" s="104">
        <v>810.96478936572794</v>
      </c>
      <c r="J115" s="104">
        <v>841.80969943534694</v>
      </c>
      <c r="K115" s="104">
        <v>887.14802654918469</v>
      </c>
      <c r="L115" s="104">
        <v>1015.0684814318154</v>
      </c>
      <c r="M115" s="104">
        <v>983.76425097889455</v>
      </c>
      <c r="N115" s="104">
        <v>1036.2768154338626</v>
      </c>
      <c r="O115" s="104">
        <v>874.02506213944309</v>
      </c>
      <c r="P115" s="104">
        <v>946.7888216663498</v>
      </c>
      <c r="Q115" s="104">
        <v>941.08261487784171</v>
      </c>
      <c r="R115" s="104">
        <v>1171.7443586777549</v>
      </c>
      <c r="S115" s="104">
        <v>1015.3266452983953</v>
      </c>
      <c r="T115" s="104">
        <v>885.2724417694991</v>
      </c>
      <c r="U115" s="104">
        <v>955.86111059237533</v>
      </c>
      <c r="V115" s="104">
        <v>944.06961616341243</v>
      </c>
      <c r="W115" s="104">
        <v>1285.0749049626611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2192.6137769164011</v>
      </c>
      <c r="F116" s="101">
        <v>2236.1425165931196</v>
      </c>
      <c r="G116" s="101">
        <v>2240.0876294555023</v>
      </c>
      <c r="H116" s="101">
        <v>2199.3841838221733</v>
      </c>
      <c r="I116" s="101">
        <v>2398.2963418122963</v>
      </c>
      <c r="J116" s="101">
        <v>2219.7346666892031</v>
      </c>
      <c r="K116" s="101">
        <v>2246.6841001029866</v>
      </c>
      <c r="L116" s="101">
        <v>2284.8332616174262</v>
      </c>
      <c r="M116" s="101">
        <v>2452.1851499621616</v>
      </c>
      <c r="N116" s="101">
        <v>2333.6267794654746</v>
      </c>
      <c r="O116" s="101">
        <v>2285.6955793681827</v>
      </c>
      <c r="P116" s="101">
        <v>2066.9091173081911</v>
      </c>
      <c r="Q116" s="101">
        <v>2131.9198068261107</v>
      </c>
      <c r="R116" s="101">
        <v>2129.4647999708518</v>
      </c>
      <c r="S116" s="101">
        <v>2272.4395663808837</v>
      </c>
      <c r="T116" s="101">
        <v>2346.614577999208</v>
      </c>
      <c r="U116" s="101">
        <v>2229.4762214103589</v>
      </c>
      <c r="V116" s="101">
        <v>2194.6626816590469</v>
      </c>
      <c r="W116" s="101">
        <v>2341.7307533376888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1915.7783282157338</v>
      </c>
      <c r="F117" s="104">
        <v>1969.3154943677152</v>
      </c>
      <c r="G117" s="104">
        <v>1969.0918239290118</v>
      </c>
      <c r="H117" s="104">
        <v>1930.682043880767</v>
      </c>
      <c r="I117" s="104">
        <v>2130.4471314135003</v>
      </c>
      <c r="J117" s="104">
        <v>1948.8409106625911</v>
      </c>
      <c r="K117" s="104">
        <v>1975.3402355347562</v>
      </c>
      <c r="L117" s="104">
        <v>2013.3118376905895</v>
      </c>
      <c r="M117" s="104">
        <v>2172.5917807790465</v>
      </c>
      <c r="N117" s="104">
        <v>2073.0736916507562</v>
      </c>
      <c r="O117" s="104">
        <v>2041.809735969802</v>
      </c>
      <c r="P117" s="104">
        <v>1814.1587082224855</v>
      </c>
      <c r="Q117" s="104">
        <v>1861.4396994218405</v>
      </c>
      <c r="R117" s="104">
        <v>1871.4304542531065</v>
      </c>
      <c r="S117" s="104">
        <v>2025.7828445525279</v>
      </c>
      <c r="T117" s="104">
        <v>2108.2795928104974</v>
      </c>
      <c r="U117" s="104">
        <v>2019.3576713399484</v>
      </c>
      <c r="V117" s="104">
        <v>2001.1234219264304</v>
      </c>
      <c r="W117" s="104">
        <v>2139.9062124305224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933.80718920269305</v>
      </c>
      <c r="F118" s="98">
        <v>1018.2450658173202</v>
      </c>
      <c r="G118" s="98">
        <v>1002.8332060449759</v>
      </c>
      <c r="H118" s="98">
        <v>974.56800879153104</v>
      </c>
      <c r="I118" s="98">
        <v>1181.3640180143923</v>
      </c>
      <c r="J118" s="98">
        <v>984.70537309184078</v>
      </c>
      <c r="K118" s="98">
        <v>1009.7165802064816</v>
      </c>
      <c r="L118" s="98">
        <v>1020.5849176984591</v>
      </c>
      <c r="M118" s="98">
        <v>1144.9317835896697</v>
      </c>
      <c r="N118" s="98">
        <v>1095.4327312731261</v>
      </c>
      <c r="O118" s="98">
        <v>1121.8343902736813</v>
      </c>
      <c r="P118" s="98">
        <v>887.46226570415638</v>
      </c>
      <c r="Q118" s="98">
        <v>902.61300678231964</v>
      </c>
      <c r="R118" s="98">
        <v>913.95037842846887</v>
      </c>
      <c r="S118" s="98">
        <v>1044.9729714517748</v>
      </c>
      <c r="T118" s="98">
        <v>999.09479393552579</v>
      </c>
      <c r="U118" s="98">
        <v>959.93894366548295</v>
      </c>
      <c r="V118" s="98">
        <v>890.79110828097294</v>
      </c>
      <c r="W118" s="98">
        <v>1042.7905885526575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981.97113901304112</v>
      </c>
      <c r="F119" s="98">
        <v>951.07042855039492</v>
      </c>
      <c r="G119" s="98">
        <v>966.25861788403586</v>
      </c>
      <c r="H119" s="98">
        <v>956.11403508923604</v>
      </c>
      <c r="I119" s="98">
        <v>949.0831133991079</v>
      </c>
      <c r="J119" s="98">
        <v>964.13553757075101</v>
      </c>
      <c r="K119" s="98">
        <v>965.62365532827448</v>
      </c>
      <c r="L119" s="98">
        <v>992.72691999213032</v>
      </c>
      <c r="M119" s="98">
        <v>1027.6599971893768</v>
      </c>
      <c r="N119" s="98">
        <v>977.64096037763034</v>
      </c>
      <c r="O119" s="98">
        <v>919.97534569612094</v>
      </c>
      <c r="P119" s="98">
        <v>926.69644251832892</v>
      </c>
      <c r="Q119" s="98">
        <v>958.82669263952107</v>
      </c>
      <c r="R119" s="98">
        <v>957.4800758246372</v>
      </c>
      <c r="S119" s="98">
        <v>980.80987310075295</v>
      </c>
      <c r="T119" s="98">
        <v>1109.1847988749714</v>
      </c>
      <c r="U119" s="98">
        <v>1059.4187276744653</v>
      </c>
      <c r="V119" s="98">
        <v>1110.3323136454576</v>
      </c>
      <c r="W119" s="98">
        <v>1097.1156238778649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868.12137614985022</v>
      </c>
      <c r="F120" s="122">
        <v>895.07536647033987</v>
      </c>
      <c r="G120" s="122">
        <v>914.82822521055618</v>
      </c>
      <c r="H120" s="122">
        <v>897.31508527763287</v>
      </c>
      <c r="I120" s="122">
        <v>847.744505208634</v>
      </c>
      <c r="J120" s="122">
        <v>807.89625132666436</v>
      </c>
      <c r="K120" s="122">
        <v>802.70588243533382</v>
      </c>
      <c r="L120" s="122">
        <v>821.21083232345632</v>
      </c>
      <c r="M120" s="122">
        <v>752.40020418166068</v>
      </c>
      <c r="N120" s="122">
        <v>761.42539914892745</v>
      </c>
      <c r="O120" s="122">
        <v>757.06567722341163</v>
      </c>
      <c r="P120" s="122">
        <v>721.50590858760495</v>
      </c>
      <c r="Q120" s="122">
        <v>688.7292123358485</v>
      </c>
      <c r="R120" s="122">
        <v>660.63684096010297</v>
      </c>
      <c r="S120" s="122">
        <v>703.88502874011442</v>
      </c>
      <c r="T120" s="122">
        <v>664.43523168586808</v>
      </c>
      <c r="U120" s="122">
        <v>658.01196724524982</v>
      </c>
      <c r="V120" s="122">
        <v>638.42239231411145</v>
      </c>
      <c r="W120" s="122">
        <v>663.40723781749909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868.12137614985022</v>
      </c>
      <c r="F122" s="33">
        <v>895.07536647033987</v>
      </c>
      <c r="G122" s="33">
        <v>914.82822521055618</v>
      </c>
      <c r="H122" s="33">
        <v>897.31508527763287</v>
      </c>
      <c r="I122" s="33">
        <v>847.744505208634</v>
      </c>
      <c r="J122" s="33">
        <v>807.89625132666436</v>
      </c>
      <c r="K122" s="33">
        <v>802.70588243533382</v>
      </c>
      <c r="L122" s="33">
        <v>821.21083232345632</v>
      </c>
      <c r="M122" s="33">
        <v>752.40020418166068</v>
      </c>
      <c r="N122" s="33">
        <v>761.42539914892745</v>
      </c>
      <c r="O122" s="33">
        <v>757.06567722341163</v>
      </c>
      <c r="P122" s="33">
        <v>721.50590858760495</v>
      </c>
      <c r="Q122" s="33">
        <v>688.7292123358485</v>
      </c>
      <c r="R122" s="33">
        <v>660.63684096010297</v>
      </c>
      <c r="S122" s="33">
        <v>703.88502874011442</v>
      </c>
      <c r="T122" s="33">
        <v>664.43523168586808</v>
      </c>
      <c r="U122" s="33">
        <v>658.01196724524982</v>
      </c>
      <c r="V122" s="33">
        <v>638.42239231411145</v>
      </c>
      <c r="W122" s="33">
        <v>663.40723781749909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12945.662479745873</v>
      </c>
      <c r="C124" s="117">
        <f t="shared" si="42"/>
        <v>13365.192235432223</v>
      </c>
      <c r="D124" s="117">
        <f t="shared" si="42"/>
        <v>13585.630454118051</v>
      </c>
      <c r="E124" s="117">
        <f t="shared" si="42"/>
        <v>12248.655484085626</v>
      </c>
      <c r="F124" s="117">
        <f t="shared" si="42"/>
        <v>13111.71127971159</v>
      </c>
      <c r="G124" s="117">
        <f t="shared" si="42"/>
        <v>12989.762895120088</v>
      </c>
      <c r="H124" s="117">
        <f t="shared" si="42"/>
        <v>12221.560853654653</v>
      </c>
      <c r="I124" s="117">
        <f t="shared" si="42"/>
        <v>11561.012427398664</v>
      </c>
      <c r="J124" s="117">
        <f t="shared" si="42"/>
        <v>12042.061721002994</v>
      </c>
      <c r="K124" s="117">
        <f t="shared" si="42"/>
        <v>11847.987149164182</v>
      </c>
      <c r="L124" s="117">
        <f t="shared" si="42"/>
        <v>13143.609662303026</v>
      </c>
      <c r="M124" s="117">
        <f t="shared" si="42"/>
        <v>12059.903982514417</v>
      </c>
      <c r="N124" s="117">
        <f t="shared" si="42"/>
        <v>10785.340095981846</v>
      </c>
      <c r="O124" s="117">
        <f t="shared" si="42"/>
        <v>13654.466750713493</v>
      </c>
      <c r="P124" s="117">
        <f t="shared" si="42"/>
        <v>11208.859611075937</v>
      </c>
      <c r="Q124" s="117">
        <f t="shared" si="42"/>
        <v>11701.32842776484</v>
      </c>
      <c r="R124" s="117">
        <f t="shared" ref="R124:V124" si="43">R125+R128+R130+R139</f>
        <v>12393.259140345681</v>
      </c>
      <c r="S124" s="117">
        <f t="shared" si="43"/>
        <v>12688.421380685069</v>
      </c>
      <c r="T124" s="117">
        <f t="shared" si="43"/>
        <v>11384.192710657819</v>
      </c>
      <c r="U124" s="117">
        <f t="shared" si="43"/>
        <v>12472.610639446477</v>
      </c>
      <c r="V124" s="117">
        <f t="shared" si="43"/>
        <v>12465.580346948331</v>
      </c>
      <c r="W124" s="117">
        <f t="shared" ref="W124" si="44">W125+W128+W130+W139</f>
        <v>12716.925714094155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10183.145059313465</v>
      </c>
      <c r="C125" s="122">
        <f t="shared" si="45"/>
        <v>10576.172676264012</v>
      </c>
      <c r="D125" s="122">
        <f t="shared" si="45"/>
        <v>10657.722837384266</v>
      </c>
      <c r="E125" s="122">
        <f t="shared" si="45"/>
        <v>9372.8950305942562</v>
      </c>
      <c r="F125" s="122">
        <f t="shared" si="45"/>
        <v>10081.874503052735</v>
      </c>
      <c r="G125" s="122">
        <f t="shared" si="45"/>
        <v>9930.2834477406614</v>
      </c>
      <c r="H125" s="122">
        <f t="shared" si="45"/>
        <v>9312.4810243187585</v>
      </c>
      <c r="I125" s="122">
        <f t="shared" si="45"/>
        <v>8535.6998683138063</v>
      </c>
      <c r="J125" s="122">
        <f t="shared" si="45"/>
        <v>9209.5811044090842</v>
      </c>
      <c r="K125" s="122">
        <f t="shared" si="45"/>
        <v>8985.0776091270691</v>
      </c>
      <c r="L125" s="122">
        <f t="shared" si="45"/>
        <v>10196.044788731722</v>
      </c>
      <c r="M125" s="122">
        <f t="shared" si="45"/>
        <v>9061.2407414879144</v>
      </c>
      <c r="N125" s="122">
        <f t="shared" si="45"/>
        <v>7964.4617067459467</v>
      </c>
      <c r="O125" s="122">
        <f t="shared" si="45"/>
        <v>10893.109676500777</v>
      </c>
      <c r="P125" s="122">
        <f t="shared" si="45"/>
        <v>8589.9707282269846</v>
      </c>
      <c r="Q125" s="122">
        <f t="shared" si="45"/>
        <v>9093.3252728331681</v>
      </c>
      <c r="R125" s="122">
        <f t="shared" ref="R125:V125" si="46">SUM(R126:R127)</f>
        <v>9772.2479539129872</v>
      </c>
      <c r="S125" s="122">
        <f t="shared" si="46"/>
        <v>9865.9384561312327</v>
      </c>
      <c r="T125" s="122">
        <f t="shared" si="46"/>
        <v>8635.2260512619359</v>
      </c>
      <c r="U125" s="122">
        <f t="shared" si="46"/>
        <v>9719.0912618557395</v>
      </c>
      <c r="V125" s="122">
        <f t="shared" si="46"/>
        <v>9788.0832738407589</v>
      </c>
      <c r="W125" s="122">
        <f t="shared" ref="W125" si="47">SUM(W126:W127)</f>
        <v>9828.0419010628175</v>
      </c>
      <c r="DA125" s="130" t="s">
        <v>2359</v>
      </c>
    </row>
    <row r="126" spans="1:105" ht="12" customHeight="1" x14ac:dyDescent="0.25">
      <c r="A126" s="97" t="s">
        <v>203</v>
      </c>
      <c r="B126" s="98">
        <v>10139.78719340492</v>
      </c>
      <c r="C126" s="98">
        <v>10531.657691420429</v>
      </c>
      <c r="D126" s="98">
        <v>10613.549154400873</v>
      </c>
      <c r="E126" s="98">
        <v>9334.9653650608416</v>
      </c>
      <c r="F126" s="98">
        <v>10041.334753762119</v>
      </c>
      <c r="G126" s="98">
        <v>9890.7506721907994</v>
      </c>
      <c r="H126" s="98">
        <v>9276.209200769681</v>
      </c>
      <c r="I126" s="98">
        <v>8502.9877829177876</v>
      </c>
      <c r="J126" s="98">
        <v>9174.5671027832159</v>
      </c>
      <c r="K126" s="98">
        <v>8951.2538257316792</v>
      </c>
      <c r="L126" s="98">
        <v>10158.091008844316</v>
      </c>
      <c r="M126" s="98">
        <v>9027.9677692440819</v>
      </c>
      <c r="N126" s="98">
        <v>7935.3039857051635</v>
      </c>
      <c r="O126" s="98">
        <v>10853.249140804948</v>
      </c>
      <c r="P126" s="98">
        <v>8558.531571108475</v>
      </c>
      <c r="Q126" s="98">
        <v>9060.0441457598827</v>
      </c>
      <c r="R126" s="98">
        <v>9736.8932499980583</v>
      </c>
      <c r="S126" s="98">
        <v>9830.5584614995714</v>
      </c>
      <c r="T126" s="98">
        <v>8604.3522392002978</v>
      </c>
      <c r="U126" s="98">
        <v>9684.7654034354673</v>
      </c>
      <c r="V126" s="98">
        <v>9753.4763885953398</v>
      </c>
      <c r="W126" s="98">
        <v>9793.5268098999677</v>
      </c>
      <c r="DA126" s="63" t="s">
        <v>2360</v>
      </c>
    </row>
    <row r="127" spans="1:105" ht="12" customHeight="1" x14ac:dyDescent="0.25">
      <c r="A127" s="97" t="s">
        <v>53</v>
      </c>
      <c r="B127" s="98">
        <v>43.35786590854471</v>
      </c>
      <c r="C127" s="98">
        <v>44.514984843582297</v>
      </c>
      <c r="D127" s="98">
        <v>44.17368298339327</v>
      </c>
      <c r="E127" s="98">
        <v>37.929665533413825</v>
      </c>
      <c r="F127" s="98">
        <v>40.539749290616577</v>
      </c>
      <c r="G127" s="98">
        <v>39.532775549861149</v>
      </c>
      <c r="H127" s="98">
        <v>36.271823549077475</v>
      </c>
      <c r="I127" s="98">
        <v>32.712085396019503</v>
      </c>
      <c r="J127" s="98">
        <v>35.014001625868211</v>
      </c>
      <c r="K127" s="98">
        <v>33.823783395389327</v>
      </c>
      <c r="L127" s="98">
        <v>37.953779887406569</v>
      </c>
      <c r="M127" s="98">
        <v>33.272972243832243</v>
      </c>
      <c r="N127" s="98">
        <v>29.157721040783297</v>
      </c>
      <c r="O127" s="98">
        <v>39.860535695828673</v>
      </c>
      <c r="P127" s="98">
        <v>31.439157118510554</v>
      </c>
      <c r="Q127" s="98">
        <v>33.281127073286001</v>
      </c>
      <c r="R127" s="98">
        <v>35.354703914929075</v>
      </c>
      <c r="S127" s="98">
        <v>35.379994631661908</v>
      </c>
      <c r="T127" s="98">
        <v>30.873812061638315</v>
      </c>
      <c r="U127" s="98">
        <v>34.325858420272937</v>
      </c>
      <c r="V127" s="98">
        <v>34.606885245418567</v>
      </c>
      <c r="W127" s="98">
        <v>34.515091162849025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14.124167003927456</v>
      </c>
      <c r="C128" s="122">
        <f t="shared" si="48"/>
        <v>14.314723834703162</v>
      </c>
      <c r="D128" s="122">
        <f t="shared" si="48"/>
        <v>14.597402293276367</v>
      </c>
      <c r="E128" s="122">
        <f t="shared" si="48"/>
        <v>26.903609958639258</v>
      </c>
      <c r="F128" s="122">
        <f t="shared" si="48"/>
        <v>13.8343053851695</v>
      </c>
      <c r="G128" s="122">
        <f t="shared" si="48"/>
        <v>14.624980586056228</v>
      </c>
      <c r="H128" s="122">
        <f t="shared" si="48"/>
        <v>23.277928045000554</v>
      </c>
      <c r="I128" s="122">
        <f t="shared" si="48"/>
        <v>18.070035228295151</v>
      </c>
      <c r="J128" s="122">
        <f t="shared" si="48"/>
        <v>20.289322784719559</v>
      </c>
      <c r="K128" s="122">
        <f t="shared" si="48"/>
        <v>20.684057337102285</v>
      </c>
      <c r="L128" s="122">
        <f t="shared" si="48"/>
        <v>24.405635679619252</v>
      </c>
      <c r="M128" s="122">
        <f t="shared" si="48"/>
        <v>26.316139227408378</v>
      </c>
      <c r="N128" s="122">
        <f t="shared" si="48"/>
        <v>26.081681320645799</v>
      </c>
      <c r="O128" s="122">
        <f t="shared" si="48"/>
        <v>26.043969772649834</v>
      </c>
      <c r="P128" s="122">
        <f t="shared" si="48"/>
        <v>24.874170084691745</v>
      </c>
      <c r="Q128" s="122">
        <f t="shared" si="48"/>
        <v>24.370155252087386</v>
      </c>
      <c r="R128" s="122">
        <f t="shared" si="48"/>
        <v>27.218145589711831</v>
      </c>
      <c r="S128" s="122">
        <f t="shared" si="48"/>
        <v>30.352819476208275</v>
      </c>
      <c r="T128" s="122">
        <f t="shared" si="48"/>
        <v>30.280870403402588</v>
      </c>
      <c r="U128" s="122">
        <f t="shared" si="48"/>
        <v>30.405121029665747</v>
      </c>
      <c r="V128" s="122">
        <f t="shared" si="48"/>
        <v>28.686381602173224</v>
      </c>
      <c r="W128" s="122">
        <f t="shared" si="48"/>
        <v>29.227729630347824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14.124167003927456</v>
      </c>
      <c r="C129" s="98">
        <f>IF(RES_hhdet_fec!C129=0,0,RES_hhdet_fec!C129*1000*11630/RES_hhdet_num!C124)</f>
        <v>14.314723834703162</v>
      </c>
      <c r="D129" s="98">
        <f>IF(RES_hhdet_fec!D129=0,0,RES_hhdet_fec!D129*1000*11630/RES_hhdet_num!D124)</f>
        <v>14.597402293276367</v>
      </c>
      <c r="E129" s="98">
        <f>IF(RES_hhdet_fec!E129=0,0,RES_hhdet_fec!E129*1000*11630/RES_hhdet_num!E124)</f>
        <v>26.903609958639258</v>
      </c>
      <c r="F129" s="98">
        <f>IF(RES_hhdet_fec!F129=0,0,RES_hhdet_fec!F129*1000*11630/RES_hhdet_num!F124)</f>
        <v>13.8343053851695</v>
      </c>
      <c r="G129" s="98">
        <f>IF(RES_hhdet_fec!G129=0,0,RES_hhdet_fec!G129*1000*11630/RES_hhdet_num!G124)</f>
        <v>14.624980586056228</v>
      </c>
      <c r="H129" s="98">
        <f>IF(RES_hhdet_fec!H129=0,0,RES_hhdet_fec!H129*1000*11630/RES_hhdet_num!H124)</f>
        <v>23.277928045000554</v>
      </c>
      <c r="I129" s="98">
        <f>IF(RES_hhdet_fec!I129=0,0,RES_hhdet_fec!I129*1000*11630/RES_hhdet_num!I124)</f>
        <v>18.070035228295151</v>
      </c>
      <c r="J129" s="98">
        <f>IF(RES_hhdet_fec!J129=0,0,RES_hhdet_fec!J129*1000*11630/RES_hhdet_num!J124)</f>
        <v>20.289322784719559</v>
      </c>
      <c r="K129" s="98">
        <f>IF(RES_hhdet_fec!K129=0,0,RES_hhdet_fec!K129*1000*11630/RES_hhdet_num!K124)</f>
        <v>20.684057337102285</v>
      </c>
      <c r="L129" s="98">
        <f>IF(RES_hhdet_fec!L129=0,0,RES_hhdet_fec!L129*1000*11630/RES_hhdet_num!L124)</f>
        <v>24.405635679619252</v>
      </c>
      <c r="M129" s="98">
        <f>IF(RES_hhdet_fec!M129=0,0,RES_hhdet_fec!M129*1000*11630/RES_hhdet_num!M124)</f>
        <v>26.316139227408378</v>
      </c>
      <c r="N129" s="98">
        <f>IF(RES_hhdet_fec!N129=0,0,RES_hhdet_fec!N129*1000*11630/RES_hhdet_num!N124)</f>
        <v>26.081681320645799</v>
      </c>
      <c r="O129" s="98">
        <f>IF(RES_hhdet_fec!O129=0,0,RES_hhdet_fec!O129*1000*11630/RES_hhdet_num!O124)</f>
        <v>26.043969772649834</v>
      </c>
      <c r="P129" s="98">
        <f>IF(RES_hhdet_fec!P129=0,0,RES_hhdet_fec!P129*1000*11630/RES_hhdet_num!P124)</f>
        <v>24.874170084691745</v>
      </c>
      <c r="Q129" s="98">
        <f>IF(RES_hhdet_fec!Q129=0,0,RES_hhdet_fec!Q129*1000*11630/RES_hhdet_num!Q124)</f>
        <v>24.370155252087386</v>
      </c>
      <c r="R129" s="98">
        <f>IF(RES_hhdet_fec!R129=0,0,RES_hhdet_fec!R129*1000*11630/RES_hhdet_num!R124)</f>
        <v>27.218145589711831</v>
      </c>
      <c r="S129" s="98">
        <f>IF(RES_hhdet_fec!S129=0,0,RES_hhdet_fec!S129*1000*11630/RES_hhdet_num!S124)</f>
        <v>30.352819476208275</v>
      </c>
      <c r="T129" s="98">
        <f>IF(RES_hhdet_fec!T129=0,0,RES_hhdet_fec!T129*1000*11630/RES_hhdet_num!T124)</f>
        <v>30.280870403402588</v>
      </c>
      <c r="U129" s="98">
        <f>IF(RES_hhdet_fec!U129=0,0,RES_hhdet_fec!U129*1000*11630/RES_hhdet_num!U124)</f>
        <v>30.405121029665747</v>
      </c>
      <c r="V129" s="98">
        <f>IF(RES_hhdet_fec!V129=0,0,RES_hhdet_fec!V129*1000*11630/RES_hhdet_num!V124)</f>
        <v>28.686381602173224</v>
      </c>
      <c r="W129" s="98">
        <f>IF(RES_hhdet_fec!W129=0,0,RES_hhdet_fec!W129*1000*11630/RES_hhdet_num!W124)</f>
        <v>29.227729630347824</v>
      </c>
      <c r="DA129" s="63" t="s">
        <v>2363</v>
      </c>
    </row>
    <row r="130" spans="1:105" ht="12" customHeight="1" x14ac:dyDescent="0.25">
      <c r="A130" s="121" t="s">
        <v>55</v>
      </c>
      <c r="B130" s="122">
        <v>1936.1099801624543</v>
      </c>
      <c r="C130" s="122">
        <v>1932.8193560110208</v>
      </c>
      <c r="D130" s="122">
        <v>2050.887163966368</v>
      </c>
      <c r="E130" s="122">
        <v>1968.749404933624</v>
      </c>
      <c r="F130" s="122">
        <v>2111.6596064909363</v>
      </c>
      <c r="G130" s="122">
        <v>2124.03659999399</v>
      </c>
      <c r="H130" s="122">
        <v>1986.4241619983532</v>
      </c>
      <c r="I130" s="122">
        <v>2158.8736878670884</v>
      </c>
      <c r="J130" s="122">
        <v>2002.958723340095</v>
      </c>
      <c r="K130" s="122">
        <v>2037.6792487150103</v>
      </c>
      <c r="L130" s="122">
        <v>2099.492310972495</v>
      </c>
      <c r="M130" s="122">
        <v>2217.6388155520481</v>
      </c>
      <c r="N130" s="122">
        <v>2032.0723879091297</v>
      </c>
      <c r="O130" s="122">
        <v>1978.4464660769358</v>
      </c>
      <c r="P130" s="122">
        <v>1872.6214651450825</v>
      </c>
      <c r="Q130" s="122">
        <v>1895.0279844969486</v>
      </c>
      <c r="R130" s="122">
        <v>1932.6405887308788</v>
      </c>
      <c r="S130" s="122">
        <v>2087.4185589895892</v>
      </c>
      <c r="T130" s="122">
        <v>2050.9738251272647</v>
      </c>
      <c r="U130" s="122">
        <v>2061.4458615804624</v>
      </c>
      <c r="V130" s="122">
        <v>2007.5334044789038</v>
      </c>
      <c r="W130" s="122">
        <v>2192.8999283114981</v>
      </c>
      <c r="DA130" s="130" t="s">
        <v>2364</v>
      </c>
    </row>
    <row r="131" spans="1:105" ht="12" customHeight="1" x14ac:dyDescent="0.25">
      <c r="A131" s="97" t="s">
        <v>128</v>
      </c>
      <c r="B131" s="98">
        <v>1826.8072127588719</v>
      </c>
      <c r="C131" s="98">
        <v>1829.0849688909152</v>
      </c>
      <c r="D131" s="98">
        <v>1975.1759170364805</v>
      </c>
      <c r="E131" s="98">
        <v>1812.1526149644149</v>
      </c>
      <c r="F131" s="98">
        <v>2043.8472730760345</v>
      </c>
      <c r="G131" s="98">
        <v>2084.4587403468145</v>
      </c>
      <c r="H131" s="98">
        <v>1892.4578830620596</v>
      </c>
      <c r="I131" s="98">
        <v>2057.4074193181673</v>
      </c>
      <c r="J131" s="98">
        <v>1920.9157518138909</v>
      </c>
      <c r="K131" s="98">
        <v>1973.7938725286847</v>
      </c>
      <c r="L131" s="98">
        <v>2053.9460514964185</v>
      </c>
      <c r="M131" s="98">
        <v>2145.8764924082975</v>
      </c>
      <c r="N131" s="98">
        <v>1884.940449500901</v>
      </c>
      <c r="O131" s="98">
        <v>1821.3113565933111</v>
      </c>
      <c r="P131" s="98">
        <v>1856.2892260316291</v>
      </c>
      <c r="Q131" s="98">
        <v>1858.5447573975948</v>
      </c>
      <c r="R131" s="98">
        <v>1935.0014077183716</v>
      </c>
      <c r="S131" s="98">
        <v>2094.6422462315136</v>
      </c>
      <c r="T131" s="98">
        <v>1908.6732037156439</v>
      </c>
      <c r="U131" s="98">
        <v>2052.1058116391391</v>
      </c>
      <c r="V131" s="98">
        <v>1967.8584006104752</v>
      </c>
      <c r="W131" s="98">
        <v>2196.4265042242346</v>
      </c>
      <c r="DA131" s="63" t="s">
        <v>2365</v>
      </c>
    </row>
    <row r="132" spans="1:105" ht="12" customHeight="1" x14ac:dyDescent="0.25">
      <c r="A132" s="97" t="s">
        <v>127</v>
      </c>
      <c r="B132" s="98">
        <v>1695.1867903793836</v>
      </c>
      <c r="C132" s="98">
        <v>1689.7578225070704</v>
      </c>
      <c r="D132" s="98">
        <v>1826.0520523501516</v>
      </c>
      <c r="E132" s="98">
        <v>1674.3725520787557</v>
      </c>
      <c r="F132" s="98">
        <v>1897.5739767640464</v>
      </c>
      <c r="G132" s="98">
        <v>1935.7179988589633</v>
      </c>
      <c r="H132" s="98">
        <v>1759.0498253006301</v>
      </c>
      <c r="I132" s="98">
        <v>1926.1061295944269</v>
      </c>
      <c r="J132" s="98">
        <v>1794.6929373127175</v>
      </c>
      <c r="K132" s="98">
        <v>1851.0300313439598</v>
      </c>
      <c r="L132" s="98">
        <v>1933.2743554567351</v>
      </c>
      <c r="M132" s="98">
        <v>2031.6398511964192</v>
      </c>
      <c r="N132" s="98">
        <v>1795.0006110772167</v>
      </c>
      <c r="O132" s="98">
        <v>1742.849976125807</v>
      </c>
      <c r="P132" s="98">
        <v>1763.8319903573104</v>
      </c>
      <c r="Q132" s="98">
        <v>1765.931096408566</v>
      </c>
      <c r="R132" s="98">
        <v>1840.5562928444358</v>
      </c>
      <c r="S132" s="98">
        <v>2000.5518776107367</v>
      </c>
      <c r="T132" s="98">
        <v>1822.8279898508224</v>
      </c>
      <c r="U132" s="98">
        <v>1961.8454702862675</v>
      </c>
      <c r="V132" s="98">
        <v>1884.4890820301873</v>
      </c>
      <c r="W132" s="98">
        <v>2115.4117923407712</v>
      </c>
      <c r="DA132" s="63" t="s">
        <v>2366</v>
      </c>
    </row>
    <row r="133" spans="1:105" ht="12" customHeight="1" x14ac:dyDescent="0.25">
      <c r="A133" s="100" t="s">
        <v>203</v>
      </c>
      <c r="B133" s="101">
        <v>794.28718564017788</v>
      </c>
      <c r="C133" s="101">
        <v>751.96286568344829</v>
      </c>
      <c r="D133" s="101">
        <v>832.8260377568057</v>
      </c>
      <c r="E133" s="101">
        <v>760.29390044582021</v>
      </c>
      <c r="F133" s="101">
        <v>917.04972731501812</v>
      </c>
      <c r="G133" s="101">
        <v>920.03524368497131</v>
      </c>
      <c r="H133" s="101">
        <v>827.26530438268674</v>
      </c>
      <c r="I133" s="101">
        <v>998.94575647051215</v>
      </c>
      <c r="J133" s="101">
        <v>844.10961651506238</v>
      </c>
      <c r="K133" s="101">
        <v>880.55287363361049</v>
      </c>
      <c r="L133" s="101">
        <v>912.80727736139931</v>
      </c>
      <c r="M133" s="101">
        <v>994.89107251138989</v>
      </c>
      <c r="N133" s="101">
        <v>882.26338383038501</v>
      </c>
      <c r="O133" s="101">
        <v>891.43568768904629</v>
      </c>
      <c r="P133" s="101">
        <v>808.55348225452803</v>
      </c>
      <c r="Q133" s="101">
        <v>799.4179201729346</v>
      </c>
      <c r="R133" s="101">
        <v>844.22160739280685</v>
      </c>
      <c r="S133" s="101">
        <v>972.74378334702362</v>
      </c>
      <c r="T133" s="101">
        <v>809.24734358189107</v>
      </c>
      <c r="U133" s="101">
        <v>884.85730545553872</v>
      </c>
      <c r="V133" s="101">
        <v>799.20377900121696</v>
      </c>
      <c r="W133" s="101">
        <v>994.66305105457434</v>
      </c>
      <c r="DA133" s="131" t="s">
        <v>2367</v>
      </c>
    </row>
    <row r="134" spans="1:105" ht="12" customHeight="1" x14ac:dyDescent="0.25">
      <c r="A134" s="103" t="s">
        <v>52</v>
      </c>
      <c r="B134" s="104">
        <v>900.89960473920564</v>
      </c>
      <c r="C134" s="104">
        <v>937.7949568236221</v>
      </c>
      <c r="D134" s="104">
        <v>993.22601459334601</v>
      </c>
      <c r="E134" s="104">
        <v>914.07865163293536</v>
      </c>
      <c r="F134" s="104">
        <v>980.52424944902828</v>
      </c>
      <c r="G134" s="104">
        <v>1015.6827551739922</v>
      </c>
      <c r="H134" s="104">
        <v>931.78452091794372</v>
      </c>
      <c r="I134" s="104">
        <v>927.16037312391472</v>
      </c>
      <c r="J134" s="104">
        <v>950.58332079765523</v>
      </c>
      <c r="K134" s="104">
        <v>970.47715771034927</v>
      </c>
      <c r="L134" s="104">
        <v>1020.4670780953356</v>
      </c>
      <c r="M134" s="104">
        <v>1036.7487786850293</v>
      </c>
      <c r="N134" s="104">
        <v>912.73722724683182</v>
      </c>
      <c r="O134" s="104">
        <v>851.41428843676044</v>
      </c>
      <c r="P134" s="104">
        <v>955.27850810278233</v>
      </c>
      <c r="Q134" s="104">
        <v>966.51317623563159</v>
      </c>
      <c r="R134" s="104">
        <v>996.33468545162941</v>
      </c>
      <c r="S134" s="104">
        <v>1027.808094263713</v>
      </c>
      <c r="T134" s="104">
        <v>1013.580646268931</v>
      </c>
      <c r="U134" s="104">
        <v>1076.9881648307289</v>
      </c>
      <c r="V134" s="104">
        <v>1085.2853030289705</v>
      </c>
      <c r="W134" s="104">
        <v>1120.7487412861969</v>
      </c>
      <c r="DA134" s="132" t="s">
        <v>2368</v>
      </c>
    </row>
    <row r="135" spans="1:105" ht="12" customHeight="1" x14ac:dyDescent="0.25">
      <c r="A135" s="106" t="s">
        <v>122</v>
      </c>
      <c r="B135" s="101">
        <v>2121.126268343738</v>
      </c>
      <c r="C135" s="101">
        <v>2121.3111397866987</v>
      </c>
      <c r="D135" s="101">
        <v>2214.3988853039109</v>
      </c>
      <c r="E135" s="101">
        <v>2254.0400291304031</v>
      </c>
      <c r="F135" s="101">
        <v>2283.6202116069094</v>
      </c>
      <c r="G135" s="101">
        <v>2271.8253534662731</v>
      </c>
      <c r="H135" s="101">
        <v>2211.8895325204639</v>
      </c>
      <c r="I135" s="101">
        <v>2402.5254444848288</v>
      </c>
      <c r="J135" s="101">
        <v>2227.5065883415032</v>
      </c>
      <c r="K135" s="101">
        <v>2255.7342565884128</v>
      </c>
      <c r="L135" s="101">
        <v>2299.6984049068074</v>
      </c>
      <c r="M135" s="101">
        <v>2468.746088477591</v>
      </c>
      <c r="N135" s="101">
        <v>2341.5337629993396</v>
      </c>
      <c r="O135" s="101">
        <v>2285.1270245469718</v>
      </c>
      <c r="P135" s="101">
        <v>2063.1075972970134</v>
      </c>
      <c r="Q135" s="101">
        <v>2126.1662969353115</v>
      </c>
      <c r="R135" s="101">
        <v>2130.9477259301334</v>
      </c>
      <c r="S135" s="101">
        <v>2276.9198363673545</v>
      </c>
      <c r="T135" s="101">
        <v>2375.3619090208772</v>
      </c>
      <c r="U135" s="101">
        <v>2256.3019798225823</v>
      </c>
      <c r="V135" s="101">
        <v>2211.4691078527676</v>
      </c>
      <c r="W135" s="101">
        <v>2350.6656972548699</v>
      </c>
      <c r="DA135" s="131" t="s">
        <v>2369</v>
      </c>
    </row>
    <row r="136" spans="1:105" ht="12" customHeight="1" x14ac:dyDescent="0.25">
      <c r="A136" s="107" t="s">
        <v>121</v>
      </c>
      <c r="B136" s="104">
        <v>1821.2819447767486</v>
      </c>
      <c r="C136" s="104">
        <v>1809.2958267878159</v>
      </c>
      <c r="D136" s="104">
        <v>1896.7634900036096</v>
      </c>
      <c r="E136" s="104">
        <v>1931.2732520402233</v>
      </c>
      <c r="F136" s="104">
        <v>1981.389995351996</v>
      </c>
      <c r="G136" s="104">
        <v>1976.059740604926</v>
      </c>
      <c r="H136" s="104">
        <v>1933.694809971317</v>
      </c>
      <c r="I136" s="104">
        <v>2133.1204510476368</v>
      </c>
      <c r="J136" s="104">
        <v>1954.4581677986869</v>
      </c>
      <c r="K136" s="104">
        <v>1982.3271691633606</v>
      </c>
      <c r="L136" s="104">
        <v>2021.5177554349648</v>
      </c>
      <c r="M136" s="104">
        <v>2181.4398478538133</v>
      </c>
      <c r="N136" s="104">
        <v>2078.1299742488031</v>
      </c>
      <c r="O136" s="104">
        <v>2041.6680172948957</v>
      </c>
      <c r="P136" s="104">
        <v>1814.2442042123944</v>
      </c>
      <c r="Q136" s="104">
        <v>1861.7312818043863</v>
      </c>
      <c r="R136" s="104">
        <v>1874.5386378310657</v>
      </c>
      <c r="S136" s="104">
        <v>2029.1181627378221</v>
      </c>
      <c r="T136" s="104">
        <v>2116.8066655239563</v>
      </c>
      <c r="U136" s="104">
        <v>2028.297801558904</v>
      </c>
      <c r="V136" s="104">
        <v>2009.0796265667532</v>
      </c>
      <c r="W136" s="104">
        <v>2155.3148402928505</v>
      </c>
      <c r="DA136" s="132" t="s">
        <v>2370</v>
      </c>
    </row>
    <row r="137" spans="1:105" ht="12" customHeight="1" x14ac:dyDescent="0.25">
      <c r="A137" s="108" t="s">
        <v>53</v>
      </c>
      <c r="B137" s="98">
        <v>922.68768519742173</v>
      </c>
      <c r="C137" s="98">
        <v>871.87968743703254</v>
      </c>
      <c r="D137" s="98">
        <v>935.06396540381934</v>
      </c>
      <c r="E137" s="98">
        <v>947.8956524768538</v>
      </c>
      <c r="F137" s="98">
        <v>1029.159843356595</v>
      </c>
      <c r="G137" s="98">
        <v>1008.8767232871803</v>
      </c>
      <c r="H137" s="98">
        <v>976.73987795161497</v>
      </c>
      <c r="I137" s="98">
        <v>1183.0605357782974</v>
      </c>
      <c r="J137" s="98">
        <v>988.274696899481</v>
      </c>
      <c r="K137" s="98">
        <v>1014.3097589619367</v>
      </c>
      <c r="L137" s="98">
        <v>1025.9509198653254</v>
      </c>
      <c r="M137" s="98">
        <v>1150.8775323333211</v>
      </c>
      <c r="N137" s="98">
        <v>1098.3157963896413</v>
      </c>
      <c r="O137" s="98">
        <v>1120.435472781144</v>
      </c>
      <c r="P137" s="98">
        <v>885.93316838266446</v>
      </c>
      <c r="Q137" s="98">
        <v>901.53523693222701</v>
      </c>
      <c r="R137" s="98">
        <v>916.03286104071856</v>
      </c>
      <c r="S137" s="98">
        <v>1048.0117040055163</v>
      </c>
      <c r="T137" s="98">
        <v>1006.5911486970172</v>
      </c>
      <c r="U137" s="98">
        <v>968.00815765042319</v>
      </c>
      <c r="V137" s="98">
        <v>897.70997057425348</v>
      </c>
      <c r="W137" s="98">
        <v>1054.9992624445269</v>
      </c>
      <c r="DA137" s="63" t="s">
        <v>2371</v>
      </c>
    </row>
    <row r="138" spans="1:105" ht="12" customHeight="1" x14ac:dyDescent="0.25">
      <c r="A138" s="108" t="s">
        <v>52</v>
      </c>
      <c r="B138" s="98">
        <v>898.59425957932706</v>
      </c>
      <c r="C138" s="98">
        <v>937.41613935078294</v>
      </c>
      <c r="D138" s="98">
        <v>961.69952459979061</v>
      </c>
      <c r="E138" s="98">
        <v>983.37759956336947</v>
      </c>
      <c r="F138" s="98">
        <v>952.23015199540112</v>
      </c>
      <c r="G138" s="98">
        <v>967.18301731774579</v>
      </c>
      <c r="H138" s="98">
        <v>956.95493201970226</v>
      </c>
      <c r="I138" s="98">
        <v>950.05991526933974</v>
      </c>
      <c r="J138" s="98">
        <v>966.18347089920553</v>
      </c>
      <c r="K138" s="98">
        <v>968.01741020142424</v>
      </c>
      <c r="L138" s="98">
        <v>995.56683556963924</v>
      </c>
      <c r="M138" s="98">
        <v>1030.5623155204923</v>
      </c>
      <c r="N138" s="98">
        <v>979.81417785916165</v>
      </c>
      <c r="O138" s="98">
        <v>921.23254451375203</v>
      </c>
      <c r="P138" s="98">
        <v>928.31103582972992</v>
      </c>
      <c r="Q138" s="98">
        <v>960.1960448721594</v>
      </c>
      <c r="R138" s="98">
        <v>958.50577679034711</v>
      </c>
      <c r="S138" s="98">
        <v>981.10645873230578</v>
      </c>
      <c r="T138" s="98">
        <v>1110.2155168269389</v>
      </c>
      <c r="U138" s="98">
        <v>1060.2896439084805</v>
      </c>
      <c r="V138" s="98">
        <v>1111.3696559924999</v>
      </c>
      <c r="W138" s="98">
        <v>1100.3155778483233</v>
      </c>
      <c r="DA138" s="63" t="s">
        <v>2372</v>
      </c>
    </row>
    <row r="139" spans="1:105" ht="12" customHeight="1" x14ac:dyDescent="0.25">
      <c r="A139" s="121" t="s">
        <v>54</v>
      </c>
      <c r="B139" s="122">
        <v>812.28327326602573</v>
      </c>
      <c r="C139" s="122">
        <v>841.88547932248798</v>
      </c>
      <c r="D139" s="122">
        <v>862.42305047413879</v>
      </c>
      <c r="E139" s="122">
        <v>880.10743859910633</v>
      </c>
      <c r="F139" s="122">
        <v>904.34286478274794</v>
      </c>
      <c r="G139" s="122">
        <v>920.81786679937966</v>
      </c>
      <c r="H139" s="122">
        <v>899.37773929254035</v>
      </c>
      <c r="I139" s="122">
        <v>848.36883598947531</v>
      </c>
      <c r="J139" s="122">
        <v>809.23257046909509</v>
      </c>
      <c r="K139" s="122">
        <v>804.54623398499984</v>
      </c>
      <c r="L139" s="122">
        <v>823.66692691918956</v>
      </c>
      <c r="M139" s="122">
        <v>754.70828624704563</v>
      </c>
      <c r="N139" s="122">
        <v>762.724320006124</v>
      </c>
      <c r="O139" s="122">
        <v>756.86663836312948</v>
      </c>
      <c r="P139" s="122">
        <v>721.39324761917851</v>
      </c>
      <c r="Q139" s="122">
        <v>688.60501518263675</v>
      </c>
      <c r="R139" s="122">
        <v>661.15245211210299</v>
      </c>
      <c r="S139" s="122">
        <v>704.71154608803874</v>
      </c>
      <c r="T139" s="122">
        <v>667.71196386521478</v>
      </c>
      <c r="U139" s="122">
        <v>661.6683949806104</v>
      </c>
      <c r="V139" s="122">
        <v>641.27728702649563</v>
      </c>
      <c r="W139" s="122">
        <v>666.75615508949375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812.28327326602573</v>
      </c>
      <c r="C141" s="33">
        <v>841.88547932248798</v>
      </c>
      <c r="D141" s="33">
        <v>862.42305047413879</v>
      </c>
      <c r="E141" s="33">
        <v>880.10743859910633</v>
      </c>
      <c r="F141" s="33">
        <v>904.34286478274794</v>
      </c>
      <c r="G141" s="33">
        <v>920.81786679937966</v>
      </c>
      <c r="H141" s="33">
        <v>899.37773929254035</v>
      </c>
      <c r="I141" s="33">
        <v>848.36883598947531</v>
      </c>
      <c r="J141" s="33">
        <v>809.23257046909509</v>
      </c>
      <c r="K141" s="33">
        <v>804.54623398499984</v>
      </c>
      <c r="L141" s="33">
        <v>823.66692691918956</v>
      </c>
      <c r="M141" s="33">
        <v>754.70828624704563</v>
      </c>
      <c r="N141" s="33">
        <v>762.724320006124</v>
      </c>
      <c r="O141" s="33">
        <v>756.86663836312948</v>
      </c>
      <c r="P141" s="33">
        <v>721.39324761917851</v>
      </c>
      <c r="Q141" s="33">
        <v>688.60501518263675</v>
      </c>
      <c r="R141" s="33">
        <v>661.15245211210299</v>
      </c>
      <c r="S141" s="33">
        <v>704.71154608803874</v>
      </c>
      <c r="T141" s="33">
        <v>667.71196386521478</v>
      </c>
      <c r="U141" s="33">
        <v>661.6683949806104</v>
      </c>
      <c r="V141" s="33">
        <v>641.27728702649563</v>
      </c>
      <c r="W141" s="33">
        <v>666.75615508949375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8370.2318474534604</v>
      </c>
      <c r="C143" s="117">
        <f t="shared" si="49"/>
        <v>8735.6534013473047</v>
      </c>
      <c r="D143" s="117">
        <f t="shared" si="49"/>
        <v>8416.5069515736141</v>
      </c>
      <c r="E143" s="117">
        <f t="shared" si="49"/>
        <v>8391.0103063725655</v>
      </c>
      <c r="F143" s="117">
        <f t="shared" si="49"/>
        <v>7785.6218239371492</v>
      </c>
      <c r="G143" s="117">
        <f t="shared" si="49"/>
        <v>7231.5695486607783</v>
      </c>
      <c r="H143" s="117">
        <f t="shared" si="49"/>
        <v>7048.4358885247284</v>
      </c>
      <c r="I143" s="117">
        <f t="shared" si="49"/>
        <v>6835.6005502384114</v>
      </c>
      <c r="J143" s="117">
        <f t="shared" si="49"/>
        <v>6748.4395138376794</v>
      </c>
      <c r="K143" s="117">
        <f t="shared" si="49"/>
        <v>6620.8324214049908</v>
      </c>
      <c r="L143" s="117">
        <f t="shared" si="49"/>
        <v>6667.9846096841302</v>
      </c>
      <c r="M143" s="117">
        <f t="shared" si="49"/>
        <v>6606.8213139174159</v>
      </c>
      <c r="N143" s="117">
        <f t="shared" si="49"/>
        <v>6474.6114493654268</v>
      </c>
      <c r="O143" s="117">
        <f t="shared" si="49"/>
        <v>6336.4783109041846</v>
      </c>
      <c r="P143" s="117">
        <f t="shared" si="49"/>
        <v>5853.2033672109746</v>
      </c>
      <c r="Q143" s="117">
        <f t="shared" si="49"/>
        <v>5715.9610987280294</v>
      </c>
      <c r="R143" s="117">
        <f t="shared" ref="R143:V143" si="50">R144+R146+R148+R157</f>
        <v>5715.7795380771213</v>
      </c>
      <c r="S143" s="117">
        <f t="shared" si="50"/>
        <v>5807.6616017918896</v>
      </c>
      <c r="T143" s="117">
        <f t="shared" si="50"/>
        <v>5857.3369029914202</v>
      </c>
      <c r="U143" s="117">
        <f t="shared" si="50"/>
        <v>5738.2780602669154</v>
      </c>
      <c r="V143" s="117">
        <f t="shared" si="50"/>
        <v>5759.8358825023697</v>
      </c>
      <c r="W143" s="117">
        <f t="shared" ref="W143" si="51">W144+W146+W148+W157</f>
        <v>5913.4946183862894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5266.0516030193457</v>
      </c>
      <c r="C144" s="122">
        <f t="shared" si="52"/>
        <v>5682.9156094640612</v>
      </c>
      <c r="D144" s="122">
        <f t="shared" si="52"/>
        <v>5320.2569063874398</v>
      </c>
      <c r="E144" s="122">
        <f t="shared" si="52"/>
        <v>5247.7134718899788</v>
      </c>
      <c r="F144" s="122">
        <f t="shared" si="52"/>
        <v>4562.8666380870618</v>
      </c>
      <c r="G144" s="122">
        <f t="shared" si="52"/>
        <v>4047.4587240240435</v>
      </c>
      <c r="H144" s="122">
        <f t="shared" si="52"/>
        <v>3894.9303687566844</v>
      </c>
      <c r="I144" s="122">
        <f t="shared" si="52"/>
        <v>3648.1415142305809</v>
      </c>
      <c r="J144" s="122">
        <f t="shared" si="52"/>
        <v>3730.5061533918083</v>
      </c>
      <c r="K144" s="122">
        <f t="shared" si="52"/>
        <v>3603.9958208383446</v>
      </c>
      <c r="L144" s="122">
        <f t="shared" si="52"/>
        <v>3568.6754075879066</v>
      </c>
      <c r="M144" s="122">
        <f t="shared" si="52"/>
        <v>3412.3041767728964</v>
      </c>
      <c r="N144" s="122">
        <f t="shared" si="52"/>
        <v>3394.9813714927031</v>
      </c>
      <c r="O144" s="122">
        <f t="shared" si="52"/>
        <v>3336.1732368784851</v>
      </c>
      <c r="P144" s="122">
        <f t="shared" si="52"/>
        <v>3101.4804034486169</v>
      </c>
      <c r="Q144" s="122">
        <f t="shared" si="52"/>
        <v>3013.4846235176301</v>
      </c>
      <c r="R144" s="122">
        <f t="shared" si="52"/>
        <v>2961.483063247324</v>
      </c>
      <c r="S144" s="122">
        <f t="shared" si="52"/>
        <v>2922.6668433860332</v>
      </c>
      <c r="T144" s="122">
        <f t="shared" si="52"/>
        <v>2856.9684392588701</v>
      </c>
      <c r="U144" s="122">
        <f t="shared" si="52"/>
        <v>2862.0005176958675</v>
      </c>
      <c r="V144" s="122">
        <f t="shared" si="52"/>
        <v>2896.5438822738211</v>
      </c>
      <c r="W144" s="122">
        <f t="shared" si="52"/>
        <v>2927.8489497542078</v>
      </c>
      <c r="DA144" s="130" t="s">
        <v>2377</v>
      </c>
    </row>
    <row r="145" spans="1:105" ht="12" customHeight="1" x14ac:dyDescent="0.25">
      <c r="A145" s="97" t="s">
        <v>53</v>
      </c>
      <c r="B145" s="98">
        <v>5266.0516030193457</v>
      </c>
      <c r="C145" s="98">
        <v>5682.9156094640612</v>
      </c>
      <c r="D145" s="98">
        <v>5320.2569063874398</v>
      </c>
      <c r="E145" s="98">
        <v>5247.7134718899788</v>
      </c>
      <c r="F145" s="98">
        <v>4562.8666380870618</v>
      </c>
      <c r="G145" s="98">
        <v>4047.4587240240435</v>
      </c>
      <c r="H145" s="98">
        <v>3894.9303687566844</v>
      </c>
      <c r="I145" s="98">
        <v>3648.1415142305809</v>
      </c>
      <c r="J145" s="98">
        <v>3730.5061533918083</v>
      </c>
      <c r="K145" s="98">
        <v>3603.9958208383446</v>
      </c>
      <c r="L145" s="98">
        <v>3568.6754075879066</v>
      </c>
      <c r="M145" s="98">
        <v>3412.3041767728964</v>
      </c>
      <c r="N145" s="98">
        <v>3394.9813714927031</v>
      </c>
      <c r="O145" s="98">
        <v>3336.1732368784851</v>
      </c>
      <c r="P145" s="98">
        <v>3101.4804034486169</v>
      </c>
      <c r="Q145" s="98">
        <v>3013.4846235176301</v>
      </c>
      <c r="R145" s="98">
        <v>2961.483063247324</v>
      </c>
      <c r="S145" s="98">
        <v>2922.6668433860332</v>
      </c>
      <c r="T145" s="98">
        <v>2856.9684392588701</v>
      </c>
      <c r="U145" s="98">
        <v>2862.0005176958675</v>
      </c>
      <c r="V145" s="98">
        <v>2896.5438822738211</v>
      </c>
      <c r="W145" s="98">
        <v>2927.8489497542078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141.24160240336894</v>
      </c>
      <c r="C146" s="122">
        <f t="shared" si="53"/>
        <v>116.6381816596266</v>
      </c>
      <c r="D146" s="122">
        <f t="shared" si="53"/>
        <v>94.594795690373672</v>
      </c>
      <c r="E146" s="122">
        <f t="shared" si="53"/>
        <v>156.87319834456761</v>
      </c>
      <c r="F146" s="122">
        <f t="shared" si="53"/>
        <v>79.100066508842687</v>
      </c>
      <c r="G146" s="122">
        <f t="shared" si="53"/>
        <v>75.782007953668241</v>
      </c>
      <c r="H146" s="122">
        <f t="shared" si="53"/>
        <v>100.37770108851126</v>
      </c>
      <c r="I146" s="122">
        <f t="shared" si="53"/>
        <v>70.665198636333557</v>
      </c>
      <c r="J146" s="122">
        <f t="shared" si="53"/>
        <v>77.651036527068342</v>
      </c>
      <c r="K146" s="122">
        <f t="shared" si="53"/>
        <v>79.319791069502344</v>
      </c>
      <c r="L146" s="122">
        <f t="shared" si="53"/>
        <v>93.334673315087599</v>
      </c>
      <c r="M146" s="122">
        <f t="shared" si="53"/>
        <v>99.682854440593132</v>
      </c>
      <c r="N146" s="122">
        <f t="shared" si="53"/>
        <v>101.88573413508657</v>
      </c>
      <c r="O146" s="122">
        <f t="shared" si="53"/>
        <v>101.97265493029047</v>
      </c>
      <c r="P146" s="122">
        <f t="shared" si="53"/>
        <v>96.177997737615982</v>
      </c>
      <c r="Q146" s="122">
        <f t="shared" si="53"/>
        <v>101.63582163865941</v>
      </c>
      <c r="R146" s="122">
        <f t="shared" si="53"/>
        <v>115.66903868044072</v>
      </c>
      <c r="S146" s="122">
        <f t="shared" si="53"/>
        <v>123.96789231437364</v>
      </c>
      <c r="T146" s="122">
        <f t="shared" si="53"/>
        <v>116.52390003382378</v>
      </c>
      <c r="U146" s="122">
        <f t="shared" si="53"/>
        <v>119.89708169449945</v>
      </c>
      <c r="V146" s="122">
        <f t="shared" si="53"/>
        <v>121.34831237791913</v>
      </c>
      <c r="W146" s="122">
        <f t="shared" si="53"/>
        <v>131.18706985043747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141.24160240336894</v>
      </c>
      <c r="C147" s="98">
        <f>IF(RES_hhdet_fec!C147=0,0,RES_hhdet_fec!C147*1000*11630/RES_hhdet_num!C143)</f>
        <v>116.6381816596266</v>
      </c>
      <c r="D147" s="98">
        <f>IF(RES_hhdet_fec!D147=0,0,RES_hhdet_fec!D147*1000*11630/RES_hhdet_num!D143)</f>
        <v>94.594795690373672</v>
      </c>
      <c r="E147" s="98">
        <f>IF(RES_hhdet_fec!E147=0,0,RES_hhdet_fec!E147*1000*11630/RES_hhdet_num!E143)</f>
        <v>156.87319834456761</v>
      </c>
      <c r="F147" s="98">
        <f>IF(RES_hhdet_fec!F147=0,0,RES_hhdet_fec!F147*1000*11630/RES_hhdet_num!F143)</f>
        <v>79.100066508842687</v>
      </c>
      <c r="G147" s="98">
        <f>IF(RES_hhdet_fec!G147=0,0,RES_hhdet_fec!G147*1000*11630/RES_hhdet_num!G143)</f>
        <v>75.782007953668241</v>
      </c>
      <c r="H147" s="98">
        <f>IF(RES_hhdet_fec!H147=0,0,RES_hhdet_fec!H147*1000*11630/RES_hhdet_num!H143)</f>
        <v>100.37770108851126</v>
      </c>
      <c r="I147" s="98">
        <f>IF(RES_hhdet_fec!I147=0,0,RES_hhdet_fec!I147*1000*11630/RES_hhdet_num!I143)</f>
        <v>70.665198636333557</v>
      </c>
      <c r="J147" s="98">
        <f>IF(RES_hhdet_fec!J147=0,0,RES_hhdet_fec!J147*1000*11630/RES_hhdet_num!J143)</f>
        <v>77.651036527068342</v>
      </c>
      <c r="K147" s="98">
        <f>IF(RES_hhdet_fec!K147=0,0,RES_hhdet_fec!K147*1000*11630/RES_hhdet_num!K143)</f>
        <v>79.319791069502344</v>
      </c>
      <c r="L147" s="98">
        <f>IF(RES_hhdet_fec!L147=0,0,RES_hhdet_fec!L147*1000*11630/RES_hhdet_num!L143)</f>
        <v>93.334673315087599</v>
      </c>
      <c r="M147" s="98">
        <f>IF(RES_hhdet_fec!M147=0,0,RES_hhdet_fec!M147*1000*11630/RES_hhdet_num!M143)</f>
        <v>99.682854440593132</v>
      </c>
      <c r="N147" s="98">
        <f>IF(RES_hhdet_fec!N147=0,0,RES_hhdet_fec!N147*1000*11630/RES_hhdet_num!N143)</f>
        <v>101.88573413508657</v>
      </c>
      <c r="O147" s="98">
        <f>IF(RES_hhdet_fec!O147=0,0,RES_hhdet_fec!O147*1000*11630/RES_hhdet_num!O143)</f>
        <v>101.97265493029047</v>
      </c>
      <c r="P147" s="98">
        <f>IF(RES_hhdet_fec!P147=0,0,RES_hhdet_fec!P147*1000*11630/RES_hhdet_num!P143)</f>
        <v>96.177997737615982</v>
      </c>
      <c r="Q147" s="98">
        <f>IF(RES_hhdet_fec!Q147=0,0,RES_hhdet_fec!Q147*1000*11630/RES_hhdet_num!Q143)</f>
        <v>101.63582163865941</v>
      </c>
      <c r="R147" s="98">
        <f>IF(RES_hhdet_fec!R147=0,0,RES_hhdet_fec!R147*1000*11630/RES_hhdet_num!R143)</f>
        <v>115.66903868044072</v>
      </c>
      <c r="S147" s="98">
        <f>IF(RES_hhdet_fec!S147=0,0,RES_hhdet_fec!S147*1000*11630/RES_hhdet_num!S143)</f>
        <v>123.96789231437364</v>
      </c>
      <c r="T147" s="98">
        <f>IF(RES_hhdet_fec!T147=0,0,RES_hhdet_fec!T147*1000*11630/RES_hhdet_num!T143)</f>
        <v>116.52390003382378</v>
      </c>
      <c r="U147" s="98">
        <f>IF(RES_hhdet_fec!U147=0,0,RES_hhdet_fec!U147*1000*11630/RES_hhdet_num!U143)</f>
        <v>119.89708169449945</v>
      </c>
      <c r="V147" s="98">
        <f>IF(RES_hhdet_fec!V147=0,0,RES_hhdet_fec!V147*1000*11630/RES_hhdet_num!V143)</f>
        <v>121.34831237791913</v>
      </c>
      <c r="W147" s="98">
        <f>IF(RES_hhdet_fec!W147=0,0,RES_hhdet_fec!W147*1000*11630/RES_hhdet_num!W143)</f>
        <v>131.18706985043747</v>
      </c>
      <c r="DA147" s="63" t="s">
        <v>2380</v>
      </c>
    </row>
    <row r="148" spans="1:105" ht="12" customHeight="1" x14ac:dyDescent="0.25">
      <c r="A148" s="121" t="s">
        <v>55</v>
      </c>
      <c r="B148" s="122">
        <v>2150.6553687647197</v>
      </c>
      <c r="C148" s="122">
        <v>2096.8181614364184</v>
      </c>
      <c r="D148" s="122">
        <v>2144.0623330815347</v>
      </c>
      <c r="E148" s="122">
        <v>2111.6723661270998</v>
      </c>
      <c r="F148" s="122">
        <v>2243.5541886295396</v>
      </c>
      <c r="G148" s="122">
        <v>2190.3959876772769</v>
      </c>
      <c r="H148" s="122">
        <v>2154.8471810174397</v>
      </c>
      <c r="I148" s="122">
        <v>2269.1389835321415</v>
      </c>
      <c r="J148" s="122">
        <v>2132.2155806807236</v>
      </c>
      <c r="K148" s="122">
        <v>2134.373371025561</v>
      </c>
      <c r="L148" s="122">
        <v>2183.8161927094034</v>
      </c>
      <c r="M148" s="122">
        <v>2341.3239481918563</v>
      </c>
      <c r="N148" s="122">
        <v>2215.3161747570812</v>
      </c>
      <c r="O148" s="122">
        <v>2141.2010187147712</v>
      </c>
      <c r="P148" s="122">
        <v>1934.825793404925</v>
      </c>
      <c r="Q148" s="122">
        <v>1913.0219097197378</v>
      </c>
      <c r="R148" s="122">
        <v>1978.7802568093373</v>
      </c>
      <c r="S148" s="122">
        <v>2058.3761882616118</v>
      </c>
      <c r="T148" s="122">
        <v>2219.9590627211196</v>
      </c>
      <c r="U148" s="122">
        <v>2098.465724496878</v>
      </c>
      <c r="V148" s="122">
        <v>2103.3292784554837</v>
      </c>
      <c r="W148" s="122">
        <v>2189.765552487193</v>
      </c>
      <c r="DA148" s="130" t="s">
        <v>2381</v>
      </c>
    </row>
    <row r="149" spans="1:105" ht="12" customHeight="1" x14ac:dyDescent="0.25">
      <c r="A149" s="97" t="s">
        <v>124</v>
      </c>
      <c r="B149" s="98">
        <v>2521.2724019472612</v>
      </c>
      <c r="C149" s="98">
        <v>2392.6323349726058</v>
      </c>
      <c r="D149" s="98">
        <v>2403.463067497576</v>
      </c>
      <c r="E149" s="98">
        <v>2061.9322490316154</v>
      </c>
      <c r="F149" s="98">
        <v>2878.0570926373425</v>
      </c>
      <c r="G149" s="98">
        <v>2513.3968097107577</v>
      </c>
      <c r="H149" s="98">
        <v>2672.3253560612357</v>
      </c>
      <c r="I149" s="98">
        <v>2233.9708326187297</v>
      </c>
      <c r="J149" s="98">
        <v>2566.5916544431102</v>
      </c>
      <c r="K149" s="98">
        <v>2498.673069784109</v>
      </c>
      <c r="L149" s="98">
        <v>2598.5459373632707</v>
      </c>
      <c r="M149" s="98">
        <v>2813.0229045896758</v>
      </c>
      <c r="N149" s="98">
        <v>2553.7394639886252</v>
      </c>
      <c r="O149" s="98">
        <v>2254.5575669163486</v>
      </c>
      <c r="P149" s="98">
        <v>2320.772684058903</v>
      </c>
      <c r="Q149" s="98">
        <v>1795.467825688319</v>
      </c>
      <c r="R149" s="98">
        <v>2346.02946723786</v>
      </c>
      <c r="S149" s="98">
        <v>1892.4736207335852</v>
      </c>
      <c r="T149" s="98">
        <v>2640.3502370637848</v>
      </c>
      <c r="U149" s="98">
        <v>2345.8245855007194</v>
      </c>
      <c r="V149" s="98">
        <v>2518.6999640813706</v>
      </c>
      <c r="W149" s="98">
        <v>2233.9737641744914</v>
      </c>
      <c r="DA149" s="63" t="s">
        <v>2382</v>
      </c>
    </row>
    <row r="150" spans="1:105" ht="12" customHeight="1" x14ac:dyDescent="0.25">
      <c r="A150" s="97" t="s">
        <v>123</v>
      </c>
      <c r="B150" s="98">
        <v>2050.1015897260422</v>
      </c>
      <c r="C150" s="98">
        <v>1928.6318403211674</v>
      </c>
      <c r="D150" s="98">
        <v>1950.5422438239957</v>
      </c>
      <c r="E150" s="98">
        <v>1679.5125488890237</v>
      </c>
      <c r="F150" s="98">
        <v>2378.783916165833</v>
      </c>
      <c r="G150" s="98">
        <v>2081.2305783271577</v>
      </c>
      <c r="H150" s="98">
        <v>2217.8998809903692</v>
      </c>
      <c r="I150" s="98">
        <v>1892.7323911828114</v>
      </c>
      <c r="J150" s="98">
        <v>2135.7102828864549</v>
      </c>
      <c r="K150" s="98">
        <v>2087.6967436997011</v>
      </c>
      <c r="L150" s="98">
        <v>2174.3465062626046</v>
      </c>
      <c r="M150" s="98">
        <v>2374.7562073086092</v>
      </c>
      <c r="N150" s="98">
        <v>2167.1486160098589</v>
      </c>
      <c r="O150" s="98">
        <v>1945.6254304386821</v>
      </c>
      <c r="P150" s="98">
        <v>1959.9704908137021</v>
      </c>
      <c r="Q150" s="98">
        <v>1545.7248914695963</v>
      </c>
      <c r="R150" s="98">
        <v>2028.154413901826</v>
      </c>
      <c r="S150" s="98">
        <v>1671.5060423089037</v>
      </c>
      <c r="T150" s="98">
        <v>2338.5358464215306</v>
      </c>
      <c r="U150" s="98">
        <v>2103.9151123718939</v>
      </c>
      <c r="V150" s="98">
        <v>2267.2289925760419</v>
      </c>
      <c r="W150" s="98">
        <v>2047.4135502534036</v>
      </c>
      <c r="DA150" s="63" t="s">
        <v>2383</v>
      </c>
    </row>
    <row r="151" spans="1:105" ht="12" customHeight="1" x14ac:dyDescent="0.25">
      <c r="A151" s="100" t="s">
        <v>50</v>
      </c>
      <c r="B151" s="101">
        <v>1096.6281779078918</v>
      </c>
      <c r="C151" s="101">
        <v>982.42160828977046</v>
      </c>
      <c r="D151" s="101">
        <v>1014.3783541483438</v>
      </c>
      <c r="E151" s="101">
        <v>868.85856477765117</v>
      </c>
      <c r="F151" s="101">
        <v>1301.9193853571378</v>
      </c>
      <c r="G151" s="101">
        <v>1121.017814391568</v>
      </c>
      <c r="H151" s="101">
        <v>1185.1377880011528</v>
      </c>
      <c r="I151" s="101">
        <v>1099.6999803901854</v>
      </c>
      <c r="J151" s="101">
        <v>1139.6186638358115</v>
      </c>
      <c r="K151" s="101">
        <v>1123.390818966411</v>
      </c>
      <c r="L151" s="101">
        <v>1161.6906908151639</v>
      </c>
      <c r="M151" s="101">
        <v>1308.8297370568202</v>
      </c>
      <c r="N151" s="101">
        <v>1197.5468227414854</v>
      </c>
      <c r="O151" s="101">
        <v>1111.1165934555966</v>
      </c>
      <c r="P151" s="101">
        <v>994.02796055696058</v>
      </c>
      <c r="Q151" s="101">
        <v>768.47903470564938</v>
      </c>
      <c r="R151" s="101">
        <v>1014.3555452133501</v>
      </c>
      <c r="S151" s="101">
        <v>874.34745446977274</v>
      </c>
      <c r="T151" s="101">
        <v>1125.0017984062697</v>
      </c>
      <c r="U151" s="101">
        <v>1015.0053954660526</v>
      </c>
      <c r="V151" s="101">
        <v>1032.1705832986677</v>
      </c>
      <c r="W151" s="101">
        <v>1015.871778933187</v>
      </c>
      <c r="DA151" s="131" t="s">
        <v>2384</v>
      </c>
    </row>
    <row r="152" spans="1:105" ht="12" customHeight="1" x14ac:dyDescent="0.25">
      <c r="A152" s="103" t="s">
        <v>52</v>
      </c>
      <c r="B152" s="104">
        <v>953.47341181815057</v>
      </c>
      <c r="C152" s="104">
        <v>946.2102320313968</v>
      </c>
      <c r="D152" s="104">
        <v>936.16388967565194</v>
      </c>
      <c r="E152" s="104">
        <v>810.65398411137244</v>
      </c>
      <c r="F152" s="104">
        <v>1076.8645308086948</v>
      </c>
      <c r="G152" s="104">
        <v>960.21276393558992</v>
      </c>
      <c r="H152" s="104">
        <v>1032.7620929892159</v>
      </c>
      <c r="I152" s="104">
        <v>793.03241079262625</v>
      </c>
      <c r="J152" s="104">
        <v>996.0916190506432</v>
      </c>
      <c r="K152" s="104">
        <v>964.30592473329045</v>
      </c>
      <c r="L152" s="104">
        <v>1012.6558154474412</v>
      </c>
      <c r="M152" s="104">
        <v>1065.9264702517889</v>
      </c>
      <c r="N152" s="104">
        <v>969.60179326837317</v>
      </c>
      <c r="O152" s="104">
        <v>834.50883698308553</v>
      </c>
      <c r="P152" s="104">
        <v>965.94253025674129</v>
      </c>
      <c r="Q152" s="104">
        <v>777.24585676394713</v>
      </c>
      <c r="R152" s="104">
        <v>1013.7988686884755</v>
      </c>
      <c r="S152" s="104">
        <v>797.15858783913075</v>
      </c>
      <c r="T152" s="104">
        <v>1213.5340480152606</v>
      </c>
      <c r="U152" s="104">
        <v>1088.9097169058409</v>
      </c>
      <c r="V152" s="104">
        <v>1235.0584092773743</v>
      </c>
      <c r="W152" s="104">
        <v>1031.5417713202162</v>
      </c>
      <c r="DA152" s="132" t="s">
        <v>2385</v>
      </c>
    </row>
    <row r="153" spans="1:105" ht="12" customHeight="1" x14ac:dyDescent="0.25">
      <c r="A153" s="106" t="s">
        <v>122</v>
      </c>
      <c r="B153" s="101">
        <v>2121.126268343738</v>
      </c>
      <c r="C153" s="101">
        <v>2110.0840352135401</v>
      </c>
      <c r="D153" s="101">
        <v>2191.2876631871768</v>
      </c>
      <c r="E153" s="101">
        <v>2227.6761954159765</v>
      </c>
      <c r="F153" s="101">
        <v>2261.9463135397432</v>
      </c>
      <c r="G153" s="101">
        <v>2256.3749908181821</v>
      </c>
      <c r="H153" s="101">
        <v>2205.8933417979806</v>
      </c>
      <c r="I153" s="101">
        <v>2400.4836162415299</v>
      </c>
      <c r="J153" s="101">
        <v>2222.9919007494918</v>
      </c>
      <c r="K153" s="101">
        <v>2250.3864944789916</v>
      </c>
      <c r="L153" s="101">
        <v>2292.7040092861557</v>
      </c>
      <c r="M153" s="101">
        <v>2461.7848251390847</v>
      </c>
      <c r="N153" s="101">
        <v>2341.6554422451482</v>
      </c>
      <c r="O153" s="101">
        <v>2288.5600846359816</v>
      </c>
      <c r="P153" s="101">
        <v>2066.6767724808819</v>
      </c>
      <c r="Q153" s="101">
        <v>2130.1778880797738</v>
      </c>
      <c r="R153" s="101">
        <v>2128.7205516147519</v>
      </c>
      <c r="S153" s="101">
        <v>2265.0478293086285</v>
      </c>
      <c r="T153" s="101">
        <v>2346.7095495305798</v>
      </c>
      <c r="U153" s="101">
        <v>2231.3359288417842</v>
      </c>
      <c r="V153" s="101">
        <v>2199.4938015330595</v>
      </c>
      <c r="W153" s="101">
        <v>2343.6555616633564</v>
      </c>
      <c r="DA153" s="131" t="s">
        <v>2386</v>
      </c>
    </row>
    <row r="154" spans="1:105" ht="12" customHeight="1" x14ac:dyDescent="0.25">
      <c r="A154" s="107" t="s">
        <v>121</v>
      </c>
      <c r="B154" s="104">
        <v>1821.281944776749</v>
      </c>
      <c r="C154" s="104">
        <v>1801.8253050061967</v>
      </c>
      <c r="D154" s="104">
        <v>1886.4046106674352</v>
      </c>
      <c r="E154" s="104">
        <v>1922.947471955021</v>
      </c>
      <c r="F154" s="104">
        <v>1975.5147863610359</v>
      </c>
      <c r="G154" s="104">
        <v>1973.2988271536888</v>
      </c>
      <c r="H154" s="104">
        <v>1932.5766067236329</v>
      </c>
      <c r="I154" s="104">
        <v>2130.8473720446837</v>
      </c>
      <c r="J154" s="104">
        <v>1951.0421949248846</v>
      </c>
      <c r="K154" s="104">
        <v>1979.1225650943782</v>
      </c>
      <c r="L154" s="104">
        <v>2018.6000102520491</v>
      </c>
      <c r="M154" s="104">
        <v>2179.0640371318323</v>
      </c>
      <c r="N154" s="104">
        <v>2078.5583856989174</v>
      </c>
      <c r="O154" s="104">
        <v>2043.4788084111553</v>
      </c>
      <c r="P154" s="104">
        <v>1815.0193078686582</v>
      </c>
      <c r="Q154" s="104">
        <v>1866.0534834933144</v>
      </c>
      <c r="R154" s="104">
        <v>1877.4281852225881</v>
      </c>
      <c r="S154" s="104">
        <v>2030.3387123230839</v>
      </c>
      <c r="T154" s="104">
        <v>2113.4844319406398</v>
      </c>
      <c r="U154" s="104">
        <v>2024.1360953164319</v>
      </c>
      <c r="V154" s="104">
        <v>2005.9278510727409</v>
      </c>
      <c r="W154" s="104">
        <v>2149.1687721360881</v>
      </c>
      <c r="DA154" s="132" t="s">
        <v>2387</v>
      </c>
    </row>
    <row r="155" spans="1:105" ht="12" customHeight="1" x14ac:dyDescent="0.25">
      <c r="A155" s="108" t="s">
        <v>53</v>
      </c>
      <c r="B155" s="98">
        <v>922.68768519742184</v>
      </c>
      <c r="C155" s="98">
        <v>864.50119371196547</v>
      </c>
      <c r="D155" s="98">
        <v>924.98391290380869</v>
      </c>
      <c r="E155" s="98">
        <v>939.92855690844942</v>
      </c>
      <c r="F155" s="98">
        <v>1023.4071149606966</v>
      </c>
      <c r="G155" s="98">
        <v>1006.0595373268799</v>
      </c>
      <c r="H155" s="98">
        <v>975.74085071843979</v>
      </c>
      <c r="I155" s="98">
        <v>1181.3428012420757</v>
      </c>
      <c r="J155" s="98">
        <v>985.82357515888611</v>
      </c>
      <c r="K155" s="98">
        <v>1011.9421939044156</v>
      </c>
      <c r="L155" s="98">
        <v>1023.7852995400697</v>
      </c>
      <c r="M155" s="98">
        <v>1149.0919860866761</v>
      </c>
      <c r="N155" s="98">
        <v>1098.8417975267566</v>
      </c>
      <c r="O155" s="98">
        <v>1121.9758352099971</v>
      </c>
      <c r="P155" s="98">
        <v>886.55023420077077</v>
      </c>
      <c r="Q155" s="98">
        <v>903.88640427293444</v>
      </c>
      <c r="R155" s="98">
        <v>916.69402052829116</v>
      </c>
      <c r="S155" s="98">
        <v>1046.9481872755832</v>
      </c>
      <c r="T155" s="98">
        <v>1001.896164701198</v>
      </c>
      <c r="U155" s="98">
        <v>962.67023832281552</v>
      </c>
      <c r="V155" s="98">
        <v>893.41158384276503</v>
      </c>
      <c r="W155" s="98">
        <v>1048.4840511273844</v>
      </c>
      <c r="DA155" s="63" t="s">
        <v>2388</v>
      </c>
    </row>
    <row r="156" spans="1:105" ht="12" customHeight="1" x14ac:dyDescent="0.25">
      <c r="A156" s="108" t="s">
        <v>52</v>
      </c>
      <c r="B156" s="98">
        <v>898.5942595793274</v>
      </c>
      <c r="C156" s="98">
        <v>937.3241112942311</v>
      </c>
      <c r="D156" s="98">
        <v>961.42069776362644</v>
      </c>
      <c r="E156" s="98">
        <v>983.01891504657169</v>
      </c>
      <c r="F156" s="98">
        <v>952.10767140033943</v>
      </c>
      <c r="G156" s="98">
        <v>967.23928982680866</v>
      </c>
      <c r="H156" s="98">
        <v>956.83575600519282</v>
      </c>
      <c r="I156" s="98">
        <v>949.50457080260799</v>
      </c>
      <c r="J156" s="98">
        <v>965.21861976599837</v>
      </c>
      <c r="K156" s="98">
        <v>967.1803711899629</v>
      </c>
      <c r="L156" s="98">
        <v>994.81471071197927</v>
      </c>
      <c r="M156" s="98">
        <v>1029.9720510451559</v>
      </c>
      <c r="N156" s="98">
        <v>979.71658817216075</v>
      </c>
      <c r="O156" s="98">
        <v>921.50297320115828</v>
      </c>
      <c r="P156" s="98">
        <v>928.4690736678873</v>
      </c>
      <c r="Q156" s="98">
        <v>962.16707922038017</v>
      </c>
      <c r="R156" s="98">
        <v>960.73416469429651</v>
      </c>
      <c r="S156" s="98">
        <v>983.39052504750055</v>
      </c>
      <c r="T156" s="98">
        <v>1111.5882672394414</v>
      </c>
      <c r="U156" s="98">
        <v>1061.4658569936164</v>
      </c>
      <c r="V156" s="98">
        <v>1112.5162672299759</v>
      </c>
      <c r="W156" s="98">
        <v>1100.6847210087035</v>
      </c>
      <c r="DA156" s="63" t="s">
        <v>2389</v>
      </c>
    </row>
    <row r="157" spans="1:105" ht="12" customHeight="1" x14ac:dyDescent="0.25">
      <c r="A157" s="121" t="s">
        <v>54</v>
      </c>
      <c r="B157" s="122">
        <v>812.28327326602562</v>
      </c>
      <c r="C157" s="122">
        <v>839.28144878719797</v>
      </c>
      <c r="D157" s="122">
        <v>857.5929164142658</v>
      </c>
      <c r="E157" s="122">
        <v>874.75127001091937</v>
      </c>
      <c r="F157" s="122">
        <v>900.1009307117057</v>
      </c>
      <c r="G157" s="122">
        <v>917.93282900578924</v>
      </c>
      <c r="H157" s="122">
        <v>898.28063766209266</v>
      </c>
      <c r="I157" s="122">
        <v>847.65485383935538</v>
      </c>
      <c r="J157" s="122">
        <v>808.06674323807852</v>
      </c>
      <c r="K157" s="122">
        <v>803.14343847158307</v>
      </c>
      <c r="L157" s="122">
        <v>822.15833607173215</v>
      </c>
      <c r="M157" s="122">
        <v>753.51033451207081</v>
      </c>
      <c r="N157" s="122">
        <v>762.42816898055548</v>
      </c>
      <c r="O157" s="122">
        <v>757.13140038063773</v>
      </c>
      <c r="P157" s="122">
        <v>720.7191726198173</v>
      </c>
      <c r="Q157" s="122">
        <v>687.81874385200263</v>
      </c>
      <c r="R157" s="122">
        <v>659.84717934001958</v>
      </c>
      <c r="S157" s="122">
        <v>702.65067782987035</v>
      </c>
      <c r="T157" s="122">
        <v>663.88550097760606</v>
      </c>
      <c r="U157" s="122">
        <v>657.91473637967067</v>
      </c>
      <c r="V157" s="122">
        <v>638.61440939514591</v>
      </c>
      <c r="W157" s="122">
        <v>664.69304629445116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812.28327326602562</v>
      </c>
      <c r="C159" s="33">
        <v>839.28144878719797</v>
      </c>
      <c r="D159" s="33">
        <v>857.5929164142658</v>
      </c>
      <c r="E159" s="33">
        <v>874.75127001091937</v>
      </c>
      <c r="F159" s="33">
        <v>900.1009307117057</v>
      </c>
      <c r="G159" s="33">
        <v>917.93282900578924</v>
      </c>
      <c r="H159" s="33">
        <v>898.28063766209266</v>
      </c>
      <c r="I159" s="33">
        <v>847.65485383935538</v>
      </c>
      <c r="J159" s="33">
        <v>808.06674323807852</v>
      </c>
      <c r="K159" s="33">
        <v>803.14343847158307</v>
      </c>
      <c r="L159" s="33">
        <v>822.15833607173215</v>
      </c>
      <c r="M159" s="33">
        <v>753.51033451207081</v>
      </c>
      <c r="N159" s="33">
        <v>762.42816898055548</v>
      </c>
      <c r="O159" s="33">
        <v>757.13140038063773</v>
      </c>
      <c r="P159" s="33">
        <v>720.7191726198173</v>
      </c>
      <c r="Q159" s="33">
        <v>687.81874385200263</v>
      </c>
      <c r="R159" s="33">
        <v>659.84717934001958</v>
      </c>
      <c r="S159" s="33">
        <v>702.65067782987035</v>
      </c>
      <c r="T159" s="33">
        <v>663.88550097760606</v>
      </c>
      <c r="U159" s="33">
        <v>657.91473637967067</v>
      </c>
      <c r="V159" s="33">
        <v>638.61440939514591</v>
      </c>
      <c r="W159" s="33">
        <v>664.69304629445116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14070.519668388219</v>
      </c>
      <c r="C161" s="117">
        <f t="shared" si="54"/>
        <v>14906.487670366907</v>
      </c>
      <c r="D161" s="117">
        <f t="shared" si="54"/>
        <v>14417.003844461353</v>
      </c>
      <c r="E161" s="117">
        <f t="shared" si="54"/>
        <v>14328.076650609191</v>
      </c>
      <c r="F161" s="117">
        <f t="shared" si="54"/>
        <v>14130.509063424057</v>
      </c>
      <c r="G161" s="117">
        <f t="shared" si="54"/>
        <v>13910.285445819532</v>
      </c>
      <c r="H161" s="117">
        <f t="shared" si="54"/>
        <v>13766.821797130488</v>
      </c>
      <c r="I161" s="117">
        <f t="shared" si="54"/>
        <v>12295.652382059097</v>
      </c>
      <c r="J161" s="117">
        <f t="shared" si="54"/>
        <v>13216.922592821022</v>
      </c>
      <c r="K161" s="117">
        <f t="shared" si="54"/>
        <v>12791.197159485411</v>
      </c>
      <c r="L161" s="117">
        <f t="shared" si="54"/>
        <v>14046.806407217065</v>
      </c>
      <c r="M161" s="117">
        <f t="shared" si="54"/>
        <v>12590.966823506053</v>
      </c>
      <c r="N161" s="117">
        <f t="shared" si="54"/>
        <v>13317.359364320104</v>
      </c>
      <c r="O161" s="117">
        <f t="shared" si="54"/>
        <v>14580.116961480506</v>
      </c>
      <c r="P161" s="117">
        <f t="shared" si="54"/>
        <v>12045.566885084158</v>
      </c>
      <c r="Q161" s="117">
        <f t="shared" si="54"/>
        <v>12332.033495744419</v>
      </c>
      <c r="R161" s="117">
        <f t="shared" ref="R161:V161" si="55">R162+R164+R166+R175</f>
        <v>12519.191838154713</v>
      </c>
      <c r="S161" s="117">
        <f t="shared" si="55"/>
        <v>13300.436781131984</v>
      </c>
      <c r="T161" s="117">
        <f t="shared" si="55"/>
        <v>13129.77275973603</v>
      </c>
      <c r="U161" s="117">
        <f t="shared" si="55"/>
        <v>12803.435640682763</v>
      </c>
      <c r="V161" s="117">
        <f t="shared" si="55"/>
        <v>13198.749378842565</v>
      </c>
      <c r="W161" s="117">
        <f t="shared" ref="W161" si="56">W162+W164+W166+W175</f>
        <v>13050.211781005964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11036.961828395944</v>
      </c>
      <c r="C162" s="122">
        <f t="shared" si="57"/>
        <v>11884.05074858767</v>
      </c>
      <c r="D162" s="122">
        <f t="shared" si="57"/>
        <v>11321.335406680233</v>
      </c>
      <c r="E162" s="122">
        <f t="shared" si="57"/>
        <v>11205.934734327855</v>
      </c>
      <c r="F162" s="122">
        <f t="shared" si="57"/>
        <v>10903.641662578308</v>
      </c>
      <c r="G162" s="122">
        <f t="shared" si="57"/>
        <v>10729.147438214082</v>
      </c>
      <c r="H162" s="122">
        <f t="shared" si="57"/>
        <v>10623.532113056101</v>
      </c>
      <c r="I162" s="122">
        <f t="shared" si="57"/>
        <v>9104.2876512184266</v>
      </c>
      <c r="J162" s="122">
        <f t="shared" si="57"/>
        <v>10188.629279924466</v>
      </c>
      <c r="K162" s="122">
        <f t="shared" si="57"/>
        <v>9762.4498293825218</v>
      </c>
      <c r="L162" s="122">
        <f t="shared" si="57"/>
        <v>10946.65500506687</v>
      </c>
      <c r="M162" s="122">
        <f t="shared" si="57"/>
        <v>9402.5940499604403</v>
      </c>
      <c r="N162" s="122">
        <f t="shared" si="57"/>
        <v>10258.965706664516</v>
      </c>
      <c r="O162" s="122">
        <f t="shared" si="57"/>
        <v>11607.689970415466</v>
      </c>
      <c r="P162" s="122">
        <f t="shared" si="57"/>
        <v>9300.66798005889</v>
      </c>
      <c r="Q162" s="122">
        <f t="shared" si="57"/>
        <v>9627.9117405022698</v>
      </c>
      <c r="R162" s="122">
        <f t="shared" si="57"/>
        <v>9775.3282782152746</v>
      </c>
      <c r="S162" s="122">
        <f t="shared" si="57"/>
        <v>10431.427054633254</v>
      </c>
      <c r="T162" s="122">
        <f t="shared" si="57"/>
        <v>10148.371405042113</v>
      </c>
      <c r="U162" s="122">
        <f t="shared" si="57"/>
        <v>9941.0820726460934</v>
      </c>
      <c r="V162" s="122">
        <f t="shared" si="57"/>
        <v>10347.242817509627</v>
      </c>
      <c r="W162" s="122">
        <f t="shared" si="57"/>
        <v>10078.316275580659</v>
      </c>
      <c r="DA162" s="130" t="s">
        <v>2394</v>
      </c>
    </row>
    <row r="163" spans="1:105" ht="12" customHeight="1" x14ac:dyDescent="0.25">
      <c r="A163" s="97" t="s">
        <v>53</v>
      </c>
      <c r="B163" s="33">
        <v>11036.961828395944</v>
      </c>
      <c r="C163" s="33">
        <v>11884.05074858767</v>
      </c>
      <c r="D163" s="33">
        <v>11321.335406680233</v>
      </c>
      <c r="E163" s="33">
        <v>11205.934734327855</v>
      </c>
      <c r="F163" s="33">
        <v>10903.641662578308</v>
      </c>
      <c r="G163" s="33">
        <v>10729.147438214082</v>
      </c>
      <c r="H163" s="33">
        <v>10623.532113056101</v>
      </c>
      <c r="I163" s="33">
        <v>9104.2876512184266</v>
      </c>
      <c r="J163" s="33">
        <v>10188.629279924466</v>
      </c>
      <c r="K163" s="33">
        <v>9762.4498293825218</v>
      </c>
      <c r="L163" s="33">
        <v>10946.65500506687</v>
      </c>
      <c r="M163" s="33">
        <v>9402.5940499604403</v>
      </c>
      <c r="N163" s="33">
        <v>10258.965706664516</v>
      </c>
      <c r="O163" s="33">
        <v>11607.689970415466</v>
      </c>
      <c r="P163" s="33">
        <v>9300.66798005889</v>
      </c>
      <c r="Q163" s="33">
        <v>9627.9117405022698</v>
      </c>
      <c r="R163" s="33">
        <v>9775.3282782152746</v>
      </c>
      <c r="S163" s="33">
        <v>10431.427054633254</v>
      </c>
      <c r="T163" s="33">
        <v>10148.371405042113</v>
      </c>
      <c r="U163" s="33">
        <v>9941.0820726460934</v>
      </c>
      <c r="V163" s="33">
        <v>10347.242817509627</v>
      </c>
      <c r="W163" s="33">
        <v>10078.316275580659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70.620119136031477</v>
      </c>
      <c r="C164" s="122">
        <f t="shared" si="58"/>
        <v>67.974314376863944</v>
      </c>
      <c r="D164" s="122">
        <f t="shared" si="58"/>
        <v>63.589147131167657</v>
      </c>
      <c r="E164" s="122">
        <f t="shared" si="58"/>
        <v>110.38535052151718</v>
      </c>
      <c r="F164" s="122">
        <f t="shared" si="58"/>
        <v>55.947175007874336</v>
      </c>
      <c r="G164" s="122">
        <f t="shared" si="58"/>
        <v>56.221705695238683</v>
      </c>
      <c r="H164" s="122">
        <f t="shared" si="58"/>
        <v>78.797543559509037</v>
      </c>
      <c r="I164" s="122">
        <f t="shared" si="58"/>
        <v>58.858197062445569</v>
      </c>
      <c r="J164" s="122">
        <f t="shared" si="58"/>
        <v>64.18979227061169</v>
      </c>
      <c r="K164" s="122">
        <f t="shared" si="58"/>
        <v>63.561237622734744</v>
      </c>
      <c r="L164" s="122">
        <f t="shared" si="58"/>
        <v>70.380137639092013</v>
      </c>
      <c r="M164" s="122">
        <f t="shared" si="58"/>
        <v>71.487902712160306</v>
      </c>
      <c r="N164" s="122">
        <f t="shared" si="58"/>
        <v>69.117529848834593</v>
      </c>
      <c r="O164" s="122">
        <f t="shared" si="58"/>
        <v>65.524956744237116</v>
      </c>
      <c r="P164" s="122">
        <f t="shared" si="58"/>
        <v>64.163243837400032</v>
      </c>
      <c r="Q164" s="122">
        <f t="shared" si="58"/>
        <v>64.561838348438016</v>
      </c>
      <c r="R164" s="122">
        <f t="shared" si="58"/>
        <v>70.422871349523135</v>
      </c>
      <c r="S164" s="122">
        <f t="shared" si="58"/>
        <v>76.058404104415317</v>
      </c>
      <c r="T164" s="122">
        <f t="shared" si="58"/>
        <v>76.478389153585155</v>
      </c>
      <c r="U164" s="122">
        <f t="shared" si="58"/>
        <v>85.171140310668889</v>
      </c>
      <c r="V164" s="122">
        <f t="shared" si="58"/>
        <v>89.522258439130468</v>
      </c>
      <c r="W164" s="122">
        <f t="shared" si="58"/>
        <v>93.543126716932278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70.620119136031477</v>
      </c>
      <c r="C165" s="98">
        <f>IF(RES_hhdet_fec!C165=0,0,RES_hhdet_fec!C165*1000*11630/RES_hhdet_num!C161)</f>
        <v>67.974314376863944</v>
      </c>
      <c r="D165" s="98">
        <f>IF(RES_hhdet_fec!D165=0,0,RES_hhdet_fec!D165*1000*11630/RES_hhdet_num!D161)</f>
        <v>63.589147131167657</v>
      </c>
      <c r="E165" s="98">
        <f>IF(RES_hhdet_fec!E165=0,0,RES_hhdet_fec!E165*1000*11630/RES_hhdet_num!E161)</f>
        <v>110.38535052151718</v>
      </c>
      <c r="F165" s="98">
        <f>IF(RES_hhdet_fec!F165=0,0,RES_hhdet_fec!F165*1000*11630/RES_hhdet_num!F161)</f>
        <v>55.947175007874336</v>
      </c>
      <c r="G165" s="98">
        <f>IF(RES_hhdet_fec!G165=0,0,RES_hhdet_fec!G165*1000*11630/RES_hhdet_num!G161)</f>
        <v>56.221705695238683</v>
      </c>
      <c r="H165" s="98">
        <f>IF(RES_hhdet_fec!H165=0,0,RES_hhdet_fec!H165*1000*11630/RES_hhdet_num!H161)</f>
        <v>78.797543559509037</v>
      </c>
      <c r="I165" s="98">
        <f>IF(RES_hhdet_fec!I165=0,0,RES_hhdet_fec!I165*1000*11630/RES_hhdet_num!I161)</f>
        <v>58.858197062445569</v>
      </c>
      <c r="J165" s="98">
        <f>IF(RES_hhdet_fec!J165=0,0,RES_hhdet_fec!J165*1000*11630/RES_hhdet_num!J161)</f>
        <v>64.18979227061169</v>
      </c>
      <c r="K165" s="98">
        <f>IF(RES_hhdet_fec!K165=0,0,RES_hhdet_fec!K165*1000*11630/RES_hhdet_num!K161)</f>
        <v>63.561237622734744</v>
      </c>
      <c r="L165" s="98">
        <f>IF(RES_hhdet_fec!L165=0,0,RES_hhdet_fec!L165*1000*11630/RES_hhdet_num!L161)</f>
        <v>70.380137639092013</v>
      </c>
      <c r="M165" s="98">
        <f>IF(RES_hhdet_fec!M165=0,0,RES_hhdet_fec!M165*1000*11630/RES_hhdet_num!M161)</f>
        <v>71.487902712160306</v>
      </c>
      <c r="N165" s="98">
        <f>IF(RES_hhdet_fec!N165=0,0,RES_hhdet_fec!N165*1000*11630/RES_hhdet_num!N161)</f>
        <v>69.117529848834593</v>
      </c>
      <c r="O165" s="98">
        <f>IF(RES_hhdet_fec!O165=0,0,RES_hhdet_fec!O165*1000*11630/RES_hhdet_num!O161)</f>
        <v>65.524956744237116</v>
      </c>
      <c r="P165" s="98">
        <f>IF(RES_hhdet_fec!P165=0,0,RES_hhdet_fec!P165*1000*11630/RES_hhdet_num!P161)</f>
        <v>64.163243837400032</v>
      </c>
      <c r="Q165" s="98">
        <f>IF(RES_hhdet_fec!Q165=0,0,RES_hhdet_fec!Q165*1000*11630/RES_hhdet_num!Q161)</f>
        <v>64.561838348438016</v>
      </c>
      <c r="R165" s="98">
        <f>IF(RES_hhdet_fec!R165=0,0,RES_hhdet_fec!R165*1000*11630/RES_hhdet_num!R161)</f>
        <v>70.422871349523135</v>
      </c>
      <c r="S165" s="98">
        <f>IF(RES_hhdet_fec!S165=0,0,RES_hhdet_fec!S165*1000*11630/RES_hhdet_num!S161)</f>
        <v>76.058404104415317</v>
      </c>
      <c r="T165" s="98">
        <f>IF(RES_hhdet_fec!T165=0,0,RES_hhdet_fec!T165*1000*11630/RES_hhdet_num!T161)</f>
        <v>76.478389153585155</v>
      </c>
      <c r="U165" s="98">
        <f>IF(RES_hhdet_fec!U165=0,0,RES_hhdet_fec!U165*1000*11630/RES_hhdet_num!U161)</f>
        <v>85.171140310668889</v>
      </c>
      <c r="V165" s="98">
        <f>IF(RES_hhdet_fec!V165=0,0,RES_hhdet_fec!V165*1000*11630/RES_hhdet_num!V161)</f>
        <v>89.522258439130468</v>
      </c>
      <c r="W165" s="98">
        <f>IF(RES_hhdet_fec!W165=0,0,RES_hhdet_fec!W165*1000*11630/RES_hhdet_num!W161)</f>
        <v>93.543126716932278</v>
      </c>
      <c r="DA165" s="63" t="s">
        <v>2397</v>
      </c>
    </row>
    <row r="166" spans="1:105" ht="12" customHeight="1" x14ac:dyDescent="0.25">
      <c r="A166" s="121" t="s">
        <v>55</v>
      </c>
      <c r="B166" s="122">
        <v>2150.6544475902151</v>
      </c>
      <c r="C166" s="122">
        <v>2113.2247261220186</v>
      </c>
      <c r="D166" s="122">
        <v>2171.3279820798302</v>
      </c>
      <c r="E166" s="122">
        <v>2133.9906960048943</v>
      </c>
      <c r="F166" s="122">
        <v>2268.5480941710712</v>
      </c>
      <c r="G166" s="122">
        <v>2205.3798610739077</v>
      </c>
      <c r="H166" s="122">
        <v>2165.3450256487404</v>
      </c>
      <c r="I166" s="122">
        <v>2283.868108169695</v>
      </c>
      <c r="J166" s="122">
        <v>2154.6777690648196</v>
      </c>
      <c r="K166" s="122">
        <v>2160.5133981741828</v>
      </c>
      <c r="L166" s="122">
        <v>2206.2955401727768</v>
      </c>
      <c r="M166" s="122">
        <v>2362.4526195295252</v>
      </c>
      <c r="N166" s="122">
        <v>2226.4099766986401</v>
      </c>
      <c r="O166" s="122">
        <v>2149.4605383584749</v>
      </c>
      <c r="P166" s="122">
        <v>1958.1339015979413</v>
      </c>
      <c r="Q166" s="122">
        <v>1948.9788224398126</v>
      </c>
      <c r="R166" s="122">
        <v>2010.6388441468644</v>
      </c>
      <c r="S166" s="122">
        <v>2088.1584190896619</v>
      </c>
      <c r="T166" s="122">
        <v>2239.3630356247268</v>
      </c>
      <c r="U166" s="122">
        <v>2116.9639189646477</v>
      </c>
      <c r="V166" s="122">
        <v>2119.8077646341976</v>
      </c>
      <c r="W166" s="122">
        <v>2209.3155564609769</v>
      </c>
      <c r="DA166" s="130" t="s">
        <v>2398</v>
      </c>
    </row>
    <row r="167" spans="1:105" ht="12" customHeight="1" x14ac:dyDescent="0.25">
      <c r="A167" s="97" t="s">
        <v>124</v>
      </c>
      <c r="B167" s="98">
        <v>2521.2724019472612</v>
      </c>
      <c r="C167" s="98">
        <v>2400.6145115436366</v>
      </c>
      <c r="D167" s="98">
        <v>2416.4727450087139</v>
      </c>
      <c r="E167" s="98">
        <v>2075.3129688201825</v>
      </c>
      <c r="F167" s="98">
        <v>2894.1304629886467</v>
      </c>
      <c r="G167" s="98">
        <v>2524.9469705840615</v>
      </c>
      <c r="H167" s="98">
        <v>2680.3605887154281</v>
      </c>
      <c r="I167" s="98">
        <v>2240.4714049588333</v>
      </c>
      <c r="J167" s="98">
        <v>2577.9212204386704</v>
      </c>
      <c r="K167" s="98">
        <v>2513.152973038676</v>
      </c>
      <c r="L167" s="98">
        <v>2613.889000892023</v>
      </c>
      <c r="M167" s="98">
        <v>2829.4451094243495</v>
      </c>
      <c r="N167" s="98">
        <v>2564.4859349867347</v>
      </c>
      <c r="O167" s="98">
        <v>2264.3720283532502</v>
      </c>
      <c r="P167" s="98">
        <v>2371.0718922073193</v>
      </c>
      <c r="Q167" s="98">
        <v>1843.9085822371799</v>
      </c>
      <c r="R167" s="98">
        <v>2406.0659199676934</v>
      </c>
      <c r="S167" s="98">
        <v>1926.7187666754753</v>
      </c>
      <c r="T167" s="98">
        <v>2672.8231756410096</v>
      </c>
      <c r="U167" s="98">
        <v>2368.2509722274222</v>
      </c>
      <c r="V167" s="98">
        <v>2544.472388889546</v>
      </c>
      <c r="W167" s="98">
        <v>2256.0306277339232</v>
      </c>
      <c r="DA167" s="63" t="s">
        <v>2399</v>
      </c>
    </row>
    <row r="168" spans="1:105" ht="12" customHeight="1" x14ac:dyDescent="0.25">
      <c r="A168" s="97" t="s">
        <v>123</v>
      </c>
      <c r="B168" s="98">
        <v>2050.1015897260422</v>
      </c>
      <c r="C168" s="98">
        <v>1933.9078846866194</v>
      </c>
      <c r="D168" s="98">
        <v>1957.0650618827942</v>
      </c>
      <c r="E168" s="98">
        <v>1684.4331196872249</v>
      </c>
      <c r="F168" s="98">
        <v>2383.0732670250959</v>
      </c>
      <c r="G168" s="98">
        <v>2083.9594178080051</v>
      </c>
      <c r="H168" s="98">
        <v>2221.8123119778033</v>
      </c>
      <c r="I168" s="98">
        <v>1895.3460660929356</v>
      </c>
      <c r="J168" s="98">
        <v>2144.2346765708121</v>
      </c>
      <c r="K168" s="98">
        <v>2096.9851962077146</v>
      </c>
      <c r="L168" s="98">
        <v>2183.0367902384714</v>
      </c>
      <c r="M168" s="98">
        <v>2384.5574227818493</v>
      </c>
      <c r="N168" s="98">
        <v>2173.9634664588857</v>
      </c>
      <c r="O168" s="98">
        <v>1952.8115591029366</v>
      </c>
      <c r="P168" s="98">
        <v>2006.0440158522633</v>
      </c>
      <c r="Q168" s="98">
        <v>1580.5053350380163</v>
      </c>
      <c r="R168" s="98">
        <v>2058.1716607248131</v>
      </c>
      <c r="S168" s="98">
        <v>1690.817133751216</v>
      </c>
      <c r="T168" s="98">
        <v>2355.7500838404362</v>
      </c>
      <c r="U168" s="98">
        <v>2116.2886744125817</v>
      </c>
      <c r="V168" s="98">
        <v>2286.2780624903999</v>
      </c>
      <c r="W168" s="98">
        <v>2066.2416539516016</v>
      </c>
      <c r="DA168" s="63" t="s">
        <v>2400</v>
      </c>
    </row>
    <row r="169" spans="1:105" ht="12" customHeight="1" x14ac:dyDescent="0.25">
      <c r="A169" s="100" t="s">
        <v>50</v>
      </c>
      <c r="B169" s="101">
        <v>1096.6281779078915</v>
      </c>
      <c r="C169" s="101">
        <v>987.58504757414403</v>
      </c>
      <c r="D169" s="101">
        <v>1020.6475824500717</v>
      </c>
      <c r="E169" s="101">
        <v>873.47339706609523</v>
      </c>
      <c r="F169" s="101">
        <v>1305.8238400817195</v>
      </c>
      <c r="G169" s="101">
        <v>1123.4092453622236</v>
      </c>
      <c r="H169" s="101">
        <v>1188.0120536091422</v>
      </c>
      <c r="I169" s="101">
        <v>1101.5881522246709</v>
      </c>
      <c r="J169" s="101">
        <v>1145.8702819379662</v>
      </c>
      <c r="K169" s="101">
        <v>1130.2779568134852</v>
      </c>
      <c r="L169" s="101">
        <v>1167.9498660405047</v>
      </c>
      <c r="M169" s="101">
        <v>1315.7976856676785</v>
      </c>
      <c r="N169" s="101">
        <v>1202.1791097060002</v>
      </c>
      <c r="O169" s="101">
        <v>1116.5207504253954</v>
      </c>
      <c r="P169" s="101">
        <v>1030.2542560357915</v>
      </c>
      <c r="Q169" s="101">
        <v>795.3839809605646</v>
      </c>
      <c r="R169" s="101">
        <v>1036.44892947535</v>
      </c>
      <c r="S169" s="101">
        <v>887.93193842789867</v>
      </c>
      <c r="T169" s="101">
        <v>1134.8156367629872</v>
      </c>
      <c r="U169" s="101">
        <v>1021.0067541228897</v>
      </c>
      <c r="V169" s="101">
        <v>1043.5673143104675</v>
      </c>
      <c r="W169" s="101">
        <v>1027.9845246874274</v>
      </c>
      <c r="DA169" s="131" t="s">
        <v>2401</v>
      </c>
    </row>
    <row r="170" spans="1:105" ht="12" customHeight="1" x14ac:dyDescent="0.25">
      <c r="A170" s="103" t="s">
        <v>52</v>
      </c>
      <c r="B170" s="104">
        <v>953.47341181815045</v>
      </c>
      <c r="C170" s="104">
        <v>946.32283711247533</v>
      </c>
      <c r="D170" s="104">
        <v>936.41747943272253</v>
      </c>
      <c r="E170" s="104">
        <v>810.95972262112957</v>
      </c>
      <c r="F170" s="104">
        <v>1077.2494269433762</v>
      </c>
      <c r="G170" s="104">
        <v>960.5501724457813</v>
      </c>
      <c r="H170" s="104">
        <v>1033.8002583686614</v>
      </c>
      <c r="I170" s="104">
        <v>793.75791386826484</v>
      </c>
      <c r="J170" s="104">
        <v>998.36439463284603</v>
      </c>
      <c r="K170" s="104">
        <v>966.70723939422965</v>
      </c>
      <c r="L170" s="104">
        <v>1015.0869241979669</v>
      </c>
      <c r="M170" s="104">
        <v>1068.759737114171</v>
      </c>
      <c r="N170" s="104">
        <v>971.7843567528854</v>
      </c>
      <c r="O170" s="104">
        <v>836.29080867754112</v>
      </c>
      <c r="P170" s="104">
        <v>975.78975981647227</v>
      </c>
      <c r="Q170" s="104">
        <v>785.12135407745166</v>
      </c>
      <c r="R170" s="104">
        <v>1021.7227312494629</v>
      </c>
      <c r="S170" s="104">
        <v>802.88519532331736</v>
      </c>
      <c r="T170" s="104">
        <v>1220.9344470774492</v>
      </c>
      <c r="U170" s="104">
        <v>1095.2819202896922</v>
      </c>
      <c r="V170" s="104">
        <v>1242.7107481799326</v>
      </c>
      <c r="W170" s="104">
        <v>1038.257129264174</v>
      </c>
      <c r="DA170" s="132" t="s">
        <v>2402</v>
      </c>
    </row>
    <row r="171" spans="1:105" ht="12" customHeight="1" x14ac:dyDescent="0.25">
      <c r="A171" s="106" t="s">
        <v>122</v>
      </c>
      <c r="B171" s="101">
        <v>2121.126268343738</v>
      </c>
      <c r="C171" s="101">
        <v>2118.3033109203307</v>
      </c>
      <c r="D171" s="101">
        <v>2205.9382713565165</v>
      </c>
      <c r="E171" s="101">
        <v>2242.7370842816417</v>
      </c>
      <c r="F171" s="101">
        <v>2273.8926790489827</v>
      </c>
      <c r="G171" s="101">
        <v>2265.3887576249094</v>
      </c>
      <c r="H171" s="101">
        <v>2211.2259002286683</v>
      </c>
      <c r="I171" s="101">
        <v>2405.6062072521918</v>
      </c>
      <c r="J171" s="101">
        <v>2230.0744311180993</v>
      </c>
      <c r="K171" s="101">
        <v>2258.7954620218375</v>
      </c>
      <c r="L171" s="101">
        <v>2302.2216632898553</v>
      </c>
      <c r="M171" s="101">
        <v>2471.9070974822907</v>
      </c>
      <c r="N171" s="101">
        <v>2349.349035376953</v>
      </c>
      <c r="O171" s="101">
        <v>2294.7523655676168</v>
      </c>
      <c r="P171" s="101">
        <v>2077.0860846004011</v>
      </c>
      <c r="Q171" s="101">
        <v>2144.480130168326</v>
      </c>
      <c r="R171" s="101">
        <v>2149.9890351274025</v>
      </c>
      <c r="S171" s="101">
        <v>2288.7494688873198</v>
      </c>
      <c r="T171" s="101">
        <v>2371.0560536015364</v>
      </c>
      <c r="U171" s="101">
        <v>2254.192795205166</v>
      </c>
      <c r="V171" s="101">
        <v>2222.9478319101777</v>
      </c>
      <c r="W171" s="101">
        <v>2364.685642058022</v>
      </c>
      <c r="DA171" s="131" t="s">
        <v>2403</v>
      </c>
    </row>
    <row r="172" spans="1:105" ht="12" customHeight="1" x14ac:dyDescent="0.25">
      <c r="A172" s="107" t="s">
        <v>121</v>
      </c>
      <c r="B172" s="104">
        <v>1821.2819447767488</v>
      </c>
      <c r="C172" s="104">
        <v>1807.03767781335</v>
      </c>
      <c r="D172" s="104">
        <v>1892.2907442842161</v>
      </c>
      <c r="E172" s="104">
        <v>1926.9705540072414</v>
      </c>
      <c r="F172" s="104">
        <v>1978.5809971409599</v>
      </c>
      <c r="G172" s="104">
        <v>1975.5604986613293</v>
      </c>
      <c r="H172" s="104">
        <v>1935.1215453580578</v>
      </c>
      <c r="I172" s="104">
        <v>2135.9185427469333</v>
      </c>
      <c r="J172" s="104">
        <v>1956.8801542863632</v>
      </c>
      <c r="K172" s="104">
        <v>1985.5562370500356</v>
      </c>
      <c r="L172" s="104">
        <v>2024.8317243847262</v>
      </c>
      <c r="M172" s="104">
        <v>2185.6771574485861</v>
      </c>
      <c r="N172" s="104">
        <v>2084.0463320358908</v>
      </c>
      <c r="O172" s="104">
        <v>2048.8148261143951</v>
      </c>
      <c r="P172" s="104">
        <v>1830.1307865731342</v>
      </c>
      <c r="Q172" s="104">
        <v>1885.2999695990827</v>
      </c>
      <c r="R172" s="104">
        <v>1895.8196612781162</v>
      </c>
      <c r="S172" s="104">
        <v>2045.4569660821285</v>
      </c>
      <c r="T172" s="104">
        <v>2126.4211253963763</v>
      </c>
      <c r="U172" s="104">
        <v>2036.5295754868648</v>
      </c>
      <c r="V172" s="104">
        <v>2019.6176329877649</v>
      </c>
      <c r="W172" s="104">
        <v>2165.4217284264655</v>
      </c>
      <c r="DA172" s="132" t="s">
        <v>2404</v>
      </c>
    </row>
    <row r="173" spans="1:105" ht="12" customHeight="1" x14ac:dyDescent="0.25">
      <c r="A173" s="108" t="s">
        <v>53</v>
      </c>
      <c r="B173" s="98">
        <v>922.68768519742162</v>
      </c>
      <c r="C173" s="98">
        <v>869.58999202528605</v>
      </c>
      <c r="D173" s="98">
        <v>930.59198998391082</v>
      </c>
      <c r="E173" s="98">
        <v>943.60806028635886</v>
      </c>
      <c r="F173" s="98">
        <v>1026.156437584144</v>
      </c>
      <c r="G173" s="98">
        <v>1007.8751931784673</v>
      </c>
      <c r="H173" s="98">
        <v>977.37988688754604</v>
      </c>
      <c r="I173" s="98">
        <v>1184.7779543673139</v>
      </c>
      <c r="J173" s="98">
        <v>989.52662759170278</v>
      </c>
      <c r="K173" s="98">
        <v>1016.0171143310765</v>
      </c>
      <c r="L173" s="98">
        <v>1027.5412372670469</v>
      </c>
      <c r="M173" s="98">
        <v>1153.0359567919049</v>
      </c>
      <c r="N173" s="98">
        <v>1101.9760732498994</v>
      </c>
      <c r="O173" s="98">
        <v>1125.2991937396116</v>
      </c>
      <c r="P173" s="98">
        <v>896.28388975034898</v>
      </c>
      <c r="Q173" s="98">
        <v>916.59088086305348</v>
      </c>
      <c r="R173" s="98">
        <v>928.95261810413865</v>
      </c>
      <c r="S173" s="98">
        <v>1057.0463348563112</v>
      </c>
      <c r="T173" s="98">
        <v>1009.7332203805579</v>
      </c>
      <c r="U173" s="98">
        <v>970.02207940122594</v>
      </c>
      <c r="V173" s="98">
        <v>901.12290697098342</v>
      </c>
      <c r="W173" s="98">
        <v>1058.3630712624774</v>
      </c>
      <c r="DA173" s="63" t="s">
        <v>2405</v>
      </c>
    </row>
    <row r="174" spans="1:105" ht="12" customHeight="1" x14ac:dyDescent="0.25">
      <c r="A174" s="115" t="s">
        <v>52</v>
      </c>
      <c r="B174" s="33">
        <v>898.59425957932717</v>
      </c>
      <c r="C174" s="33">
        <v>937.44768578806406</v>
      </c>
      <c r="D174" s="33">
        <v>961.69875430030527</v>
      </c>
      <c r="E174" s="33">
        <v>983.36249372088253</v>
      </c>
      <c r="F174" s="33">
        <v>952.42455955681578</v>
      </c>
      <c r="G174" s="33">
        <v>967.68530548286196</v>
      </c>
      <c r="H174" s="33">
        <v>957.74165847051177</v>
      </c>
      <c r="I174" s="33">
        <v>951.14058837961898</v>
      </c>
      <c r="J174" s="33">
        <v>967.3535266946609</v>
      </c>
      <c r="K174" s="33">
        <v>969.53912271895899</v>
      </c>
      <c r="L174" s="33">
        <v>997.29048711767905</v>
      </c>
      <c r="M174" s="33">
        <v>1032.6412006566811</v>
      </c>
      <c r="N174" s="33">
        <v>982.07025878599131</v>
      </c>
      <c r="O174" s="33">
        <v>923.51563237478331</v>
      </c>
      <c r="P174" s="33">
        <v>933.8468968227852</v>
      </c>
      <c r="Q174" s="33">
        <v>968.70908873602934</v>
      </c>
      <c r="R174" s="33">
        <v>966.86704317397778</v>
      </c>
      <c r="S174" s="33">
        <v>988.41063122581693</v>
      </c>
      <c r="T174" s="33">
        <v>1116.6879050158184</v>
      </c>
      <c r="U174" s="33">
        <v>1066.5074960856386</v>
      </c>
      <c r="V174" s="33">
        <v>1118.4947260167814</v>
      </c>
      <c r="W174" s="33">
        <v>1107.0586571639881</v>
      </c>
      <c r="DA174" s="60" t="s">
        <v>2406</v>
      </c>
    </row>
    <row r="175" spans="1:105" ht="12" customHeight="1" x14ac:dyDescent="0.25">
      <c r="A175" s="121" t="s">
        <v>54</v>
      </c>
      <c r="B175" s="122">
        <v>812.2832732660255</v>
      </c>
      <c r="C175" s="122">
        <v>841.23788128035437</v>
      </c>
      <c r="D175" s="122">
        <v>860.75130857012061</v>
      </c>
      <c r="E175" s="122">
        <v>877.76586975492467</v>
      </c>
      <c r="F175" s="122">
        <v>902.37213166680397</v>
      </c>
      <c r="G175" s="122">
        <v>919.53644083630286</v>
      </c>
      <c r="H175" s="122">
        <v>899.14711486613737</v>
      </c>
      <c r="I175" s="122">
        <v>848.63842560853152</v>
      </c>
      <c r="J175" s="122">
        <v>809.42575156112434</v>
      </c>
      <c r="K175" s="122">
        <v>804.67269430597287</v>
      </c>
      <c r="L175" s="122">
        <v>823.47572433832693</v>
      </c>
      <c r="M175" s="122">
        <v>754.43225130392648</v>
      </c>
      <c r="N175" s="122">
        <v>762.86615110811317</v>
      </c>
      <c r="O175" s="122">
        <v>757.44149596232899</v>
      </c>
      <c r="P175" s="122">
        <v>722.60175958992602</v>
      </c>
      <c r="Q175" s="122">
        <v>690.58109445389948</v>
      </c>
      <c r="R175" s="122">
        <v>662.80184444305166</v>
      </c>
      <c r="S175" s="122">
        <v>704.79290330465437</v>
      </c>
      <c r="T175" s="122">
        <v>665.55992991560481</v>
      </c>
      <c r="U175" s="122">
        <v>660.2185087613525</v>
      </c>
      <c r="V175" s="122">
        <v>642.17653825961213</v>
      </c>
      <c r="W175" s="122">
        <v>669.03682224739782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812.2832732660255</v>
      </c>
      <c r="C177" s="33">
        <v>841.23788128035437</v>
      </c>
      <c r="D177" s="33">
        <v>860.75130857012061</v>
      </c>
      <c r="E177" s="33">
        <v>877.76586975492467</v>
      </c>
      <c r="F177" s="33">
        <v>902.37213166680397</v>
      </c>
      <c r="G177" s="33">
        <v>919.53644083630286</v>
      </c>
      <c r="H177" s="33">
        <v>899.14711486613737</v>
      </c>
      <c r="I177" s="33">
        <v>848.63842560853152</v>
      </c>
      <c r="J177" s="33">
        <v>809.42575156112434</v>
      </c>
      <c r="K177" s="33">
        <v>804.67269430597287</v>
      </c>
      <c r="L177" s="33">
        <v>823.47572433832693</v>
      </c>
      <c r="M177" s="33">
        <v>754.43225130392648</v>
      </c>
      <c r="N177" s="33">
        <v>762.86615110811317</v>
      </c>
      <c r="O177" s="33">
        <v>757.44149596232899</v>
      </c>
      <c r="P177" s="33">
        <v>722.60175958992602</v>
      </c>
      <c r="Q177" s="33">
        <v>690.58109445389948</v>
      </c>
      <c r="R177" s="33">
        <v>662.80184444305166</v>
      </c>
      <c r="S177" s="33">
        <v>704.79290330465437</v>
      </c>
      <c r="T177" s="33">
        <v>665.55992991560481</v>
      </c>
      <c r="U177" s="33">
        <v>660.2185087613525</v>
      </c>
      <c r="V177" s="33">
        <v>642.17653825961213</v>
      </c>
      <c r="W177" s="33">
        <v>669.03682224739782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11961.288740712766</v>
      </c>
      <c r="C3" s="117">
        <f t="shared" si="0"/>
        <v>12149.344864778215</v>
      </c>
      <c r="D3" s="117">
        <f t="shared" si="0"/>
        <v>10986.80133395242</v>
      </c>
      <c r="E3" s="117">
        <f t="shared" si="0"/>
        <v>11454.444578034543</v>
      </c>
      <c r="F3" s="117">
        <f t="shared" si="0"/>
        <v>9976.0286163282854</v>
      </c>
      <c r="G3" s="117">
        <f t="shared" si="0"/>
        <v>10192.067434562881</v>
      </c>
      <c r="H3" s="117">
        <f t="shared" si="0"/>
        <v>11004.689379152722</v>
      </c>
      <c r="I3" s="117">
        <f t="shared" si="0"/>
        <v>11310.178994230077</v>
      </c>
      <c r="J3" s="117">
        <f t="shared" si="0"/>
        <v>10105.236622182032</v>
      </c>
      <c r="K3" s="117">
        <f t="shared" si="0"/>
        <v>9535.2402170670448</v>
      </c>
      <c r="L3" s="117">
        <f t="shared" si="0"/>
        <v>13285.763163791862</v>
      </c>
      <c r="M3" s="117">
        <f t="shared" si="0"/>
        <v>12005.13231665322</v>
      </c>
      <c r="N3" s="117">
        <f t="shared" si="0"/>
        <v>10947.540370881328</v>
      </c>
      <c r="O3" s="117">
        <f t="shared" si="0"/>
        <v>11371.781822613799</v>
      </c>
      <c r="P3" s="117">
        <f t="shared" si="0"/>
        <v>10262.168965904433</v>
      </c>
      <c r="Q3" s="117">
        <f t="shared" si="0"/>
        <v>11081.590061220568</v>
      </c>
      <c r="R3" s="117">
        <f t="shared" ref="R3:V3" si="1">R4+R7+R9+R19</f>
        <v>10586.819510720758</v>
      </c>
      <c r="S3" s="117">
        <f t="shared" si="1"/>
        <v>11107.641249935688</v>
      </c>
      <c r="T3" s="117">
        <f t="shared" si="1"/>
        <v>12045.950199455952</v>
      </c>
      <c r="U3" s="117">
        <f t="shared" si="1"/>
        <v>10408.592559074634</v>
      </c>
      <c r="V3" s="117">
        <f t="shared" si="1"/>
        <v>11131.696033551547</v>
      </c>
      <c r="W3" s="117">
        <f t="shared" ref="W3" si="2">W4+W7+W9+W19</f>
        <v>12130.416624129057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9708.7714848356336</v>
      </c>
      <c r="C4" s="122">
        <f t="shared" si="3"/>
        <v>9878.16129851201</v>
      </c>
      <c r="D4" s="122">
        <f t="shared" si="3"/>
        <v>8627.8663958502839</v>
      </c>
      <c r="E4" s="122">
        <f t="shared" si="3"/>
        <v>9054.3757952917731</v>
      </c>
      <c r="F4" s="122">
        <f t="shared" si="3"/>
        <v>7470.2831644861681</v>
      </c>
      <c r="G4" s="122">
        <f t="shared" si="3"/>
        <v>7695.8100874299726</v>
      </c>
      <c r="H4" s="122">
        <f t="shared" si="3"/>
        <v>8511.7000307733342</v>
      </c>
      <c r="I4" s="122">
        <f t="shared" si="3"/>
        <v>8757.0540288862394</v>
      </c>
      <c r="J4" s="122">
        <f t="shared" si="3"/>
        <v>7672.2064972707767</v>
      </c>
      <c r="K4" s="122">
        <f t="shared" si="3"/>
        <v>7083.1002106922842</v>
      </c>
      <c r="L4" s="122">
        <f t="shared" si="3"/>
        <v>10758.998551615216</v>
      </c>
      <c r="M4" s="122">
        <f t="shared" si="3"/>
        <v>9377.5650290127869</v>
      </c>
      <c r="N4" s="122">
        <f t="shared" si="3"/>
        <v>8397.8691946024537</v>
      </c>
      <c r="O4" s="122">
        <f t="shared" si="3"/>
        <v>8863.8390744019562</v>
      </c>
      <c r="P4" s="122">
        <f t="shared" si="3"/>
        <v>7926.6742768100648</v>
      </c>
      <c r="Q4" s="122">
        <f t="shared" si="3"/>
        <v>8764.6675518388147</v>
      </c>
      <c r="R4" s="122">
        <f t="shared" ref="R4:V4" si="4">SUM(R5:R6)</f>
        <v>8224.8168378586706</v>
      </c>
      <c r="S4" s="122">
        <f t="shared" si="4"/>
        <v>8622.652340426921</v>
      </c>
      <c r="T4" s="122">
        <f t="shared" si="4"/>
        <v>9440.9949777250386</v>
      </c>
      <c r="U4" s="122">
        <f t="shared" si="4"/>
        <v>7900.8130639651854</v>
      </c>
      <c r="V4" s="122">
        <f t="shared" si="4"/>
        <v>8623.1424616733275</v>
      </c>
      <c r="W4" s="122">
        <f t="shared" ref="W4" si="5">SUM(W5:W6)</f>
        <v>9519.4042088104216</v>
      </c>
      <c r="DA4" s="130" t="s">
        <v>2412</v>
      </c>
    </row>
    <row r="5" spans="1:105" ht="12" customHeight="1" x14ac:dyDescent="0.25">
      <c r="A5" s="97" t="s">
        <v>51</v>
      </c>
      <c r="B5" s="98">
        <v>9615.525020028701</v>
      </c>
      <c r="C5" s="98">
        <v>9784.5038048953247</v>
      </c>
      <c r="D5" s="98">
        <v>8547.4102682196171</v>
      </c>
      <c r="E5" s="98">
        <v>8972.0348298078243</v>
      </c>
      <c r="F5" s="98">
        <v>7402.9359351055064</v>
      </c>
      <c r="G5" s="98">
        <v>7627.2637241650518</v>
      </c>
      <c r="H5" s="98">
        <v>8437.649925729329</v>
      </c>
      <c r="I5" s="98">
        <v>8682.2615723088838</v>
      </c>
      <c r="J5" s="98">
        <v>7607.3265537580719</v>
      </c>
      <c r="K5" s="98">
        <v>7023.9623528160664</v>
      </c>
      <c r="L5" s="98">
        <v>10670.430337855323</v>
      </c>
      <c r="M5" s="98">
        <v>9301.6932729071668</v>
      </c>
      <c r="N5" s="98">
        <v>8330.4472017056451</v>
      </c>
      <c r="O5" s="98">
        <v>8793.031757556897</v>
      </c>
      <c r="P5" s="98">
        <v>7863.4424204352281</v>
      </c>
      <c r="Q5" s="98">
        <v>8694.920381315922</v>
      </c>
      <c r="R5" s="98">
        <v>8160.2435911630355</v>
      </c>
      <c r="S5" s="98">
        <v>8555.6891471901854</v>
      </c>
      <c r="T5" s="98">
        <v>9367.9884234154615</v>
      </c>
      <c r="U5" s="98">
        <v>7840.5842544508023</v>
      </c>
      <c r="V5" s="98">
        <v>8557.5063209875279</v>
      </c>
      <c r="W5" s="98">
        <v>9447.6225245639926</v>
      </c>
      <c r="DA5" s="63" t="s">
        <v>2413</v>
      </c>
    </row>
    <row r="6" spans="1:105" ht="12" customHeight="1" x14ac:dyDescent="0.25">
      <c r="A6" s="97" t="s">
        <v>53</v>
      </c>
      <c r="B6" s="98">
        <v>93.246464806932593</v>
      </c>
      <c r="C6" s="98">
        <v>93.657493616685684</v>
      </c>
      <c r="D6" s="98">
        <v>80.456127630667069</v>
      </c>
      <c r="E6" s="98">
        <v>82.340965483949503</v>
      </c>
      <c r="F6" s="98">
        <v>67.347229380661403</v>
      </c>
      <c r="G6" s="98">
        <v>68.54636326492097</v>
      </c>
      <c r="H6" s="98">
        <v>74.050105044004468</v>
      </c>
      <c r="I6" s="98">
        <v>74.79245657735548</v>
      </c>
      <c r="J6" s="98">
        <v>64.879943512704656</v>
      </c>
      <c r="K6" s="98">
        <v>59.137857876217453</v>
      </c>
      <c r="L6" s="98">
        <v>88.568213759892188</v>
      </c>
      <c r="M6" s="98">
        <v>75.871756105620946</v>
      </c>
      <c r="N6" s="98">
        <v>67.421992896808845</v>
      </c>
      <c r="O6" s="98">
        <v>70.807316845059987</v>
      </c>
      <c r="P6" s="98">
        <v>63.231856374836639</v>
      </c>
      <c r="Q6" s="98">
        <v>69.747170522893185</v>
      </c>
      <c r="R6" s="98">
        <v>64.573246695634282</v>
      </c>
      <c r="S6" s="98">
        <v>66.963193236735663</v>
      </c>
      <c r="T6" s="98">
        <v>73.006554309577723</v>
      </c>
      <c r="U6" s="98">
        <v>60.228809514382682</v>
      </c>
      <c r="V6" s="98">
        <v>65.636140685800029</v>
      </c>
      <c r="W6" s="98">
        <v>71.781684246428554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27.184095799838598</v>
      </c>
      <c r="C7" s="122">
        <f t="shared" si="6"/>
        <v>29.111514184973998</v>
      </c>
      <c r="D7" s="122">
        <f t="shared" si="6"/>
        <v>31.629596534650993</v>
      </c>
      <c r="E7" s="122">
        <f t="shared" si="6"/>
        <v>57.140470503506528</v>
      </c>
      <c r="F7" s="122">
        <f t="shared" si="6"/>
        <v>30.486624712858653</v>
      </c>
      <c r="G7" s="122">
        <f t="shared" si="6"/>
        <v>34.404897684636353</v>
      </c>
      <c r="H7" s="122">
        <f t="shared" si="6"/>
        <v>58.539839599986081</v>
      </c>
      <c r="I7" s="122">
        <f t="shared" si="6"/>
        <v>49.011781528184414</v>
      </c>
      <c r="J7" s="122">
        <f t="shared" si="6"/>
        <v>57.057879821023398</v>
      </c>
      <c r="K7" s="122">
        <f t="shared" si="6"/>
        <v>61.381635908240789</v>
      </c>
      <c r="L7" s="122">
        <f t="shared" si="6"/>
        <v>78.445281771749734</v>
      </c>
      <c r="M7" s="122">
        <f t="shared" si="6"/>
        <v>93.121829787959598</v>
      </c>
      <c r="N7" s="122">
        <f t="shared" si="6"/>
        <v>102.83922950312132</v>
      </c>
      <c r="O7" s="122">
        <f t="shared" si="6"/>
        <v>113.16665667123189</v>
      </c>
      <c r="P7" s="122">
        <f t="shared" si="6"/>
        <v>107.91766499926419</v>
      </c>
      <c r="Q7" s="122">
        <f t="shared" si="6"/>
        <v>98.111449624292874</v>
      </c>
      <c r="R7" s="122">
        <f t="shared" si="6"/>
        <v>96.208423326498988</v>
      </c>
      <c r="S7" s="122">
        <f t="shared" si="6"/>
        <v>89.411410945937732</v>
      </c>
      <c r="T7" s="122">
        <f t="shared" si="6"/>
        <v>71.606577149514706</v>
      </c>
      <c r="U7" s="122">
        <f t="shared" si="6"/>
        <v>60.808104390043908</v>
      </c>
      <c r="V7" s="122">
        <f t="shared" si="6"/>
        <v>46.442193685500655</v>
      </c>
      <c r="W7" s="122">
        <f t="shared" si="6"/>
        <v>34.461474307956685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27.184095799838598</v>
      </c>
      <c r="C8" s="98">
        <f>IF(RES_hhdet_tes!C8=0,0,RES_hhdet_tes!C8*1000*11630/RES_hhdet_num!C3)</f>
        <v>29.111514184973998</v>
      </c>
      <c r="D8" s="98">
        <f>IF(RES_hhdet_tes!D8=0,0,RES_hhdet_tes!D8*1000*11630/RES_hhdet_num!D3)</f>
        <v>31.629596534650993</v>
      </c>
      <c r="E8" s="98">
        <f>IF(RES_hhdet_tes!E8=0,0,RES_hhdet_tes!E8*1000*11630/RES_hhdet_num!E3)</f>
        <v>57.140470503506528</v>
      </c>
      <c r="F8" s="98">
        <f>IF(RES_hhdet_tes!F8=0,0,RES_hhdet_tes!F8*1000*11630/RES_hhdet_num!F3)</f>
        <v>30.486624712858653</v>
      </c>
      <c r="G8" s="98">
        <f>IF(RES_hhdet_tes!G8=0,0,RES_hhdet_tes!G8*1000*11630/RES_hhdet_num!G3)</f>
        <v>34.404897684636353</v>
      </c>
      <c r="H8" s="98">
        <f>IF(RES_hhdet_tes!H8=0,0,RES_hhdet_tes!H8*1000*11630/RES_hhdet_num!H3)</f>
        <v>58.539839599986081</v>
      </c>
      <c r="I8" s="98">
        <f>IF(RES_hhdet_tes!I8=0,0,RES_hhdet_tes!I8*1000*11630/RES_hhdet_num!I3)</f>
        <v>49.011781528184414</v>
      </c>
      <c r="J8" s="98">
        <f>IF(RES_hhdet_tes!J8=0,0,RES_hhdet_tes!J8*1000*11630/RES_hhdet_num!J3)</f>
        <v>57.057879821023398</v>
      </c>
      <c r="K8" s="98">
        <f>IF(RES_hhdet_tes!K8=0,0,RES_hhdet_tes!K8*1000*11630/RES_hhdet_num!K3)</f>
        <v>61.381635908240789</v>
      </c>
      <c r="L8" s="98">
        <f>IF(RES_hhdet_tes!L8=0,0,RES_hhdet_tes!L8*1000*11630/RES_hhdet_num!L3)</f>
        <v>78.445281771749734</v>
      </c>
      <c r="M8" s="98">
        <f>IF(RES_hhdet_tes!M8=0,0,RES_hhdet_tes!M8*1000*11630/RES_hhdet_num!M3)</f>
        <v>93.121829787959598</v>
      </c>
      <c r="N8" s="98">
        <f>IF(RES_hhdet_tes!N8=0,0,RES_hhdet_tes!N8*1000*11630/RES_hhdet_num!N3)</f>
        <v>102.83922950312132</v>
      </c>
      <c r="O8" s="98">
        <f>IF(RES_hhdet_tes!O8=0,0,RES_hhdet_tes!O8*1000*11630/RES_hhdet_num!O3)</f>
        <v>113.16665667123189</v>
      </c>
      <c r="P8" s="98">
        <f>IF(RES_hhdet_tes!P8=0,0,RES_hhdet_tes!P8*1000*11630/RES_hhdet_num!P3)</f>
        <v>107.91766499926419</v>
      </c>
      <c r="Q8" s="98">
        <f>IF(RES_hhdet_tes!Q8=0,0,RES_hhdet_tes!Q8*1000*11630/RES_hhdet_num!Q3)</f>
        <v>98.111449624292874</v>
      </c>
      <c r="R8" s="98">
        <f>IF(RES_hhdet_tes!R8=0,0,RES_hhdet_tes!R8*1000*11630/RES_hhdet_num!R3)</f>
        <v>96.208423326498988</v>
      </c>
      <c r="S8" s="98">
        <f>IF(RES_hhdet_tes!S8=0,0,RES_hhdet_tes!S8*1000*11630/RES_hhdet_num!S3)</f>
        <v>89.411410945937732</v>
      </c>
      <c r="T8" s="98">
        <f>IF(RES_hhdet_tes!T8=0,0,RES_hhdet_tes!T8*1000*11630/RES_hhdet_num!T3)</f>
        <v>71.606577149514706</v>
      </c>
      <c r="U8" s="98">
        <f>IF(RES_hhdet_tes!U8=0,0,RES_hhdet_tes!U8*1000*11630/RES_hhdet_num!U3)</f>
        <v>60.808104390043908</v>
      </c>
      <c r="V8" s="98">
        <f>IF(RES_hhdet_tes!V8=0,0,RES_hhdet_tes!V8*1000*11630/RES_hhdet_num!V3)</f>
        <v>46.442193685500655</v>
      </c>
      <c r="W8" s="98">
        <f>IF(RES_hhdet_tes!W8=0,0,RES_hhdet_tes!W8*1000*11630/RES_hhdet_num!W3)</f>
        <v>34.461474307956685</v>
      </c>
      <c r="DA8" s="63" t="s">
        <v>2416</v>
      </c>
    </row>
    <row r="9" spans="1:105" ht="12" customHeight="1" x14ac:dyDescent="0.25">
      <c r="A9" s="121" t="s">
        <v>55</v>
      </c>
      <c r="B9" s="122">
        <v>1607.1040962623231</v>
      </c>
      <c r="C9" s="122">
        <v>1599.625929676853</v>
      </c>
      <c r="D9" s="122">
        <v>1667.3261925744066</v>
      </c>
      <c r="E9" s="122">
        <v>1667.3000620691539</v>
      </c>
      <c r="F9" s="122">
        <v>1778.1361210304044</v>
      </c>
      <c r="G9" s="122">
        <v>1748.90009751054</v>
      </c>
      <c r="H9" s="122">
        <v>1734.7100302631547</v>
      </c>
      <c r="I9" s="122">
        <v>1842.3375680792924</v>
      </c>
      <c r="J9" s="122">
        <v>1744.092372178103</v>
      </c>
      <c r="K9" s="122">
        <v>1761.3695829996773</v>
      </c>
      <c r="L9" s="122">
        <v>1802.757229904526</v>
      </c>
      <c r="M9" s="122">
        <v>1941.4817045792636</v>
      </c>
      <c r="N9" s="122">
        <v>1845.4625518829571</v>
      </c>
      <c r="O9" s="122">
        <v>1795.7136161957426</v>
      </c>
      <c r="P9" s="122">
        <v>1654.7116879544542</v>
      </c>
      <c r="Q9" s="122">
        <v>1669.2125044793238</v>
      </c>
      <c r="R9" s="122">
        <v>1735.1008215732752</v>
      </c>
      <c r="S9" s="122">
        <v>1825.515205274711</v>
      </c>
      <c r="T9" s="122">
        <v>1989.014596972753</v>
      </c>
      <c r="U9" s="122">
        <v>1901.1431391257654</v>
      </c>
      <c r="V9" s="122">
        <v>1925.581808932214</v>
      </c>
      <c r="W9" s="122">
        <v>2010.914672521277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1687.4151164502705</v>
      </c>
      <c r="C11" s="98">
        <v>1613.6524951138772</v>
      </c>
      <c r="D11" s="98">
        <v>1630.2367579807847</v>
      </c>
      <c r="E11" s="98">
        <v>1409.0012447864415</v>
      </c>
      <c r="F11" s="98">
        <v>1978.988729466759</v>
      </c>
      <c r="G11" s="98">
        <v>1739.2424359032509</v>
      </c>
      <c r="H11" s="98">
        <v>1860.4256745789987</v>
      </c>
      <c r="I11" s="98">
        <v>1561.1130453291735</v>
      </c>
      <c r="J11" s="98">
        <v>1797.898075898303</v>
      </c>
      <c r="K11" s="98">
        <v>1757.7513308660841</v>
      </c>
      <c r="L11" s="98">
        <v>1834.7375367166637</v>
      </c>
      <c r="M11" s="98">
        <v>1998.3506356940907</v>
      </c>
      <c r="N11" s="98">
        <v>1826.2113479521659</v>
      </c>
      <c r="O11" s="98">
        <v>1633.4562168897376</v>
      </c>
      <c r="P11" s="98">
        <v>1733.7695870548562</v>
      </c>
      <c r="Q11" s="98">
        <v>1375.7121940376637</v>
      </c>
      <c r="R11" s="98">
        <v>1829.6726133121172</v>
      </c>
      <c r="S11" s="98">
        <v>1507.0816132574021</v>
      </c>
      <c r="T11" s="98">
        <v>2157.7563287796256</v>
      </c>
      <c r="U11" s="98">
        <v>1953.0465243090648</v>
      </c>
      <c r="V11" s="98">
        <v>2133.140064718903</v>
      </c>
      <c r="W11" s="98">
        <v>1915.0334600820288</v>
      </c>
      <c r="DA11" s="63" t="s">
        <v>2419</v>
      </c>
    </row>
    <row r="12" spans="1:105" ht="12" customHeight="1" x14ac:dyDescent="0.25">
      <c r="A12" s="97" t="s">
        <v>123</v>
      </c>
      <c r="B12" s="98">
        <v>1687.4151164502707</v>
      </c>
      <c r="C12" s="98">
        <v>1613.678269296405</v>
      </c>
      <c r="D12" s="98">
        <v>1630.3160312688688</v>
      </c>
      <c r="E12" s="98">
        <v>1409.0628500789599</v>
      </c>
      <c r="F12" s="98">
        <v>1978.9480387987478</v>
      </c>
      <c r="G12" s="98">
        <v>1739.1693470850598</v>
      </c>
      <c r="H12" s="98">
        <v>1860.2810201012683</v>
      </c>
      <c r="I12" s="98">
        <v>1561.3645235185024</v>
      </c>
      <c r="J12" s="98">
        <v>1796.9111416829965</v>
      </c>
      <c r="K12" s="98">
        <v>1756.7819977250533</v>
      </c>
      <c r="L12" s="98">
        <v>1834.0185884583186</v>
      </c>
      <c r="M12" s="98">
        <v>1997.8068107902516</v>
      </c>
      <c r="N12" s="98">
        <v>1825.9222070069472</v>
      </c>
      <c r="O12" s="98">
        <v>1633.1861732274608</v>
      </c>
      <c r="P12" s="98">
        <v>1736.6691426344928</v>
      </c>
      <c r="Q12" s="98">
        <v>1376.9612334567832</v>
      </c>
      <c r="R12" s="98">
        <v>1832.3393685226604</v>
      </c>
      <c r="S12" s="98">
        <v>1507.5986453810617</v>
      </c>
      <c r="T12" s="98">
        <v>2159.2548221295879</v>
      </c>
      <c r="U12" s="98">
        <v>1953.3251587847794</v>
      </c>
      <c r="V12" s="98">
        <v>2133.499152193041</v>
      </c>
      <c r="W12" s="98">
        <v>1918.8715666896951</v>
      </c>
      <c r="DA12" s="63" t="s">
        <v>2420</v>
      </c>
    </row>
    <row r="13" spans="1:105" ht="12" customHeight="1" x14ac:dyDescent="0.25">
      <c r="A13" s="100" t="s">
        <v>50</v>
      </c>
      <c r="B13" s="101">
        <v>733.94170463212026</v>
      </c>
      <c r="C13" s="101">
        <v>667.28915547097347</v>
      </c>
      <c r="D13" s="101">
        <v>693.73966420595355</v>
      </c>
      <c r="E13" s="101">
        <v>597.86716740444012</v>
      </c>
      <c r="F13" s="101">
        <v>901.23706584851391</v>
      </c>
      <c r="G13" s="101">
        <v>778.14956159518874</v>
      </c>
      <c r="H13" s="101">
        <v>826.44455062230929</v>
      </c>
      <c r="I13" s="101">
        <v>767.51173415827463</v>
      </c>
      <c r="J13" s="101">
        <v>799.94332420898559</v>
      </c>
      <c r="K13" s="101">
        <v>791.93934184002501</v>
      </c>
      <c r="L13" s="101">
        <v>821.06761566028888</v>
      </c>
      <c r="M13" s="101">
        <v>931.44618747543211</v>
      </c>
      <c r="N13" s="101">
        <v>856.10067719805272</v>
      </c>
      <c r="O13" s="101">
        <v>798.50994771233263</v>
      </c>
      <c r="P13" s="101">
        <v>760.2559905259825</v>
      </c>
      <c r="Q13" s="101">
        <v>590.73131271258012</v>
      </c>
      <c r="R13" s="101">
        <v>805.30597879439324</v>
      </c>
      <c r="S13" s="101">
        <v>699.43133747737318</v>
      </c>
      <c r="T13" s="101">
        <v>927.23804837893579</v>
      </c>
      <c r="U13" s="101">
        <v>847.09992025855365</v>
      </c>
      <c r="V13" s="101">
        <v>877.01805536716995</v>
      </c>
      <c r="W13" s="101">
        <v>869.45261482717206</v>
      </c>
      <c r="DA13" s="131" t="s">
        <v>2421</v>
      </c>
    </row>
    <row r="14" spans="1:105" ht="12" customHeight="1" x14ac:dyDescent="0.25">
      <c r="A14" s="103" t="s">
        <v>52</v>
      </c>
      <c r="B14" s="104">
        <v>953.47341181815045</v>
      </c>
      <c r="C14" s="104">
        <v>946.38911382543131</v>
      </c>
      <c r="D14" s="104">
        <v>936.57636706291532</v>
      </c>
      <c r="E14" s="104">
        <v>811.19568267451973</v>
      </c>
      <c r="F14" s="104">
        <v>1077.7109729502336</v>
      </c>
      <c r="G14" s="104">
        <v>961.01978548987131</v>
      </c>
      <c r="H14" s="104">
        <v>1033.8364694789591</v>
      </c>
      <c r="I14" s="104">
        <v>793.85278936022826</v>
      </c>
      <c r="J14" s="104">
        <v>996.96781747401076</v>
      </c>
      <c r="K14" s="104">
        <v>964.84265588502853</v>
      </c>
      <c r="L14" s="104">
        <v>1012.9509727980294</v>
      </c>
      <c r="M14" s="104">
        <v>1066.3606233148198</v>
      </c>
      <c r="N14" s="104">
        <v>969.82152980889441</v>
      </c>
      <c r="O14" s="104">
        <v>834.67622551512829</v>
      </c>
      <c r="P14" s="104">
        <v>976.41315210851053</v>
      </c>
      <c r="Q14" s="104">
        <v>786.22992074420347</v>
      </c>
      <c r="R14" s="104">
        <v>1027.0333897282674</v>
      </c>
      <c r="S14" s="104">
        <v>808.16730790368842</v>
      </c>
      <c r="T14" s="104">
        <v>1232.0167737506522</v>
      </c>
      <c r="U14" s="104">
        <v>1106.2252385262257</v>
      </c>
      <c r="V14" s="104">
        <v>1256.4810968258714</v>
      </c>
      <c r="W14" s="104">
        <v>1049.4189518625233</v>
      </c>
      <c r="DA14" s="132" t="s">
        <v>2422</v>
      </c>
    </row>
    <row r="15" spans="1:105" ht="12" customHeight="1" x14ac:dyDescent="0.25">
      <c r="A15" s="106" t="s">
        <v>122</v>
      </c>
      <c r="B15" s="101">
        <v>1590.4293431313008</v>
      </c>
      <c r="C15" s="101">
        <v>1596.7260083693009</v>
      </c>
      <c r="D15" s="101">
        <v>1673.8327943160805</v>
      </c>
      <c r="E15" s="101">
        <v>1710.3131053508848</v>
      </c>
      <c r="F15" s="101">
        <v>1746.0867551629296</v>
      </c>
      <c r="G15" s="101">
        <v>1750.0092941286596</v>
      </c>
      <c r="H15" s="101">
        <v>1718.5958963551252</v>
      </c>
      <c r="I15" s="101">
        <v>1874.8892164219483</v>
      </c>
      <c r="J15" s="101">
        <v>1738.487712658821</v>
      </c>
      <c r="K15" s="101">
        <v>1762.4144657815445</v>
      </c>
      <c r="L15" s="101">
        <v>1799.6185929420806</v>
      </c>
      <c r="M15" s="101">
        <v>1935.6642402236091</v>
      </c>
      <c r="N15" s="101">
        <v>1847.6728556551361</v>
      </c>
      <c r="O15" s="101">
        <v>1812.353332322414</v>
      </c>
      <c r="P15" s="101">
        <v>1644.0521139935668</v>
      </c>
      <c r="Q15" s="101">
        <v>1702.0404384499541</v>
      </c>
      <c r="R15" s="101">
        <v>1720.2449319099032</v>
      </c>
      <c r="S15" s="101">
        <v>1861.6537306308971</v>
      </c>
      <c r="T15" s="101">
        <v>1965.1197084893124</v>
      </c>
      <c r="U15" s="101">
        <v>1893.0265521753115</v>
      </c>
      <c r="V15" s="101">
        <v>1897.5118945998508</v>
      </c>
      <c r="W15" s="101">
        <v>2030.4999180624607</v>
      </c>
      <c r="DA15" s="131" t="s">
        <v>2423</v>
      </c>
    </row>
    <row r="16" spans="1:105" ht="12" customHeight="1" x14ac:dyDescent="0.25">
      <c r="A16" s="107" t="s">
        <v>121</v>
      </c>
      <c r="B16" s="104">
        <v>1590.4293431313008</v>
      </c>
      <c r="C16" s="104">
        <v>1597.3539991825082</v>
      </c>
      <c r="D16" s="104">
        <v>1674.8998203736471</v>
      </c>
      <c r="E16" s="104">
        <v>1712.041986243926</v>
      </c>
      <c r="F16" s="104">
        <v>1747.230331635207</v>
      </c>
      <c r="G16" s="104">
        <v>1750.9049237788518</v>
      </c>
      <c r="H16" s="104">
        <v>1718.8546711771578</v>
      </c>
      <c r="I16" s="104">
        <v>1874.2978231758145</v>
      </c>
      <c r="J16" s="104">
        <v>1737.7609718571391</v>
      </c>
      <c r="K16" s="104">
        <v>1761.216406082312</v>
      </c>
      <c r="L16" s="104">
        <v>1798.8254549405772</v>
      </c>
      <c r="M16" s="104">
        <v>1934.8620109290475</v>
      </c>
      <c r="N16" s="104">
        <v>1847.3763168169146</v>
      </c>
      <c r="O16" s="104">
        <v>1813.0338415684353</v>
      </c>
      <c r="P16" s="104">
        <v>1646.6693918713586</v>
      </c>
      <c r="Q16" s="104">
        <v>1706.395151472796</v>
      </c>
      <c r="R16" s="104">
        <v>1724.7039110571436</v>
      </c>
      <c r="S16" s="104">
        <v>1865.1078420726994</v>
      </c>
      <c r="T16" s="104">
        <v>1967.2945376822763</v>
      </c>
      <c r="U16" s="104">
        <v>1894.4609065788193</v>
      </c>
      <c r="V16" s="104">
        <v>1896.8067886649183</v>
      </c>
      <c r="W16" s="104">
        <v>2021.7156812897758</v>
      </c>
      <c r="DA16" s="132" t="s">
        <v>2424</v>
      </c>
    </row>
    <row r="17" spans="1:105" ht="12" customHeight="1" x14ac:dyDescent="0.25">
      <c r="A17" s="108" t="s">
        <v>53</v>
      </c>
      <c r="B17" s="98">
        <v>691.83508355197375</v>
      </c>
      <c r="C17" s="98">
        <v>659.82928795415569</v>
      </c>
      <c r="D17" s="98">
        <v>712.89761321101662</v>
      </c>
      <c r="E17" s="98">
        <v>728.23323197899401</v>
      </c>
      <c r="F17" s="98">
        <v>794.36307190647699</v>
      </c>
      <c r="G17" s="98">
        <v>782.80087517852132</v>
      </c>
      <c r="H17" s="98">
        <v>761.07506605960589</v>
      </c>
      <c r="I17" s="98">
        <v>923.63655174437531</v>
      </c>
      <c r="J17" s="98">
        <v>771.64413504053732</v>
      </c>
      <c r="K17" s="98">
        <v>793.50279341770045</v>
      </c>
      <c r="L17" s="98">
        <v>803.71453166539288</v>
      </c>
      <c r="M17" s="98">
        <v>904.54756402762246</v>
      </c>
      <c r="N17" s="98">
        <v>867.30149569661569</v>
      </c>
      <c r="O17" s="98">
        <v>890.70362739955772</v>
      </c>
      <c r="P17" s="98">
        <v>713.15552228771332</v>
      </c>
      <c r="Q17" s="98">
        <v>736.08128334259493</v>
      </c>
      <c r="R17" s="98">
        <v>754.16132429656057</v>
      </c>
      <c r="S17" s="98">
        <v>870.13727955558443</v>
      </c>
      <c r="T17" s="98">
        <v>840.83377076309796</v>
      </c>
      <c r="U17" s="98">
        <v>817.0412341493427</v>
      </c>
      <c r="V17" s="98">
        <v>765.72856860976333</v>
      </c>
      <c r="W17" s="98">
        <v>905.45401974276876</v>
      </c>
      <c r="DA17" s="63" t="s">
        <v>2425</v>
      </c>
    </row>
    <row r="18" spans="1:105" ht="12" customHeight="1" x14ac:dyDescent="0.25">
      <c r="A18" s="108" t="s">
        <v>52</v>
      </c>
      <c r="B18" s="98">
        <v>898.59425957932729</v>
      </c>
      <c r="C18" s="98">
        <v>937.52471122835277</v>
      </c>
      <c r="D18" s="98">
        <v>962.00220716263073</v>
      </c>
      <c r="E18" s="98">
        <v>983.80875426493208</v>
      </c>
      <c r="F18" s="98">
        <v>952.86725972873001</v>
      </c>
      <c r="G18" s="98">
        <v>968.10404860033066</v>
      </c>
      <c r="H18" s="98">
        <v>957.77960511755202</v>
      </c>
      <c r="I18" s="98">
        <v>950.66127143143945</v>
      </c>
      <c r="J18" s="98">
        <v>966.11683681660179</v>
      </c>
      <c r="K18" s="98">
        <v>967.71361266461145</v>
      </c>
      <c r="L18" s="98">
        <v>995.11092327518429</v>
      </c>
      <c r="M18" s="98">
        <v>1030.3144469014251</v>
      </c>
      <c r="N18" s="98">
        <v>980.07482112029879</v>
      </c>
      <c r="O18" s="98">
        <v>922.33021416887743</v>
      </c>
      <c r="P18" s="98">
        <v>933.51386958364515</v>
      </c>
      <c r="Q18" s="98">
        <v>970.31386813020094</v>
      </c>
      <c r="R18" s="98">
        <v>970.54258676058316</v>
      </c>
      <c r="S18" s="98">
        <v>994.97056251711467</v>
      </c>
      <c r="T18" s="98">
        <v>1126.4607669191782</v>
      </c>
      <c r="U18" s="98">
        <v>1077.4196724294766</v>
      </c>
      <c r="V18" s="98">
        <v>1131.0782200551548</v>
      </c>
      <c r="W18" s="98">
        <v>1116.2616615470074</v>
      </c>
      <c r="DA18" s="63" t="s">
        <v>2426</v>
      </c>
    </row>
    <row r="19" spans="1:105" ht="12" customHeight="1" x14ac:dyDescent="0.25">
      <c r="A19" s="121" t="s">
        <v>54</v>
      </c>
      <c r="B19" s="122">
        <v>618.22906381496955</v>
      </c>
      <c r="C19" s="122">
        <v>642.44612240437868</v>
      </c>
      <c r="D19" s="122">
        <v>659.97914899307875</v>
      </c>
      <c r="E19" s="122">
        <v>675.6282501701105</v>
      </c>
      <c r="F19" s="122">
        <v>697.12270609885502</v>
      </c>
      <c r="G19" s="122">
        <v>712.95235193773203</v>
      </c>
      <c r="H19" s="122">
        <v>699.73947851624689</v>
      </c>
      <c r="I19" s="122">
        <v>661.77561573636081</v>
      </c>
      <c r="J19" s="122">
        <v>631.87987291212858</v>
      </c>
      <c r="K19" s="122">
        <v>629.38878746684111</v>
      </c>
      <c r="L19" s="122">
        <v>645.56210050037043</v>
      </c>
      <c r="M19" s="122">
        <v>592.96375327320857</v>
      </c>
      <c r="N19" s="122">
        <v>601.36939489279712</v>
      </c>
      <c r="O19" s="122">
        <v>599.06247534486852</v>
      </c>
      <c r="P19" s="122">
        <v>572.86533614065127</v>
      </c>
      <c r="Q19" s="122">
        <v>549.59855527813659</v>
      </c>
      <c r="R19" s="122">
        <v>530.69342796231251</v>
      </c>
      <c r="S19" s="122">
        <v>570.06229328811878</v>
      </c>
      <c r="T19" s="122">
        <v>544.33404760864744</v>
      </c>
      <c r="U19" s="122">
        <v>545.82825159363904</v>
      </c>
      <c r="V19" s="122">
        <v>536.52956926050399</v>
      </c>
      <c r="W19" s="122">
        <v>565.63626848940123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618.22906381496955</v>
      </c>
      <c r="C22" s="33">
        <v>642.44612240437868</v>
      </c>
      <c r="D22" s="33">
        <v>659.97914899307875</v>
      </c>
      <c r="E22" s="33">
        <v>675.6282501701105</v>
      </c>
      <c r="F22" s="33">
        <v>697.12270609885502</v>
      </c>
      <c r="G22" s="33">
        <v>712.95235193773203</v>
      </c>
      <c r="H22" s="33">
        <v>699.73947851624689</v>
      </c>
      <c r="I22" s="33">
        <v>661.77561573636081</v>
      </c>
      <c r="J22" s="33">
        <v>631.87987291212858</v>
      </c>
      <c r="K22" s="33">
        <v>629.38878746684111</v>
      </c>
      <c r="L22" s="33">
        <v>645.56210050037043</v>
      </c>
      <c r="M22" s="33">
        <v>592.96375327320857</v>
      </c>
      <c r="N22" s="33">
        <v>601.36939489279712</v>
      </c>
      <c r="O22" s="33">
        <v>599.06247534486852</v>
      </c>
      <c r="P22" s="33">
        <v>572.86533614065127</v>
      </c>
      <c r="Q22" s="33">
        <v>549.59855527813659</v>
      </c>
      <c r="R22" s="33">
        <v>530.69342796231251</v>
      </c>
      <c r="S22" s="33">
        <v>570.06229328811878</v>
      </c>
      <c r="T22" s="33">
        <v>544.33404760864744</v>
      </c>
      <c r="U22" s="33">
        <v>545.82825159363904</v>
      </c>
      <c r="V22" s="33">
        <v>536.52956926050399</v>
      </c>
      <c r="W22" s="33">
        <v>565.63626848940123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11719.807523948111</v>
      </c>
      <c r="C24" s="117">
        <f t="shared" si="7"/>
        <v>12028.180678022858</v>
      </c>
      <c r="D24" s="117">
        <f t="shared" si="7"/>
        <v>11134.789430351715</v>
      </c>
      <c r="E24" s="117">
        <f t="shared" si="7"/>
        <v>10072.625256546373</v>
      </c>
      <c r="F24" s="117">
        <f t="shared" si="7"/>
        <v>12632.535994503838</v>
      </c>
      <c r="G24" s="117">
        <f t="shared" si="7"/>
        <v>11399.312971666481</v>
      </c>
      <c r="H24" s="117">
        <f t="shared" si="7"/>
        <v>12121.963272466061</v>
      </c>
      <c r="I24" s="117">
        <f t="shared" si="7"/>
        <v>8610.4212394879287</v>
      </c>
      <c r="J24" s="117">
        <f t="shared" si="7"/>
        <v>10868.594798857574</v>
      </c>
      <c r="K24" s="117">
        <f t="shared" si="7"/>
        <v>10581.586503369173</v>
      </c>
      <c r="L24" s="117">
        <f t="shared" si="7"/>
        <v>11583.732541517242</v>
      </c>
      <c r="M24" s="117">
        <f t="shared" si="7"/>
        <v>11094.483189144765</v>
      </c>
      <c r="N24" s="117">
        <f t="shared" si="7"/>
        <v>10558.048549122786</v>
      </c>
      <c r="O24" s="117">
        <f t="shared" si="7"/>
        <v>12689.706737864752</v>
      </c>
      <c r="P24" s="117">
        <f t="shared" si="7"/>
        <v>10656.285601122554</v>
      </c>
      <c r="Q24" s="117">
        <f t="shared" si="7"/>
        <v>9312.1534201087161</v>
      </c>
      <c r="R24" s="117">
        <f t="shared" ref="R24:V24" si="8">R25+R28+R30+R39</f>
        <v>11360.362140230412</v>
      </c>
      <c r="S24" s="117">
        <f t="shared" si="8"/>
        <v>9167.28570524729</v>
      </c>
      <c r="T24" s="117">
        <f t="shared" si="8"/>
        <v>12474.492349463475</v>
      </c>
      <c r="U24" s="117">
        <f t="shared" si="8"/>
        <v>11225.278160709948</v>
      </c>
      <c r="V24" s="117">
        <f t="shared" si="8"/>
        <v>12192.872621688191</v>
      </c>
      <c r="W24" s="117">
        <f t="shared" ref="W24" si="9">W25+W28+W30+W39</f>
        <v>11566.712235245952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9467.2902278219717</v>
      </c>
      <c r="C25" s="122">
        <f t="shared" si="10"/>
        <v>9758.2317365058952</v>
      </c>
      <c r="D25" s="122">
        <f t="shared" si="10"/>
        <v>8778.4048379613851</v>
      </c>
      <c r="E25" s="122">
        <f t="shared" si="10"/>
        <v>7670.7609861655828</v>
      </c>
      <c r="F25" s="122">
        <f t="shared" si="10"/>
        <v>10125.87854163295</v>
      </c>
      <c r="G25" s="122">
        <f t="shared" si="10"/>
        <v>8899.2849764631464</v>
      </c>
      <c r="H25" s="122">
        <f t="shared" si="10"/>
        <v>9620.7965053930438</v>
      </c>
      <c r="I25" s="122">
        <f t="shared" si="10"/>
        <v>6050.923785549704</v>
      </c>
      <c r="J25" s="122">
        <f t="shared" si="10"/>
        <v>8430.1824932945874</v>
      </c>
      <c r="K25" s="122">
        <f t="shared" si="10"/>
        <v>8125.7399460329843</v>
      </c>
      <c r="L25" s="122">
        <f t="shared" si="10"/>
        <v>9058.6184647390073</v>
      </c>
      <c r="M25" s="122">
        <f t="shared" si="10"/>
        <v>8473.8981895039742</v>
      </c>
      <c r="N25" s="122">
        <f t="shared" si="10"/>
        <v>8020.4946891780855</v>
      </c>
      <c r="O25" s="122">
        <f t="shared" si="10"/>
        <v>10202.839677834794</v>
      </c>
      <c r="P25" s="122">
        <f t="shared" si="10"/>
        <v>8337.3101389761978</v>
      </c>
      <c r="Q25" s="122">
        <f t="shared" si="10"/>
        <v>7005.4748701254221</v>
      </c>
      <c r="R25" s="122">
        <f t="shared" ref="R25:V25" si="11">SUM(R26:R27)</f>
        <v>9007.3637248353243</v>
      </c>
      <c r="S25" s="122">
        <f t="shared" si="11"/>
        <v>6684.1188096675078</v>
      </c>
      <c r="T25" s="122">
        <f t="shared" si="11"/>
        <v>9868.9375614051896</v>
      </c>
      <c r="U25" s="122">
        <f t="shared" si="11"/>
        <v>8709.9362971353821</v>
      </c>
      <c r="V25" s="122">
        <f t="shared" si="11"/>
        <v>9662.0203420371545</v>
      </c>
      <c r="W25" s="122">
        <f t="shared" ref="W25" si="12">SUM(W26:W27)</f>
        <v>8901.2714564187227</v>
      </c>
      <c r="DA25" s="130" t="s">
        <v>2432</v>
      </c>
    </row>
    <row r="26" spans="1:105" ht="12" customHeight="1" x14ac:dyDescent="0.25">
      <c r="A26" s="97" t="s">
        <v>74</v>
      </c>
      <c r="B26" s="98">
        <v>9243.2005974029707</v>
      </c>
      <c r="C26" s="98">
        <v>9530.1741261797542</v>
      </c>
      <c r="D26" s="98">
        <v>8576.5781316432367</v>
      </c>
      <c r="E26" s="98">
        <v>7498.7121668570881</v>
      </c>
      <c r="F26" s="98">
        <v>9900.7027119299928</v>
      </c>
      <c r="G26" s="98">
        <v>8703.733434219741</v>
      </c>
      <c r="H26" s="98">
        <v>9414.2443872319564</v>
      </c>
      <c r="I26" s="98">
        <v>5923.3583695695188</v>
      </c>
      <c r="J26" s="98">
        <v>8254.190503910273</v>
      </c>
      <c r="K26" s="98">
        <v>7958.2302604562992</v>
      </c>
      <c r="L26" s="98">
        <v>8874.4657284492478</v>
      </c>
      <c r="M26" s="98">
        <v>8304.5524163702776</v>
      </c>
      <c r="N26" s="98">
        <v>7861.4296235801485</v>
      </c>
      <c r="O26" s="98">
        <v>10001.493058309965</v>
      </c>
      <c r="P26" s="98">
        <v>8173.0072818542103</v>
      </c>
      <c r="Q26" s="98">
        <v>6867.7490364921532</v>
      </c>
      <c r="R26" s="98">
        <v>8832.6288906495683</v>
      </c>
      <c r="S26" s="98">
        <v>6555.8415668533507</v>
      </c>
      <c r="T26" s="98">
        <v>9680.3357177201033</v>
      </c>
      <c r="U26" s="98">
        <v>8545.8207812271121</v>
      </c>
      <c r="V26" s="98">
        <v>9480.2366187471453</v>
      </c>
      <c r="W26" s="98">
        <v>8735.3466708756987</v>
      </c>
      <c r="DA26" s="63" t="s">
        <v>2433</v>
      </c>
    </row>
    <row r="27" spans="1:105" ht="12" customHeight="1" x14ac:dyDescent="0.25">
      <c r="A27" s="97" t="s">
        <v>53</v>
      </c>
      <c r="B27" s="98">
        <v>224.08963041900077</v>
      </c>
      <c r="C27" s="98">
        <v>228.05761032614063</v>
      </c>
      <c r="D27" s="98">
        <v>201.82670631814895</v>
      </c>
      <c r="E27" s="98">
        <v>172.04881930849487</v>
      </c>
      <c r="F27" s="98">
        <v>225.17582970295652</v>
      </c>
      <c r="G27" s="98">
        <v>195.55154224340598</v>
      </c>
      <c r="H27" s="98">
        <v>206.55211816108792</v>
      </c>
      <c r="I27" s="98">
        <v>127.56541598018509</v>
      </c>
      <c r="J27" s="98">
        <v>175.99198938431445</v>
      </c>
      <c r="K27" s="98">
        <v>167.5096855766852</v>
      </c>
      <c r="L27" s="98">
        <v>184.15273628975996</v>
      </c>
      <c r="M27" s="98">
        <v>169.34577313369738</v>
      </c>
      <c r="N27" s="98">
        <v>159.06506559793684</v>
      </c>
      <c r="O27" s="98">
        <v>201.34661952482983</v>
      </c>
      <c r="P27" s="98">
        <v>164.30285712198796</v>
      </c>
      <c r="Q27" s="98">
        <v>137.72583363326885</v>
      </c>
      <c r="R27" s="98">
        <v>174.73483418575634</v>
      </c>
      <c r="S27" s="98">
        <v>128.27724281415718</v>
      </c>
      <c r="T27" s="98">
        <v>188.60184368508553</v>
      </c>
      <c r="U27" s="98">
        <v>164.11551590827023</v>
      </c>
      <c r="V27" s="98">
        <v>181.78372329000933</v>
      </c>
      <c r="W27" s="98">
        <v>165.92478554302465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27.184196032442809</v>
      </c>
      <c r="C28" s="122">
        <f t="shared" si="13"/>
        <v>27.954553276374583</v>
      </c>
      <c r="D28" s="122">
        <f t="shared" si="13"/>
        <v>28.941789997643887</v>
      </c>
      <c r="E28" s="122">
        <f t="shared" si="13"/>
        <v>57.108915721390893</v>
      </c>
      <c r="F28" s="122">
        <f t="shared" si="13"/>
        <v>33.073999281873469</v>
      </c>
      <c r="G28" s="122">
        <f t="shared" si="13"/>
        <v>38.532147043617684</v>
      </c>
      <c r="H28" s="122">
        <f t="shared" si="13"/>
        <v>67.074308308580967</v>
      </c>
      <c r="I28" s="122">
        <f t="shared" si="13"/>
        <v>55.221420740259468</v>
      </c>
      <c r="J28" s="122">
        <f t="shared" si="13"/>
        <v>61.518346889770321</v>
      </c>
      <c r="K28" s="122">
        <f t="shared" si="13"/>
        <v>63.828081297240949</v>
      </c>
      <c r="L28" s="122">
        <f t="shared" si="13"/>
        <v>75.493536801908832</v>
      </c>
      <c r="M28" s="122">
        <f t="shared" si="13"/>
        <v>84.76044165991803</v>
      </c>
      <c r="N28" s="122">
        <f t="shared" si="13"/>
        <v>89.915969448660206</v>
      </c>
      <c r="O28" s="122">
        <f t="shared" si="13"/>
        <v>92.381686703085919</v>
      </c>
      <c r="P28" s="122">
        <f t="shared" si="13"/>
        <v>93.007009740623872</v>
      </c>
      <c r="Q28" s="122">
        <f t="shared" si="13"/>
        <v>92.133228254856263</v>
      </c>
      <c r="R28" s="122">
        <f t="shared" si="13"/>
        <v>94.910376812823358</v>
      </c>
      <c r="S28" s="122">
        <f t="shared" si="13"/>
        <v>98.856661626828512</v>
      </c>
      <c r="T28" s="122">
        <f t="shared" si="13"/>
        <v>90.078346165144055</v>
      </c>
      <c r="U28" s="122">
        <f t="shared" si="13"/>
        <v>90.714949586063682</v>
      </c>
      <c r="V28" s="122">
        <f t="shared" si="13"/>
        <v>96.180361227767619</v>
      </c>
      <c r="W28" s="122">
        <f t="shared" si="13"/>
        <v>113.35827499874749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27.184196032442809</v>
      </c>
      <c r="C29" s="98">
        <f>IF(RES_hhdet_tes!C29=0,0,RES_hhdet_tes!C29*1000*11630/RES_hhdet_num!C24)</f>
        <v>27.954553276374583</v>
      </c>
      <c r="D29" s="98">
        <f>IF(RES_hhdet_tes!D29=0,0,RES_hhdet_tes!D29*1000*11630/RES_hhdet_num!D24)</f>
        <v>28.941789997643887</v>
      </c>
      <c r="E29" s="98">
        <f>IF(RES_hhdet_tes!E29=0,0,RES_hhdet_tes!E29*1000*11630/RES_hhdet_num!E24)</f>
        <v>57.108915721390893</v>
      </c>
      <c r="F29" s="98">
        <f>IF(RES_hhdet_tes!F29=0,0,RES_hhdet_tes!F29*1000*11630/RES_hhdet_num!F24)</f>
        <v>33.073999281873469</v>
      </c>
      <c r="G29" s="98">
        <f>IF(RES_hhdet_tes!G29=0,0,RES_hhdet_tes!G29*1000*11630/RES_hhdet_num!G24)</f>
        <v>38.532147043617684</v>
      </c>
      <c r="H29" s="98">
        <f>IF(RES_hhdet_tes!H29=0,0,RES_hhdet_tes!H29*1000*11630/RES_hhdet_num!H24)</f>
        <v>67.074308308580967</v>
      </c>
      <c r="I29" s="98">
        <f>IF(RES_hhdet_tes!I29=0,0,RES_hhdet_tes!I29*1000*11630/RES_hhdet_num!I24)</f>
        <v>55.221420740259468</v>
      </c>
      <c r="J29" s="98">
        <f>IF(RES_hhdet_tes!J29=0,0,RES_hhdet_tes!J29*1000*11630/RES_hhdet_num!J24)</f>
        <v>61.518346889770321</v>
      </c>
      <c r="K29" s="98">
        <f>IF(RES_hhdet_tes!K29=0,0,RES_hhdet_tes!K29*1000*11630/RES_hhdet_num!K24)</f>
        <v>63.828081297240949</v>
      </c>
      <c r="L29" s="98">
        <f>IF(RES_hhdet_tes!L29=0,0,RES_hhdet_tes!L29*1000*11630/RES_hhdet_num!L24)</f>
        <v>75.493536801908832</v>
      </c>
      <c r="M29" s="98">
        <f>IF(RES_hhdet_tes!M29=0,0,RES_hhdet_tes!M29*1000*11630/RES_hhdet_num!M24)</f>
        <v>84.76044165991803</v>
      </c>
      <c r="N29" s="98">
        <f>IF(RES_hhdet_tes!N29=0,0,RES_hhdet_tes!N29*1000*11630/RES_hhdet_num!N24)</f>
        <v>89.915969448660206</v>
      </c>
      <c r="O29" s="98">
        <f>IF(RES_hhdet_tes!O29=0,0,RES_hhdet_tes!O29*1000*11630/RES_hhdet_num!O24)</f>
        <v>92.381686703085919</v>
      </c>
      <c r="P29" s="98">
        <f>IF(RES_hhdet_tes!P29=0,0,RES_hhdet_tes!P29*1000*11630/RES_hhdet_num!P24)</f>
        <v>93.007009740623872</v>
      </c>
      <c r="Q29" s="98">
        <f>IF(RES_hhdet_tes!Q29=0,0,RES_hhdet_tes!Q29*1000*11630/RES_hhdet_num!Q24)</f>
        <v>92.133228254856263</v>
      </c>
      <c r="R29" s="98">
        <f>IF(RES_hhdet_tes!R29=0,0,RES_hhdet_tes!R29*1000*11630/RES_hhdet_num!R24)</f>
        <v>94.910376812823358</v>
      </c>
      <c r="S29" s="98">
        <f>IF(RES_hhdet_tes!S29=0,0,RES_hhdet_tes!S29*1000*11630/RES_hhdet_num!S24)</f>
        <v>98.856661626828512</v>
      </c>
      <c r="T29" s="98">
        <f>IF(RES_hhdet_tes!T29=0,0,RES_hhdet_tes!T29*1000*11630/RES_hhdet_num!T24)</f>
        <v>90.078346165144055</v>
      </c>
      <c r="U29" s="98">
        <f>IF(RES_hhdet_tes!U29=0,0,RES_hhdet_tes!U29*1000*11630/RES_hhdet_num!U24)</f>
        <v>90.714949586063682</v>
      </c>
      <c r="V29" s="98">
        <f>IF(RES_hhdet_tes!V29=0,0,RES_hhdet_tes!V29*1000*11630/RES_hhdet_num!V24)</f>
        <v>96.180361227767619</v>
      </c>
      <c r="W29" s="98">
        <f>IF(RES_hhdet_tes!W29=0,0,RES_hhdet_tes!W29*1000*11630/RES_hhdet_num!W24)</f>
        <v>113.35827499874749</v>
      </c>
      <c r="DA29" s="63" t="s">
        <v>2436</v>
      </c>
    </row>
    <row r="30" spans="1:105" ht="12" customHeight="1" x14ac:dyDescent="0.25">
      <c r="A30" s="121" t="s">
        <v>55</v>
      </c>
      <c r="B30" s="122">
        <v>1607.1040362787262</v>
      </c>
      <c r="C30" s="122">
        <v>1599.5482658362089</v>
      </c>
      <c r="D30" s="122">
        <v>1667.4636533996077</v>
      </c>
      <c r="E30" s="122">
        <v>1669.1271044892871</v>
      </c>
      <c r="F30" s="122">
        <v>1776.4607474901597</v>
      </c>
      <c r="G30" s="122">
        <v>1748.5434962219867</v>
      </c>
      <c r="H30" s="122">
        <v>1734.3529802481883</v>
      </c>
      <c r="I30" s="122">
        <v>1842.5004174616045</v>
      </c>
      <c r="J30" s="122">
        <v>1745.0140857610877</v>
      </c>
      <c r="K30" s="122">
        <v>1762.629688572109</v>
      </c>
      <c r="L30" s="122">
        <v>1804.0584394759549</v>
      </c>
      <c r="M30" s="122">
        <v>1942.8608047076648</v>
      </c>
      <c r="N30" s="122">
        <v>1846.2684956032431</v>
      </c>
      <c r="O30" s="122">
        <v>1795.4228979820025</v>
      </c>
      <c r="P30" s="122">
        <v>1653.1031162650809</v>
      </c>
      <c r="Q30" s="122">
        <v>1664.9467664503015</v>
      </c>
      <c r="R30" s="122">
        <v>1727.3946106199519</v>
      </c>
      <c r="S30" s="122">
        <v>1814.2479406648338</v>
      </c>
      <c r="T30" s="122">
        <v>1971.1423942844929</v>
      </c>
      <c r="U30" s="122">
        <v>1878.7986623948627</v>
      </c>
      <c r="V30" s="122">
        <v>1898.1423491627634</v>
      </c>
      <c r="W30" s="122">
        <v>1986.4462353390788</v>
      </c>
      <c r="DA30" s="130" t="s">
        <v>2437</v>
      </c>
    </row>
    <row r="31" spans="1:105" ht="12" customHeight="1" x14ac:dyDescent="0.25">
      <c r="A31" s="97" t="s">
        <v>141</v>
      </c>
      <c r="B31" s="98">
        <v>1687.4151164502705</v>
      </c>
      <c r="C31" s="98">
        <v>1613.618200031161</v>
      </c>
      <c r="D31" s="98">
        <v>1630.1407573288927</v>
      </c>
      <c r="E31" s="98">
        <v>1408.8527988352048</v>
      </c>
      <c r="F31" s="98">
        <v>1978.6808102792854</v>
      </c>
      <c r="G31" s="98">
        <v>1738.8517458550559</v>
      </c>
      <c r="H31" s="98">
        <v>1860.2437199337585</v>
      </c>
      <c r="I31" s="98">
        <v>1561.2938788794715</v>
      </c>
      <c r="J31" s="98">
        <v>1798.5600141372784</v>
      </c>
      <c r="K31" s="98">
        <v>1758.8969357320755</v>
      </c>
      <c r="L31" s="98">
        <v>1835.9408662479018</v>
      </c>
      <c r="M31" s="98">
        <v>1999.6634171948369</v>
      </c>
      <c r="N31" s="98">
        <v>1827.0912723332992</v>
      </c>
      <c r="O31" s="98">
        <v>1633.2458621780356</v>
      </c>
      <c r="P31" s="98">
        <v>1731.3394228332884</v>
      </c>
      <c r="Q31" s="98">
        <v>1371.2445168124955</v>
      </c>
      <c r="R31" s="98">
        <v>1820.7570084650542</v>
      </c>
      <c r="S31" s="98">
        <v>1496.8356219409611</v>
      </c>
      <c r="T31" s="98">
        <v>2136.45763329789</v>
      </c>
      <c r="U31" s="98">
        <v>1929.4959814163142</v>
      </c>
      <c r="V31" s="98">
        <v>2103.376044802003</v>
      </c>
      <c r="W31" s="98">
        <v>1890.4617923876172</v>
      </c>
      <c r="DA31" s="63" t="s">
        <v>2438</v>
      </c>
    </row>
    <row r="32" spans="1:105" ht="12" customHeight="1" x14ac:dyDescent="0.25">
      <c r="A32" s="97" t="s">
        <v>140</v>
      </c>
      <c r="B32" s="98">
        <v>1687.4151164502707</v>
      </c>
      <c r="C32" s="98">
        <v>1613.6017392505134</v>
      </c>
      <c r="D32" s="98">
        <v>1630.1495669665248</v>
      </c>
      <c r="E32" s="98">
        <v>1408.8730095850933</v>
      </c>
      <c r="F32" s="98">
        <v>1978.594595595411</v>
      </c>
      <c r="G32" s="98">
        <v>1738.8182940677798</v>
      </c>
      <c r="H32" s="98">
        <v>1860.2324455066598</v>
      </c>
      <c r="I32" s="98">
        <v>1561.3739914309936</v>
      </c>
      <c r="J32" s="98">
        <v>1798.0473031313411</v>
      </c>
      <c r="K32" s="98">
        <v>1758.3180650767947</v>
      </c>
      <c r="L32" s="98">
        <v>1835.560037067863</v>
      </c>
      <c r="M32" s="98">
        <v>1999.3804056183312</v>
      </c>
      <c r="N32" s="98">
        <v>1827.2101742036778</v>
      </c>
      <c r="O32" s="98">
        <v>1633.9747702936943</v>
      </c>
      <c r="P32" s="98">
        <v>1731.9677400342341</v>
      </c>
      <c r="Q32" s="98">
        <v>1372.6674898756871</v>
      </c>
      <c r="R32" s="98">
        <v>1819.9038350671187</v>
      </c>
      <c r="S32" s="98">
        <v>1496.0075636279305</v>
      </c>
      <c r="T32" s="98">
        <v>2134.8460256578228</v>
      </c>
      <c r="U32" s="98">
        <v>1928.5013063431863</v>
      </c>
      <c r="V32" s="98">
        <v>2102.2924147213444</v>
      </c>
      <c r="W32" s="98">
        <v>1889.9913769448201</v>
      </c>
      <c r="DA32" s="63" t="s">
        <v>2439</v>
      </c>
    </row>
    <row r="33" spans="1:105" ht="12" customHeight="1" x14ac:dyDescent="0.25">
      <c r="A33" s="100" t="s">
        <v>50</v>
      </c>
      <c r="B33" s="101">
        <v>733.94170463212026</v>
      </c>
      <c r="C33" s="101">
        <v>667.25750872288063</v>
      </c>
      <c r="D33" s="101">
        <v>693.66882954138828</v>
      </c>
      <c r="E33" s="101">
        <v>597.78661784036615</v>
      </c>
      <c r="F33" s="101">
        <v>901.07610350424125</v>
      </c>
      <c r="G33" s="101">
        <v>777.99249135245987</v>
      </c>
      <c r="H33" s="101">
        <v>826.42297097462188</v>
      </c>
      <c r="I33" s="101">
        <v>767.51638825014402</v>
      </c>
      <c r="J33" s="101">
        <v>800.4491170357669</v>
      </c>
      <c r="K33" s="101">
        <v>792.63178527873072</v>
      </c>
      <c r="L33" s="101">
        <v>821.75770328670001</v>
      </c>
      <c r="M33" s="101">
        <v>932.17985145902071</v>
      </c>
      <c r="N33" s="101">
        <v>856.70455264526481</v>
      </c>
      <c r="O33" s="101">
        <v>798.89551465653437</v>
      </c>
      <c r="P33" s="101">
        <v>758.1978728321892</v>
      </c>
      <c r="Q33" s="101">
        <v>588.88925011816332</v>
      </c>
      <c r="R33" s="101">
        <v>799.84061052622155</v>
      </c>
      <c r="S33" s="101">
        <v>694.05380159390677</v>
      </c>
      <c r="T33" s="101">
        <v>916.75630042968896</v>
      </c>
      <c r="U33" s="101">
        <v>836.33454239547063</v>
      </c>
      <c r="V33" s="101">
        <v>864.18989362000059</v>
      </c>
      <c r="W33" s="101">
        <v>856.36682163169314</v>
      </c>
      <c r="DA33" s="131" t="s">
        <v>2440</v>
      </c>
    </row>
    <row r="34" spans="1:105" ht="12" customHeight="1" x14ac:dyDescent="0.25">
      <c r="A34" s="103" t="s">
        <v>52</v>
      </c>
      <c r="B34" s="104">
        <v>953.47341181815045</v>
      </c>
      <c r="C34" s="104">
        <v>946.34423052763259</v>
      </c>
      <c r="D34" s="104">
        <v>936.48073742513679</v>
      </c>
      <c r="E34" s="104">
        <v>811.08639174472705</v>
      </c>
      <c r="F34" s="104">
        <v>1077.5184920911697</v>
      </c>
      <c r="G34" s="104">
        <v>960.82580271531992</v>
      </c>
      <c r="H34" s="104">
        <v>1033.8094745320377</v>
      </c>
      <c r="I34" s="104">
        <v>793.85760318084942</v>
      </c>
      <c r="J34" s="104">
        <v>997.59818609557408</v>
      </c>
      <c r="K34" s="104">
        <v>965.68627979806411</v>
      </c>
      <c r="L34" s="104">
        <v>1013.8023337811634</v>
      </c>
      <c r="M34" s="104">
        <v>1067.2005541593105</v>
      </c>
      <c r="N34" s="104">
        <v>970.50562155841283</v>
      </c>
      <c r="O34" s="104">
        <v>835.07925563716014</v>
      </c>
      <c r="P34" s="104">
        <v>973.76986720204479</v>
      </c>
      <c r="Q34" s="104">
        <v>783.77823975752369</v>
      </c>
      <c r="R34" s="104">
        <v>1020.0632245408973</v>
      </c>
      <c r="S34" s="104">
        <v>801.95376203402384</v>
      </c>
      <c r="T34" s="104">
        <v>1218.0897252281334</v>
      </c>
      <c r="U34" s="104">
        <v>1092.1667639477155</v>
      </c>
      <c r="V34" s="104">
        <v>1238.1025211013437</v>
      </c>
      <c r="W34" s="104">
        <v>1033.6245553131271</v>
      </c>
      <c r="DA34" s="132" t="s">
        <v>2441</v>
      </c>
    </row>
    <row r="35" spans="1:105" ht="12" customHeight="1" x14ac:dyDescent="0.25">
      <c r="A35" s="106" t="s">
        <v>122</v>
      </c>
      <c r="B35" s="101">
        <v>1590.429343131301</v>
      </c>
      <c r="C35" s="101">
        <v>1596.6868272578977</v>
      </c>
      <c r="D35" s="101">
        <v>1673.6701013122222</v>
      </c>
      <c r="E35" s="101">
        <v>1710.0842558911424</v>
      </c>
      <c r="F35" s="101">
        <v>1745.7756307981497</v>
      </c>
      <c r="G35" s="101">
        <v>1749.6040164756214</v>
      </c>
      <c r="H35" s="101">
        <v>1718.4438627006659</v>
      </c>
      <c r="I35" s="101">
        <v>1875.1262373621928</v>
      </c>
      <c r="J35" s="101">
        <v>1739.1628322284903</v>
      </c>
      <c r="K35" s="101">
        <v>1763.3710256383272</v>
      </c>
      <c r="L35" s="101">
        <v>1800.6137065934843</v>
      </c>
      <c r="M35" s="101">
        <v>1936.8180922678778</v>
      </c>
      <c r="N35" s="101">
        <v>1848.3648786727313</v>
      </c>
      <c r="O35" s="101">
        <v>1812.432828895302</v>
      </c>
      <c r="P35" s="101">
        <v>1643.6715970176813</v>
      </c>
      <c r="Q35" s="101">
        <v>1700.9350539920667</v>
      </c>
      <c r="R35" s="101">
        <v>1716.4304951480892</v>
      </c>
      <c r="S35" s="101">
        <v>1852.9054878440968</v>
      </c>
      <c r="T35" s="101">
        <v>1948.5990877869424</v>
      </c>
      <c r="U35" s="101">
        <v>1872.0334750972031</v>
      </c>
      <c r="V35" s="101">
        <v>1870.218939235375</v>
      </c>
      <c r="W35" s="101">
        <v>1999.7506946025467</v>
      </c>
      <c r="DA35" s="131" t="s">
        <v>2442</v>
      </c>
    </row>
    <row r="36" spans="1:105" ht="12" customHeight="1" x14ac:dyDescent="0.25">
      <c r="A36" s="107" t="s">
        <v>121</v>
      </c>
      <c r="B36" s="104">
        <v>1590.4293431313008</v>
      </c>
      <c r="C36" s="104">
        <v>1597.2674389310184</v>
      </c>
      <c r="D36" s="104">
        <v>1674.5990001025993</v>
      </c>
      <c r="E36" s="104">
        <v>1711.6819909520111</v>
      </c>
      <c r="F36" s="104">
        <v>1746.8517862799285</v>
      </c>
      <c r="G36" s="104">
        <v>1750.4657993291721</v>
      </c>
      <c r="H36" s="104">
        <v>1718.7794006498507</v>
      </c>
      <c r="I36" s="104">
        <v>1874.9101004830193</v>
      </c>
      <c r="J36" s="104">
        <v>1738.8345651831651</v>
      </c>
      <c r="K36" s="104">
        <v>1762.7577059167859</v>
      </c>
      <c r="L36" s="104">
        <v>1800.30225268038</v>
      </c>
      <c r="M36" s="104">
        <v>1936.2701294813176</v>
      </c>
      <c r="N36" s="104">
        <v>1848.2455994757427</v>
      </c>
      <c r="O36" s="104">
        <v>1812.5590601549522</v>
      </c>
      <c r="P36" s="104">
        <v>1644.441376423702</v>
      </c>
      <c r="Q36" s="104">
        <v>1701.0617163317897</v>
      </c>
      <c r="R36" s="104">
        <v>1715.9150568180332</v>
      </c>
      <c r="S36" s="104">
        <v>1852.0772869531281</v>
      </c>
      <c r="T36" s="104">
        <v>1949.0468960035744</v>
      </c>
      <c r="U36" s="104">
        <v>1871.9996941571321</v>
      </c>
      <c r="V36" s="104">
        <v>1870.5947111061507</v>
      </c>
      <c r="W36" s="104">
        <v>1998.4920424337126</v>
      </c>
      <c r="DA36" s="132" t="s">
        <v>2443</v>
      </c>
    </row>
    <row r="37" spans="1:105" ht="12" customHeight="1" x14ac:dyDescent="0.25">
      <c r="A37" s="108" t="s">
        <v>53</v>
      </c>
      <c r="B37" s="98">
        <v>691.83508355197364</v>
      </c>
      <c r="C37" s="98">
        <v>659.79353195446186</v>
      </c>
      <c r="D37" s="98">
        <v>712.76957328252217</v>
      </c>
      <c r="E37" s="98">
        <v>728.08010458081412</v>
      </c>
      <c r="F37" s="98">
        <v>794.19096955349528</v>
      </c>
      <c r="G37" s="98">
        <v>782.60454983906197</v>
      </c>
      <c r="H37" s="98">
        <v>761.04173774947992</v>
      </c>
      <c r="I37" s="98">
        <v>923.9382763122353</v>
      </c>
      <c r="J37" s="98">
        <v>772.12085882871281</v>
      </c>
      <c r="K37" s="98">
        <v>794.1972144552991</v>
      </c>
      <c r="L37" s="98">
        <v>804.37436433595587</v>
      </c>
      <c r="M37" s="98">
        <v>905.20585914072331</v>
      </c>
      <c r="N37" s="98">
        <v>867.70960429004197</v>
      </c>
      <c r="O37" s="98">
        <v>890.47037773950433</v>
      </c>
      <c r="P37" s="98">
        <v>712.19059178734597</v>
      </c>
      <c r="Q37" s="98">
        <v>733.78061940796647</v>
      </c>
      <c r="R37" s="98">
        <v>750.31822177355775</v>
      </c>
      <c r="S37" s="98">
        <v>864.0580751647849</v>
      </c>
      <c r="T37" s="98">
        <v>833.03461661187771</v>
      </c>
      <c r="U37" s="98">
        <v>807.35418457562082</v>
      </c>
      <c r="V37" s="98">
        <v>755.14692331552055</v>
      </c>
      <c r="W37" s="98">
        <v>895.05298395426667</v>
      </c>
      <c r="DA37" s="63" t="s">
        <v>2444</v>
      </c>
    </row>
    <row r="38" spans="1:105" ht="12" customHeight="1" x14ac:dyDescent="0.25">
      <c r="A38" s="108" t="s">
        <v>52</v>
      </c>
      <c r="B38" s="98">
        <v>898.59425957932717</v>
      </c>
      <c r="C38" s="98">
        <v>937.47390697655669</v>
      </c>
      <c r="D38" s="98">
        <v>961.82942682007706</v>
      </c>
      <c r="E38" s="98">
        <v>983.60188637119711</v>
      </c>
      <c r="F38" s="98">
        <v>952.66081672643327</v>
      </c>
      <c r="G38" s="98">
        <v>967.86124949011003</v>
      </c>
      <c r="H38" s="98">
        <v>957.73766290037076</v>
      </c>
      <c r="I38" s="98">
        <v>950.97182417078386</v>
      </c>
      <c r="J38" s="98">
        <v>966.71370635445203</v>
      </c>
      <c r="K38" s="98">
        <v>968.56049146148655</v>
      </c>
      <c r="L38" s="98">
        <v>995.92788834442433</v>
      </c>
      <c r="M38" s="98">
        <v>1031.064270340594</v>
      </c>
      <c r="N38" s="98">
        <v>980.53599518570104</v>
      </c>
      <c r="O38" s="98">
        <v>922.08868241544803</v>
      </c>
      <c r="P38" s="98">
        <v>932.25078463635589</v>
      </c>
      <c r="Q38" s="98">
        <v>967.28109692382327</v>
      </c>
      <c r="R38" s="98">
        <v>965.59683504447548</v>
      </c>
      <c r="S38" s="98">
        <v>988.01921178834323</v>
      </c>
      <c r="T38" s="98">
        <v>1116.0122793916967</v>
      </c>
      <c r="U38" s="98">
        <v>1064.6455095815113</v>
      </c>
      <c r="V38" s="98">
        <v>1115.4477877906304</v>
      </c>
      <c r="W38" s="98">
        <v>1103.439058479446</v>
      </c>
      <c r="DA38" s="63" t="s">
        <v>2445</v>
      </c>
    </row>
    <row r="39" spans="1:105" ht="12" customHeight="1" x14ac:dyDescent="0.25">
      <c r="A39" s="121" t="s">
        <v>54</v>
      </c>
      <c r="B39" s="122">
        <v>618.22906381496955</v>
      </c>
      <c r="C39" s="122">
        <v>642.44612240437857</v>
      </c>
      <c r="D39" s="122">
        <v>659.97914899307875</v>
      </c>
      <c r="E39" s="122">
        <v>675.62825017011119</v>
      </c>
      <c r="F39" s="122">
        <v>697.12270609885525</v>
      </c>
      <c r="G39" s="122">
        <v>712.95235193773158</v>
      </c>
      <c r="H39" s="122">
        <v>699.73947851624632</v>
      </c>
      <c r="I39" s="122">
        <v>661.77561573636137</v>
      </c>
      <c r="J39" s="122">
        <v>631.87987291212858</v>
      </c>
      <c r="K39" s="122">
        <v>629.38878746684077</v>
      </c>
      <c r="L39" s="122">
        <v>645.56210050037009</v>
      </c>
      <c r="M39" s="122">
        <v>592.96375327320743</v>
      </c>
      <c r="N39" s="122">
        <v>601.36939489279735</v>
      </c>
      <c r="O39" s="122">
        <v>599.0624753448692</v>
      </c>
      <c r="P39" s="122">
        <v>572.86533614065127</v>
      </c>
      <c r="Q39" s="122">
        <v>549.59855527813738</v>
      </c>
      <c r="R39" s="122">
        <v>530.69342796231217</v>
      </c>
      <c r="S39" s="122">
        <v>570.06229328812049</v>
      </c>
      <c r="T39" s="122">
        <v>544.33404760864846</v>
      </c>
      <c r="U39" s="122">
        <v>545.82825159363892</v>
      </c>
      <c r="V39" s="122">
        <v>536.52956926050592</v>
      </c>
      <c r="W39" s="122">
        <v>565.63626848940294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618.22906381496955</v>
      </c>
      <c r="C41" s="33">
        <v>642.44612240437857</v>
      </c>
      <c r="D41" s="33">
        <v>659.97914899307875</v>
      </c>
      <c r="E41" s="33">
        <v>675.62825017011119</v>
      </c>
      <c r="F41" s="33">
        <v>697.12270609885525</v>
      </c>
      <c r="G41" s="33">
        <v>712.95235193773158</v>
      </c>
      <c r="H41" s="33">
        <v>699.73947851624632</v>
      </c>
      <c r="I41" s="33">
        <v>661.77561573636137</v>
      </c>
      <c r="J41" s="33">
        <v>631.87987291212858</v>
      </c>
      <c r="K41" s="33">
        <v>629.38878746684077</v>
      </c>
      <c r="L41" s="33">
        <v>645.56210050037009</v>
      </c>
      <c r="M41" s="33">
        <v>592.96375327320743</v>
      </c>
      <c r="N41" s="33">
        <v>601.36939489279735</v>
      </c>
      <c r="O41" s="33">
        <v>599.0624753448692</v>
      </c>
      <c r="P41" s="33">
        <v>572.86533614065127</v>
      </c>
      <c r="Q41" s="33">
        <v>549.59855527813738</v>
      </c>
      <c r="R41" s="33">
        <v>530.69342796231217</v>
      </c>
      <c r="S41" s="33">
        <v>570.06229328812049</v>
      </c>
      <c r="T41" s="33">
        <v>544.33404760864846</v>
      </c>
      <c r="U41" s="33">
        <v>545.82825159363892</v>
      </c>
      <c r="V41" s="33">
        <v>536.52956926050592</v>
      </c>
      <c r="W41" s="33">
        <v>565.63626848940294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10700.832294247493</v>
      </c>
      <c r="C43" s="117">
        <f t="shared" si="14"/>
        <v>12359.75389656657</v>
      </c>
      <c r="D43" s="117">
        <f t="shared" si="14"/>
        <v>11395.296601437187</v>
      </c>
      <c r="E43" s="117">
        <f t="shared" si="14"/>
        <v>11479.858517131759</v>
      </c>
      <c r="F43" s="117">
        <f t="shared" si="14"/>
        <v>10832.53112305162</v>
      </c>
      <c r="G43" s="117">
        <f t="shared" si="14"/>
        <v>11139.914589266098</v>
      </c>
      <c r="H43" s="117">
        <f t="shared" si="14"/>
        <v>12159.982045689658</v>
      </c>
      <c r="I43" s="117">
        <f t="shared" si="14"/>
        <v>8115.0749988662037</v>
      </c>
      <c r="J43" s="117">
        <f t="shared" si="14"/>
        <v>11639.235008292921</v>
      </c>
      <c r="K43" s="117">
        <f t="shared" si="14"/>
        <v>10727.080090036403</v>
      </c>
      <c r="L43" s="117">
        <f t="shared" si="14"/>
        <v>11291.48729146892</v>
      </c>
      <c r="M43" s="117">
        <f t="shared" si="14"/>
        <v>10230.551275017915</v>
      </c>
      <c r="N43" s="117">
        <f t="shared" si="14"/>
        <v>11089.489309541908</v>
      </c>
      <c r="O43" s="117">
        <f t="shared" si="14"/>
        <v>12155.218302805899</v>
      </c>
      <c r="P43" s="117">
        <f t="shared" si="14"/>
        <v>10707.645618360697</v>
      </c>
      <c r="Q43" s="117">
        <f t="shared" si="14"/>
        <v>10626.70835821993</v>
      </c>
      <c r="R43" s="117">
        <f t="shared" ref="R43:V43" si="15">R44+R47+R49+R58</f>
        <v>10816.136836450138</v>
      </c>
      <c r="S43" s="117">
        <f t="shared" si="15"/>
        <v>11283.180052504496</v>
      </c>
      <c r="T43" s="117">
        <f t="shared" si="15"/>
        <v>10197.922295697375</v>
      </c>
      <c r="U43" s="117">
        <f t="shared" si="15"/>
        <v>11976.983585678474</v>
      </c>
      <c r="V43" s="117">
        <f t="shared" si="15"/>
        <v>13572.794233068586</v>
      </c>
      <c r="W43" s="117">
        <f t="shared" ref="W43" si="16">W44+W47+W49+W58</f>
        <v>9460.8634953917881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8535.9368360798744</v>
      </c>
      <c r="C44" s="122">
        <f t="shared" si="17"/>
        <v>9988.8977525237133</v>
      </c>
      <c r="D44" s="122">
        <f t="shared" si="17"/>
        <v>9045.2135428699403</v>
      </c>
      <c r="E44" s="122">
        <f t="shared" si="17"/>
        <v>9020.7644801469396</v>
      </c>
      <c r="F44" s="122">
        <f t="shared" si="17"/>
        <v>8408.7234440323627</v>
      </c>
      <c r="G44" s="122">
        <f t="shared" si="17"/>
        <v>8604.1233253547671</v>
      </c>
      <c r="H44" s="122">
        <f t="shared" si="17"/>
        <v>9503.109266164056</v>
      </c>
      <c r="I44" s="122">
        <f t="shared" si="17"/>
        <v>5945.3473609754838</v>
      </c>
      <c r="J44" s="122">
        <f t="shared" si="17"/>
        <v>9079.5524549390557</v>
      </c>
      <c r="K44" s="122">
        <f t="shared" si="17"/>
        <v>8238.0426215246916</v>
      </c>
      <c r="L44" s="122">
        <f t="shared" si="17"/>
        <v>8800.2397470442065</v>
      </c>
      <c r="M44" s="122">
        <f t="shared" si="17"/>
        <v>7704.877862241312</v>
      </c>
      <c r="N44" s="122">
        <f t="shared" si="17"/>
        <v>8487.1417012285256</v>
      </c>
      <c r="O44" s="122">
        <f t="shared" si="17"/>
        <v>9836.8455599810459</v>
      </c>
      <c r="P44" s="122">
        <f t="shared" si="17"/>
        <v>8287.8018197764395</v>
      </c>
      <c r="Q44" s="122">
        <f t="shared" si="17"/>
        <v>8288.264775336067</v>
      </c>
      <c r="R44" s="122">
        <f t="shared" ref="R44:V44" si="18">SUM(R45:R46)</f>
        <v>8502.2773461263205</v>
      </c>
      <c r="S44" s="122">
        <f t="shared" si="18"/>
        <v>8743.3850893861381</v>
      </c>
      <c r="T44" s="122">
        <f t="shared" si="18"/>
        <v>7791.263412957037</v>
      </c>
      <c r="U44" s="122">
        <f t="shared" si="18"/>
        <v>9299.229159075343</v>
      </c>
      <c r="V44" s="122">
        <f t="shared" si="18"/>
        <v>10649.911774596974</v>
      </c>
      <c r="W44" s="122">
        <f t="shared" ref="W44" si="19">SUM(W45:W46)</f>
        <v>7212.2174693094094</v>
      </c>
      <c r="DA44" s="130" t="s">
        <v>2450</v>
      </c>
    </row>
    <row r="45" spans="1:105" ht="12" customHeight="1" x14ac:dyDescent="0.25">
      <c r="A45" s="97" t="s">
        <v>216</v>
      </c>
      <c r="B45" s="98">
        <v>8333.8922293500837</v>
      </c>
      <c r="C45" s="98">
        <v>9755.4492945709808</v>
      </c>
      <c r="D45" s="98">
        <v>8837.2525646512931</v>
      </c>
      <c r="E45" s="98">
        <v>8818.4361999582616</v>
      </c>
      <c r="F45" s="98">
        <v>8221.7331230969758</v>
      </c>
      <c r="G45" s="98">
        <v>8415.057620595835</v>
      </c>
      <c r="H45" s="98">
        <v>9299.0838149509327</v>
      </c>
      <c r="I45" s="98">
        <v>5820.0077043992878</v>
      </c>
      <c r="J45" s="98">
        <v>8890.0039486599853</v>
      </c>
      <c r="K45" s="98">
        <v>8068.2178500621694</v>
      </c>
      <c r="L45" s="98">
        <v>8621.3395940316586</v>
      </c>
      <c r="M45" s="98">
        <v>7550.9004991313668</v>
      </c>
      <c r="N45" s="98">
        <v>8318.8219399466634</v>
      </c>
      <c r="O45" s="98">
        <v>9642.7216040207441</v>
      </c>
      <c r="P45" s="98">
        <v>8124.4746200499703</v>
      </c>
      <c r="Q45" s="98">
        <v>8125.31962219244</v>
      </c>
      <c r="R45" s="98">
        <v>8337.3407378509783</v>
      </c>
      <c r="S45" s="98">
        <v>8575.5877530331873</v>
      </c>
      <c r="T45" s="98">
        <v>7642.3672794901004</v>
      </c>
      <c r="U45" s="98">
        <v>9124.0099911127927</v>
      </c>
      <c r="V45" s="98">
        <v>10449.541609086831</v>
      </c>
      <c r="W45" s="98">
        <v>7077.7776150993814</v>
      </c>
      <c r="DA45" s="63" t="s">
        <v>2451</v>
      </c>
    </row>
    <row r="46" spans="1:105" ht="12" customHeight="1" x14ac:dyDescent="0.25">
      <c r="A46" s="97" t="s">
        <v>53</v>
      </c>
      <c r="B46" s="98">
        <v>202.04460672978993</v>
      </c>
      <c r="C46" s="98">
        <v>233.44845795273244</v>
      </c>
      <c r="D46" s="98">
        <v>207.96097821864726</v>
      </c>
      <c r="E46" s="98">
        <v>202.32828018867798</v>
      </c>
      <c r="F46" s="98">
        <v>186.99032093538651</v>
      </c>
      <c r="G46" s="98">
        <v>189.06570475893292</v>
      </c>
      <c r="H46" s="98">
        <v>204.02545121312247</v>
      </c>
      <c r="I46" s="98">
        <v>125.33965657619555</v>
      </c>
      <c r="J46" s="98">
        <v>189.54850627907058</v>
      </c>
      <c r="K46" s="98">
        <v>169.82477146252145</v>
      </c>
      <c r="L46" s="98">
        <v>178.90015301254732</v>
      </c>
      <c r="M46" s="98">
        <v>153.9773631099456</v>
      </c>
      <c r="N46" s="98">
        <v>168.31976128186264</v>
      </c>
      <c r="O46" s="98">
        <v>194.12395596030126</v>
      </c>
      <c r="P46" s="98">
        <v>163.32719972646899</v>
      </c>
      <c r="Q46" s="98">
        <v>162.94515314362695</v>
      </c>
      <c r="R46" s="98">
        <v>164.93660827534285</v>
      </c>
      <c r="S46" s="98">
        <v>167.79733635295108</v>
      </c>
      <c r="T46" s="98">
        <v>148.89613346693639</v>
      </c>
      <c r="U46" s="98">
        <v>175.21916796255042</v>
      </c>
      <c r="V46" s="98">
        <v>200.37016551014267</v>
      </c>
      <c r="W46" s="98">
        <v>134.43985421002802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27.18343956553619</v>
      </c>
      <c r="C47" s="122">
        <f t="shared" si="20"/>
        <v>28.223412403438076</v>
      </c>
      <c r="D47" s="122">
        <f t="shared" si="20"/>
        <v>29.857802816750013</v>
      </c>
      <c r="E47" s="122">
        <f t="shared" si="20"/>
        <v>57.769988511007924</v>
      </c>
      <c r="F47" s="122">
        <f t="shared" si="20"/>
        <v>32.155218737327786</v>
      </c>
      <c r="G47" s="122">
        <f t="shared" si="20"/>
        <v>35.654580834612936</v>
      </c>
      <c r="H47" s="122">
        <f t="shared" si="20"/>
        <v>57.737692809931055</v>
      </c>
      <c r="I47" s="122">
        <f t="shared" si="20"/>
        <v>47.088720114628792</v>
      </c>
      <c r="J47" s="122">
        <f t="shared" si="20"/>
        <v>52.952406083562479</v>
      </c>
      <c r="K47" s="122">
        <f t="shared" si="20"/>
        <v>55.789578113299378</v>
      </c>
      <c r="L47" s="122">
        <f t="shared" si="20"/>
        <v>67.940881090788594</v>
      </c>
      <c r="M47" s="122">
        <f t="shared" si="20"/>
        <v>76.698838842528929</v>
      </c>
      <c r="N47" s="122">
        <f t="shared" si="20"/>
        <v>81.805590625357254</v>
      </c>
      <c r="O47" s="122">
        <f t="shared" si="20"/>
        <v>87.430718021574265</v>
      </c>
      <c r="P47" s="122">
        <f t="shared" si="20"/>
        <v>93.030406726583124</v>
      </c>
      <c r="Q47" s="122">
        <f t="shared" si="20"/>
        <v>99.067080831400048</v>
      </c>
      <c r="R47" s="122">
        <f t="shared" si="20"/>
        <v>109.69468855547576</v>
      </c>
      <c r="S47" s="122">
        <f t="shared" si="20"/>
        <v>113.2108477669169</v>
      </c>
      <c r="T47" s="122">
        <f t="shared" si="20"/>
        <v>102.59176391396761</v>
      </c>
      <c r="U47" s="122">
        <f t="shared" si="20"/>
        <v>99.512753195811868</v>
      </c>
      <c r="V47" s="122">
        <f t="shared" si="20"/>
        <v>96.452048182492007</v>
      </c>
      <c r="W47" s="122">
        <f t="shared" si="20"/>
        <v>111.17452460791196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27.18343956553619</v>
      </c>
      <c r="C48" s="98">
        <f>IF(RES_hhdet_tes!C48=0,0,RES_hhdet_tes!C48*1000*11630/RES_hhdet_num!C43)</f>
        <v>28.223412403438076</v>
      </c>
      <c r="D48" s="98">
        <f>IF(RES_hhdet_tes!D48=0,0,RES_hhdet_tes!D48*1000*11630/RES_hhdet_num!D43)</f>
        <v>29.857802816750013</v>
      </c>
      <c r="E48" s="98">
        <f>IF(RES_hhdet_tes!E48=0,0,RES_hhdet_tes!E48*1000*11630/RES_hhdet_num!E43)</f>
        <v>57.769988511007924</v>
      </c>
      <c r="F48" s="98">
        <f>IF(RES_hhdet_tes!F48=0,0,RES_hhdet_tes!F48*1000*11630/RES_hhdet_num!F43)</f>
        <v>32.155218737327786</v>
      </c>
      <c r="G48" s="98">
        <f>IF(RES_hhdet_tes!G48=0,0,RES_hhdet_tes!G48*1000*11630/RES_hhdet_num!G43)</f>
        <v>35.654580834612936</v>
      </c>
      <c r="H48" s="98">
        <f>IF(RES_hhdet_tes!H48=0,0,RES_hhdet_tes!H48*1000*11630/RES_hhdet_num!H43)</f>
        <v>57.737692809931055</v>
      </c>
      <c r="I48" s="98">
        <f>IF(RES_hhdet_tes!I48=0,0,RES_hhdet_tes!I48*1000*11630/RES_hhdet_num!I43)</f>
        <v>47.088720114628792</v>
      </c>
      <c r="J48" s="98">
        <f>IF(RES_hhdet_tes!J48=0,0,RES_hhdet_tes!J48*1000*11630/RES_hhdet_num!J43)</f>
        <v>52.952406083562479</v>
      </c>
      <c r="K48" s="98">
        <f>IF(RES_hhdet_tes!K48=0,0,RES_hhdet_tes!K48*1000*11630/RES_hhdet_num!K43)</f>
        <v>55.789578113299378</v>
      </c>
      <c r="L48" s="98">
        <f>IF(RES_hhdet_tes!L48=0,0,RES_hhdet_tes!L48*1000*11630/RES_hhdet_num!L43)</f>
        <v>67.940881090788594</v>
      </c>
      <c r="M48" s="98">
        <f>IF(RES_hhdet_tes!M48=0,0,RES_hhdet_tes!M48*1000*11630/RES_hhdet_num!M43)</f>
        <v>76.698838842528929</v>
      </c>
      <c r="N48" s="98">
        <f>IF(RES_hhdet_tes!N48=0,0,RES_hhdet_tes!N48*1000*11630/RES_hhdet_num!N43)</f>
        <v>81.805590625357254</v>
      </c>
      <c r="O48" s="98">
        <f>IF(RES_hhdet_tes!O48=0,0,RES_hhdet_tes!O48*1000*11630/RES_hhdet_num!O43)</f>
        <v>87.430718021574265</v>
      </c>
      <c r="P48" s="98">
        <f>IF(RES_hhdet_tes!P48=0,0,RES_hhdet_tes!P48*1000*11630/RES_hhdet_num!P43)</f>
        <v>93.030406726583124</v>
      </c>
      <c r="Q48" s="98">
        <f>IF(RES_hhdet_tes!Q48=0,0,RES_hhdet_tes!Q48*1000*11630/RES_hhdet_num!Q43)</f>
        <v>99.067080831400048</v>
      </c>
      <c r="R48" s="98">
        <f>IF(RES_hhdet_tes!R48=0,0,RES_hhdet_tes!R48*1000*11630/RES_hhdet_num!R43)</f>
        <v>109.69468855547576</v>
      </c>
      <c r="S48" s="98">
        <f>IF(RES_hhdet_tes!S48=0,0,RES_hhdet_tes!S48*1000*11630/RES_hhdet_num!S43)</f>
        <v>113.2108477669169</v>
      </c>
      <c r="T48" s="98">
        <f>IF(RES_hhdet_tes!T48=0,0,RES_hhdet_tes!T48*1000*11630/RES_hhdet_num!T43)</f>
        <v>102.59176391396761</v>
      </c>
      <c r="U48" s="98">
        <f>IF(RES_hhdet_tes!U48=0,0,RES_hhdet_tes!U48*1000*11630/RES_hhdet_num!U43)</f>
        <v>99.512753195811868</v>
      </c>
      <c r="V48" s="98">
        <f>IF(RES_hhdet_tes!V48=0,0,RES_hhdet_tes!V48*1000*11630/RES_hhdet_num!V43)</f>
        <v>96.452048182492007</v>
      </c>
      <c r="W48" s="98">
        <f>IF(RES_hhdet_tes!W48=0,0,RES_hhdet_tes!W48*1000*11630/RES_hhdet_num!W43)</f>
        <v>111.17452460791196</v>
      </c>
      <c r="DA48" s="63" t="s">
        <v>2454</v>
      </c>
    </row>
    <row r="49" spans="1:105" ht="12" customHeight="1" x14ac:dyDescent="0.25">
      <c r="A49" s="121" t="s">
        <v>55</v>
      </c>
      <c r="B49" s="122">
        <v>1519.4829547871132</v>
      </c>
      <c r="C49" s="122">
        <v>1700.1866092350399</v>
      </c>
      <c r="D49" s="122">
        <v>1660.2461067574163</v>
      </c>
      <c r="E49" s="122">
        <v>1725.6957983036984</v>
      </c>
      <c r="F49" s="122">
        <v>1694.5297541830753</v>
      </c>
      <c r="G49" s="122">
        <v>1787.1843311389862</v>
      </c>
      <c r="H49" s="122">
        <v>1899.3956081994238</v>
      </c>
      <c r="I49" s="122">
        <v>1460.8633020397297</v>
      </c>
      <c r="J49" s="122">
        <v>1874.8502743581732</v>
      </c>
      <c r="K49" s="122">
        <v>1803.8591029315712</v>
      </c>
      <c r="L49" s="122">
        <v>1777.7445628335549</v>
      </c>
      <c r="M49" s="122">
        <v>1856.0108206608666</v>
      </c>
      <c r="N49" s="122">
        <v>1919.1726227952311</v>
      </c>
      <c r="O49" s="122">
        <v>1631.8795494584119</v>
      </c>
      <c r="P49" s="122">
        <v>1753.9480557170211</v>
      </c>
      <c r="Q49" s="122">
        <v>1689.7779467743264</v>
      </c>
      <c r="R49" s="122">
        <v>1673.4713738060293</v>
      </c>
      <c r="S49" s="122">
        <v>1856.5218220633262</v>
      </c>
      <c r="T49" s="122">
        <v>1759.7330712177238</v>
      </c>
      <c r="U49" s="122">
        <v>2032.4134218136792</v>
      </c>
      <c r="V49" s="122">
        <v>2289.9008410286146</v>
      </c>
      <c r="W49" s="122">
        <v>1571.835232985062</v>
      </c>
      <c r="DA49" s="130" t="s">
        <v>2455</v>
      </c>
    </row>
    <row r="50" spans="1:105" ht="12" customHeight="1" x14ac:dyDescent="0.25">
      <c r="A50" s="97" t="s">
        <v>138</v>
      </c>
      <c r="B50" s="98">
        <v>1511.8553549002943</v>
      </c>
      <c r="C50" s="98">
        <v>1711.4732379164327</v>
      </c>
      <c r="D50" s="98">
        <v>1658.7994119182968</v>
      </c>
      <c r="E50" s="98">
        <v>1727.3641367166315</v>
      </c>
      <c r="F50" s="98">
        <v>1689.1070789589849</v>
      </c>
      <c r="G50" s="98">
        <v>1791.3161849174942</v>
      </c>
      <c r="H50" s="98">
        <v>1919.0235479883511</v>
      </c>
      <c r="I50" s="98">
        <v>1417.974648963924</v>
      </c>
      <c r="J50" s="98">
        <v>1889.7861443075185</v>
      </c>
      <c r="K50" s="98">
        <v>1808.6177643343456</v>
      </c>
      <c r="L50" s="98">
        <v>1775.6858912878836</v>
      </c>
      <c r="M50" s="98">
        <v>1846.0015034603657</v>
      </c>
      <c r="N50" s="98">
        <v>1933.5760067543908</v>
      </c>
      <c r="O50" s="98">
        <v>1577.3542195799391</v>
      </c>
      <c r="P50" s="98">
        <v>1798.2576113145749</v>
      </c>
      <c r="Q50" s="98">
        <v>1689.77929709823</v>
      </c>
      <c r="R50" s="98">
        <v>1661.7744615041165</v>
      </c>
      <c r="S50" s="98">
        <v>1859.9545154069535</v>
      </c>
      <c r="T50" s="98">
        <v>1717.1216913454218</v>
      </c>
      <c r="U50" s="98">
        <v>2058.7358374982177</v>
      </c>
      <c r="V50" s="98">
        <v>2353.8978953418841</v>
      </c>
      <c r="W50" s="98">
        <v>1527.3601839796447</v>
      </c>
      <c r="DA50" s="63" t="s">
        <v>2456</v>
      </c>
    </row>
    <row r="51" spans="1:105" ht="12" customHeight="1" x14ac:dyDescent="0.25">
      <c r="A51" s="97" t="s">
        <v>137</v>
      </c>
      <c r="B51" s="98">
        <v>1511.8553549002941</v>
      </c>
      <c r="C51" s="98">
        <v>1711.3769374577093</v>
      </c>
      <c r="D51" s="98">
        <v>1658.6637759758812</v>
      </c>
      <c r="E51" s="98">
        <v>1726.9651460428174</v>
      </c>
      <c r="F51" s="98">
        <v>1688.7692018194548</v>
      </c>
      <c r="G51" s="98">
        <v>1790.7082648176463</v>
      </c>
      <c r="H51" s="98">
        <v>1917.9506575288492</v>
      </c>
      <c r="I51" s="98">
        <v>1417.2770897081291</v>
      </c>
      <c r="J51" s="98">
        <v>1888.6789970958482</v>
      </c>
      <c r="K51" s="98">
        <v>1807.6388771785148</v>
      </c>
      <c r="L51" s="98">
        <v>1775.3525788164138</v>
      </c>
      <c r="M51" s="98">
        <v>1845.9456692662943</v>
      </c>
      <c r="N51" s="98">
        <v>1933.516066161229</v>
      </c>
      <c r="O51" s="98">
        <v>1577.7396292994554</v>
      </c>
      <c r="P51" s="98">
        <v>1795.7275449154104</v>
      </c>
      <c r="Q51" s="98">
        <v>1687.5248879972992</v>
      </c>
      <c r="R51" s="98">
        <v>1659.4978261815488</v>
      </c>
      <c r="S51" s="98">
        <v>1857.3555439241254</v>
      </c>
      <c r="T51" s="98">
        <v>1715.6268228718832</v>
      </c>
      <c r="U51" s="98">
        <v>2055.353473599936</v>
      </c>
      <c r="V51" s="98">
        <v>2350.2232841264431</v>
      </c>
      <c r="W51" s="98">
        <v>1524.739118372459</v>
      </c>
      <c r="DA51" s="63" t="s">
        <v>2457</v>
      </c>
    </row>
    <row r="52" spans="1:105" ht="12" customHeight="1" x14ac:dyDescent="0.25">
      <c r="A52" s="100" t="s">
        <v>216</v>
      </c>
      <c r="B52" s="101">
        <v>657.13310930779494</v>
      </c>
      <c r="C52" s="101">
        <v>708.10404714881531</v>
      </c>
      <c r="D52" s="101">
        <v>705.92138814468944</v>
      </c>
      <c r="E52" s="101">
        <v>734.74582063811124</v>
      </c>
      <c r="F52" s="101">
        <v>767.45001573605509</v>
      </c>
      <c r="G52" s="101">
        <v>801.62015182125367</v>
      </c>
      <c r="H52" s="101">
        <v>852.90558109396011</v>
      </c>
      <c r="I52" s="101">
        <v>697.86920498311667</v>
      </c>
      <c r="J52" s="101">
        <v>842.01632765374893</v>
      </c>
      <c r="K52" s="101">
        <v>815.55287123903247</v>
      </c>
      <c r="L52" s="101">
        <v>794.33968744711569</v>
      </c>
      <c r="M52" s="101">
        <v>858.96007316032944</v>
      </c>
      <c r="N52" s="101">
        <v>907.93849388748356</v>
      </c>
      <c r="O52" s="101">
        <v>772.23919342920624</v>
      </c>
      <c r="P52" s="101">
        <v>787.87973007884648</v>
      </c>
      <c r="Q52" s="101">
        <v>729.23178748751911</v>
      </c>
      <c r="R52" s="101">
        <v>725.89496643333439</v>
      </c>
      <c r="S52" s="101">
        <v>865.83505369695149</v>
      </c>
      <c r="T52" s="101">
        <v>727.79553874841656</v>
      </c>
      <c r="U52" s="101">
        <v>895.69986710207593</v>
      </c>
      <c r="V52" s="101">
        <v>976.81717792518441</v>
      </c>
      <c r="W52" s="101">
        <v>701.13794544235589</v>
      </c>
      <c r="DA52" s="131" t="s">
        <v>2458</v>
      </c>
    </row>
    <row r="53" spans="1:105" ht="12" customHeight="1" x14ac:dyDescent="0.25">
      <c r="A53" s="103" t="s">
        <v>52</v>
      </c>
      <c r="B53" s="104">
        <v>854.72224559249912</v>
      </c>
      <c r="C53" s="104">
        <v>1003.2728903088937</v>
      </c>
      <c r="D53" s="104">
        <v>952.74238783119165</v>
      </c>
      <c r="E53" s="104">
        <v>992.21932540470641</v>
      </c>
      <c r="F53" s="104">
        <v>921.31918608339993</v>
      </c>
      <c r="G53" s="104">
        <v>989.08811299639228</v>
      </c>
      <c r="H53" s="104">
        <v>1065.0450764348889</v>
      </c>
      <c r="I53" s="104">
        <v>719.40788472501242</v>
      </c>
      <c r="J53" s="104">
        <v>1046.6626694420993</v>
      </c>
      <c r="K53" s="104">
        <v>992.08600593948256</v>
      </c>
      <c r="L53" s="104">
        <v>981.0128913692979</v>
      </c>
      <c r="M53" s="104">
        <v>986.98559610596476</v>
      </c>
      <c r="N53" s="104">
        <v>1025.5775722737453</v>
      </c>
      <c r="O53" s="104">
        <v>805.50043587024913</v>
      </c>
      <c r="P53" s="104">
        <v>1007.8478148365637</v>
      </c>
      <c r="Q53" s="104">
        <v>958.29310050978017</v>
      </c>
      <c r="R53" s="104">
        <v>933.60285974821431</v>
      </c>
      <c r="S53" s="104">
        <v>991.52049022717426</v>
      </c>
      <c r="T53" s="104">
        <v>987.83128412346673</v>
      </c>
      <c r="U53" s="104">
        <v>1159.6536064978598</v>
      </c>
      <c r="V53" s="104">
        <v>1373.4061062012588</v>
      </c>
      <c r="W53" s="104">
        <v>823.60117293010353</v>
      </c>
      <c r="DA53" s="132" t="s">
        <v>2459</v>
      </c>
    </row>
    <row r="54" spans="1:105" ht="12" customHeight="1" x14ac:dyDescent="0.25">
      <c r="A54" s="106" t="s">
        <v>122</v>
      </c>
      <c r="B54" s="101">
        <v>1590.4293431313008</v>
      </c>
      <c r="C54" s="101">
        <v>1596.6245020774484</v>
      </c>
      <c r="D54" s="101">
        <v>1673.5268329798432</v>
      </c>
      <c r="E54" s="101">
        <v>1709.7971885153779</v>
      </c>
      <c r="F54" s="101">
        <v>1745.12433681214</v>
      </c>
      <c r="G54" s="101">
        <v>1748.4147037974478</v>
      </c>
      <c r="H54" s="101">
        <v>1716.1700208401712</v>
      </c>
      <c r="I54" s="101">
        <v>1872.2747746906889</v>
      </c>
      <c r="J54" s="101">
        <v>1736.3975723968158</v>
      </c>
      <c r="K54" s="101">
        <v>1760.167670836591</v>
      </c>
      <c r="L54" s="101">
        <v>1797.449125034748</v>
      </c>
      <c r="M54" s="101">
        <v>1932.2011842587535</v>
      </c>
      <c r="N54" s="101">
        <v>1842.0237573474751</v>
      </c>
      <c r="O54" s="101">
        <v>1805.512358079349</v>
      </c>
      <c r="P54" s="101">
        <v>1635.5977149850403</v>
      </c>
      <c r="Q54" s="101">
        <v>1692.5091094778168</v>
      </c>
      <c r="R54" s="101">
        <v>1709.679132166337</v>
      </c>
      <c r="S54" s="101">
        <v>1849.5989198014831</v>
      </c>
      <c r="T54" s="101">
        <v>1951.807502583674</v>
      </c>
      <c r="U54" s="101">
        <v>1878.974128687491</v>
      </c>
      <c r="V54" s="101">
        <v>1866.9440361789382</v>
      </c>
      <c r="W54" s="101">
        <v>1985.458623752038</v>
      </c>
      <c r="DA54" s="131" t="s">
        <v>2460</v>
      </c>
    </row>
    <row r="55" spans="1:105" ht="12" customHeight="1" x14ac:dyDescent="0.25">
      <c r="A55" s="107" t="s">
        <v>121</v>
      </c>
      <c r="B55" s="104">
        <v>1590.429343131301</v>
      </c>
      <c r="C55" s="104">
        <v>1597.1205252716902</v>
      </c>
      <c r="D55" s="104">
        <v>1674.2806198914191</v>
      </c>
      <c r="E55" s="104">
        <v>1710.9125471660652</v>
      </c>
      <c r="F55" s="104">
        <v>1745.780053332719</v>
      </c>
      <c r="G55" s="104">
        <v>1748.8098551251112</v>
      </c>
      <c r="H55" s="104">
        <v>1716.0751966797188</v>
      </c>
      <c r="I55" s="104">
        <v>1871.9558263880604</v>
      </c>
      <c r="J55" s="104">
        <v>1735.9433894083359</v>
      </c>
      <c r="K55" s="104">
        <v>1759.3618385579844</v>
      </c>
      <c r="L55" s="104">
        <v>1796.7688178149401</v>
      </c>
      <c r="M55" s="104">
        <v>1930.4359096495259</v>
      </c>
      <c r="N55" s="104">
        <v>1841.6315138514235</v>
      </c>
      <c r="O55" s="104">
        <v>1805.1654274648615</v>
      </c>
      <c r="P55" s="104">
        <v>1632.4877100626502</v>
      </c>
      <c r="Q55" s="104">
        <v>1688.9604325932187</v>
      </c>
      <c r="R55" s="104">
        <v>1705.9893503440601</v>
      </c>
      <c r="S55" s="104">
        <v>1843.4849931897027</v>
      </c>
      <c r="T55" s="104">
        <v>1943.04883864318</v>
      </c>
      <c r="U55" s="104">
        <v>1869.4558183218935</v>
      </c>
      <c r="V55" s="104">
        <v>1863.9212219815715</v>
      </c>
      <c r="W55" s="104">
        <v>1990.1911224305918</v>
      </c>
      <c r="DA55" s="132" t="s">
        <v>2461</v>
      </c>
    </row>
    <row r="56" spans="1:105" ht="12" customHeight="1" x14ac:dyDescent="0.25">
      <c r="A56" s="108" t="s">
        <v>53</v>
      </c>
      <c r="B56" s="98">
        <v>691.83508355197364</v>
      </c>
      <c r="C56" s="98">
        <v>659.73284538450014</v>
      </c>
      <c r="D56" s="98">
        <v>712.63405921184028</v>
      </c>
      <c r="E56" s="98">
        <v>727.75281439776484</v>
      </c>
      <c r="F56" s="98">
        <v>793.70371549156982</v>
      </c>
      <c r="G56" s="98">
        <v>781.86420434423792</v>
      </c>
      <c r="H56" s="98">
        <v>759.84436937987937</v>
      </c>
      <c r="I56" s="98">
        <v>922.48243748863126</v>
      </c>
      <c r="J56" s="98">
        <v>770.83704657481394</v>
      </c>
      <c r="K56" s="98">
        <v>792.66723198069894</v>
      </c>
      <c r="L56" s="98">
        <v>802.79562697694882</v>
      </c>
      <c r="M56" s="98">
        <v>902.47836265413082</v>
      </c>
      <c r="N56" s="98">
        <v>864.60444033269323</v>
      </c>
      <c r="O56" s="98">
        <v>886.83804870861002</v>
      </c>
      <c r="P56" s="98">
        <v>707.01358223154102</v>
      </c>
      <c r="Q56" s="98">
        <v>728.56053398010431</v>
      </c>
      <c r="R56" s="98">
        <v>745.97800784408207</v>
      </c>
      <c r="S56" s="98">
        <v>860.04947311411797</v>
      </c>
      <c r="T56" s="98">
        <v>830.47101004916419</v>
      </c>
      <c r="U56" s="98">
        <v>806.25706431057631</v>
      </c>
      <c r="V56" s="98">
        <v>752.45287914321329</v>
      </c>
      <c r="W56" s="98">
        <v>891.33529928972473</v>
      </c>
      <c r="DA56" s="63" t="s">
        <v>2462</v>
      </c>
    </row>
    <row r="57" spans="1:105" ht="12" customHeight="1" x14ac:dyDescent="0.25">
      <c r="A57" s="108" t="s">
        <v>52</v>
      </c>
      <c r="B57" s="98">
        <v>898.59425957932717</v>
      </c>
      <c r="C57" s="98">
        <v>937.3876798871903</v>
      </c>
      <c r="D57" s="98">
        <v>961.64656067957901</v>
      </c>
      <c r="E57" s="98">
        <v>983.15973276830039</v>
      </c>
      <c r="F57" s="98">
        <v>952.07633784114898</v>
      </c>
      <c r="G57" s="98">
        <v>966.94565078087362</v>
      </c>
      <c r="H57" s="98">
        <v>956.23082729983889</v>
      </c>
      <c r="I57" s="98">
        <v>949.4733888994291</v>
      </c>
      <c r="J57" s="98">
        <v>965.10634283352215</v>
      </c>
      <c r="K57" s="98">
        <v>966.69460657728553</v>
      </c>
      <c r="L57" s="98">
        <v>993.97319083799152</v>
      </c>
      <c r="M57" s="98">
        <v>1027.9575469953952</v>
      </c>
      <c r="N57" s="98">
        <v>977.02707351873062</v>
      </c>
      <c r="O57" s="98">
        <v>918.32737875625173</v>
      </c>
      <c r="P57" s="98">
        <v>925.47412783110917</v>
      </c>
      <c r="Q57" s="98">
        <v>960.3998986131146</v>
      </c>
      <c r="R57" s="98">
        <v>960.01134249997767</v>
      </c>
      <c r="S57" s="98">
        <v>983.43552007558492</v>
      </c>
      <c r="T57" s="98">
        <v>1112.5778285940155</v>
      </c>
      <c r="U57" s="98">
        <v>1063.1987540113178</v>
      </c>
      <c r="V57" s="98">
        <v>1111.4683428383585</v>
      </c>
      <c r="W57" s="98">
        <v>1098.8558231408667</v>
      </c>
      <c r="DA57" s="63" t="s">
        <v>2463</v>
      </c>
    </row>
    <row r="58" spans="1:105" ht="12" customHeight="1" x14ac:dyDescent="0.25">
      <c r="A58" s="121" t="s">
        <v>54</v>
      </c>
      <c r="B58" s="122">
        <v>618.22906381496955</v>
      </c>
      <c r="C58" s="122">
        <v>642.44612240437857</v>
      </c>
      <c r="D58" s="122">
        <v>659.97914899307875</v>
      </c>
      <c r="E58" s="122">
        <v>675.62825017011085</v>
      </c>
      <c r="F58" s="122">
        <v>697.12270609885547</v>
      </c>
      <c r="G58" s="122">
        <v>712.95235193773181</v>
      </c>
      <c r="H58" s="122">
        <v>699.73947851624621</v>
      </c>
      <c r="I58" s="122">
        <v>661.77561573636092</v>
      </c>
      <c r="J58" s="122">
        <v>631.87987291212767</v>
      </c>
      <c r="K58" s="122">
        <v>629.38878746684122</v>
      </c>
      <c r="L58" s="122">
        <v>645.56210050037066</v>
      </c>
      <c r="M58" s="122">
        <v>592.96375327320823</v>
      </c>
      <c r="N58" s="122">
        <v>601.36939489279337</v>
      </c>
      <c r="O58" s="122">
        <v>599.06247534486658</v>
      </c>
      <c r="P58" s="122">
        <v>572.86533614065354</v>
      </c>
      <c r="Q58" s="122">
        <v>549.5985552781367</v>
      </c>
      <c r="R58" s="122">
        <v>530.69342796231342</v>
      </c>
      <c r="S58" s="122">
        <v>570.06229328811355</v>
      </c>
      <c r="T58" s="122">
        <v>544.33404760864676</v>
      </c>
      <c r="U58" s="122">
        <v>545.82825159364108</v>
      </c>
      <c r="V58" s="122">
        <v>536.52956926050581</v>
      </c>
      <c r="W58" s="122">
        <v>565.63626848940521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618.22906381496955</v>
      </c>
      <c r="C60" s="33">
        <v>642.44612240437857</v>
      </c>
      <c r="D60" s="33">
        <v>659.97914899307875</v>
      </c>
      <c r="E60" s="33">
        <v>675.62825017011085</v>
      </c>
      <c r="F60" s="33">
        <v>697.12270609885547</v>
      </c>
      <c r="G60" s="33">
        <v>712.95235193773181</v>
      </c>
      <c r="H60" s="33">
        <v>699.73947851624621</v>
      </c>
      <c r="I60" s="33">
        <v>661.77561573636092</v>
      </c>
      <c r="J60" s="33">
        <v>631.87987291212767</v>
      </c>
      <c r="K60" s="33">
        <v>629.38878746684122</v>
      </c>
      <c r="L60" s="33">
        <v>645.56210050037066</v>
      </c>
      <c r="M60" s="33">
        <v>592.96375327320823</v>
      </c>
      <c r="N60" s="33">
        <v>601.36939489279337</v>
      </c>
      <c r="O60" s="33">
        <v>599.06247534486658</v>
      </c>
      <c r="P60" s="33">
        <v>572.86533614065354</v>
      </c>
      <c r="Q60" s="33">
        <v>549.5985552781367</v>
      </c>
      <c r="R60" s="33">
        <v>530.69342796231342</v>
      </c>
      <c r="S60" s="33">
        <v>570.06229328811355</v>
      </c>
      <c r="T60" s="33">
        <v>544.33404760864676</v>
      </c>
      <c r="U60" s="33">
        <v>545.82825159364108</v>
      </c>
      <c r="V60" s="33">
        <v>536.52956926050581</v>
      </c>
      <c r="W60" s="33">
        <v>565.63626848940521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11097.574355661513</v>
      </c>
      <c r="C62" s="117">
        <f t="shared" si="21"/>
        <v>11620.126201227617</v>
      </c>
      <c r="D62" s="117">
        <f t="shared" si="21"/>
        <v>11523.086021615831</v>
      </c>
      <c r="E62" s="117">
        <f t="shared" si="21"/>
        <v>11525.315878312798</v>
      </c>
      <c r="F62" s="117">
        <f t="shared" si="21"/>
        <v>11276.379099883548</v>
      </c>
      <c r="G62" s="117">
        <f t="shared" si="21"/>
        <v>11065.539976276177</v>
      </c>
      <c r="H62" s="117">
        <f t="shared" si="21"/>
        <v>10890.979361258971</v>
      </c>
      <c r="I62" s="117">
        <f t="shared" si="21"/>
        <v>10221.197703265902</v>
      </c>
      <c r="J62" s="117">
        <f t="shared" si="21"/>
        <v>10646.525128987581</v>
      </c>
      <c r="K62" s="117">
        <f t="shared" si="21"/>
        <v>10604.700422681964</v>
      </c>
      <c r="L62" s="117">
        <f t="shared" si="21"/>
        <v>11648.404541438958</v>
      </c>
      <c r="M62" s="117">
        <f t="shared" si="21"/>
        <v>10176.181360159972</v>
      </c>
      <c r="N62" s="117">
        <f t="shared" si="21"/>
        <v>11305.703361555528</v>
      </c>
      <c r="O62" s="117">
        <f t="shared" si="21"/>
        <v>12172.395828088147</v>
      </c>
      <c r="P62" s="117">
        <f t="shared" si="21"/>
        <v>10040.760416873034</v>
      </c>
      <c r="Q62" s="117">
        <f t="shared" si="21"/>
        <v>10465.103550566189</v>
      </c>
      <c r="R62" s="117">
        <f t="shared" ref="R62:V62" si="22">R63+R66+R68+R77</f>
        <v>11316.59709508792</v>
      </c>
      <c r="S62" s="117">
        <f t="shared" si="22"/>
        <v>11009.176341552877</v>
      </c>
      <c r="T62" s="117">
        <f t="shared" si="22"/>
        <v>11209.691093838195</v>
      </c>
      <c r="U62" s="117">
        <f t="shared" si="22"/>
        <v>11343.899805443612</v>
      </c>
      <c r="V62" s="117">
        <f t="shared" si="22"/>
        <v>11091.959891286951</v>
      </c>
      <c r="W62" s="117">
        <f t="shared" ref="W62" si="23">W63+W66+W68+W77</f>
        <v>12446.215751719357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8877.3449271279023</v>
      </c>
      <c r="C63" s="122">
        <f t="shared" si="24"/>
        <v>9341.7091682334303</v>
      </c>
      <c r="D63" s="122">
        <f t="shared" si="24"/>
        <v>9156.3679798121138</v>
      </c>
      <c r="E63" s="122">
        <f t="shared" si="24"/>
        <v>9060.6862005429466</v>
      </c>
      <c r="F63" s="122">
        <f t="shared" si="24"/>
        <v>8783.0512893561281</v>
      </c>
      <c r="G63" s="122">
        <f t="shared" si="24"/>
        <v>8536.5449450307733</v>
      </c>
      <c r="H63" s="122">
        <f t="shared" si="24"/>
        <v>8422.5619991249987</v>
      </c>
      <c r="I63" s="122">
        <f t="shared" si="24"/>
        <v>7681.624284024947</v>
      </c>
      <c r="J63" s="122">
        <f t="shared" si="24"/>
        <v>8228.0437953641049</v>
      </c>
      <c r="K63" s="122">
        <f t="shared" si="24"/>
        <v>8137.189028792578</v>
      </c>
      <c r="L63" s="122">
        <f t="shared" si="24"/>
        <v>9077.5514677023784</v>
      </c>
      <c r="M63" s="122">
        <f t="shared" si="24"/>
        <v>7726.6659145815656</v>
      </c>
      <c r="N63" s="122">
        <f t="shared" si="24"/>
        <v>8812.493659123309</v>
      </c>
      <c r="O63" s="122">
        <f t="shared" si="24"/>
        <v>9712.9660129086751</v>
      </c>
      <c r="P63" s="122">
        <f t="shared" si="24"/>
        <v>7684.7735078943624</v>
      </c>
      <c r="Q63" s="122">
        <f t="shared" si="24"/>
        <v>8138.6252379860598</v>
      </c>
      <c r="R63" s="122">
        <f t="shared" ref="R63:V63" si="25">SUM(R64:R65)</f>
        <v>8941.628327054892</v>
      </c>
      <c r="S63" s="122">
        <f t="shared" si="25"/>
        <v>8538.0522072404892</v>
      </c>
      <c r="T63" s="122">
        <f t="shared" si="25"/>
        <v>8597.4228410115356</v>
      </c>
      <c r="U63" s="122">
        <f t="shared" si="25"/>
        <v>8815.0794670841042</v>
      </c>
      <c r="V63" s="122">
        <f t="shared" si="25"/>
        <v>8596.1202881524077</v>
      </c>
      <c r="W63" s="122">
        <f t="shared" ref="W63" si="26">SUM(W64:W65)</f>
        <v>9725.5291395681343</v>
      </c>
      <c r="DA63" s="130" t="s">
        <v>2468</v>
      </c>
    </row>
    <row r="64" spans="1:105" ht="12" customHeight="1" x14ac:dyDescent="0.25">
      <c r="A64" s="97" t="s">
        <v>217</v>
      </c>
      <c r="B64" s="98">
        <v>8667.2192316067103</v>
      </c>
      <c r="C64" s="98">
        <v>9123.386020475109</v>
      </c>
      <c r="D64" s="98">
        <v>8945.8514195355874</v>
      </c>
      <c r="E64" s="98">
        <v>8857.462509211713</v>
      </c>
      <c r="F64" s="98">
        <v>8587.7367936041919</v>
      </c>
      <c r="G64" s="98">
        <v>8348.9641973812741</v>
      </c>
      <c r="H64" s="98">
        <v>8241.7351808582207</v>
      </c>
      <c r="I64" s="98">
        <v>7519.6804830576848</v>
      </c>
      <c r="J64" s="98">
        <v>8056.2717373524083</v>
      </c>
      <c r="K64" s="98">
        <v>7969.4433238175443</v>
      </c>
      <c r="L64" s="98">
        <v>8893.0138422249947</v>
      </c>
      <c r="M64" s="98">
        <v>7572.2531303128899</v>
      </c>
      <c r="N64" s="98">
        <v>8637.7214117379681</v>
      </c>
      <c r="O64" s="98">
        <v>9521.2867418418828</v>
      </c>
      <c r="P64" s="98">
        <v>7533.3301499485278</v>
      </c>
      <c r="Q64" s="98">
        <v>7978.6219596486526</v>
      </c>
      <c r="R64" s="98">
        <v>8768.1687010412697</v>
      </c>
      <c r="S64" s="98">
        <v>8374.195485459295</v>
      </c>
      <c r="T64" s="98">
        <v>8433.1204742505724</v>
      </c>
      <c r="U64" s="98">
        <v>8648.9828086058205</v>
      </c>
      <c r="V64" s="98">
        <v>8434.3906812470614</v>
      </c>
      <c r="W64" s="98">
        <v>9544.2397198851031</v>
      </c>
      <c r="DA64" s="63" t="s">
        <v>2469</v>
      </c>
    </row>
    <row r="65" spans="1:105" ht="12" customHeight="1" x14ac:dyDescent="0.25">
      <c r="A65" s="97" t="s">
        <v>53</v>
      </c>
      <c r="B65" s="98">
        <v>210.12569552119274</v>
      </c>
      <c r="C65" s="98">
        <v>218.32314775832117</v>
      </c>
      <c r="D65" s="98">
        <v>210.51656027652561</v>
      </c>
      <c r="E65" s="98">
        <v>203.22369133123397</v>
      </c>
      <c r="F65" s="98">
        <v>195.31449575193585</v>
      </c>
      <c r="G65" s="98">
        <v>187.58074764949998</v>
      </c>
      <c r="H65" s="98">
        <v>180.82681826677745</v>
      </c>
      <c r="I65" s="98">
        <v>161.94380096726218</v>
      </c>
      <c r="J65" s="98">
        <v>171.77205801169737</v>
      </c>
      <c r="K65" s="98">
        <v>167.74570497503399</v>
      </c>
      <c r="L65" s="98">
        <v>184.53762547738361</v>
      </c>
      <c r="M65" s="98">
        <v>154.41278426867609</v>
      </c>
      <c r="N65" s="98">
        <v>174.77224738534187</v>
      </c>
      <c r="O65" s="98">
        <v>191.67927106679286</v>
      </c>
      <c r="P65" s="98">
        <v>151.44335794583432</v>
      </c>
      <c r="Q65" s="98">
        <v>160.00327833740721</v>
      </c>
      <c r="R65" s="98">
        <v>173.45962601362189</v>
      </c>
      <c r="S65" s="98">
        <v>163.85672178119441</v>
      </c>
      <c r="T65" s="98">
        <v>164.30236676096345</v>
      </c>
      <c r="U65" s="98">
        <v>166.09665847828416</v>
      </c>
      <c r="V65" s="98">
        <v>161.72960690534669</v>
      </c>
      <c r="W65" s="98">
        <v>181.28941968303101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27.183375547880043</v>
      </c>
      <c r="C66" s="122">
        <f t="shared" si="27"/>
        <v>27.48998940082997</v>
      </c>
      <c r="D66" s="122">
        <f t="shared" si="27"/>
        <v>27.946172043902163</v>
      </c>
      <c r="E66" s="122">
        <f t="shared" si="27"/>
        <v>56.836202351389908</v>
      </c>
      <c r="F66" s="122">
        <f t="shared" si="27"/>
        <v>34.156111648364892</v>
      </c>
      <c r="G66" s="122">
        <f t="shared" si="27"/>
        <v>40.183451708013102</v>
      </c>
      <c r="H66" s="122">
        <f t="shared" si="27"/>
        <v>67.800371542834725</v>
      </c>
      <c r="I66" s="122">
        <f t="shared" si="27"/>
        <v>54.618815628510362</v>
      </c>
      <c r="J66" s="122">
        <f t="shared" si="27"/>
        <v>60.270637722206175</v>
      </c>
      <c r="K66" s="122">
        <f t="shared" si="27"/>
        <v>63.101910591852281</v>
      </c>
      <c r="L66" s="122">
        <f t="shared" si="27"/>
        <v>75.514239231760399</v>
      </c>
      <c r="M66" s="122">
        <f t="shared" si="27"/>
        <v>84.31097157539584</v>
      </c>
      <c r="N66" s="122">
        <f t="shared" si="27"/>
        <v>85.48197844704454</v>
      </c>
      <c r="O66" s="122">
        <f t="shared" si="27"/>
        <v>87.496659033514078</v>
      </c>
      <c r="P66" s="122">
        <f t="shared" si="27"/>
        <v>85.698882443504786</v>
      </c>
      <c r="Q66" s="122">
        <f t="shared" si="27"/>
        <v>82.832710932684208</v>
      </c>
      <c r="R66" s="122">
        <f t="shared" si="27"/>
        <v>88.579552436767926</v>
      </c>
      <c r="S66" s="122">
        <f t="shared" si="27"/>
        <v>97.98131635114936</v>
      </c>
      <c r="T66" s="122">
        <f t="shared" si="27"/>
        <v>96.038527849690922</v>
      </c>
      <c r="U66" s="122">
        <f t="shared" si="27"/>
        <v>103.09892955333848</v>
      </c>
      <c r="V66" s="122">
        <f t="shared" si="27"/>
        <v>107.80468678483776</v>
      </c>
      <c r="W66" s="122">
        <f t="shared" si="27"/>
        <v>119.80114741482531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27.183375547880043</v>
      </c>
      <c r="C67" s="98">
        <f>IF(RES_hhdet_tes!C67=0,0,RES_hhdet_tes!C67*1000*11630/RES_hhdet_num!C62)</f>
        <v>27.48998940082997</v>
      </c>
      <c r="D67" s="98">
        <f>IF(RES_hhdet_tes!D67=0,0,RES_hhdet_tes!D67*1000*11630/RES_hhdet_num!D62)</f>
        <v>27.946172043902163</v>
      </c>
      <c r="E67" s="98">
        <f>IF(RES_hhdet_tes!E67=0,0,RES_hhdet_tes!E67*1000*11630/RES_hhdet_num!E62)</f>
        <v>56.836202351389908</v>
      </c>
      <c r="F67" s="98">
        <f>IF(RES_hhdet_tes!F67=0,0,RES_hhdet_tes!F67*1000*11630/RES_hhdet_num!F62)</f>
        <v>34.156111648364892</v>
      </c>
      <c r="G67" s="98">
        <f>IF(RES_hhdet_tes!G67=0,0,RES_hhdet_tes!G67*1000*11630/RES_hhdet_num!G62)</f>
        <v>40.183451708013102</v>
      </c>
      <c r="H67" s="98">
        <f>IF(RES_hhdet_tes!H67=0,0,RES_hhdet_tes!H67*1000*11630/RES_hhdet_num!H62)</f>
        <v>67.800371542834725</v>
      </c>
      <c r="I67" s="98">
        <f>IF(RES_hhdet_tes!I67=0,0,RES_hhdet_tes!I67*1000*11630/RES_hhdet_num!I62)</f>
        <v>54.618815628510362</v>
      </c>
      <c r="J67" s="98">
        <f>IF(RES_hhdet_tes!J67=0,0,RES_hhdet_tes!J67*1000*11630/RES_hhdet_num!J62)</f>
        <v>60.270637722206175</v>
      </c>
      <c r="K67" s="98">
        <f>IF(RES_hhdet_tes!K67=0,0,RES_hhdet_tes!K67*1000*11630/RES_hhdet_num!K62)</f>
        <v>63.101910591852281</v>
      </c>
      <c r="L67" s="98">
        <f>IF(RES_hhdet_tes!L67=0,0,RES_hhdet_tes!L67*1000*11630/RES_hhdet_num!L62)</f>
        <v>75.514239231760399</v>
      </c>
      <c r="M67" s="98">
        <f>IF(RES_hhdet_tes!M67=0,0,RES_hhdet_tes!M67*1000*11630/RES_hhdet_num!M62)</f>
        <v>84.31097157539584</v>
      </c>
      <c r="N67" s="98">
        <f>IF(RES_hhdet_tes!N67=0,0,RES_hhdet_tes!N67*1000*11630/RES_hhdet_num!N62)</f>
        <v>85.48197844704454</v>
      </c>
      <c r="O67" s="98">
        <f>IF(RES_hhdet_tes!O67=0,0,RES_hhdet_tes!O67*1000*11630/RES_hhdet_num!O62)</f>
        <v>87.496659033514078</v>
      </c>
      <c r="P67" s="98">
        <f>IF(RES_hhdet_tes!P67=0,0,RES_hhdet_tes!P67*1000*11630/RES_hhdet_num!P62)</f>
        <v>85.698882443504786</v>
      </c>
      <c r="Q67" s="98">
        <f>IF(RES_hhdet_tes!Q67=0,0,RES_hhdet_tes!Q67*1000*11630/RES_hhdet_num!Q62)</f>
        <v>82.832710932684208</v>
      </c>
      <c r="R67" s="98">
        <f>IF(RES_hhdet_tes!R67=0,0,RES_hhdet_tes!R67*1000*11630/RES_hhdet_num!R62)</f>
        <v>88.579552436767926</v>
      </c>
      <c r="S67" s="98">
        <f>IF(RES_hhdet_tes!S67=0,0,RES_hhdet_tes!S67*1000*11630/RES_hhdet_num!S62)</f>
        <v>97.98131635114936</v>
      </c>
      <c r="T67" s="98">
        <f>IF(RES_hhdet_tes!T67=0,0,RES_hhdet_tes!T67*1000*11630/RES_hhdet_num!T62)</f>
        <v>96.038527849690922</v>
      </c>
      <c r="U67" s="98">
        <f>IF(RES_hhdet_tes!U67=0,0,RES_hhdet_tes!U67*1000*11630/RES_hhdet_num!U62)</f>
        <v>103.09892955333848</v>
      </c>
      <c r="V67" s="98">
        <f>IF(RES_hhdet_tes!V67=0,0,RES_hhdet_tes!V67*1000*11630/RES_hhdet_num!V62)</f>
        <v>107.80468678483776</v>
      </c>
      <c r="W67" s="98">
        <f>IF(RES_hhdet_tes!W67=0,0,RES_hhdet_tes!W67*1000*11630/RES_hhdet_num!W62)</f>
        <v>119.80114741482531</v>
      </c>
      <c r="DA67" s="63" t="s">
        <v>2472</v>
      </c>
    </row>
    <row r="68" spans="1:105" ht="12" customHeight="1" x14ac:dyDescent="0.25">
      <c r="A68" s="121" t="s">
        <v>55</v>
      </c>
      <c r="B68" s="122">
        <v>1574.7083473665714</v>
      </c>
      <c r="C68" s="122">
        <v>1609.0530442259792</v>
      </c>
      <c r="D68" s="122">
        <v>1678.7543263317791</v>
      </c>
      <c r="E68" s="122">
        <v>1731.4838660520186</v>
      </c>
      <c r="F68" s="122">
        <v>1761.719864326604</v>
      </c>
      <c r="G68" s="122">
        <v>1775.9820859432286</v>
      </c>
      <c r="H68" s="122">
        <v>1702.0112528988868</v>
      </c>
      <c r="I68" s="122">
        <v>1821.5974812395777</v>
      </c>
      <c r="J68" s="122">
        <v>1727.3384185348345</v>
      </c>
      <c r="K68" s="122">
        <v>1774.6729883694352</v>
      </c>
      <c r="L68" s="122">
        <v>1849.2142440137818</v>
      </c>
      <c r="M68" s="122">
        <v>1773.9164117795428</v>
      </c>
      <c r="N68" s="122">
        <v>1806.8566413295946</v>
      </c>
      <c r="O68" s="122">
        <v>1769.540542255934</v>
      </c>
      <c r="P68" s="122">
        <v>1698.0657319047107</v>
      </c>
      <c r="Q68" s="122">
        <v>1693.5089257675916</v>
      </c>
      <c r="R68" s="122">
        <v>1756.0900948945271</v>
      </c>
      <c r="S68" s="122">
        <v>1805.0023575486148</v>
      </c>
      <c r="T68" s="122">
        <v>1971.9902270219966</v>
      </c>
      <c r="U68" s="122">
        <v>1878.5188924954462</v>
      </c>
      <c r="V68" s="122">
        <v>1852.4650355184936</v>
      </c>
      <c r="W68" s="122">
        <v>2034.0555979413746</v>
      </c>
      <c r="DA68" s="130" t="s">
        <v>2473</v>
      </c>
    </row>
    <row r="69" spans="1:105" ht="12" customHeight="1" x14ac:dyDescent="0.25">
      <c r="A69" s="97" t="s">
        <v>134</v>
      </c>
      <c r="B69" s="98">
        <v>1573.8349840993292</v>
      </c>
      <c r="C69" s="98">
        <v>1609.8716802844715</v>
      </c>
      <c r="D69" s="98">
        <v>1679.0305572857565</v>
      </c>
      <c r="E69" s="98">
        <v>1732.6160172287682</v>
      </c>
      <c r="F69" s="98">
        <v>1762.6003193258773</v>
      </c>
      <c r="G69" s="98">
        <v>1777.4864311931403</v>
      </c>
      <c r="H69" s="98">
        <v>1701.2402554837381</v>
      </c>
      <c r="I69" s="98">
        <v>1819.5988883686437</v>
      </c>
      <c r="J69" s="98">
        <v>1726.9299239048937</v>
      </c>
      <c r="K69" s="98">
        <v>1776.1315589293422</v>
      </c>
      <c r="L69" s="98">
        <v>1854.7767342588875</v>
      </c>
      <c r="M69" s="98">
        <v>1757.3961556569013</v>
      </c>
      <c r="N69" s="98">
        <v>1802.9096096137569</v>
      </c>
      <c r="O69" s="98">
        <v>1766.288859572672</v>
      </c>
      <c r="P69" s="98">
        <v>1701.6480444306758</v>
      </c>
      <c r="Q69" s="98">
        <v>1693.1802567640102</v>
      </c>
      <c r="R69" s="98">
        <v>1758.6215721503065</v>
      </c>
      <c r="S69" s="98">
        <v>1803.4356994798404</v>
      </c>
      <c r="T69" s="98">
        <v>1974.4796067027935</v>
      </c>
      <c r="U69" s="98">
        <v>1880.000184827426</v>
      </c>
      <c r="V69" s="98">
        <v>1852.7006248269745</v>
      </c>
      <c r="W69" s="98">
        <v>2036.6483656905957</v>
      </c>
      <c r="DA69" s="63" t="s">
        <v>2474</v>
      </c>
    </row>
    <row r="70" spans="1:105" ht="12" customHeight="1" x14ac:dyDescent="0.25">
      <c r="A70" s="97" t="s">
        <v>133</v>
      </c>
      <c r="B70" s="98">
        <v>1573.8349840993292</v>
      </c>
      <c r="C70" s="98">
        <v>1609.8141262506713</v>
      </c>
      <c r="D70" s="98">
        <v>1678.8845571162035</v>
      </c>
      <c r="E70" s="98">
        <v>1732.2374416203538</v>
      </c>
      <c r="F70" s="98">
        <v>1762.2204116501164</v>
      </c>
      <c r="G70" s="98">
        <v>1776.9444664451344</v>
      </c>
      <c r="H70" s="98">
        <v>1700.543878926193</v>
      </c>
      <c r="I70" s="98">
        <v>1818.7165865452612</v>
      </c>
      <c r="J70" s="98">
        <v>1726.0648901541974</v>
      </c>
      <c r="K70" s="98">
        <v>1775.0683123098843</v>
      </c>
      <c r="L70" s="98">
        <v>1853.9954953551035</v>
      </c>
      <c r="M70" s="98">
        <v>1757.100869666986</v>
      </c>
      <c r="N70" s="98">
        <v>1802.584734113268</v>
      </c>
      <c r="O70" s="98">
        <v>1766.0222126967176</v>
      </c>
      <c r="P70" s="98">
        <v>1698.760578473059</v>
      </c>
      <c r="Q70" s="98">
        <v>1690.1816619730143</v>
      </c>
      <c r="R70" s="98">
        <v>1755.3470782590564</v>
      </c>
      <c r="S70" s="98">
        <v>1800.9119199970814</v>
      </c>
      <c r="T70" s="98">
        <v>1971.5446819243753</v>
      </c>
      <c r="U70" s="98">
        <v>1877.5118657839907</v>
      </c>
      <c r="V70" s="98">
        <v>1850.9031651024</v>
      </c>
      <c r="W70" s="98">
        <v>2034.5163998613159</v>
      </c>
      <c r="DA70" s="63" t="s">
        <v>2475</v>
      </c>
    </row>
    <row r="71" spans="1:105" ht="12" customHeight="1" x14ac:dyDescent="0.25">
      <c r="A71" s="100" t="s">
        <v>217</v>
      </c>
      <c r="B71" s="101">
        <v>684.24129538423938</v>
      </c>
      <c r="C71" s="101">
        <v>665.67983821954954</v>
      </c>
      <c r="D71" s="101">
        <v>714.61925725611661</v>
      </c>
      <c r="E71" s="101">
        <v>737.02580847180002</v>
      </c>
      <c r="F71" s="101">
        <v>801.27425067693639</v>
      </c>
      <c r="G71" s="101">
        <v>795.35389892789783</v>
      </c>
      <c r="H71" s="101">
        <v>754.19683753167203</v>
      </c>
      <c r="I71" s="101">
        <v>895.0185165833052</v>
      </c>
      <c r="J71" s="101">
        <v>767.69082118899996</v>
      </c>
      <c r="K71" s="101">
        <v>800.44686505968946</v>
      </c>
      <c r="L71" s="101">
        <v>830.32717917176114</v>
      </c>
      <c r="M71" s="101">
        <v>816.74209461341263</v>
      </c>
      <c r="N71" s="101">
        <v>844.89613937954539</v>
      </c>
      <c r="O71" s="101">
        <v>864.99731921428838</v>
      </c>
      <c r="P71" s="101">
        <v>743.21967435046327</v>
      </c>
      <c r="Q71" s="101">
        <v>730.43632796429779</v>
      </c>
      <c r="R71" s="101">
        <v>770.28065392078463</v>
      </c>
      <c r="S71" s="101">
        <v>838.3393329270267</v>
      </c>
      <c r="T71" s="101">
        <v>843.07288066290016</v>
      </c>
      <c r="U71" s="101">
        <v>813.28684306792763</v>
      </c>
      <c r="V71" s="101">
        <v>754.69853491428466</v>
      </c>
      <c r="W71" s="101">
        <v>924.15789673473216</v>
      </c>
      <c r="DA71" s="131" t="s">
        <v>2476</v>
      </c>
    </row>
    <row r="72" spans="1:105" ht="12" customHeight="1" x14ac:dyDescent="0.25">
      <c r="A72" s="103" t="s">
        <v>52</v>
      </c>
      <c r="B72" s="104">
        <v>889.59368871508957</v>
      </c>
      <c r="C72" s="104">
        <v>944.13428803112174</v>
      </c>
      <c r="D72" s="104">
        <v>964.26529986008734</v>
      </c>
      <c r="E72" s="104">
        <v>995.2116331485538</v>
      </c>
      <c r="F72" s="104">
        <v>960.9461609731801</v>
      </c>
      <c r="G72" s="104">
        <v>981.59056751723642</v>
      </c>
      <c r="H72" s="104">
        <v>946.34704139452083</v>
      </c>
      <c r="I72" s="104">
        <v>923.69806996195621</v>
      </c>
      <c r="J72" s="104">
        <v>958.37406896519747</v>
      </c>
      <c r="K72" s="104">
        <v>974.62144725019482</v>
      </c>
      <c r="L72" s="104">
        <v>1023.6683161833423</v>
      </c>
      <c r="M72" s="104">
        <v>940.35877505357325</v>
      </c>
      <c r="N72" s="104">
        <v>957.68859473372277</v>
      </c>
      <c r="O72" s="104">
        <v>901.02489348242932</v>
      </c>
      <c r="P72" s="104">
        <v>955.54090412259563</v>
      </c>
      <c r="Q72" s="104">
        <v>959.74533400871655</v>
      </c>
      <c r="R72" s="104">
        <v>985.06642433827187</v>
      </c>
      <c r="S72" s="104">
        <v>962.57258707005428</v>
      </c>
      <c r="T72" s="104">
        <v>1128.4718012614753</v>
      </c>
      <c r="U72" s="104">
        <v>1064.225022716063</v>
      </c>
      <c r="V72" s="104">
        <v>1096.2046301881151</v>
      </c>
      <c r="W72" s="104">
        <v>1110.3585031265836</v>
      </c>
      <c r="DA72" s="132" t="s">
        <v>2477</v>
      </c>
    </row>
    <row r="73" spans="1:105" ht="12" customHeight="1" x14ac:dyDescent="0.25">
      <c r="A73" s="106" t="s">
        <v>122</v>
      </c>
      <c r="B73" s="101">
        <v>1590.4293431313013</v>
      </c>
      <c r="C73" s="101">
        <v>1596.5038018292021</v>
      </c>
      <c r="D73" s="101">
        <v>1673.5925369204258</v>
      </c>
      <c r="E73" s="101">
        <v>1709.87729900768</v>
      </c>
      <c r="F73" s="101">
        <v>1745.0789425265727</v>
      </c>
      <c r="G73" s="101">
        <v>1748.3003787844648</v>
      </c>
      <c r="H73" s="101">
        <v>1716.143590326252</v>
      </c>
      <c r="I73" s="101">
        <v>1871.769290659932</v>
      </c>
      <c r="J73" s="101">
        <v>1734.2294730476704</v>
      </c>
      <c r="K73" s="101">
        <v>1757.7012633217178</v>
      </c>
      <c r="L73" s="101">
        <v>1794.7186054612648</v>
      </c>
      <c r="M73" s="101">
        <v>1930.9204433595473</v>
      </c>
      <c r="N73" s="101">
        <v>1843.4395229004494</v>
      </c>
      <c r="O73" s="101">
        <v>1808.2053167495026</v>
      </c>
      <c r="P73" s="101">
        <v>1640.0299555768634</v>
      </c>
      <c r="Q73" s="101">
        <v>1697.8869932909104</v>
      </c>
      <c r="R73" s="101">
        <v>1710.6115640930439</v>
      </c>
      <c r="S73" s="101">
        <v>1839.7902432692595</v>
      </c>
      <c r="T73" s="101">
        <v>1928.1343117768502</v>
      </c>
      <c r="U73" s="101">
        <v>1852.8187247854326</v>
      </c>
      <c r="V73" s="101">
        <v>1849.8001065404621</v>
      </c>
      <c r="W73" s="101">
        <v>1978.6007750139877</v>
      </c>
      <c r="DA73" s="131" t="s">
        <v>2478</v>
      </c>
    </row>
    <row r="74" spans="1:105" ht="12" customHeight="1" x14ac:dyDescent="0.25">
      <c r="A74" s="107" t="s">
        <v>121</v>
      </c>
      <c r="B74" s="104">
        <v>1590.4293431313008</v>
      </c>
      <c r="C74" s="104">
        <v>1596.9281578501666</v>
      </c>
      <c r="D74" s="104">
        <v>1674.4689376413962</v>
      </c>
      <c r="E74" s="104">
        <v>1711.1091134742726</v>
      </c>
      <c r="F74" s="104">
        <v>1745.9108633423123</v>
      </c>
      <c r="G74" s="104">
        <v>1748.8092055365214</v>
      </c>
      <c r="H74" s="104">
        <v>1716.0568239405206</v>
      </c>
      <c r="I74" s="104">
        <v>1871.8771313133807</v>
      </c>
      <c r="J74" s="104">
        <v>1733.3871199545317</v>
      </c>
      <c r="K74" s="104">
        <v>1756.8536080141878</v>
      </c>
      <c r="L74" s="104">
        <v>1794.5608356171444</v>
      </c>
      <c r="M74" s="104">
        <v>1930.9364048060991</v>
      </c>
      <c r="N74" s="104">
        <v>1843.633204897774</v>
      </c>
      <c r="O74" s="104">
        <v>1809.2035349123655</v>
      </c>
      <c r="P74" s="104">
        <v>1642.7865378416759</v>
      </c>
      <c r="Q74" s="104">
        <v>1702.1763646641093</v>
      </c>
      <c r="R74" s="104">
        <v>1707.8785634827711</v>
      </c>
      <c r="S74" s="104">
        <v>1834.2296336681027</v>
      </c>
      <c r="T74" s="104">
        <v>1926.323939702552</v>
      </c>
      <c r="U74" s="104">
        <v>1851.1940025878591</v>
      </c>
      <c r="V74" s="104">
        <v>1849.1719817508483</v>
      </c>
      <c r="W74" s="104">
        <v>1979.1939974801433</v>
      </c>
      <c r="DA74" s="132" t="s">
        <v>2479</v>
      </c>
    </row>
    <row r="75" spans="1:105" ht="12" customHeight="1" x14ac:dyDescent="0.25">
      <c r="A75" s="108" t="s">
        <v>53</v>
      </c>
      <c r="B75" s="98">
        <v>691.83508355197364</v>
      </c>
      <c r="C75" s="98">
        <v>659.6533829367055</v>
      </c>
      <c r="D75" s="98">
        <v>712.71421402041483</v>
      </c>
      <c r="E75" s="98">
        <v>727.83642573386192</v>
      </c>
      <c r="F75" s="98">
        <v>793.76318712457396</v>
      </c>
      <c r="G75" s="98">
        <v>781.86391392383302</v>
      </c>
      <c r="H75" s="98">
        <v>759.83623429206023</v>
      </c>
      <c r="I75" s="98">
        <v>922.44365728704452</v>
      </c>
      <c r="J75" s="98">
        <v>769.70194781062435</v>
      </c>
      <c r="K75" s="98">
        <v>791.53716759101644</v>
      </c>
      <c r="L75" s="98">
        <v>801.80910136761156</v>
      </c>
      <c r="M75" s="98">
        <v>902.71234402961306</v>
      </c>
      <c r="N75" s="98">
        <v>865.5441891118777</v>
      </c>
      <c r="O75" s="98">
        <v>888.82188203199053</v>
      </c>
      <c r="P75" s="98">
        <v>711.47389827309655</v>
      </c>
      <c r="Q75" s="98">
        <v>734.26144108295944</v>
      </c>
      <c r="R75" s="98">
        <v>746.80410412265746</v>
      </c>
      <c r="S75" s="98">
        <v>855.73152796705153</v>
      </c>
      <c r="T75" s="98">
        <v>823.32268549861294</v>
      </c>
      <c r="U75" s="98">
        <v>798.38112640479551</v>
      </c>
      <c r="V75" s="98">
        <v>746.49870675336058</v>
      </c>
      <c r="W75" s="98">
        <v>886.41008102874503</v>
      </c>
      <c r="DA75" s="63" t="s">
        <v>2480</v>
      </c>
    </row>
    <row r="76" spans="1:105" ht="12" customHeight="1" x14ac:dyDescent="0.25">
      <c r="A76" s="108" t="s">
        <v>52</v>
      </c>
      <c r="B76" s="98">
        <v>898.59425957932729</v>
      </c>
      <c r="C76" s="98">
        <v>937.27477491346121</v>
      </c>
      <c r="D76" s="98">
        <v>961.75472362098128</v>
      </c>
      <c r="E76" s="98">
        <v>983.2726877404109</v>
      </c>
      <c r="F76" s="98">
        <v>952.14767621773842</v>
      </c>
      <c r="G76" s="98">
        <v>966.94529161268861</v>
      </c>
      <c r="H76" s="98">
        <v>956.22058964846019</v>
      </c>
      <c r="I76" s="98">
        <v>949.43347402633606</v>
      </c>
      <c r="J76" s="98">
        <v>963.68517214390749</v>
      </c>
      <c r="K76" s="98">
        <v>965.31644042317134</v>
      </c>
      <c r="L76" s="98">
        <v>992.75173424953289</v>
      </c>
      <c r="M76" s="98">
        <v>1028.2240607764861</v>
      </c>
      <c r="N76" s="98">
        <v>978.08901578589666</v>
      </c>
      <c r="O76" s="98">
        <v>920.3816528803751</v>
      </c>
      <c r="P76" s="98">
        <v>931.31263956857947</v>
      </c>
      <c r="Q76" s="98">
        <v>967.91492358114999</v>
      </c>
      <c r="R76" s="98">
        <v>961.07445936011356</v>
      </c>
      <c r="S76" s="98">
        <v>978.4981057010508</v>
      </c>
      <c r="T76" s="98">
        <v>1103.0012542039394</v>
      </c>
      <c r="U76" s="98">
        <v>1052.8128761830633</v>
      </c>
      <c r="V76" s="98">
        <v>1102.6732749974881</v>
      </c>
      <c r="W76" s="98">
        <v>1092.7839164513978</v>
      </c>
      <c r="DA76" s="63" t="s">
        <v>2481</v>
      </c>
    </row>
    <row r="77" spans="1:105" ht="12" customHeight="1" x14ac:dyDescent="0.25">
      <c r="A77" s="121" t="s">
        <v>54</v>
      </c>
      <c r="B77" s="122">
        <v>618.33770561915867</v>
      </c>
      <c r="C77" s="122">
        <v>641.87399936737791</v>
      </c>
      <c r="D77" s="122">
        <v>660.01754342803486</v>
      </c>
      <c r="E77" s="122">
        <v>676.30960936644396</v>
      </c>
      <c r="F77" s="122">
        <v>697.45183455245137</v>
      </c>
      <c r="G77" s="122">
        <v>712.82949359416182</v>
      </c>
      <c r="H77" s="122">
        <v>698.60573769225005</v>
      </c>
      <c r="I77" s="122">
        <v>663.35712237286771</v>
      </c>
      <c r="J77" s="122">
        <v>630.87227736643661</v>
      </c>
      <c r="K77" s="122">
        <v>629.73649492809886</v>
      </c>
      <c r="L77" s="122">
        <v>646.12459049103688</v>
      </c>
      <c r="M77" s="122">
        <v>591.2880622234652</v>
      </c>
      <c r="N77" s="122">
        <v>600.87108265558084</v>
      </c>
      <c r="O77" s="122">
        <v>602.39261389002479</v>
      </c>
      <c r="P77" s="122">
        <v>572.22229463045528</v>
      </c>
      <c r="Q77" s="122">
        <v>550.13667587985356</v>
      </c>
      <c r="R77" s="122">
        <v>530.29912070173214</v>
      </c>
      <c r="S77" s="122">
        <v>568.14046041262236</v>
      </c>
      <c r="T77" s="122">
        <v>544.23949795497219</v>
      </c>
      <c r="U77" s="122">
        <v>547.20251631072517</v>
      </c>
      <c r="V77" s="122">
        <v>535.56988083121371</v>
      </c>
      <c r="W77" s="122">
        <v>566.82986679502153</v>
      </c>
      <c r="DA77" s="130" t="s">
        <v>2482</v>
      </c>
    </row>
    <row r="78" spans="1:105" ht="12" customHeight="1" x14ac:dyDescent="0.25">
      <c r="A78" s="97" t="s">
        <v>192</v>
      </c>
      <c r="B78" s="98">
        <v>620.20266675655205</v>
      </c>
      <c r="C78" s="98">
        <v>631.91901231895349</v>
      </c>
      <c r="D78" s="98">
        <v>660.67730883260981</v>
      </c>
      <c r="E78" s="98">
        <v>687.9401161735758</v>
      </c>
      <c r="F78" s="98">
        <v>703.04703603829864</v>
      </c>
      <c r="G78" s="98">
        <v>710.75157712180214</v>
      </c>
      <c r="H78" s="98">
        <v>679.34781645966893</v>
      </c>
      <c r="I78" s="98">
        <v>689.73634019297913</v>
      </c>
      <c r="J78" s="98">
        <v>613.61276830306804</v>
      </c>
      <c r="K78" s="98">
        <v>635.68881431293448</v>
      </c>
      <c r="L78" s="98">
        <v>655.84234143881804</v>
      </c>
      <c r="M78" s="98">
        <v>563.6130424699486</v>
      </c>
      <c r="N78" s="98">
        <v>592.97410558508022</v>
      </c>
      <c r="O78" s="98">
        <v>652.8325661735621</v>
      </c>
      <c r="P78" s="98">
        <v>562.82354813359609</v>
      </c>
      <c r="Q78" s="98">
        <v>558.27911306174985</v>
      </c>
      <c r="R78" s="98">
        <v>524.06021649336367</v>
      </c>
      <c r="S78" s="98">
        <v>537.80656833654496</v>
      </c>
      <c r="T78" s="98">
        <v>542.81224330536793</v>
      </c>
      <c r="U78" s="98">
        <v>566.46021841046286</v>
      </c>
      <c r="V78" s="98">
        <v>522.73080731624475</v>
      </c>
      <c r="W78" s="98">
        <v>582.76040313903673</v>
      </c>
      <c r="DA78" s="63" t="s">
        <v>2483</v>
      </c>
    </row>
    <row r="79" spans="1:105" ht="12" customHeight="1" x14ac:dyDescent="0.25">
      <c r="A79" s="109" t="s">
        <v>120</v>
      </c>
      <c r="B79" s="33">
        <v>618.22906381496955</v>
      </c>
      <c r="C79" s="33">
        <v>642.44612240437868</v>
      </c>
      <c r="D79" s="33">
        <v>659.97914899307864</v>
      </c>
      <c r="E79" s="33">
        <v>675.62825017011096</v>
      </c>
      <c r="F79" s="33">
        <v>697.12270609885536</v>
      </c>
      <c r="G79" s="33">
        <v>712.95235193773169</v>
      </c>
      <c r="H79" s="33">
        <v>699.73947851624609</v>
      </c>
      <c r="I79" s="33">
        <v>661.77561573636126</v>
      </c>
      <c r="J79" s="33">
        <v>631.87987291212858</v>
      </c>
      <c r="K79" s="33">
        <v>629.38878746684099</v>
      </c>
      <c r="L79" s="33">
        <v>645.56210050037089</v>
      </c>
      <c r="M79" s="33">
        <v>592.96375327320868</v>
      </c>
      <c r="N79" s="33">
        <v>601.36939489279428</v>
      </c>
      <c r="O79" s="33">
        <v>599.06247534486795</v>
      </c>
      <c r="P79" s="33">
        <v>572.86533614065274</v>
      </c>
      <c r="Q79" s="33">
        <v>549.5985552781367</v>
      </c>
      <c r="R79" s="33">
        <v>530.69342796231342</v>
      </c>
      <c r="S79" s="33">
        <v>570.06229328811366</v>
      </c>
      <c r="T79" s="33">
        <v>544.33404760864653</v>
      </c>
      <c r="U79" s="33">
        <v>545.82825159363983</v>
      </c>
      <c r="V79" s="33">
        <v>536.52956926050422</v>
      </c>
      <c r="W79" s="33">
        <v>565.63626848940453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11182.521234516707</v>
      </c>
      <c r="C81" s="117">
        <f t="shared" si="28"/>
        <v>11506.109492334224</v>
      </c>
      <c r="D81" s="117">
        <f t="shared" si="28"/>
        <v>11104.670688320588</v>
      </c>
      <c r="E81" s="117">
        <f t="shared" si="28"/>
        <v>11757.746910968361</v>
      </c>
      <c r="F81" s="117">
        <f t="shared" si="28"/>
        <v>11122.833245530088</v>
      </c>
      <c r="G81" s="117">
        <f t="shared" si="28"/>
        <v>10352.3031081524</v>
      </c>
      <c r="H81" s="117">
        <f t="shared" si="28"/>
        <v>10916.238511011414</v>
      </c>
      <c r="I81" s="117">
        <f t="shared" si="28"/>
        <v>10364.187540077382</v>
      </c>
      <c r="J81" s="117">
        <f t="shared" si="28"/>
        <v>11361.646393233203</v>
      </c>
      <c r="K81" s="117">
        <f t="shared" si="28"/>
        <v>10155.476048548082</v>
      </c>
      <c r="L81" s="117">
        <f t="shared" si="28"/>
        <v>11549.868878832594</v>
      </c>
      <c r="M81" s="117">
        <f t="shared" si="28"/>
        <v>10491.521119387777</v>
      </c>
      <c r="N81" s="117">
        <f t="shared" si="28"/>
        <v>12010.741987706197</v>
      </c>
      <c r="O81" s="117">
        <f t="shared" si="28"/>
        <v>12384.894672881654</v>
      </c>
      <c r="P81" s="117">
        <f t="shared" si="28"/>
        <v>10383.78825409508</v>
      </c>
      <c r="Q81" s="117">
        <f t="shared" si="28"/>
        <v>10815.858976590904</v>
      </c>
      <c r="R81" s="117">
        <f t="shared" ref="R81:V81" si="29">R82+R85+R87+R100</f>
        <v>10397.347887741942</v>
      </c>
      <c r="S81" s="117">
        <f t="shared" si="29"/>
        <v>10802.476955314189</v>
      </c>
      <c r="T81" s="117">
        <f t="shared" si="29"/>
        <v>11394.155276065265</v>
      </c>
      <c r="U81" s="117">
        <f t="shared" si="29"/>
        <v>11501.27489753113</v>
      </c>
      <c r="V81" s="117">
        <f t="shared" si="29"/>
        <v>10976.508597907759</v>
      </c>
      <c r="W81" s="117">
        <f t="shared" ref="W81" si="30">W82+W85+W87+W100</f>
        <v>12402.419793245128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8944.1603736247489</v>
      </c>
      <c r="C82" s="122">
        <f t="shared" si="31"/>
        <v>9242.5089171565451</v>
      </c>
      <c r="D82" s="122">
        <f t="shared" si="31"/>
        <v>8773.1995826951988</v>
      </c>
      <c r="E82" s="122">
        <f t="shared" si="31"/>
        <v>9321.3831348756248</v>
      </c>
      <c r="F82" s="122">
        <f t="shared" si="31"/>
        <v>8634.120975156442</v>
      </c>
      <c r="G82" s="122">
        <f t="shared" si="31"/>
        <v>7893.7944502355558</v>
      </c>
      <c r="H82" s="122">
        <f t="shared" si="31"/>
        <v>8424.3620805054379</v>
      </c>
      <c r="I82" s="122">
        <f t="shared" si="31"/>
        <v>7790.3759142796889</v>
      </c>
      <c r="J82" s="122">
        <f t="shared" si="31"/>
        <v>8870.1142029107268</v>
      </c>
      <c r="K82" s="122">
        <f t="shared" si="31"/>
        <v>7719.3407001646774</v>
      </c>
      <c r="L82" s="122">
        <f t="shared" si="31"/>
        <v>8986.8970570289657</v>
      </c>
      <c r="M82" s="122">
        <f t="shared" si="31"/>
        <v>7889.9910522516684</v>
      </c>
      <c r="N82" s="122">
        <f t="shared" si="31"/>
        <v>9585.2712456259269</v>
      </c>
      <c r="O82" s="122">
        <f t="shared" si="31"/>
        <v>9974.8086649876423</v>
      </c>
      <c r="P82" s="122">
        <f t="shared" si="31"/>
        <v>7799.2585136149901</v>
      </c>
      <c r="Q82" s="122">
        <f t="shared" si="31"/>
        <v>8311.4216656681037</v>
      </c>
      <c r="R82" s="122">
        <f t="shared" ref="R82:V82" si="32">SUM(R83:R84)</f>
        <v>8170.9593403561394</v>
      </c>
      <c r="S82" s="122">
        <f t="shared" si="32"/>
        <v>8391.6969584089566</v>
      </c>
      <c r="T82" s="122">
        <f t="shared" si="32"/>
        <v>8721.7273928436061</v>
      </c>
      <c r="U82" s="122">
        <f t="shared" si="32"/>
        <v>9036.163912880118</v>
      </c>
      <c r="V82" s="122">
        <f t="shared" si="32"/>
        <v>8514.1676865466725</v>
      </c>
      <c r="W82" s="122">
        <f t="shared" ref="W82" si="33">SUM(W83:W84)</f>
        <v>9747.4424746980894</v>
      </c>
      <c r="DA82" s="130" t="s">
        <v>2486</v>
      </c>
    </row>
    <row r="83" spans="1:105" ht="12" customHeight="1" x14ac:dyDescent="0.25">
      <c r="A83" s="97" t="s">
        <v>204</v>
      </c>
      <c r="B83" s="98">
        <v>8858.2575035438713</v>
      </c>
      <c r="C83" s="98">
        <v>9154.8782140578678</v>
      </c>
      <c r="D83" s="98">
        <v>8691.3882016457501</v>
      </c>
      <c r="E83" s="98">
        <v>9236.6139907264969</v>
      </c>
      <c r="F83" s="98">
        <v>8556.2813386914386</v>
      </c>
      <c r="G83" s="98">
        <v>7823.4846458384518</v>
      </c>
      <c r="H83" s="98">
        <v>8351.0717983368031</v>
      </c>
      <c r="I83" s="98">
        <v>7723.8396852729866</v>
      </c>
      <c r="J83" s="98">
        <v>8795.104163929007</v>
      </c>
      <c r="K83" s="98">
        <v>7654.8907757466486</v>
      </c>
      <c r="L83" s="98">
        <v>8912.916805450106</v>
      </c>
      <c r="M83" s="98">
        <v>7826.1549204903949</v>
      </c>
      <c r="N83" s="98">
        <v>9508.316237770845</v>
      </c>
      <c r="O83" s="98">
        <v>9895.1265507612752</v>
      </c>
      <c r="P83" s="98">
        <v>7737.0430652514942</v>
      </c>
      <c r="Q83" s="98">
        <v>8245.2813196966927</v>
      </c>
      <c r="R83" s="98">
        <v>8106.8089302465587</v>
      </c>
      <c r="S83" s="98">
        <v>8326.5273559682482</v>
      </c>
      <c r="T83" s="98">
        <v>8654.2828844966261</v>
      </c>
      <c r="U83" s="98">
        <v>8967.2801928574518</v>
      </c>
      <c r="V83" s="98">
        <v>8449.361021159837</v>
      </c>
      <c r="W83" s="98">
        <v>9673.9412531319922</v>
      </c>
      <c r="DA83" s="63" t="s">
        <v>2487</v>
      </c>
    </row>
    <row r="84" spans="1:105" ht="12" customHeight="1" x14ac:dyDescent="0.25">
      <c r="A84" s="97" t="s">
        <v>53</v>
      </c>
      <c r="B84" s="98">
        <v>85.90287008087725</v>
      </c>
      <c r="C84" s="98">
        <v>87.630703098677216</v>
      </c>
      <c r="D84" s="98">
        <v>81.811381049448585</v>
      </c>
      <c r="E84" s="98">
        <v>84.769144149127868</v>
      </c>
      <c r="F84" s="98">
        <v>77.839636465003736</v>
      </c>
      <c r="G84" s="98">
        <v>70.309804397104315</v>
      </c>
      <c r="H84" s="98">
        <v>73.290282168634874</v>
      </c>
      <c r="I84" s="98">
        <v>66.536229006702229</v>
      </c>
      <c r="J84" s="98">
        <v>75.010038981720086</v>
      </c>
      <c r="K84" s="98">
        <v>64.449924418028473</v>
      </c>
      <c r="L84" s="98">
        <v>73.980251578860276</v>
      </c>
      <c r="M84" s="98">
        <v>63.836131761273379</v>
      </c>
      <c r="N84" s="98">
        <v>76.955007855081305</v>
      </c>
      <c r="O84" s="98">
        <v>79.682114226366821</v>
      </c>
      <c r="P84" s="98">
        <v>62.215448363495597</v>
      </c>
      <c r="Q84" s="98">
        <v>66.14034597141135</v>
      </c>
      <c r="R84" s="98">
        <v>64.15041010958025</v>
      </c>
      <c r="S84" s="98">
        <v>65.169602440708346</v>
      </c>
      <c r="T84" s="98">
        <v>67.444508346979461</v>
      </c>
      <c r="U84" s="98">
        <v>68.883720022665486</v>
      </c>
      <c r="V84" s="98">
        <v>64.806665386834652</v>
      </c>
      <c r="W84" s="98">
        <v>73.501221566096376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27.183645417929174</v>
      </c>
      <c r="C85" s="122">
        <f t="shared" si="34"/>
        <v>27.970788311047645</v>
      </c>
      <c r="D85" s="122">
        <f t="shared" si="34"/>
        <v>26.800499850645178</v>
      </c>
      <c r="E85" s="122">
        <f t="shared" si="34"/>
        <v>54.489883856649548</v>
      </c>
      <c r="F85" s="122">
        <f t="shared" si="34"/>
        <v>35.601967754330623</v>
      </c>
      <c r="G85" s="122">
        <f t="shared" si="34"/>
        <v>44.177592785383098</v>
      </c>
      <c r="H85" s="122">
        <f t="shared" si="34"/>
        <v>79.895878571249753</v>
      </c>
      <c r="I85" s="122">
        <f t="shared" si="34"/>
        <v>65.15742099669896</v>
      </c>
      <c r="J85" s="122">
        <f t="shared" si="34"/>
        <v>73.654035083046566</v>
      </c>
      <c r="K85" s="122">
        <f t="shared" si="34"/>
        <v>79.368656385188729</v>
      </c>
      <c r="L85" s="122">
        <f t="shared" si="34"/>
        <v>91.31980190979607</v>
      </c>
      <c r="M85" s="122">
        <f t="shared" si="34"/>
        <v>95.381553669234165</v>
      </c>
      <c r="N85" s="122">
        <f t="shared" si="34"/>
        <v>92.801945804094913</v>
      </c>
      <c r="O85" s="122">
        <f t="shared" si="34"/>
        <v>90.608251479520547</v>
      </c>
      <c r="P85" s="122">
        <f t="shared" si="34"/>
        <v>86.88059692155683</v>
      </c>
      <c r="Q85" s="122">
        <f t="shared" si="34"/>
        <v>81.52779066519517</v>
      </c>
      <c r="R85" s="122">
        <f t="shared" si="34"/>
        <v>79.547425657013832</v>
      </c>
      <c r="S85" s="122">
        <f t="shared" si="34"/>
        <v>75.052127415212638</v>
      </c>
      <c r="T85" s="122">
        <f t="shared" si="34"/>
        <v>67.930059384038344</v>
      </c>
      <c r="U85" s="122">
        <f t="shared" si="34"/>
        <v>72.116719465341518</v>
      </c>
      <c r="V85" s="122">
        <f t="shared" si="34"/>
        <v>81.15089907668461</v>
      </c>
      <c r="W85" s="122">
        <f t="shared" si="34"/>
        <v>97.21090564565192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27.183645417929174</v>
      </c>
      <c r="C86" s="98">
        <f>IF(RES_hhdet_tes!C86=0,0,RES_hhdet_tes!C86*1000*11630/RES_hhdet_num!C81)</f>
        <v>27.970788311047645</v>
      </c>
      <c r="D86" s="98">
        <f>IF(RES_hhdet_tes!D86=0,0,RES_hhdet_tes!D86*1000*11630/RES_hhdet_num!D81)</f>
        <v>26.800499850645178</v>
      </c>
      <c r="E86" s="98">
        <f>IF(RES_hhdet_tes!E86=0,0,RES_hhdet_tes!E86*1000*11630/RES_hhdet_num!E81)</f>
        <v>54.489883856649548</v>
      </c>
      <c r="F86" s="98">
        <f>IF(RES_hhdet_tes!F86=0,0,RES_hhdet_tes!F86*1000*11630/RES_hhdet_num!F81)</f>
        <v>35.601967754330623</v>
      </c>
      <c r="G86" s="98">
        <f>IF(RES_hhdet_tes!G86=0,0,RES_hhdet_tes!G86*1000*11630/RES_hhdet_num!G81)</f>
        <v>44.177592785383098</v>
      </c>
      <c r="H86" s="98">
        <f>IF(RES_hhdet_tes!H86=0,0,RES_hhdet_tes!H86*1000*11630/RES_hhdet_num!H81)</f>
        <v>79.895878571249753</v>
      </c>
      <c r="I86" s="98">
        <f>IF(RES_hhdet_tes!I86=0,0,RES_hhdet_tes!I86*1000*11630/RES_hhdet_num!I81)</f>
        <v>65.15742099669896</v>
      </c>
      <c r="J86" s="98">
        <f>IF(RES_hhdet_tes!J86=0,0,RES_hhdet_tes!J86*1000*11630/RES_hhdet_num!J81)</f>
        <v>73.654035083046566</v>
      </c>
      <c r="K86" s="98">
        <f>IF(RES_hhdet_tes!K86=0,0,RES_hhdet_tes!K86*1000*11630/RES_hhdet_num!K81)</f>
        <v>79.368656385188729</v>
      </c>
      <c r="L86" s="98">
        <f>IF(RES_hhdet_tes!L86=0,0,RES_hhdet_tes!L86*1000*11630/RES_hhdet_num!L81)</f>
        <v>91.31980190979607</v>
      </c>
      <c r="M86" s="98">
        <f>IF(RES_hhdet_tes!M86=0,0,RES_hhdet_tes!M86*1000*11630/RES_hhdet_num!M81)</f>
        <v>95.381553669234165</v>
      </c>
      <c r="N86" s="98">
        <f>IF(RES_hhdet_tes!N86=0,0,RES_hhdet_tes!N86*1000*11630/RES_hhdet_num!N81)</f>
        <v>92.801945804094913</v>
      </c>
      <c r="O86" s="98">
        <f>IF(RES_hhdet_tes!O86=0,0,RES_hhdet_tes!O86*1000*11630/RES_hhdet_num!O81)</f>
        <v>90.608251479520547</v>
      </c>
      <c r="P86" s="98">
        <f>IF(RES_hhdet_tes!P86=0,0,RES_hhdet_tes!P86*1000*11630/RES_hhdet_num!P81)</f>
        <v>86.88059692155683</v>
      </c>
      <c r="Q86" s="98">
        <f>IF(RES_hhdet_tes!Q86=0,0,RES_hhdet_tes!Q86*1000*11630/RES_hhdet_num!Q81)</f>
        <v>81.52779066519517</v>
      </c>
      <c r="R86" s="98">
        <f>IF(RES_hhdet_tes!R86=0,0,RES_hhdet_tes!R86*1000*11630/RES_hhdet_num!R81)</f>
        <v>79.547425657013832</v>
      </c>
      <c r="S86" s="98">
        <f>IF(RES_hhdet_tes!S86=0,0,RES_hhdet_tes!S86*1000*11630/RES_hhdet_num!S81)</f>
        <v>75.052127415212638</v>
      </c>
      <c r="T86" s="98">
        <f>IF(RES_hhdet_tes!T86=0,0,RES_hhdet_tes!T86*1000*11630/RES_hhdet_num!T81)</f>
        <v>67.930059384038344</v>
      </c>
      <c r="U86" s="98">
        <f>IF(RES_hhdet_tes!U86=0,0,RES_hhdet_tes!U86*1000*11630/RES_hhdet_num!U81)</f>
        <v>72.116719465341518</v>
      </c>
      <c r="V86" s="98">
        <f>IF(RES_hhdet_tes!V86=0,0,RES_hhdet_tes!V86*1000*11630/RES_hhdet_num!V81)</f>
        <v>81.15089907668461</v>
      </c>
      <c r="W86" s="98">
        <f>IF(RES_hhdet_tes!W86=0,0,RES_hhdet_tes!W86*1000*11630/RES_hhdet_num!W81)</f>
        <v>97.21090564565192</v>
      </c>
      <c r="DA86" s="63" t="s">
        <v>2490</v>
      </c>
    </row>
    <row r="87" spans="1:105" ht="12" customHeight="1" x14ac:dyDescent="0.25">
      <c r="A87" s="121" t="s">
        <v>55</v>
      </c>
      <c r="B87" s="122">
        <v>1592.9481516590608</v>
      </c>
      <c r="C87" s="122">
        <v>1593.1836644622533</v>
      </c>
      <c r="D87" s="122">
        <v>1644.6914567816641</v>
      </c>
      <c r="E87" s="122">
        <v>1706.2456420659739</v>
      </c>
      <c r="F87" s="122">
        <v>1755.9875965204615</v>
      </c>
      <c r="G87" s="122">
        <v>1701.3787131937302</v>
      </c>
      <c r="H87" s="122">
        <v>1712.2410734184803</v>
      </c>
      <c r="I87" s="122">
        <v>1846.8785890646343</v>
      </c>
      <c r="J87" s="122">
        <v>1785.9982823273012</v>
      </c>
      <c r="K87" s="122">
        <v>1727.3779045313743</v>
      </c>
      <c r="L87" s="122">
        <v>1826.0899193934615</v>
      </c>
      <c r="M87" s="122">
        <v>1913.1847601936647</v>
      </c>
      <c r="N87" s="122">
        <v>1731.2994013833813</v>
      </c>
      <c r="O87" s="122">
        <v>1720.4152810696246</v>
      </c>
      <c r="P87" s="122">
        <v>1924.7838074178801</v>
      </c>
      <c r="Q87" s="122">
        <v>1873.3109649794669</v>
      </c>
      <c r="R87" s="122">
        <v>1616.1476937664729</v>
      </c>
      <c r="S87" s="122">
        <v>1765.6655762019082</v>
      </c>
      <c r="T87" s="122">
        <v>2060.1637762289752</v>
      </c>
      <c r="U87" s="122">
        <v>1847.1660135920285</v>
      </c>
      <c r="V87" s="122">
        <v>1844.6604430238974</v>
      </c>
      <c r="W87" s="122">
        <v>1992.1301444119817</v>
      </c>
      <c r="DA87" s="130" t="s">
        <v>2491</v>
      </c>
    </row>
    <row r="88" spans="1:105" ht="12" customHeight="1" x14ac:dyDescent="0.25">
      <c r="A88" s="97" t="s">
        <v>132</v>
      </c>
      <c r="B88" s="98">
        <v>1559.9615516670206</v>
      </c>
      <c r="C88" s="98">
        <v>1579.1416942737699</v>
      </c>
      <c r="D88" s="98">
        <v>1598.6298521512426</v>
      </c>
      <c r="E88" s="98">
        <v>1774.3689598678588</v>
      </c>
      <c r="F88" s="98">
        <v>1724.2486975213208</v>
      </c>
      <c r="G88" s="98">
        <v>1628.8292391179</v>
      </c>
      <c r="H88" s="98">
        <v>1684.3585625385042</v>
      </c>
      <c r="I88" s="98">
        <v>1856.1730844937997</v>
      </c>
      <c r="J88" s="98">
        <v>1840.9140688429795</v>
      </c>
      <c r="K88" s="98">
        <v>1690.7527123260188</v>
      </c>
      <c r="L88" s="98">
        <v>1852.3817344825084</v>
      </c>
      <c r="M88" s="98">
        <v>1886.7745772701335</v>
      </c>
      <c r="N88" s="98">
        <v>1636.6059561756676</v>
      </c>
      <c r="O88" s="98">
        <v>1675.5381993516064</v>
      </c>
      <c r="P88" s="98">
        <v>2042.3297043184562</v>
      </c>
      <c r="Q88" s="98">
        <v>1939.2908123277125</v>
      </c>
      <c r="R88" s="98">
        <v>1585.8274324193142</v>
      </c>
      <c r="S88" s="98">
        <v>1750.2572546763511</v>
      </c>
      <c r="T88" s="98">
        <v>2098.8315788252385</v>
      </c>
      <c r="U88" s="98">
        <v>1839.0684336843121</v>
      </c>
      <c r="V88" s="98">
        <v>1824.8885518961226</v>
      </c>
      <c r="W88" s="98">
        <v>2004.4758392454</v>
      </c>
      <c r="DA88" s="63" t="s">
        <v>2492</v>
      </c>
    </row>
    <row r="89" spans="1:105" ht="12" customHeight="1" x14ac:dyDescent="0.25">
      <c r="A89" s="97" t="s">
        <v>131</v>
      </c>
      <c r="B89" s="98">
        <v>1559.9615516670201</v>
      </c>
      <c r="C89" s="98">
        <v>1579.1789712717925</v>
      </c>
      <c r="D89" s="98">
        <v>1598.6654015024449</v>
      </c>
      <c r="E89" s="98">
        <v>1774.3744246879949</v>
      </c>
      <c r="F89" s="98">
        <v>1724.2550068641713</v>
      </c>
      <c r="G89" s="98">
        <v>1628.7984556230804</v>
      </c>
      <c r="H89" s="98">
        <v>1684.1445921879447</v>
      </c>
      <c r="I89" s="98">
        <v>1855.6911166121622</v>
      </c>
      <c r="J89" s="98">
        <v>1840.3604077837297</v>
      </c>
      <c r="K89" s="98">
        <v>1690.3207155737302</v>
      </c>
      <c r="L89" s="98">
        <v>1851.9796903557342</v>
      </c>
      <c r="M89" s="98">
        <v>1886.4359899145154</v>
      </c>
      <c r="N89" s="98">
        <v>1636.547165396687</v>
      </c>
      <c r="O89" s="98">
        <v>1675.3439248141594</v>
      </c>
      <c r="P89" s="98">
        <v>2042.2365382679388</v>
      </c>
      <c r="Q89" s="98">
        <v>1939.2803781423179</v>
      </c>
      <c r="R89" s="98">
        <v>1586.3502899087041</v>
      </c>
      <c r="S89" s="98">
        <v>1751.6914004525827</v>
      </c>
      <c r="T89" s="98">
        <v>2098.0060364148571</v>
      </c>
      <c r="U89" s="98">
        <v>1839.503787432006</v>
      </c>
      <c r="V89" s="98">
        <v>1825.096106764433</v>
      </c>
      <c r="W89" s="98">
        <v>2003.6086786635651</v>
      </c>
      <c r="DA89" s="63" t="s">
        <v>2493</v>
      </c>
    </row>
    <row r="90" spans="1:105" ht="12" customHeight="1" x14ac:dyDescent="0.25">
      <c r="A90" s="100" t="s">
        <v>204</v>
      </c>
      <c r="B90" s="101">
        <v>678.17332762449587</v>
      </c>
      <c r="C90" s="101">
        <v>652.89420478460352</v>
      </c>
      <c r="D90" s="101">
        <v>680.14601360504048</v>
      </c>
      <c r="E90" s="101">
        <v>755.2017077704603</v>
      </c>
      <c r="F90" s="101">
        <v>783.79473863375301</v>
      </c>
      <c r="G90" s="101">
        <v>728.10562850091719</v>
      </c>
      <c r="H90" s="101">
        <v>746.80751539744506</v>
      </c>
      <c r="I90" s="101">
        <v>913.53640963444661</v>
      </c>
      <c r="J90" s="101">
        <v>819.82269916262931</v>
      </c>
      <c r="K90" s="101">
        <v>761.2384504804993</v>
      </c>
      <c r="L90" s="101">
        <v>829.36129879645569</v>
      </c>
      <c r="M90" s="101">
        <v>878.23884518005832</v>
      </c>
      <c r="N90" s="101">
        <v>765.29770771533015</v>
      </c>
      <c r="O90" s="101">
        <v>819.55085634139618</v>
      </c>
      <c r="P90" s="101">
        <v>900.57229663124053</v>
      </c>
      <c r="Q90" s="101">
        <v>843.55236983107477</v>
      </c>
      <c r="R90" s="101">
        <v>695.68104056107268</v>
      </c>
      <c r="S90" s="101">
        <v>815.86594579808889</v>
      </c>
      <c r="T90" s="101">
        <v>900.17335295297335</v>
      </c>
      <c r="U90" s="101">
        <v>795.99842663203606</v>
      </c>
      <c r="V90" s="101">
        <v>743.7058760973249</v>
      </c>
      <c r="W90" s="101">
        <v>909.26879248030093</v>
      </c>
      <c r="DA90" s="131" t="s">
        <v>2494</v>
      </c>
    </row>
    <row r="91" spans="1:105" ht="12" customHeight="1" x14ac:dyDescent="0.25">
      <c r="A91" s="103" t="s">
        <v>52</v>
      </c>
      <c r="B91" s="104">
        <v>881.78822404252412</v>
      </c>
      <c r="C91" s="104">
        <v>926.28476648718902</v>
      </c>
      <c r="D91" s="104">
        <v>918.51938789740416</v>
      </c>
      <c r="E91" s="104">
        <v>1019.1727169175347</v>
      </c>
      <c r="F91" s="104">
        <v>940.46026823041825</v>
      </c>
      <c r="G91" s="104">
        <v>900.69282712216329</v>
      </c>
      <c r="H91" s="104">
        <v>937.3370767904994</v>
      </c>
      <c r="I91" s="104">
        <v>942.15470697771548</v>
      </c>
      <c r="J91" s="104">
        <v>1020.5377086211004</v>
      </c>
      <c r="K91" s="104">
        <v>929.08226509323072</v>
      </c>
      <c r="L91" s="104">
        <v>1022.6183915592782</v>
      </c>
      <c r="M91" s="104">
        <v>1008.1971447344571</v>
      </c>
      <c r="N91" s="104">
        <v>871.24945768135717</v>
      </c>
      <c r="O91" s="104">
        <v>855.79306847276337</v>
      </c>
      <c r="P91" s="104">
        <v>1141.6642416366981</v>
      </c>
      <c r="Q91" s="104">
        <v>1095.728008311243</v>
      </c>
      <c r="R91" s="104">
        <v>890.66924934763119</v>
      </c>
      <c r="S91" s="104">
        <v>935.82545465449357</v>
      </c>
      <c r="T91" s="104">
        <v>1197.8326834618838</v>
      </c>
      <c r="U91" s="104">
        <v>1043.50536079997</v>
      </c>
      <c r="V91" s="104">
        <v>1081.390230667108</v>
      </c>
      <c r="W91" s="104">
        <v>1094.3398861832643</v>
      </c>
      <c r="DA91" s="132" t="s">
        <v>2495</v>
      </c>
    </row>
    <row r="92" spans="1:105" ht="12" customHeight="1" x14ac:dyDescent="0.25">
      <c r="A92" s="106" t="s">
        <v>124</v>
      </c>
      <c r="B92" s="101">
        <v>1687.4151164502709</v>
      </c>
      <c r="C92" s="101">
        <v>1613.5944605116679</v>
      </c>
      <c r="D92" s="101">
        <v>1629.9766781778287</v>
      </c>
      <c r="E92" s="101">
        <v>1408.396726391092</v>
      </c>
      <c r="F92" s="101">
        <v>1977.5276451086245</v>
      </c>
      <c r="G92" s="101">
        <v>1737.2072147823146</v>
      </c>
      <c r="H92" s="101">
        <v>1857.3741664940126</v>
      </c>
      <c r="I92" s="101">
        <v>1558.383656072129</v>
      </c>
      <c r="J92" s="101">
        <v>1795.3028233649454</v>
      </c>
      <c r="K92" s="101">
        <v>1756.1537163509038</v>
      </c>
      <c r="L92" s="101">
        <v>1833.5001879276751</v>
      </c>
      <c r="M92" s="101">
        <v>1997.5246704349222</v>
      </c>
      <c r="N92" s="101">
        <v>1825.6441305275473</v>
      </c>
      <c r="O92" s="101">
        <v>1632.994993065168</v>
      </c>
      <c r="P92" s="101">
        <v>1732.5985800299939</v>
      </c>
      <c r="Q92" s="101">
        <v>1374.3727974657702</v>
      </c>
      <c r="R92" s="101">
        <v>1825.0860123354555</v>
      </c>
      <c r="S92" s="101">
        <v>1492.6279664012375</v>
      </c>
      <c r="T92" s="101">
        <v>2121.4279657766738</v>
      </c>
      <c r="U92" s="101">
        <v>1914.0657366462574</v>
      </c>
      <c r="V92" s="101">
        <v>2086.9379225583648</v>
      </c>
      <c r="W92" s="101">
        <v>1876.0405130824415</v>
      </c>
      <c r="DA92" s="131" t="s">
        <v>2496</v>
      </c>
    </row>
    <row r="93" spans="1:105" ht="12" customHeight="1" x14ac:dyDescent="0.25">
      <c r="A93" s="107" t="s">
        <v>123</v>
      </c>
      <c r="B93" s="104">
        <v>1687.4151164502707</v>
      </c>
      <c r="C93" s="104">
        <v>1613.549073559494</v>
      </c>
      <c r="D93" s="104">
        <v>1629.8154757094946</v>
      </c>
      <c r="E93" s="104">
        <v>1408.1736105685122</v>
      </c>
      <c r="F93" s="104">
        <v>1976.8690657977716</v>
      </c>
      <c r="G93" s="104">
        <v>1736.9512057071061</v>
      </c>
      <c r="H93" s="104">
        <v>1856.9924810504999</v>
      </c>
      <c r="I93" s="104">
        <v>1558.4893268736494</v>
      </c>
      <c r="J93" s="104">
        <v>1794.928514607368</v>
      </c>
      <c r="K93" s="104">
        <v>1755.7841063816695</v>
      </c>
      <c r="L93" s="104">
        <v>1833.184221583535</v>
      </c>
      <c r="M93" s="104">
        <v>1997.0903785698963</v>
      </c>
      <c r="N93" s="104">
        <v>1825.3396067811002</v>
      </c>
      <c r="O93" s="104">
        <v>1632.7771528919393</v>
      </c>
      <c r="P93" s="104">
        <v>1735.4769909964575</v>
      </c>
      <c r="Q93" s="104">
        <v>1375.8250192105072</v>
      </c>
      <c r="R93" s="104">
        <v>1822.5945639431463</v>
      </c>
      <c r="S93" s="104">
        <v>1497.1394651096448</v>
      </c>
      <c r="T93" s="104">
        <v>2118.8007578635561</v>
      </c>
      <c r="U93" s="104">
        <v>1913.0552657166982</v>
      </c>
      <c r="V93" s="104">
        <v>2086.0155607270922</v>
      </c>
      <c r="W93" s="104">
        <v>1876.4516880381054</v>
      </c>
      <c r="DA93" s="132" t="s">
        <v>2497</v>
      </c>
    </row>
    <row r="94" spans="1:105" ht="12" customHeight="1" x14ac:dyDescent="0.25">
      <c r="A94" s="108" t="s">
        <v>50</v>
      </c>
      <c r="B94" s="98">
        <v>733.94170463212026</v>
      </c>
      <c r="C94" s="98">
        <v>667.23573037638425</v>
      </c>
      <c r="D94" s="98">
        <v>693.52666547502247</v>
      </c>
      <c r="E94" s="98">
        <v>597.48986194412964</v>
      </c>
      <c r="F94" s="98">
        <v>900.29027619530234</v>
      </c>
      <c r="G94" s="98">
        <v>777.15710749995992</v>
      </c>
      <c r="H94" s="98">
        <v>824.98359114970867</v>
      </c>
      <c r="I94" s="98">
        <v>766.09838888899401</v>
      </c>
      <c r="J94" s="98">
        <v>799.06070444178908</v>
      </c>
      <c r="K94" s="98">
        <v>791.48950263702204</v>
      </c>
      <c r="L94" s="98">
        <v>820.69407984948771</v>
      </c>
      <c r="M94" s="98">
        <v>931.11216215495051</v>
      </c>
      <c r="N94" s="98">
        <v>855.82751964185002</v>
      </c>
      <c r="O94" s="98">
        <v>798.3099663433469</v>
      </c>
      <c r="P94" s="98">
        <v>759.734106188787</v>
      </c>
      <c r="Q94" s="98">
        <v>590.24386447008987</v>
      </c>
      <c r="R94" s="98">
        <v>801.02317533294058</v>
      </c>
      <c r="S94" s="98">
        <v>694.5789329806147</v>
      </c>
      <c r="T94" s="98">
        <v>909.86606096244554</v>
      </c>
      <c r="U94" s="98">
        <v>829.63604689708347</v>
      </c>
      <c r="V94" s="98">
        <v>857.49896298482281</v>
      </c>
      <c r="W94" s="98">
        <v>850.23190456468069</v>
      </c>
      <c r="DA94" s="63" t="s">
        <v>2498</v>
      </c>
    </row>
    <row r="95" spans="1:105" ht="12" customHeight="1" x14ac:dyDescent="0.25">
      <c r="A95" s="108" t="s">
        <v>52</v>
      </c>
      <c r="B95" s="98">
        <v>953.47341181815057</v>
      </c>
      <c r="C95" s="98">
        <v>946.31334318310996</v>
      </c>
      <c r="D95" s="98">
        <v>936.28881023447229</v>
      </c>
      <c r="E95" s="98">
        <v>810.6837486243827</v>
      </c>
      <c r="F95" s="98">
        <v>1076.5787896024692</v>
      </c>
      <c r="G95" s="98">
        <v>959.79409820714613</v>
      </c>
      <c r="H95" s="98">
        <v>1032.0088899007915</v>
      </c>
      <c r="I95" s="98">
        <v>792.39093798465547</v>
      </c>
      <c r="J95" s="98">
        <v>995.86781016557916</v>
      </c>
      <c r="K95" s="98">
        <v>964.29460374464736</v>
      </c>
      <c r="L95" s="98">
        <v>1012.4901417340468</v>
      </c>
      <c r="M95" s="98">
        <v>1065.978216414946</v>
      </c>
      <c r="N95" s="98">
        <v>969.51208713925018</v>
      </c>
      <c r="O95" s="98">
        <v>834.46718654859228</v>
      </c>
      <c r="P95" s="98">
        <v>975.74288480767052</v>
      </c>
      <c r="Q95" s="98">
        <v>785.58115474041745</v>
      </c>
      <c r="R95" s="98">
        <v>1021.571388610206</v>
      </c>
      <c r="S95" s="98">
        <v>802.56053212902998</v>
      </c>
      <c r="T95" s="98">
        <v>1208.934696901111</v>
      </c>
      <c r="U95" s="98">
        <v>1083.4192188196148</v>
      </c>
      <c r="V95" s="98">
        <v>1228.5165977422696</v>
      </c>
      <c r="W95" s="98">
        <v>1026.2197834734247</v>
      </c>
      <c r="DA95" s="63" t="s">
        <v>2499</v>
      </c>
    </row>
    <row r="96" spans="1:105" ht="12" customHeight="1" x14ac:dyDescent="0.25">
      <c r="A96" s="106" t="s">
        <v>122</v>
      </c>
      <c r="B96" s="101">
        <v>1590.4293431313013</v>
      </c>
      <c r="C96" s="101">
        <v>1596.6594260585284</v>
      </c>
      <c r="D96" s="101">
        <v>1673.3615322395558</v>
      </c>
      <c r="E96" s="101">
        <v>1709.484845500318</v>
      </c>
      <c r="F96" s="101">
        <v>1744.700464041332</v>
      </c>
      <c r="G96" s="101">
        <v>1747.9736454299555</v>
      </c>
      <c r="H96" s="101">
        <v>1715.8492072175043</v>
      </c>
      <c r="I96" s="101">
        <v>1871.7085466498249</v>
      </c>
      <c r="J96" s="101">
        <v>1736.0615439154678</v>
      </c>
      <c r="K96" s="101">
        <v>1760.3479651946795</v>
      </c>
      <c r="L96" s="101">
        <v>1798.0475671978666</v>
      </c>
      <c r="M96" s="101">
        <v>1934.4588528179365</v>
      </c>
      <c r="N96" s="101">
        <v>1846.863608270193</v>
      </c>
      <c r="O96" s="101">
        <v>1811.9326139793845</v>
      </c>
      <c r="P96" s="101">
        <v>1643.1538038335991</v>
      </c>
      <c r="Q96" s="101">
        <v>1700.6756118238782</v>
      </c>
      <c r="R96" s="101">
        <v>1717.3282501236401</v>
      </c>
      <c r="S96" s="101">
        <v>1847.2828539695215</v>
      </c>
      <c r="T96" s="101">
        <v>1936.5332216827674</v>
      </c>
      <c r="U96" s="101">
        <v>1858.5968729564656</v>
      </c>
      <c r="V96" s="101">
        <v>1857.017252111269</v>
      </c>
      <c r="W96" s="101">
        <v>1987.2886939823077</v>
      </c>
      <c r="DA96" s="131" t="s">
        <v>2500</v>
      </c>
    </row>
    <row r="97" spans="1:105" ht="12" customHeight="1" x14ac:dyDescent="0.25">
      <c r="A97" s="107" t="s">
        <v>121</v>
      </c>
      <c r="B97" s="104">
        <v>1590.4293431313008</v>
      </c>
      <c r="C97" s="104">
        <v>1597.1998095250647</v>
      </c>
      <c r="D97" s="104">
        <v>1674.0349236704624</v>
      </c>
      <c r="E97" s="104">
        <v>1710.5247764890062</v>
      </c>
      <c r="F97" s="104">
        <v>1745.4597744003006</v>
      </c>
      <c r="G97" s="104">
        <v>1748.588941421342</v>
      </c>
      <c r="H97" s="104">
        <v>1715.9208723414599</v>
      </c>
      <c r="I97" s="104">
        <v>1871.0670277297702</v>
      </c>
      <c r="J97" s="104">
        <v>1735.5505142520371</v>
      </c>
      <c r="K97" s="104">
        <v>1760.0746012012203</v>
      </c>
      <c r="L97" s="104">
        <v>1797.9227138010822</v>
      </c>
      <c r="M97" s="104">
        <v>1934.2683069497193</v>
      </c>
      <c r="N97" s="104">
        <v>1846.7746899927831</v>
      </c>
      <c r="O97" s="104">
        <v>1812.3497085757567</v>
      </c>
      <c r="P97" s="104">
        <v>1645.4614590092699</v>
      </c>
      <c r="Q97" s="104">
        <v>1704.5727677397947</v>
      </c>
      <c r="R97" s="104">
        <v>1719.4144541766489</v>
      </c>
      <c r="S97" s="104">
        <v>1846.0007678461236</v>
      </c>
      <c r="T97" s="104">
        <v>1936.4481062336595</v>
      </c>
      <c r="U97" s="104">
        <v>1857.309016525769</v>
      </c>
      <c r="V97" s="104">
        <v>1856.1231270904918</v>
      </c>
      <c r="W97" s="104">
        <v>1982.5761086759828</v>
      </c>
      <c r="DA97" s="132" t="s">
        <v>2501</v>
      </c>
    </row>
    <row r="98" spans="1:105" ht="12" customHeight="1" x14ac:dyDescent="0.25">
      <c r="A98" s="108" t="s">
        <v>53</v>
      </c>
      <c r="B98" s="98">
        <v>691.83508355197353</v>
      </c>
      <c r="C98" s="98">
        <v>659.76559584086522</v>
      </c>
      <c r="D98" s="98">
        <v>712.52948206199244</v>
      </c>
      <c r="E98" s="98">
        <v>727.58787247712826</v>
      </c>
      <c r="F98" s="98">
        <v>793.55810346090846</v>
      </c>
      <c r="G98" s="98">
        <v>781.76543745044421</v>
      </c>
      <c r="H98" s="98">
        <v>759.77603759598639</v>
      </c>
      <c r="I98" s="98">
        <v>922.04444576832543</v>
      </c>
      <c r="J98" s="98">
        <v>770.66259231149957</v>
      </c>
      <c r="K98" s="98">
        <v>792.98836182396997</v>
      </c>
      <c r="L98" s="98">
        <v>803.31118726632803</v>
      </c>
      <c r="M98" s="98">
        <v>904.27000754802737</v>
      </c>
      <c r="N98" s="98">
        <v>867.01904547806964</v>
      </c>
      <c r="O98" s="98">
        <v>890.3675279157909</v>
      </c>
      <c r="P98" s="98">
        <v>712.63237902932519</v>
      </c>
      <c r="Q98" s="98">
        <v>735.2951684993991</v>
      </c>
      <c r="R98" s="98">
        <v>751.84840334808428</v>
      </c>
      <c r="S98" s="98">
        <v>861.22316895418317</v>
      </c>
      <c r="T98" s="98">
        <v>827.64981646813897</v>
      </c>
      <c r="U98" s="98">
        <v>801.01840359395283</v>
      </c>
      <c r="V98" s="98">
        <v>749.30483893452504</v>
      </c>
      <c r="W98" s="98">
        <v>887.92480745928663</v>
      </c>
      <c r="DA98" s="63" t="s">
        <v>2502</v>
      </c>
    </row>
    <row r="99" spans="1:105" ht="12" customHeight="1" x14ac:dyDescent="0.25">
      <c r="A99" s="108" t="s">
        <v>52</v>
      </c>
      <c r="B99" s="98">
        <v>898.59425957932729</v>
      </c>
      <c r="C99" s="98">
        <v>937.43421368419945</v>
      </c>
      <c r="D99" s="98">
        <v>961.50544160846994</v>
      </c>
      <c r="E99" s="98">
        <v>982.9369040118778</v>
      </c>
      <c r="F99" s="98">
        <v>951.90167093939226</v>
      </c>
      <c r="G99" s="98">
        <v>966.82350397089795</v>
      </c>
      <c r="H99" s="98">
        <v>956.14483474547342</v>
      </c>
      <c r="I99" s="98">
        <v>949.02258196144476</v>
      </c>
      <c r="J99" s="98">
        <v>964.88792194053747</v>
      </c>
      <c r="K99" s="98">
        <v>967.08623937725054</v>
      </c>
      <c r="L99" s="98">
        <v>994.61152653475403</v>
      </c>
      <c r="M99" s="98">
        <v>1029.9982994016918</v>
      </c>
      <c r="N99" s="98">
        <v>979.75564451471359</v>
      </c>
      <c r="O99" s="98">
        <v>921.98218065996593</v>
      </c>
      <c r="P99" s="98">
        <v>932.82907997994437</v>
      </c>
      <c r="Q99" s="98">
        <v>969.27759924039572</v>
      </c>
      <c r="R99" s="98">
        <v>967.56605082856436</v>
      </c>
      <c r="S99" s="98">
        <v>984.77759889194056</v>
      </c>
      <c r="T99" s="98">
        <v>1108.7982897655204</v>
      </c>
      <c r="U99" s="98">
        <v>1056.2906129318164</v>
      </c>
      <c r="V99" s="98">
        <v>1106.8182881559669</v>
      </c>
      <c r="W99" s="98">
        <v>1094.6513012166963</v>
      </c>
      <c r="DA99" s="63" t="s">
        <v>2503</v>
      </c>
    </row>
    <row r="100" spans="1:105" ht="12" customHeight="1" x14ac:dyDescent="0.25">
      <c r="A100" s="121" t="s">
        <v>54</v>
      </c>
      <c r="B100" s="122">
        <v>618.22906381496944</v>
      </c>
      <c r="C100" s="122">
        <v>642.44612240437857</v>
      </c>
      <c r="D100" s="122">
        <v>659.97914899307887</v>
      </c>
      <c r="E100" s="122">
        <v>675.62825017011096</v>
      </c>
      <c r="F100" s="122">
        <v>697.12270609885502</v>
      </c>
      <c r="G100" s="122">
        <v>712.95235193773158</v>
      </c>
      <c r="H100" s="122">
        <v>699.73947851624644</v>
      </c>
      <c r="I100" s="122">
        <v>661.77561573636069</v>
      </c>
      <c r="J100" s="122">
        <v>631.87987291212755</v>
      </c>
      <c r="K100" s="122">
        <v>629.38878746684111</v>
      </c>
      <c r="L100" s="122">
        <v>645.56210050037112</v>
      </c>
      <c r="M100" s="122">
        <v>592.96375327320845</v>
      </c>
      <c r="N100" s="122">
        <v>601.36939489279462</v>
      </c>
      <c r="O100" s="122">
        <v>599.06247534486715</v>
      </c>
      <c r="P100" s="122">
        <v>572.8653361406524</v>
      </c>
      <c r="Q100" s="122">
        <v>549.59855527813681</v>
      </c>
      <c r="R100" s="122">
        <v>530.69342796231501</v>
      </c>
      <c r="S100" s="122">
        <v>570.06229328811219</v>
      </c>
      <c r="T100" s="122">
        <v>544.33404760864471</v>
      </c>
      <c r="U100" s="122">
        <v>545.82825159364222</v>
      </c>
      <c r="V100" s="122">
        <v>536.5295692605057</v>
      </c>
      <c r="W100" s="122">
        <v>565.63626848940544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618.22906381496944</v>
      </c>
      <c r="C103" s="33">
        <v>642.44612240437857</v>
      </c>
      <c r="D103" s="33">
        <v>659.97914899307887</v>
      </c>
      <c r="E103" s="33">
        <v>675.62825017011096</v>
      </c>
      <c r="F103" s="33">
        <v>697.12270609885502</v>
      </c>
      <c r="G103" s="33">
        <v>712.95235193773158</v>
      </c>
      <c r="H103" s="33">
        <v>699.73947851624644</v>
      </c>
      <c r="I103" s="33">
        <v>661.77561573636069</v>
      </c>
      <c r="J103" s="33">
        <v>631.87987291212755</v>
      </c>
      <c r="K103" s="33">
        <v>629.38878746684111</v>
      </c>
      <c r="L103" s="33">
        <v>645.56210050037112</v>
      </c>
      <c r="M103" s="33">
        <v>592.96375327320845</v>
      </c>
      <c r="N103" s="33">
        <v>601.36939489279462</v>
      </c>
      <c r="O103" s="33">
        <v>599.06247534486715</v>
      </c>
      <c r="P103" s="33">
        <v>572.8653361406524</v>
      </c>
      <c r="Q103" s="33">
        <v>549.59855527813681</v>
      </c>
      <c r="R103" s="33">
        <v>530.69342796231501</v>
      </c>
      <c r="S103" s="33">
        <v>570.06229328811219</v>
      </c>
      <c r="T103" s="33">
        <v>544.33404760864471</v>
      </c>
      <c r="U103" s="33">
        <v>545.82825159364222</v>
      </c>
      <c r="V103" s="33">
        <v>536.5295692605057</v>
      </c>
      <c r="W103" s="33">
        <v>565.63626848940544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9882.313035930265</v>
      </c>
      <c r="F105" s="117">
        <f t="shared" si="35"/>
        <v>13338.541718111221</v>
      </c>
      <c r="G105" s="117">
        <f t="shared" si="35"/>
        <v>11586.773752354531</v>
      </c>
      <c r="H105" s="117">
        <f t="shared" si="35"/>
        <v>10882.407050653317</v>
      </c>
      <c r="I105" s="117">
        <f t="shared" si="35"/>
        <v>9163.1436185232051</v>
      </c>
      <c r="J105" s="117">
        <f t="shared" si="35"/>
        <v>9647.3333919130691</v>
      </c>
      <c r="K105" s="117">
        <f t="shared" si="35"/>
        <v>9760.989824968472</v>
      </c>
      <c r="L105" s="117">
        <f t="shared" si="35"/>
        <v>11753.967023373169</v>
      </c>
      <c r="M105" s="117">
        <f t="shared" si="35"/>
        <v>10770.417698527124</v>
      </c>
      <c r="N105" s="117">
        <f t="shared" si="35"/>
        <v>12016.402385250367</v>
      </c>
      <c r="O105" s="117">
        <f t="shared" si="35"/>
        <v>11693.358937056239</v>
      </c>
      <c r="P105" s="117">
        <f t="shared" si="35"/>
        <v>10063.53981221814</v>
      </c>
      <c r="Q105" s="117">
        <f t="shared" si="35"/>
        <v>10361.596779536501</v>
      </c>
      <c r="R105" s="117">
        <f t="shared" ref="R105:V105" si="36">R106+R109+R111+R120</f>
        <v>12478.281241834473</v>
      </c>
      <c r="S105" s="117">
        <f t="shared" si="36"/>
        <v>11911.825315861219</v>
      </c>
      <c r="T105" s="117">
        <f t="shared" si="36"/>
        <v>10037.74596512863</v>
      </c>
      <c r="U105" s="117">
        <f t="shared" si="36"/>
        <v>10733.006245260418</v>
      </c>
      <c r="V105" s="117">
        <f t="shared" si="36"/>
        <v>9990.8738593954149</v>
      </c>
      <c r="W105" s="117">
        <f t="shared" ref="W105" si="37">W106+W109+W111+W120</f>
        <v>13588.710061642254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7578.2256593386501</v>
      </c>
      <c r="F106" s="122">
        <f t="shared" si="38"/>
        <v>10702.027482814601</v>
      </c>
      <c r="G106" s="122">
        <f t="shared" si="38"/>
        <v>9010.551222097838</v>
      </c>
      <c r="H106" s="122">
        <f t="shared" si="38"/>
        <v>8354.300997937924</v>
      </c>
      <c r="I106" s="122">
        <f t="shared" si="38"/>
        <v>6647.5328203854942</v>
      </c>
      <c r="J106" s="122">
        <f t="shared" si="38"/>
        <v>7283.0294131194332</v>
      </c>
      <c r="K106" s="122">
        <f t="shared" si="38"/>
        <v>7357.0610747663031</v>
      </c>
      <c r="L106" s="122">
        <f t="shared" si="38"/>
        <v>9214.91275040855</v>
      </c>
      <c r="M106" s="122">
        <f t="shared" si="38"/>
        <v>8191.3949686328569</v>
      </c>
      <c r="N106" s="122">
        <f t="shared" si="38"/>
        <v>9422.1660011265103</v>
      </c>
      <c r="O106" s="122">
        <f t="shared" si="38"/>
        <v>9215.9361504197423</v>
      </c>
      <c r="P106" s="122">
        <f t="shared" si="38"/>
        <v>7723.9259205187309</v>
      </c>
      <c r="Q106" s="122">
        <f t="shared" si="38"/>
        <v>8030.3318483853218</v>
      </c>
      <c r="R106" s="122">
        <f t="shared" ref="R106:V106" si="39">SUM(R107:R108)</f>
        <v>9945.0791761852834</v>
      </c>
      <c r="S106" s="122">
        <f t="shared" si="39"/>
        <v>9335.9621006264879</v>
      </c>
      <c r="T106" s="122">
        <f t="shared" si="39"/>
        <v>7614.868475135936</v>
      </c>
      <c r="U106" s="122">
        <f t="shared" si="39"/>
        <v>8294.1265809677789</v>
      </c>
      <c r="V106" s="122">
        <f t="shared" si="39"/>
        <v>7610.2364593432112</v>
      </c>
      <c r="W106" s="122">
        <f t="shared" ref="W106" si="40">SUM(W107:W108)</f>
        <v>10772.106681789639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7543.6098708479376</v>
      </c>
      <c r="F107" s="98">
        <v>10653.567771779815</v>
      </c>
      <c r="G107" s="98">
        <v>8970.2433488289826</v>
      </c>
      <c r="H107" s="98">
        <v>8317.8018479378261</v>
      </c>
      <c r="I107" s="98">
        <v>6619.0233696028527</v>
      </c>
      <c r="J107" s="98">
        <v>7252.1042182625961</v>
      </c>
      <c r="K107" s="98">
        <v>7326.2197263092803</v>
      </c>
      <c r="L107" s="98">
        <v>9176.8273508178045</v>
      </c>
      <c r="M107" s="98">
        <v>8158.1230093730483</v>
      </c>
      <c r="N107" s="98">
        <v>9384.1907982339635</v>
      </c>
      <c r="O107" s="98">
        <v>9178.9785424020465</v>
      </c>
      <c r="P107" s="98">
        <v>7692.9952957601863</v>
      </c>
      <c r="Q107" s="98">
        <v>7998.252458715353</v>
      </c>
      <c r="R107" s="98">
        <v>9905.8857869491985</v>
      </c>
      <c r="S107" s="98">
        <v>9299.5694235659157</v>
      </c>
      <c r="T107" s="98">
        <v>7585.3115715524818</v>
      </c>
      <c r="U107" s="98">
        <v>8262.3920811753833</v>
      </c>
      <c r="V107" s="98">
        <v>7581.1626707327505</v>
      </c>
      <c r="W107" s="98">
        <v>10731.33909225804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34.615788490712717</v>
      </c>
      <c r="F108" s="98">
        <v>48.459711034784988</v>
      </c>
      <c r="G108" s="98">
        <v>40.307873268855836</v>
      </c>
      <c r="H108" s="98">
        <v>36.499150000097359</v>
      </c>
      <c r="I108" s="98">
        <v>28.509450782641672</v>
      </c>
      <c r="J108" s="98">
        <v>30.925194856837443</v>
      </c>
      <c r="K108" s="98">
        <v>30.841348457022683</v>
      </c>
      <c r="L108" s="98">
        <v>38.085399590744977</v>
      </c>
      <c r="M108" s="98">
        <v>33.27195925980859</v>
      </c>
      <c r="N108" s="98">
        <v>37.975202892546086</v>
      </c>
      <c r="O108" s="98">
        <v>36.957608017695328</v>
      </c>
      <c r="P108" s="98">
        <v>30.930624758544251</v>
      </c>
      <c r="Q108" s="98">
        <v>32.079389669968549</v>
      </c>
      <c r="R108" s="98">
        <v>39.193389236085395</v>
      </c>
      <c r="S108" s="98">
        <v>36.392677060573007</v>
      </c>
      <c r="T108" s="98">
        <v>29.556903583454307</v>
      </c>
      <c r="U108" s="98">
        <v>31.734499792395468</v>
      </c>
      <c r="V108" s="98">
        <v>29.073788610460984</v>
      </c>
      <c r="W108" s="98">
        <v>40.767589531598716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22.068248227414333</v>
      </c>
      <c r="F109" s="122">
        <f t="shared" si="41"/>
        <v>35.998205968083433</v>
      </c>
      <c r="G109" s="122">
        <f t="shared" si="41"/>
        <v>65.781355144534487</v>
      </c>
      <c r="H109" s="122">
        <f t="shared" si="41"/>
        <v>125.3947849644973</v>
      </c>
      <c r="I109" s="122">
        <f t="shared" si="41"/>
        <v>92.601086209224633</v>
      </c>
      <c r="J109" s="122">
        <f t="shared" si="41"/>
        <v>85.397297312654629</v>
      </c>
      <c r="K109" s="122">
        <f t="shared" si="41"/>
        <v>74.291631559532419</v>
      </c>
      <c r="L109" s="122">
        <f t="shared" si="41"/>
        <v>82.277993740800753</v>
      </c>
      <c r="M109" s="122">
        <f t="shared" si="41"/>
        <v>93.682209250518881</v>
      </c>
      <c r="N109" s="122">
        <f t="shared" si="41"/>
        <v>102.71362425876261</v>
      </c>
      <c r="O109" s="122">
        <f t="shared" si="41"/>
        <v>114.11804705041078</v>
      </c>
      <c r="P109" s="122">
        <f t="shared" si="41"/>
        <v>108.71605169615283</v>
      </c>
      <c r="Q109" s="122">
        <f t="shared" si="41"/>
        <v>107.97047964142355</v>
      </c>
      <c r="R109" s="122">
        <f t="shared" si="41"/>
        <v>119.32736728454309</v>
      </c>
      <c r="S109" s="122">
        <f t="shared" si="41"/>
        <v>131.05398834525556</v>
      </c>
      <c r="T109" s="122">
        <f t="shared" si="41"/>
        <v>117.91932459714585</v>
      </c>
      <c r="U109" s="122">
        <f t="shared" si="41"/>
        <v>112.11503803930759</v>
      </c>
      <c r="V109" s="122">
        <f t="shared" si="41"/>
        <v>103.12825801056097</v>
      </c>
      <c r="W109" s="122">
        <f t="shared" si="41"/>
        <v>104.16420971373068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22.068248227414333</v>
      </c>
      <c r="F110" s="98">
        <f>IF(RES_hhdet_tes!F110=0,0,RES_hhdet_tes!F110*1000*11630/RES_hhdet_num!F105)</f>
        <v>35.998205968083433</v>
      </c>
      <c r="G110" s="98">
        <f>IF(RES_hhdet_tes!G110=0,0,RES_hhdet_tes!G110*1000*11630/RES_hhdet_num!G105)</f>
        <v>65.781355144534487</v>
      </c>
      <c r="H110" s="98">
        <f>IF(RES_hhdet_tes!H110=0,0,RES_hhdet_tes!H110*1000*11630/RES_hhdet_num!H105)</f>
        <v>125.3947849644973</v>
      </c>
      <c r="I110" s="98">
        <f>IF(RES_hhdet_tes!I110=0,0,RES_hhdet_tes!I110*1000*11630/RES_hhdet_num!I105)</f>
        <v>92.601086209224633</v>
      </c>
      <c r="J110" s="98">
        <f>IF(RES_hhdet_tes!J110=0,0,RES_hhdet_tes!J110*1000*11630/RES_hhdet_num!J105)</f>
        <v>85.397297312654629</v>
      </c>
      <c r="K110" s="98">
        <f>IF(RES_hhdet_tes!K110=0,0,RES_hhdet_tes!K110*1000*11630/RES_hhdet_num!K105)</f>
        <v>74.291631559532419</v>
      </c>
      <c r="L110" s="98">
        <f>IF(RES_hhdet_tes!L110=0,0,RES_hhdet_tes!L110*1000*11630/RES_hhdet_num!L105)</f>
        <v>82.277993740800753</v>
      </c>
      <c r="M110" s="98">
        <f>IF(RES_hhdet_tes!M110=0,0,RES_hhdet_tes!M110*1000*11630/RES_hhdet_num!M105)</f>
        <v>93.682209250518881</v>
      </c>
      <c r="N110" s="98">
        <f>IF(RES_hhdet_tes!N110=0,0,RES_hhdet_tes!N110*1000*11630/RES_hhdet_num!N105)</f>
        <v>102.71362425876261</v>
      </c>
      <c r="O110" s="98">
        <f>IF(RES_hhdet_tes!O110=0,0,RES_hhdet_tes!O110*1000*11630/RES_hhdet_num!O105)</f>
        <v>114.11804705041078</v>
      </c>
      <c r="P110" s="98">
        <f>IF(RES_hhdet_tes!P110=0,0,RES_hhdet_tes!P110*1000*11630/RES_hhdet_num!P105)</f>
        <v>108.71605169615283</v>
      </c>
      <c r="Q110" s="98">
        <f>IF(RES_hhdet_tes!Q110=0,0,RES_hhdet_tes!Q110*1000*11630/RES_hhdet_num!Q105)</f>
        <v>107.97047964142355</v>
      </c>
      <c r="R110" s="98">
        <f>IF(RES_hhdet_tes!R110=0,0,RES_hhdet_tes!R110*1000*11630/RES_hhdet_num!R105)</f>
        <v>119.32736728454309</v>
      </c>
      <c r="S110" s="98">
        <f>IF(RES_hhdet_tes!S110=0,0,RES_hhdet_tes!S110*1000*11630/RES_hhdet_num!S105)</f>
        <v>131.05398834525556</v>
      </c>
      <c r="T110" s="98">
        <f>IF(RES_hhdet_tes!T110=0,0,RES_hhdet_tes!T110*1000*11630/RES_hhdet_num!T105)</f>
        <v>117.91932459714585</v>
      </c>
      <c r="U110" s="98">
        <f>IF(RES_hhdet_tes!U110=0,0,RES_hhdet_tes!U110*1000*11630/RES_hhdet_num!U105)</f>
        <v>112.11503803930759</v>
      </c>
      <c r="V110" s="98">
        <f>IF(RES_hhdet_tes!V110=0,0,RES_hhdet_tes!V110*1000*11630/RES_hhdet_num!V105)</f>
        <v>103.12825801056097</v>
      </c>
      <c r="W110" s="98">
        <f>IF(RES_hhdet_tes!W110=0,0,RES_hhdet_tes!W110*1000*11630/RES_hhdet_num!W105)</f>
        <v>104.16420971373068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1606.3908781940897</v>
      </c>
      <c r="F111" s="122">
        <v>1903.3933232296806</v>
      </c>
      <c r="G111" s="122">
        <v>1797.4888231744271</v>
      </c>
      <c r="H111" s="122">
        <v>1702.9717892346498</v>
      </c>
      <c r="I111" s="122">
        <v>1761.2340961921252</v>
      </c>
      <c r="J111" s="122">
        <v>1647.0268085688524</v>
      </c>
      <c r="K111" s="122">
        <v>1700.2483311757958</v>
      </c>
      <c r="L111" s="122">
        <v>1811.2141787234461</v>
      </c>
      <c r="M111" s="122">
        <v>1892.3767673705411</v>
      </c>
      <c r="N111" s="122">
        <v>1890.1533649723006</v>
      </c>
      <c r="O111" s="122">
        <v>1764.2422642412175</v>
      </c>
      <c r="P111" s="122">
        <v>1658.0325038626056</v>
      </c>
      <c r="Q111" s="122">
        <v>1673.6958962316207</v>
      </c>
      <c r="R111" s="122">
        <v>1883.1812704023316</v>
      </c>
      <c r="S111" s="122">
        <v>1874.7469336013648</v>
      </c>
      <c r="T111" s="122">
        <v>1760.6241177869042</v>
      </c>
      <c r="U111" s="122">
        <v>1780.9363746596962</v>
      </c>
      <c r="V111" s="122">
        <v>1740.9795727811354</v>
      </c>
      <c r="W111" s="122">
        <v>2146.8029016494847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1450.1308248072241</v>
      </c>
      <c r="F112" s="98">
        <v>2150.3010620381406</v>
      </c>
      <c r="G112" s="98">
        <v>1875.7514200334281</v>
      </c>
      <c r="H112" s="98">
        <v>1683.8266611018325</v>
      </c>
      <c r="I112" s="98">
        <v>1591.3688172752406</v>
      </c>
      <c r="J112" s="98">
        <v>1512.1012421535706</v>
      </c>
      <c r="K112" s="98">
        <v>1611.4067891625498</v>
      </c>
      <c r="L112" s="98">
        <v>1836.6646494811389</v>
      </c>
      <c r="M112" s="98">
        <v>1838.3170209822986</v>
      </c>
      <c r="N112" s="98">
        <v>1953.429071783316</v>
      </c>
      <c r="O112" s="98">
        <v>1710.3279519212902</v>
      </c>
      <c r="P112" s="98">
        <v>1684.2360178035474</v>
      </c>
      <c r="Q112" s="98">
        <v>1656.6075069660167</v>
      </c>
      <c r="R112" s="98">
        <v>2105.5287375832581</v>
      </c>
      <c r="S112" s="98">
        <v>1915.7620675540911</v>
      </c>
      <c r="T112" s="98">
        <v>1548.815553136536</v>
      </c>
      <c r="U112" s="98">
        <v>1681.1459308212284</v>
      </c>
      <c r="V112" s="98">
        <v>1584.6211090869228</v>
      </c>
      <c r="W112" s="98">
        <v>2373.8975258325395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1449.4066574773126</v>
      </c>
      <c r="F113" s="98">
        <v>2150.1466793501363</v>
      </c>
      <c r="G113" s="98">
        <v>1876.1890964038719</v>
      </c>
      <c r="H113" s="98">
        <v>1683.4890530009136</v>
      </c>
      <c r="I113" s="98">
        <v>1591.2913903867072</v>
      </c>
      <c r="J113" s="98">
        <v>1511.436612339877</v>
      </c>
      <c r="K113" s="98">
        <v>1611.0860433330913</v>
      </c>
      <c r="L113" s="98">
        <v>1835.9655026542844</v>
      </c>
      <c r="M113" s="98">
        <v>1837.7948843463348</v>
      </c>
      <c r="N113" s="98">
        <v>1953.0468430223621</v>
      </c>
      <c r="O113" s="98">
        <v>1710.2979971304553</v>
      </c>
      <c r="P113" s="98">
        <v>1682.1726389217642</v>
      </c>
      <c r="Q113" s="98">
        <v>1654.9753581348991</v>
      </c>
      <c r="R113" s="98">
        <v>2102.8785381664302</v>
      </c>
      <c r="S113" s="98">
        <v>1913.5732169349653</v>
      </c>
      <c r="T113" s="98">
        <v>1547.8593483215641</v>
      </c>
      <c r="U113" s="98">
        <v>1681.0509656462059</v>
      </c>
      <c r="V113" s="98">
        <v>1585.8318934694835</v>
      </c>
      <c r="W113" s="98">
        <v>2369.8305273097872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614.17775196511013</v>
      </c>
      <c r="F114" s="101">
        <v>981.42256114262898</v>
      </c>
      <c r="G114" s="101">
        <v>839.97573591224159</v>
      </c>
      <c r="H114" s="101">
        <v>746.36216954093481</v>
      </c>
      <c r="I114" s="101">
        <v>780.32660102097896</v>
      </c>
      <c r="J114" s="101">
        <v>669.62691290453017</v>
      </c>
      <c r="K114" s="101">
        <v>723.93801678390651</v>
      </c>
      <c r="L114" s="101">
        <v>820.89702122246899</v>
      </c>
      <c r="M114" s="101">
        <v>854.03063336744037</v>
      </c>
      <c r="N114" s="101">
        <v>916.7700275884996</v>
      </c>
      <c r="O114" s="101">
        <v>836.27293499101222</v>
      </c>
      <c r="P114" s="101">
        <v>735.38381725541444</v>
      </c>
      <c r="Q114" s="101">
        <v>713.89274325705753</v>
      </c>
      <c r="R114" s="101">
        <v>931.1341794886755</v>
      </c>
      <c r="S114" s="101">
        <v>898.24657163656991</v>
      </c>
      <c r="T114" s="101">
        <v>662.5869065520651</v>
      </c>
      <c r="U114" s="101">
        <v>725.18985505383057</v>
      </c>
      <c r="V114" s="101">
        <v>641.76227730607104</v>
      </c>
      <c r="W114" s="101">
        <v>1084.7556223471265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835.22890551220246</v>
      </c>
      <c r="F115" s="104">
        <v>1168.724118207507</v>
      </c>
      <c r="G115" s="104">
        <v>1036.2133604916301</v>
      </c>
      <c r="H115" s="104">
        <v>937.12688345997879</v>
      </c>
      <c r="I115" s="104">
        <v>810.96478936572794</v>
      </c>
      <c r="J115" s="104">
        <v>841.80969943534694</v>
      </c>
      <c r="K115" s="104">
        <v>887.14802654918469</v>
      </c>
      <c r="L115" s="104">
        <v>1015.0684814318154</v>
      </c>
      <c r="M115" s="104">
        <v>983.76425097889455</v>
      </c>
      <c r="N115" s="104">
        <v>1036.2768154338626</v>
      </c>
      <c r="O115" s="104">
        <v>874.02506213944309</v>
      </c>
      <c r="P115" s="104">
        <v>946.7888216663498</v>
      </c>
      <c r="Q115" s="104">
        <v>941.08261487784171</v>
      </c>
      <c r="R115" s="104">
        <v>1171.7443586777549</v>
      </c>
      <c r="S115" s="104">
        <v>1015.3266452983953</v>
      </c>
      <c r="T115" s="104">
        <v>885.2724417694991</v>
      </c>
      <c r="U115" s="104">
        <v>955.86111059237533</v>
      </c>
      <c r="V115" s="104">
        <v>944.06961616341243</v>
      </c>
      <c r="W115" s="104">
        <v>1285.0749049626611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1706.7246456953303</v>
      </c>
      <c r="F116" s="101">
        <v>1742.0400560610772</v>
      </c>
      <c r="G116" s="101">
        <v>1745.963539306804</v>
      </c>
      <c r="H116" s="101">
        <v>1715.0511803607078</v>
      </c>
      <c r="I116" s="101">
        <v>1871.3480670957927</v>
      </c>
      <c r="J116" s="101">
        <v>1734.644479666827</v>
      </c>
      <c r="K116" s="101">
        <v>1758.361649976644</v>
      </c>
      <c r="L116" s="101">
        <v>1794.2994646124332</v>
      </c>
      <c r="M116" s="101">
        <v>1929.8362710972881</v>
      </c>
      <c r="N116" s="101">
        <v>1842.5085180114793</v>
      </c>
      <c r="O116" s="101">
        <v>1807.9926321034563</v>
      </c>
      <c r="P116" s="101">
        <v>1638.4592979472266</v>
      </c>
      <c r="Q116" s="101">
        <v>1694.5113676696594</v>
      </c>
      <c r="R116" s="101">
        <v>1708.911787516912</v>
      </c>
      <c r="S116" s="101">
        <v>1846.3863672657237</v>
      </c>
      <c r="T116" s="101">
        <v>1942.8422235643502</v>
      </c>
      <c r="U116" s="101">
        <v>1867.4059134755712</v>
      </c>
      <c r="V116" s="101">
        <v>1864.4780626151357</v>
      </c>
      <c r="W116" s="101">
        <v>1994.7374162648393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1708.8441345759461</v>
      </c>
      <c r="F117" s="104">
        <v>1743.9355621869324</v>
      </c>
      <c r="G117" s="104">
        <v>1747.5672931467677</v>
      </c>
      <c r="H117" s="104">
        <v>1715.8655985261571</v>
      </c>
      <c r="I117" s="104">
        <v>1871.186369860616</v>
      </c>
      <c r="J117" s="104">
        <v>1734.1971953325997</v>
      </c>
      <c r="K117" s="104">
        <v>1757.4127320401183</v>
      </c>
      <c r="L117" s="104">
        <v>1794.5159797957303</v>
      </c>
      <c r="M117" s="104">
        <v>1929.8771309021679</v>
      </c>
      <c r="N117" s="104">
        <v>1842.7886500413329</v>
      </c>
      <c r="O117" s="104">
        <v>1808.4048527659841</v>
      </c>
      <c r="P117" s="104">
        <v>1634.6438089148044</v>
      </c>
      <c r="Q117" s="104">
        <v>1686.1937906500482</v>
      </c>
      <c r="R117" s="104">
        <v>1701.4911597500134</v>
      </c>
      <c r="S117" s="104">
        <v>1838.5631241940184</v>
      </c>
      <c r="T117" s="104">
        <v>1937.1231206523746</v>
      </c>
      <c r="U117" s="104">
        <v>1862.8092790909395</v>
      </c>
      <c r="V117" s="104">
        <v>1862.0161124612855</v>
      </c>
      <c r="W117" s="104">
        <v>1987.0393630718545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726.87299556290486</v>
      </c>
      <c r="F118" s="98">
        <v>792.86513363653773</v>
      </c>
      <c r="G118" s="98">
        <v>781.30867526273198</v>
      </c>
      <c r="H118" s="98">
        <v>759.75156343692072</v>
      </c>
      <c r="I118" s="98">
        <v>922.10325646150841</v>
      </c>
      <c r="J118" s="98">
        <v>770.06165776184889</v>
      </c>
      <c r="K118" s="98">
        <v>791.78907671184368</v>
      </c>
      <c r="L118" s="98">
        <v>801.78905980360025</v>
      </c>
      <c r="M118" s="98">
        <v>902.21713371279111</v>
      </c>
      <c r="N118" s="98">
        <v>865.14768966370229</v>
      </c>
      <c r="O118" s="98">
        <v>888.42950706986301</v>
      </c>
      <c r="P118" s="98">
        <v>707.94736639647522</v>
      </c>
      <c r="Q118" s="98">
        <v>727.36709801052712</v>
      </c>
      <c r="R118" s="98">
        <v>744.01108392537606</v>
      </c>
      <c r="S118" s="98">
        <v>857.75325109326548</v>
      </c>
      <c r="T118" s="98">
        <v>827.93832177740285</v>
      </c>
      <c r="U118" s="98">
        <v>803.39055141647407</v>
      </c>
      <c r="V118" s="98">
        <v>751.68379881582769</v>
      </c>
      <c r="W118" s="98">
        <v>889.9237391939896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981.97113901304112</v>
      </c>
      <c r="F119" s="98">
        <v>951.07042855039492</v>
      </c>
      <c r="G119" s="98">
        <v>966.25861788403586</v>
      </c>
      <c r="H119" s="98">
        <v>956.11403508923604</v>
      </c>
      <c r="I119" s="98">
        <v>949.0831133991079</v>
      </c>
      <c r="J119" s="98">
        <v>964.13553757075101</v>
      </c>
      <c r="K119" s="98">
        <v>965.62365532827448</v>
      </c>
      <c r="L119" s="98">
        <v>992.72691999213032</v>
      </c>
      <c r="M119" s="98">
        <v>1027.6599971893768</v>
      </c>
      <c r="N119" s="98">
        <v>977.64096037763034</v>
      </c>
      <c r="O119" s="98">
        <v>919.97534569612094</v>
      </c>
      <c r="P119" s="98">
        <v>926.69644251832892</v>
      </c>
      <c r="Q119" s="98">
        <v>958.82669263952107</v>
      </c>
      <c r="R119" s="98">
        <v>957.4800758246372</v>
      </c>
      <c r="S119" s="98">
        <v>980.80987310075295</v>
      </c>
      <c r="T119" s="98">
        <v>1109.1847988749714</v>
      </c>
      <c r="U119" s="98">
        <v>1059.4187276744653</v>
      </c>
      <c r="V119" s="98">
        <v>1110.3323136454576</v>
      </c>
      <c r="W119" s="98">
        <v>1097.1156238778649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675.62825017011085</v>
      </c>
      <c r="F120" s="122">
        <v>697.12270609885525</v>
      </c>
      <c r="G120" s="122">
        <v>712.95235193773146</v>
      </c>
      <c r="H120" s="122">
        <v>699.73947851624609</v>
      </c>
      <c r="I120" s="122">
        <v>661.77561573636115</v>
      </c>
      <c r="J120" s="122">
        <v>631.87987291212789</v>
      </c>
      <c r="K120" s="122">
        <v>629.38878746684145</v>
      </c>
      <c r="L120" s="122">
        <v>645.56210050037123</v>
      </c>
      <c r="M120" s="122">
        <v>592.96375327320914</v>
      </c>
      <c r="N120" s="122">
        <v>601.36939489279428</v>
      </c>
      <c r="O120" s="122">
        <v>599.06247534486613</v>
      </c>
      <c r="P120" s="122">
        <v>572.86533614065115</v>
      </c>
      <c r="Q120" s="122">
        <v>549.59855527813534</v>
      </c>
      <c r="R120" s="122">
        <v>530.69342796231479</v>
      </c>
      <c r="S120" s="122">
        <v>570.06229328811139</v>
      </c>
      <c r="T120" s="122">
        <v>544.33404760864482</v>
      </c>
      <c r="U120" s="122">
        <v>545.82825159363506</v>
      </c>
      <c r="V120" s="122">
        <v>536.52956926050706</v>
      </c>
      <c r="W120" s="122">
        <v>565.63626848940157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675.62825017011085</v>
      </c>
      <c r="F122" s="33">
        <v>697.12270609885525</v>
      </c>
      <c r="G122" s="33">
        <v>712.95235193773146</v>
      </c>
      <c r="H122" s="33">
        <v>699.73947851624609</v>
      </c>
      <c r="I122" s="33">
        <v>661.77561573636115</v>
      </c>
      <c r="J122" s="33">
        <v>631.87987291212789</v>
      </c>
      <c r="K122" s="33">
        <v>629.38878746684145</v>
      </c>
      <c r="L122" s="33">
        <v>645.56210050037123</v>
      </c>
      <c r="M122" s="33">
        <v>592.96375327320914</v>
      </c>
      <c r="N122" s="33">
        <v>601.36939489279428</v>
      </c>
      <c r="O122" s="33">
        <v>599.06247534486613</v>
      </c>
      <c r="P122" s="33">
        <v>572.86533614065115</v>
      </c>
      <c r="Q122" s="33">
        <v>549.59855527813534</v>
      </c>
      <c r="R122" s="33">
        <v>530.69342796231479</v>
      </c>
      <c r="S122" s="33">
        <v>570.06229328811139</v>
      </c>
      <c r="T122" s="33">
        <v>544.33404760864482</v>
      </c>
      <c r="U122" s="33">
        <v>545.82825159363506</v>
      </c>
      <c r="V122" s="33">
        <v>536.52956926050706</v>
      </c>
      <c r="W122" s="33">
        <v>565.63626848940157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11223.23212136276</v>
      </c>
      <c r="C124" s="117">
        <f t="shared" si="42"/>
        <v>11614.464175075867</v>
      </c>
      <c r="D124" s="117">
        <f t="shared" si="42"/>
        <v>11824.965898206858</v>
      </c>
      <c r="E124" s="117">
        <f t="shared" si="42"/>
        <v>10680.463634009719</v>
      </c>
      <c r="F124" s="117">
        <f t="shared" si="42"/>
        <v>11456.70696778268</v>
      </c>
      <c r="G124" s="117">
        <f t="shared" si="42"/>
        <v>11385.308131063666</v>
      </c>
      <c r="H124" s="117">
        <f t="shared" si="42"/>
        <v>10756.58938821849</v>
      </c>
      <c r="I124" s="117">
        <f t="shared" si="42"/>
        <v>10185.654098884159</v>
      </c>
      <c r="J124" s="117">
        <f t="shared" si="42"/>
        <v>10657.887746841656</v>
      </c>
      <c r="K124" s="117">
        <f t="shared" si="42"/>
        <v>10522.069178375848</v>
      </c>
      <c r="L124" s="117">
        <f t="shared" si="42"/>
        <v>11726.816051143431</v>
      </c>
      <c r="M124" s="117">
        <f t="shared" si="42"/>
        <v>10802.750573494275</v>
      </c>
      <c r="N124" s="117">
        <f t="shared" si="42"/>
        <v>9698.0954312175108</v>
      </c>
      <c r="O124" s="117">
        <f t="shared" si="42"/>
        <v>12365.281030941527</v>
      </c>
      <c r="P124" s="117">
        <f t="shared" si="42"/>
        <v>10176.086774004085</v>
      </c>
      <c r="Q124" s="117">
        <f t="shared" si="42"/>
        <v>10664.462288131925</v>
      </c>
      <c r="R124" s="117">
        <f t="shared" ref="R124:V124" si="43">R125+R128+R130+R139</f>
        <v>11339.830529015686</v>
      </c>
      <c r="S124" s="117">
        <f t="shared" si="43"/>
        <v>11642.166699669229</v>
      </c>
      <c r="T124" s="117">
        <f t="shared" si="43"/>
        <v>10476.469905304146</v>
      </c>
      <c r="U124" s="117">
        <f t="shared" si="43"/>
        <v>11520.377525200081</v>
      </c>
      <c r="V124" s="117">
        <f t="shared" si="43"/>
        <v>11559.359644952101</v>
      </c>
      <c r="W124" s="117">
        <f t="shared" ref="W124" si="44">W125+W128+W130+W139</f>
        <v>11833.219666541963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8985.4372320673174</v>
      </c>
      <c r="C125" s="122">
        <f t="shared" si="45"/>
        <v>9345.5761548019345</v>
      </c>
      <c r="D125" s="122">
        <f t="shared" si="45"/>
        <v>9429.9247161568346</v>
      </c>
      <c r="E125" s="122">
        <f t="shared" si="45"/>
        <v>8303.712760221204</v>
      </c>
      <c r="F125" s="122">
        <f t="shared" si="45"/>
        <v>8952.9529126404432</v>
      </c>
      <c r="G125" s="122">
        <f t="shared" si="45"/>
        <v>8837.2833929432563</v>
      </c>
      <c r="H125" s="122">
        <f t="shared" si="45"/>
        <v>8302.2681808282614</v>
      </c>
      <c r="I125" s="122">
        <f t="shared" si="45"/>
        <v>7627.4588013351904</v>
      </c>
      <c r="J125" s="122">
        <f t="shared" si="45"/>
        <v>8245.96271398524</v>
      </c>
      <c r="K125" s="122">
        <f t="shared" si="45"/>
        <v>8068.5071395729801</v>
      </c>
      <c r="L125" s="122">
        <f t="shared" si="45"/>
        <v>9183.0668436954456</v>
      </c>
      <c r="M125" s="122">
        <f t="shared" si="45"/>
        <v>8191.644360385515</v>
      </c>
      <c r="N125" s="122">
        <f t="shared" si="45"/>
        <v>7234.4284410584251</v>
      </c>
      <c r="O125" s="122">
        <f t="shared" si="45"/>
        <v>9939.824885809594</v>
      </c>
      <c r="P125" s="122">
        <f t="shared" si="45"/>
        <v>7850.9154756029993</v>
      </c>
      <c r="Q125" s="122">
        <f t="shared" si="45"/>
        <v>8331.158960201934</v>
      </c>
      <c r="R125" s="122">
        <f t="shared" ref="R125:V125" si="46">SUM(R126:R127)</f>
        <v>8971.0366094298861</v>
      </c>
      <c r="S125" s="122">
        <f t="shared" si="46"/>
        <v>9076.1745406031259</v>
      </c>
      <c r="T125" s="122">
        <f t="shared" si="46"/>
        <v>7954.1491046798265</v>
      </c>
      <c r="U125" s="122">
        <f t="shared" si="46"/>
        <v>8971.4038853811071</v>
      </c>
      <c r="V125" s="122">
        <f t="shared" si="46"/>
        <v>9058.5572925377019</v>
      </c>
      <c r="W125" s="122">
        <f t="shared" ref="W125" si="47">SUM(W126:W127)</f>
        <v>9119.9957713890362</v>
      </c>
      <c r="DA125" s="130" t="s">
        <v>2527</v>
      </c>
    </row>
    <row r="126" spans="1:105" ht="12" customHeight="1" x14ac:dyDescent="0.25">
      <c r="A126" s="97" t="s">
        <v>203</v>
      </c>
      <c r="B126" s="98">
        <v>8942.0793661587722</v>
      </c>
      <c r="C126" s="98">
        <v>9301.0611699583515</v>
      </c>
      <c r="D126" s="98">
        <v>9385.7510331734411</v>
      </c>
      <c r="E126" s="98">
        <v>8265.7830946877893</v>
      </c>
      <c r="F126" s="98">
        <v>8912.4131633498273</v>
      </c>
      <c r="G126" s="98">
        <v>8797.7506173933944</v>
      </c>
      <c r="H126" s="98">
        <v>8265.9963572791839</v>
      </c>
      <c r="I126" s="98">
        <v>7594.7467159391708</v>
      </c>
      <c r="J126" s="98">
        <v>8210.9487123593717</v>
      </c>
      <c r="K126" s="98">
        <v>8034.6833561775911</v>
      </c>
      <c r="L126" s="98">
        <v>9145.1130638080394</v>
      </c>
      <c r="M126" s="98">
        <v>8158.3713881416825</v>
      </c>
      <c r="N126" s="98">
        <v>7205.2707200176419</v>
      </c>
      <c r="O126" s="98">
        <v>9899.9643501137652</v>
      </c>
      <c r="P126" s="98">
        <v>7819.4763184844887</v>
      </c>
      <c r="Q126" s="98">
        <v>8297.8778331286485</v>
      </c>
      <c r="R126" s="98">
        <v>8935.6819055149572</v>
      </c>
      <c r="S126" s="98">
        <v>9040.7945459714647</v>
      </c>
      <c r="T126" s="98">
        <v>7923.2752926181884</v>
      </c>
      <c r="U126" s="98">
        <v>8937.0780269608349</v>
      </c>
      <c r="V126" s="98">
        <v>9023.9504072922828</v>
      </c>
      <c r="W126" s="98">
        <v>9085.4806802261865</v>
      </c>
      <c r="DA126" s="63" t="s">
        <v>2528</v>
      </c>
    </row>
    <row r="127" spans="1:105" ht="12" customHeight="1" x14ac:dyDescent="0.25">
      <c r="A127" s="97" t="s">
        <v>53</v>
      </c>
      <c r="B127" s="98">
        <v>43.35786590854471</v>
      </c>
      <c r="C127" s="98">
        <v>44.514984843582297</v>
      </c>
      <c r="D127" s="98">
        <v>44.17368298339327</v>
      </c>
      <c r="E127" s="98">
        <v>37.929665533413825</v>
      </c>
      <c r="F127" s="98">
        <v>40.539749290616577</v>
      </c>
      <c r="G127" s="98">
        <v>39.532775549861149</v>
      </c>
      <c r="H127" s="98">
        <v>36.271823549077475</v>
      </c>
      <c r="I127" s="98">
        <v>32.712085396019503</v>
      </c>
      <c r="J127" s="98">
        <v>35.014001625868211</v>
      </c>
      <c r="K127" s="98">
        <v>33.823783395389327</v>
      </c>
      <c r="L127" s="98">
        <v>37.953779887406569</v>
      </c>
      <c r="M127" s="98">
        <v>33.272972243832243</v>
      </c>
      <c r="N127" s="98">
        <v>29.157721040783297</v>
      </c>
      <c r="O127" s="98">
        <v>39.860535695828673</v>
      </c>
      <c r="P127" s="98">
        <v>31.439157118510554</v>
      </c>
      <c r="Q127" s="98">
        <v>33.281127073286001</v>
      </c>
      <c r="R127" s="98">
        <v>35.354703914929075</v>
      </c>
      <c r="S127" s="98">
        <v>35.379994631661908</v>
      </c>
      <c r="T127" s="98">
        <v>30.873812061638315</v>
      </c>
      <c r="U127" s="98">
        <v>34.325858420272937</v>
      </c>
      <c r="V127" s="98">
        <v>34.606885245418567</v>
      </c>
      <c r="W127" s="98">
        <v>34.515091162849025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27.183436995150167</v>
      </c>
      <c r="C128" s="122">
        <f t="shared" si="48"/>
        <v>28.479106993470388</v>
      </c>
      <c r="D128" s="122">
        <f t="shared" si="48"/>
        <v>30.145026503698318</v>
      </c>
      <c r="E128" s="122">
        <f t="shared" si="48"/>
        <v>58.048297837854349</v>
      </c>
      <c r="F128" s="122">
        <f t="shared" si="48"/>
        <v>31.615057717655382</v>
      </c>
      <c r="G128" s="122">
        <f t="shared" si="48"/>
        <v>35.723117912863948</v>
      </c>
      <c r="H128" s="122">
        <f t="shared" si="48"/>
        <v>61.363402583202657</v>
      </c>
      <c r="I128" s="122">
        <f t="shared" si="48"/>
        <v>49.457480689347264</v>
      </c>
      <c r="J128" s="122">
        <f t="shared" si="48"/>
        <v>56.46505028816572</v>
      </c>
      <c r="K128" s="122">
        <f t="shared" si="48"/>
        <v>58.930297777795538</v>
      </c>
      <c r="L128" s="122">
        <f t="shared" si="48"/>
        <v>71.305620930694673</v>
      </c>
      <c r="M128" s="122">
        <f t="shared" si="48"/>
        <v>79.298414224049722</v>
      </c>
      <c r="N128" s="122">
        <f t="shared" si="48"/>
        <v>81.64932064597852</v>
      </c>
      <c r="O128" s="122">
        <f t="shared" si="48"/>
        <v>85.657640904950895</v>
      </c>
      <c r="P128" s="122">
        <f t="shared" si="48"/>
        <v>85.495695014061766</v>
      </c>
      <c r="Q128" s="122">
        <f t="shared" si="48"/>
        <v>86.860714576131599</v>
      </c>
      <c r="R128" s="122">
        <f t="shared" si="48"/>
        <v>100.00880998991924</v>
      </c>
      <c r="S128" s="122">
        <f t="shared" si="48"/>
        <v>114.65684394526934</v>
      </c>
      <c r="T128" s="122">
        <f t="shared" si="48"/>
        <v>116.91118653001892</v>
      </c>
      <c r="U128" s="122">
        <f t="shared" si="48"/>
        <v>119.74774163957061</v>
      </c>
      <c r="V128" s="122">
        <f t="shared" si="48"/>
        <v>115.32293336267033</v>
      </c>
      <c r="W128" s="122">
        <f t="shared" si="48"/>
        <v>120.17240974755281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27.183436995150167</v>
      </c>
      <c r="C129" s="98">
        <f>IF(RES_hhdet_tes!C129=0,0,RES_hhdet_tes!C129*1000*11630/RES_hhdet_num!C124)</f>
        <v>28.479106993470388</v>
      </c>
      <c r="D129" s="98">
        <f>IF(RES_hhdet_tes!D129=0,0,RES_hhdet_tes!D129*1000*11630/RES_hhdet_num!D124)</f>
        <v>30.145026503698318</v>
      </c>
      <c r="E129" s="98">
        <f>IF(RES_hhdet_tes!E129=0,0,RES_hhdet_tes!E129*1000*11630/RES_hhdet_num!E124)</f>
        <v>58.048297837854349</v>
      </c>
      <c r="F129" s="98">
        <f>IF(RES_hhdet_tes!F129=0,0,RES_hhdet_tes!F129*1000*11630/RES_hhdet_num!F124)</f>
        <v>31.615057717655382</v>
      </c>
      <c r="G129" s="98">
        <f>IF(RES_hhdet_tes!G129=0,0,RES_hhdet_tes!G129*1000*11630/RES_hhdet_num!G124)</f>
        <v>35.723117912863948</v>
      </c>
      <c r="H129" s="98">
        <f>IF(RES_hhdet_tes!H129=0,0,RES_hhdet_tes!H129*1000*11630/RES_hhdet_num!H124)</f>
        <v>61.363402583202657</v>
      </c>
      <c r="I129" s="98">
        <f>IF(RES_hhdet_tes!I129=0,0,RES_hhdet_tes!I129*1000*11630/RES_hhdet_num!I124)</f>
        <v>49.457480689347264</v>
      </c>
      <c r="J129" s="98">
        <f>IF(RES_hhdet_tes!J129=0,0,RES_hhdet_tes!J129*1000*11630/RES_hhdet_num!J124)</f>
        <v>56.46505028816572</v>
      </c>
      <c r="K129" s="98">
        <f>IF(RES_hhdet_tes!K129=0,0,RES_hhdet_tes!K129*1000*11630/RES_hhdet_num!K124)</f>
        <v>58.930297777795538</v>
      </c>
      <c r="L129" s="98">
        <f>IF(RES_hhdet_tes!L129=0,0,RES_hhdet_tes!L129*1000*11630/RES_hhdet_num!L124)</f>
        <v>71.305620930694673</v>
      </c>
      <c r="M129" s="98">
        <f>IF(RES_hhdet_tes!M129=0,0,RES_hhdet_tes!M129*1000*11630/RES_hhdet_num!M124)</f>
        <v>79.298414224049722</v>
      </c>
      <c r="N129" s="98">
        <f>IF(RES_hhdet_tes!N129=0,0,RES_hhdet_tes!N129*1000*11630/RES_hhdet_num!N124)</f>
        <v>81.64932064597852</v>
      </c>
      <c r="O129" s="98">
        <f>IF(RES_hhdet_tes!O129=0,0,RES_hhdet_tes!O129*1000*11630/RES_hhdet_num!O124)</f>
        <v>85.657640904950895</v>
      </c>
      <c r="P129" s="98">
        <f>IF(RES_hhdet_tes!P129=0,0,RES_hhdet_tes!P129*1000*11630/RES_hhdet_num!P124)</f>
        <v>85.495695014061766</v>
      </c>
      <c r="Q129" s="98">
        <f>IF(RES_hhdet_tes!Q129=0,0,RES_hhdet_tes!Q129*1000*11630/RES_hhdet_num!Q124)</f>
        <v>86.860714576131599</v>
      </c>
      <c r="R129" s="98">
        <f>IF(RES_hhdet_tes!R129=0,0,RES_hhdet_tes!R129*1000*11630/RES_hhdet_num!R124)</f>
        <v>100.00880998991924</v>
      </c>
      <c r="S129" s="98">
        <f>IF(RES_hhdet_tes!S129=0,0,RES_hhdet_tes!S129*1000*11630/RES_hhdet_num!S124)</f>
        <v>114.65684394526934</v>
      </c>
      <c r="T129" s="98">
        <f>IF(RES_hhdet_tes!T129=0,0,RES_hhdet_tes!T129*1000*11630/RES_hhdet_num!T124)</f>
        <v>116.91118653001892</v>
      </c>
      <c r="U129" s="98">
        <f>IF(RES_hhdet_tes!U129=0,0,RES_hhdet_tes!U129*1000*11630/RES_hhdet_num!U124)</f>
        <v>119.74774163957061</v>
      </c>
      <c r="V129" s="98">
        <f>IF(RES_hhdet_tes!V129=0,0,RES_hhdet_tes!V129*1000*11630/RES_hhdet_num!V124)</f>
        <v>115.32293336267033</v>
      </c>
      <c r="W129" s="98">
        <f>IF(RES_hhdet_tes!W129=0,0,RES_hhdet_tes!W129*1000*11630/RES_hhdet_num!W124)</f>
        <v>120.17240974755281</v>
      </c>
      <c r="DA129" s="63" t="s">
        <v>2531</v>
      </c>
    </row>
    <row r="130" spans="1:105" ht="12" customHeight="1" x14ac:dyDescent="0.25">
      <c r="A130" s="121" t="s">
        <v>55</v>
      </c>
      <c r="B130" s="122">
        <v>1592.3823884853225</v>
      </c>
      <c r="C130" s="122">
        <v>1597.9627908760829</v>
      </c>
      <c r="D130" s="122">
        <v>1704.9170065532448</v>
      </c>
      <c r="E130" s="122">
        <v>1643.0743257805475</v>
      </c>
      <c r="F130" s="122">
        <v>1775.0162913257257</v>
      </c>
      <c r="G130" s="122">
        <v>1799.3492682698118</v>
      </c>
      <c r="H130" s="122">
        <v>1693.2183262907786</v>
      </c>
      <c r="I130" s="122">
        <v>1846.9622011232614</v>
      </c>
      <c r="J130" s="122">
        <v>1723.5801096561227</v>
      </c>
      <c r="K130" s="122">
        <v>1765.2429535582321</v>
      </c>
      <c r="L130" s="122">
        <v>1826.8814860169211</v>
      </c>
      <c r="M130" s="122">
        <v>1938.844045611502</v>
      </c>
      <c r="N130" s="122">
        <v>1780.6482746203135</v>
      </c>
      <c r="O130" s="122">
        <v>1740.7360288821162</v>
      </c>
      <c r="P130" s="122">
        <v>1666.8102672463715</v>
      </c>
      <c r="Q130" s="122">
        <v>1696.8440580757215</v>
      </c>
      <c r="R130" s="122">
        <v>1738.0916816335671</v>
      </c>
      <c r="S130" s="122">
        <v>1881.2730218327213</v>
      </c>
      <c r="T130" s="122">
        <v>1861.0755664856547</v>
      </c>
      <c r="U130" s="122">
        <v>1883.3976465857629</v>
      </c>
      <c r="V130" s="122">
        <v>1848.9498497912248</v>
      </c>
      <c r="W130" s="122">
        <v>2027.4152169159693</v>
      </c>
      <c r="DA130" s="130" t="s">
        <v>2532</v>
      </c>
    </row>
    <row r="131" spans="1:105" ht="12" customHeight="1" x14ac:dyDescent="0.25">
      <c r="A131" s="97" t="s">
        <v>128</v>
      </c>
      <c r="B131" s="98">
        <v>1593.9350837598884</v>
      </c>
      <c r="C131" s="98">
        <v>1598.9318143600881</v>
      </c>
      <c r="D131" s="98">
        <v>1729.6965718173228</v>
      </c>
      <c r="E131" s="98">
        <v>1589.6754131725882</v>
      </c>
      <c r="F131" s="98">
        <v>1798.5346621913704</v>
      </c>
      <c r="G131" s="98">
        <v>1839.5116717797566</v>
      </c>
      <c r="H131" s="98">
        <v>1674.1733354753367</v>
      </c>
      <c r="I131" s="98">
        <v>1826.0725876808174</v>
      </c>
      <c r="J131" s="98">
        <v>1712.1547622180428</v>
      </c>
      <c r="K131" s="98">
        <v>1767.8751814462289</v>
      </c>
      <c r="L131" s="98">
        <v>1848.3430809540851</v>
      </c>
      <c r="M131" s="98">
        <v>1941.4130188499091</v>
      </c>
      <c r="N131" s="98">
        <v>1716.028460619596</v>
      </c>
      <c r="O131" s="98">
        <v>1666.5710735241621</v>
      </c>
      <c r="P131" s="98">
        <v>1699.7699526684733</v>
      </c>
      <c r="Q131" s="98">
        <v>1704.6690857800929</v>
      </c>
      <c r="R131" s="98">
        <v>1778.7005408417967</v>
      </c>
      <c r="S131" s="98">
        <v>1930.7432574942948</v>
      </c>
      <c r="T131" s="98">
        <v>1764.7826496520954</v>
      </c>
      <c r="U131" s="98">
        <v>1903.4985970491593</v>
      </c>
      <c r="V131" s="98">
        <v>1833.1142487810607</v>
      </c>
      <c r="W131" s="98">
        <v>2056.338330184019</v>
      </c>
      <c r="DA131" s="63" t="s">
        <v>2533</v>
      </c>
    </row>
    <row r="132" spans="1:105" ht="12" customHeight="1" x14ac:dyDescent="0.25">
      <c r="A132" s="97" t="s">
        <v>127</v>
      </c>
      <c r="B132" s="98">
        <v>1593.9350837598884</v>
      </c>
      <c r="C132" s="98">
        <v>1598.9338058259582</v>
      </c>
      <c r="D132" s="98">
        <v>1729.6896234692626</v>
      </c>
      <c r="E132" s="98">
        <v>1589.653881343077</v>
      </c>
      <c r="F132" s="98">
        <v>1798.4744351621632</v>
      </c>
      <c r="G132" s="98">
        <v>1839.3981647186429</v>
      </c>
      <c r="H132" s="98">
        <v>1674.0544624164625</v>
      </c>
      <c r="I132" s="98">
        <v>1825.7197313486413</v>
      </c>
      <c r="J132" s="98">
        <v>1711.8021640681934</v>
      </c>
      <c r="K132" s="98">
        <v>1767.32197141232</v>
      </c>
      <c r="L132" s="98">
        <v>1847.9772088674265</v>
      </c>
      <c r="M132" s="98">
        <v>1941.1067251975735</v>
      </c>
      <c r="N132" s="98">
        <v>1716.2995214308166</v>
      </c>
      <c r="O132" s="98">
        <v>1666.7185368567496</v>
      </c>
      <c r="P132" s="98">
        <v>1698.073942224871</v>
      </c>
      <c r="Q132" s="98">
        <v>1702.6270821396786</v>
      </c>
      <c r="R132" s="98">
        <v>1776.1933852182694</v>
      </c>
      <c r="S132" s="98">
        <v>1928.1971973216441</v>
      </c>
      <c r="T132" s="98">
        <v>1763.2266369150218</v>
      </c>
      <c r="U132" s="98">
        <v>1901.1248867530785</v>
      </c>
      <c r="V132" s="98">
        <v>1831.6165093178111</v>
      </c>
      <c r="W132" s="98">
        <v>2054.3744057640765</v>
      </c>
      <c r="DA132" s="63" t="s">
        <v>2534</v>
      </c>
    </row>
    <row r="133" spans="1:105" ht="12" customHeight="1" x14ac:dyDescent="0.25">
      <c r="A133" s="100" t="s">
        <v>203</v>
      </c>
      <c r="B133" s="101">
        <v>693.03547902068249</v>
      </c>
      <c r="C133" s="101">
        <v>661.13884900233597</v>
      </c>
      <c r="D133" s="101">
        <v>736.46360887591675</v>
      </c>
      <c r="E133" s="101">
        <v>675.5752297101418</v>
      </c>
      <c r="F133" s="101">
        <v>817.95018571313494</v>
      </c>
      <c r="G133" s="101">
        <v>823.71540954465081</v>
      </c>
      <c r="H133" s="101">
        <v>742.26994149851885</v>
      </c>
      <c r="I133" s="101">
        <v>898.55935822472611</v>
      </c>
      <c r="J133" s="101">
        <v>761.21884327053817</v>
      </c>
      <c r="K133" s="101">
        <v>796.84481370197068</v>
      </c>
      <c r="L133" s="101">
        <v>827.51013077209075</v>
      </c>
      <c r="M133" s="101">
        <v>904.35794651254389</v>
      </c>
      <c r="N133" s="101">
        <v>803.56229418398505</v>
      </c>
      <c r="O133" s="101">
        <v>815.30424841998899</v>
      </c>
      <c r="P133" s="101">
        <v>742.79543412208864</v>
      </c>
      <c r="Q133" s="101">
        <v>736.11390590404676</v>
      </c>
      <c r="R133" s="101">
        <v>779.8586997666398</v>
      </c>
      <c r="S133" s="101">
        <v>900.38910305793104</v>
      </c>
      <c r="T133" s="101">
        <v>749.64599064609058</v>
      </c>
      <c r="U133" s="101">
        <v>824.13672192234969</v>
      </c>
      <c r="V133" s="101">
        <v>746.33120628884046</v>
      </c>
      <c r="W133" s="101">
        <v>933.62566447787913</v>
      </c>
      <c r="DA133" s="131" t="s">
        <v>2535</v>
      </c>
    </row>
    <row r="134" spans="1:105" ht="12" customHeight="1" x14ac:dyDescent="0.25">
      <c r="A134" s="103" t="s">
        <v>52</v>
      </c>
      <c r="B134" s="104">
        <v>900.89960473920564</v>
      </c>
      <c r="C134" s="104">
        <v>937.7949568236221</v>
      </c>
      <c r="D134" s="104">
        <v>993.22601459334601</v>
      </c>
      <c r="E134" s="104">
        <v>914.07865163293536</v>
      </c>
      <c r="F134" s="104">
        <v>980.52424944902828</v>
      </c>
      <c r="G134" s="104">
        <v>1015.6827551739922</v>
      </c>
      <c r="H134" s="104">
        <v>931.78452091794372</v>
      </c>
      <c r="I134" s="104">
        <v>927.16037312391472</v>
      </c>
      <c r="J134" s="104">
        <v>950.58332079765523</v>
      </c>
      <c r="K134" s="104">
        <v>970.47715771034927</v>
      </c>
      <c r="L134" s="104">
        <v>1020.4670780953356</v>
      </c>
      <c r="M134" s="104">
        <v>1036.7487786850293</v>
      </c>
      <c r="N134" s="104">
        <v>912.73722724683182</v>
      </c>
      <c r="O134" s="104">
        <v>851.41428843676044</v>
      </c>
      <c r="P134" s="104">
        <v>955.27850810278233</v>
      </c>
      <c r="Q134" s="104">
        <v>966.51317623563159</v>
      </c>
      <c r="R134" s="104">
        <v>996.33468545162941</v>
      </c>
      <c r="S134" s="104">
        <v>1027.808094263713</v>
      </c>
      <c r="T134" s="104">
        <v>1013.580646268931</v>
      </c>
      <c r="U134" s="104">
        <v>1076.9881648307289</v>
      </c>
      <c r="V134" s="104">
        <v>1085.2853030289705</v>
      </c>
      <c r="W134" s="104">
        <v>1120.7487412861969</v>
      </c>
      <c r="DA134" s="132" t="s">
        <v>2536</v>
      </c>
    </row>
    <row r="135" spans="1:105" ht="12" customHeight="1" x14ac:dyDescent="0.25">
      <c r="A135" s="106" t="s">
        <v>122</v>
      </c>
      <c r="B135" s="101">
        <v>1590.4293431313008</v>
      </c>
      <c r="C135" s="101">
        <v>1596.6480924204109</v>
      </c>
      <c r="D135" s="101">
        <v>1673.5760499847781</v>
      </c>
      <c r="E135" s="101">
        <v>1709.9394816968475</v>
      </c>
      <c r="F135" s="101">
        <v>1745.1465617563574</v>
      </c>
      <c r="G135" s="101">
        <v>1748.5776269937517</v>
      </c>
      <c r="H135" s="101">
        <v>1717.0593256231712</v>
      </c>
      <c r="I135" s="101">
        <v>1873.2896093401914</v>
      </c>
      <c r="J135" s="101">
        <v>1737.965972848513</v>
      </c>
      <c r="K135" s="101">
        <v>1762.1234997667073</v>
      </c>
      <c r="L135" s="101">
        <v>1800.0543328310164</v>
      </c>
      <c r="M135" s="101">
        <v>1936.2276544688632</v>
      </c>
      <c r="N135" s="101">
        <v>1847.1592872301148</v>
      </c>
      <c r="O135" s="101">
        <v>1811.0202580415248</v>
      </c>
      <c r="P135" s="101">
        <v>1640.7757669176958</v>
      </c>
      <c r="Q135" s="101">
        <v>1696.3898172181282</v>
      </c>
      <c r="R135" s="101">
        <v>1710.8656429501982</v>
      </c>
      <c r="S135" s="101">
        <v>1846.7339037033512</v>
      </c>
      <c r="T135" s="101">
        <v>1946.6072820260272</v>
      </c>
      <c r="U135" s="101">
        <v>1870.587213428649</v>
      </c>
      <c r="V135" s="101">
        <v>1867.6537620253271</v>
      </c>
      <c r="W135" s="101">
        <v>1996.9066785305974</v>
      </c>
      <c r="DA135" s="131" t="s">
        <v>2537</v>
      </c>
    </row>
    <row r="136" spans="1:105" ht="12" customHeight="1" x14ac:dyDescent="0.25">
      <c r="A136" s="107" t="s">
        <v>121</v>
      </c>
      <c r="B136" s="104">
        <v>1590.4293431313006</v>
      </c>
      <c r="C136" s="104">
        <v>1597.1690144874306</v>
      </c>
      <c r="D136" s="104">
        <v>1674.3728330483</v>
      </c>
      <c r="E136" s="104">
        <v>1711.2916829472317</v>
      </c>
      <c r="F136" s="104">
        <v>1746.0620955091081</v>
      </c>
      <c r="G136" s="104">
        <v>1749.2391542678538</v>
      </c>
      <c r="H136" s="104">
        <v>1717.3746926947813</v>
      </c>
      <c r="I136" s="104">
        <v>1873.1122057751197</v>
      </c>
      <c r="J136" s="104">
        <v>1737.8808270379336</v>
      </c>
      <c r="K136" s="104">
        <v>1761.7693105769463</v>
      </c>
      <c r="L136" s="104">
        <v>1799.64959084473</v>
      </c>
      <c r="M136" s="104">
        <v>1935.3274917113231</v>
      </c>
      <c r="N136" s="104">
        <v>1846.8850214817141</v>
      </c>
      <c r="O136" s="104">
        <v>1810.8761412122799</v>
      </c>
      <c r="P136" s="104">
        <v>1637.4918666382425</v>
      </c>
      <c r="Q136" s="104">
        <v>1688.6019351558423</v>
      </c>
      <c r="R136" s="104">
        <v>1703.3138829269933</v>
      </c>
      <c r="S136" s="104">
        <v>1839.1190845491203</v>
      </c>
      <c r="T136" s="104">
        <v>1938.9232062446529</v>
      </c>
      <c r="U136" s="104">
        <v>1864.3406385049786</v>
      </c>
      <c r="V136" s="104">
        <v>1863.7557251345302</v>
      </c>
      <c r="W136" s="104">
        <v>1992.8349550413175</v>
      </c>
      <c r="DA136" s="132" t="s">
        <v>2538</v>
      </c>
    </row>
    <row r="137" spans="1:105" ht="12" customHeight="1" x14ac:dyDescent="0.25">
      <c r="A137" s="108" t="s">
        <v>53</v>
      </c>
      <c r="B137" s="98">
        <v>691.83508355197353</v>
      </c>
      <c r="C137" s="98">
        <v>659.7528751366475</v>
      </c>
      <c r="D137" s="98">
        <v>712.67330844850937</v>
      </c>
      <c r="E137" s="98">
        <v>727.91408338386213</v>
      </c>
      <c r="F137" s="98">
        <v>793.83194351370696</v>
      </c>
      <c r="G137" s="98">
        <v>782.056136950108</v>
      </c>
      <c r="H137" s="98">
        <v>760.41976067507903</v>
      </c>
      <c r="I137" s="98">
        <v>923.05229050577975</v>
      </c>
      <c r="J137" s="98">
        <v>771.69735613872786</v>
      </c>
      <c r="K137" s="98">
        <v>793.75190037552204</v>
      </c>
      <c r="L137" s="98">
        <v>804.08275527509068</v>
      </c>
      <c r="M137" s="98">
        <v>904.76517619083097</v>
      </c>
      <c r="N137" s="98">
        <v>867.0708436225525</v>
      </c>
      <c r="O137" s="98">
        <v>889.64359669852797</v>
      </c>
      <c r="P137" s="98">
        <v>709.18083080851261</v>
      </c>
      <c r="Q137" s="98">
        <v>728.40589028368242</v>
      </c>
      <c r="R137" s="98">
        <v>744.80810613664619</v>
      </c>
      <c r="S137" s="98">
        <v>858.01262581681453</v>
      </c>
      <c r="T137" s="98">
        <v>828.70768941771416</v>
      </c>
      <c r="U137" s="98">
        <v>804.05099459649807</v>
      </c>
      <c r="V137" s="98">
        <v>752.38606914203012</v>
      </c>
      <c r="W137" s="98">
        <v>892.51937719299428</v>
      </c>
      <c r="DA137" s="63" t="s">
        <v>2539</v>
      </c>
    </row>
    <row r="138" spans="1:105" ht="12" customHeight="1" x14ac:dyDescent="0.25">
      <c r="A138" s="108" t="s">
        <v>52</v>
      </c>
      <c r="B138" s="98">
        <v>898.59425957932706</v>
      </c>
      <c r="C138" s="98">
        <v>937.41613935078294</v>
      </c>
      <c r="D138" s="98">
        <v>961.69952459979061</v>
      </c>
      <c r="E138" s="98">
        <v>983.37759956336947</v>
      </c>
      <c r="F138" s="98">
        <v>952.23015199540112</v>
      </c>
      <c r="G138" s="98">
        <v>967.18301731774579</v>
      </c>
      <c r="H138" s="98">
        <v>956.95493201970226</v>
      </c>
      <c r="I138" s="98">
        <v>950.05991526933974</v>
      </c>
      <c r="J138" s="98">
        <v>966.18347089920553</v>
      </c>
      <c r="K138" s="98">
        <v>968.01741020142424</v>
      </c>
      <c r="L138" s="98">
        <v>995.56683556963924</v>
      </c>
      <c r="M138" s="98">
        <v>1030.5623155204923</v>
      </c>
      <c r="N138" s="98">
        <v>979.81417785916165</v>
      </c>
      <c r="O138" s="98">
        <v>921.23254451375203</v>
      </c>
      <c r="P138" s="98">
        <v>928.31103582972992</v>
      </c>
      <c r="Q138" s="98">
        <v>960.1960448721594</v>
      </c>
      <c r="R138" s="98">
        <v>958.50577679034711</v>
      </c>
      <c r="S138" s="98">
        <v>981.10645873230578</v>
      </c>
      <c r="T138" s="98">
        <v>1110.2155168269389</v>
      </c>
      <c r="U138" s="98">
        <v>1060.2896439084805</v>
      </c>
      <c r="V138" s="98">
        <v>1111.3696559924999</v>
      </c>
      <c r="W138" s="98">
        <v>1100.3155778483233</v>
      </c>
      <c r="DA138" s="63" t="s">
        <v>2540</v>
      </c>
    </row>
    <row r="139" spans="1:105" ht="12" customHeight="1" x14ac:dyDescent="0.25">
      <c r="A139" s="121" t="s">
        <v>54</v>
      </c>
      <c r="B139" s="122">
        <v>618.22906381496966</v>
      </c>
      <c r="C139" s="122">
        <v>642.44612240437857</v>
      </c>
      <c r="D139" s="122">
        <v>659.97914899307864</v>
      </c>
      <c r="E139" s="122">
        <v>675.62825017011096</v>
      </c>
      <c r="F139" s="122">
        <v>697.12270609885559</v>
      </c>
      <c r="G139" s="122">
        <v>712.95235193773203</v>
      </c>
      <c r="H139" s="122">
        <v>699.73947851624644</v>
      </c>
      <c r="I139" s="122">
        <v>661.77561573636092</v>
      </c>
      <c r="J139" s="122">
        <v>631.87987291212801</v>
      </c>
      <c r="K139" s="122">
        <v>629.38878746684122</v>
      </c>
      <c r="L139" s="122">
        <v>645.56210050037112</v>
      </c>
      <c r="M139" s="122">
        <v>592.96375327320879</v>
      </c>
      <c r="N139" s="122">
        <v>601.36939489279393</v>
      </c>
      <c r="O139" s="122">
        <v>599.06247534486658</v>
      </c>
      <c r="P139" s="122">
        <v>572.86533614065183</v>
      </c>
      <c r="Q139" s="122">
        <v>549.59855527813818</v>
      </c>
      <c r="R139" s="122">
        <v>530.69342796231388</v>
      </c>
      <c r="S139" s="122">
        <v>570.06229328811264</v>
      </c>
      <c r="T139" s="122">
        <v>544.33404760864528</v>
      </c>
      <c r="U139" s="122">
        <v>545.82825159364097</v>
      </c>
      <c r="V139" s="122">
        <v>536.5295692605049</v>
      </c>
      <c r="W139" s="122">
        <v>565.63626848940464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618.22906381496966</v>
      </c>
      <c r="C141" s="33">
        <v>642.44612240437857</v>
      </c>
      <c r="D141" s="33">
        <v>659.97914899307864</v>
      </c>
      <c r="E141" s="33">
        <v>675.62825017011096</v>
      </c>
      <c r="F141" s="33">
        <v>697.12270609885559</v>
      </c>
      <c r="G141" s="33">
        <v>712.95235193773203</v>
      </c>
      <c r="H141" s="33">
        <v>699.73947851624644</v>
      </c>
      <c r="I141" s="33">
        <v>661.77561573636092</v>
      </c>
      <c r="J141" s="33">
        <v>631.87987291212801</v>
      </c>
      <c r="K141" s="33">
        <v>629.38878746684122</v>
      </c>
      <c r="L141" s="33">
        <v>645.56210050037112</v>
      </c>
      <c r="M141" s="33">
        <v>592.96375327320879</v>
      </c>
      <c r="N141" s="33">
        <v>601.36939489279393</v>
      </c>
      <c r="O141" s="33">
        <v>599.06247534486658</v>
      </c>
      <c r="P141" s="33">
        <v>572.86533614065183</v>
      </c>
      <c r="Q141" s="33">
        <v>549.59855527813818</v>
      </c>
      <c r="R141" s="33">
        <v>530.69342796231388</v>
      </c>
      <c r="S141" s="33">
        <v>570.06229328811264</v>
      </c>
      <c r="T141" s="33">
        <v>544.33404760864528</v>
      </c>
      <c r="U141" s="33">
        <v>545.82825159364097</v>
      </c>
      <c r="V141" s="33">
        <v>536.5295692605049</v>
      </c>
      <c r="W141" s="33">
        <v>565.63626848940464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10528.106449015157</v>
      </c>
      <c r="C143" s="117">
        <f t="shared" si="49"/>
        <v>11735.205792763534</v>
      </c>
      <c r="D143" s="117">
        <f t="shared" si="49"/>
        <v>11820.6409721778</v>
      </c>
      <c r="E143" s="117">
        <f t="shared" si="49"/>
        <v>12315.298933233589</v>
      </c>
      <c r="F143" s="117">
        <f t="shared" si="49"/>
        <v>11304.602836037519</v>
      </c>
      <c r="G143" s="117">
        <f t="shared" si="49"/>
        <v>10611.977563791452</v>
      </c>
      <c r="H143" s="117">
        <f t="shared" si="49"/>
        <v>10670.573058755279</v>
      </c>
      <c r="I143" s="117">
        <f t="shared" si="49"/>
        <v>10528.503640184725</v>
      </c>
      <c r="J143" s="117">
        <f t="shared" si="49"/>
        <v>10874.218065601612</v>
      </c>
      <c r="K143" s="117">
        <f t="shared" si="49"/>
        <v>10936.605975515295</v>
      </c>
      <c r="L143" s="117">
        <f t="shared" si="49"/>
        <v>11230.370617337001</v>
      </c>
      <c r="M143" s="117">
        <f t="shared" si="49"/>
        <v>11275.047064443817</v>
      </c>
      <c r="N143" s="117">
        <f t="shared" si="49"/>
        <v>11431.516566406111</v>
      </c>
      <c r="O143" s="117">
        <f t="shared" si="49"/>
        <v>11517.542321579189</v>
      </c>
      <c r="P143" s="117">
        <f t="shared" si="49"/>
        <v>10987.064670020467</v>
      </c>
      <c r="Q143" s="117">
        <f t="shared" si="49"/>
        <v>10980.756819114291</v>
      </c>
      <c r="R143" s="117">
        <f t="shared" ref="R143:V143" si="50">R144+R146+R148+R157</f>
        <v>11152.585332121382</v>
      </c>
      <c r="S143" s="117">
        <f t="shared" si="50"/>
        <v>11431.581805551978</v>
      </c>
      <c r="T143" s="117">
        <f t="shared" si="50"/>
        <v>11572.595577495917</v>
      </c>
      <c r="U143" s="117">
        <f t="shared" si="50"/>
        <v>11711.063750962117</v>
      </c>
      <c r="V143" s="117">
        <f t="shared" si="50"/>
        <v>12029.551559904266</v>
      </c>
      <c r="W143" s="117">
        <f t="shared" ref="W143" si="51">W144+W146+W148+W157</f>
        <v>12473.145539724967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8030.9389231191844</v>
      </c>
      <c r="C144" s="122">
        <f t="shared" si="52"/>
        <v>9261.0133125836928</v>
      </c>
      <c r="D144" s="122">
        <f t="shared" si="52"/>
        <v>9294.9773933676242</v>
      </c>
      <c r="E144" s="122">
        <f t="shared" si="52"/>
        <v>9617.4360946125908</v>
      </c>
      <c r="F144" s="122">
        <f t="shared" si="52"/>
        <v>8649.5215121797646</v>
      </c>
      <c r="G144" s="122">
        <f t="shared" si="52"/>
        <v>7963.134306788691</v>
      </c>
      <c r="H144" s="122">
        <f t="shared" si="52"/>
        <v>7973.9155260889584</v>
      </c>
      <c r="I144" s="122">
        <f t="shared" si="52"/>
        <v>7830.4136643150878</v>
      </c>
      <c r="J144" s="122">
        <f t="shared" si="52"/>
        <v>8280.8829406021869</v>
      </c>
      <c r="K144" s="122">
        <f t="shared" si="52"/>
        <v>8315.8967320449974</v>
      </c>
      <c r="L144" s="122">
        <f t="shared" si="52"/>
        <v>8502.793689330736</v>
      </c>
      <c r="M144" s="122">
        <f t="shared" si="52"/>
        <v>8432.6404797419564</v>
      </c>
      <c r="N144" s="122">
        <f t="shared" si="52"/>
        <v>8659.5845135340569</v>
      </c>
      <c r="O144" s="122">
        <f t="shared" si="52"/>
        <v>8786.7552583269626</v>
      </c>
      <c r="P144" s="122">
        <f t="shared" si="52"/>
        <v>8436.5396839681616</v>
      </c>
      <c r="Q144" s="122">
        <f t="shared" si="52"/>
        <v>8412.7253398565772</v>
      </c>
      <c r="R144" s="122">
        <f t="shared" si="52"/>
        <v>8472.1970431814771</v>
      </c>
      <c r="S144" s="122">
        <f t="shared" si="52"/>
        <v>8584.0814174874686</v>
      </c>
      <c r="T144" s="122">
        <f t="shared" si="52"/>
        <v>8607.9406329590638</v>
      </c>
      <c r="U144" s="122">
        <f t="shared" si="52"/>
        <v>8812.2787651868239</v>
      </c>
      <c r="V144" s="122">
        <f t="shared" si="52"/>
        <v>9104.0923369755146</v>
      </c>
      <c r="W144" s="122">
        <f t="shared" si="52"/>
        <v>9380.8458516045594</v>
      </c>
      <c r="DA144" s="130" t="s">
        <v>2545</v>
      </c>
    </row>
    <row r="145" spans="1:105" ht="12" customHeight="1" x14ac:dyDescent="0.25">
      <c r="A145" s="97" t="s">
        <v>53</v>
      </c>
      <c r="B145" s="98">
        <v>8030.9389231191844</v>
      </c>
      <c r="C145" s="98">
        <v>9261.0133125836928</v>
      </c>
      <c r="D145" s="98">
        <v>9294.9773933676242</v>
      </c>
      <c r="E145" s="98">
        <v>9617.4360946125908</v>
      </c>
      <c r="F145" s="98">
        <v>8649.5215121797646</v>
      </c>
      <c r="G145" s="98">
        <v>7963.134306788691</v>
      </c>
      <c r="H145" s="98">
        <v>7973.9155260889584</v>
      </c>
      <c r="I145" s="98">
        <v>7830.4136643150878</v>
      </c>
      <c r="J145" s="98">
        <v>8280.8829406021869</v>
      </c>
      <c r="K145" s="98">
        <v>8315.8967320449974</v>
      </c>
      <c r="L145" s="98">
        <v>8502.793689330736</v>
      </c>
      <c r="M145" s="98">
        <v>8432.6404797419564</v>
      </c>
      <c r="N145" s="98">
        <v>8659.5845135340569</v>
      </c>
      <c r="O145" s="98">
        <v>8786.7552583269626</v>
      </c>
      <c r="P145" s="98">
        <v>8436.5396839681616</v>
      </c>
      <c r="Q145" s="98">
        <v>8412.7253398565772</v>
      </c>
      <c r="R145" s="98">
        <v>8472.1970431814771</v>
      </c>
      <c r="S145" s="98">
        <v>8584.0814174874686</v>
      </c>
      <c r="T145" s="98">
        <v>8607.9406329590638</v>
      </c>
      <c r="U145" s="98">
        <v>8812.2787651868239</v>
      </c>
      <c r="V145" s="98">
        <v>9104.0923369755146</v>
      </c>
      <c r="W145" s="98">
        <v>9380.8458516045594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271.83423977912565</v>
      </c>
      <c r="C146" s="122">
        <f t="shared" si="53"/>
        <v>232.47772972811376</v>
      </c>
      <c r="D146" s="122">
        <f t="shared" si="53"/>
        <v>197.77720433900205</v>
      </c>
      <c r="E146" s="122">
        <f t="shared" si="53"/>
        <v>347.9093774118341</v>
      </c>
      <c r="F146" s="122">
        <f t="shared" si="53"/>
        <v>186.00058898807077</v>
      </c>
      <c r="G146" s="122">
        <f t="shared" si="53"/>
        <v>188.36256468050291</v>
      </c>
      <c r="H146" s="122">
        <f t="shared" si="53"/>
        <v>264.85838468955058</v>
      </c>
      <c r="I146" s="122">
        <f t="shared" si="53"/>
        <v>194.26540156586876</v>
      </c>
      <c r="J146" s="122">
        <f t="shared" si="53"/>
        <v>219.45742448600072</v>
      </c>
      <c r="K146" s="122">
        <f t="shared" si="53"/>
        <v>231.30010986051522</v>
      </c>
      <c r="L146" s="122">
        <f t="shared" si="53"/>
        <v>280.2829947758666</v>
      </c>
      <c r="M146" s="122">
        <f t="shared" si="53"/>
        <v>308.94657101227546</v>
      </c>
      <c r="N146" s="122">
        <f t="shared" si="53"/>
        <v>325.84410208917109</v>
      </c>
      <c r="O146" s="122">
        <f t="shared" si="53"/>
        <v>337.32506378306056</v>
      </c>
      <c r="P146" s="122">
        <f t="shared" si="53"/>
        <v>329.6483377465625</v>
      </c>
      <c r="Q146" s="122">
        <f t="shared" si="53"/>
        <v>363.93938477414764</v>
      </c>
      <c r="R146" s="122">
        <f t="shared" si="53"/>
        <v>429.57178479275194</v>
      </c>
      <c r="S146" s="122">
        <f t="shared" si="53"/>
        <v>473.56991611079218</v>
      </c>
      <c r="T146" s="122">
        <f t="shared" si="53"/>
        <v>455.80698300843358</v>
      </c>
      <c r="U146" s="122">
        <f t="shared" si="53"/>
        <v>479.41268140812906</v>
      </c>
      <c r="V146" s="122">
        <f t="shared" si="53"/>
        <v>495.30354943151048</v>
      </c>
      <c r="W146" s="122">
        <f t="shared" si="53"/>
        <v>544.9252266824974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271.83423977912565</v>
      </c>
      <c r="C147" s="98">
        <f>IF(RES_hhdet_tes!C147=0,0,RES_hhdet_tes!C147*1000*11630/RES_hhdet_num!C143)</f>
        <v>232.47772972811376</v>
      </c>
      <c r="D147" s="98">
        <f>IF(RES_hhdet_tes!D147=0,0,RES_hhdet_tes!D147*1000*11630/RES_hhdet_num!D143)</f>
        <v>197.77720433900205</v>
      </c>
      <c r="E147" s="98">
        <f>IF(RES_hhdet_tes!E147=0,0,RES_hhdet_tes!E147*1000*11630/RES_hhdet_num!E143)</f>
        <v>347.9093774118341</v>
      </c>
      <c r="F147" s="98">
        <f>IF(RES_hhdet_tes!F147=0,0,RES_hhdet_tes!F147*1000*11630/RES_hhdet_num!F143)</f>
        <v>186.00058898807077</v>
      </c>
      <c r="G147" s="98">
        <f>IF(RES_hhdet_tes!G147=0,0,RES_hhdet_tes!G147*1000*11630/RES_hhdet_num!G143)</f>
        <v>188.36256468050291</v>
      </c>
      <c r="H147" s="98">
        <f>IF(RES_hhdet_tes!H147=0,0,RES_hhdet_tes!H147*1000*11630/RES_hhdet_num!H143)</f>
        <v>264.85838468955058</v>
      </c>
      <c r="I147" s="98">
        <f>IF(RES_hhdet_tes!I147=0,0,RES_hhdet_tes!I147*1000*11630/RES_hhdet_num!I143)</f>
        <v>194.26540156586876</v>
      </c>
      <c r="J147" s="98">
        <f>IF(RES_hhdet_tes!J147=0,0,RES_hhdet_tes!J147*1000*11630/RES_hhdet_num!J143)</f>
        <v>219.45742448600072</v>
      </c>
      <c r="K147" s="98">
        <f>IF(RES_hhdet_tes!K147=0,0,RES_hhdet_tes!K147*1000*11630/RES_hhdet_num!K143)</f>
        <v>231.30010986051522</v>
      </c>
      <c r="L147" s="98">
        <f>IF(RES_hhdet_tes!L147=0,0,RES_hhdet_tes!L147*1000*11630/RES_hhdet_num!L143)</f>
        <v>280.2829947758666</v>
      </c>
      <c r="M147" s="98">
        <f>IF(RES_hhdet_tes!M147=0,0,RES_hhdet_tes!M147*1000*11630/RES_hhdet_num!M143)</f>
        <v>308.94657101227546</v>
      </c>
      <c r="N147" s="98">
        <f>IF(RES_hhdet_tes!N147=0,0,RES_hhdet_tes!N147*1000*11630/RES_hhdet_num!N143)</f>
        <v>325.84410208917109</v>
      </c>
      <c r="O147" s="98">
        <f>IF(RES_hhdet_tes!O147=0,0,RES_hhdet_tes!O147*1000*11630/RES_hhdet_num!O143)</f>
        <v>337.32506378306056</v>
      </c>
      <c r="P147" s="98">
        <f>IF(RES_hhdet_tes!P147=0,0,RES_hhdet_tes!P147*1000*11630/RES_hhdet_num!P143)</f>
        <v>329.6483377465625</v>
      </c>
      <c r="Q147" s="98">
        <f>IF(RES_hhdet_tes!Q147=0,0,RES_hhdet_tes!Q147*1000*11630/RES_hhdet_num!Q143)</f>
        <v>363.93938477414764</v>
      </c>
      <c r="R147" s="98">
        <f>IF(RES_hhdet_tes!R147=0,0,RES_hhdet_tes!R147*1000*11630/RES_hhdet_num!R143)</f>
        <v>429.57178479275194</v>
      </c>
      <c r="S147" s="98">
        <f>IF(RES_hhdet_tes!S147=0,0,RES_hhdet_tes!S147*1000*11630/RES_hhdet_num!S143)</f>
        <v>473.56991611079218</v>
      </c>
      <c r="T147" s="98">
        <f>IF(RES_hhdet_tes!T147=0,0,RES_hhdet_tes!T147*1000*11630/RES_hhdet_num!T143)</f>
        <v>455.80698300843358</v>
      </c>
      <c r="U147" s="98">
        <f>IF(RES_hhdet_tes!U147=0,0,RES_hhdet_tes!U147*1000*11630/RES_hhdet_num!U143)</f>
        <v>479.41268140812906</v>
      </c>
      <c r="V147" s="98">
        <f>IF(RES_hhdet_tes!V147=0,0,RES_hhdet_tes!V147*1000*11630/RES_hhdet_num!V143)</f>
        <v>495.30354943151048</v>
      </c>
      <c r="W147" s="98">
        <f>IF(RES_hhdet_tes!W147=0,0,RES_hhdet_tes!W147*1000*11630/RES_hhdet_num!W143)</f>
        <v>544.9252266824974</v>
      </c>
      <c r="DA147" s="63" t="s">
        <v>2548</v>
      </c>
    </row>
    <row r="148" spans="1:105" ht="12" customHeight="1" x14ac:dyDescent="0.25">
      <c r="A148" s="121" t="s">
        <v>55</v>
      </c>
      <c r="B148" s="122">
        <v>1607.1042223018778</v>
      </c>
      <c r="C148" s="122">
        <v>1599.2686280473481</v>
      </c>
      <c r="D148" s="122">
        <v>1667.907225478094</v>
      </c>
      <c r="E148" s="122">
        <v>1674.3252110390558</v>
      </c>
      <c r="F148" s="122">
        <v>1771.9580287708277</v>
      </c>
      <c r="G148" s="122">
        <v>1747.5283403845276</v>
      </c>
      <c r="H148" s="122">
        <v>1732.0596694605219</v>
      </c>
      <c r="I148" s="122">
        <v>1842.048958567405</v>
      </c>
      <c r="J148" s="122">
        <v>1741.9978276012962</v>
      </c>
      <c r="K148" s="122">
        <v>1760.0203461429414</v>
      </c>
      <c r="L148" s="122">
        <v>1801.7318327300256</v>
      </c>
      <c r="M148" s="122">
        <v>1940.496260416375</v>
      </c>
      <c r="N148" s="122">
        <v>1844.7185558900867</v>
      </c>
      <c r="O148" s="122">
        <v>1794.3995241242999</v>
      </c>
      <c r="P148" s="122">
        <v>1648.0113121650904</v>
      </c>
      <c r="Q148" s="122">
        <v>1654.4935392054292</v>
      </c>
      <c r="R148" s="122">
        <v>1720.1230761848381</v>
      </c>
      <c r="S148" s="122">
        <v>1803.8681786656007</v>
      </c>
      <c r="T148" s="122">
        <v>1964.5139139197727</v>
      </c>
      <c r="U148" s="122">
        <v>1873.544052773522</v>
      </c>
      <c r="V148" s="122">
        <v>1893.6261042367366</v>
      </c>
      <c r="W148" s="122">
        <v>1981.7381929485055</v>
      </c>
      <c r="DA148" s="130" t="s">
        <v>2549</v>
      </c>
    </row>
    <row r="149" spans="1:105" ht="12" customHeight="1" x14ac:dyDescent="0.25">
      <c r="A149" s="97" t="s">
        <v>124</v>
      </c>
      <c r="B149" s="98">
        <v>1687.4151164502709</v>
      </c>
      <c r="C149" s="98">
        <v>1613.486699875247</v>
      </c>
      <c r="D149" s="98">
        <v>1629.7741874744784</v>
      </c>
      <c r="E149" s="98">
        <v>1408.2059897158294</v>
      </c>
      <c r="F149" s="98">
        <v>1977.5495938139179</v>
      </c>
      <c r="G149" s="98">
        <v>1737.6196317060583</v>
      </c>
      <c r="H149" s="98">
        <v>1858.499441476642</v>
      </c>
      <c r="I149" s="98">
        <v>1559.2708578469728</v>
      </c>
      <c r="J149" s="98">
        <v>1795.9329981713097</v>
      </c>
      <c r="K149" s="98">
        <v>1756.1960982747944</v>
      </c>
      <c r="L149" s="98">
        <v>1833.6004391036483</v>
      </c>
      <c r="M149" s="98">
        <v>1997.212960787369</v>
      </c>
      <c r="N149" s="98">
        <v>1825.4689385624722</v>
      </c>
      <c r="O149" s="98">
        <v>1632.2537479362729</v>
      </c>
      <c r="P149" s="98">
        <v>1723.3952701139581</v>
      </c>
      <c r="Q149" s="98">
        <v>1363.4300447002149</v>
      </c>
      <c r="R149" s="98">
        <v>1810.6586864259195</v>
      </c>
      <c r="S149" s="98">
        <v>1489.104403873584</v>
      </c>
      <c r="T149" s="98">
        <v>2127.9592423236368</v>
      </c>
      <c r="U149" s="98">
        <v>1923.5066101641976</v>
      </c>
      <c r="V149" s="98">
        <v>2097.6705071258007</v>
      </c>
      <c r="W149" s="98">
        <v>1885.8072520480337</v>
      </c>
      <c r="DA149" s="63" t="s">
        <v>2550</v>
      </c>
    </row>
    <row r="150" spans="1:105" ht="12" customHeight="1" x14ac:dyDescent="0.25">
      <c r="A150" s="97" t="s">
        <v>123</v>
      </c>
      <c r="B150" s="98">
        <v>1687.4151164502712</v>
      </c>
      <c r="C150" s="98">
        <v>1613.3732598033862</v>
      </c>
      <c r="D150" s="98">
        <v>1629.5980241520544</v>
      </c>
      <c r="E150" s="98">
        <v>1408.1219090242005</v>
      </c>
      <c r="F150" s="98">
        <v>1977.393758423028</v>
      </c>
      <c r="G150" s="98">
        <v>1737.7088702344952</v>
      </c>
      <c r="H150" s="98">
        <v>1858.3477915382252</v>
      </c>
      <c r="I150" s="98">
        <v>1559.7509875978928</v>
      </c>
      <c r="J150" s="98">
        <v>1795.331902432061</v>
      </c>
      <c r="K150" s="98">
        <v>1755.8047195966046</v>
      </c>
      <c r="L150" s="98">
        <v>1833.4841854299038</v>
      </c>
      <c r="M150" s="98">
        <v>1996.9934330948595</v>
      </c>
      <c r="N150" s="98">
        <v>1825.5085001374914</v>
      </c>
      <c r="O150" s="98">
        <v>1632.8586490597286</v>
      </c>
      <c r="P150" s="98">
        <v>1718.0458725209198</v>
      </c>
      <c r="Q150" s="98">
        <v>1361.2270220088153</v>
      </c>
      <c r="R150" s="98">
        <v>1808.7275422984235</v>
      </c>
      <c r="S150" s="98">
        <v>1487.0623884768361</v>
      </c>
      <c r="T150" s="98">
        <v>2126.8616635942976</v>
      </c>
      <c r="U150" s="98">
        <v>1922.750152139984</v>
      </c>
      <c r="V150" s="98">
        <v>2097.1235267754546</v>
      </c>
      <c r="W150" s="98">
        <v>1886.1829885252507</v>
      </c>
      <c r="DA150" s="63" t="s">
        <v>2551</v>
      </c>
    </row>
    <row r="151" spans="1:105" ht="12" customHeight="1" x14ac:dyDescent="0.25">
      <c r="A151" s="100" t="s">
        <v>50</v>
      </c>
      <c r="B151" s="101">
        <v>733.94170463212026</v>
      </c>
      <c r="C151" s="101">
        <v>667.16302777198939</v>
      </c>
      <c r="D151" s="101">
        <v>693.43413447640251</v>
      </c>
      <c r="E151" s="101">
        <v>597.46792491282804</v>
      </c>
      <c r="F151" s="101">
        <v>900.52922761433285</v>
      </c>
      <c r="G151" s="101">
        <v>777.49610629890537</v>
      </c>
      <c r="H151" s="101">
        <v>825.58569854900941</v>
      </c>
      <c r="I151" s="101">
        <v>766.71857680526693</v>
      </c>
      <c r="J151" s="101">
        <v>799.24028338141773</v>
      </c>
      <c r="K151" s="101">
        <v>791.49879486331417</v>
      </c>
      <c r="L151" s="101">
        <v>820.82836998246285</v>
      </c>
      <c r="M151" s="101">
        <v>931.06696284307054</v>
      </c>
      <c r="N151" s="101">
        <v>855.90670686911858</v>
      </c>
      <c r="O151" s="101">
        <v>798.34981207664282</v>
      </c>
      <c r="P151" s="101">
        <v>752.10334226417876</v>
      </c>
      <c r="Q151" s="101">
        <v>583.98116524486829</v>
      </c>
      <c r="R151" s="101">
        <v>794.92867360994796</v>
      </c>
      <c r="S151" s="101">
        <v>689.90380063770533</v>
      </c>
      <c r="T151" s="101">
        <v>913.32761557903723</v>
      </c>
      <c r="U151" s="101">
        <v>833.84043523414311</v>
      </c>
      <c r="V151" s="101">
        <v>862.06511749808021</v>
      </c>
      <c r="W151" s="101">
        <v>854.64121720503408</v>
      </c>
      <c r="DA151" s="131" t="s">
        <v>2552</v>
      </c>
    </row>
    <row r="152" spans="1:105" ht="12" customHeight="1" x14ac:dyDescent="0.25">
      <c r="A152" s="103" t="s">
        <v>52</v>
      </c>
      <c r="B152" s="104">
        <v>953.47341181815057</v>
      </c>
      <c r="C152" s="104">
        <v>946.2102320313968</v>
      </c>
      <c r="D152" s="104">
        <v>936.16388967565194</v>
      </c>
      <c r="E152" s="104">
        <v>810.65398411137244</v>
      </c>
      <c r="F152" s="104">
        <v>1076.8645308086948</v>
      </c>
      <c r="G152" s="104">
        <v>960.21276393558992</v>
      </c>
      <c r="H152" s="104">
        <v>1032.7620929892159</v>
      </c>
      <c r="I152" s="104">
        <v>793.03241079262625</v>
      </c>
      <c r="J152" s="104">
        <v>996.0916190506432</v>
      </c>
      <c r="K152" s="104">
        <v>964.30592473329045</v>
      </c>
      <c r="L152" s="104">
        <v>1012.6558154474412</v>
      </c>
      <c r="M152" s="104">
        <v>1065.9264702517889</v>
      </c>
      <c r="N152" s="104">
        <v>969.60179326837317</v>
      </c>
      <c r="O152" s="104">
        <v>834.50883698308553</v>
      </c>
      <c r="P152" s="104">
        <v>965.94253025674129</v>
      </c>
      <c r="Q152" s="104">
        <v>777.24585676394713</v>
      </c>
      <c r="R152" s="104">
        <v>1013.7988686884755</v>
      </c>
      <c r="S152" s="104">
        <v>797.15858783913075</v>
      </c>
      <c r="T152" s="104">
        <v>1213.5340480152606</v>
      </c>
      <c r="U152" s="104">
        <v>1088.9097169058409</v>
      </c>
      <c r="V152" s="104">
        <v>1235.0584092773743</v>
      </c>
      <c r="W152" s="104">
        <v>1031.5417713202162</v>
      </c>
      <c r="DA152" s="132" t="s">
        <v>2553</v>
      </c>
    </row>
    <row r="153" spans="1:105" ht="12" customHeight="1" x14ac:dyDescent="0.25">
      <c r="A153" s="106" t="s">
        <v>122</v>
      </c>
      <c r="B153" s="101">
        <v>1590.4293431313013</v>
      </c>
      <c r="C153" s="101">
        <v>1596.5406143836478</v>
      </c>
      <c r="D153" s="101">
        <v>1673.1181907014245</v>
      </c>
      <c r="E153" s="101">
        <v>1709.2758345930986</v>
      </c>
      <c r="F153" s="101">
        <v>1744.79921736081</v>
      </c>
      <c r="G153" s="101">
        <v>1748.4513696186307</v>
      </c>
      <c r="H153" s="101">
        <v>1716.9187725812887</v>
      </c>
      <c r="I153" s="101">
        <v>1872.7793185106364</v>
      </c>
      <c r="J153" s="101">
        <v>1736.6745199250099</v>
      </c>
      <c r="K153" s="101">
        <v>1760.6753184384988</v>
      </c>
      <c r="L153" s="101">
        <v>1798.2786914784758</v>
      </c>
      <c r="M153" s="101">
        <v>1934.4589327178726</v>
      </c>
      <c r="N153" s="101">
        <v>1846.7702036482153</v>
      </c>
      <c r="O153" s="101">
        <v>1811.5120391741114</v>
      </c>
      <c r="P153" s="101">
        <v>1641.3388294945596</v>
      </c>
      <c r="Q153" s="101">
        <v>1697.585626726024</v>
      </c>
      <c r="R153" s="101">
        <v>1711.9558690805757</v>
      </c>
      <c r="S153" s="101">
        <v>1847.156119048851</v>
      </c>
      <c r="T153" s="101">
        <v>1943.1349475532459</v>
      </c>
      <c r="U153" s="101">
        <v>1867.6546918327322</v>
      </c>
      <c r="V153" s="101">
        <v>1866.0879768037482</v>
      </c>
      <c r="W153" s="101">
        <v>1995.807024545466</v>
      </c>
      <c r="DA153" s="131" t="s">
        <v>2554</v>
      </c>
    </row>
    <row r="154" spans="1:105" ht="12" customHeight="1" x14ac:dyDescent="0.25">
      <c r="A154" s="107" t="s">
        <v>121</v>
      </c>
      <c r="B154" s="104">
        <v>1590.429343131301</v>
      </c>
      <c r="C154" s="104">
        <v>1597.0122171439475</v>
      </c>
      <c r="D154" s="104">
        <v>1673.8873798816342</v>
      </c>
      <c r="E154" s="104">
        <v>1710.6674935914129</v>
      </c>
      <c r="F154" s="104">
        <v>1745.8375082871796</v>
      </c>
      <c r="G154" s="104">
        <v>1749.3409282593309</v>
      </c>
      <c r="H154" s="104">
        <v>1717.160816508509</v>
      </c>
      <c r="I154" s="104">
        <v>1872.0173037775446</v>
      </c>
      <c r="J154" s="104">
        <v>1736.145342695828</v>
      </c>
      <c r="K154" s="104">
        <v>1760.2459189244746</v>
      </c>
      <c r="L154" s="104">
        <v>1798.2900023731252</v>
      </c>
      <c r="M154" s="104">
        <v>1934.2190142817749</v>
      </c>
      <c r="N154" s="104">
        <v>1846.7010713662273</v>
      </c>
      <c r="O154" s="104">
        <v>1811.4077256214925</v>
      </c>
      <c r="P154" s="104">
        <v>1637.7706370768317</v>
      </c>
      <c r="Q154" s="104">
        <v>1692.0681985636525</v>
      </c>
      <c r="R154" s="104">
        <v>1707.2738424235918</v>
      </c>
      <c r="S154" s="104">
        <v>1843.4006484031372</v>
      </c>
      <c r="T154" s="104">
        <v>1941.3206305202491</v>
      </c>
      <c r="U154" s="104">
        <v>1866.4088109772422</v>
      </c>
      <c r="V154" s="104">
        <v>1865.6785806370399</v>
      </c>
      <c r="W154" s="104">
        <v>1993.5035281381902</v>
      </c>
      <c r="DA154" s="132" t="s">
        <v>2555</v>
      </c>
    </row>
    <row r="155" spans="1:105" ht="12" customHeight="1" x14ac:dyDescent="0.25">
      <c r="A155" s="108" t="s">
        <v>53</v>
      </c>
      <c r="B155" s="98">
        <v>691.83508355197364</v>
      </c>
      <c r="C155" s="98">
        <v>659.68810584971652</v>
      </c>
      <c r="D155" s="98">
        <v>712.4666821180075</v>
      </c>
      <c r="E155" s="98">
        <v>727.64857854484126</v>
      </c>
      <c r="F155" s="98">
        <v>793.72983688684053</v>
      </c>
      <c r="G155" s="98">
        <v>782.10163843252246</v>
      </c>
      <c r="H155" s="98">
        <v>760.32506050331631</v>
      </c>
      <c r="I155" s="98">
        <v>922.51273297493628</v>
      </c>
      <c r="J155" s="98">
        <v>770.92672292982968</v>
      </c>
      <c r="K155" s="98">
        <v>793.06554773451205</v>
      </c>
      <c r="L155" s="98">
        <v>803.475291661146</v>
      </c>
      <c r="M155" s="98">
        <v>904.24696323661897</v>
      </c>
      <c r="N155" s="98">
        <v>866.98448319406646</v>
      </c>
      <c r="O155" s="98">
        <v>889.90475242033438</v>
      </c>
      <c r="P155" s="98">
        <v>709.30156340894428</v>
      </c>
      <c r="Q155" s="98">
        <v>729.9011193432724</v>
      </c>
      <c r="R155" s="98">
        <v>746.53967772929502</v>
      </c>
      <c r="S155" s="98">
        <v>860.0101233556361</v>
      </c>
      <c r="T155" s="98">
        <v>829.73236328080736</v>
      </c>
      <c r="U155" s="98">
        <v>804.9429539836259</v>
      </c>
      <c r="V155" s="98">
        <v>753.16231340706383</v>
      </c>
      <c r="W155" s="98">
        <v>892.81880712948669</v>
      </c>
      <c r="DA155" s="63" t="s">
        <v>2556</v>
      </c>
    </row>
    <row r="156" spans="1:105" ht="12" customHeight="1" x14ac:dyDescent="0.25">
      <c r="A156" s="108" t="s">
        <v>52</v>
      </c>
      <c r="B156" s="98">
        <v>898.5942595793274</v>
      </c>
      <c r="C156" s="98">
        <v>937.3241112942311</v>
      </c>
      <c r="D156" s="98">
        <v>961.42069776362644</v>
      </c>
      <c r="E156" s="98">
        <v>983.01891504657169</v>
      </c>
      <c r="F156" s="98">
        <v>952.10767140033943</v>
      </c>
      <c r="G156" s="98">
        <v>967.23928982680866</v>
      </c>
      <c r="H156" s="98">
        <v>956.83575600519282</v>
      </c>
      <c r="I156" s="98">
        <v>949.50457080260799</v>
      </c>
      <c r="J156" s="98">
        <v>965.21861976599837</v>
      </c>
      <c r="K156" s="98">
        <v>967.1803711899629</v>
      </c>
      <c r="L156" s="98">
        <v>994.81471071197927</v>
      </c>
      <c r="M156" s="98">
        <v>1029.9720510451559</v>
      </c>
      <c r="N156" s="98">
        <v>979.71658817216075</v>
      </c>
      <c r="O156" s="98">
        <v>921.50297320115828</v>
      </c>
      <c r="P156" s="98">
        <v>928.4690736678873</v>
      </c>
      <c r="Q156" s="98">
        <v>962.16707922038017</v>
      </c>
      <c r="R156" s="98">
        <v>960.73416469429651</v>
      </c>
      <c r="S156" s="98">
        <v>983.39052504750055</v>
      </c>
      <c r="T156" s="98">
        <v>1111.5882672394414</v>
      </c>
      <c r="U156" s="98">
        <v>1061.4658569936164</v>
      </c>
      <c r="V156" s="98">
        <v>1112.5162672299759</v>
      </c>
      <c r="W156" s="98">
        <v>1100.6847210087035</v>
      </c>
      <c r="DA156" s="63" t="s">
        <v>2557</v>
      </c>
    </row>
    <row r="157" spans="1:105" ht="12" customHeight="1" x14ac:dyDescent="0.25">
      <c r="A157" s="121" t="s">
        <v>54</v>
      </c>
      <c r="B157" s="122">
        <v>618.22906381496955</v>
      </c>
      <c r="C157" s="122">
        <v>642.44612240437868</v>
      </c>
      <c r="D157" s="122">
        <v>659.97914899307887</v>
      </c>
      <c r="E157" s="122">
        <v>675.62825017011073</v>
      </c>
      <c r="F157" s="122">
        <v>697.12270609885536</v>
      </c>
      <c r="G157" s="122">
        <v>712.95235193773158</v>
      </c>
      <c r="H157" s="122">
        <v>699.73947851624598</v>
      </c>
      <c r="I157" s="122">
        <v>661.77561573636103</v>
      </c>
      <c r="J157" s="122">
        <v>631.8798729121288</v>
      </c>
      <c r="K157" s="122">
        <v>629.38878746684145</v>
      </c>
      <c r="L157" s="122">
        <v>645.56210050037134</v>
      </c>
      <c r="M157" s="122">
        <v>592.96375327320948</v>
      </c>
      <c r="N157" s="122">
        <v>601.36939489279644</v>
      </c>
      <c r="O157" s="122">
        <v>599.06247534486681</v>
      </c>
      <c r="P157" s="122">
        <v>572.86533614065183</v>
      </c>
      <c r="Q157" s="122">
        <v>549.59855527813738</v>
      </c>
      <c r="R157" s="122">
        <v>530.69342796231388</v>
      </c>
      <c r="S157" s="122">
        <v>570.06229328811526</v>
      </c>
      <c r="T157" s="122">
        <v>544.33404760864619</v>
      </c>
      <c r="U157" s="122">
        <v>545.82825159364222</v>
      </c>
      <c r="V157" s="122">
        <v>536.52956926050422</v>
      </c>
      <c r="W157" s="122">
        <v>565.63626848940487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618.22906381496955</v>
      </c>
      <c r="C159" s="33">
        <v>642.44612240437868</v>
      </c>
      <c r="D159" s="33">
        <v>659.97914899307887</v>
      </c>
      <c r="E159" s="33">
        <v>675.62825017011073</v>
      </c>
      <c r="F159" s="33">
        <v>697.12270609885536</v>
      </c>
      <c r="G159" s="33">
        <v>712.95235193773158</v>
      </c>
      <c r="H159" s="33">
        <v>699.73947851624598</v>
      </c>
      <c r="I159" s="33">
        <v>661.77561573636103</v>
      </c>
      <c r="J159" s="33">
        <v>631.8798729121288</v>
      </c>
      <c r="K159" s="33">
        <v>629.38878746684145</v>
      </c>
      <c r="L159" s="33">
        <v>645.56210050037134</v>
      </c>
      <c r="M159" s="33">
        <v>592.96375327320948</v>
      </c>
      <c r="N159" s="33">
        <v>601.36939489279644</v>
      </c>
      <c r="O159" s="33">
        <v>599.06247534486681</v>
      </c>
      <c r="P159" s="33">
        <v>572.86533614065183</v>
      </c>
      <c r="Q159" s="33">
        <v>549.59855527813738</v>
      </c>
      <c r="R159" s="33">
        <v>530.69342796231388</v>
      </c>
      <c r="S159" s="33">
        <v>570.06229328811526</v>
      </c>
      <c r="T159" s="33">
        <v>544.33404760864619</v>
      </c>
      <c r="U159" s="33">
        <v>545.82825159364222</v>
      </c>
      <c r="V159" s="33">
        <v>536.52956926050422</v>
      </c>
      <c r="W159" s="33">
        <v>565.63626848940487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11086.72615985415</v>
      </c>
      <c r="C161" s="117">
        <f t="shared" si="54"/>
        <v>11823.741605976906</v>
      </c>
      <c r="D161" s="117">
        <f t="shared" si="54"/>
        <v>11520.024686261508</v>
      </c>
      <c r="E161" s="117">
        <f t="shared" si="54"/>
        <v>11612.63234412734</v>
      </c>
      <c r="F161" s="117">
        <f t="shared" si="54"/>
        <v>11433.061976647019</v>
      </c>
      <c r="G161" s="117">
        <f t="shared" si="54"/>
        <v>11331.212007477327</v>
      </c>
      <c r="H161" s="117">
        <f t="shared" si="54"/>
        <v>11317.830671571473</v>
      </c>
      <c r="I161" s="117">
        <f t="shared" si="54"/>
        <v>10128.943188712723</v>
      </c>
      <c r="J161" s="117">
        <f t="shared" si="54"/>
        <v>10936.526843223102</v>
      </c>
      <c r="K161" s="117">
        <f t="shared" si="54"/>
        <v>10638.066607731669</v>
      </c>
      <c r="L161" s="117">
        <f t="shared" si="54"/>
        <v>11743.621945326189</v>
      </c>
      <c r="M161" s="117">
        <f t="shared" si="54"/>
        <v>10604.971046393435</v>
      </c>
      <c r="N161" s="117">
        <f t="shared" si="54"/>
        <v>11293.497371423056</v>
      </c>
      <c r="O161" s="117">
        <f t="shared" si="54"/>
        <v>12442.798267315406</v>
      </c>
      <c r="P161" s="117">
        <f t="shared" si="54"/>
        <v>10336.529431544881</v>
      </c>
      <c r="Q161" s="117">
        <f t="shared" si="54"/>
        <v>10639.239945395417</v>
      </c>
      <c r="R161" s="117">
        <f t="shared" ref="R161:V161" si="55">R162+R164+R166+R175</f>
        <v>10877.825043532734</v>
      </c>
      <c r="S161" s="117">
        <f t="shared" si="55"/>
        <v>11670.86712418037</v>
      </c>
      <c r="T161" s="117">
        <f t="shared" si="55"/>
        <v>11635.75417548487</v>
      </c>
      <c r="U161" s="117">
        <f t="shared" si="55"/>
        <v>11457.237641813641</v>
      </c>
      <c r="V161" s="117">
        <f t="shared" si="55"/>
        <v>11887.012323390083</v>
      </c>
      <c r="W161" s="117">
        <f t="shared" ref="W161" si="56">W162+W164+W166+W175</f>
        <v>11844.105982475803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8725.4772679212929</v>
      </c>
      <c r="C162" s="122">
        <f t="shared" si="57"/>
        <v>9446.635745871421</v>
      </c>
      <c r="D162" s="122">
        <f t="shared" si="57"/>
        <v>9060.9504113514577</v>
      </c>
      <c r="E162" s="122">
        <f t="shared" si="57"/>
        <v>9025.9161201617953</v>
      </c>
      <c r="F162" s="122">
        <f t="shared" si="57"/>
        <v>8831.8201755191949</v>
      </c>
      <c r="G162" s="122">
        <f t="shared" si="57"/>
        <v>8732.159914087104</v>
      </c>
      <c r="H162" s="122">
        <f t="shared" si="57"/>
        <v>8678.1678001217788</v>
      </c>
      <c r="I162" s="122">
        <f t="shared" si="57"/>
        <v>7464.8884178941962</v>
      </c>
      <c r="J162" s="122">
        <f t="shared" si="57"/>
        <v>8381.6342216754056</v>
      </c>
      <c r="K162" s="122">
        <f t="shared" si="57"/>
        <v>8065.081012878316</v>
      </c>
      <c r="L162" s="122">
        <f t="shared" si="57"/>
        <v>9087.4841924756129</v>
      </c>
      <c r="M162" s="122">
        <f t="shared" si="57"/>
        <v>7851.6936831015701</v>
      </c>
      <c r="N162" s="122">
        <f t="shared" si="57"/>
        <v>8627.0747064773768</v>
      </c>
      <c r="O162" s="122">
        <f t="shared" si="57"/>
        <v>9831.3098112695279</v>
      </c>
      <c r="P162" s="122">
        <f t="shared" si="57"/>
        <v>7889.9854029116186</v>
      </c>
      <c r="Q162" s="122">
        <f t="shared" si="57"/>
        <v>8194.3178393624785</v>
      </c>
      <c r="R162" s="122">
        <f t="shared" si="57"/>
        <v>8362.0782444577653</v>
      </c>
      <c r="S162" s="122">
        <f t="shared" si="57"/>
        <v>9000.2398698268134</v>
      </c>
      <c r="T162" s="122">
        <f t="shared" si="57"/>
        <v>8824.1910809271158</v>
      </c>
      <c r="U162" s="122">
        <f t="shared" si="57"/>
        <v>8691.0943407221002</v>
      </c>
      <c r="V162" s="122">
        <f t="shared" si="57"/>
        <v>9083.2194302294956</v>
      </c>
      <c r="W162" s="122">
        <f t="shared" si="57"/>
        <v>8898.8434372136689</v>
      </c>
      <c r="DA162" s="130" t="s">
        <v>2562</v>
      </c>
    </row>
    <row r="163" spans="1:105" ht="12" customHeight="1" x14ac:dyDescent="0.25">
      <c r="A163" s="97" t="s">
        <v>53</v>
      </c>
      <c r="B163" s="33">
        <v>8725.4772679212929</v>
      </c>
      <c r="C163" s="33">
        <v>9446.635745871421</v>
      </c>
      <c r="D163" s="33">
        <v>9060.9504113514577</v>
      </c>
      <c r="E163" s="33">
        <v>9025.9161201617953</v>
      </c>
      <c r="F163" s="33">
        <v>8831.8201755191949</v>
      </c>
      <c r="G163" s="33">
        <v>8732.159914087104</v>
      </c>
      <c r="H163" s="33">
        <v>8678.1678001217788</v>
      </c>
      <c r="I163" s="33">
        <v>7464.8884178941962</v>
      </c>
      <c r="J163" s="33">
        <v>8381.6342216754056</v>
      </c>
      <c r="K163" s="33">
        <v>8065.081012878316</v>
      </c>
      <c r="L163" s="33">
        <v>9087.4841924756129</v>
      </c>
      <c r="M163" s="33">
        <v>7851.6936831015701</v>
      </c>
      <c r="N163" s="33">
        <v>8627.0747064773768</v>
      </c>
      <c r="O163" s="33">
        <v>9831.3098112695279</v>
      </c>
      <c r="P163" s="33">
        <v>7889.9854029116186</v>
      </c>
      <c r="Q163" s="33">
        <v>8194.3178393624785</v>
      </c>
      <c r="R163" s="33">
        <v>8362.0782444577653</v>
      </c>
      <c r="S163" s="33">
        <v>9000.2398698268134</v>
      </c>
      <c r="T163" s="33">
        <v>8824.1910809271158</v>
      </c>
      <c r="U163" s="33">
        <v>8691.0943407221002</v>
      </c>
      <c r="V163" s="33">
        <v>9083.2194302294956</v>
      </c>
      <c r="W163" s="33">
        <v>8898.8434372136689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135.91580718285948</v>
      </c>
      <c r="C164" s="122">
        <f t="shared" si="58"/>
        <v>135.15455749103046</v>
      </c>
      <c r="D164" s="122">
        <f t="shared" si="58"/>
        <v>131.51177663304105</v>
      </c>
      <c r="E164" s="122">
        <f t="shared" si="58"/>
        <v>240.32726810131913</v>
      </c>
      <c r="F164" s="122">
        <f t="shared" si="58"/>
        <v>129.21616942133861</v>
      </c>
      <c r="G164" s="122">
        <f t="shared" si="58"/>
        <v>137.82263521252335</v>
      </c>
      <c r="H164" s="122">
        <f t="shared" si="58"/>
        <v>205.81074923801759</v>
      </c>
      <c r="I164" s="122">
        <f t="shared" si="58"/>
        <v>159.53773491944142</v>
      </c>
      <c r="J164" s="122">
        <f t="shared" si="58"/>
        <v>177.05341352240154</v>
      </c>
      <c r="K164" s="122">
        <f t="shared" si="58"/>
        <v>179.54650731068307</v>
      </c>
      <c r="L164" s="122">
        <f t="shared" si="58"/>
        <v>204.17252757456356</v>
      </c>
      <c r="M164" s="122">
        <f t="shared" si="58"/>
        <v>214.53731772252624</v>
      </c>
      <c r="N164" s="122">
        <f t="shared" si="58"/>
        <v>215.89801631628549</v>
      </c>
      <c r="O164" s="122">
        <f t="shared" si="58"/>
        <v>214.15559811331246</v>
      </c>
      <c r="P164" s="122">
        <f t="shared" si="58"/>
        <v>217.83525958340056</v>
      </c>
      <c r="Q164" s="122">
        <f t="shared" si="58"/>
        <v>227.16781116342099</v>
      </c>
      <c r="R164" s="122">
        <f t="shared" si="58"/>
        <v>255.3615788603943</v>
      </c>
      <c r="S164" s="122">
        <f t="shared" si="58"/>
        <v>284.8486798472224</v>
      </c>
      <c r="T164" s="122">
        <f t="shared" si="58"/>
        <v>295.3161035125089</v>
      </c>
      <c r="U164" s="122">
        <f t="shared" si="58"/>
        <v>338.25285081342577</v>
      </c>
      <c r="V164" s="122">
        <f t="shared" si="58"/>
        <v>363.69512638628879</v>
      </c>
      <c r="W164" s="122">
        <f t="shared" si="58"/>
        <v>386.72841644982282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135.91580718285948</v>
      </c>
      <c r="C165" s="98">
        <f>IF(RES_hhdet_tes!C165=0,0,RES_hhdet_tes!C165*1000*11630/RES_hhdet_num!C161)</f>
        <v>135.15455749103046</v>
      </c>
      <c r="D165" s="98">
        <f>IF(RES_hhdet_tes!D165=0,0,RES_hhdet_tes!D165*1000*11630/RES_hhdet_num!D161)</f>
        <v>131.51177663304105</v>
      </c>
      <c r="E165" s="98">
        <f>IF(RES_hhdet_tes!E165=0,0,RES_hhdet_tes!E165*1000*11630/RES_hhdet_num!E161)</f>
        <v>240.32726810131913</v>
      </c>
      <c r="F165" s="98">
        <f>IF(RES_hhdet_tes!F165=0,0,RES_hhdet_tes!F165*1000*11630/RES_hhdet_num!F161)</f>
        <v>129.21616942133861</v>
      </c>
      <c r="G165" s="98">
        <f>IF(RES_hhdet_tes!G165=0,0,RES_hhdet_tes!G165*1000*11630/RES_hhdet_num!G161)</f>
        <v>137.82263521252335</v>
      </c>
      <c r="H165" s="98">
        <f>IF(RES_hhdet_tes!H165=0,0,RES_hhdet_tes!H165*1000*11630/RES_hhdet_num!H161)</f>
        <v>205.81074923801759</v>
      </c>
      <c r="I165" s="98">
        <f>IF(RES_hhdet_tes!I165=0,0,RES_hhdet_tes!I165*1000*11630/RES_hhdet_num!I161)</f>
        <v>159.53773491944142</v>
      </c>
      <c r="J165" s="98">
        <f>IF(RES_hhdet_tes!J165=0,0,RES_hhdet_tes!J165*1000*11630/RES_hhdet_num!J161)</f>
        <v>177.05341352240154</v>
      </c>
      <c r="K165" s="98">
        <f>IF(RES_hhdet_tes!K165=0,0,RES_hhdet_tes!K165*1000*11630/RES_hhdet_num!K161)</f>
        <v>179.54650731068307</v>
      </c>
      <c r="L165" s="98">
        <f>IF(RES_hhdet_tes!L165=0,0,RES_hhdet_tes!L165*1000*11630/RES_hhdet_num!L161)</f>
        <v>204.17252757456356</v>
      </c>
      <c r="M165" s="98">
        <f>IF(RES_hhdet_tes!M165=0,0,RES_hhdet_tes!M165*1000*11630/RES_hhdet_num!M161)</f>
        <v>214.53731772252624</v>
      </c>
      <c r="N165" s="98">
        <f>IF(RES_hhdet_tes!N165=0,0,RES_hhdet_tes!N165*1000*11630/RES_hhdet_num!N161)</f>
        <v>215.89801631628549</v>
      </c>
      <c r="O165" s="98">
        <f>IF(RES_hhdet_tes!O165=0,0,RES_hhdet_tes!O165*1000*11630/RES_hhdet_num!O161)</f>
        <v>214.15559811331246</v>
      </c>
      <c r="P165" s="98">
        <f>IF(RES_hhdet_tes!P165=0,0,RES_hhdet_tes!P165*1000*11630/RES_hhdet_num!P161)</f>
        <v>217.83525958340056</v>
      </c>
      <c r="Q165" s="98">
        <f>IF(RES_hhdet_tes!Q165=0,0,RES_hhdet_tes!Q165*1000*11630/RES_hhdet_num!Q161)</f>
        <v>227.16781116342099</v>
      </c>
      <c r="R165" s="98">
        <f>IF(RES_hhdet_tes!R165=0,0,RES_hhdet_tes!R165*1000*11630/RES_hhdet_num!R161)</f>
        <v>255.3615788603943</v>
      </c>
      <c r="S165" s="98">
        <f>IF(RES_hhdet_tes!S165=0,0,RES_hhdet_tes!S165*1000*11630/RES_hhdet_num!S161)</f>
        <v>284.8486798472224</v>
      </c>
      <c r="T165" s="98">
        <f>IF(RES_hhdet_tes!T165=0,0,RES_hhdet_tes!T165*1000*11630/RES_hhdet_num!T161)</f>
        <v>295.3161035125089</v>
      </c>
      <c r="U165" s="98">
        <f>IF(RES_hhdet_tes!U165=0,0,RES_hhdet_tes!U165*1000*11630/RES_hhdet_num!U161)</f>
        <v>338.25285081342577</v>
      </c>
      <c r="V165" s="98">
        <f>IF(RES_hhdet_tes!V165=0,0,RES_hhdet_tes!V165*1000*11630/RES_hhdet_num!V161)</f>
        <v>363.69512638628879</v>
      </c>
      <c r="W165" s="98">
        <f>IF(RES_hhdet_tes!W165=0,0,RES_hhdet_tes!W165*1000*11630/RES_hhdet_num!W161)</f>
        <v>386.72841644982282</v>
      </c>
      <c r="DA165" s="63" t="s">
        <v>2565</v>
      </c>
    </row>
    <row r="166" spans="1:105" ht="12" customHeight="1" x14ac:dyDescent="0.25">
      <c r="A166" s="121" t="s">
        <v>55</v>
      </c>
      <c r="B166" s="122">
        <v>1607.1040209350281</v>
      </c>
      <c r="C166" s="122">
        <v>1599.505180210075</v>
      </c>
      <c r="D166" s="122">
        <v>1667.5833492839295</v>
      </c>
      <c r="E166" s="122">
        <v>1670.760705694114</v>
      </c>
      <c r="F166" s="122">
        <v>1774.9029256076303</v>
      </c>
      <c r="G166" s="122">
        <v>1748.2771062399659</v>
      </c>
      <c r="H166" s="122">
        <v>1734.1126436954307</v>
      </c>
      <c r="I166" s="122">
        <v>1842.7414201627253</v>
      </c>
      <c r="J166" s="122">
        <v>1745.9593351131684</v>
      </c>
      <c r="K166" s="122">
        <v>1764.0503000758288</v>
      </c>
      <c r="L166" s="122">
        <v>1806.4031247756411</v>
      </c>
      <c r="M166" s="122">
        <v>1945.7762922961292</v>
      </c>
      <c r="N166" s="122">
        <v>1849.1552537366008</v>
      </c>
      <c r="O166" s="122">
        <v>1798.2703825876933</v>
      </c>
      <c r="P166" s="122">
        <v>1655.8434329092074</v>
      </c>
      <c r="Q166" s="122">
        <v>1668.1557395913819</v>
      </c>
      <c r="R166" s="122">
        <v>1729.6917922522587</v>
      </c>
      <c r="S166" s="122">
        <v>1815.7162812182212</v>
      </c>
      <c r="T166" s="122">
        <v>1971.9129434365984</v>
      </c>
      <c r="U166" s="122">
        <v>1882.0621986844749</v>
      </c>
      <c r="V166" s="122">
        <v>1903.5681975137927</v>
      </c>
      <c r="W166" s="122">
        <v>1992.8978603229082</v>
      </c>
      <c r="DA166" s="130" t="s">
        <v>2566</v>
      </c>
    </row>
    <row r="167" spans="1:105" ht="12" customHeight="1" x14ac:dyDescent="0.25">
      <c r="A167" s="97" t="s">
        <v>124</v>
      </c>
      <c r="B167" s="98">
        <v>1687.4151164502709</v>
      </c>
      <c r="C167" s="98">
        <v>1613.5986784743536</v>
      </c>
      <c r="D167" s="98">
        <v>1630.0583143395268</v>
      </c>
      <c r="E167" s="98">
        <v>1408.6540052814837</v>
      </c>
      <c r="F167" s="98">
        <v>1978.2852172151436</v>
      </c>
      <c r="G167" s="98">
        <v>1738.5363435044208</v>
      </c>
      <c r="H167" s="98">
        <v>1860.1513338575401</v>
      </c>
      <c r="I167" s="98">
        <v>1561.3842581177894</v>
      </c>
      <c r="J167" s="98">
        <v>1799.2825845047307</v>
      </c>
      <c r="K167" s="98">
        <v>1760.1874299603946</v>
      </c>
      <c r="L167" s="98">
        <v>1838.1628206671469</v>
      </c>
      <c r="M167" s="98">
        <v>2002.5654472855854</v>
      </c>
      <c r="N167" s="98">
        <v>1829.9863414724341</v>
      </c>
      <c r="O167" s="98">
        <v>1635.8925644120411</v>
      </c>
      <c r="P167" s="98">
        <v>1734.4710583895978</v>
      </c>
      <c r="Q167" s="98">
        <v>1373.3517298397828</v>
      </c>
      <c r="R167" s="98">
        <v>1823.2653278066555</v>
      </c>
      <c r="S167" s="98">
        <v>1497.5442628276162</v>
      </c>
      <c r="T167" s="98">
        <v>2138.4008087140087</v>
      </c>
      <c r="U167" s="98">
        <v>1932.9111917455464</v>
      </c>
      <c r="V167" s="98">
        <v>2109.2867654042166</v>
      </c>
      <c r="W167" s="98">
        <v>1896.3864945494709</v>
      </c>
      <c r="DA167" s="63" t="s">
        <v>2567</v>
      </c>
    </row>
    <row r="168" spans="1:105" ht="12" customHeight="1" x14ac:dyDescent="0.25">
      <c r="A168" s="97" t="s">
        <v>123</v>
      </c>
      <c r="B168" s="98">
        <v>1687.4151164502705</v>
      </c>
      <c r="C168" s="98">
        <v>1613.5652615600568</v>
      </c>
      <c r="D168" s="98">
        <v>1630.0394525938316</v>
      </c>
      <c r="E168" s="98">
        <v>1408.6529828269074</v>
      </c>
      <c r="F168" s="98">
        <v>1978.1005244020212</v>
      </c>
      <c r="G168" s="98">
        <v>1738.3194825727946</v>
      </c>
      <c r="H168" s="98">
        <v>1860.2158619808181</v>
      </c>
      <c r="I168" s="98">
        <v>1561.1779206252609</v>
      </c>
      <c r="J168" s="98">
        <v>1799.4282992210292</v>
      </c>
      <c r="K168" s="98">
        <v>1760.1770245952289</v>
      </c>
      <c r="L168" s="98">
        <v>1837.8858778698775</v>
      </c>
      <c r="M168" s="98">
        <v>2002.3015059087811</v>
      </c>
      <c r="N168" s="98">
        <v>1829.6177006574667</v>
      </c>
      <c r="O168" s="98">
        <v>1636.345380134009</v>
      </c>
      <c r="P168" s="98">
        <v>1735.5603638813584</v>
      </c>
      <c r="Q168" s="98">
        <v>1375.0197488038277</v>
      </c>
      <c r="R168" s="98">
        <v>1822.8645756865026</v>
      </c>
      <c r="S168" s="98">
        <v>1497.7451092468493</v>
      </c>
      <c r="T168" s="98">
        <v>2139.8317364871095</v>
      </c>
      <c r="U168" s="98">
        <v>1934.0019160241216</v>
      </c>
      <c r="V168" s="98">
        <v>2110.117163211487</v>
      </c>
      <c r="W168" s="98">
        <v>1898.4620782023826</v>
      </c>
      <c r="DA168" s="63" t="s">
        <v>2568</v>
      </c>
    </row>
    <row r="169" spans="1:105" ht="12" customHeight="1" x14ac:dyDescent="0.25">
      <c r="A169" s="100" t="s">
        <v>50</v>
      </c>
      <c r="B169" s="101">
        <v>733.94170463212015</v>
      </c>
      <c r="C169" s="101">
        <v>667.24242444758158</v>
      </c>
      <c r="D169" s="101">
        <v>693.62197316110883</v>
      </c>
      <c r="E169" s="101">
        <v>597.69326020577785</v>
      </c>
      <c r="F169" s="101">
        <v>900.85109745864463</v>
      </c>
      <c r="G169" s="101">
        <v>777.76931012701357</v>
      </c>
      <c r="H169" s="101">
        <v>826.41560361215716</v>
      </c>
      <c r="I169" s="101">
        <v>767.42000675699569</v>
      </c>
      <c r="J169" s="101">
        <v>801.06390458818339</v>
      </c>
      <c r="K169" s="101">
        <v>793.46978520099901</v>
      </c>
      <c r="L169" s="101">
        <v>822.79895367191034</v>
      </c>
      <c r="M169" s="101">
        <v>933.54176879461022</v>
      </c>
      <c r="N169" s="101">
        <v>857.83334390458094</v>
      </c>
      <c r="O169" s="101">
        <v>800.05457145646801</v>
      </c>
      <c r="P169" s="101">
        <v>759.77060406488624</v>
      </c>
      <c r="Q169" s="101">
        <v>589.89839472637584</v>
      </c>
      <c r="R169" s="101">
        <v>801.14184443704005</v>
      </c>
      <c r="S169" s="101">
        <v>694.85991392353208</v>
      </c>
      <c r="T169" s="101">
        <v>918.8972894096604</v>
      </c>
      <c r="U169" s="101">
        <v>838.7199957344294</v>
      </c>
      <c r="V169" s="101">
        <v>867.4064150315545</v>
      </c>
      <c r="W169" s="101">
        <v>860.20494893820842</v>
      </c>
      <c r="DA169" s="131" t="s">
        <v>2569</v>
      </c>
    </row>
    <row r="170" spans="1:105" ht="12" customHeight="1" x14ac:dyDescent="0.25">
      <c r="A170" s="103" t="s">
        <v>52</v>
      </c>
      <c r="B170" s="104">
        <v>953.47341181815045</v>
      </c>
      <c r="C170" s="104">
        <v>946.32283711247533</v>
      </c>
      <c r="D170" s="104">
        <v>936.41747943272253</v>
      </c>
      <c r="E170" s="104">
        <v>810.95972262112957</v>
      </c>
      <c r="F170" s="104">
        <v>1077.2494269433762</v>
      </c>
      <c r="G170" s="104">
        <v>960.5501724457813</v>
      </c>
      <c r="H170" s="104">
        <v>1033.8002583686614</v>
      </c>
      <c r="I170" s="104">
        <v>793.75791386826484</v>
      </c>
      <c r="J170" s="104">
        <v>998.36439463284603</v>
      </c>
      <c r="K170" s="104">
        <v>966.70723939422965</v>
      </c>
      <c r="L170" s="104">
        <v>1015.0869241979669</v>
      </c>
      <c r="M170" s="104">
        <v>1068.759737114171</v>
      </c>
      <c r="N170" s="104">
        <v>971.7843567528854</v>
      </c>
      <c r="O170" s="104">
        <v>836.29080867754112</v>
      </c>
      <c r="P170" s="104">
        <v>975.78975981647227</v>
      </c>
      <c r="Q170" s="104">
        <v>785.12135407745166</v>
      </c>
      <c r="R170" s="104">
        <v>1021.7227312494629</v>
      </c>
      <c r="S170" s="104">
        <v>802.88519532331736</v>
      </c>
      <c r="T170" s="104">
        <v>1220.9344470774492</v>
      </c>
      <c r="U170" s="104">
        <v>1095.2819202896922</v>
      </c>
      <c r="V170" s="104">
        <v>1242.7107481799326</v>
      </c>
      <c r="W170" s="104">
        <v>1038.257129264174</v>
      </c>
      <c r="DA170" s="132" t="s">
        <v>2570</v>
      </c>
    </row>
    <row r="171" spans="1:105" ht="12" customHeight="1" x14ac:dyDescent="0.25">
      <c r="A171" s="106" t="s">
        <v>122</v>
      </c>
      <c r="B171" s="101">
        <v>1590.4293431313008</v>
      </c>
      <c r="C171" s="101">
        <v>1596.664828097028</v>
      </c>
      <c r="D171" s="101">
        <v>1673.5271813174263</v>
      </c>
      <c r="E171" s="101">
        <v>1709.828845458826</v>
      </c>
      <c r="F171" s="101">
        <v>1745.42214619841</v>
      </c>
      <c r="G171" s="101">
        <v>1749.2903518878406</v>
      </c>
      <c r="H171" s="101">
        <v>1718.3728193709153</v>
      </c>
      <c r="I171" s="101">
        <v>1875.2422351676244</v>
      </c>
      <c r="J171" s="101">
        <v>1739.8732377988781</v>
      </c>
      <c r="K171" s="101">
        <v>1764.4435281667811</v>
      </c>
      <c r="L171" s="101">
        <v>1802.7394460174094</v>
      </c>
      <c r="M171" s="101">
        <v>1939.5392554201583</v>
      </c>
      <c r="N171" s="101">
        <v>1851.26414355356</v>
      </c>
      <c r="O171" s="101">
        <v>1815.4460580615475</v>
      </c>
      <c r="P171" s="101">
        <v>1646.5339028075764</v>
      </c>
      <c r="Q171" s="101">
        <v>1703.842932068347</v>
      </c>
      <c r="R171" s="101">
        <v>1719.3521588015672</v>
      </c>
      <c r="S171" s="101">
        <v>1854.5472617469995</v>
      </c>
      <c r="T171" s="101">
        <v>1951.0637792560553</v>
      </c>
      <c r="U171" s="101">
        <v>1875.7484241283089</v>
      </c>
      <c r="V171" s="101">
        <v>1876.5836904775977</v>
      </c>
      <c r="W171" s="101">
        <v>2006.5022391633013</v>
      </c>
      <c r="DA171" s="131" t="s">
        <v>2571</v>
      </c>
    </row>
    <row r="172" spans="1:105" ht="12" customHeight="1" x14ac:dyDescent="0.25">
      <c r="A172" s="107" t="s">
        <v>121</v>
      </c>
      <c r="B172" s="104">
        <v>1590.4293431313008</v>
      </c>
      <c r="C172" s="104">
        <v>1597.2227632869524</v>
      </c>
      <c r="D172" s="104">
        <v>1674.3714919136742</v>
      </c>
      <c r="E172" s="104">
        <v>1711.2653954838777</v>
      </c>
      <c r="F172" s="104">
        <v>1746.4185720115117</v>
      </c>
      <c r="G172" s="104">
        <v>1750.1475884622253</v>
      </c>
      <c r="H172" s="104">
        <v>1718.7865711976092</v>
      </c>
      <c r="I172" s="104">
        <v>1875.2428313922878</v>
      </c>
      <c r="J172" s="104">
        <v>1739.9854144115866</v>
      </c>
      <c r="K172" s="104">
        <v>1764.5387921840538</v>
      </c>
      <c r="L172" s="104">
        <v>1802.7653724199695</v>
      </c>
      <c r="M172" s="104">
        <v>1939.2314997422643</v>
      </c>
      <c r="N172" s="104">
        <v>1851.1375850444449</v>
      </c>
      <c r="O172" s="104">
        <v>1815.3640301394071</v>
      </c>
      <c r="P172" s="104">
        <v>1647.2568344142258</v>
      </c>
      <c r="Q172" s="104">
        <v>1703.5729844737034</v>
      </c>
      <c r="R172" s="104">
        <v>1718.1722817545713</v>
      </c>
      <c r="S172" s="104">
        <v>1852.8110166632075</v>
      </c>
      <c r="T172" s="104">
        <v>1950.2268346564649</v>
      </c>
      <c r="U172" s="104">
        <v>1875.2736836070342</v>
      </c>
      <c r="V172" s="104">
        <v>1875.7043958384102</v>
      </c>
      <c r="W172" s="104">
        <v>2005.0476733154271</v>
      </c>
      <c r="DA172" s="132" t="s">
        <v>2572</v>
      </c>
    </row>
    <row r="173" spans="1:105" ht="12" customHeight="1" x14ac:dyDescent="0.25">
      <c r="A173" s="108" t="s">
        <v>53</v>
      </c>
      <c r="B173" s="98">
        <v>691.83508355197353</v>
      </c>
      <c r="C173" s="98">
        <v>659.77507749888855</v>
      </c>
      <c r="D173" s="98">
        <v>712.67273761336901</v>
      </c>
      <c r="E173" s="98">
        <v>727.90290176299516</v>
      </c>
      <c r="F173" s="98">
        <v>793.99401245469585</v>
      </c>
      <c r="G173" s="98">
        <v>782.46228297936352</v>
      </c>
      <c r="H173" s="98">
        <v>761.04491272709731</v>
      </c>
      <c r="I173" s="98">
        <v>924.10224301266874</v>
      </c>
      <c r="J173" s="98">
        <v>772.63188771692569</v>
      </c>
      <c r="K173" s="98">
        <v>794.99966946509505</v>
      </c>
      <c r="L173" s="98">
        <v>805.47488530229077</v>
      </c>
      <c r="M173" s="98">
        <v>906.59029908558284</v>
      </c>
      <c r="N173" s="98">
        <v>869.06732625845393</v>
      </c>
      <c r="O173" s="98">
        <v>891.84839776462354</v>
      </c>
      <c r="P173" s="98">
        <v>713.40993759144044</v>
      </c>
      <c r="Q173" s="98">
        <v>734.86389573767417</v>
      </c>
      <c r="R173" s="98">
        <v>751.30523858059371</v>
      </c>
      <c r="S173" s="98">
        <v>864.40038543739047</v>
      </c>
      <c r="T173" s="98">
        <v>833.5389296406463</v>
      </c>
      <c r="U173" s="98">
        <v>808.76618752139564</v>
      </c>
      <c r="V173" s="98">
        <v>757.20966982162861</v>
      </c>
      <c r="W173" s="98">
        <v>897.98901615143882</v>
      </c>
      <c r="DA173" s="63" t="s">
        <v>2573</v>
      </c>
    </row>
    <row r="174" spans="1:105" ht="12" customHeight="1" x14ac:dyDescent="0.25">
      <c r="A174" s="115" t="s">
        <v>52</v>
      </c>
      <c r="B174" s="33">
        <v>898.59425957932717</v>
      </c>
      <c r="C174" s="33">
        <v>937.44768578806406</v>
      </c>
      <c r="D174" s="33">
        <v>961.69875430030527</v>
      </c>
      <c r="E174" s="33">
        <v>983.36249372088253</v>
      </c>
      <c r="F174" s="33">
        <v>952.42455955681578</v>
      </c>
      <c r="G174" s="33">
        <v>967.68530548286196</v>
      </c>
      <c r="H174" s="33">
        <v>957.74165847051177</v>
      </c>
      <c r="I174" s="33">
        <v>951.14058837961898</v>
      </c>
      <c r="J174" s="33">
        <v>967.3535266946609</v>
      </c>
      <c r="K174" s="33">
        <v>969.53912271895899</v>
      </c>
      <c r="L174" s="33">
        <v>997.29048711767905</v>
      </c>
      <c r="M174" s="33">
        <v>1032.6412006566811</v>
      </c>
      <c r="N174" s="33">
        <v>982.07025878599131</v>
      </c>
      <c r="O174" s="33">
        <v>923.51563237478331</v>
      </c>
      <c r="P174" s="33">
        <v>933.8468968227852</v>
      </c>
      <c r="Q174" s="33">
        <v>968.70908873602934</v>
      </c>
      <c r="R174" s="33">
        <v>966.86704317397778</v>
      </c>
      <c r="S174" s="33">
        <v>988.41063122581693</v>
      </c>
      <c r="T174" s="33">
        <v>1116.6879050158184</v>
      </c>
      <c r="U174" s="33">
        <v>1066.5074960856386</v>
      </c>
      <c r="V174" s="33">
        <v>1118.4947260167814</v>
      </c>
      <c r="W174" s="33">
        <v>1107.0586571639881</v>
      </c>
      <c r="DA174" s="60" t="s">
        <v>2574</v>
      </c>
    </row>
    <row r="175" spans="1:105" ht="12" customHeight="1" x14ac:dyDescent="0.25">
      <c r="A175" s="121" t="s">
        <v>54</v>
      </c>
      <c r="B175" s="122">
        <v>618.22906381496944</v>
      </c>
      <c r="C175" s="122">
        <v>642.44612240437868</v>
      </c>
      <c r="D175" s="122">
        <v>659.97914899307864</v>
      </c>
      <c r="E175" s="122">
        <v>675.62825017011096</v>
      </c>
      <c r="F175" s="122">
        <v>697.12270609885491</v>
      </c>
      <c r="G175" s="122">
        <v>712.95235193773192</v>
      </c>
      <c r="H175" s="122">
        <v>699.73947851624632</v>
      </c>
      <c r="I175" s="122">
        <v>661.77561573636092</v>
      </c>
      <c r="J175" s="122">
        <v>631.87987291212823</v>
      </c>
      <c r="K175" s="122">
        <v>629.38878746684156</v>
      </c>
      <c r="L175" s="122">
        <v>645.56210050037214</v>
      </c>
      <c r="M175" s="122">
        <v>592.96375327320902</v>
      </c>
      <c r="N175" s="122">
        <v>601.36939489279416</v>
      </c>
      <c r="O175" s="122">
        <v>599.06247534487011</v>
      </c>
      <c r="P175" s="122">
        <v>572.86533614065411</v>
      </c>
      <c r="Q175" s="122">
        <v>549.59855527813454</v>
      </c>
      <c r="R175" s="122">
        <v>530.69342796231399</v>
      </c>
      <c r="S175" s="122">
        <v>570.06229328811207</v>
      </c>
      <c r="T175" s="122">
        <v>544.33404760864755</v>
      </c>
      <c r="U175" s="122">
        <v>545.82825159364086</v>
      </c>
      <c r="V175" s="122">
        <v>536.5295692605074</v>
      </c>
      <c r="W175" s="122">
        <v>565.63626848940225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618.22906381496944</v>
      </c>
      <c r="C177" s="33">
        <v>642.44612240437868</v>
      </c>
      <c r="D177" s="33">
        <v>659.97914899307864</v>
      </c>
      <c r="E177" s="33">
        <v>675.62825017011096</v>
      </c>
      <c r="F177" s="33">
        <v>697.12270609885491</v>
      </c>
      <c r="G177" s="33">
        <v>712.95235193773192</v>
      </c>
      <c r="H177" s="33">
        <v>699.73947851624632</v>
      </c>
      <c r="I177" s="33">
        <v>661.77561573636092</v>
      </c>
      <c r="J177" s="33">
        <v>631.87987291212823</v>
      </c>
      <c r="K177" s="33">
        <v>629.38878746684156</v>
      </c>
      <c r="L177" s="33">
        <v>645.56210050037214</v>
      </c>
      <c r="M177" s="33">
        <v>592.96375327320902</v>
      </c>
      <c r="N177" s="33">
        <v>601.36939489279416</v>
      </c>
      <c r="O177" s="33">
        <v>599.06247534487011</v>
      </c>
      <c r="P177" s="33">
        <v>572.86533614065411</v>
      </c>
      <c r="Q177" s="33">
        <v>549.59855527813454</v>
      </c>
      <c r="R177" s="33">
        <v>530.69342796231399</v>
      </c>
      <c r="S177" s="33">
        <v>570.06229328811207</v>
      </c>
      <c r="T177" s="33">
        <v>544.33404760864755</v>
      </c>
      <c r="U177" s="33">
        <v>545.82825159364086</v>
      </c>
      <c r="V177" s="33">
        <v>536.5295692605074</v>
      </c>
      <c r="W177" s="33">
        <v>565.63626848940225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5030.6975391060196</v>
      </c>
      <c r="C3" s="117">
        <f t="shared" si="0"/>
        <v>5090.3950557978378</v>
      </c>
      <c r="D3" s="117">
        <f t="shared" si="0"/>
        <v>4429.3823366622119</v>
      </c>
      <c r="E3" s="117">
        <f t="shared" si="0"/>
        <v>4600.4808199183462</v>
      </c>
      <c r="F3" s="117">
        <f t="shared" si="0"/>
        <v>3825.7532249714372</v>
      </c>
      <c r="G3" s="117">
        <f t="shared" si="0"/>
        <v>3893.7912114953165</v>
      </c>
      <c r="H3" s="117">
        <f t="shared" si="0"/>
        <v>4242.0515547175874</v>
      </c>
      <c r="I3" s="117">
        <f t="shared" si="0"/>
        <v>4298.3893152036162</v>
      </c>
      <c r="J3" s="117">
        <f t="shared" si="0"/>
        <v>3768.9993105246895</v>
      </c>
      <c r="K3" s="117">
        <f t="shared" si="0"/>
        <v>3421.9885472534461</v>
      </c>
      <c r="L3" s="117">
        <f t="shared" si="0"/>
        <v>5092.2705928322466</v>
      </c>
      <c r="M3" s="117">
        <f t="shared" si="0"/>
        <v>4419.933463224942</v>
      </c>
      <c r="N3" s="117">
        <f t="shared" si="0"/>
        <v>3918.6059175387186</v>
      </c>
      <c r="O3" s="117">
        <f t="shared" si="0"/>
        <v>4106.0925426636395</v>
      </c>
      <c r="P3" s="117">
        <f t="shared" si="0"/>
        <v>3698.1165848904943</v>
      </c>
      <c r="Q3" s="117">
        <f t="shared" si="0"/>
        <v>4050.2304347560689</v>
      </c>
      <c r="R3" s="117">
        <f t="shared" ref="R3:V3" si="1">R4+R7+R9+R19</f>
        <v>3822.7084126216573</v>
      </c>
      <c r="S3" s="117">
        <f t="shared" si="1"/>
        <v>3980.393234166866</v>
      </c>
      <c r="T3" s="117">
        <f t="shared" si="1"/>
        <v>4359.3133061399267</v>
      </c>
      <c r="U3" s="117">
        <f t="shared" si="1"/>
        <v>3652.1153329533095</v>
      </c>
      <c r="V3" s="117">
        <f t="shared" si="1"/>
        <v>3985.3879580951912</v>
      </c>
      <c r="W3" s="117">
        <f t="shared" ref="W3" si="2">W4+W7+W9+W19</f>
        <v>4308.6288003436539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4932.3295051635669</v>
      </c>
      <c r="C4" s="122">
        <f t="shared" si="3"/>
        <v>5000.0033492433759</v>
      </c>
      <c r="D4" s="122">
        <f t="shared" si="3"/>
        <v>4344.9270648447118</v>
      </c>
      <c r="E4" s="122">
        <f t="shared" si="3"/>
        <v>4532.3168727621251</v>
      </c>
      <c r="F4" s="122">
        <f t="shared" si="3"/>
        <v>3735.8118513441705</v>
      </c>
      <c r="G4" s="122">
        <f t="shared" si="3"/>
        <v>3820.6742248552082</v>
      </c>
      <c r="H4" s="122">
        <f t="shared" si="3"/>
        <v>4173.4277941051132</v>
      </c>
      <c r="I4" s="122">
        <f t="shared" si="3"/>
        <v>4246.1838202969948</v>
      </c>
      <c r="J4" s="122">
        <f t="shared" si="3"/>
        <v>3711.0587207817612</v>
      </c>
      <c r="K4" s="122">
        <f t="shared" si="3"/>
        <v>3365.0479500419033</v>
      </c>
      <c r="L4" s="122">
        <f t="shared" si="3"/>
        <v>5033.2135026952819</v>
      </c>
      <c r="M4" s="122">
        <f t="shared" si="3"/>
        <v>4356.4641805462479</v>
      </c>
      <c r="N4" s="122">
        <f t="shared" si="3"/>
        <v>3863.3141663002521</v>
      </c>
      <c r="O4" s="122">
        <f t="shared" si="3"/>
        <v>4057.14605280674</v>
      </c>
      <c r="P4" s="122">
        <f t="shared" si="3"/>
        <v>3643.6147392223716</v>
      </c>
      <c r="Q4" s="122">
        <f t="shared" si="3"/>
        <v>4004.6748884973913</v>
      </c>
      <c r="R4" s="122">
        <f t="shared" ref="R4:V4" si="4">SUM(R5:R6)</f>
        <v>3763.1756294805018</v>
      </c>
      <c r="S4" s="122">
        <f t="shared" si="4"/>
        <v>3932.8133082356167</v>
      </c>
      <c r="T4" s="122">
        <f t="shared" si="4"/>
        <v>4288.3784901605759</v>
      </c>
      <c r="U4" s="122">
        <f t="shared" si="4"/>
        <v>3587.9289982837977</v>
      </c>
      <c r="V4" s="122">
        <f t="shared" si="4"/>
        <v>3914.660411236483</v>
      </c>
      <c r="W4" s="122">
        <f t="shared" ref="W4" si="5">SUM(W5:W6)</f>
        <v>4250.1290747081448</v>
      </c>
      <c r="DA4" s="130" t="s">
        <v>2580</v>
      </c>
    </row>
    <row r="5" spans="1:105" ht="12" customHeight="1" x14ac:dyDescent="0.25">
      <c r="A5" s="97" t="s">
        <v>51</v>
      </c>
      <c r="B5" s="98">
        <v>4932.3295051635669</v>
      </c>
      <c r="C5" s="98">
        <v>5000.0033492433759</v>
      </c>
      <c r="D5" s="98">
        <v>4344.9270648447118</v>
      </c>
      <c r="E5" s="98">
        <v>4532.3168727621251</v>
      </c>
      <c r="F5" s="98">
        <v>3735.8118513441705</v>
      </c>
      <c r="G5" s="98">
        <v>3820.6742248552082</v>
      </c>
      <c r="H5" s="98">
        <v>4173.4277941051132</v>
      </c>
      <c r="I5" s="98">
        <v>4246.1838202969948</v>
      </c>
      <c r="J5" s="98">
        <v>3711.0587207817612</v>
      </c>
      <c r="K5" s="98">
        <v>3365.0479500419033</v>
      </c>
      <c r="L5" s="98">
        <v>5033.2135026952819</v>
      </c>
      <c r="M5" s="98">
        <v>4356.4641805462479</v>
      </c>
      <c r="N5" s="98">
        <v>3863.3141663002521</v>
      </c>
      <c r="O5" s="98">
        <v>4057.14605280674</v>
      </c>
      <c r="P5" s="98">
        <v>3643.6147392223716</v>
      </c>
      <c r="Q5" s="98">
        <v>4004.6748884973913</v>
      </c>
      <c r="R5" s="98">
        <v>3763.1756294805018</v>
      </c>
      <c r="S5" s="98">
        <v>3932.8133082356167</v>
      </c>
      <c r="T5" s="98">
        <v>4288.3784901605759</v>
      </c>
      <c r="U5" s="98">
        <v>3587.9289982837977</v>
      </c>
      <c r="V5" s="98">
        <v>3914.660411236483</v>
      </c>
      <c r="W5" s="98">
        <v>4250.1290747081448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98.368033942452925</v>
      </c>
      <c r="C9" s="122">
        <v>90.39170655446172</v>
      </c>
      <c r="D9" s="122">
        <v>84.455271817499892</v>
      </c>
      <c r="E9" s="122">
        <v>68.163947156221496</v>
      </c>
      <c r="F9" s="122">
        <v>89.941373627266856</v>
      </c>
      <c r="G9" s="122">
        <v>73.116986640108237</v>
      </c>
      <c r="H9" s="122">
        <v>68.623760612474172</v>
      </c>
      <c r="I9" s="122">
        <v>52.205494906621013</v>
      </c>
      <c r="J9" s="122">
        <v>57.940589742928154</v>
      </c>
      <c r="K9" s="122">
        <v>56.940597211542759</v>
      </c>
      <c r="L9" s="122">
        <v>59.057090136964327</v>
      </c>
      <c r="M9" s="122">
        <v>63.469282678693894</v>
      </c>
      <c r="N9" s="122">
        <v>55.291751238466446</v>
      </c>
      <c r="O9" s="122">
        <v>48.946489856899596</v>
      </c>
      <c r="P9" s="122">
        <v>54.501845668122733</v>
      </c>
      <c r="Q9" s="122">
        <v>45.555546258677786</v>
      </c>
      <c r="R9" s="122">
        <v>59.532783141155633</v>
      </c>
      <c r="S9" s="122">
        <v>47.57992593124937</v>
      </c>
      <c r="T9" s="122">
        <v>70.934815979351171</v>
      </c>
      <c r="U9" s="122">
        <v>64.18633466951168</v>
      </c>
      <c r="V9" s="122">
        <v>70.727546858708209</v>
      </c>
      <c r="W9" s="122">
        <v>58.499725635509428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572.73223882633988</v>
      </c>
      <c r="C11" s="98">
        <v>546.19385821089963</v>
      </c>
      <c r="D11" s="98">
        <v>550.72544365315878</v>
      </c>
      <c r="E11" s="98">
        <v>473.73429985199004</v>
      </c>
      <c r="F11" s="98">
        <v>660.77910055121924</v>
      </c>
      <c r="G11" s="98">
        <v>575.8284025323245</v>
      </c>
      <c r="H11" s="98">
        <v>609.23810112754938</v>
      </c>
      <c r="I11" s="98">
        <v>508.2683950052554</v>
      </c>
      <c r="J11" s="98">
        <v>584.19503155779091</v>
      </c>
      <c r="K11" s="98">
        <v>569.06009165348871</v>
      </c>
      <c r="L11" s="98">
        <v>591.84632314468172</v>
      </c>
      <c r="M11" s="98">
        <v>641.04086900848245</v>
      </c>
      <c r="N11" s="98">
        <v>581.96234181553666</v>
      </c>
      <c r="O11" s="98">
        <v>516.64930433665279</v>
      </c>
      <c r="P11" s="98">
        <v>540.73997992403099</v>
      </c>
      <c r="Q11" s="98">
        <v>420.59688671035008</v>
      </c>
      <c r="R11" s="98">
        <v>549.28487532561041</v>
      </c>
      <c r="S11" s="98">
        <v>441.67759630993459</v>
      </c>
      <c r="T11" s="98">
        <v>614.99407736979617</v>
      </c>
      <c r="U11" s="98">
        <v>546.02307753443972</v>
      </c>
      <c r="V11" s="98">
        <v>588.71914531129596</v>
      </c>
      <c r="W11" s="98">
        <v>520.58237379886805</v>
      </c>
      <c r="DA11" s="63" t="s">
        <v>2587</v>
      </c>
    </row>
    <row r="12" spans="1:105" ht="12" customHeight="1" x14ac:dyDescent="0.25">
      <c r="A12" s="97" t="s">
        <v>123</v>
      </c>
      <c r="B12" s="98">
        <v>249.11005689355673</v>
      </c>
      <c r="C12" s="98">
        <v>225.05589256665809</v>
      </c>
      <c r="D12" s="98">
        <v>233.08777978574267</v>
      </c>
      <c r="E12" s="98">
        <v>199.58279854760829</v>
      </c>
      <c r="F12" s="98">
        <v>297.74027776811909</v>
      </c>
      <c r="G12" s="98">
        <v>255.79082790984674</v>
      </c>
      <c r="H12" s="98">
        <v>269.67884221922077</v>
      </c>
      <c r="I12" s="98">
        <v>249.99019822013133</v>
      </c>
      <c r="J12" s="98">
        <v>259.43903268015799</v>
      </c>
      <c r="K12" s="98">
        <v>255.77656193962363</v>
      </c>
      <c r="L12" s="98">
        <v>264.43852570670009</v>
      </c>
      <c r="M12" s="98">
        <v>298.1889034026118</v>
      </c>
      <c r="N12" s="98">
        <v>272.81882710646352</v>
      </c>
      <c r="O12" s="98">
        <v>253.62176232188261</v>
      </c>
      <c r="P12" s="98">
        <v>234.27971725063583</v>
      </c>
      <c r="Q12" s="98">
        <v>181.03260747639314</v>
      </c>
      <c r="R12" s="98">
        <v>237.36387862560025</v>
      </c>
      <c r="S12" s="98">
        <v>203.43896999583683</v>
      </c>
      <c r="T12" s="98">
        <v>261.37740379065167</v>
      </c>
      <c r="U12" s="98">
        <v>235.50773485124876</v>
      </c>
      <c r="V12" s="98">
        <v>241.40741869819772</v>
      </c>
      <c r="W12" s="98">
        <v>237.72971537196005</v>
      </c>
      <c r="DA12" s="63" t="s">
        <v>2588</v>
      </c>
    </row>
    <row r="13" spans="1:105" ht="12" customHeight="1" x14ac:dyDescent="0.25">
      <c r="A13" s="100" t="s">
        <v>50</v>
      </c>
      <c r="B13" s="101">
        <v>249.11005689355673</v>
      </c>
      <c r="C13" s="101">
        <v>225.05589256665809</v>
      </c>
      <c r="D13" s="101">
        <v>233.08777978574267</v>
      </c>
      <c r="E13" s="101">
        <v>199.58279854760829</v>
      </c>
      <c r="F13" s="101">
        <v>297.74027776811909</v>
      </c>
      <c r="G13" s="101">
        <v>255.79082790984674</v>
      </c>
      <c r="H13" s="101">
        <v>269.67884221922077</v>
      </c>
      <c r="I13" s="101">
        <v>249.99019822013133</v>
      </c>
      <c r="J13" s="101">
        <v>259.43903268015799</v>
      </c>
      <c r="K13" s="101">
        <v>255.77656193962363</v>
      </c>
      <c r="L13" s="101">
        <v>264.43852570670009</v>
      </c>
      <c r="M13" s="101">
        <v>298.1889034026118</v>
      </c>
      <c r="N13" s="101">
        <v>272.81882710646352</v>
      </c>
      <c r="O13" s="101">
        <v>253.62176232188261</v>
      </c>
      <c r="P13" s="101">
        <v>234.27971725063583</v>
      </c>
      <c r="Q13" s="101">
        <v>181.03260747639314</v>
      </c>
      <c r="R13" s="101">
        <v>237.36387862560025</v>
      </c>
      <c r="S13" s="101">
        <v>203.43896999583683</v>
      </c>
      <c r="T13" s="101">
        <v>261.37740379065167</v>
      </c>
      <c r="U13" s="101">
        <v>235.50773485124876</v>
      </c>
      <c r="V13" s="101">
        <v>241.40741869819772</v>
      </c>
      <c r="W13" s="101">
        <v>237.72971537196005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3952.3406916382019</v>
      </c>
      <c r="C24" s="117">
        <f t="shared" si="7"/>
        <v>4021.8010293729612</v>
      </c>
      <c r="D24" s="117">
        <f t="shared" si="7"/>
        <v>3583.2432429531032</v>
      </c>
      <c r="E24" s="117">
        <f t="shared" si="7"/>
        <v>3093.0120689236132</v>
      </c>
      <c r="F24" s="117">
        <f t="shared" si="7"/>
        <v>4032.0398424380573</v>
      </c>
      <c r="G24" s="117">
        <f t="shared" si="7"/>
        <v>3491.4191094744479</v>
      </c>
      <c r="H24" s="117">
        <f t="shared" si="7"/>
        <v>3719.3176348502598</v>
      </c>
      <c r="I24" s="117">
        <f t="shared" si="7"/>
        <v>2321.4768003080526</v>
      </c>
      <c r="J24" s="117">
        <f t="shared" si="7"/>
        <v>3174.8605314915499</v>
      </c>
      <c r="K24" s="117">
        <f t="shared" si="7"/>
        <v>3012.6451277739529</v>
      </c>
      <c r="L24" s="117">
        <f t="shared" si="7"/>
        <v>3292.1313036164379</v>
      </c>
      <c r="M24" s="117">
        <f t="shared" si="7"/>
        <v>3032.9367070907701</v>
      </c>
      <c r="N24" s="117">
        <f t="shared" si="7"/>
        <v>2807.6981373519943</v>
      </c>
      <c r="O24" s="117">
        <f t="shared" si="7"/>
        <v>3477.0952132046582</v>
      </c>
      <c r="P24" s="117">
        <f t="shared" si="7"/>
        <v>2841.5844429031681</v>
      </c>
      <c r="Q24" s="117">
        <f t="shared" si="7"/>
        <v>2367.315467386738</v>
      </c>
      <c r="R24" s="117">
        <f t="shared" ref="R24:V24" si="8">R25+R28+R30+R39</f>
        <v>3005.8792993265834</v>
      </c>
      <c r="S24" s="117">
        <f t="shared" si="8"/>
        <v>2200.4928573860789</v>
      </c>
      <c r="T24" s="117">
        <f t="shared" si="8"/>
        <v>3191.9665908320162</v>
      </c>
      <c r="U24" s="117">
        <f t="shared" si="8"/>
        <v>2767.3327047271091</v>
      </c>
      <c r="V24" s="117">
        <f t="shared" si="8"/>
        <v>3021.4067880882358</v>
      </c>
      <c r="W24" s="117">
        <f t="shared" ref="W24" si="9">W25+W28+W30+W39</f>
        <v>2741.919274884111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3853.9730423115293</v>
      </c>
      <c r="C25" s="122">
        <f t="shared" si="10"/>
        <v>3932.675682061561</v>
      </c>
      <c r="D25" s="122">
        <f t="shared" si="10"/>
        <v>3502.7293597892617</v>
      </c>
      <c r="E25" s="122">
        <f t="shared" si="10"/>
        <v>3028.2234366712833</v>
      </c>
      <c r="F25" s="122">
        <f t="shared" si="10"/>
        <v>3946.1824444960698</v>
      </c>
      <c r="G25" s="122">
        <f t="shared" si="10"/>
        <v>3421.0152113937702</v>
      </c>
      <c r="H25" s="122">
        <f t="shared" si="10"/>
        <v>3651.695038593246</v>
      </c>
      <c r="I25" s="122">
        <f t="shared" si="10"/>
        <v>2268.8731921001513</v>
      </c>
      <c r="J25" s="122">
        <f t="shared" si="10"/>
        <v>3116.1234353464984</v>
      </c>
      <c r="K25" s="122">
        <f t="shared" si="10"/>
        <v>2954.9782265005551</v>
      </c>
      <c r="L25" s="122">
        <f t="shared" si="10"/>
        <v>3232.1823014575434</v>
      </c>
      <c r="M25" s="122">
        <f t="shared" si="10"/>
        <v>2968.7060245796433</v>
      </c>
      <c r="N25" s="122">
        <f t="shared" si="10"/>
        <v>2752.4232877925224</v>
      </c>
      <c r="O25" s="122">
        <f t="shared" si="10"/>
        <v>3428.4015144734126</v>
      </c>
      <c r="P25" s="122">
        <f t="shared" si="10"/>
        <v>2787.1501510519329</v>
      </c>
      <c r="Q25" s="122">
        <f t="shared" si="10"/>
        <v>2322.0357966087013</v>
      </c>
      <c r="R25" s="122">
        <f t="shared" ref="R25:V25" si="11">SUM(R26:R27)</f>
        <v>2947.5581948925023</v>
      </c>
      <c r="S25" s="122">
        <f t="shared" si="11"/>
        <v>2154.2054633009661</v>
      </c>
      <c r="T25" s="122">
        <f t="shared" si="11"/>
        <v>3121.3018337143244</v>
      </c>
      <c r="U25" s="122">
        <f t="shared" si="11"/>
        <v>2704.9162075048021</v>
      </c>
      <c r="V25" s="122">
        <f t="shared" si="11"/>
        <v>2954.2442785368107</v>
      </c>
      <c r="W25" s="122">
        <f t="shared" ref="W25" si="12">SUM(W26:W27)</f>
        <v>2684.7938196617324</v>
      </c>
      <c r="DA25" s="130" t="s">
        <v>2600</v>
      </c>
    </row>
    <row r="26" spans="1:105" ht="12" customHeight="1" x14ac:dyDescent="0.25">
      <c r="A26" s="97" t="s">
        <v>74</v>
      </c>
      <c r="B26" s="98">
        <v>3853.9730423115293</v>
      </c>
      <c r="C26" s="98">
        <v>3932.675682061561</v>
      </c>
      <c r="D26" s="98">
        <v>3502.7293597892617</v>
      </c>
      <c r="E26" s="98">
        <v>3028.2234366712833</v>
      </c>
      <c r="F26" s="98">
        <v>3946.1824444960698</v>
      </c>
      <c r="G26" s="98">
        <v>3421.0152113937702</v>
      </c>
      <c r="H26" s="98">
        <v>3651.695038593246</v>
      </c>
      <c r="I26" s="98">
        <v>2268.8731921001513</v>
      </c>
      <c r="J26" s="98">
        <v>3116.1234353464984</v>
      </c>
      <c r="K26" s="98">
        <v>2954.9782265005551</v>
      </c>
      <c r="L26" s="98">
        <v>3232.1823014575434</v>
      </c>
      <c r="M26" s="98">
        <v>2968.7060245796433</v>
      </c>
      <c r="N26" s="98">
        <v>2752.4232877925224</v>
      </c>
      <c r="O26" s="98">
        <v>3428.4015144734126</v>
      </c>
      <c r="P26" s="98">
        <v>2787.1501510519329</v>
      </c>
      <c r="Q26" s="98">
        <v>2322.0357966087013</v>
      </c>
      <c r="R26" s="98">
        <v>2947.5581948925023</v>
      </c>
      <c r="S26" s="98">
        <v>2154.2054633009661</v>
      </c>
      <c r="T26" s="98">
        <v>3121.3018337143244</v>
      </c>
      <c r="U26" s="98">
        <v>2704.9162075048021</v>
      </c>
      <c r="V26" s="98">
        <v>2954.2442785368107</v>
      </c>
      <c r="W26" s="98">
        <v>2684.7938196617324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98.367649326672748</v>
      </c>
      <c r="C30" s="122">
        <v>89.125347311400162</v>
      </c>
      <c r="D30" s="122">
        <v>80.513883163841555</v>
      </c>
      <c r="E30" s="122">
        <v>64.788632252329933</v>
      </c>
      <c r="F30" s="122">
        <v>85.857397941987372</v>
      </c>
      <c r="G30" s="122">
        <v>70.403898080677877</v>
      </c>
      <c r="H30" s="122">
        <v>67.622596257013925</v>
      </c>
      <c r="I30" s="122">
        <v>52.603608207901303</v>
      </c>
      <c r="J30" s="122">
        <v>58.73709614505141</v>
      </c>
      <c r="K30" s="122">
        <v>57.666901273397905</v>
      </c>
      <c r="L30" s="122">
        <v>59.949002158894345</v>
      </c>
      <c r="M30" s="122">
        <v>64.230682511126801</v>
      </c>
      <c r="N30" s="122">
        <v>55.274849559472074</v>
      </c>
      <c r="O30" s="122">
        <v>48.693698731245647</v>
      </c>
      <c r="P30" s="122">
        <v>54.43429185123545</v>
      </c>
      <c r="Q30" s="122">
        <v>45.279670778036568</v>
      </c>
      <c r="R30" s="122">
        <v>58.321104434081114</v>
      </c>
      <c r="S30" s="122">
        <v>46.28739408511283</v>
      </c>
      <c r="T30" s="122">
        <v>70.664757117691906</v>
      </c>
      <c r="U30" s="122">
        <v>62.416497222307257</v>
      </c>
      <c r="V30" s="122">
        <v>67.162509551425117</v>
      </c>
      <c r="W30" s="122">
        <v>57.125455222378541</v>
      </c>
      <c r="DA30" s="130" t="s">
        <v>2605</v>
      </c>
    </row>
    <row r="31" spans="1:105" ht="12" customHeight="1" x14ac:dyDescent="0.25">
      <c r="A31" s="97" t="s">
        <v>141</v>
      </c>
      <c r="B31" s="98">
        <v>572.73223882633988</v>
      </c>
      <c r="C31" s="98">
        <v>545.63853363732119</v>
      </c>
      <c r="D31" s="98">
        <v>549.70191421951358</v>
      </c>
      <c r="E31" s="98">
        <v>472.61283856687754</v>
      </c>
      <c r="F31" s="98">
        <v>659.15084898745556</v>
      </c>
      <c r="G31" s="98">
        <v>574.5704126690589</v>
      </c>
      <c r="H31" s="98">
        <v>608.99274133145752</v>
      </c>
      <c r="I31" s="98">
        <v>508.65697892645085</v>
      </c>
      <c r="J31" s="98">
        <v>584.85066546525206</v>
      </c>
      <c r="K31" s="98">
        <v>569.86694680784683</v>
      </c>
      <c r="L31" s="98">
        <v>592.3366860526005</v>
      </c>
      <c r="M31" s="98">
        <v>641.30939697839244</v>
      </c>
      <c r="N31" s="98">
        <v>581.33778385255323</v>
      </c>
      <c r="O31" s="98">
        <v>512.87271527396467</v>
      </c>
      <c r="P31" s="98">
        <v>535.65794685701519</v>
      </c>
      <c r="Q31" s="98">
        <v>416.13381779436469</v>
      </c>
      <c r="R31" s="98">
        <v>542.14662305901197</v>
      </c>
      <c r="S31" s="98">
        <v>435.35642987265811</v>
      </c>
      <c r="T31" s="98">
        <v>602.0759668000893</v>
      </c>
      <c r="U31" s="98">
        <v>532.67733605547892</v>
      </c>
      <c r="V31" s="98">
        <v>571.56113448496421</v>
      </c>
      <c r="W31" s="98">
        <v>507.57665082846881</v>
      </c>
      <c r="DA31" s="63" t="s">
        <v>2606</v>
      </c>
    </row>
    <row r="32" spans="1:105" ht="12" customHeight="1" x14ac:dyDescent="0.25">
      <c r="A32" s="97" t="s">
        <v>140</v>
      </c>
      <c r="B32" s="98">
        <v>249.11005689355667</v>
      </c>
      <c r="C32" s="98">
        <v>224.61492183514468</v>
      </c>
      <c r="D32" s="98">
        <v>232.3679677815573</v>
      </c>
      <c r="E32" s="98">
        <v>198.99242608023195</v>
      </c>
      <c r="F32" s="98">
        <v>297.18759372625345</v>
      </c>
      <c r="G32" s="98">
        <v>255.49940946412767</v>
      </c>
      <c r="H32" s="98">
        <v>269.74795983313555</v>
      </c>
      <c r="I32" s="98">
        <v>250.12141830324015</v>
      </c>
      <c r="J32" s="98">
        <v>259.81871848914341</v>
      </c>
      <c r="K32" s="98">
        <v>256.17022141031794</v>
      </c>
      <c r="L32" s="98">
        <v>264.68170728529645</v>
      </c>
      <c r="M32" s="98">
        <v>298.33266970080797</v>
      </c>
      <c r="N32" s="98">
        <v>272.64095820210105</v>
      </c>
      <c r="O32" s="98">
        <v>252.88300991964664</v>
      </c>
      <c r="P32" s="98">
        <v>231.75079758611329</v>
      </c>
      <c r="Q32" s="98">
        <v>179.129770947053</v>
      </c>
      <c r="R32" s="98">
        <v>233.19391834084126</v>
      </c>
      <c r="S32" s="98">
        <v>200.34018567977236</v>
      </c>
      <c r="T32" s="98">
        <v>254.87081547465075</v>
      </c>
      <c r="U32" s="98">
        <v>229.52938192160752</v>
      </c>
      <c r="V32" s="98">
        <v>233.83970874297847</v>
      </c>
      <c r="W32" s="98">
        <v>230.50608871735031</v>
      </c>
      <c r="DA32" s="63" t="s">
        <v>2607</v>
      </c>
    </row>
    <row r="33" spans="1:105" ht="12" customHeight="1" x14ac:dyDescent="0.25">
      <c r="A33" s="100" t="s">
        <v>50</v>
      </c>
      <c r="B33" s="101">
        <v>249.11005689355667</v>
      </c>
      <c r="C33" s="101">
        <v>224.61492183514468</v>
      </c>
      <c r="D33" s="101">
        <v>232.3679677815573</v>
      </c>
      <c r="E33" s="101">
        <v>198.99242608023195</v>
      </c>
      <c r="F33" s="101">
        <v>297.18759372625345</v>
      </c>
      <c r="G33" s="101">
        <v>255.49940946412767</v>
      </c>
      <c r="H33" s="101">
        <v>269.74795983313555</v>
      </c>
      <c r="I33" s="101">
        <v>250.12141830324015</v>
      </c>
      <c r="J33" s="101">
        <v>259.81871848914341</v>
      </c>
      <c r="K33" s="101">
        <v>256.17022141031794</v>
      </c>
      <c r="L33" s="101">
        <v>264.68170728529645</v>
      </c>
      <c r="M33" s="101">
        <v>298.33266970080797</v>
      </c>
      <c r="N33" s="101">
        <v>272.64095820210105</v>
      </c>
      <c r="O33" s="101">
        <v>252.88300991964664</v>
      </c>
      <c r="P33" s="101">
        <v>231.75079758611329</v>
      </c>
      <c r="Q33" s="101">
        <v>179.129770947053</v>
      </c>
      <c r="R33" s="101">
        <v>233.19391834084126</v>
      </c>
      <c r="S33" s="101">
        <v>200.34018567977236</v>
      </c>
      <c r="T33" s="101">
        <v>254.87081547465075</v>
      </c>
      <c r="U33" s="101">
        <v>229.52938192160752</v>
      </c>
      <c r="V33" s="101">
        <v>233.83970874297847</v>
      </c>
      <c r="W33" s="101">
        <v>230.50608871735031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4885.9806467942471</v>
      </c>
      <c r="C43" s="117">
        <f t="shared" si="14"/>
        <v>5648.5174966782524</v>
      </c>
      <c r="D43" s="117">
        <f t="shared" si="14"/>
        <v>5125.8052269335203</v>
      </c>
      <c r="E43" s="117">
        <f t="shared" si="14"/>
        <v>5103.6258944774336</v>
      </c>
      <c r="F43" s="117">
        <f t="shared" si="14"/>
        <v>4749.8831656522671</v>
      </c>
      <c r="G43" s="117">
        <f t="shared" si="14"/>
        <v>4839.9958899597341</v>
      </c>
      <c r="H43" s="117">
        <f t="shared" si="14"/>
        <v>5265.5176018189741</v>
      </c>
      <c r="I43" s="117">
        <f t="shared" si="14"/>
        <v>3348.459492455474</v>
      </c>
      <c r="J43" s="117">
        <f t="shared" si="14"/>
        <v>4937.5183422985756</v>
      </c>
      <c r="K43" s="117">
        <f t="shared" si="14"/>
        <v>4450.0081046291407</v>
      </c>
      <c r="L43" s="117">
        <f t="shared" si="14"/>
        <v>4609.0419222005312</v>
      </c>
      <c r="M43" s="117">
        <f t="shared" si="14"/>
        <v>4043.2065947145607</v>
      </c>
      <c r="N43" s="117">
        <f t="shared" si="14"/>
        <v>4261.3218090791706</v>
      </c>
      <c r="O43" s="117">
        <f t="shared" si="14"/>
        <v>4516.8090340359431</v>
      </c>
      <c r="P43" s="117">
        <f t="shared" si="14"/>
        <v>3899.0981793884202</v>
      </c>
      <c r="Q43" s="117">
        <f t="shared" si="14"/>
        <v>3834.335953324503</v>
      </c>
      <c r="R43" s="117">
        <f t="shared" ref="R43:V43" si="15">R44+R47+R49+R58</f>
        <v>3899.1333364414572</v>
      </c>
      <c r="S43" s="117">
        <f t="shared" si="15"/>
        <v>4021.730707808998</v>
      </c>
      <c r="T43" s="117">
        <f t="shared" si="15"/>
        <v>3569.8376481804175</v>
      </c>
      <c r="U43" s="117">
        <f t="shared" si="15"/>
        <v>4221.9216509123617</v>
      </c>
      <c r="V43" s="117">
        <f t="shared" si="15"/>
        <v>4768.4828020424902</v>
      </c>
      <c r="W43" s="117">
        <f t="shared" ref="W43" si="16">W44+W47+W49+W58</f>
        <v>3198.0641059075456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4283.0270248033985</v>
      </c>
      <c r="C44" s="122">
        <f t="shared" si="17"/>
        <v>4968.7279804308992</v>
      </c>
      <c r="D44" s="122">
        <f t="shared" si="17"/>
        <v>4467.5294681401419</v>
      </c>
      <c r="E44" s="122">
        <f t="shared" si="17"/>
        <v>4419.7109594336862</v>
      </c>
      <c r="F44" s="122">
        <f t="shared" si="17"/>
        <v>4082.7306571080817</v>
      </c>
      <c r="G44" s="122">
        <f t="shared" si="17"/>
        <v>4135.0095771389424</v>
      </c>
      <c r="H44" s="122">
        <f t="shared" si="17"/>
        <v>4513.8435300232941</v>
      </c>
      <c r="I44" s="122">
        <f t="shared" si="17"/>
        <v>2793.7074776839286</v>
      </c>
      <c r="J44" s="122">
        <f t="shared" si="17"/>
        <v>4204.8862292220683</v>
      </c>
      <c r="K44" s="122">
        <f t="shared" si="17"/>
        <v>3753.5255212146167</v>
      </c>
      <c r="L44" s="122">
        <f t="shared" si="17"/>
        <v>3929.7415890866537</v>
      </c>
      <c r="M44" s="122">
        <f t="shared" si="17"/>
        <v>3359.9357296012117</v>
      </c>
      <c r="N44" s="122">
        <f t="shared" si="17"/>
        <v>3587.0154113908093</v>
      </c>
      <c r="O44" s="122">
        <f t="shared" si="17"/>
        <v>4026.0406903384687</v>
      </c>
      <c r="P44" s="122">
        <f t="shared" si="17"/>
        <v>3364.4491461964935</v>
      </c>
      <c r="Q44" s="122">
        <f t="shared" si="17"/>
        <v>3343.3489753473777</v>
      </c>
      <c r="R44" s="122">
        <f t="shared" ref="R44:V44" si="18">SUM(R45:R46)</f>
        <v>3408.7639586444002</v>
      </c>
      <c r="S44" s="122">
        <f t="shared" si="18"/>
        <v>3461.7628953721864</v>
      </c>
      <c r="T44" s="122">
        <f t="shared" si="18"/>
        <v>3042.1450500182755</v>
      </c>
      <c r="U44" s="122">
        <f t="shared" si="18"/>
        <v>3573.9494303627675</v>
      </c>
      <c r="V44" s="122">
        <f t="shared" si="18"/>
        <v>4035.9838740219639</v>
      </c>
      <c r="W44" s="122">
        <f t="shared" ref="W44" si="19">SUM(W45:W46)</f>
        <v>2712.5265823894415</v>
      </c>
      <c r="DA44" s="130" t="s">
        <v>2618</v>
      </c>
    </row>
    <row r="45" spans="1:105" ht="12" customHeight="1" x14ac:dyDescent="0.25">
      <c r="A45" s="97" t="s">
        <v>216</v>
      </c>
      <c r="B45" s="98">
        <v>4283.0270248033985</v>
      </c>
      <c r="C45" s="98">
        <v>4968.7279804308992</v>
      </c>
      <c r="D45" s="98">
        <v>4467.5294681401419</v>
      </c>
      <c r="E45" s="98">
        <v>4419.7109594336862</v>
      </c>
      <c r="F45" s="98">
        <v>4082.7306571080817</v>
      </c>
      <c r="G45" s="98">
        <v>4135.0095771389424</v>
      </c>
      <c r="H45" s="98">
        <v>4513.8435300232941</v>
      </c>
      <c r="I45" s="98">
        <v>2793.7074776839286</v>
      </c>
      <c r="J45" s="98">
        <v>4204.8862292220683</v>
      </c>
      <c r="K45" s="98">
        <v>3753.5255212146167</v>
      </c>
      <c r="L45" s="98">
        <v>3929.7415890866537</v>
      </c>
      <c r="M45" s="98">
        <v>3359.9357296012117</v>
      </c>
      <c r="N45" s="98">
        <v>3587.0154113908093</v>
      </c>
      <c r="O45" s="98">
        <v>4026.0406903384687</v>
      </c>
      <c r="P45" s="98">
        <v>3364.4491461964935</v>
      </c>
      <c r="Q45" s="98">
        <v>3343.3489753473777</v>
      </c>
      <c r="R45" s="98">
        <v>3408.7639586444002</v>
      </c>
      <c r="S45" s="98">
        <v>3461.7628953721864</v>
      </c>
      <c r="T45" s="98">
        <v>3042.1450500182755</v>
      </c>
      <c r="U45" s="98">
        <v>3573.9494303627675</v>
      </c>
      <c r="V45" s="98">
        <v>4035.9838740219639</v>
      </c>
      <c r="W45" s="98">
        <v>2712.5265823894415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602.95362199084855</v>
      </c>
      <c r="C49" s="122">
        <v>679.7895162473535</v>
      </c>
      <c r="D49" s="122">
        <v>658.27575879337871</v>
      </c>
      <c r="E49" s="122">
        <v>683.91493504374773</v>
      </c>
      <c r="F49" s="122">
        <v>667.15250854418503</v>
      </c>
      <c r="G49" s="122">
        <v>704.98631282079157</v>
      </c>
      <c r="H49" s="122">
        <v>751.67407179567965</v>
      </c>
      <c r="I49" s="122">
        <v>554.75201477154519</v>
      </c>
      <c r="J49" s="122">
        <v>732.63211307650715</v>
      </c>
      <c r="K49" s="122">
        <v>696.48258341452436</v>
      </c>
      <c r="L49" s="122">
        <v>679.30033311387774</v>
      </c>
      <c r="M49" s="122">
        <v>683.2708651133488</v>
      </c>
      <c r="N49" s="122">
        <v>674.30639768836113</v>
      </c>
      <c r="O49" s="122">
        <v>490.76834369747468</v>
      </c>
      <c r="P49" s="122">
        <v>534.64903319192695</v>
      </c>
      <c r="Q49" s="122">
        <v>490.98697797712504</v>
      </c>
      <c r="R49" s="122">
        <v>490.36937779705693</v>
      </c>
      <c r="S49" s="122">
        <v>559.96781243681176</v>
      </c>
      <c r="T49" s="122">
        <v>527.69259816214196</v>
      </c>
      <c r="U49" s="122">
        <v>647.97222054959445</v>
      </c>
      <c r="V49" s="122">
        <v>732.49892802052682</v>
      </c>
      <c r="W49" s="122">
        <v>485.53752351810414</v>
      </c>
      <c r="DA49" s="130" t="s">
        <v>2623</v>
      </c>
    </row>
    <row r="50" spans="1:105" ht="12" customHeight="1" x14ac:dyDescent="0.25">
      <c r="A50" s="97" t="s">
        <v>138</v>
      </c>
      <c r="B50" s="98">
        <v>668.39917264930637</v>
      </c>
      <c r="C50" s="98">
        <v>754.96669311332778</v>
      </c>
      <c r="D50" s="98">
        <v>730.19842744253174</v>
      </c>
      <c r="E50" s="98">
        <v>758.57187152362258</v>
      </c>
      <c r="F50" s="98">
        <v>739.81838975818641</v>
      </c>
      <c r="G50" s="98">
        <v>782.21219276328952</v>
      </c>
      <c r="H50" s="98">
        <v>834.80184691506724</v>
      </c>
      <c r="I50" s="98">
        <v>614.41211586338886</v>
      </c>
      <c r="J50" s="98">
        <v>814.61611822035263</v>
      </c>
      <c r="K50" s="98">
        <v>774.78721657127221</v>
      </c>
      <c r="L50" s="98">
        <v>754.72396563673044</v>
      </c>
      <c r="M50" s="98">
        <v>777.57137064007782</v>
      </c>
      <c r="N50" s="98">
        <v>803.69209790881894</v>
      </c>
      <c r="O50" s="98">
        <v>648.00683996733608</v>
      </c>
      <c r="P50" s="98">
        <v>736.04801662507998</v>
      </c>
      <c r="Q50" s="98">
        <v>687.40518289561066</v>
      </c>
      <c r="R50" s="98">
        <v>667.35386943918434</v>
      </c>
      <c r="S50" s="98">
        <v>728.29734889275096</v>
      </c>
      <c r="T50" s="98">
        <v>653.84160197184337</v>
      </c>
      <c r="U50" s="98">
        <v>760.54435787586897</v>
      </c>
      <c r="V50" s="98">
        <v>852.02993259150639</v>
      </c>
      <c r="W50" s="98">
        <v>542.90422464688584</v>
      </c>
      <c r="DA50" s="63" t="s">
        <v>2624</v>
      </c>
    </row>
    <row r="51" spans="1:105" ht="12" customHeight="1" x14ac:dyDescent="0.25">
      <c r="A51" s="97" t="s">
        <v>137</v>
      </c>
      <c r="B51" s="98">
        <v>290.52199018785308</v>
      </c>
      <c r="C51" s="98">
        <v>309.58602339424834</v>
      </c>
      <c r="D51" s="98">
        <v>307.54206111269565</v>
      </c>
      <c r="E51" s="98">
        <v>317.50594061351853</v>
      </c>
      <c r="F51" s="98">
        <v>331.30875902252421</v>
      </c>
      <c r="G51" s="98">
        <v>344.1010519672958</v>
      </c>
      <c r="H51" s="98">
        <v>363.82598419673184</v>
      </c>
      <c r="I51" s="98">
        <v>297.27195531588933</v>
      </c>
      <c r="J51" s="98">
        <v>356.87355832748568</v>
      </c>
      <c r="K51" s="98">
        <v>344.24486778708206</v>
      </c>
      <c r="L51" s="98">
        <v>334.88290882541014</v>
      </c>
      <c r="M51" s="98">
        <v>360.43191524505204</v>
      </c>
      <c r="N51" s="98">
        <v>376.20251338250461</v>
      </c>
      <c r="O51" s="98">
        <v>319.06421202495579</v>
      </c>
      <c r="P51" s="98">
        <v>313.44853028491286</v>
      </c>
      <c r="Q51" s="98">
        <v>288.90192085198498</v>
      </c>
      <c r="R51" s="98">
        <v>283.24456292315898</v>
      </c>
      <c r="S51" s="98">
        <v>329.58256245886628</v>
      </c>
      <c r="T51" s="98">
        <v>272.29618736569631</v>
      </c>
      <c r="U51" s="98">
        <v>317.04060148054418</v>
      </c>
      <c r="V51" s="98">
        <v>336.2802038023051</v>
      </c>
      <c r="W51" s="98">
        <v>239.30346510346462</v>
      </c>
      <c r="DA51" s="63" t="s">
        <v>2625</v>
      </c>
    </row>
    <row r="52" spans="1:105" ht="12" customHeight="1" x14ac:dyDescent="0.25">
      <c r="A52" s="100" t="s">
        <v>216</v>
      </c>
      <c r="B52" s="101">
        <v>290.52199018785308</v>
      </c>
      <c r="C52" s="101">
        <v>309.58602339424834</v>
      </c>
      <c r="D52" s="101">
        <v>307.54206111269565</v>
      </c>
      <c r="E52" s="101">
        <v>317.50594061351853</v>
      </c>
      <c r="F52" s="101">
        <v>331.30875902252421</v>
      </c>
      <c r="G52" s="101">
        <v>344.1010519672958</v>
      </c>
      <c r="H52" s="101">
        <v>363.82598419673184</v>
      </c>
      <c r="I52" s="101">
        <v>297.27195531588933</v>
      </c>
      <c r="J52" s="101">
        <v>356.87355832748568</v>
      </c>
      <c r="K52" s="101">
        <v>344.24486778708206</v>
      </c>
      <c r="L52" s="101">
        <v>334.88290882541014</v>
      </c>
      <c r="M52" s="101">
        <v>360.43191524505204</v>
      </c>
      <c r="N52" s="101">
        <v>376.20251338250461</v>
      </c>
      <c r="O52" s="101">
        <v>319.06421202495579</v>
      </c>
      <c r="P52" s="101">
        <v>313.44853028491286</v>
      </c>
      <c r="Q52" s="101">
        <v>288.90192085198498</v>
      </c>
      <c r="R52" s="101">
        <v>283.24456292315898</v>
      </c>
      <c r="S52" s="101">
        <v>329.58256245886628</v>
      </c>
      <c r="T52" s="101">
        <v>272.29618736569631</v>
      </c>
      <c r="U52" s="101">
        <v>317.04060148054418</v>
      </c>
      <c r="V52" s="101">
        <v>336.2802038023051</v>
      </c>
      <c r="W52" s="101">
        <v>239.30346510346462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3501.1177126479379</v>
      </c>
      <c r="C62" s="117">
        <f t="shared" si="21"/>
        <v>3610.7009136367383</v>
      </c>
      <c r="D62" s="117">
        <f t="shared" si="21"/>
        <v>3520.6315636584777</v>
      </c>
      <c r="E62" s="117">
        <f t="shared" si="21"/>
        <v>3454.310100288923</v>
      </c>
      <c r="F62" s="117">
        <f t="shared" si="21"/>
        <v>3325.962013195282</v>
      </c>
      <c r="G62" s="117">
        <f t="shared" si="21"/>
        <v>3204.9421814777238</v>
      </c>
      <c r="H62" s="117">
        <f t="shared" si="21"/>
        <v>3098.5214805204364</v>
      </c>
      <c r="I62" s="117">
        <f t="shared" si="21"/>
        <v>2860.6396726131334</v>
      </c>
      <c r="J62" s="117">
        <f t="shared" si="21"/>
        <v>2933.9673313219919</v>
      </c>
      <c r="K62" s="117">
        <f t="shared" si="21"/>
        <v>2854.909241652364</v>
      </c>
      <c r="L62" s="117">
        <f t="shared" si="21"/>
        <v>3078.1418171323126</v>
      </c>
      <c r="M62" s="117">
        <f t="shared" si="21"/>
        <v>2611.4627547603454</v>
      </c>
      <c r="N62" s="117">
        <f t="shared" si="21"/>
        <v>2855.8747075807446</v>
      </c>
      <c r="O62" s="117">
        <f t="shared" si="21"/>
        <v>3036.5894144465774</v>
      </c>
      <c r="P62" s="117">
        <f t="shared" si="21"/>
        <v>2458.6468985829906</v>
      </c>
      <c r="Q62" s="117">
        <f t="shared" si="21"/>
        <v>2546.457329579981</v>
      </c>
      <c r="R62" s="117">
        <f t="shared" ref="R62:V62" si="22">R63+R66+R68+R77</f>
        <v>2732.2651294432953</v>
      </c>
      <c r="S62" s="117">
        <f t="shared" si="22"/>
        <v>2597.8746871918329</v>
      </c>
      <c r="T62" s="117">
        <f t="shared" si="22"/>
        <v>2618.1721948009977</v>
      </c>
      <c r="U62" s="117">
        <f t="shared" si="22"/>
        <v>2619.2115856590603</v>
      </c>
      <c r="V62" s="117">
        <f t="shared" si="22"/>
        <v>2521.1025462950961</v>
      </c>
      <c r="W62" s="117">
        <f t="shared" ref="W62" si="23">W63+W66+W68+W77</f>
        <v>2818.6591614665585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3007.8881324268687</v>
      </c>
      <c r="C63" s="122">
        <f t="shared" si="24"/>
        <v>3115.3407991692416</v>
      </c>
      <c r="D63" s="122">
        <f t="shared" si="24"/>
        <v>3004.5874855359657</v>
      </c>
      <c r="E63" s="122">
        <f t="shared" si="24"/>
        <v>2926.0871709848057</v>
      </c>
      <c r="F63" s="122">
        <f t="shared" si="24"/>
        <v>2793.6602519640278</v>
      </c>
      <c r="G63" s="122">
        <f t="shared" si="24"/>
        <v>2673.9315928377855</v>
      </c>
      <c r="H63" s="122">
        <f t="shared" si="24"/>
        <v>2596.2829962653864</v>
      </c>
      <c r="I63" s="122">
        <f t="shared" si="24"/>
        <v>2324.1692091891568</v>
      </c>
      <c r="J63" s="122">
        <f t="shared" si="24"/>
        <v>2443.168531039139</v>
      </c>
      <c r="K63" s="122">
        <f t="shared" si="24"/>
        <v>2366.1367933828196</v>
      </c>
      <c r="L63" s="122">
        <f t="shared" si="24"/>
        <v>2583.8879867498049</v>
      </c>
      <c r="M63" s="122">
        <f t="shared" si="24"/>
        <v>2152.8597660046453</v>
      </c>
      <c r="N63" s="122">
        <f t="shared" si="24"/>
        <v>2395.224553135829</v>
      </c>
      <c r="O63" s="122">
        <f t="shared" si="24"/>
        <v>2582.258133147232</v>
      </c>
      <c r="P63" s="122">
        <f t="shared" si="24"/>
        <v>2020.8348537059014</v>
      </c>
      <c r="Q63" s="122">
        <f t="shared" si="24"/>
        <v>2114.1222688248849</v>
      </c>
      <c r="R63" s="122">
        <f t="shared" ref="R63:V63" si="25">SUM(R64:R65)</f>
        <v>2293.0566773231358</v>
      </c>
      <c r="S63" s="122">
        <f t="shared" si="25"/>
        <v>2156.107805660497</v>
      </c>
      <c r="T63" s="122">
        <f t="shared" si="25"/>
        <v>2145.187162742438</v>
      </c>
      <c r="U63" s="122">
        <f t="shared" si="25"/>
        <v>2174.4843069166068</v>
      </c>
      <c r="V63" s="122">
        <f t="shared" si="25"/>
        <v>2095.4301680766548</v>
      </c>
      <c r="W63" s="122">
        <f t="shared" ref="W63" si="26">SUM(W64:W65)</f>
        <v>2349.4948711809679</v>
      </c>
      <c r="DA63" s="130" t="s">
        <v>2636</v>
      </c>
    </row>
    <row r="64" spans="1:105" ht="12" customHeight="1" x14ac:dyDescent="0.25">
      <c r="A64" s="97" t="s">
        <v>217</v>
      </c>
      <c r="B64" s="98">
        <v>3007.8881324268687</v>
      </c>
      <c r="C64" s="98">
        <v>3115.3407991692416</v>
      </c>
      <c r="D64" s="98">
        <v>3004.5874855359657</v>
      </c>
      <c r="E64" s="98">
        <v>2926.0871709848057</v>
      </c>
      <c r="F64" s="98">
        <v>2793.6602519640278</v>
      </c>
      <c r="G64" s="98">
        <v>2673.9315928377855</v>
      </c>
      <c r="H64" s="98">
        <v>2596.2829962653864</v>
      </c>
      <c r="I64" s="98">
        <v>2324.1692091891568</v>
      </c>
      <c r="J64" s="98">
        <v>2443.168531039139</v>
      </c>
      <c r="K64" s="98">
        <v>2366.1367933828196</v>
      </c>
      <c r="L64" s="98">
        <v>2583.8879867498049</v>
      </c>
      <c r="M64" s="98">
        <v>2152.8597660046453</v>
      </c>
      <c r="N64" s="98">
        <v>2395.224553135829</v>
      </c>
      <c r="O64" s="98">
        <v>2582.258133147232</v>
      </c>
      <c r="P64" s="98">
        <v>2020.8348537059014</v>
      </c>
      <c r="Q64" s="98">
        <v>2114.1222688248849</v>
      </c>
      <c r="R64" s="98">
        <v>2293.0566773231358</v>
      </c>
      <c r="S64" s="98">
        <v>2156.107805660497</v>
      </c>
      <c r="T64" s="98">
        <v>2145.187162742438</v>
      </c>
      <c r="U64" s="98">
        <v>2174.4843069166068</v>
      </c>
      <c r="V64" s="98">
        <v>2095.4301680766548</v>
      </c>
      <c r="W64" s="98">
        <v>2349.4948711809679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482.01276253956013</v>
      </c>
      <c r="C68" s="122">
        <v>484.09551532905442</v>
      </c>
      <c r="D68" s="122">
        <v>504.14926163474348</v>
      </c>
      <c r="E68" s="122">
        <v>515.78183011043257</v>
      </c>
      <c r="F68" s="122">
        <v>519.56066113132681</v>
      </c>
      <c r="G68" s="122">
        <v>518.09276860077978</v>
      </c>
      <c r="H68" s="122">
        <v>489.9706157554026</v>
      </c>
      <c r="I68" s="122">
        <v>523.83700283595147</v>
      </c>
      <c r="J68" s="122">
        <v>479.83873302959074</v>
      </c>
      <c r="K68" s="122">
        <v>477.43394105825473</v>
      </c>
      <c r="L68" s="122">
        <v>482.66878526318254</v>
      </c>
      <c r="M68" s="122">
        <v>448.2441741343527</v>
      </c>
      <c r="N68" s="122">
        <v>449.33086972608351</v>
      </c>
      <c r="O68" s="122">
        <v>441.34195706398634</v>
      </c>
      <c r="P68" s="122">
        <v>426.28231974524505</v>
      </c>
      <c r="Q68" s="122">
        <v>421.26330926800659</v>
      </c>
      <c r="R68" s="122">
        <v>429.23804912572916</v>
      </c>
      <c r="S68" s="122">
        <v>431.52451158165951</v>
      </c>
      <c r="T68" s="122">
        <v>462.19633854739686</v>
      </c>
      <c r="U68" s="122">
        <v>432.66864386435969</v>
      </c>
      <c r="V68" s="122">
        <v>414.07134860368433</v>
      </c>
      <c r="W68" s="122">
        <v>456.18016557517217</v>
      </c>
      <c r="DA68" s="130" t="s">
        <v>2641</v>
      </c>
    </row>
    <row r="69" spans="1:105" ht="12" customHeight="1" x14ac:dyDescent="0.25">
      <c r="A69" s="97" t="s">
        <v>134</v>
      </c>
      <c r="B69" s="98">
        <v>509.28269109133254</v>
      </c>
      <c r="C69" s="98">
        <v>516.56595422111923</v>
      </c>
      <c r="D69" s="98">
        <v>532.95597384474081</v>
      </c>
      <c r="E69" s="98">
        <v>544.34670253972035</v>
      </c>
      <c r="F69" s="98">
        <v>548.52703825875562</v>
      </c>
      <c r="G69" s="98">
        <v>547.71222784854797</v>
      </c>
      <c r="H69" s="98">
        <v>518.36918272692446</v>
      </c>
      <c r="I69" s="98">
        <v>546.31761389014036</v>
      </c>
      <c r="J69" s="98">
        <v>512.24495694931124</v>
      </c>
      <c r="K69" s="98">
        <v>519.287328171421</v>
      </c>
      <c r="L69" s="98">
        <v>534.10168773968951</v>
      </c>
      <c r="M69" s="98">
        <v>497.44560270155461</v>
      </c>
      <c r="N69" s="98">
        <v>499.96278164885285</v>
      </c>
      <c r="O69" s="98">
        <v>480.17318998610261</v>
      </c>
      <c r="P69" s="98">
        <v>456.1431481329484</v>
      </c>
      <c r="Q69" s="98">
        <v>446.35241638507699</v>
      </c>
      <c r="R69" s="98">
        <v>455.25055731986066</v>
      </c>
      <c r="S69" s="98">
        <v>456.85457553499424</v>
      </c>
      <c r="T69" s="98">
        <v>491.25013955939573</v>
      </c>
      <c r="U69" s="98">
        <v>459.70734112038775</v>
      </c>
      <c r="V69" s="98">
        <v>445.65957955487454</v>
      </c>
      <c r="W69" s="98">
        <v>481.43594266401226</v>
      </c>
      <c r="DA69" s="63" t="s">
        <v>2642</v>
      </c>
    </row>
    <row r="70" spans="1:105" ht="12" customHeight="1" x14ac:dyDescent="0.25">
      <c r="A70" s="97" t="s">
        <v>133</v>
      </c>
      <c r="B70" s="98">
        <v>221.416000908461</v>
      </c>
      <c r="C70" s="98">
        <v>209.71782890364673</v>
      </c>
      <c r="D70" s="98">
        <v>220.86492236264885</v>
      </c>
      <c r="E70" s="98">
        <v>222.43014297230789</v>
      </c>
      <c r="F70" s="98">
        <v>240.29902049276072</v>
      </c>
      <c r="G70" s="98">
        <v>235.45380575364265</v>
      </c>
      <c r="H70" s="98">
        <v>220.59869919361074</v>
      </c>
      <c r="I70" s="98">
        <v>258.80209328316062</v>
      </c>
      <c r="J70" s="98">
        <v>219.90619863903061</v>
      </c>
      <c r="K70" s="98">
        <v>226.2044416511842</v>
      </c>
      <c r="L70" s="98">
        <v>233.21021981039397</v>
      </c>
      <c r="M70" s="98">
        <v>228.13362112609138</v>
      </c>
      <c r="N70" s="98">
        <v>232.29773701480033</v>
      </c>
      <c r="O70" s="98">
        <v>233.97973330676226</v>
      </c>
      <c r="P70" s="98">
        <v>194.44383840368823</v>
      </c>
      <c r="Q70" s="98">
        <v>187.78970068315536</v>
      </c>
      <c r="R70" s="98">
        <v>193.97289644126087</v>
      </c>
      <c r="S70" s="98">
        <v>209.18279969337829</v>
      </c>
      <c r="T70" s="98">
        <v>205.19629588104263</v>
      </c>
      <c r="U70" s="98">
        <v>195.12946118164919</v>
      </c>
      <c r="V70" s="98">
        <v>179.02922074575505</v>
      </c>
      <c r="W70" s="98">
        <v>215.62977113809953</v>
      </c>
      <c r="DA70" s="63" t="s">
        <v>2643</v>
      </c>
    </row>
    <row r="71" spans="1:105" ht="12" customHeight="1" x14ac:dyDescent="0.25">
      <c r="A71" s="100" t="s">
        <v>217</v>
      </c>
      <c r="B71" s="101">
        <v>221.416000908461</v>
      </c>
      <c r="C71" s="101">
        <v>209.71782890364673</v>
      </c>
      <c r="D71" s="101">
        <v>220.86492236264885</v>
      </c>
      <c r="E71" s="101">
        <v>222.43014297230789</v>
      </c>
      <c r="F71" s="101">
        <v>240.29902049276072</v>
      </c>
      <c r="G71" s="101">
        <v>235.45380575364265</v>
      </c>
      <c r="H71" s="101">
        <v>220.59869919361074</v>
      </c>
      <c r="I71" s="101">
        <v>258.80209328316062</v>
      </c>
      <c r="J71" s="101">
        <v>219.90619863903061</v>
      </c>
      <c r="K71" s="101">
        <v>226.2044416511842</v>
      </c>
      <c r="L71" s="101">
        <v>233.21021981039397</v>
      </c>
      <c r="M71" s="101">
        <v>228.13362112609138</v>
      </c>
      <c r="N71" s="101">
        <v>232.29773701480033</v>
      </c>
      <c r="O71" s="101">
        <v>233.97973330676226</v>
      </c>
      <c r="P71" s="101">
        <v>194.44383840368823</v>
      </c>
      <c r="Q71" s="101">
        <v>187.78970068315536</v>
      </c>
      <c r="R71" s="101">
        <v>193.97289644126087</v>
      </c>
      <c r="S71" s="101">
        <v>209.18279969337829</v>
      </c>
      <c r="T71" s="101">
        <v>205.19629588104263</v>
      </c>
      <c r="U71" s="101">
        <v>195.12946118164919</v>
      </c>
      <c r="V71" s="101">
        <v>179.02922074575505</v>
      </c>
      <c r="W71" s="101">
        <v>215.62977113809953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11.216817681508987</v>
      </c>
      <c r="C77" s="122">
        <v>11.264599138442428</v>
      </c>
      <c r="D77" s="122">
        <v>11.894816487768146</v>
      </c>
      <c r="E77" s="122">
        <v>12.441099193684956</v>
      </c>
      <c r="F77" s="122">
        <v>12.741100099927099</v>
      </c>
      <c r="G77" s="122">
        <v>12.917820039158293</v>
      </c>
      <c r="H77" s="122">
        <v>12.26786849964771</v>
      </c>
      <c r="I77" s="122">
        <v>12.633460588025203</v>
      </c>
      <c r="J77" s="122">
        <v>10.960067253262059</v>
      </c>
      <c r="K77" s="122">
        <v>11.338507211289595</v>
      </c>
      <c r="L77" s="122">
        <v>11.58504511932512</v>
      </c>
      <c r="M77" s="122">
        <v>10.358814621347484</v>
      </c>
      <c r="N77" s="122">
        <v>11.319284718831971</v>
      </c>
      <c r="O77" s="122">
        <v>12.989324235359085</v>
      </c>
      <c r="P77" s="122">
        <v>11.52972513184419</v>
      </c>
      <c r="Q77" s="122">
        <v>11.071751487089163</v>
      </c>
      <c r="R77" s="122">
        <v>9.9704029944306605</v>
      </c>
      <c r="S77" s="122">
        <v>10.242369949676453</v>
      </c>
      <c r="T77" s="122">
        <v>10.78869351116262</v>
      </c>
      <c r="U77" s="122">
        <v>12.058634878093716</v>
      </c>
      <c r="V77" s="122">
        <v>11.601029614756978</v>
      </c>
      <c r="W77" s="122">
        <v>12.984124710418586</v>
      </c>
      <c r="DA77" s="130" t="s">
        <v>2650</v>
      </c>
    </row>
    <row r="78" spans="1:105" ht="12" customHeight="1" x14ac:dyDescent="0.25">
      <c r="A78" s="97" t="s">
        <v>192</v>
      </c>
      <c r="B78" s="98">
        <v>203.76635436650452</v>
      </c>
      <c r="C78" s="98">
        <v>207.26953387547849</v>
      </c>
      <c r="D78" s="98">
        <v>216.29392852958665</v>
      </c>
      <c r="E78" s="98">
        <v>224.80528190249268</v>
      </c>
      <c r="F78" s="98">
        <v>229.34048988690199</v>
      </c>
      <c r="G78" s="98">
        <v>231.39830957187689</v>
      </c>
      <c r="H78" s="98">
        <v>220.65204260492516</v>
      </c>
      <c r="I78" s="98">
        <v>223.35708386002304</v>
      </c>
      <c r="J78" s="98">
        <v>198.69946417855925</v>
      </c>
      <c r="K78" s="98">
        <v>205.43965196292831</v>
      </c>
      <c r="L78" s="98">
        <v>211.73186560785678</v>
      </c>
      <c r="M78" s="98">
        <v>181.44070905092619</v>
      </c>
      <c r="N78" s="98">
        <v>190.70105623402071</v>
      </c>
      <c r="O78" s="98">
        <v>209.73215812728637</v>
      </c>
      <c r="P78" s="98">
        <v>180.04911614190425</v>
      </c>
      <c r="Q78" s="98">
        <v>178.60118762010521</v>
      </c>
      <c r="R78" s="98">
        <v>167.72653740948076</v>
      </c>
      <c r="S78" s="98">
        <v>171.90624229722232</v>
      </c>
      <c r="T78" s="98">
        <v>173.64717451638418</v>
      </c>
      <c r="U78" s="98">
        <v>181.03743155735319</v>
      </c>
      <c r="V78" s="98">
        <v>166.80397624538176</v>
      </c>
      <c r="W78" s="98">
        <v>186.27866578101131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68.829992702930653</v>
      </c>
      <c r="C81" s="117">
        <f t="shared" si="28"/>
        <v>61.690688384582337</v>
      </c>
      <c r="D81" s="117">
        <f t="shared" si="28"/>
        <v>52.267777317939213</v>
      </c>
      <c r="E81" s="117">
        <f t="shared" si="28"/>
        <v>40.567124231218457</v>
      </c>
      <c r="F81" s="117">
        <f t="shared" si="28"/>
        <v>52.465522349008005</v>
      </c>
      <c r="G81" s="117">
        <f t="shared" si="28"/>
        <v>41.971698195181844</v>
      </c>
      <c r="H81" s="117">
        <f t="shared" si="28"/>
        <v>39.22337438630472</v>
      </c>
      <c r="I81" s="117">
        <f t="shared" si="28"/>
        <v>29.163145365290614</v>
      </c>
      <c r="J81" s="117">
        <f t="shared" si="28"/>
        <v>31.606281812599292</v>
      </c>
      <c r="K81" s="117">
        <f t="shared" si="28"/>
        <v>29.763957514693637</v>
      </c>
      <c r="L81" s="117">
        <f t="shared" si="28"/>
        <v>30.250805124432979</v>
      </c>
      <c r="M81" s="117">
        <f t="shared" si="28"/>
        <v>30.833620756758766</v>
      </c>
      <c r="N81" s="117">
        <f t="shared" si="28"/>
        <v>24.879474580317279</v>
      </c>
      <c r="O81" s="117">
        <f t="shared" si="28"/>
        <v>18.007318390915874</v>
      </c>
      <c r="P81" s="117">
        <f t="shared" si="28"/>
        <v>15.483203813718379</v>
      </c>
      <c r="Q81" s="117">
        <f t="shared" si="28"/>
        <v>10.269576355105722</v>
      </c>
      <c r="R81" s="117">
        <f t="shared" ref="R81:V81" si="29">R82+R85+R87+R100</f>
        <v>11.518531043558202</v>
      </c>
      <c r="S81" s="117">
        <f t="shared" si="29"/>
        <v>10.271275105601458</v>
      </c>
      <c r="T81" s="117">
        <f t="shared" si="29"/>
        <v>18.599617952829298</v>
      </c>
      <c r="U81" s="117">
        <f t="shared" si="29"/>
        <v>19.107430769267797</v>
      </c>
      <c r="V81" s="117">
        <f t="shared" si="29"/>
        <v>21.829760884340892</v>
      </c>
      <c r="W81" s="117">
        <f t="shared" ref="W81" si="30">W82+W85+W87+W100</f>
        <v>20.462689648995518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68.829992702930653</v>
      </c>
      <c r="C87" s="122">
        <v>61.690688384582337</v>
      </c>
      <c r="D87" s="122">
        <v>52.267777317939213</v>
      </c>
      <c r="E87" s="122">
        <v>40.567124231218457</v>
      </c>
      <c r="F87" s="122">
        <v>52.465522349008005</v>
      </c>
      <c r="G87" s="122">
        <v>41.971698195181844</v>
      </c>
      <c r="H87" s="122">
        <v>39.22337438630472</v>
      </c>
      <c r="I87" s="122">
        <v>29.163145365290614</v>
      </c>
      <c r="J87" s="122">
        <v>31.606281812599292</v>
      </c>
      <c r="K87" s="122">
        <v>29.763957514693637</v>
      </c>
      <c r="L87" s="122">
        <v>30.250805124432979</v>
      </c>
      <c r="M87" s="122">
        <v>30.833620756758766</v>
      </c>
      <c r="N87" s="122">
        <v>24.879474580317279</v>
      </c>
      <c r="O87" s="122">
        <v>18.007318390915874</v>
      </c>
      <c r="P87" s="122">
        <v>15.483203813718379</v>
      </c>
      <c r="Q87" s="122">
        <v>10.269576355105722</v>
      </c>
      <c r="R87" s="122">
        <v>11.518531043558202</v>
      </c>
      <c r="S87" s="122">
        <v>10.271275105601458</v>
      </c>
      <c r="T87" s="122">
        <v>18.599617952829298</v>
      </c>
      <c r="U87" s="122">
        <v>19.107430769267797</v>
      </c>
      <c r="V87" s="122">
        <v>21.829760884340892</v>
      </c>
      <c r="W87" s="122">
        <v>20.462689648995518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572.73223882633988</v>
      </c>
      <c r="C92" s="101">
        <v>545.817637823366</v>
      </c>
      <c r="D92" s="101">
        <v>549.41472927933273</v>
      </c>
      <c r="E92" s="101">
        <v>471.69118735218746</v>
      </c>
      <c r="F92" s="101">
        <v>657.45314759996052</v>
      </c>
      <c r="G92" s="101">
        <v>572.88172186148927</v>
      </c>
      <c r="H92" s="101">
        <v>607.22709195076368</v>
      </c>
      <c r="I92" s="101">
        <v>507.27047291560757</v>
      </c>
      <c r="J92" s="101">
        <v>583.46672030942614</v>
      </c>
      <c r="K92" s="101">
        <v>569.25308238707294</v>
      </c>
      <c r="L92" s="101">
        <v>591.99196753511694</v>
      </c>
      <c r="M92" s="101">
        <v>641.63908101584968</v>
      </c>
      <c r="N92" s="101">
        <v>582.72754764085516</v>
      </c>
      <c r="O92" s="101">
        <v>519.03852885541335</v>
      </c>
      <c r="P92" s="101">
        <v>548.57568600244144</v>
      </c>
      <c r="Q92" s="101">
        <v>432.71334250513837</v>
      </c>
      <c r="R92" s="101">
        <v>565.34588099406176</v>
      </c>
      <c r="S92" s="101">
        <v>436.02575139626356</v>
      </c>
      <c r="T92" s="101">
        <v>586.93177332392008</v>
      </c>
      <c r="U92" s="101">
        <v>516.44562489363932</v>
      </c>
      <c r="V92" s="101">
        <v>557.32573340750105</v>
      </c>
      <c r="W92" s="101">
        <v>498.55716717910906</v>
      </c>
      <c r="DA92" s="131" t="s">
        <v>2664</v>
      </c>
    </row>
    <row r="93" spans="1:105" ht="12" customHeight="1" x14ac:dyDescent="0.25">
      <c r="A93" s="107" t="s">
        <v>123</v>
      </c>
      <c r="B93" s="104">
        <v>249.1100568935567</v>
      </c>
      <c r="C93" s="104">
        <v>224.73514255492788</v>
      </c>
      <c r="D93" s="104">
        <v>232.15989003677365</v>
      </c>
      <c r="E93" s="104">
        <v>198.55579069148763</v>
      </c>
      <c r="F93" s="104">
        <v>296.48951578601634</v>
      </c>
      <c r="G93" s="104">
        <v>254.92298051485778</v>
      </c>
      <c r="H93" s="104">
        <v>269.0378159324776</v>
      </c>
      <c r="I93" s="104">
        <v>249.52431111309525</v>
      </c>
      <c r="J93" s="104">
        <v>259.31554442800069</v>
      </c>
      <c r="K93" s="104">
        <v>256.01651656212357</v>
      </c>
      <c r="L93" s="104">
        <v>264.55184935476495</v>
      </c>
      <c r="M93" s="104">
        <v>298.32887113098752</v>
      </c>
      <c r="N93" s="104">
        <v>272.84137854774053</v>
      </c>
      <c r="O93" s="104">
        <v>253.91143688452109</v>
      </c>
      <c r="P93" s="104">
        <v>240.95263309816724</v>
      </c>
      <c r="Q93" s="104">
        <v>186.84279693293004</v>
      </c>
      <c r="R93" s="104">
        <v>241.95025704777237</v>
      </c>
      <c r="S93" s="104">
        <v>206.15188430196343</v>
      </c>
      <c r="T93" s="104">
        <v>248.34113475819211</v>
      </c>
      <c r="U93" s="104">
        <v>222.71923227550707</v>
      </c>
      <c r="V93" s="104">
        <v>228.33201725160043</v>
      </c>
      <c r="W93" s="104">
        <v>226.22132185955681</v>
      </c>
      <c r="DA93" s="132" t="s">
        <v>2665</v>
      </c>
    </row>
    <row r="94" spans="1:105" ht="12" customHeight="1" x14ac:dyDescent="0.25">
      <c r="A94" s="108" t="s">
        <v>50</v>
      </c>
      <c r="B94" s="98">
        <v>249.1100568935567</v>
      </c>
      <c r="C94" s="98">
        <v>224.73514255492788</v>
      </c>
      <c r="D94" s="98">
        <v>232.15989003677365</v>
      </c>
      <c r="E94" s="98">
        <v>198.55579069148763</v>
      </c>
      <c r="F94" s="98">
        <v>296.48951578601634</v>
      </c>
      <c r="G94" s="98">
        <v>254.92298051485778</v>
      </c>
      <c r="H94" s="98">
        <v>269.0378159324776</v>
      </c>
      <c r="I94" s="98">
        <v>249.52431111309525</v>
      </c>
      <c r="J94" s="98">
        <v>259.31554442800069</v>
      </c>
      <c r="K94" s="98">
        <v>256.01651656212357</v>
      </c>
      <c r="L94" s="98">
        <v>264.55184935476495</v>
      </c>
      <c r="M94" s="98">
        <v>298.32887113098752</v>
      </c>
      <c r="N94" s="98">
        <v>272.84137854774053</v>
      </c>
      <c r="O94" s="98">
        <v>253.91143688452109</v>
      </c>
      <c r="P94" s="98">
        <v>240.95263309816724</v>
      </c>
      <c r="Q94" s="98">
        <v>186.84279693293004</v>
      </c>
      <c r="R94" s="98">
        <v>241.95025704777237</v>
      </c>
      <c r="S94" s="98">
        <v>206.15188430196343</v>
      </c>
      <c r="T94" s="98">
        <v>248.34113475819211</v>
      </c>
      <c r="U94" s="98">
        <v>222.71923227550707</v>
      </c>
      <c r="V94" s="98">
        <v>228.33201725160043</v>
      </c>
      <c r="W94" s="98">
        <v>226.22132185955681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98.369162479191061</v>
      </c>
      <c r="C143" s="117">
        <f t="shared" si="49"/>
        <v>84.568787375709348</v>
      </c>
      <c r="D143" s="117">
        <f t="shared" si="49"/>
        <v>67.853566794680646</v>
      </c>
      <c r="E143" s="117">
        <f t="shared" si="49"/>
        <v>54.949935698215327</v>
      </c>
      <c r="F143" s="117">
        <f t="shared" si="49"/>
        <v>75.191217189749011</v>
      </c>
      <c r="G143" s="117">
        <f t="shared" si="49"/>
        <v>64.187951468548547</v>
      </c>
      <c r="H143" s="117">
        <f t="shared" si="49"/>
        <v>64.339933666997396</v>
      </c>
      <c r="I143" s="117">
        <f t="shared" si="49"/>
        <v>49.10096767870531</v>
      </c>
      <c r="J143" s="117">
        <f t="shared" si="49"/>
        <v>54.519390130740355</v>
      </c>
      <c r="K143" s="117">
        <f t="shared" si="49"/>
        <v>54.685896446681134</v>
      </c>
      <c r="L143" s="117">
        <f t="shared" si="49"/>
        <v>57.353833557510079</v>
      </c>
      <c r="M143" s="117">
        <f t="shared" si="49"/>
        <v>62.506114748119025</v>
      </c>
      <c r="N143" s="117">
        <f t="shared" si="49"/>
        <v>54.567075029633102</v>
      </c>
      <c r="O143" s="117">
        <f t="shared" si="49"/>
        <v>48.517187316520122</v>
      </c>
      <c r="P143" s="117">
        <f t="shared" si="49"/>
        <v>56.937545373882891</v>
      </c>
      <c r="Q143" s="117">
        <f t="shared" si="49"/>
        <v>47.757955782256687</v>
      </c>
      <c r="R143" s="117">
        <f t="shared" ref="R143:V143" si="50">R144+R146+R148+R157</f>
        <v>61.151541319018506</v>
      </c>
      <c r="S143" s="117">
        <f t="shared" si="50"/>
        <v>48.473228492624024</v>
      </c>
      <c r="T143" s="117">
        <f t="shared" si="50"/>
        <v>72.813075729253882</v>
      </c>
      <c r="U143" s="117">
        <f t="shared" si="50"/>
        <v>64.033820811018913</v>
      </c>
      <c r="V143" s="117">
        <f t="shared" si="50"/>
        <v>68.050093259933149</v>
      </c>
      <c r="W143" s="117">
        <f t="shared" ref="W143" si="51">W144+W146+W148+W157</f>
        <v>56.718849474769463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98.369162479191061</v>
      </c>
      <c r="C148" s="122">
        <v>84.568787375709348</v>
      </c>
      <c r="D148" s="122">
        <v>67.853566794680646</v>
      </c>
      <c r="E148" s="122">
        <v>54.949935698215327</v>
      </c>
      <c r="F148" s="122">
        <v>75.191217189749011</v>
      </c>
      <c r="G148" s="122">
        <v>64.187951468548547</v>
      </c>
      <c r="H148" s="122">
        <v>64.339933666997396</v>
      </c>
      <c r="I148" s="122">
        <v>49.10096767870531</v>
      </c>
      <c r="J148" s="122">
        <v>54.519390130740355</v>
      </c>
      <c r="K148" s="122">
        <v>54.685896446681134</v>
      </c>
      <c r="L148" s="122">
        <v>57.353833557510079</v>
      </c>
      <c r="M148" s="122">
        <v>62.506114748119025</v>
      </c>
      <c r="N148" s="122">
        <v>54.567075029633102</v>
      </c>
      <c r="O148" s="122">
        <v>48.517187316520122</v>
      </c>
      <c r="P148" s="122">
        <v>56.937545373882891</v>
      </c>
      <c r="Q148" s="122">
        <v>47.757955782256687</v>
      </c>
      <c r="R148" s="122">
        <v>61.151541319018506</v>
      </c>
      <c r="S148" s="122">
        <v>48.473228492624024</v>
      </c>
      <c r="T148" s="122">
        <v>72.813075729253882</v>
      </c>
      <c r="U148" s="122">
        <v>64.033820811018913</v>
      </c>
      <c r="V148" s="122">
        <v>68.050093259933149</v>
      </c>
      <c r="W148" s="122">
        <v>56.718849474769463</v>
      </c>
      <c r="DA148" s="130" t="s">
        <v>2717</v>
      </c>
    </row>
    <row r="149" spans="1:105" ht="12" customHeight="1" x14ac:dyDescent="0.25">
      <c r="A149" s="97" t="s">
        <v>124</v>
      </c>
      <c r="B149" s="98">
        <v>572.73223882633999</v>
      </c>
      <c r="C149" s="98">
        <v>543.51036121237712</v>
      </c>
      <c r="D149" s="98">
        <v>545.97067041274966</v>
      </c>
      <c r="E149" s="98">
        <v>468.38852969002176</v>
      </c>
      <c r="F149" s="98">
        <v>653.77944916349895</v>
      </c>
      <c r="G149" s="98">
        <v>570.94321929389571</v>
      </c>
      <c r="H149" s="98">
        <v>607.04542788287029</v>
      </c>
      <c r="I149" s="98">
        <v>507.46881433767078</v>
      </c>
      <c r="J149" s="98">
        <v>583.02696022329701</v>
      </c>
      <c r="K149" s="98">
        <v>567.5985745321583</v>
      </c>
      <c r="L149" s="98">
        <v>590.28569513144055</v>
      </c>
      <c r="M149" s="98">
        <v>639.00628300659093</v>
      </c>
      <c r="N149" s="98">
        <v>580.10745663965622</v>
      </c>
      <c r="O149" s="98">
        <v>512.14529690071788</v>
      </c>
      <c r="P149" s="98">
        <v>527.18672291082044</v>
      </c>
      <c r="Q149" s="98">
        <v>407.85847128335854</v>
      </c>
      <c r="R149" s="98">
        <v>532.92405377775242</v>
      </c>
      <c r="S149" s="98">
        <v>429.89430768584128</v>
      </c>
      <c r="T149" s="98">
        <v>599.78195985140951</v>
      </c>
      <c r="U149" s="98">
        <v>532.87751284234355</v>
      </c>
      <c r="V149" s="98">
        <v>572.14788384072426</v>
      </c>
      <c r="W149" s="98">
        <v>507.46948026987741</v>
      </c>
      <c r="DA149" s="63" t="s">
        <v>2718</v>
      </c>
    </row>
    <row r="150" spans="1:105" ht="12" customHeight="1" x14ac:dyDescent="0.25">
      <c r="A150" s="97" t="s">
        <v>123</v>
      </c>
      <c r="B150" s="98">
        <v>249.11005689355676</v>
      </c>
      <c r="C150" s="98">
        <v>223.16689253910431</v>
      </c>
      <c r="D150" s="98">
        <v>230.42618692833784</v>
      </c>
      <c r="E150" s="98">
        <v>197.36991157489126</v>
      </c>
      <c r="F150" s="98">
        <v>295.74400757772747</v>
      </c>
      <c r="G150" s="98">
        <v>254.65040671718856</v>
      </c>
      <c r="H150" s="98">
        <v>269.21589992234186</v>
      </c>
      <c r="I150" s="98">
        <v>249.80784754543453</v>
      </c>
      <c r="J150" s="98">
        <v>258.87577567694296</v>
      </c>
      <c r="K150" s="98">
        <v>255.18945843640992</v>
      </c>
      <c r="L150" s="98">
        <v>263.88965732557261</v>
      </c>
      <c r="M150" s="98">
        <v>297.31376306982742</v>
      </c>
      <c r="N150" s="98">
        <v>272.03473625395583</v>
      </c>
      <c r="O150" s="98">
        <v>252.40124536937338</v>
      </c>
      <c r="P150" s="98">
        <v>225.80339152011925</v>
      </c>
      <c r="Q150" s="98">
        <v>174.56769752373535</v>
      </c>
      <c r="R150" s="98">
        <v>230.42100565066465</v>
      </c>
      <c r="S150" s="98">
        <v>198.61676775735361</v>
      </c>
      <c r="T150" s="98">
        <v>255.5554085259682</v>
      </c>
      <c r="U150" s="98">
        <v>230.56862563406852</v>
      </c>
      <c r="V150" s="98">
        <v>234.46786970212534</v>
      </c>
      <c r="W150" s="98">
        <v>230.76543330246278</v>
      </c>
      <c r="DA150" s="63" t="s">
        <v>2719</v>
      </c>
    </row>
    <row r="151" spans="1:105" ht="12" customHeight="1" x14ac:dyDescent="0.25">
      <c r="A151" s="100" t="s">
        <v>50</v>
      </c>
      <c r="B151" s="101">
        <v>249.11005689355676</v>
      </c>
      <c r="C151" s="101">
        <v>223.16689253910431</v>
      </c>
      <c r="D151" s="101">
        <v>230.42618692833784</v>
      </c>
      <c r="E151" s="101">
        <v>197.36991157489126</v>
      </c>
      <c r="F151" s="101">
        <v>295.74400757772747</v>
      </c>
      <c r="G151" s="101">
        <v>254.65040671718856</v>
      </c>
      <c r="H151" s="101">
        <v>269.21589992234186</v>
      </c>
      <c r="I151" s="101">
        <v>249.80784754543453</v>
      </c>
      <c r="J151" s="101">
        <v>258.87577567694296</v>
      </c>
      <c r="K151" s="101">
        <v>255.18945843640992</v>
      </c>
      <c r="L151" s="101">
        <v>263.88965732557261</v>
      </c>
      <c r="M151" s="101">
        <v>297.31376306982742</v>
      </c>
      <c r="N151" s="101">
        <v>272.03473625395583</v>
      </c>
      <c r="O151" s="101">
        <v>252.40124536937338</v>
      </c>
      <c r="P151" s="101">
        <v>225.80339152011925</v>
      </c>
      <c r="Q151" s="101">
        <v>174.56769752373535</v>
      </c>
      <c r="R151" s="101">
        <v>230.42100565066465</v>
      </c>
      <c r="S151" s="101">
        <v>198.61676775735361</v>
      </c>
      <c r="T151" s="101">
        <v>255.5554085259682</v>
      </c>
      <c r="U151" s="101">
        <v>230.56862563406852</v>
      </c>
      <c r="V151" s="101">
        <v>234.46786970212534</v>
      </c>
      <c r="W151" s="101">
        <v>230.76543330246278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98.368456144600387</v>
      </c>
      <c r="C161" s="117">
        <f t="shared" si="54"/>
        <v>88.423408489500176</v>
      </c>
      <c r="D161" s="117">
        <f t="shared" si="54"/>
        <v>77.121501017684182</v>
      </c>
      <c r="E161" s="117">
        <f t="shared" si="54"/>
        <v>61.666071701540488</v>
      </c>
      <c r="F161" s="117">
        <f t="shared" si="54"/>
        <v>82.256898836992363</v>
      </c>
      <c r="G161" s="117">
        <f t="shared" si="54"/>
        <v>68.184389357116331</v>
      </c>
      <c r="H161" s="117">
        <f t="shared" si="54"/>
        <v>66.773291224094265</v>
      </c>
      <c r="I161" s="117">
        <f t="shared" si="54"/>
        <v>52.566370840612841</v>
      </c>
      <c r="J161" s="117">
        <f t="shared" si="54"/>
        <v>59.342857185521908</v>
      </c>
      <c r="K161" s="117">
        <f t="shared" si="54"/>
        <v>58.316012479170126</v>
      </c>
      <c r="L161" s="117">
        <f t="shared" si="54"/>
        <v>60.96687932587465</v>
      </c>
      <c r="M161" s="117">
        <f t="shared" si="54"/>
        <v>64.908303931194908</v>
      </c>
      <c r="N161" s="117">
        <f t="shared" si="54"/>
        <v>55.59786466782942</v>
      </c>
      <c r="O161" s="117">
        <f t="shared" si="54"/>
        <v>48.861539735861726</v>
      </c>
      <c r="P161" s="117">
        <f t="shared" si="54"/>
        <v>54.021064053565212</v>
      </c>
      <c r="Q161" s="117">
        <f t="shared" si="54"/>
        <v>44.779798753569239</v>
      </c>
      <c r="R161" s="117">
        <f t="shared" ref="R161:V161" si="55">R162+R164+R166+R175</f>
        <v>58.041277980116831</v>
      </c>
      <c r="S161" s="117">
        <f t="shared" si="55"/>
        <v>45.921023592589087</v>
      </c>
      <c r="T161" s="117">
        <f t="shared" si="55"/>
        <v>68.876157997515975</v>
      </c>
      <c r="U161" s="117">
        <f t="shared" si="55"/>
        <v>62.015450035458322</v>
      </c>
      <c r="V161" s="117">
        <f t="shared" si="55"/>
        <v>67.947823498739822</v>
      </c>
      <c r="W161" s="117">
        <f t="shared" ref="W161" si="56">W162+W164+W166+W175</f>
        <v>58.046066343477833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98.368456144600387</v>
      </c>
      <c r="C166" s="122">
        <v>88.423408489500176</v>
      </c>
      <c r="D166" s="122">
        <v>77.121501017684182</v>
      </c>
      <c r="E166" s="122">
        <v>61.666071701540488</v>
      </c>
      <c r="F166" s="122">
        <v>82.256898836992363</v>
      </c>
      <c r="G166" s="122">
        <v>68.184389357116331</v>
      </c>
      <c r="H166" s="122">
        <v>66.773291224094265</v>
      </c>
      <c r="I166" s="122">
        <v>52.566370840612841</v>
      </c>
      <c r="J166" s="122">
        <v>59.342857185521908</v>
      </c>
      <c r="K166" s="122">
        <v>58.316012479170126</v>
      </c>
      <c r="L166" s="122">
        <v>60.96687932587465</v>
      </c>
      <c r="M166" s="122">
        <v>64.908303931194908</v>
      </c>
      <c r="N166" s="122">
        <v>55.59786466782942</v>
      </c>
      <c r="O166" s="122">
        <v>48.861539735861726</v>
      </c>
      <c r="P166" s="122">
        <v>54.021064053565212</v>
      </c>
      <c r="Q166" s="122">
        <v>44.779798753569239</v>
      </c>
      <c r="R166" s="122">
        <v>58.041277980116831</v>
      </c>
      <c r="S166" s="122">
        <v>45.921023592589087</v>
      </c>
      <c r="T166" s="122">
        <v>68.876157997515975</v>
      </c>
      <c r="U166" s="122">
        <v>62.015450035458322</v>
      </c>
      <c r="V166" s="122">
        <v>67.947823498739822</v>
      </c>
      <c r="W166" s="122">
        <v>58.046066343477833</v>
      </c>
      <c r="DA166" s="130" t="s">
        <v>2734</v>
      </c>
    </row>
    <row r="167" spans="1:105" ht="12" customHeight="1" x14ac:dyDescent="0.25">
      <c r="A167" s="97" t="s">
        <v>124</v>
      </c>
      <c r="B167" s="98">
        <v>572.73223882633999</v>
      </c>
      <c r="C167" s="98">
        <v>545.32359244225268</v>
      </c>
      <c r="D167" s="98">
        <v>548.92594875617965</v>
      </c>
      <c r="E167" s="98">
        <v>471.42809399719278</v>
      </c>
      <c r="F167" s="98">
        <v>657.43067597250092</v>
      </c>
      <c r="G167" s="98">
        <v>573.56695383787542</v>
      </c>
      <c r="H167" s="98">
        <v>608.87071133259678</v>
      </c>
      <c r="I167" s="98">
        <v>508.94548435044874</v>
      </c>
      <c r="J167" s="98">
        <v>585.60058443484843</v>
      </c>
      <c r="K167" s="98">
        <v>570.88782935546578</v>
      </c>
      <c r="L167" s="98">
        <v>593.77102544263198</v>
      </c>
      <c r="M167" s="98">
        <v>642.73675105683549</v>
      </c>
      <c r="N167" s="98">
        <v>582.54862499158685</v>
      </c>
      <c r="O167" s="98">
        <v>514.37474996072433</v>
      </c>
      <c r="P167" s="98">
        <v>538.61269103381483</v>
      </c>
      <c r="Q167" s="98">
        <v>418.86227354099788</v>
      </c>
      <c r="R167" s="98">
        <v>546.56193437986133</v>
      </c>
      <c r="S167" s="98">
        <v>437.673435038001</v>
      </c>
      <c r="T167" s="98">
        <v>607.15851257861198</v>
      </c>
      <c r="U167" s="98">
        <v>537.97189085118123</v>
      </c>
      <c r="V167" s="98">
        <v>578.00234786014937</v>
      </c>
      <c r="W167" s="98">
        <v>512.4799173960381</v>
      </c>
      <c r="DA167" s="63" t="s">
        <v>2735</v>
      </c>
    </row>
    <row r="168" spans="1:105" ht="12" customHeight="1" x14ac:dyDescent="0.25">
      <c r="A168" s="97" t="s">
        <v>123</v>
      </c>
      <c r="B168" s="98">
        <v>249.11005689355667</v>
      </c>
      <c r="C168" s="98">
        <v>224.33981940694258</v>
      </c>
      <c r="D168" s="98">
        <v>231.85030482935835</v>
      </c>
      <c r="E168" s="98">
        <v>198.41821687753423</v>
      </c>
      <c r="F168" s="98">
        <v>296.63094351296348</v>
      </c>
      <c r="G168" s="98">
        <v>255.19364417648274</v>
      </c>
      <c r="H168" s="98">
        <v>269.8688180978528</v>
      </c>
      <c r="I168" s="98">
        <v>250.23676465935631</v>
      </c>
      <c r="J168" s="98">
        <v>260.29589324502842</v>
      </c>
      <c r="K168" s="98">
        <v>256.75394066975127</v>
      </c>
      <c r="L168" s="98">
        <v>265.31149156976107</v>
      </c>
      <c r="M168" s="98">
        <v>298.8966022762699</v>
      </c>
      <c r="N168" s="98">
        <v>273.08700656081498</v>
      </c>
      <c r="O168" s="98">
        <v>253.62885366663286</v>
      </c>
      <c r="P168" s="98">
        <v>234.03255680109041</v>
      </c>
      <c r="Q168" s="98">
        <v>180.67942511500189</v>
      </c>
      <c r="R168" s="98">
        <v>235.43973881962057</v>
      </c>
      <c r="S168" s="98">
        <v>201.70261913328147</v>
      </c>
      <c r="T168" s="98">
        <v>257.78472004708016</v>
      </c>
      <c r="U168" s="98">
        <v>231.93189426655564</v>
      </c>
      <c r="V168" s="98">
        <v>237.05675111876582</v>
      </c>
      <c r="W168" s="98">
        <v>233.51696462799603</v>
      </c>
      <c r="DA168" s="63" t="s">
        <v>2736</v>
      </c>
    </row>
    <row r="169" spans="1:105" ht="12" customHeight="1" x14ac:dyDescent="0.25">
      <c r="A169" s="100" t="s">
        <v>50</v>
      </c>
      <c r="B169" s="101">
        <v>249.11005689355667</v>
      </c>
      <c r="C169" s="101">
        <v>224.33981940694258</v>
      </c>
      <c r="D169" s="101">
        <v>231.85030482935835</v>
      </c>
      <c r="E169" s="101">
        <v>198.41821687753423</v>
      </c>
      <c r="F169" s="101">
        <v>296.63094351296348</v>
      </c>
      <c r="G169" s="101">
        <v>255.19364417648274</v>
      </c>
      <c r="H169" s="101">
        <v>269.8688180978528</v>
      </c>
      <c r="I169" s="101">
        <v>250.23676465935631</v>
      </c>
      <c r="J169" s="101">
        <v>260.29589324502842</v>
      </c>
      <c r="K169" s="101">
        <v>256.75394066975127</v>
      </c>
      <c r="L169" s="101">
        <v>265.31149156976107</v>
      </c>
      <c r="M169" s="101">
        <v>298.8966022762699</v>
      </c>
      <c r="N169" s="101">
        <v>273.08700656081498</v>
      </c>
      <c r="O169" s="101">
        <v>253.62885366663286</v>
      </c>
      <c r="P169" s="101">
        <v>234.03255680109041</v>
      </c>
      <c r="Q169" s="101">
        <v>180.67942511500189</v>
      </c>
      <c r="R169" s="101">
        <v>235.43973881962057</v>
      </c>
      <c r="S169" s="101">
        <v>201.70261913328147</v>
      </c>
      <c r="T169" s="101">
        <v>257.78472004708016</v>
      </c>
      <c r="U169" s="101">
        <v>231.93189426655564</v>
      </c>
      <c r="V169" s="101">
        <v>237.05675111876582</v>
      </c>
      <c r="W169" s="101">
        <v>233.51696462799603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201.89393329255876</v>
      </c>
      <c r="C3" s="118">
        <f t="shared" si="0"/>
        <v>203.24936433621198</v>
      </c>
      <c r="D3" s="118">
        <f t="shared" si="0"/>
        <v>182.31086282230501</v>
      </c>
      <c r="E3" s="118">
        <f t="shared" si="0"/>
        <v>188.05847296729755</v>
      </c>
      <c r="F3" s="118">
        <f t="shared" si="0"/>
        <v>161.7152412802439</v>
      </c>
      <c r="G3" s="118">
        <f t="shared" si="0"/>
        <v>163.26531795661063</v>
      </c>
      <c r="H3" s="118">
        <f t="shared" si="0"/>
        <v>174.79108006379016</v>
      </c>
      <c r="I3" s="118">
        <f t="shared" si="0"/>
        <v>178.04807439844276</v>
      </c>
      <c r="J3" s="118">
        <f t="shared" si="0"/>
        <v>158.08361120746514</v>
      </c>
      <c r="K3" s="118">
        <f t="shared" si="0"/>
        <v>146.84313345624864</v>
      </c>
      <c r="L3" s="118">
        <f t="shared" si="0"/>
        <v>202.57377341098857</v>
      </c>
      <c r="M3" s="118">
        <f t="shared" si="0"/>
        <v>179.14398747290269</v>
      </c>
      <c r="N3" s="118">
        <f t="shared" si="0"/>
        <v>160.0537901661483</v>
      </c>
      <c r="O3" s="118">
        <f t="shared" si="0"/>
        <v>163.62953589848087</v>
      </c>
      <c r="P3" s="118">
        <f t="shared" si="0"/>
        <v>145.41848538847802</v>
      </c>
      <c r="Q3" s="118">
        <f t="shared" si="0"/>
        <v>154.85274166372554</v>
      </c>
      <c r="R3" s="118">
        <f t="shared" ref="R3:V3" si="1">R4+R7+R9+R19</f>
        <v>147.30595518948891</v>
      </c>
      <c r="S3" s="118">
        <f t="shared" si="1"/>
        <v>154.36970860377303</v>
      </c>
      <c r="T3" s="118">
        <f t="shared" si="1"/>
        <v>166.90959415605136</v>
      </c>
      <c r="U3" s="118">
        <f t="shared" si="1"/>
        <v>142.65574691672262</v>
      </c>
      <c r="V3" s="118">
        <f t="shared" si="1"/>
        <v>150.97523959634444</v>
      </c>
      <c r="W3" s="118">
        <f t="shared" ref="W3" si="2">W4+W7+W9+W19</f>
        <v>161.25237325855031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166.18838778083696</v>
      </c>
      <c r="C4" s="123">
        <f t="shared" si="3"/>
        <v>167.73923413814691</v>
      </c>
      <c r="D4" s="123">
        <f t="shared" si="3"/>
        <v>145.81973214887844</v>
      </c>
      <c r="E4" s="123">
        <f t="shared" si="3"/>
        <v>151.81394584575972</v>
      </c>
      <c r="F4" s="123">
        <f t="shared" si="3"/>
        <v>123.88399792644933</v>
      </c>
      <c r="G4" s="123">
        <f t="shared" si="3"/>
        <v>126.27737787857396</v>
      </c>
      <c r="H4" s="123">
        <f t="shared" si="3"/>
        <v>138.5541716776346</v>
      </c>
      <c r="I4" s="123">
        <f t="shared" si="3"/>
        <v>141.17408499576032</v>
      </c>
      <c r="J4" s="123">
        <f t="shared" si="3"/>
        <v>123.03351346887294</v>
      </c>
      <c r="K4" s="123">
        <f t="shared" si="3"/>
        <v>111.90266979862808</v>
      </c>
      <c r="L4" s="123">
        <f t="shared" si="3"/>
        <v>167.03517125030231</v>
      </c>
      <c r="M4" s="123">
        <f t="shared" si="3"/>
        <v>142.84123551534901</v>
      </c>
      <c r="N4" s="123">
        <f t="shared" si="3"/>
        <v>125.48128691076107</v>
      </c>
      <c r="O4" s="123">
        <f t="shared" si="3"/>
        <v>130.21625196638956</v>
      </c>
      <c r="P4" s="123">
        <f t="shared" si="3"/>
        <v>114.97290911867867</v>
      </c>
      <c r="Q4" s="123">
        <f t="shared" si="3"/>
        <v>125.31595056592792</v>
      </c>
      <c r="R4" s="123">
        <f t="shared" ref="R4:V4" si="4">SUM(R5:R6)</f>
        <v>117.38704628533414</v>
      </c>
      <c r="S4" s="123">
        <f t="shared" si="4"/>
        <v>123.05049252173231</v>
      </c>
      <c r="T4" s="123">
        <f t="shared" si="4"/>
        <v>134.3775628759025</v>
      </c>
      <c r="U4" s="123">
        <f t="shared" si="4"/>
        <v>111.69311610778638</v>
      </c>
      <c r="V4" s="123">
        <f t="shared" si="4"/>
        <v>120.47771466236935</v>
      </c>
      <c r="W4" s="123">
        <f t="shared" ref="W4" si="5">SUM(W5:W6)</f>
        <v>129.86100283785481</v>
      </c>
      <c r="DA4" s="130" t="s">
        <v>2748</v>
      </c>
    </row>
    <row r="5" spans="1:105" ht="12" customHeight="1" x14ac:dyDescent="0.25">
      <c r="A5" s="97" t="s">
        <v>51</v>
      </c>
      <c r="B5" s="99">
        <v>165.07003143037241</v>
      </c>
      <c r="C5" s="99">
        <v>166.62262745640788</v>
      </c>
      <c r="D5" s="99">
        <v>144.86369298938942</v>
      </c>
      <c r="E5" s="99">
        <v>150.83942313660569</v>
      </c>
      <c r="F5" s="99">
        <v>123.09119320926467</v>
      </c>
      <c r="G5" s="99">
        <v>125.47404769990597</v>
      </c>
      <c r="H5" s="99">
        <v>137.68558511095748</v>
      </c>
      <c r="I5" s="99">
        <v>140.29670847094792</v>
      </c>
      <c r="J5" s="99">
        <v>122.26856948984958</v>
      </c>
      <c r="K5" s="99">
        <v>111.20755751217395</v>
      </c>
      <c r="L5" s="99">
        <v>166.00103211448393</v>
      </c>
      <c r="M5" s="99">
        <v>141.96321743318708</v>
      </c>
      <c r="N5" s="99">
        <v>124.70879267819416</v>
      </c>
      <c r="O5" s="99">
        <v>129.41321419668631</v>
      </c>
      <c r="P5" s="99">
        <v>114.26453346332663</v>
      </c>
      <c r="Q5" s="99">
        <v>124.54533749900556</v>
      </c>
      <c r="R5" s="99">
        <v>116.67421897264592</v>
      </c>
      <c r="S5" s="99">
        <v>122.31041888485106</v>
      </c>
      <c r="T5" s="99">
        <v>133.57163665509358</v>
      </c>
      <c r="U5" s="99">
        <v>111.03153936425562</v>
      </c>
      <c r="V5" s="99">
        <v>119.76389203266559</v>
      </c>
      <c r="W5" s="99">
        <v>129.086016637028</v>
      </c>
      <c r="DA5" s="63" t="s">
        <v>2749</v>
      </c>
    </row>
    <row r="6" spans="1:105" ht="12" customHeight="1" x14ac:dyDescent="0.25">
      <c r="A6" s="97" t="s">
        <v>53</v>
      </c>
      <c r="B6" s="99">
        <v>1.1183563504645511</v>
      </c>
      <c r="C6" s="99">
        <v>1.1166066817390354</v>
      </c>
      <c r="D6" s="99">
        <v>0.95603915948901164</v>
      </c>
      <c r="E6" s="99">
        <v>0.9745227091540184</v>
      </c>
      <c r="F6" s="99">
        <v>0.79280471718465184</v>
      </c>
      <c r="G6" s="99">
        <v>0.80333017866799383</v>
      </c>
      <c r="H6" s="99">
        <v>0.86858656667711398</v>
      </c>
      <c r="I6" s="99">
        <v>0.87737652481241191</v>
      </c>
      <c r="J6" s="99">
        <v>0.76494397902336198</v>
      </c>
      <c r="K6" s="99">
        <v>0.69511228645413425</v>
      </c>
      <c r="L6" s="99">
        <v>1.0341391358183853</v>
      </c>
      <c r="M6" s="99">
        <v>0.878018082161938</v>
      </c>
      <c r="N6" s="99">
        <v>0.77249423256691985</v>
      </c>
      <c r="O6" s="99">
        <v>0.80303776970324015</v>
      </c>
      <c r="P6" s="99">
        <v>0.70837565535203839</v>
      </c>
      <c r="Q6" s="99">
        <v>0.77061306692236753</v>
      </c>
      <c r="R6" s="99">
        <v>0.7128273126882213</v>
      </c>
      <c r="S6" s="99">
        <v>0.74007363688124983</v>
      </c>
      <c r="T6" s="99">
        <v>0.8059262208089224</v>
      </c>
      <c r="U6" s="99">
        <v>0.66157674353076268</v>
      </c>
      <c r="V6" s="99">
        <v>0.71382262970375798</v>
      </c>
      <c r="W6" s="99">
        <v>0.77498620082681013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0.16940304082550903</v>
      </c>
      <c r="C7" s="123">
        <f t="shared" si="6"/>
        <v>0.17456791038236208</v>
      </c>
      <c r="D7" s="123">
        <f t="shared" si="6"/>
        <v>0.18236979094695815</v>
      </c>
      <c r="E7" s="123">
        <f t="shared" si="6"/>
        <v>0.31701129122101129</v>
      </c>
      <c r="F7" s="123">
        <f t="shared" si="6"/>
        <v>0.15925856785244769</v>
      </c>
      <c r="G7" s="123">
        <f t="shared" si="6"/>
        <v>0.16646287865797441</v>
      </c>
      <c r="H7" s="123">
        <f t="shared" si="6"/>
        <v>0.25974220700941608</v>
      </c>
      <c r="I7" s="123">
        <f t="shared" si="6"/>
        <v>0.20799625630071245</v>
      </c>
      <c r="J7" s="123">
        <f t="shared" si="6"/>
        <v>0.23776117069127425</v>
      </c>
      <c r="K7" s="123">
        <f t="shared" si="6"/>
        <v>0.2481454052620872</v>
      </c>
      <c r="L7" s="123">
        <f t="shared" si="6"/>
        <v>0.30639636432874223</v>
      </c>
      <c r="M7" s="123">
        <f t="shared" si="6"/>
        <v>0.35060357268557779</v>
      </c>
      <c r="N7" s="123">
        <f t="shared" si="6"/>
        <v>0.37243478609553193</v>
      </c>
      <c r="O7" s="123">
        <f t="shared" si="6"/>
        <v>0.39414436035322875</v>
      </c>
      <c r="P7" s="123">
        <f t="shared" si="6"/>
        <v>0.36349749538721093</v>
      </c>
      <c r="Q7" s="123">
        <f t="shared" si="6"/>
        <v>0.3202675874342395</v>
      </c>
      <c r="R7" s="123">
        <f t="shared" si="6"/>
        <v>0.30837122354000285</v>
      </c>
      <c r="S7" s="123">
        <f t="shared" si="6"/>
        <v>0.28115534057065322</v>
      </c>
      <c r="T7" s="123">
        <f t="shared" si="6"/>
        <v>0.219001738075952</v>
      </c>
      <c r="U7" s="123">
        <f t="shared" si="6"/>
        <v>0.17882416948437527</v>
      </c>
      <c r="V7" s="123">
        <f t="shared" si="6"/>
        <v>0.1293119553826676</v>
      </c>
      <c r="W7" s="123">
        <f t="shared" si="6"/>
        <v>9.043137434699601E-2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0.16940304082550903</v>
      </c>
      <c r="C8" s="99">
        <f>RES_hhdet_fech!C8/RES_summary!C$19</f>
        <v>0.17456791038236208</v>
      </c>
      <c r="D8" s="99">
        <f>RES_hhdet_fech!D8/RES_summary!D$19</f>
        <v>0.18236979094695815</v>
      </c>
      <c r="E8" s="99">
        <f>RES_hhdet_fech!E8/RES_summary!E$19</f>
        <v>0.31701129122101129</v>
      </c>
      <c r="F8" s="99">
        <f>RES_hhdet_fech!F8/RES_summary!F$19</f>
        <v>0.15925856785244769</v>
      </c>
      <c r="G8" s="99">
        <f>RES_hhdet_fech!G8/RES_summary!G$19</f>
        <v>0.16646287865797441</v>
      </c>
      <c r="H8" s="99">
        <f>RES_hhdet_fech!H8/RES_summary!H$19</f>
        <v>0.25974220700941608</v>
      </c>
      <c r="I8" s="99">
        <f>RES_hhdet_fech!I8/RES_summary!I$19</f>
        <v>0.20799625630071245</v>
      </c>
      <c r="J8" s="99">
        <f>RES_hhdet_fech!J8/RES_summary!J$19</f>
        <v>0.23776117069127425</v>
      </c>
      <c r="K8" s="99">
        <f>RES_hhdet_fech!K8/RES_summary!K$19</f>
        <v>0.2481454052620872</v>
      </c>
      <c r="L8" s="99">
        <f>RES_hhdet_fech!L8/RES_summary!L$19</f>
        <v>0.30639636432874223</v>
      </c>
      <c r="M8" s="99">
        <f>RES_hhdet_fech!M8/RES_summary!M$19</f>
        <v>0.35060357268557779</v>
      </c>
      <c r="N8" s="99">
        <f>RES_hhdet_fech!N8/RES_summary!N$19</f>
        <v>0.37243478609553193</v>
      </c>
      <c r="O8" s="99">
        <f>RES_hhdet_fech!O8/RES_summary!O$19</f>
        <v>0.39414436035322875</v>
      </c>
      <c r="P8" s="99">
        <f>RES_hhdet_fech!P8/RES_summary!P$19</f>
        <v>0.36349749538721093</v>
      </c>
      <c r="Q8" s="99">
        <f>RES_hhdet_fech!Q8/RES_summary!Q$19</f>
        <v>0.3202675874342395</v>
      </c>
      <c r="R8" s="99">
        <f>RES_hhdet_fech!R8/RES_summary!R$19</f>
        <v>0.30837122354000285</v>
      </c>
      <c r="S8" s="99">
        <f>RES_hhdet_fech!S8/RES_summary!S$19</f>
        <v>0.28115534057065322</v>
      </c>
      <c r="T8" s="99">
        <f>RES_hhdet_fech!T8/RES_summary!T$19</f>
        <v>0.219001738075952</v>
      </c>
      <c r="U8" s="99">
        <f>RES_hhdet_fech!U8/RES_summary!U$19</f>
        <v>0.17882416948437527</v>
      </c>
      <c r="V8" s="99">
        <f>RES_hhdet_fech!V8/RES_summary!V$19</f>
        <v>0.1293119553826676</v>
      </c>
      <c r="W8" s="99">
        <f>RES_hhdet_fech!W8/RES_summary!W$19</f>
        <v>9.043137434699601E-2</v>
      </c>
      <c r="DA8" s="63" t="s">
        <v>2752</v>
      </c>
    </row>
    <row r="9" spans="1:105" ht="12" customHeight="1" x14ac:dyDescent="0.25">
      <c r="A9" s="121" t="s">
        <v>55</v>
      </c>
      <c r="B9" s="123">
        <v>25.79398056787846</v>
      </c>
      <c r="C9" s="123">
        <v>25.294219212103293</v>
      </c>
      <c r="D9" s="123">
        <v>26.051789639955761</v>
      </c>
      <c r="E9" s="123">
        <v>25.505317274827195</v>
      </c>
      <c r="F9" s="123">
        <v>27.020182441462318</v>
      </c>
      <c r="G9" s="123">
        <v>26.026794177590158</v>
      </c>
      <c r="H9" s="123">
        <v>25.431827012510048</v>
      </c>
      <c r="I9" s="123">
        <v>26.719808331813471</v>
      </c>
      <c r="J9" s="123">
        <v>25.280319245788316</v>
      </c>
      <c r="K9" s="123">
        <v>25.24465980816348</v>
      </c>
      <c r="L9" s="123">
        <v>25.623747397887168</v>
      </c>
      <c r="M9" s="123">
        <v>27.223570524266162</v>
      </c>
      <c r="N9" s="123">
        <v>25.456278919689655</v>
      </c>
      <c r="O9" s="123">
        <v>24.415866336606836</v>
      </c>
      <c r="P9" s="123">
        <v>21.976798109545555</v>
      </c>
      <c r="Q9" s="123">
        <v>21.580534586101599</v>
      </c>
      <c r="R9" s="123">
        <v>22.289625569700988</v>
      </c>
      <c r="S9" s="123">
        <v>23.235552168287935</v>
      </c>
      <c r="T9" s="123">
        <v>24.948626651890613</v>
      </c>
      <c r="U9" s="123">
        <v>23.506287699690525</v>
      </c>
      <c r="V9" s="123">
        <v>23.343686305020857</v>
      </c>
      <c r="W9" s="123">
        <v>24.056117495144537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30.239012361561372</v>
      </c>
      <c r="C11" s="99">
        <v>28.666366118687836</v>
      </c>
      <c r="D11" s="99">
        <v>28.808446319141609</v>
      </c>
      <c r="E11" s="99">
        <v>24.681922199261017</v>
      </c>
      <c r="F11" s="99">
        <v>34.242930952236449</v>
      </c>
      <c r="G11" s="99">
        <v>29.707827033456653</v>
      </c>
      <c r="H11" s="99">
        <v>31.458834256809496</v>
      </c>
      <c r="I11" s="99">
        <v>26.247591452804816</v>
      </c>
      <c r="J11" s="99">
        <v>30.321114928929909</v>
      </c>
      <c r="K11" s="99">
        <v>29.44527706700795</v>
      </c>
      <c r="L11" s="99">
        <v>30.421328919569547</v>
      </c>
      <c r="M11" s="99">
        <v>32.657067373195588</v>
      </c>
      <c r="N11" s="99">
        <v>29.353283086240285</v>
      </c>
      <c r="O11" s="99">
        <v>25.794185778752901</v>
      </c>
      <c r="P11" s="99">
        <v>26.667623553201448</v>
      </c>
      <c r="Q11" s="99">
        <v>20.457095308789043</v>
      </c>
      <c r="R11" s="99">
        <v>26.693006338922391</v>
      </c>
      <c r="S11" s="99">
        <v>21.48880619760315</v>
      </c>
      <c r="T11" s="99">
        <v>29.886324498478842</v>
      </c>
      <c r="U11" s="99">
        <v>26.403110268696373</v>
      </c>
      <c r="V11" s="99">
        <v>28.185359210586395</v>
      </c>
      <c r="W11" s="99">
        <v>24.742177881315879</v>
      </c>
      <c r="DA11" s="63" t="s">
        <v>2755</v>
      </c>
    </row>
    <row r="12" spans="1:105" ht="12" customHeight="1" x14ac:dyDescent="0.25">
      <c r="A12" s="97" t="s">
        <v>123</v>
      </c>
      <c r="B12" s="99">
        <v>24.588000592995485</v>
      </c>
      <c r="C12" s="99">
        <v>23.094877413258136</v>
      </c>
      <c r="D12" s="99">
        <v>23.321913519582409</v>
      </c>
      <c r="E12" s="99">
        <v>19.99908980478979</v>
      </c>
      <c r="F12" s="99">
        <v>28.116216761912504</v>
      </c>
      <c r="G12" s="99">
        <v>24.459308277773065</v>
      </c>
      <c r="H12" s="99">
        <v>26.051838450715774</v>
      </c>
      <c r="I12" s="99">
        <v>22.222335392539986</v>
      </c>
      <c r="J12" s="99">
        <v>25.219900033207693</v>
      </c>
      <c r="K12" s="99">
        <v>24.575683685722293</v>
      </c>
      <c r="L12" s="99">
        <v>25.419737647508821</v>
      </c>
      <c r="M12" s="99">
        <v>27.531228769776479</v>
      </c>
      <c r="N12" s="99">
        <v>24.872388186713728</v>
      </c>
      <c r="O12" s="99">
        <v>22.128501246385532</v>
      </c>
      <c r="P12" s="99">
        <v>22.492540420388377</v>
      </c>
      <c r="Q12" s="99">
        <v>17.491899085699384</v>
      </c>
      <c r="R12" s="99">
        <v>22.872390288053168</v>
      </c>
      <c r="S12" s="99">
        <v>18.829676477827579</v>
      </c>
      <c r="T12" s="99">
        <v>26.302276111146853</v>
      </c>
      <c r="U12" s="99">
        <v>23.539257049543494</v>
      </c>
      <c r="V12" s="99">
        <v>25.222355106509315</v>
      </c>
      <c r="W12" s="99">
        <v>22.628772198219178</v>
      </c>
      <c r="DA12" s="63" t="s">
        <v>2756</v>
      </c>
    </row>
    <row r="13" spans="1:105" ht="12" customHeight="1" x14ac:dyDescent="0.25">
      <c r="A13" s="100" t="s">
        <v>50</v>
      </c>
      <c r="B13" s="102">
        <v>13.152467382017891</v>
      </c>
      <c r="C13" s="102">
        <v>11.811803659997935</v>
      </c>
      <c r="D13" s="102">
        <v>12.192821067178512</v>
      </c>
      <c r="E13" s="102">
        <v>10.398417652261875</v>
      </c>
      <c r="F13" s="102">
        <v>15.429513077529776</v>
      </c>
      <c r="G13" s="102">
        <v>13.196621838853854</v>
      </c>
      <c r="H13" s="102">
        <v>13.925232161680889</v>
      </c>
      <c r="I13" s="102">
        <v>12.909794617506869</v>
      </c>
      <c r="J13" s="102">
        <v>13.465504329896529</v>
      </c>
      <c r="K13" s="102">
        <v>13.234826767899504</v>
      </c>
      <c r="L13" s="102">
        <v>13.592331412630923</v>
      </c>
      <c r="M13" s="102">
        <v>15.190880299754415</v>
      </c>
      <c r="N13" s="102">
        <v>13.760560929645838</v>
      </c>
      <c r="O13" s="102">
        <v>12.66229684227457</v>
      </c>
      <c r="P13" s="102">
        <v>11.553951136862814</v>
      </c>
      <c r="Q13" s="102">
        <v>8.8051086970921144</v>
      </c>
      <c r="R13" s="102">
        <v>11.534917128436254</v>
      </c>
      <c r="S13" s="102">
        <v>9.8978545341766715</v>
      </c>
      <c r="T13" s="102">
        <v>12.701927048901029</v>
      </c>
      <c r="U13" s="102">
        <v>11.388047407238435</v>
      </c>
      <c r="V13" s="102">
        <v>11.557556546783125</v>
      </c>
      <c r="W13" s="102">
        <v>11.2987899734004</v>
      </c>
      <c r="DA13" s="131" t="s">
        <v>2757</v>
      </c>
    </row>
    <row r="14" spans="1:105" ht="12" customHeight="1" x14ac:dyDescent="0.25">
      <c r="A14" s="103" t="s">
        <v>52</v>
      </c>
      <c r="B14" s="105">
        <v>11.43553321097759</v>
      </c>
      <c r="C14" s="105">
        <v>11.283073753260203</v>
      </c>
      <c r="D14" s="105">
        <v>11.129092452403897</v>
      </c>
      <c r="E14" s="105">
        <v>9.6006721525279168</v>
      </c>
      <c r="F14" s="105">
        <v>12.68670368438273</v>
      </c>
      <c r="G14" s="105">
        <v>11.262686438919211</v>
      </c>
      <c r="H14" s="105">
        <v>12.126606289034878</v>
      </c>
      <c r="I14" s="105">
        <v>9.3125407750331171</v>
      </c>
      <c r="J14" s="105">
        <v>11.754395703311165</v>
      </c>
      <c r="K14" s="105">
        <v>11.340856917822789</v>
      </c>
      <c r="L14" s="105">
        <v>11.827406234877895</v>
      </c>
      <c r="M14" s="105">
        <v>12.340348470022068</v>
      </c>
      <c r="N14" s="105">
        <v>11.111827257067889</v>
      </c>
      <c r="O14" s="105">
        <v>9.4662044041109645</v>
      </c>
      <c r="P14" s="105">
        <v>10.938589283525564</v>
      </c>
      <c r="Q14" s="105">
        <v>8.6867903886072675</v>
      </c>
      <c r="R14" s="105">
        <v>11.337473159616916</v>
      </c>
      <c r="S14" s="105">
        <v>8.9318219436509061</v>
      </c>
      <c r="T14" s="105">
        <v>13.600349062245826</v>
      </c>
      <c r="U14" s="105">
        <v>12.151209642305059</v>
      </c>
      <c r="V14" s="105">
        <v>13.664798559726188</v>
      </c>
      <c r="W14" s="105">
        <v>11.329982224818785</v>
      </c>
      <c r="DA14" s="132" t="s">
        <v>2758</v>
      </c>
    </row>
    <row r="15" spans="1:105" ht="12" customHeight="1" x14ac:dyDescent="0.25">
      <c r="A15" s="106" t="s">
        <v>122</v>
      </c>
      <c r="B15" s="102">
        <v>25.439838789073654</v>
      </c>
      <c r="C15" s="102">
        <v>25.30319589700758</v>
      </c>
      <c r="D15" s="102">
        <v>26.33934688069311</v>
      </c>
      <c r="E15" s="102">
        <v>26.696201952880394</v>
      </c>
      <c r="F15" s="102">
        <v>26.911091993953175</v>
      </c>
      <c r="G15" s="102">
        <v>26.652606732073121</v>
      </c>
      <c r="H15" s="102">
        <v>25.955784743243672</v>
      </c>
      <c r="I15" s="102">
        <v>28.194234908562166</v>
      </c>
      <c r="J15" s="102">
        <v>26.246685672639948</v>
      </c>
      <c r="K15" s="102">
        <v>26.494585594305725</v>
      </c>
      <c r="L15" s="102">
        <v>26.817289433295951</v>
      </c>
      <c r="M15" s="102">
        <v>28.53860266992076</v>
      </c>
      <c r="N15" s="102">
        <v>26.878270556397293</v>
      </c>
      <c r="O15" s="102">
        <v>26.0284098693032</v>
      </c>
      <c r="P15" s="102">
        <v>23.27595360501634</v>
      </c>
      <c r="Q15" s="102">
        <v>23.707153346253417</v>
      </c>
      <c r="R15" s="102">
        <v>23.780142151882238</v>
      </c>
      <c r="S15" s="102">
        <v>25.465300238009394</v>
      </c>
      <c r="T15" s="102">
        <v>26.426508302838787</v>
      </c>
      <c r="U15" s="102">
        <v>25.040155692091602</v>
      </c>
      <c r="V15" s="102">
        <v>24.499534228179883</v>
      </c>
      <c r="W15" s="102">
        <v>25.916503185959414</v>
      </c>
      <c r="DA15" s="131" t="s">
        <v>2759</v>
      </c>
    </row>
    <row r="16" spans="1:105" ht="12" customHeight="1" x14ac:dyDescent="0.25">
      <c r="A16" s="107" t="s">
        <v>121</v>
      </c>
      <c r="B16" s="105">
        <v>21.84364021890589</v>
      </c>
      <c r="C16" s="105">
        <v>21.582669225576907</v>
      </c>
      <c r="D16" s="105">
        <v>22.559704976317416</v>
      </c>
      <c r="E16" s="105">
        <v>22.866944480192689</v>
      </c>
      <c r="F16" s="105">
        <v>23.340722649254026</v>
      </c>
      <c r="G16" s="105">
        <v>23.179516616668707</v>
      </c>
      <c r="H16" s="105">
        <v>22.695980431497741</v>
      </c>
      <c r="I16" s="105">
        <v>25.031654246928912</v>
      </c>
      <c r="J16" s="105">
        <v>23.030001128658757</v>
      </c>
      <c r="K16" s="105">
        <v>23.283335068640334</v>
      </c>
      <c r="L16" s="105">
        <v>23.584424053208011</v>
      </c>
      <c r="M16" s="105">
        <v>25.236709271595501</v>
      </c>
      <c r="N16" s="105">
        <v>23.836845951864035</v>
      </c>
      <c r="O16" s="105">
        <v>23.238309119744269</v>
      </c>
      <c r="P16" s="105">
        <v>20.514691431734278</v>
      </c>
      <c r="Q16" s="105">
        <v>20.874555073719641</v>
      </c>
      <c r="R16" s="105">
        <v>21.013152600624018</v>
      </c>
      <c r="S16" s="105">
        <v>22.769881180466736</v>
      </c>
      <c r="T16" s="105">
        <v>23.694253490340625</v>
      </c>
      <c r="U16" s="105">
        <v>22.620307628319914</v>
      </c>
      <c r="V16" s="105">
        <v>22.24561270904546</v>
      </c>
      <c r="W16" s="105">
        <v>23.592711972638092</v>
      </c>
      <c r="DA16" s="132" t="s">
        <v>2760</v>
      </c>
    </row>
    <row r="17" spans="1:105" ht="12" customHeight="1" x14ac:dyDescent="0.25">
      <c r="A17" s="108" t="s">
        <v>53</v>
      </c>
      <c r="B17" s="99">
        <v>11.066302989314561</v>
      </c>
      <c r="C17" s="99">
        <v>10.405278966368266</v>
      </c>
      <c r="D17" s="99">
        <v>11.128483904079614</v>
      </c>
      <c r="E17" s="99">
        <v>11.223360185779878</v>
      </c>
      <c r="F17" s="99">
        <v>12.123666427180661</v>
      </c>
      <c r="G17" s="99">
        <v>11.833806045188856</v>
      </c>
      <c r="H17" s="99">
        <v>11.461499422347934</v>
      </c>
      <c r="I17" s="99">
        <v>13.879622066523195</v>
      </c>
      <c r="J17" s="99">
        <v>11.639342978482636</v>
      </c>
      <c r="K17" s="99">
        <v>11.908732638162283</v>
      </c>
      <c r="L17" s="99">
        <v>11.965321594745069</v>
      </c>
      <c r="M17" s="99">
        <v>13.313501465085967</v>
      </c>
      <c r="N17" s="99">
        <v>12.607540583239711</v>
      </c>
      <c r="O17" s="99">
        <v>12.778005988405356</v>
      </c>
      <c r="P17" s="99">
        <v>10.056695461688864</v>
      </c>
      <c r="Q17" s="99">
        <v>10.153882963419631</v>
      </c>
      <c r="R17" s="99">
        <v>10.299284251538902</v>
      </c>
      <c r="S17" s="99">
        <v>11.773519639155626</v>
      </c>
      <c r="T17" s="99">
        <v>11.259147117246208</v>
      </c>
      <c r="U17" s="99">
        <v>10.785509563256753</v>
      </c>
      <c r="V17" s="99">
        <v>9.9446269867833017</v>
      </c>
      <c r="W17" s="99">
        <v>11.541066858808382</v>
      </c>
      <c r="DA17" s="63" t="s">
        <v>2761</v>
      </c>
    </row>
    <row r="18" spans="1:105" ht="12" customHeight="1" x14ac:dyDescent="0.25">
      <c r="A18" s="108" t="s">
        <v>52</v>
      </c>
      <c r="B18" s="99">
        <v>10.777337229591327</v>
      </c>
      <c r="C18" s="99">
        <v>11.177390259208645</v>
      </c>
      <c r="D18" s="99">
        <v>11.431221072237802</v>
      </c>
      <c r="E18" s="99">
        <v>11.643584294412808</v>
      </c>
      <c r="F18" s="99">
        <v>11.217056222073362</v>
      </c>
      <c r="G18" s="99">
        <v>11.345710571479849</v>
      </c>
      <c r="H18" s="99">
        <v>11.234481009149807</v>
      </c>
      <c r="I18" s="99">
        <v>11.152032180405715</v>
      </c>
      <c r="J18" s="99">
        <v>11.390658150176119</v>
      </c>
      <c r="K18" s="99">
        <v>11.374602430478049</v>
      </c>
      <c r="L18" s="99">
        <v>11.619102458462942</v>
      </c>
      <c r="M18" s="99">
        <v>11.923207806509536</v>
      </c>
      <c r="N18" s="99">
        <v>11.229305368624322</v>
      </c>
      <c r="O18" s="99">
        <v>10.460303131338907</v>
      </c>
      <c r="P18" s="99">
        <v>10.457995970045413</v>
      </c>
      <c r="Q18" s="99">
        <v>10.72067211030001</v>
      </c>
      <c r="R18" s="99">
        <v>10.713868349085118</v>
      </c>
      <c r="S18" s="99">
        <v>10.996361541311106</v>
      </c>
      <c r="T18" s="99">
        <v>12.435106373094419</v>
      </c>
      <c r="U18" s="99">
        <v>11.834798065063165</v>
      </c>
      <c r="V18" s="99">
        <v>12.300985722262158</v>
      </c>
      <c r="W18" s="99">
        <v>12.051645113829712</v>
      </c>
      <c r="DA18" s="63" t="s">
        <v>2762</v>
      </c>
    </row>
    <row r="19" spans="1:105" ht="12" customHeight="1" x14ac:dyDescent="0.25">
      <c r="A19" s="121" t="s">
        <v>54</v>
      </c>
      <c r="B19" s="123">
        <v>9.7421619030178359</v>
      </c>
      <c r="C19" s="123">
        <v>10.041343075579407</v>
      </c>
      <c r="D19" s="123">
        <v>10.25697124252385</v>
      </c>
      <c r="E19" s="123">
        <v>10.422198555489627</v>
      </c>
      <c r="F19" s="123">
        <v>10.651802344479828</v>
      </c>
      <c r="G19" s="123">
        <v>10.794683021788535</v>
      </c>
      <c r="H19" s="123">
        <v>10.545339166636085</v>
      </c>
      <c r="I19" s="123">
        <v>9.9461848145682552</v>
      </c>
      <c r="J19" s="123">
        <v>9.5320173221126225</v>
      </c>
      <c r="K19" s="123">
        <v>9.4476584441949853</v>
      </c>
      <c r="L19" s="123">
        <v>9.6084583984703436</v>
      </c>
      <c r="M19" s="123">
        <v>8.7285778606019573</v>
      </c>
      <c r="N19" s="123">
        <v>8.7437895496020435</v>
      </c>
      <c r="O19" s="123">
        <v>8.6032732351312511</v>
      </c>
      <c r="P19" s="123">
        <v>8.1052806648666031</v>
      </c>
      <c r="Q19" s="123">
        <v>7.6359889242617616</v>
      </c>
      <c r="R19" s="123">
        <v>7.3209121109137936</v>
      </c>
      <c r="S19" s="123">
        <v>7.8025085731821449</v>
      </c>
      <c r="T19" s="123">
        <v>7.3644028901823093</v>
      </c>
      <c r="U19" s="123">
        <v>7.2775189397613493</v>
      </c>
      <c r="V19" s="123">
        <v>7.0245266735715495</v>
      </c>
      <c r="W19" s="123">
        <v>7.2448215512039429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9.7421619030178359</v>
      </c>
      <c r="C22" s="110">
        <v>10.041343075579407</v>
      </c>
      <c r="D22" s="110">
        <v>10.25697124252385</v>
      </c>
      <c r="E22" s="110">
        <v>10.422198555489627</v>
      </c>
      <c r="F22" s="110">
        <v>10.651802344479828</v>
      </c>
      <c r="G22" s="110">
        <v>10.794683021788535</v>
      </c>
      <c r="H22" s="110">
        <v>10.545339166636085</v>
      </c>
      <c r="I22" s="110">
        <v>9.9461848145682552</v>
      </c>
      <c r="J22" s="110">
        <v>9.5320173221126225</v>
      </c>
      <c r="K22" s="110">
        <v>9.4476584441949853</v>
      </c>
      <c r="L22" s="110">
        <v>9.6084583984703436</v>
      </c>
      <c r="M22" s="110">
        <v>8.7285778606019573</v>
      </c>
      <c r="N22" s="110">
        <v>8.7437895496020435</v>
      </c>
      <c r="O22" s="110">
        <v>8.6032732351312511</v>
      </c>
      <c r="P22" s="110">
        <v>8.1052806648666031</v>
      </c>
      <c r="Q22" s="110">
        <v>7.6359889242617616</v>
      </c>
      <c r="R22" s="110">
        <v>7.3209121109137936</v>
      </c>
      <c r="S22" s="110">
        <v>7.8025085731821449</v>
      </c>
      <c r="T22" s="110">
        <v>7.3644028901823093</v>
      </c>
      <c r="U22" s="110">
        <v>7.2775189397613493</v>
      </c>
      <c r="V22" s="110">
        <v>7.0245266735715495</v>
      </c>
      <c r="W22" s="110">
        <v>7.2448215512039429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241.87453813589082</v>
      </c>
      <c r="C24" s="118">
        <f t="shared" si="7"/>
        <v>244.55210375235183</v>
      </c>
      <c r="D24" s="118">
        <f t="shared" si="7"/>
        <v>221.94437842034571</v>
      </c>
      <c r="E24" s="118">
        <f t="shared" si="7"/>
        <v>195.90921716120508</v>
      </c>
      <c r="F24" s="118">
        <f t="shared" si="7"/>
        <v>244.81699964561614</v>
      </c>
      <c r="G24" s="118">
        <f t="shared" si="7"/>
        <v>215.68389130093709</v>
      </c>
      <c r="H24" s="118">
        <f t="shared" si="7"/>
        <v>227.24170732980721</v>
      </c>
      <c r="I24" s="118">
        <f t="shared" si="7"/>
        <v>155.62065046075989</v>
      </c>
      <c r="J24" s="118">
        <f t="shared" si="7"/>
        <v>198.9536946028874</v>
      </c>
      <c r="K24" s="118">
        <f t="shared" si="7"/>
        <v>189.90322971512401</v>
      </c>
      <c r="L24" s="118">
        <f t="shared" si="7"/>
        <v>203.88151342126548</v>
      </c>
      <c r="M24" s="118">
        <f t="shared" si="7"/>
        <v>189.51685507126598</v>
      </c>
      <c r="N24" s="118">
        <f t="shared" si="7"/>
        <v>175.18429463642633</v>
      </c>
      <c r="O24" s="118">
        <f t="shared" si="7"/>
        <v>206.68737133085071</v>
      </c>
      <c r="P24" s="118">
        <f t="shared" si="7"/>
        <v>169.56193044794026</v>
      </c>
      <c r="Q24" s="118">
        <f t="shared" si="7"/>
        <v>143.8213984531516</v>
      </c>
      <c r="R24" s="118">
        <f t="shared" ref="R24:V24" si="8">R25+R28+R30+R39</f>
        <v>174.85321700093618</v>
      </c>
      <c r="S24" s="118">
        <f t="shared" si="8"/>
        <v>137.29856683962632</v>
      </c>
      <c r="T24" s="118">
        <f t="shared" si="8"/>
        <v>185.98836408981836</v>
      </c>
      <c r="U24" s="118">
        <f t="shared" si="8"/>
        <v>163.18544039520154</v>
      </c>
      <c r="V24" s="118">
        <f t="shared" si="8"/>
        <v>173.52064945188303</v>
      </c>
      <c r="W24" s="118">
        <f t="shared" ref="W24" si="9">W25+W28+W30+W39</f>
        <v>160.57626615766665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206.16899697508961</v>
      </c>
      <c r="C25" s="123">
        <f t="shared" si="10"/>
        <v>209.1209861750408</v>
      </c>
      <c r="D25" s="123">
        <f t="shared" si="10"/>
        <v>185.62601644940793</v>
      </c>
      <c r="E25" s="123">
        <f t="shared" si="10"/>
        <v>159.80900944650884</v>
      </c>
      <c r="F25" s="123">
        <f t="shared" si="10"/>
        <v>207.1500309478657</v>
      </c>
      <c r="G25" s="123">
        <f t="shared" si="10"/>
        <v>178.78693308322178</v>
      </c>
      <c r="H25" s="123">
        <f t="shared" si="10"/>
        <v>190.98301500100385</v>
      </c>
      <c r="I25" s="123">
        <f t="shared" si="10"/>
        <v>118.66378787286</v>
      </c>
      <c r="J25" s="123">
        <f t="shared" si="10"/>
        <v>163.80920668198038</v>
      </c>
      <c r="K25" s="123">
        <f t="shared" si="10"/>
        <v>154.87044490449844</v>
      </c>
      <c r="L25" s="123">
        <f t="shared" si="10"/>
        <v>168.28670920382825</v>
      </c>
      <c r="M25" s="123">
        <f t="shared" si="10"/>
        <v>153.19694672017835</v>
      </c>
      <c r="N25" s="123">
        <f t="shared" si="10"/>
        <v>140.65049007930207</v>
      </c>
      <c r="O25" s="123">
        <f t="shared" si="10"/>
        <v>173.44956564692933</v>
      </c>
      <c r="P25" s="123">
        <f t="shared" si="10"/>
        <v>139.29428285716418</v>
      </c>
      <c r="Q25" s="123">
        <f t="shared" si="10"/>
        <v>114.46143735899899</v>
      </c>
      <c r="R25" s="123">
        <f t="shared" ref="R25:V25" si="11">SUM(R26:R27)</f>
        <v>145.16822215307289</v>
      </c>
      <c r="S25" s="123">
        <f t="shared" si="11"/>
        <v>106.22561859284119</v>
      </c>
      <c r="T25" s="123">
        <f t="shared" si="11"/>
        <v>153.76514442655343</v>
      </c>
      <c r="U25" s="123">
        <f t="shared" si="11"/>
        <v>132.59974626210308</v>
      </c>
      <c r="V25" s="123">
        <f t="shared" si="11"/>
        <v>143.41358322828722</v>
      </c>
      <c r="W25" s="123">
        <f t="shared" ref="W25" si="12">SUM(W26:W27)</f>
        <v>129.39396109499464</v>
      </c>
      <c r="DA25" s="130" t="s">
        <v>2768</v>
      </c>
    </row>
    <row r="26" spans="1:105" ht="12" customHeight="1" x14ac:dyDescent="0.25">
      <c r="A26" s="97" t="s">
        <v>74</v>
      </c>
      <c r="B26" s="99">
        <v>203.48136627754803</v>
      </c>
      <c r="C26" s="99">
        <v>206.40202967003523</v>
      </c>
      <c r="D26" s="99">
        <v>183.22776239029395</v>
      </c>
      <c r="E26" s="99">
        <v>157.77277534949735</v>
      </c>
      <c r="F26" s="99">
        <v>204.49928404073705</v>
      </c>
      <c r="G26" s="99">
        <v>176.49516371885653</v>
      </c>
      <c r="H26" s="99">
        <v>188.56021769306201</v>
      </c>
      <c r="I26" s="99">
        <v>117.16734148667683</v>
      </c>
      <c r="J26" s="99">
        <v>161.73423550680491</v>
      </c>
      <c r="K26" s="99">
        <v>152.90151933421245</v>
      </c>
      <c r="L26" s="99">
        <v>166.13650719025301</v>
      </c>
      <c r="M26" s="99">
        <v>151.23721020449668</v>
      </c>
      <c r="N26" s="99">
        <v>138.82798616777649</v>
      </c>
      <c r="O26" s="99">
        <v>171.16605954212503</v>
      </c>
      <c r="P26" s="99">
        <v>137.45362609390145</v>
      </c>
      <c r="Q26" s="99">
        <v>112.93975086971356</v>
      </c>
      <c r="R26" s="99">
        <v>143.23931554453966</v>
      </c>
      <c r="S26" s="99">
        <v>104.80790535322686</v>
      </c>
      <c r="T26" s="99">
        <v>151.68315093218609</v>
      </c>
      <c r="U26" s="99">
        <v>130.79703740146161</v>
      </c>
      <c r="V26" s="99">
        <v>141.43660325901416</v>
      </c>
      <c r="W26" s="99">
        <v>127.60256513485611</v>
      </c>
      <c r="DA26" s="63" t="s">
        <v>2769</v>
      </c>
    </row>
    <row r="27" spans="1:105" ht="12" customHeight="1" x14ac:dyDescent="0.25">
      <c r="A27" s="97" t="s">
        <v>53</v>
      </c>
      <c r="B27" s="99">
        <v>2.687630697541592</v>
      </c>
      <c r="C27" s="99">
        <v>2.7189565050055773</v>
      </c>
      <c r="D27" s="99">
        <v>2.3982540591139672</v>
      </c>
      <c r="E27" s="99">
        <v>2.0362340970114952</v>
      </c>
      <c r="F27" s="99">
        <v>2.6507469071286471</v>
      </c>
      <c r="G27" s="99">
        <v>2.2917693643652441</v>
      </c>
      <c r="H27" s="99">
        <v>2.4227973079418454</v>
      </c>
      <c r="I27" s="99">
        <v>1.4964463861831598</v>
      </c>
      <c r="J27" s="99">
        <v>2.074971175175468</v>
      </c>
      <c r="K27" s="99">
        <v>1.9689255702859814</v>
      </c>
      <c r="L27" s="99">
        <v>2.1502020135752504</v>
      </c>
      <c r="M27" s="99">
        <v>1.9597365156816773</v>
      </c>
      <c r="N27" s="99">
        <v>1.8225039115255945</v>
      </c>
      <c r="O27" s="99">
        <v>2.2835061048042915</v>
      </c>
      <c r="P27" s="99">
        <v>1.8406567632627286</v>
      </c>
      <c r="Q27" s="99">
        <v>1.5216864892854229</v>
      </c>
      <c r="R27" s="99">
        <v>1.9289066085332163</v>
      </c>
      <c r="S27" s="99">
        <v>1.4177132396143235</v>
      </c>
      <c r="T27" s="99">
        <v>2.0819934943673317</v>
      </c>
      <c r="U27" s="99">
        <v>1.8027088606414625</v>
      </c>
      <c r="V27" s="99">
        <v>1.9769799692730532</v>
      </c>
      <c r="W27" s="99">
        <v>1.7913959601385334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0.16940366544470062</v>
      </c>
      <c r="C28" s="123">
        <f t="shared" si="13"/>
        <v>0.16742836671199593</v>
      </c>
      <c r="D28" s="123">
        <f t="shared" si="13"/>
        <v>0.16624204386552616</v>
      </c>
      <c r="E28" s="123">
        <f t="shared" si="13"/>
        <v>0.30951143785667234</v>
      </c>
      <c r="F28" s="123">
        <f t="shared" si="13"/>
        <v>0.16727506605362993</v>
      </c>
      <c r="G28" s="123">
        <f t="shared" si="13"/>
        <v>0.18175666649117611</v>
      </c>
      <c r="H28" s="123">
        <f t="shared" si="13"/>
        <v>0.29571698831474186</v>
      </c>
      <c r="I28" s="123">
        <f t="shared" si="13"/>
        <v>0.23555570078162194</v>
      </c>
      <c r="J28" s="123">
        <f t="shared" si="13"/>
        <v>0.25916772217985745</v>
      </c>
      <c r="K28" s="123">
        <f t="shared" si="13"/>
        <v>0.26213878071715296</v>
      </c>
      <c r="L28" s="123">
        <f t="shared" si="13"/>
        <v>0.29952537696678794</v>
      </c>
      <c r="M28" s="123">
        <f t="shared" si="13"/>
        <v>0.32240350221117609</v>
      </c>
      <c r="N28" s="123">
        <f t="shared" si="13"/>
        <v>0.32615808190258083</v>
      </c>
      <c r="O28" s="123">
        <f t="shared" si="13"/>
        <v>0.31852502227325136</v>
      </c>
      <c r="P28" s="123">
        <f t="shared" si="13"/>
        <v>0.30562047612405979</v>
      </c>
      <c r="Q28" s="123">
        <f t="shared" si="13"/>
        <v>0.29043590248798146</v>
      </c>
      <c r="R28" s="123">
        <f t="shared" si="13"/>
        <v>0.29187842981147233</v>
      </c>
      <c r="S28" s="123">
        <f t="shared" si="13"/>
        <v>0.29578326468917976</v>
      </c>
      <c r="T28" s="123">
        <f t="shared" si="13"/>
        <v>0.26067933088353296</v>
      </c>
      <c r="U28" s="123">
        <f t="shared" si="13"/>
        <v>0.25248574777771471</v>
      </c>
      <c r="V28" s="123">
        <f t="shared" si="13"/>
        <v>0.25633938848171467</v>
      </c>
      <c r="W28" s="123">
        <f t="shared" si="13"/>
        <v>0.29241192535824873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0.16940366544470062</v>
      </c>
      <c r="C29" s="99">
        <f>RES_hhdet_fech!C29/RES_summary!C$19</f>
        <v>0.16742836671199593</v>
      </c>
      <c r="D29" s="99">
        <f>RES_hhdet_fech!D29/RES_summary!D$19</f>
        <v>0.16624204386552616</v>
      </c>
      <c r="E29" s="99">
        <f>RES_hhdet_fech!E29/RES_summary!E$19</f>
        <v>0.30951143785667234</v>
      </c>
      <c r="F29" s="99">
        <f>RES_hhdet_fech!F29/RES_summary!F$19</f>
        <v>0.16727506605362993</v>
      </c>
      <c r="G29" s="99">
        <f>RES_hhdet_fech!G29/RES_summary!G$19</f>
        <v>0.18175666649117611</v>
      </c>
      <c r="H29" s="99">
        <f>RES_hhdet_fech!H29/RES_summary!H$19</f>
        <v>0.29571698831474186</v>
      </c>
      <c r="I29" s="99">
        <f>RES_hhdet_fech!I29/RES_summary!I$19</f>
        <v>0.23555570078162194</v>
      </c>
      <c r="J29" s="99">
        <f>RES_hhdet_fech!J29/RES_summary!J$19</f>
        <v>0.25916772217985745</v>
      </c>
      <c r="K29" s="99">
        <f>RES_hhdet_fech!K29/RES_summary!K$19</f>
        <v>0.26213878071715296</v>
      </c>
      <c r="L29" s="99">
        <f>RES_hhdet_fech!L29/RES_summary!L$19</f>
        <v>0.29952537696678794</v>
      </c>
      <c r="M29" s="99">
        <f>RES_hhdet_fech!M29/RES_summary!M$19</f>
        <v>0.32240350221117609</v>
      </c>
      <c r="N29" s="99">
        <f>RES_hhdet_fech!N29/RES_summary!N$19</f>
        <v>0.32615808190258083</v>
      </c>
      <c r="O29" s="99">
        <f>RES_hhdet_fech!O29/RES_summary!O$19</f>
        <v>0.31852502227325136</v>
      </c>
      <c r="P29" s="99">
        <f>RES_hhdet_fech!P29/RES_summary!P$19</f>
        <v>0.30562047612405979</v>
      </c>
      <c r="Q29" s="99">
        <f>RES_hhdet_fech!Q29/RES_summary!Q$19</f>
        <v>0.29043590248798146</v>
      </c>
      <c r="R29" s="99">
        <f>RES_hhdet_fech!R29/RES_summary!R$19</f>
        <v>0.29187842981147233</v>
      </c>
      <c r="S29" s="99">
        <f>RES_hhdet_fech!S29/RES_summary!S$19</f>
        <v>0.29578326468917976</v>
      </c>
      <c r="T29" s="99">
        <f>RES_hhdet_fech!T29/RES_summary!T$19</f>
        <v>0.26067933088353296</v>
      </c>
      <c r="U29" s="99">
        <f>RES_hhdet_fech!U29/RES_summary!U$19</f>
        <v>0.25248574777771471</v>
      </c>
      <c r="V29" s="99">
        <f>RES_hhdet_fech!V29/RES_summary!V$19</f>
        <v>0.25633938848171467</v>
      </c>
      <c r="W29" s="99">
        <f>RES_hhdet_fech!W29/RES_summary!W$19</f>
        <v>0.29241192535824873</v>
      </c>
      <c r="DA29" s="63" t="s">
        <v>2772</v>
      </c>
    </row>
    <row r="30" spans="1:105" ht="12" customHeight="1" x14ac:dyDescent="0.25">
      <c r="A30" s="121" t="s">
        <v>55</v>
      </c>
      <c r="B30" s="123">
        <v>25.793975592338672</v>
      </c>
      <c r="C30" s="123">
        <v>25.230001892620017</v>
      </c>
      <c r="D30" s="123">
        <v>25.911454726048092</v>
      </c>
      <c r="E30" s="123">
        <v>25.385615428807917</v>
      </c>
      <c r="F30" s="123">
        <v>26.862676753258821</v>
      </c>
      <c r="G30" s="123">
        <v>25.930845347546502</v>
      </c>
      <c r="H30" s="123">
        <v>25.417186755139916</v>
      </c>
      <c r="I30" s="123">
        <v>26.769972090345835</v>
      </c>
      <c r="J30" s="123">
        <v>25.348049450965824</v>
      </c>
      <c r="K30" s="123">
        <v>25.31855966109007</v>
      </c>
      <c r="L30" s="123">
        <v>25.686000151607917</v>
      </c>
      <c r="M30" s="123">
        <v>27.269873784447483</v>
      </c>
      <c r="N30" s="123">
        <v>25.468730105531197</v>
      </c>
      <c r="O30" s="123">
        <v>24.331618452661452</v>
      </c>
      <c r="P30" s="123">
        <v>21.872216003209747</v>
      </c>
      <c r="Q30" s="123">
        <v>21.446885474364851</v>
      </c>
      <c r="R30" s="123">
        <v>22.089960482517171</v>
      </c>
      <c r="S30" s="123">
        <v>22.99799013435058</v>
      </c>
      <c r="T30" s="123">
        <v>24.638408650998141</v>
      </c>
      <c r="U30" s="123">
        <v>23.122469355572122</v>
      </c>
      <c r="V30" s="123">
        <v>22.918517461961823</v>
      </c>
      <c r="W30" s="123">
        <v>23.713892915572636</v>
      </c>
      <c r="DA30" s="130" t="s">
        <v>2773</v>
      </c>
    </row>
    <row r="31" spans="1:105" ht="12" customHeight="1" x14ac:dyDescent="0.25">
      <c r="A31" s="97" t="s">
        <v>141</v>
      </c>
      <c r="B31" s="99">
        <v>30.239012361561372</v>
      </c>
      <c r="C31" s="99">
        <v>28.637220537313024</v>
      </c>
      <c r="D31" s="99">
        <v>28.754905497512532</v>
      </c>
      <c r="E31" s="99">
        <v>24.623493201830854</v>
      </c>
      <c r="F31" s="99">
        <v>34.158551609995868</v>
      </c>
      <c r="G31" s="99">
        <v>29.642925501848644</v>
      </c>
      <c r="H31" s="99">
        <v>31.446164771522444</v>
      </c>
      <c r="I31" s="99">
        <v>26.267658394028977</v>
      </c>
      <c r="J31" s="99">
        <v>30.355143891837081</v>
      </c>
      <c r="K31" s="99">
        <v>29.487026741464977</v>
      </c>
      <c r="L31" s="99">
        <v>30.446533927573128</v>
      </c>
      <c r="M31" s="99">
        <v>32.670747212389784</v>
      </c>
      <c r="N31" s="99">
        <v>29.321781345708366</v>
      </c>
      <c r="O31" s="99">
        <v>25.605636139616038</v>
      </c>
      <c r="P31" s="99">
        <v>26.416993398695141</v>
      </c>
      <c r="Q31" s="99">
        <v>20.240019459992084</v>
      </c>
      <c r="R31" s="99">
        <v>26.346116370600967</v>
      </c>
      <c r="S31" s="99">
        <v>21.181264403207702</v>
      </c>
      <c r="T31" s="99">
        <v>29.258554478246037</v>
      </c>
      <c r="U31" s="99">
        <v>25.75777292237461</v>
      </c>
      <c r="V31" s="99">
        <v>27.363906906324111</v>
      </c>
      <c r="W31" s="99">
        <v>24.124043408455176</v>
      </c>
      <c r="DA31" s="63" t="s">
        <v>2774</v>
      </c>
    </row>
    <row r="32" spans="1:105" ht="12" customHeight="1" x14ac:dyDescent="0.25">
      <c r="A32" s="97" t="s">
        <v>140</v>
      </c>
      <c r="B32" s="99">
        <v>24.588000592995485</v>
      </c>
      <c r="C32" s="99">
        <v>23.071198454545822</v>
      </c>
      <c r="D32" s="99">
        <v>23.283123813765702</v>
      </c>
      <c r="E32" s="99">
        <v>19.967037462926211</v>
      </c>
      <c r="F32" s="99">
        <v>28.085309674000097</v>
      </c>
      <c r="G32" s="99">
        <v>24.442000191007864</v>
      </c>
      <c r="H32" s="99">
        <v>26.055090789283614</v>
      </c>
      <c r="I32" s="99">
        <v>22.229168225554744</v>
      </c>
      <c r="J32" s="99">
        <v>25.247038769725805</v>
      </c>
      <c r="K32" s="99">
        <v>24.605969124648599</v>
      </c>
      <c r="L32" s="99">
        <v>25.442178007569108</v>
      </c>
      <c r="M32" s="99">
        <v>27.548272786639011</v>
      </c>
      <c r="N32" s="99">
        <v>24.871254803164309</v>
      </c>
      <c r="O32" s="99">
        <v>22.096189194569977</v>
      </c>
      <c r="P32" s="99">
        <v>22.338209655291099</v>
      </c>
      <c r="Q32" s="99">
        <v>17.372260652399177</v>
      </c>
      <c r="R32" s="99">
        <v>22.592803209325549</v>
      </c>
      <c r="S32" s="99">
        <v>18.610240486655428</v>
      </c>
      <c r="T32" s="99">
        <v>25.832339181490823</v>
      </c>
      <c r="U32" s="99">
        <v>23.095748224082122</v>
      </c>
      <c r="V32" s="99">
        <v>24.660170164159215</v>
      </c>
      <c r="W32" s="99">
        <v>22.114925363029698</v>
      </c>
      <c r="DA32" s="63" t="s">
        <v>2775</v>
      </c>
    </row>
    <row r="33" spans="1:105" ht="12" customHeight="1" x14ac:dyDescent="0.25">
      <c r="A33" s="100" t="s">
        <v>50</v>
      </c>
      <c r="B33" s="102">
        <v>13.152467382017894</v>
      </c>
      <c r="C33" s="102">
        <v>11.78865981052552</v>
      </c>
      <c r="D33" s="102">
        <v>12.155167703380949</v>
      </c>
      <c r="E33" s="102">
        <v>10.367658791624336</v>
      </c>
      <c r="F33" s="102">
        <v>15.400871854663889</v>
      </c>
      <c r="G33" s="102">
        <v>13.181587136255461</v>
      </c>
      <c r="H33" s="102">
        <v>13.928801143260248</v>
      </c>
      <c r="I33" s="102">
        <v>12.916570980479046</v>
      </c>
      <c r="J33" s="102">
        <v>13.48521092859942</v>
      </c>
      <c r="K33" s="102">
        <v>13.25519616711526</v>
      </c>
      <c r="L33" s="102">
        <v>13.604831121593131</v>
      </c>
      <c r="M33" s="102">
        <v>15.19820430343837</v>
      </c>
      <c r="N33" s="102">
        <v>13.751589496398621</v>
      </c>
      <c r="O33" s="102">
        <v>12.62541395760246</v>
      </c>
      <c r="P33" s="102">
        <v>11.429232639778039</v>
      </c>
      <c r="Q33" s="102">
        <v>8.7125580637714162</v>
      </c>
      <c r="R33" s="102">
        <v>11.332274053204765</v>
      </c>
      <c r="S33" s="102">
        <v>9.7470903202513739</v>
      </c>
      <c r="T33" s="102">
        <v>12.385732118013779</v>
      </c>
      <c r="U33" s="102">
        <v>11.09896235182419</v>
      </c>
      <c r="V33" s="102">
        <v>11.195246903571848</v>
      </c>
      <c r="W33" s="102">
        <v>10.955466294705079</v>
      </c>
      <c r="DA33" s="131" t="s">
        <v>2776</v>
      </c>
    </row>
    <row r="34" spans="1:105" ht="12" customHeight="1" x14ac:dyDescent="0.25">
      <c r="A34" s="103" t="s">
        <v>52</v>
      </c>
      <c r="B34" s="105">
        <v>11.43553321097759</v>
      </c>
      <c r="C34" s="105">
        <v>11.282538644020297</v>
      </c>
      <c r="D34" s="105">
        <v>11.127956110384758</v>
      </c>
      <c r="E34" s="105">
        <v>9.5993786713018761</v>
      </c>
      <c r="F34" s="105">
        <v>12.68443781933621</v>
      </c>
      <c r="G34" s="105">
        <v>11.260413054752402</v>
      </c>
      <c r="H34" s="105">
        <v>12.126289646023364</v>
      </c>
      <c r="I34" s="105">
        <v>9.3125972450756969</v>
      </c>
      <c r="J34" s="105">
        <v>11.761827841126385</v>
      </c>
      <c r="K34" s="105">
        <v>11.350772957533341</v>
      </c>
      <c r="L34" s="105">
        <v>11.837346885975979</v>
      </c>
      <c r="M34" s="105">
        <v>12.350068483200644</v>
      </c>
      <c r="N34" s="105">
        <v>11.119665306765683</v>
      </c>
      <c r="O34" s="105">
        <v>9.4707752369675173</v>
      </c>
      <c r="P34" s="105">
        <v>10.908977015513059</v>
      </c>
      <c r="Q34" s="105">
        <v>8.6597025886277628</v>
      </c>
      <c r="R34" s="105">
        <v>11.260529156120777</v>
      </c>
      <c r="S34" s="105">
        <v>8.8631501664040524</v>
      </c>
      <c r="T34" s="105">
        <v>13.446607063477044</v>
      </c>
      <c r="U34" s="105">
        <v>11.99678587225794</v>
      </c>
      <c r="V34" s="105">
        <v>13.464923260587366</v>
      </c>
      <c r="W34" s="105">
        <v>11.159459068324617</v>
      </c>
      <c r="DA34" s="132" t="s">
        <v>2777</v>
      </c>
    </row>
    <row r="35" spans="1:105" ht="12" customHeight="1" x14ac:dyDescent="0.25">
      <c r="A35" s="106" t="s">
        <v>122</v>
      </c>
      <c r="B35" s="102">
        <v>25.439838789073658</v>
      </c>
      <c r="C35" s="102">
        <v>25.272281676072485</v>
      </c>
      <c r="D35" s="102">
        <v>26.268509813417307</v>
      </c>
      <c r="E35" s="102">
        <v>26.616331863054224</v>
      </c>
      <c r="F35" s="102">
        <v>26.8369848431511</v>
      </c>
      <c r="G35" s="102">
        <v>26.593795524318832</v>
      </c>
      <c r="H35" s="102">
        <v>25.944029225062224</v>
      </c>
      <c r="I35" s="102">
        <v>28.209392532784527</v>
      </c>
      <c r="J35" s="102">
        <v>26.269052178614125</v>
      </c>
      <c r="K35" s="102">
        <v>26.519827345444313</v>
      </c>
      <c r="L35" s="102">
        <v>26.833192495516908</v>
      </c>
      <c r="M35" s="102">
        <v>28.55314099698937</v>
      </c>
      <c r="N35" s="102">
        <v>26.868549263501102</v>
      </c>
      <c r="O35" s="102">
        <v>25.97369127746834</v>
      </c>
      <c r="P35" s="102">
        <v>23.217094959493448</v>
      </c>
      <c r="Q35" s="102">
        <v>23.637964671049872</v>
      </c>
      <c r="R35" s="102">
        <v>23.64515862436453</v>
      </c>
      <c r="S35" s="102">
        <v>25.219608728263673</v>
      </c>
      <c r="T35" s="102">
        <v>26.030912130321298</v>
      </c>
      <c r="U35" s="102">
        <v>24.587571721607528</v>
      </c>
      <c r="V35" s="102">
        <v>23.979744647829339</v>
      </c>
      <c r="W35" s="102">
        <v>25.352403280884751</v>
      </c>
      <c r="DA35" s="131" t="s">
        <v>2778</v>
      </c>
    </row>
    <row r="36" spans="1:105" ht="12" customHeight="1" x14ac:dyDescent="0.25">
      <c r="A36" s="107" t="s">
        <v>121</v>
      </c>
      <c r="B36" s="105">
        <v>21.843640218905886</v>
      </c>
      <c r="C36" s="105">
        <v>21.557120519585368</v>
      </c>
      <c r="D36" s="105">
        <v>22.515521298835559</v>
      </c>
      <c r="E36" s="105">
        <v>22.835660589094097</v>
      </c>
      <c r="F36" s="105">
        <v>23.315743979331845</v>
      </c>
      <c r="G36" s="105">
        <v>23.163933346050278</v>
      </c>
      <c r="H36" s="105">
        <v>22.696405169028566</v>
      </c>
      <c r="I36" s="105">
        <v>25.046444494875917</v>
      </c>
      <c r="J36" s="105">
        <v>23.049753688137727</v>
      </c>
      <c r="K36" s="105">
        <v>23.308146999035024</v>
      </c>
      <c r="L36" s="105">
        <v>23.604360158157998</v>
      </c>
      <c r="M36" s="105">
        <v>25.252329577882119</v>
      </c>
      <c r="N36" s="105">
        <v>23.838663646820383</v>
      </c>
      <c r="O36" s="105">
        <v>23.192576148739384</v>
      </c>
      <c r="P36" s="105">
        <v>20.453892393233154</v>
      </c>
      <c r="Q36" s="105">
        <v>20.780125930719993</v>
      </c>
      <c r="R36" s="105">
        <v>20.871234327408956</v>
      </c>
      <c r="S36" s="105">
        <v>22.574602603365086</v>
      </c>
      <c r="T36" s="105">
        <v>23.42710275130894</v>
      </c>
      <c r="U36" s="105">
        <v>22.285986538898804</v>
      </c>
      <c r="V36" s="105">
        <v>21.858512320009627</v>
      </c>
      <c r="W36" s="105">
        <v>23.259508799047932</v>
      </c>
      <c r="DA36" s="132" t="s">
        <v>2779</v>
      </c>
    </row>
    <row r="37" spans="1:105" ht="12" customHeight="1" x14ac:dyDescent="0.25">
      <c r="A37" s="108" t="s">
        <v>53</v>
      </c>
      <c r="B37" s="99">
        <v>11.066302989314561</v>
      </c>
      <c r="C37" s="99">
        <v>10.380335960623711</v>
      </c>
      <c r="D37" s="99">
        <v>11.086353330299557</v>
      </c>
      <c r="E37" s="99">
        <v>11.194524619874642</v>
      </c>
      <c r="F37" s="99">
        <v>12.101117983231489</v>
      </c>
      <c r="G37" s="99">
        <v>11.821068262548254</v>
      </c>
      <c r="H37" s="99">
        <v>11.462416130098093</v>
      </c>
      <c r="I37" s="99">
        <v>13.890769277515863</v>
      </c>
      <c r="J37" s="99">
        <v>11.652058359220051</v>
      </c>
      <c r="K37" s="99">
        <v>11.923590270616774</v>
      </c>
      <c r="L37" s="99">
        <v>11.975718661762235</v>
      </c>
      <c r="M37" s="99">
        <v>13.320444516860341</v>
      </c>
      <c r="N37" s="99">
        <v>12.604074330178126</v>
      </c>
      <c r="O37" s="99">
        <v>12.735012269913192</v>
      </c>
      <c r="P37" s="99">
        <v>10.010046547485807</v>
      </c>
      <c r="Q37" s="99">
        <v>10.092961891114456</v>
      </c>
      <c r="R37" s="99">
        <v>10.21196237985888</v>
      </c>
      <c r="S37" s="99">
        <v>11.655067019216618</v>
      </c>
      <c r="T37" s="99">
        <v>11.107338214928044</v>
      </c>
      <c r="U37" s="99">
        <v>10.591504862727074</v>
      </c>
      <c r="V37" s="99">
        <v>9.7275145974362331</v>
      </c>
      <c r="W37" s="99">
        <v>11.346302070167846</v>
      </c>
      <c r="DA37" s="63" t="s">
        <v>2780</v>
      </c>
    </row>
    <row r="38" spans="1:105" ht="12" customHeight="1" x14ac:dyDescent="0.25">
      <c r="A38" s="108" t="s">
        <v>52</v>
      </c>
      <c r="B38" s="99">
        <v>10.777337229591325</v>
      </c>
      <c r="C38" s="99">
        <v>11.176784558961653</v>
      </c>
      <c r="D38" s="99">
        <v>11.429167968535999</v>
      </c>
      <c r="E38" s="99">
        <v>11.641135969219452</v>
      </c>
      <c r="F38" s="99">
        <v>11.214625996100359</v>
      </c>
      <c r="G38" s="99">
        <v>11.342865083502023</v>
      </c>
      <c r="H38" s="99">
        <v>11.233989038930471</v>
      </c>
      <c r="I38" s="99">
        <v>11.155675217360052</v>
      </c>
      <c r="J38" s="99">
        <v>11.397695328917674</v>
      </c>
      <c r="K38" s="99">
        <v>11.384556728418255</v>
      </c>
      <c r="L38" s="99">
        <v>11.628641496395762</v>
      </c>
      <c r="M38" s="99">
        <v>11.931885061021777</v>
      </c>
      <c r="N38" s="99">
        <v>11.234589316642262</v>
      </c>
      <c r="O38" s="99">
        <v>10.457563878826193</v>
      </c>
      <c r="P38" s="99">
        <v>10.443845845747347</v>
      </c>
      <c r="Q38" s="99">
        <v>10.687164039605536</v>
      </c>
      <c r="R38" s="99">
        <v>10.659271947550076</v>
      </c>
      <c r="S38" s="99">
        <v>10.919535584148466</v>
      </c>
      <c r="T38" s="99">
        <v>12.319764536380893</v>
      </c>
      <c r="U38" s="99">
        <v>11.694481676171726</v>
      </c>
      <c r="V38" s="99">
        <v>12.130997722573396</v>
      </c>
      <c r="W38" s="99">
        <v>11.913206728880086</v>
      </c>
      <c r="DA38" s="63" t="s">
        <v>2781</v>
      </c>
    </row>
    <row r="39" spans="1:105" ht="12" customHeight="1" x14ac:dyDescent="0.25">
      <c r="A39" s="121" t="s">
        <v>54</v>
      </c>
      <c r="B39" s="123">
        <v>9.7421619030178377</v>
      </c>
      <c r="C39" s="123">
        <v>10.033687317979039</v>
      </c>
      <c r="D39" s="123">
        <v>10.240665201024141</v>
      </c>
      <c r="E39" s="123">
        <v>10.405080848031657</v>
      </c>
      <c r="F39" s="123">
        <v>10.637016878437967</v>
      </c>
      <c r="G39" s="123">
        <v>10.784356203677634</v>
      </c>
      <c r="H39" s="123">
        <v>10.54578858534869</v>
      </c>
      <c r="I39" s="123">
        <v>9.9513347967724481</v>
      </c>
      <c r="J39" s="123">
        <v>9.5372707477613279</v>
      </c>
      <c r="K39" s="123">
        <v>9.4520863688183443</v>
      </c>
      <c r="L39" s="123">
        <v>9.6092786888625277</v>
      </c>
      <c r="M39" s="123">
        <v>8.7276310644289712</v>
      </c>
      <c r="N39" s="123">
        <v>8.7389163696904859</v>
      </c>
      <c r="O39" s="123">
        <v>8.5876622089866839</v>
      </c>
      <c r="P39" s="123">
        <v>8.0898111114422591</v>
      </c>
      <c r="Q39" s="123">
        <v>7.6226397172997586</v>
      </c>
      <c r="R39" s="123">
        <v>7.3031559355346358</v>
      </c>
      <c r="S39" s="123">
        <v>7.7791748477453595</v>
      </c>
      <c r="T39" s="123">
        <v>7.32413168138324</v>
      </c>
      <c r="U39" s="123">
        <v>7.2107390297486109</v>
      </c>
      <c r="V39" s="123">
        <v>6.9322093731523013</v>
      </c>
      <c r="W39" s="123">
        <v>7.1760002217411447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9.7421619030178377</v>
      </c>
      <c r="C41" s="110">
        <v>10.033687317979039</v>
      </c>
      <c r="D41" s="110">
        <v>10.240665201024141</v>
      </c>
      <c r="E41" s="110">
        <v>10.405080848031657</v>
      </c>
      <c r="F41" s="110">
        <v>10.637016878437967</v>
      </c>
      <c r="G41" s="110">
        <v>10.784356203677634</v>
      </c>
      <c r="H41" s="110">
        <v>10.54578858534869</v>
      </c>
      <c r="I41" s="110">
        <v>9.9513347967724481</v>
      </c>
      <c r="J41" s="110">
        <v>9.5372707477613279</v>
      </c>
      <c r="K41" s="110">
        <v>9.4520863688183443</v>
      </c>
      <c r="L41" s="110">
        <v>9.6092786888625277</v>
      </c>
      <c r="M41" s="110">
        <v>8.7276310644289712</v>
      </c>
      <c r="N41" s="110">
        <v>8.7389163696904859</v>
      </c>
      <c r="O41" s="110">
        <v>8.5876622089866839</v>
      </c>
      <c r="P41" s="110">
        <v>8.0898111114422591</v>
      </c>
      <c r="Q41" s="110">
        <v>7.6226397172997586</v>
      </c>
      <c r="R41" s="110">
        <v>7.3031559355346358</v>
      </c>
      <c r="S41" s="110">
        <v>7.7791748477453595</v>
      </c>
      <c r="T41" s="110">
        <v>7.32413168138324</v>
      </c>
      <c r="U41" s="110">
        <v>7.2107390297486109</v>
      </c>
      <c r="V41" s="110">
        <v>6.9322093731523013</v>
      </c>
      <c r="W41" s="110">
        <v>7.1760002217411447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234.52719246422257</v>
      </c>
      <c r="C43" s="118">
        <f t="shared" si="14"/>
        <v>267.96600375637411</v>
      </c>
      <c r="D43" s="118">
        <f t="shared" si="14"/>
        <v>243.81027315120363</v>
      </c>
      <c r="E43" s="118">
        <f t="shared" si="14"/>
        <v>242.15571134210623</v>
      </c>
      <c r="F43" s="118">
        <f t="shared" si="14"/>
        <v>225.24692209510394</v>
      </c>
      <c r="G43" s="118">
        <f t="shared" si="14"/>
        <v>228.41817671436615</v>
      </c>
      <c r="H43" s="118">
        <f t="shared" si="14"/>
        <v>247.30184713489513</v>
      </c>
      <c r="I43" s="118">
        <f t="shared" si="14"/>
        <v>161.59176129853054</v>
      </c>
      <c r="J43" s="118">
        <f t="shared" si="14"/>
        <v>232.86028484682481</v>
      </c>
      <c r="K43" s="118">
        <f t="shared" si="14"/>
        <v>210.42749366799035</v>
      </c>
      <c r="L43" s="118">
        <f t="shared" si="14"/>
        <v>216.37390526195318</v>
      </c>
      <c r="M43" s="118">
        <f t="shared" si="14"/>
        <v>189.52707051833173</v>
      </c>
      <c r="N43" s="118">
        <f t="shared" si="14"/>
        <v>198.09547201552968</v>
      </c>
      <c r="O43" s="118">
        <f t="shared" si="14"/>
        <v>208.99763007749868</v>
      </c>
      <c r="P43" s="118">
        <f t="shared" si="14"/>
        <v>179.80214676879834</v>
      </c>
      <c r="Q43" s="118">
        <f t="shared" si="14"/>
        <v>174.72130575948111</v>
      </c>
      <c r="R43" s="118">
        <f t="shared" ref="R43:V43" si="15">R44+R47+R49+R58</f>
        <v>176.60941447780993</v>
      </c>
      <c r="S43" s="118">
        <f t="shared" si="15"/>
        <v>182.10219501198068</v>
      </c>
      <c r="T43" s="118">
        <f t="shared" si="15"/>
        <v>161.8148983386497</v>
      </c>
      <c r="U43" s="118">
        <f t="shared" si="15"/>
        <v>186.88197879312804</v>
      </c>
      <c r="V43" s="118">
        <f t="shared" si="15"/>
        <v>207.24460794699618</v>
      </c>
      <c r="W43" s="118">
        <f t="shared" ref="W43" si="16">W44+W47+W49+W58</f>
        <v>140.97607548997652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195.06608182082201</v>
      </c>
      <c r="C44" s="123">
        <f t="shared" si="17"/>
        <v>224.92732096165656</v>
      </c>
      <c r="D44" s="123">
        <f t="shared" si="17"/>
        <v>201.55493881717339</v>
      </c>
      <c r="E44" s="123">
        <f t="shared" si="17"/>
        <v>198.5606659612769</v>
      </c>
      <c r="F44" s="123">
        <f t="shared" si="17"/>
        <v>182.45030365356334</v>
      </c>
      <c r="G44" s="123">
        <f t="shared" si="17"/>
        <v>183.96098826965996</v>
      </c>
      <c r="H44" s="123">
        <f t="shared" si="17"/>
        <v>200.97590069822741</v>
      </c>
      <c r="I44" s="123">
        <f t="shared" si="17"/>
        <v>124.44018209728814</v>
      </c>
      <c r="J44" s="123">
        <f t="shared" si="17"/>
        <v>188.20751358008101</v>
      </c>
      <c r="K44" s="123">
        <f t="shared" si="17"/>
        <v>167.52813736186252</v>
      </c>
      <c r="L44" s="123">
        <f t="shared" si="17"/>
        <v>174.23457963221549</v>
      </c>
      <c r="M44" s="123">
        <f t="shared" si="17"/>
        <v>147.64515851023395</v>
      </c>
      <c r="N44" s="123">
        <f t="shared" si="17"/>
        <v>156.08616235876769</v>
      </c>
      <c r="O44" s="123">
        <f t="shared" si="17"/>
        <v>173.46837288283115</v>
      </c>
      <c r="P44" s="123">
        <f t="shared" si="17"/>
        <v>143.21980895433066</v>
      </c>
      <c r="Q44" s="123">
        <f t="shared" si="17"/>
        <v>140.37278694725885</v>
      </c>
      <c r="R44" s="123">
        <f t="shared" ref="R44:V44" si="18">SUM(R45:R46)</f>
        <v>142.98413938666451</v>
      </c>
      <c r="S44" s="123">
        <f t="shared" si="18"/>
        <v>145.3853960507347</v>
      </c>
      <c r="T44" s="123">
        <f t="shared" si="18"/>
        <v>127.65132662972833</v>
      </c>
      <c r="U44" s="123">
        <f t="shared" si="18"/>
        <v>149.239685769761</v>
      </c>
      <c r="V44" s="123">
        <f t="shared" si="18"/>
        <v>166.96456945745891</v>
      </c>
      <c r="W44" s="123">
        <f t="shared" ref="W44" si="19">SUM(W45:W46)</f>
        <v>111.3945299759406</v>
      </c>
      <c r="DA44" s="130" t="s">
        <v>2786</v>
      </c>
    </row>
    <row r="45" spans="1:105" ht="12" customHeight="1" x14ac:dyDescent="0.25">
      <c r="A45" s="97" t="s">
        <v>216</v>
      </c>
      <c r="B45" s="99">
        <v>192.64284926738182</v>
      </c>
      <c r="C45" s="99">
        <v>222.14409350247914</v>
      </c>
      <c r="D45" s="99">
        <v>199.08379280657562</v>
      </c>
      <c r="E45" s="99">
        <v>196.16606805258007</v>
      </c>
      <c r="F45" s="99">
        <v>180.24907266204738</v>
      </c>
      <c r="G45" s="99">
        <v>181.74522977935197</v>
      </c>
      <c r="H45" s="99">
        <v>198.58274047139659</v>
      </c>
      <c r="I45" s="99">
        <v>122.96984568449409</v>
      </c>
      <c r="J45" s="99">
        <v>185.97270909720328</v>
      </c>
      <c r="K45" s="99">
        <v>165.53200004091067</v>
      </c>
      <c r="L45" s="99">
        <v>172.14570776972397</v>
      </c>
      <c r="M45" s="99">
        <v>145.86327133648854</v>
      </c>
      <c r="N45" s="99">
        <v>154.15762184504709</v>
      </c>
      <c r="O45" s="99">
        <v>171.26678022848097</v>
      </c>
      <c r="P45" s="99">
        <v>141.39008231373984</v>
      </c>
      <c r="Q45" s="99">
        <v>138.5724606650202</v>
      </c>
      <c r="R45" s="99">
        <v>141.16339588595446</v>
      </c>
      <c r="S45" s="99">
        <v>143.53090884707504</v>
      </c>
      <c r="T45" s="99">
        <v>126.00764820560735</v>
      </c>
      <c r="U45" s="99">
        <v>147.31501006257884</v>
      </c>
      <c r="V45" s="99">
        <v>164.78545354716636</v>
      </c>
      <c r="W45" s="99">
        <v>109.94305899211336</v>
      </c>
      <c r="DA45" s="63" t="s">
        <v>2787</v>
      </c>
    </row>
    <row r="46" spans="1:105" ht="12" customHeight="1" x14ac:dyDescent="0.25">
      <c r="A46" s="97" t="s">
        <v>53</v>
      </c>
      <c r="B46" s="99">
        <v>2.4232325534401822</v>
      </c>
      <c r="C46" s="99">
        <v>2.7832274591774389</v>
      </c>
      <c r="D46" s="99">
        <v>2.4711460105977729</v>
      </c>
      <c r="E46" s="99">
        <v>2.3945979086968352</v>
      </c>
      <c r="F46" s="99">
        <v>2.2012309915159642</v>
      </c>
      <c r="G46" s="99">
        <v>2.2157584903079814</v>
      </c>
      <c r="H46" s="99">
        <v>2.3931602268308101</v>
      </c>
      <c r="I46" s="99">
        <v>1.4703364127940501</v>
      </c>
      <c r="J46" s="99">
        <v>2.2348044828777409</v>
      </c>
      <c r="K46" s="99">
        <v>1.9961373209518523</v>
      </c>
      <c r="L46" s="99">
        <v>2.0888718624915148</v>
      </c>
      <c r="M46" s="99">
        <v>1.7818871737454207</v>
      </c>
      <c r="N46" s="99">
        <v>1.9285405137206186</v>
      </c>
      <c r="O46" s="99">
        <v>2.2015926543501871</v>
      </c>
      <c r="P46" s="99">
        <v>1.8297266405908148</v>
      </c>
      <c r="Q46" s="99">
        <v>1.8003262822386468</v>
      </c>
      <c r="R46" s="99">
        <v>1.8207435007100445</v>
      </c>
      <c r="S46" s="99">
        <v>1.8544872036596523</v>
      </c>
      <c r="T46" s="99">
        <v>1.6436784241209732</v>
      </c>
      <c r="U46" s="99">
        <v>1.9246757071821556</v>
      </c>
      <c r="V46" s="99">
        <v>2.1791159102925541</v>
      </c>
      <c r="W46" s="99">
        <v>1.4514709838272386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0.16939895137235447</v>
      </c>
      <c r="C47" s="123">
        <f t="shared" si="20"/>
        <v>0.16908559318221053</v>
      </c>
      <c r="D47" s="123">
        <f t="shared" si="20"/>
        <v>0.17170298947910936</v>
      </c>
      <c r="E47" s="123">
        <f t="shared" si="20"/>
        <v>0.31577670628922</v>
      </c>
      <c r="F47" s="123">
        <f t="shared" si="20"/>
        <v>0.16548401099775187</v>
      </c>
      <c r="G47" s="123">
        <f t="shared" si="20"/>
        <v>0.17171175021904436</v>
      </c>
      <c r="H47" s="123">
        <f t="shared" si="20"/>
        <v>0.2583358375867259</v>
      </c>
      <c r="I47" s="123">
        <f t="shared" si="20"/>
        <v>0.20267763352779616</v>
      </c>
      <c r="J47" s="123">
        <f t="shared" si="20"/>
        <v>0.22465511891141604</v>
      </c>
      <c r="K47" s="123">
        <f t="shared" si="20"/>
        <v>0.23011691114185079</v>
      </c>
      <c r="L47" s="123">
        <f t="shared" si="20"/>
        <v>0.27027818731342834</v>
      </c>
      <c r="M47" s="123">
        <f t="shared" si="20"/>
        <v>0.2924299092507418</v>
      </c>
      <c r="N47" s="123">
        <f t="shared" si="20"/>
        <v>0.29672141524314488</v>
      </c>
      <c r="O47" s="123">
        <f t="shared" si="20"/>
        <v>0.29935103788266182</v>
      </c>
      <c r="P47" s="123">
        <f t="shared" si="20"/>
        <v>0.30210946117665716</v>
      </c>
      <c r="Q47" s="123">
        <f t="shared" si="20"/>
        <v>0.30815037361860326</v>
      </c>
      <c r="R47" s="123">
        <f t="shared" si="20"/>
        <v>0.33396346280180966</v>
      </c>
      <c r="S47" s="123">
        <f t="shared" si="20"/>
        <v>0.33873839961259217</v>
      </c>
      <c r="T47" s="123">
        <f t="shared" si="20"/>
        <v>0.30001933410903958</v>
      </c>
      <c r="U47" s="123">
        <f t="shared" si="20"/>
        <v>0.28198270022439509</v>
      </c>
      <c r="V47" s="123">
        <f t="shared" si="20"/>
        <v>0.26213022818239567</v>
      </c>
      <c r="W47" s="123">
        <f t="shared" si="20"/>
        <v>0.29068628389469831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0.16939895137235447</v>
      </c>
      <c r="C48" s="99">
        <f>RES_hhdet_fech!C48/RES_summary!C$19</f>
        <v>0.16908559318221053</v>
      </c>
      <c r="D48" s="99">
        <f>RES_hhdet_fech!D48/RES_summary!D$19</f>
        <v>0.17170298947910936</v>
      </c>
      <c r="E48" s="99">
        <f>RES_hhdet_fech!E48/RES_summary!E$19</f>
        <v>0.31577670628922</v>
      </c>
      <c r="F48" s="99">
        <f>RES_hhdet_fech!F48/RES_summary!F$19</f>
        <v>0.16548401099775187</v>
      </c>
      <c r="G48" s="99">
        <f>RES_hhdet_fech!G48/RES_summary!G$19</f>
        <v>0.17171175021904436</v>
      </c>
      <c r="H48" s="99">
        <f>RES_hhdet_fech!H48/RES_summary!H$19</f>
        <v>0.2583358375867259</v>
      </c>
      <c r="I48" s="99">
        <f>RES_hhdet_fech!I48/RES_summary!I$19</f>
        <v>0.20267763352779616</v>
      </c>
      <c r="J48" s="99">
        <f>RES_hhdet_fech!J48/RES_summary!J$19</f>
        <v>0.22465511891141604</v>
      </c>
      <c r="K48" s="99">
        <f>RES_hhdet_fech!K48/RES_summary!K$19</f>
        <v>0.23011691114185079</v>
      </c>
      <c r="L48" s="99">
        <f>RES_hhdet_fech!L48/RES_summary!L$19</f>
        <v>0.27027818731342834</v>
      </c>
      <c r="M48" s="99">
        <f>RES_hhdet_fech!M48/RES_summary!M$19</f>
        <v>0.2924299092507418</v>
      </c>
      <c r="N48" s="99">
        <f>RES_hhdet_fech!N48/RES_summary!N$19</f>
        <v>0.29672141524314488</v>
      </c>
      <c r="O48" s="99">
        <f>RES_hhdet_fech!O48/RES_summary!O$19</f>
        <v>0.29935103788266182</v>
      </c>
      <c r="P48" s="99">
        <f>RES_hhdet_fech!P48/RES_summary!P$19</f>
        <v>0.30210946117665716</v>
      </c>
      <c r="Q48" s="99">
        <f>RES_hhdet_fech!Q48/RES_summary!Q$19</f>
        <v>0.30815037361860326</v>
      </c>
      <c r="R48" s="99">
        <f>RES_hhdet_fech!R48/RES_summary!R$19</f>
        <v>0.33396346280180966</v>
      </c>
      <c r="S48" s="99">
        <f>RES_hhdet_fech!S48/RES_summary!S$19</f>
        <v>0.33873839961259217</v>
      </c>
      <c r="T48" s="99">
        <f>RES_hhdet_fech!T48/RES_summary!T$19</f>
        <v>0.30001933410903958</v>
      </c>
      <c r="U48" s="99">
        <f>RES_hhdet_fech!U48/RES_summary!U$19</f>
        <v>0.28198270022439509</v>
      </c>
      <c r="V48" s="99">
        <f>RES_hhdet_fech!V48/RES_summary!V$19</f>
        <v>0.26213022818239567</v>
      </c>
      <c r="W48" s="99">
        <f>RES_hhdet_fech!W48/RES_summary!W$19</f>
        <v>0.29068628389469831</v>
      </c>
      <c r="DA48" s="63" t="s">
        <v>2790</v>
      </c>
    </row>
    <row r="49" spans="1:105" ht="12" customHeight="1" x14ac:dyDescent="0.25">
      <c r="A49" s="121" t="s">
        <v>55</v>
      </c>
      <c r="B49" s="123">
        <v>29.549549789010378</v>
      </c>
      <c r="C49" s="123">
        <v>32.834131485869449</v>
      </c>
      <c r="D49" s="123">
        <v>31.837503946796772</v>
      </c>
      <c r="E49" s="123">
        <v>32.866287724287886</v>
      </c>
      <c r="F49" s="123">
        <v>31.983692624107896</v>
      </c>
      <c r="G49" s="123">
        <v>33.49117504077477</v>
      </c>
      <c r="H49" s="123">
        <v>35.517665290033811</v>
      </c>
      <c r="I49" s="123">
        <v>26.995391146083495</v>
      </c>
      <c r="J49" s="123">
        <v>34.888290820015754</v>
      </c>
      <c r="K49" s="123">
        <v>33.213613363237855</v>
      </c>
      <c r="L49" s="123">
        <v>32.254551323649231</v>
      </c>
      <c r="M49" s="123">
        <v>32.85816632293411</v>
      </c>
      <c r="N49" s="123">
        <v>32.974234301413219</v>
      </c>
      <c r="O49" s="123">
        <v>26.647739431689022</v>
      </c>
      <c r="P49" s="123">
        <v>28.196772781469662</v>
      </c>
      <c r="Q49" s="123">
        <v>26.417273912056725</v>
      </c>
      <c r="R49" s="123">
        <v>25.972873162779212</v>
      </c>
      <c r="S49" s="123">
        <v>28.572500523755767</v>
      </c>
      <c r="T49" s="123">
        <v>26.504312169315902</v>
      </c>
      <c r="U49" s="123">
        <v>30.122591341399563</v>
      </c>
      <c r="V49" s="123">
        <v>33.076075524807734</v>
      </c>
      <c r="W49" s="123">
        <v>22.098301096797123</v>
      </c>
      <c r="DA49" s="130" t="s">
        <v>2791</v>
      </c>
    </row>
    <row r="50" spans="1:105" ht="12" customHeight="1" x14ac:dyDescent="0.25">
      <c r="A50" s="97" t="s">
        <v>138</v>
      </c>
      <c r="B50" s="99">
        <v>30.063392157333762</v>
      </c>
      <c r="C50" s="99">
        <v>33.753385640499538</v>
      </c>
      <c r="D50" s="99">
        <v>32.539387478774692</v>
      </c>
      <c r="E50" s="99">
        <v>33.668731448253588</v>
      </c>
      <c r="F50" s="99">
        <v>32.662350248374956</v>
      </c>
      <c r="G50" s="99">
        <v>34.380412441109542</v>
      </c>
      <c r="H50" s="99">
        <v>36.7264034316497</v>
      </c>
      <c r="I50" s="99">
        <v>27.044407361160509</v>
      </c>
      <c r="J50" s="99">
        <v>36.028648130086125</v>
      </c>
      <c r="K50" s="99">
        <v>34.168430943203326</v>
      </c>
      <c r="L50" s="99">
        <v>33.061331970559479</v>
      </c>
      <c r="M50" s="99">
        <v>33.756331354772847</v>
      </c>
      <c r="N50" s="99">
        <v>34.539930359887087</v>
      </c>
      <c r="O50" s="99">
        <v>27.566051509009448</v>
      </c>
      <c r="P50" s="99">
        <v>30.932222523005262</v>
      </c>
      <c r="Q50" s="99">
        <v>28.491021538616348</v>
      </c>
      <c r="R50" s="99">
        <v>27.636392431563685</v>
      </c>
      <c r="S50" s="99">
        <v>30.196516502397007</v>
      </c>
      <c r="T50" s="99">
        <v>27.082549059573559</v>
      </c>
      <c r="U50" s="99">
        <v>31.348960559340878</v>
      </c>
      <c r="V50" s="99">
        <v>34.787586685260599</v>
      </c>
      <c r="W50" s="99">
        <v>22.004780187201337</v>
      </c>
      <c r="DA50" s="63" t="s">
        <v>2792</v>
      </c>
    </row>
    <row r="51" spans="1:105" ht="12" customHeight="1" x14ac:dyDescent="0.25">
      <c r="A51" s="97" t="s">
        <v>137</v>
      </c>
      <c r="B51" s="99">
        <v>23.318312328350775</v>
      </c>
      <c r="C51" s="99">
        <v>25.802364717526206</v>
      </c>
      <c r="D51" s="99">
        <v>25.025998484420242</v>
      </c>
      <c r="E51" s="99">
        <v>25.835424998333583</v>
      </c>
      <c r="F51" s="99">
        <v>25.472674354234165</v>
      </c>
      <c r="G51" s="99">
        <v>26.715836765323864</v>
      </c>
      <c r="H51" s="99">
        <v>28.49889176057998</v>
      </c>
      <c r="I51" s="99">
        <v>21.524178364394377</v>
      </c>
      <c r="J51" s="99">
        <v>28.124024189706009</v>
      </c>
      <c r="K51" s="99">
        <v>26.842416464693642</v>
      </c>
      <c r="L51" s="99">
        <v>26.124324824045154</v>
      </c>
      <c r="M51" s="99">
        <v>27.069046259111989</v>
      </c>
      <c r="N51" s="99">
        <v>27.918551652267002</v>
      </c>
      <c r="O51" s="99">
        <v>22.708229896987234</v>
      </c>
      <c r="P51" s="99">
        <v>24.463337709149222</v>
      </c>
      <c r="Q51" s="99">
        <v>22.562034985300997</v>
      </c>
      <c r="R51" s="99">
        <v>22.035784671082673</v>
      </c>
      <c r="S51" s="99">
        <v>24.62331667524111</v>
      </c>
      <c r="T51" s="99">
        <v>22.183449589057197</v>
      </c>
      <c r="U51" s="99">
        <v>25.806218697670786</v>
      </c>
      <c r="V51" s="99">
        <v>28.66641753319249</v>
      </c>
      <c r="W51" s="99">
        <v>18.591309315070948</v>
      </c>
      <c r="DA51" s="63" t="s">
        <v>2793</v>
      </c>
    </row>
    <row r="52" spans="1:105" ht="12" customHeight="1" x14ac:dyDescent="0.25">
      <c r="A52" s="100" t="s">
        <v>216</v>
      </c>
      <c r="B52" s="102">
        <v>13.067156392081692</v>
      </c>
      <c r="C52" s="102">
        <v>13.841109193099456</v>
      </c>
      <c r="D52" s="102">
        <v>13.704809427783385</v>
      </c>
      <c r="E52" s="102">
        <v>14.092299818961601</v>
      </c>
      <c r="F52" s="102">
        <v>14.62699883830294</v>
      </c>
      <c r="G52" s="102">
        <v>15.124203122253496</v>
      </c>
      <c r="H52" s="102">
        <v>16.006217432201773</v>
      </c>
      <c r="I52" s="102">
        <v>13.084937046389831</v>
      </c>
      <c r="J52" s="102">
        <v>15.783718947278143</v>
      </c>
      <c r="K52" s="102">
        <v>15.181338490053758</v>
      </c>
      <c r="L52" s="102">
        <v>14.66983363990934</v>
      </c>
      <c r="M52" s="102">
        <v>15.647257115230357</v>
      </c>
      <c r="N52" s="102">
        <v>16.167893957469769</v>
      </c>
      <c r="O52" s="102">
        <v>13.572913063394191</v>
      </c>
      <c r="P52" s="102">
        <v>13.172591283838141</v>
      </c>
      <c r="Q52" s="102">
        <v>11.974176300022913</v>
      </c>
      <c r="R52" s="102">
        <v>11.729695823340847</v>
      </c>
      <c r="S52" s="102">
        <v>13.665085148699358</v>
      </c>
      <c r="T52" s="102">
        <v>11.278687117531982</v>
      </c>
      <c r="U52" s="102">
        <v>13.068131015108323</v>
      </c>
      <c r="V52" s="102">
        <v>13.730006767166486</v>
      </c>
      <c r="W52" s="102">
        <v>9.6993537876083469</v>
      </c>
      <c r="DA52" s="131" t="s">
        <v>2794</v>
      </c>
    </row>
    <row r="53" spans="1:105" ht="12" customHeight="1" x14ac:dyDescent="0.25">
      <c r="A53" s="103" t="s">
        <v>52</v>
      </c>
      <c r="B53" s="105">
        <v>10.251155936269083</v>
      </c>
      <c r="C53" s="105">
        <v>11.961255524426754</v>
      </c>
      <c r="D53" s="105">
        <v>11.321189056636859</v>
      </c>
      <c r="E53" s="105">
        <v>11.743125179371985</v>
      </c>
      <c r="F53" s="105">
        <v>10.845675515931225</v>
      </c>
      <c r="G53" s="105">
        <v>11.591633643070367</v>
      </c>
      <c r="H53" s="105">
        <v>12.492674328378211</v>
      </c>
      <c r="I53" s="105">
        <v>8.4392413180045516</v>
      </c>
      <c r="J53" s="105">
        <v>12.340305242427869</v>
      </c>
      <c r="K53" s="105">
        <v>11.661077974639891</v>
      </c>
      <c r="L53" s="105">
        <v>11.454491184135813</v>
      </c>
      <c r="M53" s="105">
        <v>11.421789143881634</v>
      </c>
      <c r="N53" s="105">
        <v>11.750657694797239</v>
      </c>
      <c r="O53" s="105">
        <v>9.135316833593043</v>
      </c>
      <c r="P53" s="105">
        <v>11.290746425311083</v>
      </c>
      <c r="Q53" s="105">
        <v>10.587858685278086</v>
      </c>
      <c r="R53" s="105">
        <v>10.306088847741822</v>
      </c>
      <c r="S53" s="105">
        <v>10.958231526541757</v>
      </c>
      <c r="T53" s="105">
        <v>10.904762471525212</v>
      </c>
      <c r="U53" s="105">
        <v>12.738087682562456</v>
      </c>
      <c r="V53" s="105">
        <v>14.936410766026007</v>
      </c>
      <c r="W53" s="105">
        <v>8.8919555274626028</v>
      </c>
      <c r="DA53" s="132" t="s">
        <v>2795</v>
      </c>
    </row>
    <row r="54" spans="1:105" ht="12" customHeight="1" x14ac:dyDescent="0.25">
      <c r="A54" s="106" t="s">
        <v>122</v>
      </c>
      <c r="B54" s="102">
        <v>25.439838789073654</v>
      </c>
      <c r="C54" s="102">
        <v>25.276237165038548</v>
      </c>
      <c r="D54" s="102">
        <v>26.304416590243868</v>
      </c>
      <c r="E54" s="102">
        <v>26.664443133168664</v>
      </c>
      <c r="F54" s="102">
        <v>26.893467134253811</v>
      </c>
      <c r="G54" s="102">
        <v>26.635485875249017</v>
      </c>
      <c r="H54" s="102">
        <v>25.93455307937435</v>
      </c>
      <c r="I54" s="102">
        <v>28.172931348758986</v>
      </c>
      <c r="J54" s="102">
        <v>26.234904549040177</v>
      </c>
      <c r="K54" s="102">
        <v>26.479410177592445</v>
      </c>
      <c r="L54" s="102">
        <v>26.808022700981414</v>
      </c>
      <c r="M54" s="102">
        <v>28.47954852526496</v>
      </c>
      <c r="N54" s="102">
        <v>26.689567266333402</v>
      </c>
      <c r="O54" s="102">
        <v>25.70855382375942</v>
      </c>
      <c r="P54" s="102">
        <v>22.936218774899896</v>
      </c>
      <c r="Q54" s="102">
        <v>23.371542063317733</v>
      </c>
      <c r="R54" s="102">
        <v>23.530510021284051</v>
      </c>
      <c r="S54" s="102">
        <v>25.437354013366789</v>
      </c>
      <c r="T54" s="102">
        <v>26.768363658476204</v>
      </c>
      <c r="U54" s="102">
        <v>25.586098038990738</v>
      </c>
      <c r="V54" s="102">
        <v>24.265309110231112</v>
      </c>
      <c r="W54" s="102">
        <v>24.996169504135612</v>
      </c>
      <c r="DA54" s="131" t="s">
        <v>2796</v>
      </c>
    </row>
    <row r="55" spans="1:105" ht="12" customHeight="1" x14ac:dyDescent="0.25">
      <c r="A55" s="107" t="s">
        <v>121</v>
      </c>
      <c r="B55" s="105">
        <v>21.84364021890589</v>
      </c>
      <c r="C55" s="105">
        <v>21.558936351919318</v>
      </c>
      <c r="D55" s="105">
        <v>22.533201175207552</v>
      </c>
      <c r="E55" s="105">
        <v>22.84769936594887</v>
      </c>
      <c r="F55" s="105">
        <v>23.32169784971374</v>
      </c>
      <c r="G55" s="105">
        <v>23.155096449644212</v>
      </c>
      <c r="H55" s="105">
        <v>22.66454714038159</v>
      </c>
      <c r="I55" s="105">
        <v>25.011900616464469</v>
      </c>
      <c r="J55" s="105">
        <v>23.016039318705591</v>
      </c>
      <c r="K55" s="105">
        <v>23.268365876264845</v>
      </c>
      <c r="L55" s="105">
        <v>23.565691389522545</v>
      </c>
      <c r="M55" s="105">
        <v>25.160596533955296</v>
      </c>
      <c r="N55" s="105">
        <v>23.714122275714466</v>
      </c>
      <c r="O55" s="105">
        <v>23.006746381344961</v>
      </c>
      <c r="P55" s="105">
        <v>20.227561704886835</v>
      </c>
      <c r="Q55" s="105">
        <v>20.595384160419982</v>
      </c>
      <c r="R55" s="105">
        <v>20.791289055948944</v>
      </c>
      <c r="S55" s="105">
        <v>22.608408892605581</v>
      </c>
      <c r="T55" s="105">
        <v>23.583833254564126</v>
      </c>
      <c r="U55" s="105">
        <v>22.576758946675106</v>
      </c>
      <c r="V55" s="105">
        <v>21.970158933606882</v>
      </c>
      <c r="W55" s="105">
        <v>23.232336782459992</v>
      </c>
      <c r="DA55" s="132" t="s">
        <v>2797</v>
      </c>
    </row>
    <row r="56" spans="1:105" ht="12" customHeight="1" x14ac:dyDescent="0.25">
      <c r="A56" s="108" t="s">
        <v>53</v>
      </c>
      <c r="B56" s="99">
        <v>11.066302989314561</v>
      </c>
      <c r="C56" s="99">
        <v>10.383179812611148</v>
      </c>
      <c r="D56" s="99">
        <v>11.106206157277168</v>
      </c>
      <c r="E56" s="99">
        <v>11.211796377960871</v>
      </c>
      <c r="F56" s="99">
        <v>12.113952279454343</v>
      </c>
      <c r="G56" s="99">
        <v>11.822961739566033</v>
      </c>
      <c r="H56" s="99">
        <v>11.448232852351669</v>
      </c>
      <c r="I56" s="99">
        <v>13.873803267130157</v>
      </c>
      <c r="J56" s="99">
        <v>11.63729503969437</v>
      </c>
      <c r="K56" s="99">
        <v>11.90574094508605</v>
      </c>
      <c r="L56" s="99">
        <v>11.959873309161441</v>
      </c>
      <c r="M56" s="99">
        <v>13.2646637088296</v>
      </c>
      <c r="N56" s="99">
        <v>12.519736780315114</v>
      </c>
      <c r="O56" s="99">
        <v>12.591840084195917</v>
      </c>
      <c r="P56" s="99">
        <v>9.8596335844875433</v>
      </c>
      <c r="Q56" s="99">
        <v>9.9842481703333252</v>
      </c>
      <c r="R56" s="99">
        <v>10.193675641061795</v>
      </c>
      <c r="S56" s="99">
        <v>11.73953202457017</v>
      </c>
      <c r="T56" s="99">
        <v>11.301981943620394</v>
      </c>
      <c r="U56" s="99">
        <v>10.898168998175423</v>
      </c>
      <c r="V56" s="99">
        <v>9.8824394694885331</v>
      </c>
      <c r="W56" s="99">
        <v>11.36861265042657</v>
      </c>
      <c r="DA56" s="63" t="s">
        <v>2798</v>
      </c>
    </row>
    <row r="57" spans="1:105" ht="12" customHeight="1" x14ac:dyDescent="0.25">
      <c r="A57" s="108" t="s">
        <v>52</v>
      </c>
      <c r="B57" s="99">
        <v>10.777337229591325</v>
      </c>
      <c r="C57" s="99">
        <v>11.175756539308175</v>
      </c>
      <c r="D57" s="99">
        <v>11.426995017930382</v>
      </c>
      <c r="E57" s="99">
        <v>11.635902987988</v>
      </c>
      <c r="F57" s="99">
        <v>11.207745570259393</v>
      </c>
      <c r="G57" s="99">
        <v>11.332134710078179</v>
      </c>
      <c r="H57" s="99">
        <v>11.216314288029915</v>
      </c>
      <c r="I57" s="99">
        <v>11.138097349334313</v>
      </c>
      <c r="J57" s="99">
        <v>11.378744279011222</v>
      </c>
      <c r="K57" s="99">
        <v>11.362624931178795</v>
      </c>
      <c r="L57" s="99">
        <v>11.605818080361102</v>
      </c>
      <c r="M57" s="99">
        <v>11.895932825125696</v>
      </c>
      <c r="N57" s="99">
        <v>11.194385495399356</v>
      </c>
      <c r="O57" s="99">
        <v>10.414906297149047</v>
      </c>
      <c r="P57" s="99">
        <v>10.367928120399293</v>
      </c>
      <c r="Q57" s="99">
        <v>10.611135990086657</v>
      </c>
      <c r="R57" s="99">
        <v>10.597613414887142</v>
      </c>
      <c r="S57" s="99">
        <v>10.868876868035411</v>
      </c>
      <c r="T57" s="99">
        <v>12.281851310943733</v>
      </c>
      <c r="U57" s="99">
        <v>11.678589948499688</v>
      </c>
      <c r="V57" s="99">
        <v>12.087719464118345</v>
      </c>
      <c r="W57" s="99">
        <v>11.86372413203342</v>
      </c>
      <c r="DA57" s="63" t="s">
        <v>2799</v>
      </c>
    </row>
    <row r="58" spans="1:105" ht="12" customHeight="1" x14ac:dyDescent="0.25">
      <c r="A58" s="121" t="s">
        <v>54</v>
      </c>
      <c r="B58" s="123">
        <v>9.7421619030178359</v>
      </c>
      <c r="C58" s="123">
        <v>10.035465715665834</v>
      </c>
      <c r="D58" s="123">
        <v>10.246127397754361</v>
      </c>
      <c r="E58" s="123">
        <v>10.412980950252216</v>
      </c>
      <c r="F58" s="123">
        <v>10.64744180643496</v>
      </c>
      <c r="G58" s="123">
        <v>10.794301653712386</v>
      </c>
      <c r="H58" s="123">
        <v>10.549945309047192</v>
      </c>
      <c r="I58" s="123">
        <v>9.9535104216311154</v>
      </c>
      <c r="J58" s="123">
        <v>9.5398253278166401</v>
      </c>
      <c r="K58" s="123">
        <v>9.455626031748114</v>
      </c>
      <c r="L58" s="123">
        <v>9.6144961187750244</v>
      </c>
      <c r="M58" s="123">
        <v>8.7313157759129076</v>
      </c>
      <c r="N58" s="123">
        <v>8.7383539401056147</v>
      </c>
      <c r="O58" s="123">
        <v>8.5821667250958384</v>
      </c>
      <c r="P58" s="123">
        <v>8.0834555718213625</v>
      </c>
      <c r="Q58" s="123">
        <v>7.623094526546943</v>
      </c>
      <c r="R58" s="123">
        <v>7.3184384655643724</v>
      </c>
      <c r="S58" s="123">
        <v>7.8055600378776262</v>
      </c>
      <c r="T58" s="123">
        <v>7.3592402054964214</v>
      </c>
      <c r="U58" s="123">
        <v>7.2377189817430736</v>
      </c>
      <c r="V58" s="123">
        <v>6.9418327365471164</v>
      </c>
      <c r="W58" s="123">
        <v>7.1925581333440958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9.7421619030178359</v>
      </c>
      <c r="C60" s="110">
        <v>10.035465715665834</v>
      </c>
      <c r="D60" s="110">
        <v>10.246127397754361</v>
      </c>
      <c r="E60" s="110">
        <v>10.412980950252216</v>
      </c>
      <c r="F60" s="110">
        <v>10.64744180643496</v>
      </c>
      <c r="G60" s="110">
        <v>10.794301653712386</v>
      </c>
      <c r="H60" s="110">
        <v>10.549945309047192</v>
      </c>
      <c r="I60" s="110">
        <v>9.9535104216311154</v>
      </c>
      <c r="J60" s="110">
        <v>9.5398253278166401</v>
      </c>
      <c r="K60" s="110">
        <v>9.455626031748114</v>
      </c>
      <c r="L60" s="110">
        <v>9.6144961187750244</v>
      </c>
      <c r="M60" s="110">
        <v>8.7313157759129076</v>
      </c>
      <c r="N60" s="110">
        <v>8.7383539401056147</v>
      </c>
      <c r="O60" s="110">
        <v>8.5821667250958384</v>
      </c>
      <c r="P60" s="110">
        <v>8.0834555718213625</v>
      </c>
      <c r="Q60" s="110">
        <v>7.623094526546943</v>
      </c>
      <c r="R60" s="110">
        <v>7.3184384655643724</v>
      </c>
      <c r="S60" s="110">
        <v>7.8055600378776262</v>
      </c>
      <c r="T60" s="110">
        <v>7.3592402054964214</v>
      </c>
      <c r="U60" s="110">
        <v>7.2377189817430736</v>
      </c>
      <c r="V60" s="110">
        <v>6.9418327365471164</v>
      </c>
      <c r="W60" s="110">
        <v>7.1925581333440958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221.15737492099885</v>
      </c>
      <c r="C62" s="118">
        <f t="shared" si="21"/>
        <v>226.94324339657479</v>
      </c>
      <c r="D62" s="118">
        <f t="shared" si="21"/>
        <v>220.85614360380345</v>
      </c>
      <c r="E62" s="118">
        <f t="shared" si="21"/>
        <v>216.31911938594598</v>
      </c>
      <c r="F62" s="118">
        <f t="shared" si="21"/>
        <v>207.77162585699122</v>
      </c>
      <c r="G62" s="118">
        <f t="shared" si="21"/>
        <v>200.0078225227148</v>
      </c>
      <c r="H62" s="118">
        <f t="shared" si="21"/>
        <v>193.89179622934466</v>
      </c>
      <c r="I62" s="118">
        <f t="shared" si="21"/>
        <v>179.33716182400917</v>
      </c>
      <c r="J62" s="118">
        <f t="shared" si="21"/>
        <v>184.67237252736945</v>
      </c>
      <c r="K62" s="118">
        <f t="shared" si="21"/>
        <v>180.11069213084403</v>
      </c>
      <c r="L62" s="118">
        <f t="shared" si="21"/>
        <v>192.9163934522212</v>
      </c>
      <c r="M62" s="118">
        <f t="shared" si="21"/>
        <v>163.83836214423604</v>
      </c>
      <c r="N62" s="118">
        <f t="shared" si="21"/>
        <v>176.56420501874416</v>
      </c>
      <c r="O62" s="118">
        <f t="shared" si="21"/>
        <v>184.72919858717376</v>
      </c>
      <c r="P62" s="118">
        <f t="shared" si="21"/>
        <v>149.2848520387609</v>
      </c>
      <c r="Q62" s="118">
        <f t="shared" si="21"/>
        <v>151.67911589342202</v>
      </c>
      <c r="R62" s="118">
        <f t="shared" ref="R62:V62" si="22">R63+R66+R68+R77</f>
        <v>161.6503974689272</v>
      </c>
      <c r="S62" s="118">
        <f t="shared" si="22"/>
        <v>154.89433145626504</v>
      </c>
      <c r="T62" s="118">
        <f t="shared" si="22"/>
        <v>155.31252594167401</v>
      </c>
      <c r="U62" s="118">
        <f t="shared" si="22"/>
        <v>154.47648438229626</v>
      </c>
      <c r="V62" s="118">
        <f t="shared" si="22"/>
        <v>147.66094788663366</v>
      </c>
      <c r="W62" s="118">
        <f t="shared" ref="W62" si="23">W63+W66+W68+W77</f>
        <v>162.47829863702134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181.16223568018282</v>
      </c>
      <c r="C63" s="123">
        <f t="shared" si="24"/>
        <v>186.52278114580318</v>
      </c>
      <c r="D63" s="123">
        <f t="shared" si="24"/>
        <v>179.29391925178567</v>
      </c>
      <c r="E63" s="123">
        <f t="shared" si="24"/>
        <v>173.90234453687646</v>
      </c>
      <c r="F63" s="123">
        <f t="shared" si="24"/>
        <v>165.17286447343506</v>
      </c>
      <c r="G63" s="123">
        <f t="shared" si="24"/>
        <v>157.44432628000399</v>
      </c>
      <c r="H63" s="123">
        <f t="shared" si="24"/>
        <v>153.09096331359302</v>
      </c>
      <c r="I63" s="123">
        <f t="shared" si="24"/>
        <v>137.35933789656758</v>
      </c>
      <c r="J63" s="123">
        <f t="shared" si="24"/>
        <v>145.11893163023291</v>
      </c>
      <c r="K63" s="123">
        <f t="shared" si="24"/>
        <v>140.36958960035406</v>
      </c>
      <c r="L63" s="123">
        <f t="shared" si="24"/>
        <v>152.40510913722693</v>
      </c>
      <c r="M63" s="123">
        <f t="shared" si="24"/>
        <v>126.18360513221694</v>
      </c>
      <c r="N63" s="123">
        <f t="shared" si="24"/>
        <v>139.13988374222515</v>
      </c>
      <c r="O63" s="123">
        <f t="shared" si="24"/>
        <v>148.64796440364708</v>
      </c>
      <c r="P63" s="123">
        <f t="shared" si="24"/>
        <v>115.40100515909984</v>
      </c>
      <c r="Q63" s="123">
        <f t="shared" si="24"/>
        <v>119.07467426850489</v>
      </c>
      <c r="R63" s="123">
        <f t="shared" ref="R63:V63" si="25">SUM(R64:R65)</f>
        <v>128.96582806321263</v>
      </c>
      <c r="S63" s="123">
        <f t="shared" si="25"/>
        <v>121.51715344447325</v>
      </c>
      <c r="T63" s="123">
        <f t="shared" si="25"/>
        <v>120.5925314350325</v>
      </c>
      <c r="U63" s="123">
        <f t="shared" si="25"/>
        <v>121.62797778771609</v>
      </c>
      <c r="V63" s="123">
        <f t="shared" si="25"/>
        <v>116.12024136093908</v>
      </c>
      <c r="W63" s="123">
        <f t="shared" ref="W63" si="26">SUM(W64:W65)</f>
        <v>128.90770373346976</v>
      </c>
      <c r="DA63" s="130" t="s">
        <v>2804</v>
      </c>
    </row>
    <row r="64" spans="1:105" ht="12" customHeight="1" x14ac:dyDescent="0.25">
      <c r="A64" s="97" t="s">
        <v>217</v>
      </c>
      <c r="B64" s="99">
        <v>178.64208216585425</v>
      </c>
      <c r="C64" s="99">
        <v>183.91988119459404</v>
      </c>
      <c r="D64" s="99">
        <v>176.79240592679471</v>
      </c>
      <c r="E64" s="99">
        <v>171.49714924828103</v>
      </c>
      <c r="F64" s="99">
        <v>162.87364214475616</v>
      </c>
      <c r="G64" s="99">
        <v>155.24597076781498</v>
      </c>
      <c r="H64" s="99">
        <v>150.96991642043668</v>
      </c>
      <c r="I64" s="99">
        <v>135.45960501159922</v>
      </c>
      <c r="J64" s="99">
        <v>143.09371406026432</v>
      </c>
      <c r="K64" s="99">
        <v>138.3978898344931</v>
      </c>
      <c r="L64" s="99">
        <v>150.25041308504598</v>
      </c>
      <c r="M64" s="99">
        <v>124.39667909196382</v>
      </c>
      <c r="N64" s="99">
        <v>137.13741322307908</v>
      </c>
      <c r="O64" s="99">
        <v>146.47409733461748</v>
      </c>
      <c r="P64" s="99">
        <v>113.7044111622757</v>
      </c>
      <c r="Q64" s="99">
        <v>117.30685177315719</v>
      </c>
      <c r="R64" s="99">
        <v>127.0509985417236</v>
      </c>
      <c r="S64" s="99">
        <v>119.70621770269442</v>
      </c>
      <c r="T64" s="99">
        <v>118.77878215230196</v>
      </c>
      <c r="U64" s="99">
        <v>119.80350728409168</v>
      </c>
      <c r="V64" s="99">
        <v>114.36135895109767</v>
      </c>
      <c r="W64" s="99">
        <v>126.95042451823262</v>
      </c>
      <c r="DA64" s="63" t="s">
        <v>2805</v>
      </c>
    </row>
    <row r="65" spans="1:105" ht="12" customHeight="1" x14ac:dyDescent="0.25">
      <c r="A65" s="97" t="s">
        <v>53</v>
      </c>
      <c r="B65" s="99">
        <v>2.5201535143285709</v>
      </c>
      <c r="C65" s="99">
        <v>2.6028999512091251</v>
      </c>
      <c r="D65" s="99">
        <v>2.5015133249909645</v>
      </c>
      <c r="E65" s="99">
        <v>2.405195288595428</v>
      </c>
      <c r="F65" s="99">
        <v>2.2992223286789004</v>
      </c>
      <c r="G65" s="99">
        <v>2.1983555121890013</v>
      </c>
      <c r="H65" s="99">
        <v>2.1210468931563451</v>
      </c>
      <c r="I65" s="99">
        <v>1.8997328849683477</v>
      </c>
      <c r="J65" s="99">
        <v>2.0252175699685968</v>
      </c>
      <c r="K65" s="99">
        <v>1.9716997658609572</v>
      </c>
      <c r="L65" s="99">
        <v>2.1546960521809519</v>
      </c>
      <c r="M65" s="99">
        <v>1.7869260402531244</v>
      </c>
      <c r="N65" s="99">
        <v>2.0024705191460712</v>
      </c>
      <c r="O65" s="99">
        <v>2.1738670690295914</v>
      </c>
      <c r="P65" s="99">
        <v>1.6965939968241344</v>
      </c>
      <c r="Q65" s="99">
        <v>1.7678224953477002</v>
      </c>
      <c r="R65" s="99">
        <v>1.9148295214890221</v>
      </c>
      <c r="S65" s="99">
        <v>1.8109357417788392</v>
      </c>
      <c r="T65" s="99">
        <v>1.8137492827305397</v>
      </c>
      <c r="U65" s="99">
        <v>1.8244705036244107</v>
      </c>
      <c r="V65" s="99">
        <v>1.7588824098414078</v>
      </c>
      <c r="W65" s="99">
        <v>1.957279215237133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0.16939855243373619</v>
      </c>
      <c r="C66" s="123">
        <f t="shared" si="27"/>
        <v>0.16455967365312266</v>
      </c>
      <c r="D66" s="123">
        <f t="shared" si="27"/>
        <v>0.16026663115892351</v>
      </c>
      <c r="E66" s="123">
        <f t="shared" si="27"/>
        <v>0.30531136306494955</v>
      </c>
      <c r="F66" s="123">
        <f t="shared" si="27"/>
        <v>0.17103525889119911</v>
      </c>
      <c r="G66" s="123">
        <f t="shared" si="27"/>
        <v>0.18862636828284676</v>
      </c>
      <c r="H66" s="123">
        <f t="shared" si="27"/>
        <v>0.29946079061175557</v>
      </c>
      <c r="I66" s="123">
        <f t="shared" si="27"/>
        <v>0.23370525903740266</v>
      </c>
      <c r="J66" s="123">
        <f t="shared" si="27"/>
        <v>0.25442973727619117</v>
      </c>
      <c r="K66" s="123">
        <f t="shared" si="27"/>
        <v>0.2593844934470026</v>
      </c>
      <c r="L66" s="123">
        <f t="shared" si="27"/>
        <v>0.29985539786439558</v>
      </c>
      <c r="M66" s="123">
        <f t="shared" si="27"/>
        <v>0.32146380635393268</v>
      </c>
      <c r="N66" s="123">
        <f t="shared" si="27"/>
        <v>0.31165172195475521</v>
      </c>
      <c r="O66" s="123">
        <f t="shared" si="27"/>
        <v>0.30366610793630638</v>
      </c>
      <c r="P66" s="123">
        <f t="shared" si="27"/>
        <v>0.28323261668450422</v>
      </c>
      <c r="Q66" s="123">
        <f t="shared" si="27"/>
        <v>0.26108760400217479</v>
      </c>
      <c r="R66" s="123">
        <f t="shared" si="27"/>
        <v>0.26963624818631127</v>
      </c>
      <c r="S66" s="123">
        <f t="shared" si="27"/>
        <v>0.28805694665818055</v>
      </c>
      <c r="T66" s="123">
        <f t="shared" si="27"/>
        <v>0.27321570928080885</v>
      </c>
      <c r="U66" s="123">
        <f t="shared" si="27"/>
        <v>0.28396786914855587</v>
      </c>
      <c r="V66" s="123">
        <f t="shared" si="27"/>
        <v>0.28700896292153322</v>
      </c>
      <c r="W66" s="123">
        <f t="shared" si="27"/>
        <v>0.3104155845746383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0.16939855243373619</v>
      </c>
      <c r="C67" s="99">
        <f>RES_hhdet_fech!C67/RES_summary!C$19</f>
        <v>0.16455967365312266</v>
      </c>
      <c r="D67" s="99">
        <f>RES_hhdet_fech!D67/RES_summary!D$19</f>
        <v>0.16026663115892351</v>
      </c>
      <c r="E67" s="99">
        <f>RES_hhdet_fech!E67/RES_summary!E$19</f>
        <v>0.30531136306494955</v>
      </c>
      <c r="F67" s="99">
        <f>RES_hhdet_fech!F67/RES_summary!F$19</f>
        <v>0.17103525889119911</v>
      </c>
      <c r="G67" s="99">
        <f>RES_hhdet_fech!G67/RES_summary!G$19</f>
        <v>0.18862636828284676</v>
      </c>
      <c r="H67" s="99">
        <f>RES_hhdet_fech!H67/RES_summary!H$19</f>
        <v>0.29946079061175557</v>
      </c>
      <c r="I67" s="99">
        <f>RES_hhdet_fech!I67/RES_summary!I$19</f>
        <v>0.23370525903740266</v>
      </c>
      <c r="J67" s="99">
        <f>RES_hhdet_fech!J67/RES_summary!J$19</f>
        <v>0.25442973727619117</v>
      </c>
      <c r="K67" s="99">
        <f>RES_hhdet_fech!K67/RES_summary!K$19</f>
        <v>0.2593844934470026</v>
      </c>
      <c r="L67" s="99">
        <f>RES_hhdet_fech!L67/RES_summary!L$19</f>
        <v>0.29985539786439558</v>
      </c>
      <c r="M67" s="99">
        <f>RES_hhdet_fech!M67/RES_summary!M$19</f>
        <v>0.32146380635393268</v>
      </c>
      <c r="N67" s="99">
        <f>RES_hhdet_fech!N67/RES_summary!N$19</f>
        <v>0.31165172195475521</v>
      </c>
      <c r="O67" s="99">
        <f>RES_hhdet_fech!O67/RES_summary!O$19</f>
        <v>0.30366610793630638</v>
      </c>
      <c r="P67" s="99">
        <f>RES_hhdet_fech!P67/RES_summary!P$19</f>
        <v>0.28323261668450422</v>
      </c>
      <c r="Q67" s="99">
        <f>RES_hhdet_fech!Q67/RES_summary!Q$19</f>
        <v>0.26108760400217479</v>
      </c>
      <c r="R67" s="99">
        <f>RES_hhdet_fech!R67/RES_summary!R$19</f>
        <v>0.26963624818631127</v>
      </c>
      <c r="S67" s="99">
        <f>RES_hhdet_fech!S67/RES_summary!S$19</f>
        <v>0.28805694665818055</v>
      </c>
      <c r="T67" s="99">
        <f>RES_hhdet_fech!T67/RES_summary!T$19</f>
        <v>0.27321570928080885</v>
      </c>
      <c r="U67" s="99">
        <f>RES_hhdet_fech!U67/RES_summary!U$19</f>
        <v>0.28396786914855587</v>
      </c>
      <c r="V67" s="99">
        <f>RES_hhdet_fech!V67/RES_summary!V$19</f>
        <v>0.28700896292153322</v>
      </c>
      <c r="W67" s="99">
        <f>RES_hhdet_fech!W67/RES_summary!W$19</f>
        <v>0.3104155845746383</v>
      </c>
      <c r="DA67" s="63" t="s">
        <v>2808</v>
      </c>
    </row>
    <row r="68" spans="1:105" ht="12" customHeight="1" x14ac:dyDescent="0.25">
      <c r="A68" s="121" t="s">
        <v>55</v>
      </c>
      <c r="B68" s="123">
        <v>29.953679681356874</v>
      </c>
      <c r="C68" s="123">
        <v>30.105507504472151</v>
      </c>
      <c r="D68" s="123">
        <v>31.030283606302397</v>
      </c>
      <c r="E68" s="123">
        <v>31.559603984469842</v>
      </c>
      <c r="F68" s="123">
        <v>31.642739563005438</v>
      </c>
      <c r="G68" s="123">
        <v>31.44314244828653</v>
      </c>
      <c r="H68" s="123">
        <v>29.827360502090993</v>
      </c>
      <c r="I68" s="123">
        <v>31.618486129408318</v>
      </c>
      <c r="J68" s="123">
        <v>29.646409089722948</v>
      </c>
      <c r="K68" s="123">
        <v>29.889056133855085</v>
      </c>
      <c r="L68" s="123">
        <v>30.454276439696514</v>
      </c>
      <c r="M68" s="123">
        <v>28.503140533930964</v>
      </c>
      <c r="N68" s="123">
        <v>28.241565359192869</v>
      </c>
      <c r="O68" s="123">
        <v>26.979681872283837</v>
      </c>
      <c r="P68" s="123">
        <v>25.379375587019954</v>
      </c>
      <c r="Q68" s="123">
        <v>24.588436111313989</v>
      </c>
      <c r="R68" s="123">
        <v>25.00813786058745</v>
      </c>
      <c r="S68" s="123">
        <v>25.218680313618243</v>
      </c>
      <c r="T68" s="123">
        <v>26.976877308510268</v>
      </c>
      <c r="U68" s="123">
        <v>25.14609199813642</v>
      </c>
      <c r="V68" s="123">
        <v>24.146007826330457</v>
      </c>
      <c r="W68" s="123">
        <v>25.869006898709731</v>
      </c>
      <c r="DA68" s="130" t="s">
        <v>2809</v>
      </c>
    </row>
    <row r="69" spans="1:105" ht="12" customHeight="1" x14ac:dyDescent="0.25">
      <c r="A69" s="97" t="s">
        <v>134</v>
      </c>
      <c r="B69" s="99">
        <v>30.246909573122963</v>
      </c>
      <c r="C69" s="99">
        <v>30.496422399390628</v>
      </c>
      <c r="D69" s="99">
        <v>31.35956909980337</v>
      </c>
      <c r="E69" s="99">
        <v>31.904007718555015</v>
      </c>
      <c r="F69" s="99">
        <v>31.979764351542176</v>
      </c>
      <c r="G69" s="99">
        <v>31.799660373326859</v>
      </c>
      <c r="H69" s="99">
        <v>30.142381359730049</v>
      </c>
      <c r="I69" s="99">
        <v>31.841041476603976</v>
      </c>
      <c r="J69" s="99">
        <v>30.001627995487191</v>
      </c>
      <c r="K69" s="99">
        <v>30.373675198198463</v>
      </c>
      <c r="L69" s="99">
        <v>31.05746054930631</v>
      </c>
      <c r="M69" s="99">
        <v>28.743433261244888</v>
      </c>
      <c r="N69" s="99">
        <v>28.625125144686457</v>
      </c>
      <c r="O69" s="99">
        <v>27.236988302860734</v>
      </c>
      <c r="P69" s="99">
        <v>25.665376846133785</v>
      </c>
      <c r="Q69" s="99">
        <v>24.766872531255576</v>
      </c>
      <c r="R69" s="99">
        <v>25.223989649346858</v>
      </c>
      <c r="S69" s="99">
        <v>25.364377947099442</v>
      </c>
      <c r="T69" s="99">
        <v>27.200467316995233</v>
      </c>
      <c r="U69" s="99">
        <v>25.327638196921214</v>
      </c>
      <c r="V69" s="99">
        <v>24.322564370756847</v>
      </c>
      <c r="W69" s="99">
        <v>26.013462744360364</v>
      </c>
      <c r="DA69" s="63" t="s">
        <v>2810</v>
      </c>
    </row>
    <row r="70" spans="1:105" ht="12" customHeight="1" x14ac:dyDescent="0.25">
      <c r="A70" s="97" t="s">
        <v>133</v>
      </c>
      <c r="B70" s="99">
        <v>23.819550149030022</v>
      </c>
      <c r="C70" s="99">
        <v>23.637269428673434</v>
      </c>
      <c r="D70" s="99">
        <v>24.453987020046466</v>
      </c>
      <c r="E70" s="99">
        <v>24.81510813142846</v>
      </c>
      <c r="F70" s="99">
        <v>25.321872623091231</v>
      </c>
      <c r="G70" s="99">
        <v>25.173994084209617</v>
      </c>
      <c r="H70" s="99">
        <v>23.927859907989614</v>
      </c>
      <c r="I70" s="99">
        <v>25.919499913899255</v>
      </c>
      <c r="J70" s="99">
        <v>24.179035809130713</v>
      </c>
      <c r="K70" s="99">
        <v>24.686739266308926</v>
      </c>
      <c r="L70" s="99">
        <v>25.513476951474924</v>
      </c>
      <c r="M70" s="99">
        <v>24.064236377509456</v>
      </c>
      <c r="N70" s="99">
        <v>24.272906539795567</v>
      </c>
      <c r="O70" s="99">
        <v>23.490768935209772</v>
      </c>
      <c r="P70" s="99">
        <v>21.645349361358779</v>
      </c>
      <c r="Q70" s="99">
        <v>21.023839852361252</v>
      </c>
      <c r="R70" s="99">
        <v>21.621620768805823</v>
      </c>
      <c r="S70" s="99">
        <v>22.25204376482008</v>
      </c>
      <c r="T70" s="99">
        <v>23.819003172514517</v>
      </c>
      <c r="U70" s="99">
        <v>22.440546965959083</v>
      </c>
      <c r="V70" s="99">
        <v>21.692517744296417</v>
      </c>
      <c r="W70" s="99">
        <v>23.63905091047398</v>
      </c>
      <c r="DA70" s="63" t="s">
        <v>2811</v>
      </c>
    </row>
    <row r="71" spans="1:105" ht="12" customHeight="1" x14ac:dyDescent="0.25">
      <c r="A71" s="100" t="s">
        <v>217</v>
      </c>
      <c r="B71" s="102">
        <v>13.150161736636942</v>
      </c>
      <c r="C71" s="102">
        <v>12.381078239219477</v>
      </c>
      <c r="D71" s="102">
        <v>12.995874208123471</v>
      </c>
      <c r="E71" s="102">
        <v>13.036568358214661</v>
      </c>
      <c r="F71" s="102">
        <v>14.009712399336278</v>
      </c>
      <c r="G71" s="102">
        <v>13.670228042897545</v>
      </c>
      <c r="H71" s="102">
        <v>12.827479603580251</v>
      </c>
      <c r="I71" s="102">
        <v>15.083768080957652</v>
      </c>
      <c r="J71" s="102">
        <v>12.879666019089305</v>
      </c>
      <c r="K71" s="102">
        <v>13.230941458357412</v>
      </c>
      <c r="L71" s="102">
        <v>13.560932997812237</v>
      </c>
      <c r="M71" s="102">
        <v>13.182031317337934</v>
      </c>
      <c r="N71" s="102">
        <v>13.3000936008601</v>
      </c>
      <c r="O71" s="102">
        <v>13.272093053273563</v>
      </c>
      <c r="P71" s="102">
        <v>10.940588296603911</v>
      </c>
      <c r="Q71" s="102">
        <v>10.419935926794381</v>
      </c>
      <c r="R71" s="102">
        <v>10.74742304741544</v>
      </c>
      <c r="S71" s="102">
        <v>11.613742918612468</v>
      </c>
      <c r="T71" s="102">
        <v>11.361696802135864</v>
      </c>
      <c r="U71" s="102">
        <v>10.750684081581248</v>
      </c>
      <c r="V71" s="102">
        <v>9.7707980386830151</v>
      </c>
      <c r="W71" s="102">
        <v>11.651138855643238</v>
      </c>
      <c r="DA71" s="131" t="s">
        <v>2812</v>
      </c>
    </row>
    <row r="72" spans="1:105" ht="12" customHeight="1" x14ac:dyDescent="0.25">
      <c r="A72" s="103" t="s">
        <v>52</v>
      </c>
      <c r="B72" s="105">
        <v>10.669388412393078</v>
      </c>
      <c r="C72" s="105">
        <v>11.256191189453956</v>
      </c>
      <c r="D72" s="105">
        <v>11.458112811922991</v>
      </c>
      <c r="E72" s="105">
        <v>11.778539773213797</v>
      </c>
      <c r="F72" s="105">
        <v>11.312160223754955</v>
      </c>
      <c r="G72" s="105">
        <v>11.503766041312069</v>
      </c>
      <c r="H72" s="105">
        <v>11.100380304409361</v>
      </c>
      <c r="I72" s="105">
        <v>10.835731832941603</v>
      </c>
      <c r="J72" s="105">
        <v>11.299369790041409</v>
      </c>
      <c r="K72" s="105">
        <v>11.455797807951518</v>
      </c>
      <c r="L72" s="105">
        <v>11.952543953662682</v>
      </c>
      <c r="M72" s="105">
        <v>10.88220506017152</v>
      </c>
      <c r="N72" s="105">
        <v>10.972812938935464</v>
      </c>
      <c r="O72" s="105">
        <v>10.218675881936203</v>
      </c>
      <c r="P72" s="105">
        <v>10.704761064754864</v>
      </c>
      <c r="Q72" s="105">
        <v>10.603903925566872</v>
      </c>
      <c r="R72" s="105">
        <v>10.874197721390383</v>
      </c>
      <c r="S72" s="105">
        <v>10.638300846207608</v>
      </c>
      <c r="T72" s="105">
        <v>12.45730637037866</v>
      </c>
      <c r="U72" s="105">
        <v>11.689862884377836</v>
      </c>
      <c r="V72" s="105">
        <v>11.921719705613402</v>
      </c>
      <c r="W72" s="105">
        <v>11.987912054830742</v>
      </c>
      <c r="DA72" s="132" t="s">
        <v>2813</v>
      </c>
    </row>
    <row r="73" spans="1:105" ht="12" customHeight="1" x14ac:dyDescent="0.25">
      <c r="A73" s="106" t="s">
        <v>122</v>
      </c>
      <c r="B73" s="102">
        <v>25.439838789073654</v>
      </c>
      <c r="C73" s="102">
        <v>25.173929049053843</v>
      </c>
      <c r="D73" s="102">
        <v>26.262301168338166</v>
      </c>
      <c r="E73" s="102">
        <v>26.621755393299022</v>
      </c>
      <c r="F73" s="102">
        <v>26.836277551472705</v>
      </c>
      <c r="G73" s="102">
        <v>26.583509236086552</v>
      </c>
      <c r="H73" s="102">
        <v>25.915787795866606</v>
      </c>
      <c r="I73" s="102">
        <v>28.152255158620903</v>
      </c>
      <c r="J73" s="102">
        <v>26.16022492296819</v>
      </c>
      <c r="K73" s="102">
        <v>26.38836303044403</v>
      </c>
      <c r="L73" s="102">
        <v>26.703018604708145</v>
      </c>
      <c r="M73" s="102">
        <v>28.441731471383321</v>
      </c>
      <c r="N73" s="102">
        <v>26.810706042031914</v>
      </c>
      <c r="O73" s="102">
        <v>25.979728050478393</v>
      </c>
      <c r="P73" s="102">
        <v>23.24406297840763</v>
      </c>
      <c r="Q73" s="102">
        <v>23.725033236707194</v>
      </c>
      <c r="R73" s="102">
        <v>23.679752202937767</v>
      </c>
      <c r="S73" s="102">
        <v>25.011308126853361</v>
      </c>
      <c r="T73" s="102">
        <v>25.570737816882311</v>
      </c>
      <c r="U73" s="102">
        <v>24.234431977302652</v>
      </c>
      <c r="V73" s="102">
        <v>23.604475640465061</v>
      </c>
      <c r="W73" s="102">
        <v>24.95933965303843</v>
      </c>
      <c r="DA73" s="131" t="s">
        <v>2814</v>
      </c>
    </row>
    <row r="74" spans="1:105" ht="12" customHeight="1" x14ac:dyDescent="0.25">
      <c r="A74" s="107" t="s">
        <v>121</v>
      </c>
      <c r="B74" s="105">
        <v>21.84364021890589</v>
      </c>
      <c r="C74" s="105">
        <v>21.490237765932957</v>
      </c>
      <c r="D74" s="105">
        <v>22.515113216699934</v>
      </c>
      <c r="E74" s="105">
        <v>22.838321474687984</v>
      </c>
      <c r="F74" s="105">
        <v>23.311808129226002</v>
      </c>
      <c r="G74" s="105">
        <v>23.146625321298554</v>
      </c>
      <c r="H74" s="105">
        <v>22.662005543153338</v>
      </c>
      <c r="I74" s="105">
        <v>25.009248927140192</v>
      </c>
      <c r="J74" s="105">
        <v>22.960746899763276</v>
      </c>
      <c r="K74" s="105">
        <v>23.207742399965845</v>
      </c>
      <c r="L74" s="105">
        <v>23.512186625266665</v>
      </c>
      <c r="M74" s="105">
        <v>25.181864019655485</v>
      </c>
      <c r="N74" s="105">
        <v>23.790720141953528</v>
      </c>
      <c r="O74" s="105">
        <v>23.212524780554588</v>
      </c>
      <c r="P74" s="105">
        <v>20.52225212558848</v>
      </c>
      <c r="Q74" s="105">
        <v>20.957668046826612</v>
      </c>
      <c r="R74" s="105">
        <v>20.84166188252814</v>
      </c>
      <c r="S74" s="105">
        <v>22.299567656729593</v>
      </c>
      <c r="T74" s="105">
        <v>23.049062510148222</v>
      </c>
      <c r="U74" s="105">
        <v>21.971228396698599</v>
      </c>
      <c r="V74" s="105">
        <v>21.538989973312962</v>
      </c>
      <c r="W74" s="105">
        <v>22.987851386494107</v>
      </c>
      <c r="DA74" s="132" t="s">
        <v>2815</v>
      </c>
    </row>
    <row r="75" spans="1:105" ht="12" customHeight="1" x14ac:dyDescent="0.25">
      <c r="A75" s="108" t="s">
        <v>53</v>
      </c>
      <c r="B75" s="99">
        <v>11.066302989314563</v>
      </c>
      <c r="C75" s="99">
        <v>10.315827306294429</v>
      </c>
      <c r="D75" s="99">
        <v>11.086832926775591</v>
      </c>
      <c r="E75" s="99">
        <v>11.201081640759611</v>
      </c>
      <c r="F75" s="99">
        <v>12.103222770871444</v>
      </c>
      <c r="G75" s="99">
        <v>11.814494820497552</v>
      </c>
      <c r="H75" s="99">
        <v>11.4458113398479</v>
      </c>
      <c r="I75" s="99">
        <v>13.871619811826323</v>
      </c>
      <c r="J75" s="99">
        <v>11.598758430071957</v>
      </c>
      <c r="K75" s="99">
        <v>11.861316571373843</v>
      </c>
      <c r="L75" s="99">
        <v>11.920630501957705</v>
      </c>
      <c r="M75" s="99">
        <v>13.282846991251072</v>
      </c>
      <c r="N75" s="99">
        <v>12.584167336727528</v>
      </c>
      <c r="O75" s="99">
        <v>12.774320612726376</v>
      </c>
      <c r="P75" s="99">
        <v>10.088916158331212</v>
      </c>
      <c r="Q75" s="99">
        <v>10.26350106931495</v>
      </c>
      <c r="R75" s="99">
        <v>10.232312667239691</v>
      </c>
      <c r="S75" s="99">
        <v>11.485258828782012</v>
      </c>
      <c r="T75" s="99">
        <v>10.872927904772625</v>
      </c>
      <c r="U75" s="99">
        <v>10.40672098258279</v>
      </c>
      <c r="V75" s="99">
        <v>9.5469208382510775</v>
      </c>
      <c r="W75" s="99">
        <v>11.189682192972466</v>
      </c>
      <c r="DA75" s="63" t="s">
        <v>2816</v>
      </c>
    </row>
    <row r="76" spans="1:105" ht="12" customHeight="1" x14ac:dyDescent="0.25">
      <c r="A76" s="108" t="s">
        <v>52</v>
      </c>
      <c r="B76" s="99">
        <v>10.777337229591327</v>
      </c>
      <c r="C76" s="99">
        <v>11.174410459638528</v>
      </c>
      <c r="D76" s="99">
        <v>11.428280289924341</v>
      </c>
      <c r="E76" s="99">
        <v>11.637239833928373</v>
      </c>
      <c r="F76" s="99">
        <v>11.208585358354561</v>
      </c>
      <c r="G76" s="99">
        <v>11.332130500801005</v>
      </c>
      <c r="H76" s="99">
        <v>11.216194203305434</v>
      </c>
      <c r="I76" s="99">
        <v>11.13762911531386</v>
      </c>
      <c r="J76" s="99">
        <v>11.361988469691315</v>
      </c>
      <c r="K76" s="99">
        <v>11.346425828592002</v>
      </c>
      <c r="L76" s="99">
        <v>11.591556123308962</v>
      </c>
      <c r="M76" s="99">
        <v>11.899017028404415</v>
      </c>
      <c r="N76" s="99">
        <v>11.206552805225993</v>
      </c>
      <c r="O76" s="99">
        <v>10.438204167828216</v>
      </c>
      <c r="P76" s="99">
        <v>10.433335967257273</v>
      </c>
      <c r="Q76" s="99">
        <v>10.69416697751166</v>
      </c>
      <c r="R76" s="99">
        <v>10.609349215288447</v>
      </c>
      <c r="S76" s="99">
        <v>10.814308827947581</v>
      </c>
      <c r="T76" s="99">
        <v>12.1761346053756</v>
      </c>
      <c r="U76" s="99">
        <v>11.564507414115804</v>
      </c>
      <c r="V76" s="99">
        <v>11.992069135061882</v>
      </c>
      <c r="W76" s="99">
        <v>11.798169193521641</v>
      </c>
      <c r="DA76" s="63" t="s">
        <v>2817</v>
      </c>
    </row>
    <row r="77" spans="1:105" ht="12" customHeight="1" x14ac:dyDescent="0.25">
      <c r="A77" s="121" t="s">
        <v>54</v>
      </c>
      <c r="B77" s="123">
        <v>9.8720610070254171</v>
      </c>
      <c r="C77" s="123">
        <v>10.150395072646356</v>
      </c>
      <c r="D77" s="123">
        <v>10.371674114556464</v>
      </c>
      <c r="E77" s="123">
        <v>10.551859501534713</v>
      </c>
      <c r="F77" s="123">
        <v>10.784986561659501</v>
      </c>
      <c r="G77" s="123">
        <v>10.931727426141439</v>
      </c>
      <c r="H77" s="123">
        <v>10.674011623048891</v>
      </c>
      <c r="I77" s="123">
        <v>10.125632538995873</v>
      </c>
      <c r="J77" s="123">
        <v>9.6526020701374087</v>
      </c>
      <c r="K77" s="123">
        <v>9.5926619031878602</v>
      </c>
      <c r="L77" s="123">
        <v>9.7571524774333387</v>
      </c>
      <c r="M77" s="123">
        <v>8.8301526717341901</v>
      </c>
      <c r="N77" s="123">
        <v>8.8711041953714016</v>
      </c>
      <c r="O77" s="123">
        <v>8.7978862033065592</v>
      </c>
      <c r="P77" s="123">
        <v>8.2212386759566058</v>
      </c>
      <c r="Q77" s="123">
        <v>7.7549179096009651</v>
      </c>
      <c r="R77" s="123">
        <v>7.4067952969408033</v>
      </c>
      <c r="S77" s="123">
        <v>7.8704407515153694</v>
      </c>
      <c r="T77" s="123">
        <v>7.4699014888504474</v>
      </c>
      <c r="U77" s="123">
        <v>7.4184467272951862</v>
      </c>
      <c r="V77" s="123">
        <v>7.1076897364426133</v>
      </c>
      <c r="W77" s="123">
        <v>7.3911724202672104</v>
      </c>
      <c r="DA77" s="130" t="s">
        <v>2818</v>
      </c>
    </row>
    <row r="78" spans="1:105" ht="12" customHeight="1" x14ac:dyDescent="0.25">
      <c r="A78" s="97" t="s">
        <v>192</v>
      </c>
      <c r="B78" s="99">
        <v>12.101928069381987</v>
      </c>
      <c r="C78" s="99">
        <v>12.236538633526866</v>
      </c>
      <c r="D78" s="99">
        <v>12.72691316068722</v>
      </c>
      <c r="E78" s="99">
        <v>13.175774585436594</v>
      </c>
      <c r="F78" s="99">
        <v>13.370817318563237</v>
      </c>
      <c r="G78" s="99">
        <v>13.434769722509021</v>
      </c>
      <c r="H78" s="99">
        <v>12.830581442000522</v>
      </c>
      <c r="I78" s="99">
        <v>13.017925819083052</v>
      </c>
      <c r="J78" s="99">
        <v>11.63761072962142</v>
      </c>
      <c r="K78" s="99">
        <v>12.01638654177415</v>
      </c>
      <c r="L78" s="99">
        <v>12.311988922888366</v>
      </c>
      <c r="M78" s="99">
        <v>10.48401852012582</v>
      </c>
      <c r="N78" s="99">
        <v>10.918495936677006</v>
      </c>
      <c r="O78" s="99">
        <v>11.896691562084028</v>
      </c>
      <c r="P78" s="99">
        <v>10.130654018392553</v>
      </c>
      <c r="Q78" s="99">
        <v>9.9100905144464608</v>
      </c>
      <c r="R78" s="99">
        <v>9.2931955282923546</v>
      </c>
      <c r="S78" s="99">
        <v>9.5441637987018648</v>
      </c>
      <c r="T78" s="99">
        <v>9.6148253501928949</v>
      </c>
      <c r="U78" s="99">
        <v>9.9742818015685053</v>
      </c>
      <c r="V78" s="99">
        <v>9.1035863148700447</v>
      </c>
      <c r="W78" s="99">
        <v>10.065208479345461</v>
      </c>
      <c r="DA78" s="63" t="s">
        <v>2819</v>
      </c>
    </row>
    <row r="79" spans="1:105" ht="12" customHeight="1" x14ac:dyDescent="0.25">
      <c r="A79" s="109" t="s">
        <v>120</v>
      </c>
      <c r="B79" s="110">
        <v>9.7421619030178359</v>
      </c>
      <c r="C79" s="110">
        <v>10.030502321016966</v>
      </c>
      <c r="D79" s="110">
        <v>10.234613165716237</v>
      </c>
      <c r="E79" s="110">
        <v>10.398140604975817</v>
      </c>
      <c r="F79" s="110">
        <v>10.632879353289326</v>
      </c>
      <c r="G79" s="110">
        <v>10.783733204762529</v>
      </c>
      <c r="H79" s="110">
        <v>10.547051334136347</v>
      </c>
      <c r="I79" s="110">
        <v>9.9522316046553208</v>
      </c>
      <c r="J79" s="110">
        <v>9.5367189429805173</v>
      </c>
      <c r="K79" s="110">
        <v>9.4510789190794746</v>
      </c>
      <c r="L79" s="110">
        <v>9.6092715597107983</v>
      </c>
      <c r="M79" s="110">
        <v>8.7300129708664365</v>
      </c>
      <c r="N79" s="110">
        <v>8.7419104102110126</v>
      </c>
      <c r="O79" s="110">
        <v>8.5932973664417869</v>
      </c>
      <c r="P79" s="110">
        <v>8.0906006886670703</v>
      </c>
      <c r="Q79" s="110">
        <v>7.612486011998886</v>
      </c>
      <c r="R79" s="110">
        <v>7.2875722278341613</v>
      </c>
      <c r="S79" s="110">
        <v>7.7644004198466465</v>
      </c>
      <c r="T79" s="110">
        <v>7.3278092502272623</v>
      </c>
      <c r="U79" s="110">
        <v>7.2360576786396482</v>
      </c>
      <c r="V79" s="110">
        <v>6.958501490877695</v>
      </c>
      <c r="W79" s="110">
        <v>7.1908197867870545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243.53448564927382</v>
      </c>
      <c r="C81" s="118">
        <f t="shared" si="28"/>
        <v>245.27263784291617</v>
      </c>
      <c r="D81" s="118">
        <f t="shared" si="28"/>
        <v>227.68213558694191</v>
      </c>
      <c r="E81" s="118">
        <f t="shared" si="28"/>
        <v>232.76076851158231</v>
      </c>
      <c r="F81" s="118">
        <f t="shared" si="28"/>
        <v>212.39434242976733</v>
      </c>
      <c r="G81" s="118">
        <f t="shared" si="28"/>
        <v>190.2818505574902</v>
      </c>
      <c r="H81" s="118">
        <f t="shared" si="28"/>
        <v>194.73767205017711</v>
      </c>
      <c r="I81" s="118">
        <f t="shared" si="28"/>
        <v>179.36435609684392</v>
      </c>
      <c r="J81" s="118">
        <f t="shared" si="28"/>
        <v>194.49366383943268</v>
      </c>
      <c r="K81" s="118">
        <f t="shared" si="28"/>
        <v>169.676440457887</v>
      </c>
      <c r="L81" s="118">
        <f t="shared" si="28"/>
        <v>188.4280135142161</v>
      </c>
      <c r="M81" s="118">
        <f t="shared" si="28"/>
        <v>165.85065607445566</v>
      </c>
      <c r="N81" s="118">
        <f t="shared" si="28"/>
        <v>185.32923031280018</v>
      </c>
      <c r="O81" s="118">
        <f t="shared" si="28"/>
        <v>186.25281485556494</v>
      </c>
      <c r="P81" s="118">
        <f t="shared" si="28"/>
        <v>153.00977230703802</v>
      </c>
      <c r="Q81" s="118">
        <f t="shared" si="28"/>
        <v>156.93190460206489</v>
      </c>
      <c r="R81" s="118">
        <f t="shared" ref="R81:V81" si="29">R82+R85+R87+R100</f>
        <v>149.86173553922336</v>
      </c>
      <c r="S81" s="118">
        <f t="shared" si="29"/>
        <v>153.38328095923706</v>
      </c>
      <c r="T81" s="118">
        <f t="shared" si="29"/>
        <v>158.42714559491316</v>
      </c>
      <c r="U81" s="118">
        <f t="shared" si="29"/>
        <v>156.10160738543755</v>
      </c>
      <c r="V81" s="118">
        <f t="shared" si="29"/>
        <v>144.58960787731402</v>
      </c>
      <c r="W81" s="118">
        <f t="shared" ref="W81" si="30">W82+W85+W87+W100</f>
        <v>158.81911550014394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205.58631918439949</v>
      </c>
      <c r="C82" s="123">
        <f t="shared" si="31"/>
        <v>207.50283499243255</v>
      </c>
      <c r="D82" s="123">
        <f t="shared" si="31"/>
        <v>189.55097320968952</v>
      </c>
      <c r="E82" s="123">
        <f t="shared" si="31"/>
        <v>193.90025532031135</v>
      </c>
      <c r="F82" s="123">
        <f t="shared" si="31"/>
        <v>173.14348435624689</v>
      </c>
      <c r="G82" s="123">
        <f t="shared" si="31"/>
        <v>152.40271339248682</v>
      </c>
      <c r="H82" s="123">
        <f t="shared" si="31"/>
        <v>157.17279260637264</v>
      </c>
      <c r="I82" s="123">
        <f t="shared" si="31"/>
        <v>140.75862037202023</v>
      </c>
      <c r="J82" s="123">
        <f t="shared" si="31"/>
        <v>157.37624813133178</v>
      </c>
      <c r="K82" s="123">
        <f t="shared" si="31"/>
        <v>133.92509441580037</v>
      </c>
      <c r="L82" s="123">
        <f t="shared" si="31"/>
        <v>151.39225379489795</v>
      </c>
      <c r="M82" s="123">
        <f t="shared" si="31"/>
        <v>128.95211201802076</v>
      </c>
      <c r="N82" s="123">
        <f t="shared" si="31"/>
        <v>151.63703390684785</v>
      </c>
      <c r="O82" s="123">
        <f t="shared" si="31"/>
        <v>153.28923382626624</v>
      </c>
      <c r="P82" s="123">
        <f t="shared" si="31"/>
        <v>118.08818319904415</v>
      </c>
      <c r="Q82" s="123">
        <f t="shared" si="31"/>
        <v>123.66345353299144</v>
      </c>
      <c r="R82" s="123">
        <f t="shared" ref="R82:V82" si="32">SUM(R83:R84)</f>
        <v>120.54183765396674</v>
      </c>
      <c r="S82" s="123">
        <f t="shared" si="32"/>
        <v>121.85537518362044</v>
      </c>
      <c r="T82" s="123">
        <f t="shared" si="32"/>
        <v>123.85773292911186</v>
      </c>
      <c r="U82" s="123">
        <f t="shared" si="32"/>
        <v>124.945449427127</v>
      </c>
      <c r="V82" s="123">
        <f t="shared" si="32"/>
        <v>114.26267694001363</v>
      </c>
      <c r="W82" s="123">
        <f t="shared" ref="W82" si="33">SUM(W83:W84)</f>
        <v>126.87122658912791</v>
      </c>
      <c r="DA82" s="130" t="s">
        <v>2822</v>
      </c>
    </row>
    <row r="83" spans="1:105" ht="12" customHeight="1" x14ac:dyDescent="0.25">
      <c r="A83" s="97" t="s">
        <v>204</v>
      </c>
      <c r="B83" s="99">
        <v>204.55603862119537</v>
      </c>
      <c r="C83" s="99">
        <v>206.45808112568974</v>
      </c>
      <c r="D83" s="99">
        <v>188.57882992764897</v>
      </c>
      <c r="E83" s="99">
        <v>192.89699460405245</v>
      </c>
      <c r="F83" s="99">
        <v>172.22716409272743</v>
      </c>
      <c r="G83" s="99">
        <v>151.5787165378303</v>
      </c>
      <c r="H83" s="99">
        <v>156.31311854484602</v>
      </c>
      <c r="I83" s="99">
        <v>139.97809613132162</v>
      </c>
      <c r="J83" s="99">
        <v>156.49186885202278</v>
      </c>
      <c r="K83" s="99">
        <v>133.16754356879838</v>
      </c>
      <c r="L83" s="99">
        <v>150.52844645152308</v>
      </c>
      <c r="M83" s="99">
        <v>128.21337495882256</v>
      </c>
      <c r="N83" s="99">
        <v>150.75531420114027</v>
      </c>
      <c r="O83" s="99">
        <v>152.38554547674724</v>
      </c>
      <c r="P83" s="99">
        <v>117.39119418853251</v>
      </c>
      <c r="Q83" s="99">
        <v>122.93269105941401</v>
      </c>
      <c r="R83" s="99">
        <v>119.83367805558385</v>
      </c>
      <c r="S83" s="99">
        <v>121.13512421646762</v>
      </c>
      <c r="T83" s="99">
        <v>123.11320665691021</v>
      </c>
      <c r="U83" s="99">
        <v>124.18880376963651</v>
      </c>
      <c r="V83" s="99">
        <v>113.55787522825227</v>
      </c>
      <c r="W83" s="99">
        <v>126.07767551749124</v>
      </c>
      <c r="DA83" s="63" t="s">
        <v>2823</v>
      </c>
    </row>
    <row r="84" spans="1:105" ht="12" customHeight="1" x14ac:dyDescent="0.25">
      <c r="A84" s="97" t="s">
        <v>53</v>
      </c>
      <c r="B84" s="99">
        <v>1.0302805632041274</v>
      </c>
      <c r="C84" s="99">
        <v>1.0447538667428118</v>
      </c>
      <c r="D84" s="99">
        <v>0.97214328204055023</v>
      </c>
      <c r="E84" s="99">
        <v>1.0032607162588885</v>
      </c>
      <c r="F84" s="99">
        <v>0.91632026351946327</v>
      </c>
      <c r="G84" s="99">
        <v>0.82399685465651129</v>
      </c>
      <c r="H84" s="99">
        <v>0.85967406152661052</v>
      </c>
      <c r="I84" s="99">
        <v>0.78052424069859738</v>
      </c>
      <c r="J84" s="99">
        <v>0.88437927930900118</v>
      </c>
      <c r="K84" s="99">
        <v>0.75755084700199127</v>
      </c>
      <c r="L84" s="99">
        <v>0.86380734337486131</v>
      </c>
      <c r="M84" s="99">
        <v>0.73873705919820709</v>
      </c>
      <c r="N84" s="99">
        <v>0.88171970570757219</v>
      </c>
      <c r="O84" s="99">
        <v>0.90368834951899002</v>
      </c>
      <c r="P84" s="99">
        <v>0.69698901051164908</v>
      </c>
      <c r="Q84" s="99">
        <v>0.73076247357742319</v>
      </c>
      <c r="R84" s="99">
        <v>0.708159598382886</v>
      </c>
      <c r="S84" s="99">
        <v>0.72025096715282244</v>
      </c>
      <c r="T84" s="99">
        <v>0.7445262722016468</v>
      </c>
      <c r="U84" s="99">
        <v>0.75664565749049428</v>
      </c>
      <c r="V84" s="99">
        <v>0.70480171176136786</v>
      </c>
      <c r="W84" s="99">
        <v>0.7935510716366726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0.16940023418203812</v>
      </c>
      <c r="C85" s="123">
        <f t="shared" si="34"/>
        <v>0.16752692214310289</v>
      </c>
      <c r="D85" s="123">
        <f t="shared" si="34"/>
        <v>0.15362127150404142</v>
      </c>
      <c r="E85" s="123">
        <f t="shared" si="34"/>
        <v>0.28968317589476317</v>
      </c>
      <c r="F85" s="123">
        <f t="shared" si="34"/>
        <v>0.17408778174411924</v>
      </c>
      <c r="G85" s="123">
        <f t="shared" si="34"/>
        <v>0.20213128227794652</v>
      </c>
      <c r="H85" s="123">
        <f t="shared" si="34"/>
        <v>0.34573270424809066</v>
      </c>
      <c r="I85" s="123">
        <f t="shared" si="34"/>
        <v>0.27408020939710792</v>
      </c>
      <c r="J85" s="123">
        <f t="shared" si="34"/>
        <v>0.30605160134542037</v>
      </c>
      <c r="K85" s="123">
        <f t="shared" si="34"/>
        <v>0.32290044493544978</v>
      </c>
      <c r="L85" s="123">
        <f t="shared" si="34"/>
        <v>0.36195825768010426</v>
      </c>
      <c r="M85" s="123">
        <f t="shared" si="34"/>
        <v>0.36574830092072513</v>
      </c>
      <c r="N85" s="123">
        <f t="shared" si="34"/>
        <v>0.34137684472949276</v>
      </c>
      <c r="O85" s="123">
        <f t="shared" si="34"/>
        <v>0.31770141636284749</v>
      </c>
      <c r="P85" s="123">
        <f t="shared" si="34"/>
        <v>0.28990034445878504</v>
      </c>
      <c r="Q85" s="123">
        <f t="shared" si="34"/>
        <v>0.26068336258605357</v>
      </c>
      <c r="R85" s="123">
        <f t="shared" si="34"/>
        <v>0.24852015176570377</v>
      </c>
      <c r="S85" s="123">
        <f t="shared" si="34"/>
        <v>0.2285306756988342</v>
      </c>
      <c r="T85" s="123">
        <f t="shared" si="34"/>
        <v>0.19893780427566779</v>
      </c>
      <c r="U85" s="123">
        <f t="shared" si="34"/>
        <v>0.20119299352303754</v>
      </c>
      <c r="V85" s="123">
        <f t="shared" si="34"/>
        <v>0.21520733816201193</v>
      </c>
      <c r="W85" s="123">
        <f t="shared" si="34"/>
        <v>0.24868690497871393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0.16940023418203812</v>
      </c>
      <c r="C86" s="99">
        <f>RES_hhdet_fech!C86/RES_summary!C$19</f>
        <v>0.16752692214310289</v>
      </c>
      <c r="D86" s="99">
        <f>RES_hhdet_fech!D86/RES_summary!D$19</f>
        <v>0.15362127150404142</v>
      </c>
      <c r="E86" s="99">
        <f>RES_hhdet_fech!E86/RES_summary!E$19</f>
        <v>0.28968317589476317</v>
      </c>
      <c r="F86" s="99">
        <f>RES_hhdet_fech!F86/RES_summary!F$19</f>
        <v>0.17408778174411924</v>
      </c>
      <c r="G86" s="99">
        <f>RES_hhdet_fech!G86/RES_summary!G$19</f>
        <v>0.20213128227794652</v>
      </c>
      <c r="H86" s="99">
        <f>RES_hhdet_fech!H86/RES_summary!H$19</f>
        <v>0.34573270424809066</v>
      </c>
      <c r="I86" s="99">
        <f>RES_hhdet_fech!I86/RES_summary!I$19</f>
        <v>0.27408020939710792</v>
      </c>
      <c r="J86" s="99">
        <f>RES_hhdet_fech!J86/RES_summary!J$19</f>
        <v>0.30605160134542037</v>
      </c>
      <c r="K86" s="99">
        <f>RES_hhdet_fech!K86/RES_summary!K$19</f>
        <v>0.32290044493544978</v>
      </c>
      <c r="L86" s="99">
        <f>RES_hhdet_fech!L86/RES_summary!L$19</f>
        <v>0.36195825768010426</v>
      </c>
      <c r="M86" s="99">
        <f>RES_hhdet_fech!M86/RES_summary!M$19</f>
        <v>0.36574830092072513</v>
      </c>
      <c r="N86" s="99">
        <f>RES_hhdet_fech!N86/RES_summary!N$19</f>
        <v>0.34137684472949276</v>
      </c>
      <c r="O86" s="99">
        <f>RES_hhdet_fech!O86/RES_summary!O$19</f>
        <v>0.31770141636284749</v>
      </c>
      <c r="P86" s="99">
        <f>RES_hhdet_fech!P86/RES_summary!P$19</f>
        <v>0.28990034445878504</v>
      </c>
      <c r="Q86" s="99">
        <f>RES_hhdet_fech!Q86/RES_summary!Q$19</f>
        <v>0.26068336258605357</v>
      </c>
      <c r="R86" s="99">
        <f>RES_hhdet_fech!R86/RES_summary!R$19</f>
        <v>0.24852015176570377</v>
      </c>
      <c r="S86" s="99">
        <f>RES_hhdet_fech!S86/RES_summary!S$19</f>
        <v>0.2285306756988342</v>
      </c>
      <c r="T86" s="99">
        <f>RES_hhdet_fech!T86/RES_summary!T$19</f>
        <v>0.19893780427566779</v>
      </c>
      <c r="U86" s="99">
        <f>RES_hhdet_fech!U86/RES_summary!U$19</f>
        <v>0.20119299352303754</v>
      </c>
      <c r="V86" s="99">
        <f>RES_hhdet_fech!V86/RES_summary!V$19</f>
        <v>0.21520733816201193</v>
      </c>
      <c r="W86" s="99">
        <f>RES_hhdet_fech!W86/RES_summary!W$19</f>
        <v>0.24868690497871393</v>
      </c>
      <c r="DA86" s="63" t="s">
        <v>2826</v>
      </c>
    </row>
    <row r="87" spans="1:105" ht="12" customHeight="1" x14ac:dyDescent="0.25">
      <c r="A87" s="121" t="s">
        <v>55</v>
      </c>
      <c r="B87" s="123">
        <v>28.036604327674464</v>
      </c>
      <c r="C87" s="123">
        <v>27.568478967328513</v>
      </c>
      <c r="D87" s="123">
        <v>27.749315706098237</v>
      </c>
      <c r="E87" s="123">
        <v>28.185465152002415</v>
      </c>
      <c r="F87" s="123">
        <v>28.459574684629601</v>
      </c>
      <c r="G87" s="123">
        <v>26.909421541381036</v>
      </c>
      <c r="H87" s="123">
        <v>26.683394122213535</v>
      </c>
      <c r="I87" s="123">
        <v>28.388295013031005</v>
      </c>
      <c r="J87" s="123">
        <v>27.281138980293527</v>
      </c>
      <c r="K87" s="123">
        <v>25.978817630515636</v>
      </c>
      <c r="L87" s="123">
        <v>27.064553176875851</v>
      </c>
      <c r="M87" s="123">
        <v>27.803489010528498</v>
      </c>
      <c r="N87" s="123">
        <v>24.609055766064596</v>
      </c>
      <c r="O87" s="123">
        <v>24.054139189019679</v>
      </c>
      <c r="P87" s="123">
        <v>26.540954737512202</v>
      </c>
      <c r="Q87" s="123">
        <v>25.383023621388649</v>
      </c>
      <c r="R87" s="123">
        <v>21.756657564375811</v>
      </c>
      <c r="S87" s="123">
        <v>23.509289534203337</v>
      </c>
      <c r="T87" s="123">
        <v>27.038075397059021</v>
      </c>
      <c r="U87" s="123">
        <v>23.741619896236504</v>
      </c>
      <c r="V87" s="123">
        <v>23.185178219024525</v>
      </c>
      <c r="W87" s="123">
        <v>24.54734288112817</v>
      </c>
      <c r="DA87" s="130" t="s">
        <v>2827</v>
      </c>
    </row>
    <row r="88" spans="1:105" ht="12" customHeight="1" x14ac:dyDescent="0.25">
      <c r="A88" s="97" t="s">
        <v>132</v>
      </c>
      <c r="B88" s="99">
        <v>33.276402780090464</v>
      </c>
      <c r="C88" s="99">
        <v>32.7173199473607</v>
      </c>
      <c r="D88" s="99">
        <v>31.644004818263898</v>
      </c>
      <c r="E88" s="99">
        <v>33.698462445712074</v>
      </c>
      <c r="F88" s="99">
        <v>31.519793937837317</v>
      </c>
      <c r="G88" s="99">
        <v>28.678176395079568</v>
      </c>
      <c r="H88" s="99">
        <v>28.719158067785095</v>
      </c>
      <c r="I88" s="99">
        <v>30.759143024427004</v>
      </c>
      <c r="J88" s="99">
        <v>29.847505037215448</v>
      </c>
      <c r="K88" s="99">
        <v>26.799281245404767</v>
      </c>
      <c r="L88" s="99">
        <v>28.604291995235194</v>
      </c>
      <c r="M88" s="99">
        <v>28.337731412939437</v>
      </c>
      <c r="N88" s="99">
        <v>23.875349061676928</v>
      </c>
      <c r="O88" s="99">
        <v>23.796685094032178</v>
      </c>
      <c r="P88" s="99">
        <v>28.493587613431696</v>
      </c>
      <c r="Q88" s="99">
        <v>26.550662107904049</v>
      </c>
      <c r="R88" s="99">
        <v>21.564619969001694</v>
      </c>
      <c r="S88" s="99">
        <v>23.66381587692738</v>
      </c>
      <c r="T88" s="99">
        <v>28.070301634177959</v>
      </c>
      <c r="U88" s="99">
        <v>24.216914204464672</v>
      </c>
      <c r="V88" s="99">
        <v>23.491766318536076</v>
      </c>
      <c r="W88" s="99">
        <v>25.234970745087306</v>
      </c>
      <c r="DA88" s="63" t="s">
        <v>2828</v>
      </c>
    </row>
    <row r="89" spans="1:105" ht="12" customHeight="1" x14ac:dyDescent="0.25">
      <c r="A89" s="97" t="s">
        <v>131</v>
      </c>
      <c r="B89" s="99">
        <v>25.042263559415762</v>
      </c>
      <c r="C89" s="99">
        <v>24.062743226486383</v>
      </c>
      <c r="D89" s="99">
        <v>23.739885760718391</v>
      </c>
      <c r="E89" s="99">
        <v>25.360838668176925</v>
      </c>
      <c r="F89" s="99">
        <v>24.571845136608555</v>
      </c>
      <c r="G89" s="99">
        <v>22.71819566571963</v>
      </c>
      <c r="H89" s="99">
        <v>23.09583512623778</v>
      </c>
      <c r="I89" s="99">
        <v>25.560923317432216</v>
      </c>
      <c r="J89" s="99">
        <v>24.864806096066665</v>
      </c>
      <c r="K89" s="99">
        <v>22.658326850272967</v>
      </c>
      <c r="L89" s="99">
        <v>24.483049874600212</v>
      </c>
      <c r="M89" s="99">
        <v>24.674779910325825</v>
      </c>
      <c r="N89" s="99">
        <v>21.105280469289735</v>
      </c>
      <c r="O89" s="99">
        <v>21.297335795844049</v>
      </c>
      <c r="P89" s="99">
        <v>25.136788260738395</v>
      </c>
      <c r="Q89" s="99">
        <v>23.477559088869448</v>
      </c>
      <c r="R89" s="99">
        <v>19.191023673639446</v>
      </c>
      <c r="S89" s="99">
        <v>21.315398516365544</v>
      </c>
      <c r="T89" s="99">
        <v>25.097639655611982</v>
      </c>
      <c r="U89" s="99">
        <v>21.876222240078448</v>
      </c>
      <c r="V89" s="99">
        <v>21.280041770903839</v>
      </c>
      <c r="W89" s="99">
        <v>23.179064906911993</v>
      </c>
      <c r="DA89" s="63" t="s">
        <v>2829</v>
      </c>
    </row>
    <row r="90" spans="1:105" ht="12" customHeight="1" x14ac:dyDescent="0.25">
      <c r="A90" s="100" t="s">
        <v>204</v>
      </c>
      <c r="B90" s="102">
        <v>14.466490395632533</v>
      </c>
      <c r="C90" s="102">
        <v>13.01935823386887</v>
      </c>
      <c r="D90" s="102">
        <v>12.825359677498358</v>
      </c>
      <c r="E90" s="102">
        <v>13.298714410234622</v>
      </c>
      <c r="F90" s="102">
        <v>13.500842753369962</v>
      </c>
      <c r="G90" s="102">
        <v>12.162511960945887</v>
      </c>
      <c r="H90" s="102">
        <v>12.101139131346125</v>
      </c>
      <c r="I90" s="102">
        <v>14.508680076981719</v>
      </c>
      <c r="J90" s="102">
        <v>12.83251794490416</v>
      </c>
      <c r="K90" s="102">
        <v>11.737801136529464</v>
      </c>
      <c r="L90" s="102">
        <v>12.542765038484459</v>
      </c>
      <c r="M90" s="102">
        <v>13.007522304892479</v>
      </c>
      <c r="N90" s="102">
        <v>11.122852595702504</v>
      </c>
      <c r="O90" s="102">
        <v>11.591641700166614</v>
      </c>
      <c r="P90" s="102">
        <v>12.346919328735636</v>
      </c>
      <c r="Q90" s="102">
        <v>11.371228256132484</v>
      </c>
      <c r="R90" s="102">
        <v>9.3588811069341578</v>
      </c>
      <c r="S90" s="102">
        <v>10.972705549742578</v>
      </c>
      <c r="T90" s="102">
        <v>11.874651981788839</v>
      </c>
      <c r="U90" s="102">
        <v>10.413952206497926</v>
      </c>
      <c r="V90" s="102">
        <v>9.5194353408894568</v>
      </c>
      <c r="W90" s="102">
        <v>11.364096789211301</v>
      </c>
      <c r="DA90" s="131" t="s">
        <v>2830</v>
      </c>
    </row>
    <row r="91" spans="1:105" ht="12" customHeight="1" x14ac:dyDescent="0.25">
      <c r="A91" s="103" t="s">
        <v>52</v>
      </c>
      <c r="B91" s="105">
        <v>10.575773163783232</v>
      </c>
      <c r="C91" s="105">
        <v>11.043384992617515</v>
      </c>
      <c r="D91" s="105">
        <v>10.914526083220032</v>
      </c>
      <c r="E91" s="105">
        <v>12.062124257942305</v>
      </c>
      <c r="F91" s="105">
        <v>11.071002383238591</v>
      </c>
      <c r="G91" s="105">
        <v>10.555683704773745</v>
      </c>
      <c r="H91" s="105">
        <v>10.994695994891654</v>
      </c>
      <c r="I91" s="105">
        <v>11.052243240450496</v>
      </c>
      <c r="J91" s="105">
        <v>12.032288151162506</v>
      </c>
      <c r="K91" s="105">
        <v>10.920525713743507</v>
      </c>
      <c r="L91" s="105">
        <v>11.940284836115753</v>
      </c>
      <c r="M91" s="105">
        <v>11.667257605433345</v>
      </c>
      <c r="N91" s="105">
        <v>9.982427873587234</v>
      </c>
      <c r="O91" s="105">
        <v>9.7056940956774369</v>
      </c>
      <c r="P91" s="105">
        <v>12.789868932002761</v>
      </c>
      <c r="Q91" s="105">
        <v>12.106330832736964</v>
      </c>
      <c r="R91" s="105">
        <v>9.8321425667052846</v>
      </c>
      <c r="S91" s="105">
        <v>10.342692966622961</v>
      </c>
      <c r="T91" s="105">
        <v>13.222987673823145</v>
      </c>
      <c r="U91" s="105">
        <v>11.462270033580516</v>
      </c>
      <c r="V91" s="105">
        <v>11.760606430014382</v>
      </c>
      <c r="W91" s="105">
        <v>11.814968117700699</v>
      </c>
      <c r="DA91" s="132" t="s">
        <v>2831</v>
      </c>
    </row>
    <row r="92" spans="1:105" ht="12" customHeight="1" x14ac:dyDescent="0.25">
      <c r="A92" s="106" t="s">
        <v>124</v>
      </c>
      <c r="B92" s="102">
        <v>30.239012361561372</v>
      </c>
      <c r="C92" s="102">
        <v>28.646620617693586</v>
      </c>
      <c r="D92" s="102">
        <v>28.739882854146021</v>
      </c>
      <c r="E92" s="102">
        <v>24.575474463092839</v>
      </c>
      <c r="F92" s="102">
        <v>34.070573235163778</v>
      </c>
      <c r="G92" s="102">
        <v>29.555803480420657</v>
      </c>
      <c r="H92" s="102">
        <v>31.354993075070631</v>
      </c>
      <c r="I92" s="102">
        <v>26.196057555422641</v>
      </c>
      <c r="J92" s="102">
        <v>30.283313838758332</v>
      </c>
      <c r="K92" s="102">
        <v>29.455263122444098</v>
      </c>
      <c r="L92" s="102">
        <v>30.428815146540046</v>
      </c>
      <c r="M92" s="102">
        <v>32.687542574969022</v>
      </c>
      <c r="N92" s="102">
        <v>29.391878888057544</v>
      </c>
      <c r="O92" s="102">
        <v>25.913469982925374</v>
      </c>
      <c r="P92" s="102">
        <v>27.054056344802955</v>
      </c>
      <c r="Q92" s="102">
        <v>21.046418479812441</v>
      </c>
      <c r="R92" s="102">
        <v>27.473505758032204</v>
      </c>
      <c r="S92" s="102">
        <v>21.21382870038919</v>
      </c>
      <c r="T92" s="102">
        <v>28.522605471334888</v>
      </c>
      <c r="U92" s="102">
        <v>24.972883643352059</v>
      </c>
      <c r="V92" s="102">
        <v>26.682376679100212</v>
      </c>
      <c r="W92" s="102">
        <v>23.695366449568553</v>
      </c>
      <c r="DA92" s="131" t="s">
        <v>2832</v>
      </c>
    </row>
    <row r="93" spans="1:105" ht="12" customHeight="1" x14ac:dyDescent="0.25">
      <c r="A93" s="107" t="s">
        <v>123</v>
      </c>
      <c r="B93" s="105">
        <v>24.588000592995485</v>
      </c>
      <c r="C93" s="105">
        <v>23.077139856690472</v>
      </c>
      <c r="D93" s="105">
        <v>23.269958646855958</v>
      </c>
      <c r="E93" s="105">
        <v>19.939523056263713</v>
      </c>
      <c r="F93" s="105">
        <v>28.038071758642921</v>
      </c>
      <c r="G93" s="105">
        <v>24.400170303738108</v>
      </c>
      <c r="H93" s="105">
        <v>25.997301204372594</v>
      </c>
      <c r="I93" s="105">
        <v>22.181127712703653</v>
      </c>
      <c r="J93" s="105">
        <v>25.200521452208054</v>
      </c>
      <c r="K93" s="105">
        <v>24.581657967153994</v>
      </c>
      <c r="L93" s="105">
        <v>25.420181814704062</v>
      </c>
      <c r="M93" s="105">
        <v>27.533933895364672</v>
      </c>
      <c r="N93" s="105">
        <v>24.869980176272811</v>
      </c>
      <c r="O93" s="105">
        <v>22.140592765714718</v>
      </c>
      <c r="P93" s="105">
        <v>22.814119104016445</v>
      </c>
      <c r="Q93" s="105">
        <v>17.7673285185036</v>
      </c>
      <c r="R93" s="105">
        <v>23.03497428305171</v>
      </c>
      <c r="S93" s="105">
        <v>18.899701288588091</v>
      </c>
      <c r="T93" s="105">
        <v>25.413958830672669</v>
      </c>
      <c r="U93" s="105">
        <v>22.670354939302687</v>
      </c>
      <c r="V93" s="105">
        <v>24.292234170524097</v>
      </c>
      <c r="W93" s="105">
        <v>21.831334338524282</v>
      </c>
      <c r="DA93" s="132" t="s">
        <v>2833</v>
      </c>
    </row>
    <row r="94" spans="1:105" ht="12" customHeight="1" x14ac:dyDescent="0.25">
      <c r="A94" s="108" t="s">
        <v>50</v>
      </c>
      <c r="B94" s="99">
        <v>13.152467382017894</v>
      </c>
      <c r="C94" s="99">
        <v>11.79496945886109</v>
      </c>
      <c r="D94" s="99">
        <v>12.144283157170328</v>
      </c>
      <c r="E94" s="99">
        <v>10.344909751291393</v>
      </c>
      <c r="F94" s="99">
        <v>15.364696021186594</v>
      </c>
      <c r="G94" s="99">
        <v>13.151848326140021</v>
      </c>
      <c r="H94" s="99">
        <v>13.892131901418784</v>
      </c>
      <c r="I94" s="99">
        <v>12.885735646756807</v>
      </c>
      <c r="J94" s="99">
        <v>13.459094995198749</v>
      </c>
      <c r="K94" s="99">
        <v>13.247242908912821</v>
      </c>
      <c r="L94" s="99">
        <v>13.598156330075421</v>
      </c>
      <c r="M94" s="99">
        <v>15.198010789800566</v>
      </c>
      <c r="N94" s="99">
        <v>13.761698389567627</v>
      </c>
      <c r="O94" s="99">
        <v>12.676759107918512</v>
      </c>
      <c r="P94" s="99">
        <v>11.883038710245422</v>
      </c>
      <c r="Q94" s="99">
        <v>9.0877061276250508</v>
      </c>
      <c r="R94" s="99">
        <v>11.757796428040427</v>
      </c>
      <c r="S94" s="99">
        <v>10.029845131485917</v>
      </c>
      <c r="T94" s="99">
        <v>12.068414986118537</v>
      </c>
      <c r="U94" s="99">
        <v>10.769655515812348</v>
      </c>
      <c r="V94" s="99">
        <v>10.931562149403547</v>
      </c>
      <c r="W94" s="99">
        <v>10.751820399048125</v>
      </c>
      <c r="DA94" s="63" t="s">
        <v>2834</v>
      </c>
    </row>
    <row r="95" spans="1:105" ht="12" customHeight="1" x14ac:dyDescent="0.25">
      <c r="A95" s="108" t="s">
        <v>52</v>
      </c>
      <c r="B95" s="99">
        <v>11.435533210977592</v>
      </c>
      <c r="C95" s="99">
        <v>11.282170397829381</v>
      </c>
      <c r="D95" s="99">
        <v>11.125675489685632</v>
      </c>
      <c r="E95" s="99">
        <v>9.5946133049723219</v>
      </c>
      <c r="F95" s="99">
        <v>12.673375737456331</v>
      </c>
      <c r="G95" s="99">
        <v>11.248321977598087</v>
      </c>
      <c r="H95" s="99">
        <v>12.105169302953813</v>
      </c>
      <c r="I95" s="99">
        <v>9.2953920659468494</v>
      </c>
      <c r="J95" s="99">
        <v>11.741426457009313</v>
      </c>
      <c r="K95" s="99">
        <v>11.334415058241168</v>
      </c>
      <c r="L95" s="99">
        <v>11.822025484628632</v>
      </c>
      <c r="M95" s="99">
        <v>12.33592310556411</v>
      </c>
      <c r="N95" s="99">
        <v>11.108281786705181</v>
      </c>
      <c r="O95" s="99">
        <v>9.4638336577962097</v>
      </c>
      <c r="P95" s="99">
        <v>10.931080393771024</v>
      </c>
      <c r="Q95" s="99">
        <v>8.679622390878551</v>
      </c>
      <c r="R95" s="99">
        <v>11.277177855011287</v>
      </c>
      <c r="S95" s="99">
        <v>8.8698561571021717</v>
      </c>
      <c r="T95" s="99">
        <v>13.34554384455414</v>
      </c>
      <c r="U95" s="99">
        <v>11.900699423490341</v>
      </c>
      <c r="V95" s="99">
        <v>13.360672021120552</v>
      </c>
      <c r="W95" s="99">
        <v>11.079513939476156</v>
      </c>
      <c r="DA95" s="63" t="s">
        <v>2835</v>
      </c>
    </row>
    <row r="96" spans="1:105" ht="12" customHeight="1" x14ac:dyDescent="0.25">
      <c r="A96" s="106" t="s">
        <v>122</v>
      </c>
      <c r="B96" s="102">
        <v>25.439838789073654</v>
      </c>
      <c r="C96" s="102">
        <v>25.282237636035703</v>
      </c>
      <c r="D96" s="102">
        <v>26.23521052621367</v>
      </c>
      <c r="E96" s="102">
        <v>26.559143535202494</v>
      </c>
      <c r="F96" s="102">
        <v>26.768491800476536</v>
      </c>
      <c r="G96" s="102">
        <v>26.523617000375804</v>
      </c>
      <c r="H96" s="102">
        <v>25.879343676241966</v>
      </c>
      <c r="I96" s="102">
        <v>28.14476954873048</v>
      </c>
      <c r="J96" s="102">
        <v>26.214161752200923</v>
      </c>
      <c r="K96" s="102">
        <v>26.47470309979925</v>
      </c>
      <c r="L96" s="102">
        <v>26.801532657050736</v>
      </c>
      <c r="M96" s="102">
        <v>28.534342090371165</v>
      </c>
      <c r="N96" s="102">
        <v>26.888168113319491</v>
      </c>
      <c r="O96" s="102">
        <v>26.065862514295894</v>
      </c>
      <c r="P96" s="102">
        <v>23.305116485732604</v>
      </c>
      <c r="Q96" s="102">
        <v>23.75020828525107</v>
      </c>
      <c r="R96" s="102">
        <v>23.856255847750603</v>
      </c>
      <c r="S96" s="102">
        <v>25.136233426700276</v>
      </c>
      <c r="T96" s="102">
        <v>25.703980437163409</v>
      </c>
      <c r="U96" s="102">
        <v>24.217936447019568</v>
      </c>
      <c r="V96" s="102">
        <v>23.707454309599026</v>
      </c>
      <c r="W96" s="102">
        <v>25.169997405071385</v>
      </c>
      <c r="DA96" s="131" t="s">
        <v>2836</v>
      </c>
    </row>
    <row r="97" spans="1:105" ht="12" customHeight="1" x14ac:dyDescent="0.25">
      <c r="A97" s="107" t="s">
        <v>121</v>
      </c>
      <c r="B97" s="105">
        <v>21.84364021890589</v>
      </c>
      <c r="C97" s="105">
        <v>21.56427073785833</v>
      </c>
      <c r="D97" s="105">
        <v>22.492561092262392</v>
      </c>
      <c r="E97" s="105">
        <v>22.800246195716554</v>
      </c>
      <c r="F97" s="105">
        <v>23.280843059230715</v>
      </c>
      <c r="G97" s="105">
        <v>23.128917816288538</v>
      </c>
      <c r="H97" s="105">
        <v>22.652863204749323</v>
      </c>
      <c r="I97" s="105">
        <v>24.987124134355039</v>
      </c>
      <c r="J97" s="105">
        <v>23.002844945090974</v>
      </c>
      <c r="K97" s="105">
        <v>23.276710935591129</v>
      </c>
      <c r="L97" s="105">
        <v>23.578567434736375</v>
      </c>
      <c r="M97" s="105">
        <v>25.237056377824626</v>
      </c>
      <c r="N97" s="105">
        <v>23.837346922619624</v>
      </c>
      <c r="O97" s="105">
        <v>23.256718262324515</v>
      </c>
      <c r="P97" s="105">
        <v>20.554902601207743</v>
      </c>
      <c r="Q97" s="105">
        <v>20.965062389668283</v>
      </c>
      <c r="R97" s="105">
        <v>21.065838987927357</v>
      </c>
      <c r="S97" s="105">
        <v>22.490671422692973</v>
      </c>
      <c r="T97" s="105">
        <v>23.183679518846422</v>
      </c>
      <c r="U97" s="105">
        <v>21.991686305745421</v>
      </c>
      <c r="V97" s="105">
        <v>21.604880958133837</v>
      </c>
      <c r="W97" s="105">
        <v>23.010258109659986</v>
      </c>
      <c r="DA97" s="132" t="s">
        <v>2837</v>
      </c>
    </row>
    <row r="98" spans="1:105" ht="12" customHeight="1" x14ac:dyDescent="0.25">
      <c r="A98" s="108" t="s">
        <v>53</v>
      </c>
      <c r="B98" s="99">
        <v>11.066302989314561</v>
      </c>
      <c r="C98" s="99">
        <v>10.387959411670208</v>
      </c>
      <c r="D98" s="99">
        <v>11.067242955411226</v>
      </c>
      <c r="E98" s="99">
        <v>11.166980433101248</v>
      </c>
      <c r="F98" s="99">
        <v>12.075153649928824</v>
      </c>
      <c r="G98" s="99">
        <v>11.798214607664381</v>
      </c>
      <c r="H98" s="99">
        <v>11.437557584803159</v>
      </c>
      <c r="I98" s="99">
        <v>13.85431511813224</v>
      </c>
      <c r="J98" s="99">
        <v>11.626675880205037</v>
      </c>
      <c r="K98" s="99">
        <v>11.909482713376601</v>
      </c>
      <c r="L98" s="99">
        <v>11.965296026620452</v>
      </c>
      <c r="M98" s="99">
        <v>13.317507155690144</v>
      </c>
      <c r="N98" s="99">
        <v>12.611698551903419</v>
      </c>
      <c r="O98" s="99">
        <v>12.800362237940526</v>
      </c>
      <c r="P98" s="99">
        <v>10.104578211788146</v>
      </c>
      <c r="Q98" s="99">
        <v>10.25583966636623</v>
      </c>
      <c r="R98" s="99">
        <v>10.384828768456531</v>
      </c>
      <c r="S98" s="99">
        <v>11.606961971224901</v>
      </c>
      <c r="T98" s="99">
        <v>10.94355089257472</v>
      </c>
      <c r="U98" s="99">
        <v>10.388978074252545</v>
      </c>
      <c r="V98" s="99">
        <v>9.5677329357085803</v>
      </c>
      <c r="W98" s="99">
        <v>11.19192782017169</v>
      </c>
      <c r="DA98" s="63" t="s">
        <v>2838</v>
      </c>
    </row>
    <row r="99" spans="1:105" ht="12" customHeight="1" x14ac:dyDescent="0.25">
      <c r="A99" s="108" t="s">
        <v>52</v>
      </c>
      <c r="B99" s="99">
        <v>10.777337229591327</v>
      </c>
      <c r="C99" s="99">
        <v>11.17631132618812</v>
      </c>
      <c r="D99" s="99">
        <v>11.425318136851164</v>
      </c>
      <c r="E99" s="99">
        <v>11.633265762615306</v>
      </c>
      <c r="F99" s="99">
        <v>11.205689409301886</v>
      </c>
      <c r="G99" s="99">
        <v>11.330703208624159</v>
      </c>
      <c r="H99" s="99">
        <v>11.215305619946166</v>
      </c>
      <c r="I99" s="99">
        <v>11.132809016222792</v>
      </c>
      <c r="J99" s="99">
        <v>11.376169064885937</v>
      </c>
      <c r="K99" s="99">
        <v>11.36722822221453</v>
      </c>
      <c r="L99" s="99">
        <v>11.613271408115928</v>
      </c>
      <c r="M99" s="99">
        <v>11.91954922213448</v>
      </c>
      <c r="N99" s="99">
        <v>11.225648370716202</v>
      </c>
      <c r="O99" s="99">
        <v>10.456356024383989</v>
      </c>
      <c r="P99" s="99">
        <v>10.450324389419594</v>
      </c>
      <c r="Q99" s="99">
        <v>10.709222723302053</v>
      </c>
      <c r="R99" s="99">
        <v>10.681010219470824</v>
      </c>
      <c r="S99" s="99">
        <v>10.883709451468077</v>
      </c>
      <c r="T99" s="99">
        <v>12.240128626271707</v>
      </c>
      <c r="U99" s="99">
        <v>11.602708231492876</v>
      </c>
      <c r="V99" s="99">
        <v>12.037148022425262</v>
      </c>
      <c r="W99" s="99">
        <v>11.8183302894883</v>
      </c>
      <c r="DA99" s="63" t="s">
        <v>2839</v>
      </c>
    </row>
    <row r="100" spans="1:105" ht="12" customHeight="1" x14ac:dyDescent="0.25">
      <c r="A100" s="121" t="s">
        <v>54</v>
      </c>
      <c r="B100" s="123">
        <v>9.7421619030178341</v>
      </c>
      <c r="C100" s="123">
        <v>10.033796961012001</v>
      </c>
      <c r="D100" s="123">
        <v>10.228225399650125</v>
      </c>
      <c r="E100" s="123">
        <v>10.385364863373782</v>
      </c>
      <c r="F100" s="123">
        <v>10.617195607146746</v>
      </c>
      <c r="G100" s="123">
        <v>10.767584341344394</v>
      </c>
      <c r="H100" s="123">
        <v>10.535752617342826</v>
      </c>
      <c r="I100" s="123">
        <v>9.9433605023955653</v>
      </c>
      <c r="J100" s="123">
        <v>9.5302251264619731</v>
      </c>
      <c r="K100" s="123">
        <v>9.4496279666355356</v>
      </c>
      <c r="L100" s="123">
        <v>9.6092482847621898</v>
      </c>
      <c r="M100" s="123">
        <v>8.7293067449856707</v>
      </c>
      <c r="N100" s="123">
        <v>8.7417637951582439</v>
      </c>
      <c r="O100" s="123">
        <v>8.5917404239161872</v>
      </c>
      <c r="P100" s="123">
        <v>8.0907340260228988</v>
      </c>
      <c r="Q100" s="123">
        <v>7.6247440850987438</v>
      </c>
      <c r="R100" s="123">
        <v>7.3147201691151187</v>
      </c>
      <c r="S100" s="123">
        <v>7.7900855657144428</v>
      </c>
      <c r="T100" s="123">
        <v>7.3323994644665831</v>
      </c>
      <c r="U100" s="123">
        <v>7.2133450685510097</v>
      </c>
      <c r="V100" s="123">
        <v>6.9265453801138479</v>
      </c>
      <c r="W100" s="123">
        <v>7.1518591249091621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9.7421619030178341</v>
      </c>
      <c r="C103" s="110">
        <v>10.033796961012001</v>
      </c>
      <c r="D103" s="110">
        <v>10.228225399650125</v>
      </c>
      <c r="E103" s="110">
        <v>10.385364863373782</v>
      </c>
      <c r="F103" s="110">
        <v>10.617195607146746</v>
      </c>
      <c r="G103" s="110">
        <v>10.767584341344394</v>
      </c>
      <c r="H103" s="110">
        <v>10.535752617342826</v>
      </c>
      <c r="I103" s="110">
        <v>9.9433605023955653</v>
      </c>
      <c r="J103" s="110">
        <v>9.5302251264619731</v>
      </c>
      <c r="K103" s="110">
        <v>9.4496279666355356</v>
      </c>
      <c r="L103" s="110">
        <v>9.6092482847621898</v>
      </c>
      <c r="M103" s="110">
        <v>8.7293067449856707</v>
      </c>
      <c r="N103" s="110">
        <v>8.7417637951582439</v>
      </c>
      <c r="O103" s="110">
        <v>8.5917404239161872</v>
      </c>
      <c r="P103" s="110">
        <v>8.0907340260228988</v>
      </c>
      <c r="Q103" s="110">
        <v>7.6247440850987438</v>
      </c>
      <c r="R103" s="110">
        <v>7.3147201691151187</v>
      </c>
      <c r="S103" s="110">
        <v>7.7900855657144428</v>
      </c>
      <c r="T103" s="110">
        <v>7.3323994644665831</v>
      </c>
      <c r="U103" s="110">
        <v>7.2133450685510097</v>
      </c>
      <c r="V103" s="110">
        <v>6.9265453801138479</v>
      </c>
      <c r="W103" s="110">
        <v>7.1518591249091621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139.53620848006221</v>
      </c>
      <c r="F105" s="118">
        <f t="shared" si="35"/>
        <v>186.94803790729227</v>
      </c>
      <c r="G105" s="118">
        <f t="shared" si="35"/>
        <v>161.24387270702283</v>
      </c>
      <c r="H105" s="118">
        <f t="shared" si="35"/>
        <v>150.77508850727622</v>
      </c>
      <c r="I105" s="118">
        <f t="shared" si="35"/>
        <v>127.03422938754201</v>
      </c>
      <c r="J105" s="118">
        <f t="shared" si="35"/>
        <v>133.70620507547127</v>
      </c>
      <c r="K105" s="118">
        <f t="shared" si="35"/>
        <v>134.06285425254515</v>
      </c>
      <c r="L105" s="118">
        <f t="shared" si="35"/>
        <v>159.41602440842402</v>
      </c>
      <c r="M105" s="118">
        <f t="shared" si="35"/>
        <v>144.00620230643045</v>
      </c>
      <c r="N105" s="118">
        <f t="shared" si="35"/>
        <v>158.3932375531752</v>
      </c>
      <c r="O105" s="118">
        <f t="shared" si="35"/>
        <v>152.11147948125347</v>
      </c>
      <c r="P105" s="118">
        <f t="shared" si="35"/>
        <v>128.69362531106358</v>
      </c>
      <c r="Q105" s="118">
        <f t="shared" si="35"/>
        <v>130.07157552398337</v>
      </c>
      <c r="R105" s="118">
        <f t="shared" ref="R105:V105" si="36">R106+R109+R111+R120</f>
        <v>155.88828850807849</v>
      </c>
      <c r="S105" s="118">
        <f t="shared" si="36"/>
        <v>148.51791922984282</v>
      </c>
      <c r="T105" s="118">
        <f t="shared" si="36"/>
        <v>124.37663305165982</v>
      </c>
      <c r="U105" s="118">
        <f t="shared" si="36"/>
        <v>131.82667976219992</v>
      </c>
      <c r="V105" s="118">
        <f t="shared" si="36"/>
        <v>120.86830302617351</v>
      </c>
      <c r="W105" s="118">
        <f t="shared" ref="W105" si="37">W106+W109+W111+W120</f>
        <v>162.52327272321909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106.45355078551201</v>
      </c>
      <c r="F106" s="123">
        <f t="shared" si="38"/>
        <v>149.1643335151573</v>
      </c>
      <c r="G106" s="123">
        <f t="shared" si="38"/>
        <v>124.78933780773593</v>
      </c>
      <c r="H106" s="123">
        <f t="shared" si="38"/>
        <v>115.61538855070724</v>
      </c>
      <c r="I106" s="123">
        <f t="shared" si="38"/>
        <v>91.772197055214775</v>
      </c>
      <c r="J106" s="123">
        <f t="shared" si="38"/>
        <v>100.59307514890342</v>
      </c>
      <c r="K106" s="123">
        <f t="shared" si="38"/>
        <v>100.6677828657152</v>
      </c>
      <c r="L106" s="123">
        <f t="shared" si="38"/>
        <v>124.49634768860713</v>
      </c>
      <c r="M106" s="123">
        <f t="shared" si="38"/>
        <v>109.19940975396477</v>
      </c>
      <c r="N106" s="123">
        <f t="shared" si="38"/>
        <v>123.9371828922001</v>
      </c>
      <c r="O106" s="123">
        <f t="shared" si="38"/>
        <v>119.7394488041722</v>
      </c>
      <c r="P106" s="123">
        <f t="shared" si="38"/>
        <v>98.787682847311814</v>
      </c>
      <c r="Q106" s="123">
        <f t="shared" si="38"/>
        <v>100.92637008391991</v>
      </c>
      <c r="R106" s="123">
        <f t="shared" ref="R106:V106" si="39">SUM(R107:R108)</f>
        <v>124.54099764060642</v>
      </c>
      <c r="S106" s="123">
        <f t="shared" si="39"/>
        <v>116.81923699923463</v>
      </c>
      <c r="T106" s="123">
        <f t="shared" si="39"/>
        <v>94.877299450696015</v>
      </c>
      <c r="U106" s="123">
        <f t="shared" si="39"/>
        <v>102.43339022774154</v>
      </c>
      <c r="V106" s="123">
        <f t="shared" si="39"/>
        <v>92.647645131751815</v>
      </c>
      <c r="W106" s="123">
        <f t="shared" ref="W106" si="40">SUM(W107:W108)</f>
        <v>129.44130248464322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106.04386562113234</v>
      </c>
      <c r="F107" s="99">
        <v>148.59387073806769</v>
      </c>
      <c r="G107" s="99">
        <v>124.31694905518241</v>
      </c>
      <c r="H107" s="99">
        <v>115.1872639536337</v>
      </c>
      <c r="I107" s="99">
        <v>91.437757942012041</v>
      </c>
      <c r="J107" s="99">
        <v>100.22846259955325</v>
      </c>
      <c r="K107" s="99">
        <v>100.30527057641039</v>
      </c>
      <c r="L107" s="99">
        <v>124.05165539384272</v>
      </c>
      <c r="M107" s="99">
        <v>108.81437343269656</v>
      </c>
      <c r="N107" s="99">
        <v>123.50207820373517</v>
      </c>
      <c r="O107" s="99">
        <v>119.32030631384117</v>
      </c>
      <c r="P107" s="99">
        <v>98.441172356557018</v>
      </c>
      <c r="Q107" s="99">
        <v>100.57193567929473</v>
      </c>
      <c r="R107" s="99">
        <v>124.10833984881242</v>
      </c>
      <c r="S107" s="99">
        <v>116.41702707515222</v>
      </c>
      <c r="T107" s="99">
        <v>94.551018011596483</v>
      </c>
      <c r="U107" s="99">
        <v>102.08480609998757</v>
      </c>
      <c r="V107" s="99">
        <v>92.331454569288411</v>
      </c>
      <c r="W107" s="99">
        <v>129.00115790375688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0.40968516437966102</v>
      </c>
      <c r="F108" s="99">
        <v>0.5704627770896038</v>
      </c>
      <c r="G108" s="99">
        <v>0.4723887525535253</v>
      </c>
      <c r="H108" s="99">
        <v>0.42812459707353762</v>
      </c>
      <c r="I108" s="99">
        <v>0.33443911320273256</v>
      </c>
      <c r="J108" s="99">
        <v>0.36461254935016651</v>
      </c>
      <c r="K108" s="99">
        <v>0.362512289304804</v>
      </c>
      <c r="L108" s="99">
        <v>0.44469229476440608</v>
      </c>
      <c r="M108" s="99">
        <v>0.38503632126821175</v>
      </c>
      <c r="N108" s="99">
        <v>0.43510468846492595</v>
      </c>
      <c r="O108" s="99">
        <v>0.41914249033102874</v>
      </c>
      <c r="P108" s="99">
        <v>0.3465104907548015</v>
      </c>
      <c r="Q108" s="99">
        <v>0.35443440462517467</v>
      </c>
      <c r="R108" s="99">
        <v>0.43265779179399805</v>
      </c>
      <c r="S108" s="99">
        <v>0.40220992408240847</v>
      </c>
      <c r="T108" s="99">
        <v>0.32628143909953017</v>
      </c>
      <c r="U108" s="99">
        <v>0.34858412775396269</v>
      </c>
      <c r="V108" s="99">
        <v>0.31619056246340704</v>
      </c>
      <c r="W108" s="99">
        <v>0.44014458088634889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0.10049871325928172</v>
      </c>
      <c r="F109" s="123">
        <f t="shared" si="41"/>
        <v>0.1588640914341044</v>
      </c>
      <c r="G109" s="123">
        <f t="shared" si="41"/>
        <v>0.28316409518424829</v>
      </c>
      <c r="H109" s="123">
        <f t="shared" si="41"/>
        <v>0.53140528834825318</v>
      </c>
      <c r="I109" s="123">
        <f t="shared" si="41"/>
        <v>0.38850613098557985</v>
      </c>
      <c r="J109" s="123">
        <f t="shared" si="41"/>
        <v>0.35516551813942498</v>
      </c>
      <c r="K109" s="123">
        <f t="shared" si="41"/>
        <v>0.30132367474112881</v>
      </c>
      <c r="L109" s="123">
        <f t="shared" si="41"/>
        <v>0.32017320325055643</v>
      </c>
      <c r="M109" s="123">
        <f t="shared" si="41"/>
        <v>0.34743310081334577</v>
      </c>
      <c r="N109" s="123">
        <f t="shared" si="41"/>
        <v>0.36258377828717431</v>
      </c>
      <c r="O109" s="123">
        <f t="shared" si="41"/>
        <v>0.38541883980584596</v>
      </c>
      <c r="P109" s="123">
        <f t="shared" si="41"/>
        <v>0.35402303140045377</v>
      </c>
      <c r="Q109" s="123">
        <f t="shared" si="41"/>
        <v>0.33771357633674814</v>
      </c>
      <c r="R109" s="123">
        <f t="shared" si="41"/>
        <v>0.36257261303851929</v>
      </c>
      <c r="S109" s="123">
        <f t="shared" si="41"/>
        <v>0.3882279251201376</v>
      </c>
      <c r="T109" s="123">
        <f t="shared" si="41"/>
        <v>0.34065880408097216</v>
      </c>
      <c r="U109" s="123">
        <f t="shared" si="41"/>
        <v>0.3139820334472142</v>
      </c>
      <c r="V109" s="123">
        <f t="shared" si="41"/>
        <v>0.27774128158615402</v>
      </c>
      <c r="W109" s="123">
        <f t="shared" si="41"/>
        <v>0.27146594293227144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0.10049871325928172</v>
      </c>
      <c r="F110" s="99">
        <f>RES_hhdet_fech!F110/RES_summary!F$19</f>
        <v>0.1588640914341044</v>
      </c>
      <c r="G110" s="99">
        <f>RES_hhdet_fech!G110/RES_summary!G$19</f>
        <v>0.28316409518424829</v>
      </c>
      <c r="H110" s="99">
        <f>RES_hhdet_fech!H110/RES_summary!H$19</f>
        <v>0.53140528834825318</v>
      </c>
      <c r="I110" s="99">
        <f>RES_hhdet_fech!I110/RES_summary!I$19</f>
        <v>0.38850613098557985</v>
      </c>
      <c r="J110" s="99">
        <f>RES_hhdet_fech!J110/RES_summary!J$19</f>
        <v>0.35516551813942498</v>
      </c>
      <c r="K110" s="99">
        <f>RES_hhdet_fech!K110/RES_summary!K$19</f>
        <v>0.30132367474112881</v>
      </c>
      <c r="L110" s="99">
        <f>RES_hhdet_fech!L110/RES_summary!L$19</f>
        <v>0.32017320325055643</v>
      </c>
      <c r="M110" s="99">
        <f>RES_hhdet_fech!M110/RES_summary!M$19</f>
        <v>0.34743310081334577</v>
      </c>
      <c r="N110" s="99">
        <f>RES_hhdet_fech!N110/RES_summary!N$19</f>
        <v>0.36258377828717431</v>
      </c>
      <c r="O110" s="99">
        <f>RES_hhdet_fech!O110/RES_summary!O$19</f>
        <v>0.38541883980584596</v>
      </c>
      <c r="P110" s="99">
        <f>RES_hhdet_fech!P110/RES_summary!P$19</f>
        <v>0.35402303140045377</v>
      </c>
      <c r="Q110" s="99">
        <f>RES_hhdet_fech!Q110/RES_summary!Q$19</f>
        <v>0.33771357633674814</v>
      </c>
      <c r="R110" s="99">
        <f>RES_hhdet_fech!R110/RES_summary!R$19</f>
        <v>0.36257261303851929</v>
      </c>
      <c r="S110" s="99">
        <f>RES_hhdet_fech!S110/RES_summary!S$19</f>
        <v>0.3882279251201376</v>
      </c>
      <c r="T110" s="99">
        <f>RES_hhdet_fech!T110/RES_summary!T$19</f>
        <v>0.34065880408097216</v>
      </c>
      <c r="U110" s="99">
        <f>RES_hhdet_fech!U110/RES_summary!U$19</f>
        <v>0.3139820334472142</v>
      </c>
      <c r="V110" s="99">
        <f>RES_hhdet_fech!V110/RES_summary!V$19</f>
        <v>0.27774128158615402</v>
      </c>
      <c r="W110" s="99">
        <f>RES_hhdet_fech!W110/RES_summary!W$19</f>
        <v>0.27146594293227144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22.707759229141118</v>
      </c>
      <c r="F111" s="123">
        <v>27.088104353294057</v>
      </c>
      <c r="G111" s="123">
        <v>25.450027079876012</v>
      </c>
      <c r="H111" s="123">
        <v>24.103045194425619</v>
      </c>
      <c r="I111" s="123">
        <v>24.928791639247301</v>
      </c>
      <c r="J111" s="123">
        <v>23.23274999441059</v>
      </c>
      <c r="K111" s="123">
        <v>23.65866261892047</v>
      </c>
      <c r="L111" s="123">
        <v>25.010891254768019</v>
      </c>
      <c r="M111" s="123">
        <v>25.752285591727684</v>
      </c>
      <c r="N111" s="123">
        <v>25.369363153140952</v>
      </c>
      <c r="O111" s="123">
        <v>23.400601802653199</v>
      </c>
      <c r="P111" s="123">
        <v>21.469012332386654</v>
      </c>
      <c r="Q111" s="123">
        <v>21.197954062864259</v>
      </c>
      <c r="R111" s="123">
        <v>23.691914994530794</v>
      </c>
      <c r="S111" s="123">
        <v>23.531154544135262</v>
      </c>
      <c r="T111" s="123">
        <v>21.823911770343972</v>
      </c>
      <c r="U111" s="123">
        <v>21.851447312434349</v>
      </c>
      <c r="V111" s="123">
        <v>20.999785188869648</v>
      </c>
      <c r="W111" s="123">
        <v>25.648071981125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20.649236804318196</v>
      </c>
      <c r="F112" s="99">
        <v>30.381153577287471</v>
      </c>
      <c r="G112" s="99">
        <v>26.332699120909258</v>
      </c>
      <c r="H112" s="99">
        <v>23.618331297943417</v>
      </c>
      <c r="I112" s="99">
        <v>22.264856815744587</v>
      </c>
      <c r="J112" s="99">
        <v>21.159520342898855</v>
      </c>
      <c r="K112" s="99">
        <v>22.341648828581935</v>
      </c>
      <c r="L112" s="99">
        <v>25.142848767960874</v>
      </c>
      <c r="M112" s="99">
        <v>24.824362359394577</v>
      </c>
      <c r="N112" s="99">
        <v>26.006696154650218</v>
      </c>
      <c r="O112" s="99">
        <v>22.46791867764038</v>
      </c>
      <c r="P112" s="99">
        <v>21.77287287076377</v>
      </c>
      <c r="Q112" s="99">
        <v>21.039309232105598</v>
      </c>
      <c r="R112" s="99">
        <v>26.655161709124226</v>
      </c>
      <c r="S112" s="99">
        <v>24.203809645449535</v>
      </c>
      <c r="T112" s="99">
        <v>19.469952149370712</v>
      </c>
      <c r="U112" s="99">
        <v>20.934380313788015</v>
      </c>
      <c r="V112" s="99">
        <v>19.459382377451316</v>
      </c>
      <c r="W112" s="99">
        <v>28.810434635458371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18.630736415216084</v>
      </c>
      <c r="F113" s="99">
        <v>27.604764887259439</v>
      </c>
      <c r="G113" s="99">
        <v>23.929243663995592</v>
      </c>
      <c r="H113" s="99">
        <v>21.444783877248206</v>
      </c>
      <c r="I113" s="99">
        <v>20.442518695020979</v>
      </c>
      <c r="J113" s="99">
        <v>19.273135261991371</v>
      </c>
      <c r="K113" s="99">
        <v>20.425649853389956</v>
      </c>
      <c r="L113" s="99">
        <v>23.047925694215976</v>
      </c>
      <c r="M113" s="99">
        <v>22.882156805516647</v>
      </c>
      <c r="N113" s="99">
        <v>24.026465350734426</v>
      </c>
      <c r="O113" s="99">
        <v>20.867792083643341</v>
      </c>
      <c r="P113" s="99">
        <v>20.055561911160964</v>
      </c>
      <c r="Q113" s="99">
        <v>19.423293168933352</v>
      </c>
      <c r="R113" s="99">
        <v>24.620330883513422</v>
      </c>
      <c r="S113" s="99">
        <v>22.498113959124236</v>
      </c>
      <c r="T113" s="99">
        <v>18.078228372664952</v>
      </c>
      <c r="U113" s="99">
        <v>19.530449320508609</v>
      </c>
      <c r="V113" s="99">
        <v>18.169020203406273</v>
      </c>
      <c r="W113" s="99">
        <v>26.989442668319469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8.7456259968526027</v>
      </c>
      <c r="F114" s="102">
        <v>13.846663737096211</v>
      </c>
      <c r="G114" s="102">
        <v>11.785324944271178</v>
      </c>
      <c r="H114" s="102">
        <v>10.452553390044715</v>
      </c>
      <c r="I114" s="102">
        <v>10.929240201446856</v>
      </c>
      <c r="J114" s="102">
        <v>9.348076357764052</v>
      </c>
      <c r="K114" s="102">
        <v>9.9980233666708216</v>
      </c>
      <c r="L114" s="102">
        <v>11.195795029933103</v>
      </c>
      <c r="M114" s="102">
        <v>11.49764634629488</v>
      </c>
      <c r="N114" s="102">
        <v>12.153220006434276</v>
      </c>
      <c r="O114" s="102">
        <v>10.955325860681777</v>
      </c>
      <c r="P114" s="102">
        <v>9.4488489269319373</v>
      </c>
      <c r="Q114" s="102">
        <v>9.0255873603472061</v>
      </c>
      <c r="R114" s="102">
        <v>11.685386071294188</v>
      </c>
      <c r="S114" s="102">
        <v>11.276778077605986</v>
      </c>
      <c r="T114" s="102">
        <v>8.3056226096782702</v>
      </c>
      <c r="U114" s="102">
        <v>9.0308979278749888</v>
      </c>
      <c r="V114" s="102">
        <v>7.9018373832107187</v>
      </c>
      <c r="W114" s="102">
        <v>13.115216550193272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9.8851104183634817</v>
      </c>
      <c r="F115" s="105">
        <v>13.758101150163224</v>
      </c>
      <c r="G115" s="105">
        <v>12.143918719724411</v>
      </c>
      <c r="H115" s="105">
        <v>10.992230487203491</v>
      </c>
      <c r="I115" s="105">
        <v>9.5132784935741181</v>
      </c>
      <c r="J115" s="105">
        <v>9.925058904227317</v>
      </c>
      <c r="K115" s="105">
        <v>10.427626486719133</v>
      </c>
      <c r="L115" s="105">
        <v>11.852130664282871</v>
      </c>
      <c r="M115" s="105">
        <v>11.384510459221765</v>
      </c>
      <c r="N115" s="105">
        <v>11.873245344300148</v>
      </c>
      <c r="O115" s="105">
        <v>9.9124662229615605</v>
      </c>
      <c r="P115" s="105">
        <v>10.606712984229027</v>
      </c>
      <c r="Q115" s="105">
        <v>10.397705808586146</v>
      </c>
      <c r="R115" s="105">
        <v>12.934944812219232</v>
      </c>
      <c r="S115" s="105">
        <v>11.22133588151825</v>
      </c>
      <c r="T115" s="105">
        <v>9.7726057629866787</v>
      </c>
      <c r="U115" s="105">
        <v>10.499551392633622</v>
      </c>
      <c r="V115" s="105">
        <v>10.267182820195554</v>
      </c>
      <c r="W115" s="105">
        <v>13.874226118126197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25.950046923186814</v>
      </c>
      <c r="F116" s="102">
        <v>26.323641696257308</v>
      </c>
      <c r="G116" s="102">
        <v>26.252742084179573</v>
      </c>
      <c r="H116" s="102">
        <v>25.798147833751408</v>
      </c>
      <c r="I116" s="102">
        <v>28.133972410349646</v>
      </c>
      <c r="J116" s="102">
        <v>26.170994861930506</v>
      </c>
      <c r="K116" s="102">
        <v>26.407749246372003</v>
      </c>
      <c r="L116" s="102">
        <v>26.678143256493563</v>
      </c>
      <c r="M116" s="102">
        <v>28.377660054137753</v>
      </c>
      <c r="N116" s="102">
        <v>26.737762422120852</v>
      </c>
      <c r="O116" s="102">
        <v>25.922460588258232</v>
      </c>
      <c r="P116" s="102">
        <v>23.155228779728763</v>
      </c>
      <c r="Q116" s="102">
        <v>23.554866074912166</v>
      </c>
      <c r="R116" s="102">
        <v>23.50726885365064</v>
      </c>
      <c r="S116" s="102">
        <v>25.114880775454704</v>
      </c>
      <c r="T116" s="102">
        <v>25.904499074460769</v>
      </c>
      <c r="U116" s="102">
        <v>24.489436703671039</v>
      </c>
      <c r="V116" s="102">
        <v>23.867946383896495</v>
      </c>
      <c r="W116" s="102">
        <v>25.282341016939487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22.673640946258715</v>
      </c>
      <c r="F117" s="105">
        <v>23.182581197733249</v>
      </c>
      <c r="G117" s="105">
        <v>23.076802493766881</v>
      </c>
      <c r="H117" s="105">
        <v>22.646348534455257</v>
      </c>
      <c r="I117" s="105">
        <v>24.991882684357208</v>
      </c>
      <c r="J117" s="105">
        <v>22.977118042555606</v>
      </c>
      <c r="K117" s="105">
        <v>23.218346368267827</v>
      </c>
      <c r="L117" s="105">
        <v>23.507807999907055</v>
      </c>
      <c r="M117" s="105">
        <v>25.142094589518614</v>
      </c>
      <c r="N117" s="105">
        <v>23.752449337080041</v>
      </c>
      <c r="O117" s="105">
        <v>23.156509942601293</v>
      </c>
      <c r="P117" s="105">
        <v>20.323709242879723</v>
      </c>
      <c r="Q117" s="105">
        <v>20.566422191874917</v>
      </c>
      <c r="R117" s="105">
        <v>20.658814754599131</v>
      </c>
      <c r="S117" s="105">
        <v>22.388843853359788</v>
      </c>
      <c r="T117" s="105">
        <v>23.273496752598156</v>
      </c>
      <c r="U117" s="105">
        <v>22.181412566521324</v>
      </c>
      <c r="V117" s="105">
        <v>21.763119654448893</v>
      </c>
      <c r="W117" s="105">
        <v>23.103355725172079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11.051805216283192</v>
      </c>
      <c r="F118" s="99">
        <v>11.986677089076707</v>
      </c>
      <c r="G118" s="99">
        <v>11.752719476491636</v>
      </c>
      <c r="H118" s="99">
        <v>11.431404185673397</v>
      </c>
      <c r="I118" s="99">
        <v>13.858363584994359</v>
      </c>
      <c r="J118" s="99">
        <v>11.609819698919098</v>
      </c>
      <c r="K118" s="99">
        <v>11.868309505005511</v>
      </c>
      <c r="L118" s="99">
        <v>11.916541612538525</v>
      </c>
      <c r="M118" s="99">
        <v>13.249605128873162</v>
      </c>
      <c r="N118" s="99">
        <v>12.551030171544674</v>
      </c>
      <c r="O118" s="99">
        <v>12.722913773347177</v>
      </c>
      <c r="P118" s="99">
        <v>9.942087740421977</v>
      </c>
      <c r="Q118" s="99">
        <v>9.9726680263285647</v>
      </c>
      <c r="R118" s="99">
        <v>10.08914411964351</v>
      </c>
      <c r="S118" s="99">
        <v>11.548985495522365</v>
      </c>
      <c r="T118" s="99">
        <v>11.029101415907991</v>
      </c>
      <c r="U118" s="99">
        <v>10.544343902180476</v>
      </c>
      <c r="V118" s="99">
        <v>9.6877550201152367</v>
      </c>
      <c r="W118" s="99">
        <v>11.258419539251564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11.621835729975528</v>
      </c>
      <c r="F119" s="99">
        <v>11.19590410865654</v>
      </c>
      <c r="G119" s="99">
        <v>11.324083017275244</v>
      </c>
      <c r="H119" s="99">
        <v>11.214944348781863</v>
      </c>
      <c r="I119" s="99">
        <v>11.133519099362847</v>
      </c>
      <c r="J119" s="99">
        <v>11.367298343636516</v>
      </c>
      <c r="K119" s="99">
        <v>11.350036863262314</v>
      </c>
      <c r="L119" s="99">
        <v>11.591266387368528</v>
      </c>
      <c r="M119" s="99">
        <v>11.89248946064545</v>
      </c>
      <c r="N119" s="99">
        <v>11.201419165535368</v>
      </c>
      <c r="O119" s="99">
        <v>10.433596169254116</v>
      </c>
      <c r="P119" s="99">
        <v>10.381621502457744</v>
      </c>
      <c r="Q119" s="99">
        <v>10.593754165546354</v>
      </c>
      <c r="R119" s="99">
        <v>10.569670634955617</v>
      </c>
      <c r="S119" s="99">
        <v>10.839858357837421</v>
      </c>
      <c r="T119" s="99">
        <v>12.244395336690159</v>
      </c>
      <c r="U119" s="99">
        <v>11.637068664340848</v>
      </c>
      <c r="V119" s="99">
        <v>12.07536463433366</v>
      </c>
      <c r="W119" s="99">
        <v>11.844936185920515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10.274399752149808</v>
      </c>
      <c r="F120" s="123">
        <v>10.536735947406799</v>
      </c>
      <c r="G120" s="123">
        <v>10.721343724226637</v>
      </c>
      <c r="H120" s="123">
        <v>10.525249473795112</v>
      </c>
      <c r="I120" s="123">
        <v>9.9447345620943626</v>
      </c>
      <c r="J120" s="123">
        <v>9.5252144140178263</v>
      </c>
      <c r="K120" s="123">
        <v>9.4350850931683592</v>
      </c>
      <c r="L120" s="123">
        <v>9.5886122617983105</v>
      </c>
      <c r="M120" s="123">
        <v>8.7070738599246731</v>
      </c>
      <c r="N120" s="123">
        <v>8.7241077295469758</v>
      </c>
      <c r="O120" s="123">
        <v>8.5860100346222428</v>
      </c>
      <c r="P120" s="123">
        <v>8.0829070999646575</v>
      </c>
      <c r="Q120" s="123">
        <v>7.609537800862447</v>
      </c>
      <c r="R120" s="123">
        <v>7.2928032599027475</v>
      </c>
      <c r="S120" s="123">
        <v>7.7792997613528057</v>
      </c>
      <c r="T120" s="123">
        <v>7.3347630265388659</v>
      </c>
      <c r="U120" s="123">
        <v>7.2278601885768179</v>
      </c>
      <c r="V120" s="123">
        <v>6.943131423965875</v>
      </c>
      <c r="W120" s="123">
        <v>7.1624323145186164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10.274399752149808</v>
      </c>
      <c r="F122" s="110">
        <v>10.536735947406799</v>
      </c>
      <c r="G122" s="110">
        <v>10.721343724226637</v>
      </c>
      <c r="H122" s="110">
        <v>10.525249473795112</v>
      </c>
      <c r="I122" s="110">
        <v>9.9447345620943626</v>
      </c>
      <c r="J122" s="110">
        <v>9.5252144140178263</v>
      </c>
      <c r="K122" s="110">
        <v>9.4350850931683592</v>
      </c>
      <c r="L122" s="110">
        <v>9.5886122617983105</v>
      </c>
      <c r="M122" s="110">
        <v>8.7070738599246731</v>
      </c>
      <c r="N122" s="110">
        <v>8.7241077295469758</v>
      </c>
      <c r="O122" s="110">
        <v>8.5860100346222428</v>
      </c>
      <c r="P122" s="110">
        <v>8.0829070999646575</v>
      </c>
      <c r="Q122" s="110">
        <v>7.609537800862447</v>
      </c>
      <c r="R122" s="110">
        <v>7.2928032599027475</v>
      </c>
      <c r="S122" s="110">
        <v>7.7792997613528057</v>
      </c>
      <c r="T122" s="110">
        <v>7.3347630265388659</v>
      </c>
      <c r="U122" s="110">
        <v>7.2278601885768179</v>
      </c>
      <c r="V122" s="110">
        <v>6.943131423965875</v>
      </c>
      <c r="W122" s="110">
        <v>7.1624323145186164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155.26447973304914</v>
      </c>
      <c r="C124" s="118">
        <f t="shared" si="42"/>
        <v>159.3429674072716</v>
      </c>
      <c r="D124" s="118">
        <f t="shared" si="42"/>
        <v>161.43449980722932</v>
      </c>
      <c r="E124" s="118">
        <f t="shared" si="42"/>
        <v>144.96542341578584</v>
      </c>
      <c r="F124" s="118">
        <f t="shared" si="42"/>
        <v>154.34972824440291</v>
      </c>
      <c r="G124" s="118">
        <f t="shared" si="42"/>
        <v>152.23372984882928</v>
      </c>
      <c r="H124" s="118">
        <f t="shared" si="42"/>
        <v>143.35541556629846</v>
      </c>
      <c r="I124" s="118">
        <f t="shared" si="42"/>
        <v>135.62010623856418</v>
      </c>
      <c r="J124" s="118">
        <f t="shared" si="42"/>
        <v>141.97766073432487</v>
      </c>
      <c r="K124" s="118">
        <f t="shared" si="42"/>
        <v>139.26242398520711</v>
      </c>
      <c r="L124" s="118">
        <f t="shared" si="42"/>
        <v>153.46726055192804</v>
      </c>
      <c r="M124" s="118">
        <f t="shared" si="42"/>
        <v>139.56199657542862</v>
      </c>
      <c r="N124" s="118">
        <f t="shared" si="42"/>
        <v>123.57411376389425</v>
      </c>
      <c r="O124" s="118">
        <f t="shared" si="42"/>
        <v>154.85761944593457</v>
      </c>
      <c r="P124" s="118">
        <f t="shared" si="42"/>
        <v>125.57093414554089</v>
      </c>
      <c r="Q124" s="118">
        <f t="shared" si="42"/>
        <v>129.2840486457587</v>
      </c>
      <c r="R124" s="118">
        <f t="shared" ref="R124:V124" si="43">R125+R128+R130+R139</f>
        <v>136.80980995274345</v>
      </c>
      <c r="S124" s="118">
        <f t="shared" si="43"/>
        <v>140.23175573911999</v>
      </c>
      <c r="T124" s="118">
        <f t="shared" si="43"/>
        <v>125.6711742531491</v>
      </c>
      <c r="U124" s="118">
        <f t="shared" si="43"/>
        <v>137.00402177469005</v>
      </c>
      <c r="V124" s="118">
        <f t="shared" si="43"/>
        <v>135.56880784075739</v>
      </c>
      <c r="W124" s="118">
        <f t="shared" ref="W124" si="44">W125+W128+W130+W139</f>
        <v>137.29744640051339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122.13208263031372</v>
      </c>
      <c r="C125" s="123">
        <f t="shared" si="45"/>
        <v>126.0916198107429</v>
      </c>
      <c r="D125" s="123">
        <f t="shared" si="45"/>
        <v>126.64293800334396</v>
      </c>
      <c r="E125" s="123">
        <f t="shared" si="45"/>
        <v>110.93019135914108</v>
      </c>
      <c r="F125" s="123">
        <f t="shared" si="45"/>
        <v>118.68279864797282</v>
      </c>
      <c r="G125" s="123">
        <f t="shared" si="45"/>
        <v>116.37811251147379</v>
      </c>
      <c r="H125" s="123">
        <f t="shared" si="45"/>
        <v>109.23274066055781</v>
      </c>
      <c r="I125" s="123">
        <f t="shared" si="45"/>
        <v>100.13072213448785</v>
      </c>
      <c r="J125" s="123">
        <f t="shared" si="45"/>
        <v>108.58230192147983</v>
      </c>
      <c r="K125" s="123">
        <f t="shared" si="45"/>
        <v>105.61149938709352</v>
      </c>
      <c r="L125" s="123">
        <f t="shared" si="45"/>
        <v>119.0509382425803</v>
      </c>
      <c r="M125" s="123">
        <f t="shared" si="45"/>
        <v>104.86027510386599</v>
      </c>
      <c r="N125" s="123">
        <f t="shared" si="45"/>
        <v>91.253617248868579</v>
      </c>
      <c r="O125" s="123">
        <f t="shared" si="45"/>
        <v>123.5406013038363</v>
      </c>
      <c r="P125" s="123">
        <f t="shared" si="45"/>
        <v>96.231970606577619</v>
      </c>
      <c r="Q125" s="123">
        <f t="shared" si="45"/>
        <v>100.46909752017231</v>
      </c>
      <c r="R125" s="123">
        <f t="shared" ref="R125:V125" si="46">SUM(R126:R127)</f>
        <v>107.87633585693192</v>
      </c>
      <c r="S125" s="123">
        <f t="shared" si="46"/>
        <v>109.03782513271855</v>
      </c>
      <c r="T125" s="123">
        <f t="shared" si="46"/>
        <v>95.325072702565393</v>
      </c>
      <c r="U125" s="123">
        <f t="shared" si="46"/>
        <v>106.75829057456865</v>
      </c>
      <c r="V125" s="123">
        <f t="shared" si="46"/>
        <v>106.44981970739123</v>
      </c>
      <c r="W125" s="123">
        <f t="shared" ref="W125" si="47">SUM(W126:W127)</f>
        <v>106.1078036052119</v>
      </c>
      <c r="DA125" s="130" t="s">
        <v>2863</v>
      </c>
    </row>
    <row r="126" spans="1:105" ht="12" customHeight="1" x14ac:dyDescent="0.25">
      <c r="A126" s="97" t="s">
        <v>203</v>
      </c>
      <c r="B126" s="99">
        <v>121.61206779884735</v>
      </c>
      <c r="C126" s="99">
        <v>125.56090168457472</v>
      </c>
      <c r="D126" s="99">
        <v>126.11803366113099</v>
      </c>
      <c r="E126" s="99">
        <v>110.48128576038255</v>
      </c>
      <c r="F126" s="99">
        <v>118.20556885297381</v>
      </c>
      <c r="G126" s="99">
        <v>115.91480752878678</v>
      </c>
      <c r="H126" s="99">
        <v>108.80728253777879</v>
      </c>
      <c r="I126" s="99">
        <v>99.746982689127591</v>
      </c>
      <c r="J126" s="99">
        <v>108.16948174508775</v>
      </c>
      <c r="K126" s="99">
        <v>105.21393125972389</v>
      </c>
      <c r="L126" s="99">
        <v>118.60778276424799</v>
      </c>
      <c r="M126" s="99">
        <v>104.4752270599445</v>
      </c>
      <c r="N126" s="99">
        <v>90.9195397413515</v>
      </c>
      <c r="O126" s="99">
        <v>123.08853621917284</v>
      </c>
      <c r="P126" s="99">
        <v>95.8797631149057</v>
      </c>
      <c r="Q126" s="99">
        <v>100.10138552250554</v>
      </c>
      <c r="R126" s="99">
        <v>107.48605350515</v>
      </c>
      <c r="S126" s="99">
        <v>108.6468073207793</v>
      </c>
      <c r="T126" s="99">
        <v>94.984253786892552</v>
      </c>
      <c r="U126" s="99">
        <v>106.38124195256061</v>
      </c>
      <c r="V126" s="99">
        <v>106.07345422377763</v>
      </c>
      <c r="W126" s="99">
        <v>105.73516370894451</v>
      </c>
      <c r="DA126" s="63" t="s">
        <v>2864</v>
      </c>
    </row>
    <row r="127" spans="1:105" ht="12" customHeight="1" x14ac:dyDescent="0.25">
      <c r="A127" s="97" t="s">
        <v>53</v>
      </c>
      <c r="B127" s="99">
        <v>0.52001483146636562</v>
      </c>
      <c r="C127" s="99">
        <v>0.53071812616818193</v>
      </c>
      <c r="D127" s="99">
        <v>0.52490434221296134</v>
      </c>
      <c r="E127" s="99">
        <v>0.44890559875853525</v>
      </c>
      <c r="F127" s="99">
        <v>0.47722979499900436</v>
      </c>
      <c r="G127" s="99">
        <v>0.4633049826870092</v>
      </c>
      <c r="H127" s="99">
        <v>0.42545812277901884</v>
      </c>
      <c r="I127" s="99">
        <v>0.38373944536026966</v>
      </c>
      <c r="J127" s="99">
        <v>0.41282017639206725</v>
      </c>
      <c r="K127" s="99">
        <v>0.39756812736961916</v>
      </c>
      <c r="L127" s="99">
        <v>0.44315547833231617</v>
      </c>
      <c r="M127" s="99">
        <v>0.3850480439214804</v>
      </c>
      <c r="N127" s="99">
        <v>0.33407750751708076</v>
      </c>
      <c r="O127" s="99">
        <v>0.4520650846634624</v>
      </c>
      <c r="P127" s="99">
        <v>0.35220749167192472</v>
      </c>
      <c r="Q127" s="99">
        <v>0.36771199766677082</v>
      </c>
      <c r="R127" s="99">
        <v>0.390282351781926</v>
      </c>
      <c r="S127" s="99">
        <v>0.39101781193924345</v>
      </c>
      <c r="T127" s="99">
        <v>0.34081891567284694</v>
      </c>
      <c r="U127" s="99">
        <v>0.37704862200803102</v>
      </c>
      <c r="V127" s="99">
        <v>0.37636548361359157</v>
      </c>
      <c r="W127" s="99">
        <v>0.37263989626738575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0.1693989353544883</v>
      </c>
      <c r="C128" s="123">
        <f t="shared" si="48"/>
        <v>0.17066350661161556</v>
      </c>
      <c r="D128" s="123">
        <f t="shared" si="48"/>
        <v>0.17345712042282641</v>
      </c>
      <c r="E128" s="123">
        <f t="shared" si="48"/>
        <v>0.31840990336731956</v>
      </c>
      <c r="F128" s="123">
        <f t="shared" si="48"/>
        <v>0.16285603237428528</v>
      </c>
      <c r="G128" s="123">
        <f t="shared" si="48"/>
        <v>0.17139768920789639</v>
      </c>
      <c r="H128" s="123">
        <f t="shared" si="48"/>
        <v>0.2730434425170471</v>
      </c>
      <c r="I128" s="123">
        <f t="shared" si="48"/>
        <v>0.21197625318593372</v>
      </c>
      <c r="J128" s="123">
        <f t="shared" si="48"/>
        <v>0.23921406928465661</v>
      </c>
      <c r="K128" s="123">
        <f t="shared" si="48"/>
        <v>0.24312247526509836</v>
      </c>
      <c r="L128" s="123">
        <f t="shared" si="48"/>
        <v>0.28496479627829102</v>
      </c>
      <c r="M128" s="123">
        <f t="shared" si="48"/>
        <v>0.30454081044584974</v>
      </c>
      <c r="N128" s="123">
        <f t="shared" si="48"/>
        <v>0.29883347451156206</v>
      </c>
      <c r="O128" s="123">
        <f t="shared" si="48"/>
        <v>0.29536907105535171</v>
      </c>
      <c r="P128" s="123">
        <f t="shared" si="48"/>
        <v>0.27866106651415079</v>
      </c>
      <c r="Q128" s="123">
        <f t="shared" si="48"/>
        <v>0.2692576622018113</v>
      </c>
      <c r="R128" s="123">
        <f t="shared" si="48"/>
        <v>0.3004624758690162</v>
      </c>
      <c r="S128" s="123">
        <f t="shared" si="48"/>
        <v>0.33545774049249233</v>
      </c>
      <c r="T128" s="123">
        <f t="shared" si="48"/>
        <v>0.33427337692908238</v>
      </c>
      <c r="U128" s="123">
        <f t="shared" si="48"/>
        <v>0.3339817127326985</v>
      </c>
      <c r="V128" s="123">
        <f t="shared" si="48"/>
        <v>0.3119773365404292</v>
      </c>
      <c r="W128" s="123">
        <f t="shared" si="48"/>
        <v>0.3155552475928905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0.1693989353544883</v>
      </c>
      <c r="C129" s="99">
        <f>RES_hhdet_fech!C129/RES_summary!C$19</f>
        <v>0.17066350661161556</v>
      </c>
      <c r="D129" s="99">
        <f>RES_hhdet_fech!D129/RES_summary!D$19</f>
        <v>0.17345712042282641</v>
      </c>
      <c r="E129" s="99">
        <f>RES_hhdet_fech!E129/RES_summary!E$19</f>
        <v>0.31840990336731956</v>
      </c>
      <c r="F129" s="99">
        <f>RES_hhdet_fech!F129/RES_summary!F$19</f>
        <v>0.16285603237428528</v>
      </c>
      <c r="G129" s="99">
        <f>RES_hhdet_fech!G129/RES_summary!G$19</f>
        <v>0.17139768920789639</v>
      </c>
      <c r="H129" s="99">
        <f>RES_hhdet_fech!H129/RES_summary!H$19</f>
        <v>0.2730434425170471</v>
      </c>
      <c r="I129" s="99">
        <f>RES_hhdet_fech!I129/RES_summary!I$19</f>
        <v>0.21197625318593372</v>
      </c>
      <c r="J129" s="99">
        <f>RES_hhdet_fech!J129/RES_summary!J$19</f>
        <v>0.23921406928465661</v>
      </c>
      <c r="K129" s="99">
        <f>RES_hhdet_fech!K129/RES_summary!K$19</f>
        <v>0.24312247526509836</v>
      </c>
      <c r="L129" s="99">
        <f>RES_hhdet_fech!L129/RES_summary!L$19</f>
        <v>0.28496479627829102</v>
      </c>
      <c r="M129" s="99">
        <f>RES_hhdet_fech!M129/RES_summary!M$19</f>
        <v>0.30454081044584974</v>
      </c>
      <c r="N129" s="99">
        <f>RES_hhdet_fech!N129/RES_summary!N$19</f>
        <v>0.29883347451156206</v>
      </c>
      <c r="O129" s="99">
        <f>RES_hhdet_fech!O129/RES_summary!O$19</f>
        <v>0.29536907105535171</v>
      </c>
      <c r="P129" s="99">
        <f>RES_hhdet_fech!P129/RES_summary!P$19</f>
        <v>0.27866106651415079</v>
      </c>
      <c r="Q129" s="99">
        <f>RES_hhdet_fech!Q129/RES_summary!Q$19</f>
        <v>0.2692576622018113</v>
      </c>
      <c r="R129" s="99">
        <f>RES_hhdet_fech!R129/RES_summary!R$19</f>
        <v>0.3004624758690162</v>
      </c>
      <c r="S129" s="99">
        <f>RES_hhdet_fech!S129/RES_summary!S$19</f>
        <v>0.33545774049249233</v>
      </c>
      <c r="T129" s="99">
        <f>RES_hhdet_fech!T129/RES_summary!T$19</f>
        <v>0.33427337692908238</v>
      </c>
      <c r="U129" s="99">
        <f>RES_hhdet_fech!U129/RES_summary!U$19</f>
        <v>0.3339817127326985</v>
      </c>
      <c r="V129" s="99">
        <f>RES_hhdet_fech!V129/RES_summary!V$19</f>
        <v>0.3119773365404292</v>
      </c>
      <c r="W129" s="99">
        <f>RES_hhdet_fech!W129/RES_summary!W$19</f>
        <v>0.3155552475928905</v>
      </c>
      <c r="DA129" s="63" t="s">
        <v>2867</v>
      </c>
    </row>
    <row r="130" spans="1:105" ht="12" customHeight="1" x14ac:dyDescent="0.25">
      <c r="A130" s="121" t="s">
        <v>55</v>
      </c>
      <c r="B130" s="123">
        <v>23.22083626436309</v>
      </c>
      <c r="C130" s="123">
        <v>23.043527262744817</v>
      </c>
      <c r="D130" s="123">
        <v>24.370156732448155</v>
      </c>
      <c r="E130" s="123">
        <v>23.300564821713955</v>
      </c>
      <c r="F130" s="123">
        <v>24.858241571479159</v>
      </c>
      <c r="G130" s="123">
        <v>24.892680225440074</v>
      </c>
      <c r="H130" s="123">
        <v>23.300187647394967</v>
      </c>
      <c r="I130" s="123">
        <v>25.325349379462182</v>
      </c>
      <c r="J130" s="123">
        <v>23.615174932316378</v>
      </c>
      <c r="K130" s="123">
        <v>23.95108535380432</v>
      </c>
      <c r="L130" s="123">
        <v>24.514067428439507</v>
      </c>
      <c r="M130" s="123">
        <v>25.663396759240538</v>
      </c>
      <c r="N130" s="123">
        <v>23.282672795223618</v>
      </c>
      <c r="O130" s="123">
        <v>22.437896369837141</v>
      </c>
      <c r="P130" s="123">
        <v>20.978657494014925</v>
      </c>
      <c r="Q130" s="123">
        <v>20.937527875164193</v>
      </c>
      <c r="R130" s="123">
        <v>21.33451650264249</v>
      </c>
      <c r="S130" s="123">
        <v>23.070038478949805</v>
      </c>
      <c r="T130" s="123">
        <v>22.640892992343126</v>
      </c>
      <c r="U130" s="123">
        <v>22.643725669917021</v>
      </c>
      <c r="V130" s="123">
        <v>21.832831105398839</v>
      </c>
      <c r="W130" s="123">
        <v>23.675498869616842</v>
      </c>
      <c r="DA130" s="130" t="s">
        <v>2868</v>
      </c>
    </row>
    <row r="131" spans="1:105" ht="12" customHeight="1" x14ac:dyDescent="0.25">
      <c r="A131" s="97" t="s">
        <v>128</v>
      </c>
      <c r="B131" s="99">
        <v>21.909907809303224</v>
      </c>
      <c r="C131" s="99">
        <v>21.80678148500197</v>
      </c>
      <c r="D131" s="99">
        <v>23.470499751553085</v>
      </c>
      <c r="E131" s="99">
        <v>21.447208753945187</v>
      </c>
      <c r="F131" s="99">
        <v>24.05996169702793</v>
      </c>
      <c r="G131" s="99">
        <v>24.428846878967946</v>
      </c>
      <c r="H131" s="99">
        <v>22.197990053533385</v>
      </c>
      <c r="I131" s="99">
        <v>24.13506728205493</v>
      </c>
      <c r="J131" s="99">
        <v>22.647876354476743</v>
      </c>
      <c r="K131" s="99">
        <v>23.200170263088499</v>
      </c>
      <c r="L131" s="99">
        <v>23.982260729232038</v>
      </c>
      <c r="M131" s="99">
        <v>24.832934666726864</v>
      </c>
      <c r="N131" s="99">
        <v>21.596893882981949</v>
      </c>
      <c r="O131" s="99">
        <v>20.655800486470703</v>
      </c>
      <c r="P131" s="99">
        <v>20.795690216939018</v>
      </c>
      <c r="Q131" s="99">
        <v>20.534436949532591</v>
      </c>
      <c r="R131" s="99">
        <v>21.360577701989179</v>
      </c>
      <c r="S131" s="99">
        <v>23.149874284717363</v>
      </c>
      <c r="T131" s="99">
        <v>21.070023046245925</v>
      </c>
      <c r="U131" s="99">
        <v>22.541130917099935</v>
      </c>
      <c r="V131" s="99">
        <v>21.401347546204818</v>
      </c>
      <c r="W131" s="99">
        <v>23.713573312940802</v>
      </c>
      <c r="DA131" s="63" t="s">
        <v>2869</v>
      </c>
    </row>
    <row r="132" spans="1:105" ht="12" customHeight="1" x14ac:dyDescent="0.25">
      <c r="A132" s="97" t="s">
        <v>127</v>
      </c>
      <c r="B132" s="99">
        <v>20.33131139255217</v>
      </c>
      <c r="C132" s="99">
        <v>20.145690454351996</v>
      </c>
      <c r="D132" s="99">
        <v>21.698499800114593</v>
      </c>
      <c r="E132" s="99">
        <v>19.816552623529564</v>
      </c>
      <c r="F132" s="99">
        <v>22.338047367652532</v>
      </c>
      <c r="G132" s="99">
        <v>22.685677427762442</v>
      </c>
      <c r="H132" s="99">
        <v>20.633151667562128</v>
      </c>
      <c r="I132" s="99">
        <v>22.594796049460044</v>
      </c>
      <c r="J132" s="99">
        <v>21.159690996406134</v>
      </c>
      <c r="K132" s="99">
        <v>21.757191815705063</v>
      </c>
      <c r="L132" s="99">
        <v>22.573275291199774</v>
      </c>
      <c r="M132" s="99">
        <v>23.510942903548944</v>
      </c>
      <c r="N132" s="99">
        <v>20.566399181251096</v>
      </c>
      <c r="O132" s="99">
        <v>19.765956685210245</v>
      </c>
      <c r="P132" s="99">
        <v>19.759907643601551</v>
      </c>
      <c r="Q132" s="99">
        <v>19.511179707717478</v>
      </c>
      <c r="R132" s="99">
        <v>20.317993336525181</v>
      </c>
      <c r="S132" s="99">
        <v>22.109992553652081</v>
      </c>
      <c r="T132" s="99">
        <v>20.122369654863597</v>
      </c>
      <c r="U132" s="99">
        <v>21.549676110277829</v>
      </c>
      <c r="V132" s="99">
        <v>20.494668609817165</v>
      </c>
      <c r="W132" s="99">
        <v>22.838903340610532</v>
      </c>
      <c r="DA132" s="63" t="s">
        <v>2870</v>
      </c>
    </row>
    <row r="133" spans="1:105" ht="12" customHeight="1" x14ac:dyDescent="0.25">
      <c r="A133" s="100" t="s">
        <v>203</v>
      </c>
      <c r="B133" s="102">
        <v>9.5263248852654261</v>
      </c>
      <c r="C133" s="102">
        <v>8.9650782635526642</v>
      </c>
      <c r="D133" s="102">
        <v>9.8962543759574544</v>
      </c>
      <c r="E133" s="102">
        <v>8.99823881419222</v>
      </c>
      <c r="F133" s="102">
        <v>10.795415882646736</v>
      </c>
      <c r="G133" s="102">
        <v>10.782367458851521</v>
      </c>
      <c r="H133" s="102">
        <v>9.7035855659874404</v>
      </c>
      <c r="I133" s="102">
        <v>11.718448576183851</v>
      </c>
      <c r="J133" s="102">
        <v>9.9521752614115186</v>
      </c>
      <c r="K133" s="102">
        <v>10.350106400816545</v>
      </c>
      <c r="L133" s="102">
        <v>10.658109596049279</v>
      </c>
      <c r="M133" s="102">
        <v>11.513274455258967</v>
      </c>
      <c r="N133" s="102">
        <v>10.108621034935402</v>
      </c>
      <c r="O133" s="102">
        <v>10.109923075352757</v>
      </c>
      <c r="P133" s="102">
        <v>9.0580861565082245</v>
      </c>
      <c r="Q133" s="102">
        <v>8.8325001659380789</v>
      </c>
      <c r="R133" s="102">
        <v>9.3194047148914851</v>
      </c>
      <c r="S133" s="102">
        <v>10.750712364480309</v>
      </c>
      <c r="T133" s="102">
        <v>8.9333575523513211</v>
      </c>
      <c r="U133" s="102">
        <v>9.7196178930431376</v>
      </c>
      <c r="V133" s="102">
        <v>8.6917015113177065</v>
      </c>
      <c r="W133" s="102">
        <v>10.738813767495866</v>
      </c>
      <c r="DA133" s="131" t="s">
        <v>2871</v>
      </c>
    </row>
    <row r="134" spans="1:105" ht="12" customHeight="1" x14ac:dyDescent="0.25">
      <c r="A134" s="103" t="s">
        <v>52</v>
      </c>
      <c r="B134" s="105">
        <v>10.804986507286742</v>
      </c>
      <c r="C134" s="105">
        <v>11.180612190799334</v>
      </c>
      <c r="D134" s="105">
        <v>11.802245424157141</v>
      </c>
      <c r="E134" s="105">
        <v>10.818313809337342</v>
      </c>
      <c r="F134" s="105">
        <v>11.542631485005797</v>
      </c>
      <c r="G134" s="105">
        <v>11.903309968910925</v>
      </c>
      <c r="H134" s="105">
        <v>10.929566101574689</v>
      </c>
      <c r="I134" s="105">
        <v>10.876347473276191</v>
      </c>
      <c r="J134" s="105">
        <v>11.207515734994617</v>
      </c>
      <c r="K134" s="105">
        <v>11.40708541488852</v>
      </c>
      <c r="L134" s="105">
        <v>11.915165695150494</v>
      </c>
      <c r="M134" s="105">
        <v>11.997668448289978</v>
      </c>
      <c r="N134" s="105">
        <v>10.457778146315697</v>
      </c>
      <c r="O134" s="105">
        <v>9.6560336098574862</v>
      </c>
      <c r="P134" s="105">
        <v>10.701821487093328</v>
      </c>
      <c r="Q134" s="105">
        <v>10.678679541779402</v>
      </c>
      <c r="R134" s="105">
        <v>10.998588621633701</v>
      </c>
      <c r="S134" s="105">
        <v>11.35928018917177</v>
      </c>
      <c r="T134" s="105">
        <v>11.189012102512274</v>
      </c>
      <c r="U134" s="105">
        <v>11.830058217234692</v>
      </c>
      <c r="V134" s="105">
        <v>11.80296709849946</v>
      </c>
      <c r="W134" s="105">
        <v>12.100089573114666</v>
      </c>
      <c r="DA134" s="132" t="s">
        <v>2872</v>
      </c>
    </row>
    <row r="135" spans="1:105" ht="12" customHeight="1" x14ac:dyDescent="0.25">
      <c r="A135" s="106" t="s">
        <v>122</v>
      </c>
      <c r="B135" s="102">
        <v>25.439838789073654</v>
      </c>
      <c r="C135" s="102">
        <v>25.290770671566243</v>
      </c>
      <c r="D135" s="102">
        <v>26.313123828152136</v>
      </c>
      <c r="E135" s="102">
        <v>26.677039585574725</v>
      </c>
      <c r="F135" s="102">
        <v>26.882544280879372</v>
      </c>
      <c r="G135" s="102">
        <v>26.624692838175818</v>
      </c>
      <c r="H135" s="102">
        <v>25.944831999621172</v>
      </c>
      <c r="I135" s="102">
        <v>28.183583234431399</v>
      </c>
      <c r="J135" s="102">
        <v>26.262626949621893</v>
      </c>
      <c r="K135" s="102">
        <v>26.514125689369312</v>
      </c>
      <c r="L135" s="102">
        <v>26.851711467734361</v>
      </c>
      <c r="M135" s="102">
        <v>28.569309809204405</v>
      </c>
      <c r="N135" s="102">
        <v>26.828357477450364</v>
      </c>
      <c r="O135" s="102">
        <v>25.916012511761021</v>
      </c>
      <c r="P135" s="102">
        <v>23.112641002243812</v>
      </c>
      <c r="Q135" s="102">
        <v>23.491297476081886</v>
      </c>
      <c r="R135" s="102">
        <v>23.523638947777282</v>
      </c>
      <c r="S135" s="102">
        <v>25.164396480169906</v>
      </c>
      <c r="T135" s="102">
        <v>26.221843565893607</v>
      </c>
      <c r="U135" s="102">
        <v>24.784101300833029</v>
      </c>
      <c r="V135" s="102">
        <v>24.050723847899938</v>
      </c>
      <c r="W135" s="102">
        <v>25.378806547299639</v>
      </c>
      <c r="DA135" s="131" t="s">
        <v>2873</v>
      </c>
    </row>
    <row r="136" spans="1:105" ht="12" customHeight="1" x14ac:dyDescent="0.25">
      <c r="A136" s="107" t="s">
        <v>121</v>
      </c>
      <c r="B136" s="105">
        <v>21.843640218905882</v>
      </c>
      <c r="C136" s="105">
        <v>21.570850675358063</v>
      </c>
      <c r="D136" s="105">
        <v>22.538745352706957</v>
      </c>
      <c r="E136" s="105">
        <v>22.857026640789101</v>
      </c>
      <c r="F136" s="105">
        <v>23.324720992139362</v>
      </c>
      <c r="G136" s="105">
        <v>23.158463102464271</v>
      </c>
      <c r="H136" s="105">
        <v>22.68168741956875</v>
      </c>
      <c r="I136" s="105">
        <v>25.023242904326526</v>
      </c>
      <c r="J136" s="105">
        <v>23.043346321931974</v>
      </c>
      <c r="K136" s="105">
        <v>23.300471483791089</v>
      </c>
      <c r="L136" s="105">
        <v>23.603621840160972</v>
      </c>
      <c r="M136" s="105">
        <v>25.244487934322862</v>
      </c>
      <c r="N136" s="105">
        <v>23.810382201081818</v>
      </c>
      <c r="O136" s="105">
        <v>23.154902687112834</v>
      </c>
      <c r="P136" s="105">
        <v>20.32466703980921</v>
      </c>
      <c r="Q136" s="105">
        <v>20.569643787710127</v>
      </c>
      <c r="R136" s="105">
        <v>20.693126149187382</v>
      </c>
      <c r="S136" s="105">
        <v>22.425705611890631</v>
      </c>
      <c r="T136" s="105">
        <v>23.367627910430642</v>
      </c>
      <c r="U136" s="105">
        <v>22.279614445068919</v>
      </c>
      <c r="V136" s="105">
        <v>21.849646967899623</v>
      </c>
      <c r="W136" s="105">
        <v>23.26971395558061</v>
      </c>
      <c r="DA136" s="132" t="s">
        <v>2874</v>
      </c>
    </row>
    <row r="137" spans="1:105" ht="12" customHeight="1" x14ac:dyDescent="0.25">
      <c r="A137" s="108" t="s">
        <v>53</v>
      </c>
      <c r="B137" s="99">
        <v>11.066302989314561</v>
      </c>
      <c r="C137" s="99">
        <v>10.394754835626827</v>
      </c>
      <c r="D137" s="99">
        <v>11.111120978340303</v>
      </c>
      <c r="E137" s="99">
        <v>11.218545153288526</v>
      </c>
      <c r="F137" s="99">
        <v>12.115164737339828</v>
      </c>
      <c r="G137" s="99">
        <v>11.823546571536776</v>
      </c>
      <c r="H137" s="99">
        <v>11.456879590143224</v>
      </c>
      <c r="I137" s="99">
        <v>13.87826512223613</v>
      </c>
      <c r="J137" s="99">
        <v>11.651902546221585</v>
      </c>
      <c r="K137" s="99">
        <v>11.922298186730842</v>
      </c>
      <c r="L137" s="99">
        <v>11.979196063927672</v>
      </c>
      <c r="M137" s="99">
        <v>13.318411693751536</v>
      </c>
      <c r="N137" s="99">
        <v>12.584063178712402</v>
      </c>
      <c r="O137" s="99">
        <v>12.707048413194297</v>
      </c>
      <c r="P137" s="99">
        <v>9.9249575250636326</v>
      </c>
      <c r="Q137" s="99">
        <v>9.9607601091558724</v>
      </c>
      <c r="R137" s="99">
        <v>10.112132749767792</v>
      </c>
      <c r="S137" s="99">
        <v>11.582569405486252</v>
      </c>
      <c r="T137" s="99">
        <v>11.111854381308238</v>
      </c>
      <c r="U137" s="99">
        <v>10.632979297003194</v>
      </c>
      <c r="V137" s="99">
        <v>9.763000767734523</v>
      </c>
      <c r="W137" s="99">
        <v>11.39022967850814</v>
      </c>
      <c r="DA137" s="63" t="s">
        <v>2875</v>
      </c>
    </row>
    <row r="138" spans="1:105" ht="12" customHeight="1" x14ac:dyDescent="0.25">
      <c r="A138" s="108" t="s">
        <v>52</v>
      </c>
      <c r="B138" s="99">
        <v>10.777337229591323</v>
      </c>
      <c r="C138" s="99">
        <v>11.176095839731229</v>
      </c>
      <c r="D138" s="99">
        <v>11.42762437436666</v>
      </c>
      <c r="E138" s="99">
        <v>11.638481487500576</v>
      </c>
      <c r="F138" s="99">
        <v>11.209556254799534</v>
      </c>
      <c r="G138" s="99">
        <v>11.334916530927497</v>
      </c>
      <c r="H138" s="99">
        <v>11.224807829425528</v>
      </c>
      <c r="I138" s="99">
        <v>11.1449777820904</v>
      </c>
      <c r="J138" s="99">
        <v>11.391443775710387</v>
      </c>
      <c r="K138" s="99">
        <v>11.378173297060249</v>
      </c>
      <c r="L138" s="99">
        <v>11.624425776233297</v>
      </c>
      <c r="M138" s="99">
        <v>11.92607624057133</v>
      </c>
      <c r="N138" s="99">
        <v>11.226319022369413</v>
      </c>
      <c r="O138" s="99">
        <v>10.447854273918542</v>
      </c>
      <c r="P138" s="99">
        <v>10.399709514745579</v>
      </c>
      <c r="Q138" s="99">
        <v>10.608883678554255</v>
      </c>
      <c r="R138" s="99">
        <v>10.58099339941959</v>
      </c>
      <c r="S138" s="99">
        <v>10.843136206404379</v>
      </c>
      <c r="T138" s="99">
        <v>12.255773529122399</v>
      </c>
      <c r="U138" s="99">
        <v>11.646635148065721</v>
      </c>
      <c r="V138" s="99">
        <v>12.086646200165104</v>
      </c>
      <c r="W138" s="99">
        <v>11.879484277072466</v>
      </c>
      <c r="DA138" s="63" t="s">
        <v>2876</v>
      </c>
    </row>
    <row r="139" spans="1:105" ht="12" customHeight="1" x14ac:dyDescent="0.25">
      <c r="A139" s="121" t="s">
        <v>54</v>
      </c>
      <c r="B139" s="123">
        <v>9.7421619030178377</v>
      </c>
      <c r="C139" s="123">
        <v>10.037156827172277</v>
      </c>
      <c r="D139" s="123">
        <v>10.247947951014368</v>
      </c>
      <c r="E139" s="123">
        <v>10.416257331563486</v>
      </c>
      <c r="F139" s="123">
        <v>10.645831992576664</v>
      </c>
      <c r="G139" s="123">
        <v>10.79153942270754</v>
      </c>
      <c r="H139" s="123">
        <v>10.549443815828614</v>
      </c>
      <c r="I139" s="123">
        <v>9.9520584714282077</v>
      </c>
      <c r="J139" s="123">
        <v>9.5409698112440253</v>
      </c>
      <c r="K139" s="123">
        <v>9.4567167690441654</v>
      </c>
      <c r="L139" s="123">
        <v>9.6172900846299374</v>
      </c>
      <c r="M139" s="123">
        <v>8.733783901876258</v>
      </c>
      <c r="N139" s="123">
        <v>8.7389902452904806</v>
      </c>
      <c r="O139" s="123">
        <v>8.5837527012057677</v>
      </c>
      <c r="P139" s="123">
        <v>8.0816449784341966</v>
      </c>
      <c r="Q139" s="123">
        <v>7.6081655882203858</v>
      </c>
      <c r="R139" s="123">
        <v>7.2984951173000479</v>
      </c>
      <c r="S139" s="123">
        <v>7.7884343869591639</v>
      </c>
      <c r="T139" s="123">
        <v>7.3709351813115154</v>
      </c>
      <c r="U139" s="123">
        <v>7.2680238174716862</v>
      </c>
      <c r="V139" s="123">
        <v>6.9741796914268885</v>
      </c>
      <c r="W139" s="123">
        <v>7.1985886780917596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9.7421619030178377</v>
      </c>
      <c r="C141" s="110">
        <v>10.037156827172277</v>
      </c>
      <c r="D141" s="110">
        <v>10.247947951014368</v>
      </c>
      <c r="E141" s="110">
        <v>10.416257331563486</v>
      </c>
      <c r="F141" s="110">
        <v>10.645831992576664</v>
      </c>
      <c r="G141" s="110">
        <v>10.79153942270754</v>
      </c>
      <c r="H141" s="110">
        <v>10.549443815828614</v>
      </c>
      <c r="I141" s="110">
        <v>9.9520584714282077</v>
      </c>
      <c r="J141" s="110">
        <v>9.5409698112440253</v>
      </c>
      <c r="K141" s="110">
        <v>9.4567167690441654</v>
      </c>
      <c r="L141" s="110">
        <v>9.6172900846299374</v>
      </c>
      <c r="M141" s="110">
        <v>8.733783901876258</v>
      </c>
      <c r="N141" s="110">
        <v>8.7389902452904806</v>
      </c>
      <c r="O141" s="110">
        <v>8.5837527012057677</v>
      </c>
      <c r="P141" s="110">
        <v>8.0816449784341966</v>
      </c>
      <c r="Q141" s="110">
        <v>7.6081655882203858</v>
      </c>
      <c r="R141" s="110">
        <v>7.2984951173000479</v>
      </c>
      <c r="S141" s="110">
        <v>7.7884343869591639</v>
      </c>
      <c r="T141" s="110">
        <v>7.3709351813115154</v>
      </c>
      <c r="U141" s="110">
        <v>7.2680238174716862</v>
      </c>
      <c r="V141" s="110">
        <v>6.9741796914268885</v>
      </c>
      <c r="W141" s="110">
        <v>7.1985886780917596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100.38881324715116</v>
      </c>
      <c r="C143" s="118">
        <f t="shared" si="49"/>
        <v>104.14851583817038</v>
      </c>
      <c r="D143" s="118">
        <f t="shared" si="49"/>
        <v>100.01115475943951</v>
      </c>
      <c r="E143" s="118">
        <f t="shared" si="49"/>
        <v>99.309378366463861</v>
      </c>
      <c r="F143" s="118">
        <f t="shared" si="49"/>
        <v>91.651546247655403</v>
      </c>
      <c r="G143" s="118">
        <f t="shared" si="49"/>
        <v>84.750492671996369</v>
      </c>
      <c r="H143" s="118">
        <f t="shared" si="49"/>
        <v>82.676138341995966</v>
      </c>
      <c r="I143" s="118">
        <f t="shared" si="49"/>
        <v>80.187170340782586</v>
      </c>
      <c r="J143" s="118">
        <f t="shared" si="49"/>
        <v>79.565084283752938</v>
      </c>
      <c r="K143" s="118">
        <f t="shared" si="49"/>
        <v>77.821925378248935</v>
      </c>
      <c r="L143" s="118">
        <f t="shared" si="49"/>
        <v>77.856643474859155</v>
      </c>
      <c r="M143" s="118">
        <f t="shared" si="49"/>
        <v>76.456759102253415</v>
      </c>
      <c r="N143" s="118">
        <f t="shared" si="49"/>
        <v>74.183508790694162</v>
      </c>
      <c r="O143" s="118">
        <f t="shared" si="49"/>
        <v>71.863073440502149</v>
      </c>
      <c r="P143" s="118">
        <f t="shared" si="49"/>
        <v>65.572434669288867</v>
      </c>
      <c r="Q143" s="118">
        <f t="shared" si="49"/>
        <v>63.153734835077827</v>
      </c>
      <c r="R143" s="118">
        <f t="shared" ref="R143:V143" si="50">R144+R146+R148+R157</f>
        <v>63.096777327154278</v>
      </c>
      <c r="S143" s="118">
        <f t="shared" si="50"/>
        <v>64.185965986099276</v>
      </c>
      <c r="T143" s="118">
        <f t="shared" si="50"/>
        <v>64.659693076532719</v>
      </c>
      <c r="U143" s="118">
        <f t="shared" si="50"/>
        <v>63.031485151285381</v>
      </c>
      <c r="V143" s="118">
        <f t="shared" si="50"/>
        <v>62.640812719194578</v>
      </c>
      <c r="W143" s="118">
        <f t="shared" ref="W143" si="51">W144+W146+W148+W157</f>
        <v>63.844653075843588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63.158665203067962</v>
      </c>
      <c r="C144" s="123">
        <f t="shared" si="52"/>
        <v>67.753057403578936</v>
      </c>
      <c r="D144" s="123">
        <f t="shared" si="52"/>
        <v>63.219223828385061</v>
      </c>
      <c r="E144" s="123">
        <f t="shared" si="52"/>
        <v>62.107796762319026</v>
      </c>
      <c r="F144" s="123">
        <f t="shared" si="52"/>
        <v>53.713600809221141</v>
      </c>
      <c r="G144" s="123">
        <f t="shared" si="52"/>
        <v>47.434255955421527</v>
      </c>
      <c r="H144" s="123">
        <f t="shared" si="52"/>
        <v>45.686419950847977</v>
      </c>
      <c r="I144" s="123">
        <f t="shared" si="52"/>
        <v>42.795675797452077</v>
      </c>
      <c r="J144" s="123">
        <f t="shared" si="52"/>
        <v>43.983210623293381</v>
      </c>
      <c r="K144" s="123">
        <f t="shared" si="52"/>
        <v>42.361726740892927</v>
      </c>
      <c r="L144" s="123">
        <f t="shared" si="52"/>
        <v>41.668525821512226</v>
      </c>
      <c r="M144" s="123">
        <f t="shared" si="52"/>
        <v>39.488538592312167</v>
      </c>
      <c r="N144" s="123">
        <f t="shared" si="52"/>
        <v>38.89833890202874</v>
      </c>
      <c r="O144" s="123">
        <f t="shared" si="52"/>
        <v>37.836105572943332</v>
      </c>
      <c r="P144" s="123">
        <f t="shared" si="52"/>
        <v>34.745353676327113</v>
      </c>
      <c r="Q144" s="123">
        <f t="shared" si="52"/>
        <v>33.294979716633648</v>
      </c>
      <c r="R144" s="123">
        <f t="shared" si="52"/>
        <v>32.691960240075638</v>
      </c>
      <c r="S144" s="123">
        <f t="shared" si="52"/>
        <v>32.301157929104541</v>
      </c>
      <c r="T144" s="123">
        <f t="shared" si="52"/>
        <v>31.538343358305859</v>
      </c>
      <c r="U144" s="123">
        <f t="shared" si="52"/>
        <v>31.437330369753294</v>
      </c>
      <c r="V144" s="123">
        <f t="shared" si="52"/>
        <v>31.501220965972298</v>
      </c>
      <c r="W144" s="123">
        <f t="shared" si="52"/>
        <v>31.610327313790695</v>
      </c>
      <c r="DA144" s="130" t="s">
        <v>2881</v>
      </c>
    </row>
    <row r="145" spans="1:105" ht="12" customHeight="1" x14ac:dyDescent="0.25">
      <c r="A145" s="97" t="s">
        <v>53</v>
      </c>
      <c r="B145" s="99">
        <v>63.158665203067962</v>
      </c>
      <c r="C145" s="99">
        <v>67.753057403578936</v>
      </c>
      <c r="D145" s="99">
        <v>63.219223828385061</v>
      </c>
      <c r="E145" s="99">
        <v>62.107796762319026</v>
      </c>
      <c r="F145" s="99">
        <v>53.713600809221141</v>
      </c>
      <c r="G145" s="99">
        <v>47.434255955421527</v>
      </c>
      <c r="H145" s="99">
        <v>45.686419950847977</v>
      </c>
      <c r="I145" s="99">
        <v>42.795675797452077</v>
      </c>
      <c r="J145" s="99">
        <v>43.983210623293381</v>
      </c>
      <c r="K145" s="99">
        <v>42.361726740892927</v>
      </c>
      <c r="L145" s="99">
        <v>41.668525821512226</v>
      </c>
      <c r="M145" s="99">
        <v>39.488538592312167</v>
      </c>
      <c r="N145" s="99">
        <v>38.89833890202874</v>
      </c>
      <c r="O145" s="99">
        <v>37.836105572943332</v>
      </c>
      <c r="P145" s="99">
        <v>34.745353676327113</v>
      </c>
      <c r="Q145" s="99">
        <v>33.294979716633648</v>
      </c>
      <c r="R145" s="99">
        <v>32.691960240075638</v>
      </c>
      <c r="S145" s="99">
        <v>32.301157929104541</v>
      </c>
      <c r="T145" s="99">
        <v>31.538343358305859</v>
      </c>
      <c r="U145" s="99">
        <v>31.437330369753294</v>
      </c>
      <c r="V145" s="99">
        <v>31.501220965972298</v>
      </c>
      <c r="W145" s="99">
        <v>31.610327313790695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1.6939885423501131</v>
      </c>
      <c r="C146" s="123">
        <f t="shared" si="53"/>
        <v>1.3905878532268086</v>
      </c>
      <c r="D146" s="123">
        <f t="shared" si="53"/>
        <v>1.1240452607787259</v>
      </c>
      <c r="E146" s="123">
        <f t="shared" si="53"/>
        <v>1.8566274192425336</v>
      </c>
      <c r="F146" s="123">
        <f t="shared" si="53"/>
        <v>0.93115791747533216</v>
      </c>
      <c r="G146" s="123">
        <f t="shared" si="53"/>
        <v>0.88812843000810693</v>
      </c>
      <c r="H146" s="123">
        <f t="shared" si="53"/>
        <v>1.1774017431521624</v>
      </c>
      <c r="I146" s="123">
        <f t="shared" si="53"/>
        <v>0.82896042250732194</v>
      </c>
      <c r="J146" s="123">
        <f t="shared" si="53"/>
        <v>0.91551702483638497</v>
      </c>
      <c r="K146" s="123">
        <f t="shared" si="53"/>
        <v>0.9323327443951811</v>
      </c>
      <c r="L146" s="123">
        <f t="shared" si="53"/>
        <v>1.0897932148165919</v>
      </c>
      <c r="M146" s="123">
        <f t="shared" si="53"/>
        <v>1.1535695649184146</v>
      </c>
      <c r="N146" s="123">
        <f t="shared" si="53"/>
        <v>1.1673659976302209</v>
      </c>
      <c r="O146" s="123">
        <f t="shared" si="53"/>
        <v>1.1564891459610738</v>
      </c>
      <c r="P146" s="123">
        <f t="shared" si="53"/>
        <v>1.0774656333661468</v>
      </c>
      <c r="Q146" s="123">
        <f t="shared" si="53"/>
        <v>1.1229400653096655</v>
      </c>
      <c r="R146" s="123">
        <f t="shared" si="53"/>
        <v>1.2768763260804565</v>
      </c>
      <c r="S146" s="123">
        <f t="shared" si="53"/>
        <v>1.3700865279416006</v>
      </c>
      <c r="T146" s="123">
        <f t="shared" si="53"/>
        <v>1.2863182939707136</v>
      </c>
      <c r="U146" s="123">
        <f t="shared" si="53"/>
        <v>1.3169963262738378</v>
      </c>
      <c r="V146" s="123">
        <f t="shared" si="53"/>
        <v>1.3197176212168622</v>
      </c>
      <c r="W146" s="123">
        <f t="shared" si="53"/>
        <v>1.4163525128772712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1.6939885423501131</v>
      </c>
      <c r="C147" s="99">
        <f>RES_hhdet_fech!C147/RES_summary!C$19</f>
        <v>1.3905878532268086</v>
      </c>
      <c r="D147" s="99">
        <f>RES_hhdet_fech!D147/RES_summary!D$19</f>
        <v>1.1240452607787259</v>
      </c>
      <c r="E147" s="99">
        <f>RES_hhdet_fech!E147/RES_summary!E$19</f>
        <v>1.8566274192425336</v>
      </c>
      <c r="F147" s="99">
        <f>RES_hhdet_fech!F147/RES_summary!F$19</f>
        <v>0.93115791747533216</v>
      </c>
      <c r="G147" s="99">
        <f>RES_hhdet_fech!G147/RES_summary!G$19</f>
        <v>0.88812843000810693</v>
      </c>
      <c r="H147" s="99">
        <f>RES_hhdet_fech!H147/RES_summary!H$19</f>
        <v>1.1774017431521624</v>
      </c>
      <c r="I147" s="99">
        <f>RES_hhdet_fech!I147/RES_summary!I$19</f>
        <v>0.82896042250732194</v>
      </c>
      <c r="J147" s="99">
        <f>RES_hhdet_fech!J147/RES_summary!J$19</f>
        <v>0.91551702483638497</v>
      </c>
      <c r="K147" s="99">
        <f>RES_hhdet_fech!K147/RES_summary!K$19</f>
        <v>0.9323327443951811</v>
      </c>
      <c r="L147" s="99">
        <f>RES_hhdet_fech!L147/RES_summary!L$19</f>
        <v>1.0897932148165919</v>
      </c>
      <c r="M147" s="99">
        <f>RES_hhdet_fech!M147/RES_summary!M$19</f>
        <v>1.1535695649184146</v>
      </c>
      <c r="N147" s="99">
        <f>RES_hhdet_fech!N147/RES_summary!N$19</f>
        <v>1.1673659976302209</v>
      </c>
      <c r="O147" s="99">
        <f>RES_hhdet_fech!O147/RES_summary!O$19</f>
        <v>1.1564891459610738</v>
      </c>
      <c r="P147" s="99">
        <f>RES_hhdet_fech!P147/RES_summary!P$19</f>
        <v>1.0774656333661468</v>
      </c>
      <c r="Q147" s="99">
        <f>RES_hhdet_fech!Q147/RES_summary!Q$19</f>
        <v>1.1229400653096655</v>
      </c>
      <c r="R147" s="99">
        <f>RES_hhdet_fech!R147/RES_summary!R$19</f>
        <v>1.2768763260804565</v>
      </c>
      <c r="S147" s="99">
        <f>RES_hhdet_fech!S147/RES_summary!S$19</f>
        <v>1.3700865279416006</v>
      </c>
      <c r="T147" s="99">
        <f>RES_hhdet_fech!T147/RES_summary!T$19</f>
        <v>1.2863182939707136</v>
      </c>
      <c r="U147" s="99">
        <f>RES_hhdet_fech!U147/RES_summary!U$19</f>
        <v>1.3169963262738378</v>
      </c>
      <c r="V147" s="99">
        <f>RES_hhdet_fech!V147/RES_summary!V$19</f>
        <v>1.3197176212168622</v>
      </c>
      <c r="W147" s="99">
        <f>RES_hhdet_fech!W147/RES_summary!W$19</f>
        <v>1.4163525128772712</v>
      </c>
      <c r="DA147" s="63" t="s">
        <v>2884</v>
      </c>
    </row>
    <row r="148" spans="1:105" ht="12" customHeight="1" x14ac:dyDescent="0.25">
      <c r="A148" s="121" t="s">
        <v>55</v>
      </c>
      <c r="B148" s="123">
        <v>25.793997598715251</v>
      </c>
      <c r="C148" s="123">
        <v>24.998759619107968</v>
      </c>
      <c r="D148" s="123">
        <v>25.477332941263811</v>
      </c>
      <c r="E148" s="123">
        <v>24.992088239298006</v>
      </c>
      <c r="F148" s="123">
        <v>26.410891143736237</v>
      </c>
      <c r="G148" s="123">
        <v>25.670380109500801</v>
      </c>
      <c r="H148" s="123">
        <v>25.275741520711549</v>
      </c>
      <c r="I148" s="123">
        <v>26.618851242420217</v>
      </c>
      <c r="J148" s="123">
        <v>25.139132097150132</v>
      </c>
      <c r="K148" s="123">
        <v>25.087637722451962</v>
      </c>
      <c r="L148" s="123">
        <v>25.498648944610352</v>
      </c>
      <c r="M148" s="123">
        <v>27.094730216201395</v>
      </c>
      <c r="N148" s="123">
        <v>25.382206825764928</v>
      </c>
      <c r="O148" s="123">
        <v>24.283723309520909</v>
      </c>
      <c r="P148" s="123">
        <v>21.675521927910221</v>
      </c>
      <c r="Q148" s="123">
        <v>21.136336712826704</v>
      </c>
      <c r="R148" s="123">
        <v>21.843854615370802</v>
      </c>
      <c r="S148" s="123">
        <v>22.749063748065605</v>
      </c>
      <c r="T148" s="123">
        <v>24.506336926719392</v>
      </c>
      <c r="U148" s="123">
        <v>23.050366288446082</v>
      </c>
      <c r="V148" s="123">
        <v>22.874654435689887</v>
      </c>
      <c r="W148" s="123">
        <v>23.641658788577473</v>
      </c>
      <c r="DA148" s="130" t="s">
        <v>2885</v>
      </c>
    </row>
    <row r="149" spans="1:105" ht="12" customHeight="1" x14ac:dyDescent="0.25">
      <c r="A149" s="97" t="s">
        <v>124</v>
      </c>
      <c r="B149" s="99">
        <v>30.239012361561372</v>
      </c>
      <c r="C149" s="99">
        <v>28.525525817608617</v>
      </c>
      <c r="D149" s="99">
        <v>28.559724145080793</v>
      </c>
      <c r="E149" s="99">
        <v>24.403403453048099</v>
      </c>
      <c r="F149" s="99">
        <v>33.880194632399011</v>
      </c>
      <c r="G149" s="99">
        <v>29.455793305985488</v>
      </c>
      <c r="H149" s="99">
        <v>31.345612604952791</v>
      </c>
      <c r="I149" s="99">
        <v>26.206300145096993</v>
      </c>
      <c r="J149" s="99">
        <v>30.260489241847402</v>
      </c>
      <c r="K149" s="99">
        <v>29.369652757366573</v>
      </c>
      <c r="L149" s="99">
        <v>30.341111511341609</v>
      </c>
      <c r="M149" s="99">
        <v>32.553417800519981</v>
      </c>
      <c r="N149" s="99">
        <v>29.259725538358012</v>
      </c>
      <c r="O149" s="99">
        <v>25.569319116635629</v>
      </c>
      <c r="P149" s="99">
        <v>25.999218831214993</v>
      </c>
      <c r="Q149" s="99">
        <v>19.83752111148317</v>
      </c>
      <c r="R149" s="99">
        <v>25.897937089968348</v>
      </c>
      <c r="S149" s="99">
        <v>20.915517428308451</v>
      </c>
      <c r="T149" s="99">
        <v>29.147074646825178</v>
      </c>
      <c r="U149" s="99">
        <v>25.767452531157236</v>
      </c>
      <c r="V149" s="99">
        <v>27.391997960420763</v>
      </c>
      <c r="W149" s="99">
        <v>24.118949818741498</v>
      </c>
      <c r="DA149" s="63" t="s">
        <v>2886</v>
      </c>
    </row>
    <row r="150" spans="1:105" ht="12" customHeight="1" x14ac:dyDescent="0.25">
      <c r="A150" s="97" t="s">
        <v>123</v>
      </c>
      <c r="B150" s="99">
        <v>24.588000592995485</v>
      </c>
      <c r="C150" s="99">
        <v>22.993602715133985</v>
      </c>
      <c r="D150" s="99">
        <v>23.177784244024551</v>
      </c>
      <c r="E150" s="99">
        <v>19.877385570861978</v>
      </c>
      <c r="F150" s="99">
        <v>28.002801707545622</v>
      </c>
      <c r="G150" s="99">
        <v>24.391014383580885</v>
      </c>
      <c r="H150" s="99">
        <v>26.015331669255751</v>
      </c>
      <c r="I150" s="99">
        <v>22.203294874508035</v>
      </c>
      <c r="J150" s="99">
        <v>25.180335144902944</v>
      </c>
      <c r="K150" s="99">
        <v>24.538995984153658</v>
      </c>
      <c r="L150" s="99">
        <v>25.388079103096871</v>
      </c>
      <c r="M150" s="99">
        <v>27.481621591051983</v>
      </c>
      <c r="N150" s="99">
        <v>24.83032219983868</v>
      </c>
      <c r="O150" s="99">
        <v>22.065667447281484</v>
      </c>
      <c r="P150" s="99">
        <v>21.957213665694777</v>
      </c>
      <c r="Q150" s="99">
        <v>17.078195291702265</v>
      </c>
      <c r="R150" s="99">
        <v>22.388898414738325</v>
      </c>
      <c r="S150" s="99">
        <v>18.473395547718624</v>
      </c>
      <c r="T150" s="99">
        <v>25.815317196601985</v>
      </c>
      <c r="U150" s="99">
        <v>23.110224491084605</v>
      </c>
      <c r="V150" s="99">
        <v>24.657137740143867</v>
      </c>
      <c r="W150" s="99">
        <v>22.104764822527311</v>
      </c>
      <c r="DA150" s="63" t="s">
        <v>2887</v>
      </c>
    </row>
    <row r="151" spans="1:105" ht="12" customHeight="1" x14ac:dyDescent="0.25">
      <c r="A151" s="100" t="s">
        <v>50</v>
      </c>
      <c r="B151" s="102">
        <v>13.152467382017894</v>
      </c>
      <c r="C151" s="102">
        <v>11.712661632723142</v>
      </c>
      <c r="D151" s="102">
        <v>12.05359315272565</v>
      </c>
      <c r="E151" s="102">
        <v>10.283124535184593</v>
      </c>
      <c r="F151" s="102">
        <v>15.326062253745302</v>
      </c>
      <c r="G151" s="102">
        <v>13.137785846416202</v>
      </c>
      <c r="H151" s="102">
        <v>13.901327509360184</v>
      </c>
      <c r="I151" s="102">
        <v>12.900377809266145</v>
      </c>
      <c r="J151" s="102">
        <v>13.436269948557362</v>
      </c>
      <c r="K151" s="102">
        <v>13.20444785788157</v>
      </c>
      <c r="L151" s="102">
        <v>13.564119181004459</v>
      </c>
      <c r="M151" s="102">
        <v>15.146297312630759</v>
      </c>
      <c r="N151" s="102">
        <v>13.72101259617947</v>
      </c>
      <c r="O151" s="102">
        <v>12.601361424855275</v>
      </c>
      <c r="P151" s="102">
        <v>11.135924965157347</v>
      </c>
      <c r="Q151" s="102">
        <v>8.4906668092819988</v>
      </c>
      <c r="R151" s="102">
        <v>11.197521797424399</v>
      </c>
      <c r="S151" s="102">
        <v>9.6632413905303753</v>
      </c>
      <c r="T151" s="102">
        <v>12.419000682434074</v>
      </c>
      <c r="U151" s="102">
        <v>11.149215294355592</v>
      </c>
      <c r="V151" s="102">
        <v>11.225320568436711</v>
      </c>
      <c r="W151" s="102">
        <v>10.967792393667256</v>
      </c>
      <c r="DA151" s="131" t="s">
        <v>2888</v>
      </c>
    </row>
    <row r="152" spans="1:105" ht="12" customHeight="1" x14ac:dyDescent="0.25">
      <c r="A152" s="103" t="s">
        <v>52</v>
      </c>
      <c r="B152" s="105">
        <v>11.435533210977592</v>
      </c>
      <c r="C152" s="105">
        <v>11.280941082410843</v>
      </c>
      <c r="D152" s="105">
        <v>11.124191091298902</v>
      </c>
      <c r="E152" s="105">
        <v>9.5942610356773859</v>
      </c>
      <c r="F152" s="105">
        <v>12.676739453800312</v>
      </c>
      <c r="G152" s="105">
        <v>11.253228537164684</v>
      </c>
      <c r="H152" s="105">
        <v>12.114004159895561</v>
      </c>
      <c r="I152" s="105">
        <v>9.3029170652418927</v>
      </c>
      <c r="J152" s="105">
        <v>11.744065196345579</v>
      </c>
      <c r="K152" s="105">
        <v>11.334548126272091</v>
      </c>
      <c r="L152" s="105">
        <v>11.823959922092415</v>
      </c>
      <c r="M152" s="105">
        <v>12.335324278421224</v>
      </c>
      <c r="N152" s="105">
        <v>11.109309603659204</v>
      </c>
      <c r="O152" s="105">
        <v>9.4643060224262072</v>
      </c>
      <c r="P152" s="105">
        <v>10.821288700537428</v>
      </c>
      <c r="Q152" s="105">
        <v>8.5875284824202662</v>
      </c>
      <c r="R152" s="105">
        <v>11.191376617313921</v>
      </c>
      <c r="S152" s="105">
        <v>8.8101541571882489</v>
      </c>
      <c r="T152" s="105">
        <v>13.396316514167909</v>
      </c>
      <c r="U152" s="105">
        <v>11.961009196729009</v>
      </c>
      <c r="V152" s="105">
        <v>13.431817171707156</v>
      </c>
      <c r="W152" s="105">
        <v>11.13697242886005</v>
      </c>
      <c r="DA152" s="132" t="s">
        <v>2889</v>
      </c>
    </row>
    <row r="153" spans="1:105" ht="12" customHeight="1" x14ac:dyDescent="0.25">
      <c r="A153" s="106" t="s">
        <v>122</v>
      </c>
      <c r="B153" s="102">
        <v>25.439838789073654</v>
      </c>
      <c r="C153" s="102">
        <v>25.156918488480077</v>
      </c>
      <c r="D153" s="102">
        <v>26.038499209519305</v>
      </c>
      <c r="E153" s="102">
        <v>26.365018048007531</v>
      </c>
      <c r="F153" s="102">
        <v>26.627401362819512</v>
      </c>
      <c r="G153" s="102">
        <v>26.443622070954998</v>
      </c>
      <c r="H153" s="102">
        <v>25.874498396317193</v>
      </c>
      <c r="I153" s="102">
        <v>28.159630923592182</v>
      </c>
      <c r="J153" s="102">
        <v>26.209398125678721</v>
      </c>
      <c r="K153" s="102">
        <v>26.451267559555525</v>
      </c>
      <c r="L153" s="102">
        <v>26.770043587852289</v>
      </c>
      <c r="M153" s="102">
        <v>28.488751306282833</v>
      </c>
      <c r="N153" s="102">
        <v>26.829751629589325</v>
      </c>
      <c r="O153" s="102">
        <v>25.954947427529238</v>
      </c>
      <c r="P153" s="102">
        <v>23.152625860429083</v>
      </c>
      <c r="Q153" s="102">
        <v>23.535620199597357</v>
      </c>
      <c r="R153" s="102">
        <v>23.499053058676726</v>
      </c>
      <c r="S153" s="102">
        <v>25.03318769193352</v>
      </c>
      <c r="T153" s="102">
        <v>25.90554747412963</v>
      </c>
      <c r="U153" s="102">
        <v>24.509864455710677</v>
      </c>
      <c r="V153" s="102">
        <v>23.920486991202917</v>
      </c>
      <c r="W153" s="102">
        <v>25.303122082573275</v>
      </c>
      <c r="DA153" s="131" t="s">
        <v>2890</v>
      </c>
    </row>
    <row r="154" spans="1:105" ht="12" customHeight="1" x14ac:dyDescent="0.25">
      <c r="A154" s="107" t="s">
        <v>121</v>
      </c>
      <c r="B154" s="105">
        <v>21.84364021890589</v>
      </c>
      <c r="C154" s="105">
        <v>21.481785356446441</v>
      </c>
      <c r="D154" s="105">
        <v>22.415653494007692</v>
      </c>
      <c r="E154" s="105">
        <v>22.758489275860661</v>
      </c>
      <c r="F154" s="105">
        <v>23.255558630965577</v>
      </c>
      <c r="G154" s="105">
        <v>23.126106533998382</v>
      </c>
      <c r="H154" s="105">
        <v>22.668571215085638</v>
      </c>
      <c r="I154" s="105">
        <v>24.996577833442373</v>
      </c>
      <c r="J154" s="105">
        <v>23.003071504463762</v>
      </c>
      <c r="K154" s="105">
        <v>23.262804247581194</v>
      </c>
      <c r="L154" s="105">
        <v>23.569553698172935</v>
      </c>
      <c r="M154" s="105">
        <v>25.21699410946939</v>
      </c>
      <c r="N154" s="105">
        <v>23.815290768155553</v>
      </c>
      <c r="O154" s="105">
        <v>23.175439175772354</v>
      </c>
      <c r="P154" s="105">
        <v>20.333350393295099</v>
      </c>
      <c r="Q154" s="105">
        <v>20.617398342832455</v>
      </c>
      <c r="R154" s="105">
        <v>20.725024007935183</v>
      </c>
      <c r="S154" s="105">
        <v>22.439195060748979</v>
      </c>
      <c r="T154" s="105">
        <v>23.330953461379213</v>
      </c>
      <c r="U154" s="105">
        <v>22.233900639904483</v>
      </c>
      <c r="V154" s="105">
        <v>21.815369988054915</v>
      </c>
      <c r="W154" s="105">
        <v>23.203358337697921</v>
      </c>
      <c r="DA154" s="132" t="s">
        <v>2891</v>
      </c>
    </row>
    <row r="155" spans="1:105" ht="12" customHeight="1" x14ac:dyDescent="0.25">
      <c r="A155" s="108" t="s">
        <v>53</v>
      </c>
      <c r="B155" s="99">
        <v>11.066302989314563</v>
      </c>
      <c r="C155" s="99">
        <v>10.306786696864767</v>
      </c>
      <c r="D155" s="99">
        <v>10.991342346140236</v>
      </c>
      <c r="E155" s="99">
        <v>11.124252895336754</v>
      </c>
      <c r="F155" s="99">
        <v>12.047444205242334</v>
      </c>
      <c r="G155" s="99">
        <v>11.790530516518912</v>
      </c>
      <c r="H155" s="99">
        <v>11.445161286246627</v>
      </c>
      <c r="I155" s="99">
        <v>13.858114694948295</v>
      </c>
      <c r="J155" s="99">
        <v>11.623003464073738</v>
      </c>
      <c r="K155" s="99">
        <v>11.894469590640888</v>
      </c>
      <c r="L155" s="99">
        <v>11.953909873356617</v>
      </c>
      <c r="M155" s="99">
        <v>13.297748643737137</v>
      </c>
      <c r="N155" s="99">
        <v>12.590089889393695</v>
      </c>
      <c r="O155" s="99">
        <v>12.724517924319928</v>
      </c>
      <c r="P155" s="99">
        <v>9.9318704077205204</v>
      </c>
      <c r="Q155" s="99">
        <v>9.9867373676121929</v>
      </c>
      <c r="R155" s="99">
        <v>10.119431322549893</v>
      </c>
      <c r="S155" s="99">
        <v>11.570815475361936</v>
      </c>
      <c r="T155" s="99">
        <v>11.060026011317456</v>
      </c>
      <c r="U155" s="99">
        <v>10.574345508381732</v>
      </c>
      <c r="V155" s="99">
        <v>9.716253873598216</v>
      </c>
      <c r="W155" s="99">
        <v>11.319888630937815</v>
      </c>
      <c r="DA155" s="63" t="s">
        <v>2892</v>
      </c>
    </row>
    <row r="156" spans="1:105" ht="12" customHeight="1" x14ac:dyDescent="0.25">
      <c r="A156" s="108" t="s">
        <v>52</v>
      </c>
      <c r="B156" s="99">
        <v>10.777337229591328</v>
      </c>
      <c r="C156" s="99">
        <v>11.174998659581673</v>
      </c>
      <c r="D156" s="99">
        <v>11.424311147867455</v>
      </c>
      <c r="E156" s="99">
        <v>11.634236380523909</v>
      </c>
      <c r="F156" s="99">
        <v>11.208114425723245</v>
      </c>
      <c r="G156" s="99">
        <v>11.335576017479466</v>
      </c>
      <c r="H156" s="99">
        <v>11.223409928839006</v>
      </c>
      <c r="I156" s="99">
        <v>11.138463138494078</v>
      </c>
      <c r="J156" s="99">
        <v>11.380068040390023</v>
      </c>
      <c r="K156" s="99">
        <v>11.368334656940311</v>
      </c>
      <c r="L156" s="99">
        <v>11.615643824816319</v>
      </c>
      <c r="M156" s="99">
        <v>11.919245465732249</v>
      </c>
      <c r="N156" s="99">
        <v>11.225200878761857</v>
      </c>
      <c r="O156" s="99">
        <v>10.450921251452428</v>
      </c>
      <c r="P156" s="99">
        <v>10.401479985574579</v>
      </c>
      <c r="Q156" s="99">
        <v>10.630660975220264</v>
      </c>
      <c r="R156" s="99">
        <v>10.605592685385284</v>
      </c>
      <c r="S156" s="99">
        <v>10.868379585387043</v>
      </c>
      <c r="T156" s="99">
        <v>12.270927450061754</v>
      </c>
      <c r="U156" s="99">
        <v>11.659555131522751</v>
      </c>
      <c r="V156" s="99">
        <v>12.099116114456701</v>
      </c>
      <c r="W156" s="99">
        <v>11.883469706760103</v>
      </c>
      <c r="DA156" s="63" t="s">
        <v>2893</v>
      </c>
    </row>
    <row r="157" spans="1:105" ht="12" customHeight="1" x14ac:dyDescent="0.25">
      <c r="A157" s="121" t="s">
        <v>54</v>
      </c>
      <c r="B157" s="123">
        <v>9.7421619030178359</v>
      </c>
      <c r="C157" s="123">
        <v>10.006110962256676</v>
      </c>
      <c r="D157" s="123">
        <v>10.190552729011911</v>
      </c>
      <c r="E157" s="123">
        <v>10.352865945604293</v>
      </c>
      <c r="F157" s="123">
        <v>10.59589637722269</v>
      </c>
      <c r="G157" s="123">
        <v>10.757728177065935</v>
      </c>
      <c r="H157" s="123">
        <v>10.53657512728428</v>
      </c>
      <c r="I157" s="123">
        <v>9.9436828784029601</v>
      </c>
      <c r="J157" s="123">
        <v>9.5272245384730496</v>
      </c>
      <c r="K157" s="123">
        <v>9.4402281705088615</v>
      </c>
      <c r="L157" s="123">
        <v>9.5996754939199729</v>
      </c>
      <c r="M157" s="123">
        <v>8.7199207288214406</v>
      </c>
      <c r="N157" s="123">
        <v>8.7355970652702659</v>
      </c>
      <c r="O157" s="123">
        <v>8.5867554120768386</v>
      </c>
      <c r="P157" s="123">
        <v>8.0740934316853821</v>
      </c>
      <c r="Q157" s="123">
        <v>7.5994783403078099</v>
      </c>
      <c r="R157" s="123">
        <v>7.2840861456273842</v>
      </c>
      <c r="S157" s="123">
        <v>7.7656577809875253</v>
      </c>
      <c r="T157" s="123">
        <v>7.3286944975367501</v>
      </c>
      <c r="U157" s="123">
        <v>7.2267921668121637</v>
      </c>
      <c r="V157" s="123">
        <v>6.9452196963155277</v>
      </c>
      <c r="W157" s="123">
        <v>7.1763144605981513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9.7421619030178359</v>
      </c>
      <c r="C159" s="110">
        <v>10.006110962256676</v>
      </c>
      <c r="D159" s="110">
        <v>10.190552729011911</v>
      </c>
      <c r="E159" s="110">
        <v>10.352865945604293</v>
      </c>
      <c r="F159" s="110">
        <v>10.59589637722269</v>
      </c>
      <c r="G159" s="110">
        <v>10.757728177065935</v>
      </c>
      <c r="H159" s="110">
        <v>10.53657512728428</v>
      </c>
      <c r="I159" s="110">
        <v>9.9436828784029601</v>
      </c>
      <c r="J159" s="110">
        <v>9.5272245384730496</v>
      </c>
      <c r="K159" s="110">
        <v>9.4402281705088615</v>
      </c>
      <c r="L159" s="110">
        <v>9.5996754939199729</v>
      </c>
      <c r="M159" s="110">
        <v>8.7199207288214406</v>
      </c>
      <c r="N159" s="110">
        <v>8.7355970652702659</v>
      </c>
      <c r="O159" s="110">
        <v>8.5867554120768386</v>
      </c>
      <c r="P159" s="110">
        <v>8.0740934316853821</v>
      </c>
      <c r="Q159" s="110">
        <v>7.5994783403078099</v>
      </c>
      <c r="R159" s="110">
        <v>7.2840861456273842</v>
      </c>
      <c r="S159" s="110">
        <v>7.7656577809875253</v>
      </c>
      <c r="T159" s="110">
        <v>7.3286944975367501</v>
      </c>
      <c r="U159" s="110">
        <v>7.2267921668121637</v>
      </c>
      <c r="V159" s="110">
        <v>6.9452196963155277</v>
      </c>
      <c r="W159" s="110">
        <v>7.1763144605981513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168.75551323108624</v>
      </c>
      <c r="C161" s="118">
        <f t="shared" si="54"/>
        <v>177.71865433549121</v>
      </c>
      <c r="D161" s="118">
        <f t="shared" si="54"/>
        <v>171.31349275322316</v>
      </c>
      <c r="E161" s="118">
        <f t="shared" si="54"/>
        <v>169.57581189936229</v>
      </c>
      <c r="F161" s="118">
        <f t="shared" si="54"/>
        <v>166.34291187218324</v>
      </c>
      <c r="G161" s="118">
        <f t="shared" si="54"/>
        <v>163.02180830987493</v>
      </c>
      <c r="H161" s="118">
        <f t="shared" si="54"/>
        <v>161.4808847566029</v>
      </c>
      <c r="I161" s="118">
        <f t="shared" si="54"/>
        <v>144.23803216190478</v>
      </c>
      <c r="J161" s="118">
        <f t="shared" si="54"/>
        <v>155.82944144543717</v>
      </c>
      <c r="K161" s="118">
        <f t="shared" si="54"/>
        <v>150.34900862703068</v>
      </c>
      <c r="L161" s="118">
        <f t="shared" si="54"/>
        <v>164.01315576204863</v>
      </c>
      <c r="M161" s="118">
        <f t="shared" si="54"/>
        <v>145.70766659927563</v>
      </c>
      <c r="N161" s="118">
        <f t="shared" si="54"/>
        <v>152.58497798639331</v>
      </c>
      <c r="O161" s="118">
        <f t="shared" si="54"/>
        <v>165.35557522084738</v>
      </c>
      <c r="P161" s="118">
        <f t="shared" si="54"/>
        <v>134.94442240832197</v>
      </c>
      <c r="Q161" s="118">
        <f t="shared" si="54"/>
        <v>136.25249715937537</v>
      </c>
      <c r="R161" s="118">
        <f t="shared" ref="R161:V161" si="55">R162+R164+R166+R175</f>
        <v>138.19998732731335</v>
      </c>
      <c r="S161" s="118">
        <f t="shared" si="55"/>
        <v>146.99571727295566</v>
      </c>
      <c r="T161" s="118">
        <f t="shared" si="55"/>
        <v>144.94079662304773</v>
      </c>
      <c r="U161" s="118">
        <f t="shared" si="55"/>
        <v>140.63793266818357</v>
      </c>
      <c r="V161" s="118">
        <f t="shared" si="55"/>
        <v>143.54235169778258</v>
      </c>
      <c r="W161" s="118">
        <f t="shared" ref="W161" si="56">W162+W164+W166+W175</f>
        <v>140.89574735285339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132.37237868672275</v>
      </c>
      <c r="C162" s="123">
        <f t="shared" si="57"/>
        <v>141.68445000576736</v>
      </c>
      <c r="D162" s="123">
        <f t="shared" si="57"/>
        <v>134.52847291111937</v>
      </c>
      <c r="E162" s="123">
        <f t="shared" si="57"/>
        <v>132.62460321805418</v>
      </c>
      <c r="F162" s="123">
        <f t="shared" si="57"/>
        <v>128.35655785812352</v>
      </c>
      <c r="G162" s="123">
        <f t="shared" si="57"/>
        <v>125.74041156909368</v>
      </c>
      <c r="H162" s="123">
        <f t="shared" si="57"/>
        <v>124.61099519818403</v>
      </c>
      <c r="I162" s="123">
        <f t="shared" si="57"/>
        <v>106.80072063226</v>
      </c>
      <c r="J162" s="123">
        <f t="shared" si="57"/>
        <v>120.12542243741626</v>
      </c>
      <c r="K162" s="123">
        <f t="shared" si="57"/>
        <v>114.74881008540684</v>
      </c>
      <c r="L162" s="123">
        <f t="shared" si="57"/>
        <v>127.81520442233696</v>
      </c>
      <c r="M162" s="123">
        <f t="shared" si="57"/>
        <v>108.81055110416638</v>
      </c>
      <c r="N162" s="123">
        <f t="shared" si="57"/>
        <v>117.54312650813459</v>
      </c>
      <c r="O162" s="123">
        <f t="shared" si="57"/>
        <v>131.64477741256809</v>
      </c>
      <c r="P162" s="123">
        <f t="shared" si="57"/>
        <v>104.19379017643077</v>
      </c>
      <c r="Q162" s="123">
        <f t="shared" si="57"/>
        <v>106.37556389432383</v>
      </c>
      <c r="R162" s="123">
        <f t="shared" si="57"/>
        <v>107.91033971157714</v>
      </c>
      <c r="S162" s="123">
        <f t="shared" si="57"/>
        <v>115.2875749352516</v>
      </c>
      <c r="T162" s="123">
        <f t="shared" si="57"/>
        <v>112.0288266057496</v>
      </c>
      <c r="U162" s="123">
        <f t="shared" si="57"/>
        <v>109.19672425573521</v>
      </c>
      <c r="V162" s="123">
        <f t="shared" si="57"/>
        <v>112.53093190739625</v>
      </c>
      <c r="W162" s="123">
        <f t="shared" si="57"/>
        <v>108.80987431737324</v>
      </c>
      <c r="DA162" s="130" t="s">
        <v>2898</v>
      </c>
    </row>
    <row r="163" spans="1:105" ht="12" customHeight="1" x14ac:dyDescent="0.25">
      <c r="A163" s="97" t="s">
        <v>53</v>
      </c>
      <c r="B163" s="110">
        <v>132.37237868672275</v>
      </c>
      <c r="C163" s="110">
        <v>141.68445000576736</v>
      </c>
      <c r="D163" s="110">
        <v>134.52847291111937</v>
      </c>
      <c r="E163" s="110">
        <v>132.62460321805418</v>
      </c>
      <c r="F163" s="110">
        <v>128.35655785812352</v>
      </c>
      <c r="G163" s="110">
        <v>125.74041156909368</v>
      </c>
      <c r="H163" s="110">
        <v>124.61099519818403</v>
      </c>
      <c r="I163" s="110">
        <v>106.80072063226</v>
      </c>
      <c r="J163" s="110">
        <v>120.12542243741626</v>
      </c>
      <c r="K163" s="110">
        <v>114.74881008540684</v>
      </c>
      <c r="L163" s="110">
        <v>127.81520442233696</v>
      </c>
      <c r="M163" s="110">
        <v>108.81055110416638</v>
      </c>
      <c r="N163" s="110">
        <v>117.54312650813459</v>
      </c>
      <c r="O163" s="110">
        <v>131.64477741256809</v>
      </c>
      <c r="P163" s="110">
        <v>104.19379017643077</v>
      </c>
      <c r="Q163" s="110">
        <v>106.37556389432383</v>
      </c>
      <c r="R163" s="110">
        <v>107.91033971157714</v>
      </c>
      <c r="S163" s="110">
        <v>115.2875749352516</v>
      </c>
      <c r="T163" s="110">
        <v>112.0288266057496</v>
      </c>
      <c r="U163" s="110">
        <v>109.19672425573521</v>
      </c>
      <c r="V163" s="110">
        <v>112.53093190739625</v>
      </c>
      <c r="W163" s="110">
        <v>108.80987431737324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0.84698609078498988</v>
      </c>
      <c r="C164" s="123">
        <f t="shared" si="58"/>
        <v>0.8104057741548818</v>
      </c>
      <c r="D164" s="123">
        <f t="shared" si="58"/>
        <v>0.75561323377353518</v>
      </c>
      <c r="E164" s="123">
        <f t="shared" si="58"/>
        <v>1.3064339264046372</v>
      </c>
      <c r="F164" s="123">
        <f t="shared" si="58"/>
        <v>0.6586044395188515</v>
      </c>
      <c r="G164" s="123">
        <f t="shared" si="58"/>
        <v>0.65889116110538748</v>
      </c>
      <c r="H164" s="123">
        <f t="shared" si="58"/>
        <v>0.92427266351981763</v>
      </c>
      <c r="I164" s="123">
        <f t="shared" si="58"/>
        <v>0.69045466292395619</v>
      </c>
      <c r="J164" s="123">
        <f t="shared" si="58"/>
        <v>0.7568069954091402</v>
      </c>
      <c r="K164" s="123">
        <f t="shared" si="58"/>
        <v>0.74710513367380105</v>
      </c>
      <c r="L164" s="123">
        <f t="shared" si="58"/>
        <v>0.82177173533366554</v>
      </c>
      <c r="M164" s="123">
        <f t="shared" si="58"/>
        <v>0.82728639033649665</v>
      </c>
      <c r="N164" s="123">
        <f t="shared" si="58"/>
        <v>0.79192101691826133</v>
      </c>
      <c r="O164" s="123">
        <f t="shared" si="58"/>
        <v>0.74312962937056315</v>
      </c>
      <c r="P164" s="123">
        <f t="shared" si="58"/>
        <v>0.71880982954848938</v>
      </c>
      <c r="Q164" s="123">
        <f t="shared" si="58"/>
        <v>0.71332207289334737</v>
      </c>
      <c r="R164" s="123">
        <f t="shared" si="58"/>
        <v>0.77740161296958332</v>
      </c>
      <c r="S164" s="123">
        <f t="shared" si="58"/>
        <v>0.84059342185101571</v>
      </c>
      <c r="T164" s="123">
        <f t="shared" si="58"/>
        <v>0.84425213225022666</v>
      </c>
      <c r="U164" s="123">
        <f t="shared" si="58"/>
        <v>0.9355530368913938</v>
      </c>
      <c r="V164" s="123">
        <f t="shared" si="58"/>
        <v>0.97359493212654058</v>
      </c>
      <c r="W164" s="123">
        <f t="shared" si="58"/>
        <v>1.0099321734906652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0.84698609078498988</v>
      </c>
      <c r="C165" s="99">
        <f>RES_hhdet_fech!C165/RES_summary!C$19</f>
        <v>0.8104057741548818</v>
      </c>
      <c r="D165" s="99">
        <f>RES_hhdet_fech!D165/RES_summary!D$19</f>
        <v>0.75561323377353518</v>
      </c>
      <c r="E165" s="99">
        <f>RES_hhdet_fech!E165/RES_summary!E$19</f>
        <v>1.3064339264046372</v>
      </c>
      <c r="F165" s="99">
        <f>RES_hhdet_fech!F165/RES_summary!F$19</f>
        <v>0.6586044395188515</v>
      </c>
      <c r="G165" s="99">
        <f>RES_hhdet_fech!G165/RES_summary!G$19</f>
        <v>0.65889116110538748</v>
      </c>
      <c r="H165" s="99">
        <f>RES_hhdet_fech!H165/RES_summary!H$19</f>
        <v>0.92427266351981763</v>
      </c>
      <c r="I165" s="99">
        <f>RES_hhdet_fech!I165/RES_summary!I$19</f>
        <v>0.69045466292395619</v>
      </c>
      <c r="J165" s="99">
        <f>RES_hhdet_fech!J165/RES_summary!J$19</f>
        <v>0.7568069954091402</v>
      </c>
      <c r="K165" s="99">
        <f>RES_hhdet_fech!K165/RES_summary!K$19</f>
        <v>0.74710513367380105</v>
      </c>
      <c r="L165" s="99">
        <f>RES_hhdet_fech!L165/RES_summary!L$19</f>
        <v>0.82177173533366554</v>
      </c>
      <c r="M165" s="99">
        <f>RES_hhdet_fech!M165/RES_summary!M$19</f>
        <v>0.82728639033649665</v>
      </c>
      <c r="N165" s="99">
        <f>RES_hhdet_fech!N165/RES_summary!N$19</f>
        <v>0.79192101691826133</v>
      </c>
      <c r="O165" s="99">
        <f>RES_hhdet_fech!O165/RES_summary!O$19</f>
        <v>0.74312962937056315</v>
      </c>
      <c r="P165" s="99">
        <f>RES_hhdet_fech!P165/RES_summary!P$19</f>
        <v>0.71880982954848938</v>
      </c>
      <c r="Q165" s="99">
        <f>RES_hhdet_fech!Q165/RES_summary!Q$19</f>
        <v>0.71332207289334737</v>
      </c>
      <c r="R165" s="99">
        <f>RES_hhdet_fech!R165/RES_summary!R$19</f>
        <v>0.77740161296958332</v>
      </c>
      <c r="S165" s="99">
        <f>RES_hhdet_fech!S165/RES_summary!S$19</f>
        <v>0.84059342185101571</v>
      </c>
      <c r="T165" s="99">
        <f>RES_hhdet_fech!T165/RES_summary!T$19</f>
        <v>0.84425213225022666</v>
      </c>
      <c r="U165" s="99">
        <f>RES_hhdet_fech!U165/RES_summary!U$19</f>
        <v>0.9355530368913938</v>
      </c>
      <c r="V165" s="99">
        <f>RES_hhdet_fech!V165/RES_summary!V$19</f>
        <v>0.97359493212654058</v>
      </c>
      <c r="W165" s="99">
        <f>RES_hhdet_fech!W165/RES_summary!W$19</f>
        <v>1.0099321734906652</v>
      </c>
      <c r="DA165" s="63" t="s">
        <v>2901</v>
      </c>
    </row>
    <row r="166" spans="1:105" ht="12" customHeight="1" x14ac:dyDescent="0.25">
      <c r="A166" s="121" t="s">
        <v>55</v>
      </c>
      <c r="B166" s="123">
        <v>25.793986550560671</v>
      </c>
      <c r="C166" s="123">
        <v>25.194362544671002</v>
      </c>
      <c r="D166" s="123">
        <v>25.801323529910004</v>
      </c>
      <c r="E166" s="123">
        <v>25.256230384929527</v>
      </c>
      <c r="F166" s="123">
        <v>26.705116851258566</v>
      </c>
      <c r="G166" s="123">
        <v>25.845983848627455</v>
      </c>
      <c r="H166" s="123">
        <v>25.398878237673568</v>
      </c>
      <c r="I166" s="123">
        <v>26.791635889153405</v>
      </c>
      <c r="J166" s="123">
        <v>25.403964568170053</v>
      </c>
      <c r="K166" s="123">
        <v>25.394890211665967</v>
      </c>
      <c r="L166" s="123">
        <v>25.761122037073932</v>
      </c>
      <c r="M166" s="123">
        <v>27.339239588842048</v>
      </c>
      <c r="N166" s="123">
        <v>25.5093151720016</v>
      </c>
      <c r="O166" s="123">
        <v>24.377395920333342</v>
      </c>
      <c r="P166" s="123">
        <v>21.936638671318292</v>
      </c>
      <c r="Q166" s="123">
        <v>21.533612567611119</v>
      </c>
      <c r="R166" s="123">
        <v>22.195543160704357</v>
      </c>
      <c r="S166" s="123">
        <v>23.078215373279026</v>
      </c>
      <c r="T166" s="123">
        <v>24.720539208949706</v>
      </c>
      <c r="U166" s="123">
        <v>23.253557674028148</v>
      </c>
      <c r="V166" s="123">
        <v>23.053865404139948</v>
      </c>
      <c r="W166" s="123">
        <v>23.85272911194545</v>
      </c>
      <c r="DA166" s="130" t="s">
        <v>2902</v>
      </c>
    </row>
    <row r="167" spans="1:105" ht="12" customHeight="1" x14ac:dyDescent="0.25">
      <c r="A167" s="97" t="s">
        <v>124</v>
      </c>
      <c r="B167" s="99">
        <v>30.239012361561372</v>
      </c>
      <c r="C167" s="99">
        <v>28.620691205340556</v>
      </c>
      <c r="D167" s="99">
        <v>28.714314746433953</v>
      </c>
      <c r="E167" s="99">
        <v>24.561767096492712</v>
      </c>
      <c r="F167" s="99">
        <v>34.069408709247568</v>
      </c>
      <c r="G167" s="99">
        <v>29.59115559737555</v>
      </c>
      <c r="H167" s="99">
        <v>31.439863587303314</v>
      </c>
      <c r="I167" s="99">
        <v>26.282557161246114</v>
      </c>
      <c r="J167" s="99">
        <v>30.394066474255975</v>
      </c>
      <c r="K167" s="99">
        <v>29.539850986054269</v>
      </c>
      <c r="L167" s="99">
        <v>30.520260009260348</v>
      </c>
      <c r="M167" s="99">
        <v>32.743462074356721</v>
      </c>
      <c r="N167" s="99">
        <v>29.382854305542232</v>
      </c>
      <c r="O167" s="99">
        <v>25.680626585613361</v>
      </c>
      <c r="P167" s="99">
        <v>26.562712243848729</v>
      </c>
      <c r="Q167" s="99">
        <v>20.372726764820822</v>
      </c>
      <c r="R167" s="99">
        <v>26.56068250626215</v>
      </c>
      <c r="S167" s="99">
        <v>21.293992953111236</v>
      </c>
      <c r="T167" s="99">
        <v>29.505546470534707</v>
      </c>
      <c r="U167" s="99">
        <v>26.013792713197038</v>
      </c>
      <c r="V167" s="99">
        <v>27.67228470272757</v>
      </c>
      <c r="W167" s="99">
        <v>24.357085285630184</v>
      </c>
      <c r="DA167" s="63" t="s">
        <v>2903</v>
      </c>
    </row>
    <row r="168" spans="1:105" ht="12" customHeight="1" x14ac:dyDescent="0.25">
      <c r="A168" s="97" t="s">
        <v>123</v>
      </c>
      <c r="B168" s="99">
        <v>24.588000592995485</v>
      </c>
      <c r="C168" s="99">
        <v>23.056504957806919</v>
      </c>
      <c r="D168" s="99">
        <v>23.255293188067448</v>
      </c>
      <c r="E168" s="99">
        <v>19.935621565019492</v>
      </c>
      <c r="F168" s="99">
        <v>28.053295508495658</v>
      </c>
      <c r="G168" s="99">
        <v>24.42299506064807</v>
      </c>
      <c r="H168" s="99">
        <v>26.061223366461544</v>
      </c>
      <c r="I168" s="99">
        <v>22.233955413211728</v>
      </c>
      <c r="J168" s="99">
        <v>25.280838987394684</v>
      </c>
      <c r="K168" s="99">
        <v>24.648173382394564</v>
      </c>
      <c r="L168" s="99">
        <v>25.489548494646112</v>
      </c>
      <c r="M168" s="99">
        <v>27.595045147516004</v>
      </c>
      <c r="N168" s="99">
        <v>24.90840403102597</v>
      </c>
      <c r="O168" s="99">
        <v>22.147166549245352</v>
      </c>
      <c r="P168" s="99">
        <v>22.473367474308208</v>
      </c>
      <c r="Q168" s="99">
        <v>17.462472733872957</v>
      </c>
      <c r="R168" s="99">
        <v>22.720260309672678</v>
      </c>
      <c r="S168" s="99">
        <v>18.686820699433436</v>
      </c>
      <c r="T168" s="99">
        <v>26.005346782826496</v>
      </c>
      <c r="U168" s="99">
        <v>23.246140524404161</v>
      </c>
      <c r="V168" s="99">
        <v>24.864304965967968</v>
      </c>
      <c r="W168" s="99">
        <v>22.308041197371715</v>
      </c>
      <c r="DA168" s="63" t="s">
        <v>2904</v>
      </c>
    </row>
    <row r="169" spans="1:105" ht="12" customHeight="1" x14ac:dyDescent="0.25">
      <c r="A169" s="100" t="s">
        <v>50</v>
      </c>
      <c r="B169" s="102">
        <v>13.152467382017891</v>
      </c>
      <c r="C169" s="102">
        <v>11.774221371117189</v>
      </c>
      <c r="D169" s="102">
        <v>12.128088755891419</v>
      </c>
      <c r="E169" s="102">
        <v>10.33774204953597</v>
      </c>
      <c r="F169" s="102">
        <v>15.372025096643945</v>
      </c>
      <c r="G169" s="102">
        <v>13.165812259159708</v>
      </c>
      <c r="H169" s="102">
        <v>13.935041823400361</v>
      </c>
      <c r="I169" s="102">
        <v>12.92252760509049</v>
      </c>
      <c r="J169" s="102">
        <v>13.509977436071747</v>
      </c>
      <c r="K169" s="102">
        <v>13.285399963824011</v>
      </c>
      <c r="L169" s="102">
        <v>13.637202489154015</v>
      </c>
      <c r="M169" s="102">
        <v>15.226933180177991</v>
      </c>
      <c r="N169" s="102">
        <v>13.774087487768028</v>
      </c>
      <c r="O169" s="102">
        <v>12.662650884102117</v>
      </c>
      <c r="P169" s="102">
        <v>11.541761947843272</v>
      </c>
      <c r="Q169" s="102">
        <v>8.787930526124482</v>
      </c>
      <c r="R169" s="102">
        <v>11.441411775667268</v>
      </c>
      <c r="S169" s="102">
        <v>9.8133763820398592</v>
      </c>
      <c r="T169" s="102">
        <v>12.527336567249575</v>
      </c>
      <c r="U169" s="102">
        <v>11.21513655942729</v>
      </c>
      <c r="V169" s="102">
        <v>11.349265157741751</v>
      </c>
      <c r="W169" s="102">
        <v>11.098566851137956</v>
      </c>
      <c r="DA169" s="131" t="s">
        <v>2905</v>
      </c>
    </row>
    <row r="170" spans="1:105" ht="12" customHeight="1" x14ac:dyDescent="0.25">
      <c r="A170" s="103" t="s">
        <v>52</v>
      </c>
      <c r="B170" s="105">
        <v>11.43553321097759</v>
      </c>
      <c r="C170" s="105">
        <v>11.282283586689728</v>
      </c>
      <c r="D170" s="105">
        <v>11.127204432176029</v>
      </c>
      <c r="E170" s="105">
        <v>9.5978795154835197</v>
      </c>
      <c r="F170" s="105">
        <v>12.68127041185171</v>
      </c>
      <c r="G170" s="105">
        <v>11.257182801488359</v>
      </c>
      <c r="H170" s="105">
        <v>12.126181543061184</v>
      </c>
      <c r="I170" s="105">
        <v>9.3114278081212376</v>
      </c>
      <c r="J170" s="105">
        <v>11.770861551322938</v>
      </c>
      <c r="K170" s="105">
        <v>11.362773418570557</v>
      </c>
      <c r="L170" s="105">
        <v>11.852346005492098</v>
      </c>
      <c r="M170" s="105">
        <v>12.368111967338015</v>
      </c>
      <c r="N170" s="105">
        <v>11.13431654325794</v>
      </c>
      <c r="O170" s="105">
        <v>9.484515665143233</v>
      </c>
      <c r="P170" s="105">
        <v>10.931605526464942</v>
      </c>
      <c r="Q170" s="105">
        <v>8.6745422077484733</v>
      </c>
      <c r="R170" s="105">
        <v>11.278848534005409</v>
      </c>
      <c r="S170" s="105">
        <v>8.8734443173935773</v>
      </c>
      <c r="T170" s="105">
        <v>13.478010215576923</v>
      </c>
      <c r="U170" s="105">
        <v>12.031003964976874</v>
      </c>
      <c r="V170" s="105">
        <v>13.51503980822622</v>
      </c>
      <c r="W170" s="105">
        <v>11.209474346233755</v>
      </c>
      <c r="DA170" s="132" t="s">
        <v>2906</v>
      </c>
    </row>
    <row r="171" spans="1:105" ht="12" customHeight="1" x14ac:dyDescent="0.25">
      <c r="A171" s="106" t="s">
        <v>122</v>
      </c>
      <c r="B171" s="102">
        <v>25.439838789073654</v>
      </c>
      <c r="C171" s="102">
        <v>25.254910627911222</v>
      </c>
      <c r="D171" s="102">
        <v>26.212588561476629</v>
      </c>
      <c r="E171" s="102">
        <v>26.543266847172955</v>
      </c>
      <c r="F171" s="102">
        <v>26.768032759478821</v>
      </c>
      <c r="G171" s="102">
        <v>26.549259052326782</v>
      </c>
      <c r="H171" s="102">
        <v>25.937047782522164</v>
      </c>
      <c r="I171" s="102">
        <v>28.219723094710019</v>
      </c>
      <c r="J171" s="102">
        <v>26.292902189776058</v>
      </c>
      <c r="K171" s="102">
        <v>26.550107403698355</v>
      </c>
      <c r="L171" s="102">
        <v>26.881173507589491</v>
      </c>
      <c r="M171" s="102">
        <v>28.605890260303223</v>
      </c>
      <c r="N171" s="102">
        <v>26.917901743026821</v>
      </c>
      <c r="O171" s="102">
        <v>26.025175134075401</v>
      </c>
      <c r="P171" s="102">
        <v>23.269239600989177</v>
      </c>
      <c r="Q171" s="102">
        <v>23.693640869928462</v>
      </c>
      <c r="R171" s="102">
        <v>23.733836916126805</v>
      </c>
      <c r="S171" s="102">
        <v>25.295136947266041</v>
      </c>
      <c r="T171" s="102">
        <v>26.174310822864211</v>
      </c>
      <c r="U171" s="102">
        <v>24.760933194042504</v>
      </c>
      <c r="V171" s="102">
        <v>24.175560148552162</v>
      </c>
      <c r="W171" s="102">
        <v>25.53017195301366</v>
      </c>
      <c r="DA171" s="131" t="s">
        <v>2907</v>
      </c>
    </row>
    <row r="172" spans="1:105" ht="12" customHeight="1" x14ac:dyDescent="0.25">
      <c r="A172" s="107" t="s">
        <v>121</v>
      </c>
      <c r="B172" s="105">
        <v>21.843640218905886</v>
      </c>
      <c r="C172" s="105">
        <v>21.543928491815862</v>
      </c>
      <c r="D172" s="105">
        <v>22.485596883048977</v>
      </c>
      <c r="E172" s="105">
        <v>22.806103301244455</v>
      </c>
      <c r="F172" s="105">
        <v>23.291653751619556</v>
      </c>
      <c r="G172" s="105">
        <v>23.152612228681253</v>
      </c>
      <c r="H172" s="105">
        <v>22.698422617856309</v>
      </c>
      <c r="I172" s="105">
        <v>25.056066802398334</v>
      </c>
      <c r="J172" s="105">
        <v>23.071901895206498</v>
      </c>
      <c r="K172" s="105">
        <v>23.338426270156877</v>
      </c>
      <c r="L172" s="105">
        <v>23.64231636543531</v>
      </c>
      <c r="M172" s="105">
        <v>25.29352376313312</v>
      </c>
      <c r="N172" s="105">
        <v>23.878169462655688</v>
      </c>
      <c r="O172" s="105">
        <v>23.235955856059551</v>
      </c>
      <c r="P172" s="105">
        <v>20.502641700625457</v>
      </c>
      <c r="Q172" s="105">
        <v>20.830046305097486</v>
      </c>
      <c r="R172" s="105">
        <v>20.928048435602967</v>
      </c>
      <c r="S172" s="105">
        <v>22.606281194219264</v>
      </c>
      <c r="T172" s="105">
        <v>23.473762837402283</v>
      </c>
      <c r="U172" s="105">
        <v>22.370035461732733</v>
      </c>
      <c r="V172" s="105">
        <v>21.964252540023232</v>
      </c>
      <c r="W172" s="105">
        <v>23.37883230407132</v>
      </c>
      <c r="DA172" s="132" t="s">
        <v>2908</v>
      </c>
    </row>
    <row r="173" spans="1:105" ht="12" customHeight="1" x14ac:dyDescent="0.25">
      <c r="A173" s="108" t="s">
        <v>53</v>
      </c>
      <c r="B173" s="99">
        <v>11.066302989314561</v>
      </c>
      <c r="C173" s="99">
        <v>10.367456548034729</v>
      </c>
      <c r="D173" s="99">
        <v>11.057981661949995</v>
      </c>
      <c r="E173" s="99">
        <v>11.167800594578642</v>
      </c>
      <c r="F173" s="99">
        <v>12.079808950829886</v>
      </c>
      <c r="G173" s="99">
        <v>11.811809123729891</v>
      </c>
      <c r="H173" s="99">
        <v>11.464386712030123</v>
      </c>
      <c r="I173" s="99">
        <v>13.898411843205523</v>
      </c>
      <c r="J173" s="99">
        <v>11.666662991334828</v>
      </c>
      <c r="K173" s="99">
        <v>11.942366612220935</v>
      </c>
      <c r="L173" s="99">
        <v>11.997764909269318</v>
      </c>
      <c r="M173" s="99">
        <v>13.343389838464292</v>
      </c>
      <c r="N173" s="99">
        <v>12.626001167233079</v>
      </c>
      <c r="O173" s="99">
        <v>12.762208696127956</v>
      </c>
      <c r="P173" s="99">
        <v>10.040914883467517</v>
      </c>
      <c r="Q173" s="99">
        <v>10.127104863459808</v>
      </c>
      <c r="R173" s="99">
        <v>10.254754596730383</v>
      </c>
      <c r="S173" s="99">
        <v>11.682419663343417</v>
      </c>
      <c r="T173" s="99">
        <v>11.146540006200064</v>
      </c>
      <c r="U173" s="99">
        <v>10.65510099929757</v>
      </c>
      <c r="V173" s="99">
        <v>9.8001179901712838</v>
      </c>
      <c r="W173" s="99">
        <v>11.426546817671129</v>
      </c>
      <c r="DA173" s="63" t="s">
        <v>2909</v>
      </c>
    </row>
    <row r="174" spans="1:105" ht="12" customHeight="1" x14ac:dyDescent="0.25">
      <c r="A174" s="115" t="s">
        <v>52</v>
      </c>
      <c r="B174" s="110">
        <v>10.777337229591325</v>
      </c>
      <c r="C174" s="110">
        <v>11.176471943781133</v>
      </c>
      <c r="D174" s="110">
        <v>11.427615221098982</v>
      </c>
      <c r="E174" s="110">
        <v>11.638302706665813</v>
      </c>
      <c r="F174" s="110">
        <v>11.21184480078967</v>
      </c>
      <c r="G174" s="110">
        <v>11.340803104951361</v>
      </c>
      <c r="H174" s="110">
        <v>11.234035905826184</v>
      </c>
      <c r="I174" s="110">
        <v>11.157654959192804</v>
      </c>
      <c r="J174" s="110">
        <v>11.405238903871675</v>
      </c>
      <c r="K174" s="110">
        <v>11.396059657935943</v>
      </c>
      <c r="L174" s="110">
        <v>11.64455145616599</v>
      </c>
      <c r="M174" s="110">
        <v>11.950133924668828</v>
      </c>
      <c r="N174" s="110">
        <v>11.252168295422607</v>
      </c>
      <c r="O174" s="110">
        <v>10.473747159931593</v>
      </c>
      <c r="P174" s="110">
        <v>10.461726817157942</v>
      </c>
      <c r="Q174" s="110">
        <v>10.70294144163768</v>
      </c>
      <c r="R174" s="110">
        <v>10.673293838872587</v>
      </c>
      <c r="S174" s="110">
        <v>10.923861530875843</v>
      </c>
      <c r="T174" s="110">
        <v>12.327222831202221</v>
      </c>
      <c r="U174" s="110">
        <v>11.714934462435162</v>
      </c>
      <c r="V174" s="110">
        <v>12.164134549851948</v>
      </c>
      <c r="W174" s="110">
        <v>11.952285486400191</v>
      </c>
      <c r="DA174" s="60" t="s">
        <v>2910</v>
      </c>
    </row>
    <row r="175" spans="1:105" ht="12" customHeight="1" x14ac:dyDescent="0.25">
      <c r="A175" s="121" t="s">
        <v>54</v>
      </c>
      <c r="B175" s="123">
        <v>9.7421619030178341</v>
      </c>
      <c r="C175" s="123">
        <v>10.029436010897959</v>
      </c>
      <c r="D175" s="123">
        <v>10.228083078420241</v>
      </c>
      <c r="E175" s="123">
        <v>10.388544369973943</v>
      </c>
      <c r="F175" s="123">
        <v>10.622632723282283</v>
      </c>
      <c r="G175" s="123">
        <v>10.776521731048396</v>
      </c>
      <c r="H175" s="123">
        <v>10.5467386572255</v>
      </c>
      <c r="I175" s="123">
        <v>9.955220977567425</v>
      </c>
      <c r="J175" s="123">
        <v>9.5432474444417181</v>
      </c>
      <c r="K175" s="123">
        <v>9.458203196284078</v>
      </c>
      <c r="L175" s="123">
        <v>9.6150575673040759</v>
      </c>
      <c r="M175" s="123">
        <v>8.7305895159307205</v>
      </c>
      <c r="N175" s="123">
        <v>8.7406152893388356</v>
      </c>
      <c r="O175" s="123">
        <v>8.590272258575359</v>
      </c>
      <c r="P175" s="123">
        <v>8.095183731024413</v>
      </c>
      <c r="Q175" s="123">
        <v>7.6299986245470661</v>
      </c>
      <c r="R175" s="123">
        <v>7.3167028420622939</v>
      </c>
      <c r="S175" s="123">
        <v>7.789333542574016</v>
      </c>
      <c r="T175" s="123">
        <v>7.3471786760982001</v>
      </c>
      <c r="U175" s="123">
        <v>7.2520977015288217</v>
      </c>
      <c r="V175" s="123">
        <v>6.9839594541198293</v>
      </c>
      <c r="W175" s="123">
        <v>7.2232117500440243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9.7421619030178341</v>
      </c>
      <c r="C177" s="110">
        <v>10.029436010897959</v>
      </c>
      <c r="D177" s="110">
        <v>10.228083078420241</v>
      </c>
      <c r="E177" s="110">
        <v>10.388544369973943</v>
      </c>
      <c r="F177" s="110">
        <v>10.622632723282283</v>
      </c>
      <c r="G177" s="110">
        <v>10.776521731048396</v>
      </c>
      <c r="H177" s="110">
        <v>10.5467386572255</v>
      </c>
      <c r="I177" s="110">
        <v>9.955220977567425</v>
      </c>
      <c r="J177" s="110">
        <v>9.5432474444417181</v>
      </c>
      <c r="K177" s="110">
        <v>9.458203196284078</v>
      </c>
      <c r="L177" s="110">
        <v>9.6150575673040759</v>
      </c>
      <c r="M177" s="110">
        <v>8.7305895159307205</v>
      </c>
      <c r="N177" s="110">
        <v>8.7406152893388356</v>
      </c>
      <c r="O177" s="110">
        <v>8.590272258575359</v>
      </c>
      <c r="P177" s="110">
        <v>8.095183731024413</v>
      </c>
      <c r="Q177" s="110">
        <v>7.6299986245470661</v>
      </c>
      <c r="R177" s="110">
        <v>7.3167028420622939</v>
      </c>
      <c r="S177" s="110">
        <v>7.789333542574016</v>
      </c>
      <c r="T177" s="110">
        <v>7.3471786760982001</v>
      </c>
      <c r="U177" s="110">
        <v>7.2520977015288217</v>
      </c>
      <c r="V177" s="110">
        <v>6.9839594541198293</v>
      </c>
      <c r="W177" s="110">
        <v>7.2232117500440243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143.45834183219048</v>
      </c>
      <c r="C3" s="118">
        <f t="shared" si="0"/>
        <v>144.8473488975186</v>
      </c>
      <c r="D3" s="118">
        <f t="shared" si="0"/>
        <v>130.55329186363844</v>
      </c>
      <c r="E3" s="118">
        <f t="shared" si="0"/>
        <v>135.56576968018038</v>
      </c>
      <c r="F3" s="118">
        <f t="shared" si="0"/>
        <v>117.43679166206654</v>
      </c>
      <c r="G3" s="118">
        <f t="shared" si="0"/>
        <v>119.44609404819721</v>
      </c>
      <c r="H3" s="118">
        <f t="shared" si="0"/>
        <v>129.08186098461556</v>
      </c>
      <c r="I3" s="118">
        <f t="shared" si="0"/>
        <v>132.6776254594684</v>
      </c>
      <c r="J3" s="118">
        <f t="shared" si="0"/>
        <v>119.1422108626044</v>
      </c>
      <c r="K3" s="118">
        <f t="shared" si="0"/>
        <v>112.07816561513285</v>
      </c>
      <c r="L3" s="118">
        <f t="shared" si="0"/>
        <v>155.1270715940899</v>
      </c>
      <c r="M3" s="118">
        <f t="shared" si="0"/>
        <v>138.92815711414985</v>
      </c>
      <c r="N3" s="118">
        <f t="shared" si="0"/>
        <v>125.43253964982722</v>
      </c>
      <c r="O3" s="118">
        <f t="shared" si="0"/>
        <v>128.96930316348715</v>
      </c>
      <c r="P3" s="118">
        <f t="shared" si="0"/>
        <v>114.96532101576599</v>
      </c>
      <c r="Q3" s="118">
        <f t="shared" si="0"/>
        <v>122.43676753382623</v>
      </c>
      <c r="R3" s="118">
        <f t="shared" ref="R3:V3" si="1">R4+R7+R9+R19</f>
        <v>116.86843217459781</v>
      </c>
      <c r="S3" s="118">
        <f t="shared" si="1"/>
        <v>122.76105812263427</v>
      </c>
      <c r="T3" s="118">
        <f t="shared" si="1"/>
        <v>132.97637742405288</v>
      </c>
      <c r="U3" s="118">
        <f t="shared" si="1"/>
        <v>114.3320418499509</v>
      </c>
      <c r="V3" s="118">
        <f t="shared" si="1"/>
        <v>121.06221439451174</v>
      </c>
      <c r="W3" s="118">
        <f t="shared" ref="W3" si="2">W4+W7+W9+W19</f>
        <v>130.96523984734858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116.44265836518696</v>
      </c>
      <c r="C4" s="123">
        <f t="shared" si="3"/>
        <v>117.76976388410833</v>
      </c>
      <c r="D4" s="123">
        <f t="shared" si="3"/>
        <v>102.52268385494759</v>
      </c>
      <c r="E4" s="123">
        <f t="shared" si="3"/>
        <v>107.16044896809338</v>
      </c>
      <c r="F4" s="123">
        <f t="shared" si="3"/>
        <v>87.939411702218393</v>
      </c>
      <c r="G4" s="123">
        <f t="shared" si="3"/>
        <v>90.191166942534025</v>
      </c>
      <c r="H4" s="123">
        <f t="shared" si="3"/>
        <v>99.839808490771176</v>
      </c>
      <c r="I4" s="123">
        <f t="shared" si="3"/>
        <v>102.72738699941233</v>
      </c>
      <c r="J4" s="123">
        <f t="shared" si="3"/>
        <v>90.456431497385324</v>
      </c>
      <c r="K4" s="123">
        <f t="shared" si="3"/>
        <v>83.255467131454907</v>
      </c>
      <c r="L4" s="123">
        <f t="shared" si="3"/>
        <v>125.62409234764455</v>
      </c>
      <c r="M4" s="123">
        <f t="shared" si="3"/>
        <v>108.52090533742999</v>
      </c>
      <c r="N4" s="123">
        <f t="shared" si="3"/>
        <v>96.219426925139885</v>
      </c>
      <c r="O4" s="123">
        <f t="shared" si="3"/>
        <v>100.52629980163951</v>
      </c>
      <c r="P4" s="123">
        <f t="shared" si="3"/>
        <v>88.801174084017731</v>
      </c>
      <c r="Q4" s="123">
        <f t="shared" si="3"/>
        <v>96.837868719857838</v>
      </c>
      <c r="R4" s="123">
        <f t="shared" ref="R4:V4" si="4">SUM(R5:R6)</f>
        <v>90.794166065681367</v>
      </c>
      <c r="S4" s="123">
        <f t="shared" si="4"/>
        <v>95.29709335368986</v>
      </c>
      <c r="T4" s="123">
        <f t="shared" si="4"/>
        <v>104.22003168112492</v>
      </c>
      <c r="U4" s="123">
        <f t="shared" si="4"/>
        <v>86.785613400762699</v>
      </c>
      <c r="V4" s="123">
        <f t="shared" si="4"/>
        <v>93.780563024990187</v>
      </c>
      <c r="W4" s="123">
        <f t="shared" ref="W4" si="5">SUM(W5:W6)</f>
        <v>102.77561719775046</v>
      </c>
      <c r="DA4" s="130" t="s">
        <v>2916</v>
      </c>
    </row>
    <row r="5" spans="1:105" ht="12" customHeight="1" x14ac:dyDescent="0.25">
      <c r="A5" s="97" t="s">
        <v>51</v>
      </c>
      <c r="B5" s="99">
        <v>115.32430201472241</v>
      </c>
      <c r="C5" s="99">
        <v>116.6531572023693</v>
      </c>
      <c r="D5" s="99">
        <v>101.56664469545858</v>
      </c>
      <c r="E5" s="99">
        <v>106.18592625893936</v>
      </c>
      <c r="F5" s="99">
        <v>87.146606985033742</v>
      </c>
      <c r="G5" s="99">
        <v>89.387836763866034</v>
      </c>
      <c r="H5" s="99">
        <v>98.971221924094067</v>
      </c>
      <c r="I5" s="99">
        <v>101.85001047459993</v>
      </c>
      <c r="J5" s="99">
        <v>89.691487518361967</v>
      </c>
      <c r="K5" s="99">
        <v>82.560354845000774</v>
      </c>
      <c r="L5" s="99">
        <v>124.58995321182617</v>
      </c>
      <c r="M5" s="99">
        <v>107.64288725526805</v>
      </c>
      <c r="N5" s="99">
        <v>95.446932692572972</v>
      </c>
      <c r="O5" s="99">
        <v>99.723262031936272</v>
      </c>
      <c r="P5" s="99">
        <v>88.092798428665688</v>
      </c>
      <c r="Q5" s="99">
        <v>96.067255652935472</v>
      </c>
      <c r="R5" s="99">
        <v>90.081338752993148</v>
      </c>
      <c r="S5" s="99">
        <v>94.557019716808611</v>
      </c>
      <c r="T5" s="99">
        <v>103.41410546031599</v>
      </c>
      <c r="U5" s="99">
        <v>86.12403665723194</v>
      </c>
      <c r="V5" s="99">
        <v>93.06674039528643</v>
      </c>
      <c r="W5" s="99">
        <v>102.00063099692365</v>
      </c>
      <c r="DA5" s="63" t="s">
        <v>2917</v>
      </c>
    </row>
    <row r="6" spans="1:105" ht="12" customHeight="1" x14ac:dyDescent="0.25">
      <c r="A6" s="97" t="s">
        <v>53</v>
      </c>
      <c r="B6" s="99">
        <v>1.1183563504645511</v>
      </c>
      <c r="C6" s="99">
        <v>1.1166066817390354</v>
      </c>
      <c r="D6" s="99">
        <v>0.95603915948901164</v>
      </c>
      <c r="E6" s="99">
        <v>0.9745227091540184</v>
      </c>
      <c r="F6" s="99">
        <v>0.79280471718465184</v>
      </c>
      <c r="G6" s="99">
        <v>0.80333017866799383</v>
      </c>
      <c r="H6" s="99">
        <v>0.86858656667711398</v>
      </c>
      <c r="I6" s="99">
        <v>0.87737652481241191</v>
      </c>
      <c r="J6" s="99">
        <v>0.76494397902336198</v>
      </c>
      <c r="K6" s="99">
        <v>0.69511228645413425</v>
      </c>
      <c r="L6" s="99">
        <v>1.0341391358183853</v>
      </c>
      <c r="M6" s="99">
        <v>0.878018082161938</v>
      </c>
      <c r="N6" s="99">
        <v>0.77249423256691985</v>
      </c>
      <c r="O6" s="99">
        <v>0.80303776970324015</v>
      </c>
      <c r="P6" s="99">
        <v>0.70837565535203839</v>
      </c>
      <c r="Q6" s="99">
        <v>0.77061306692236753</v>
      </c>
      <c r="R6" s="99">
        <v>0.7128273126882213</v>
      </c>
      <c r="S6" s="99">
        <v>0.74007363688124983</v>
      </c>
      <c r="T6" s="99">
        <v>0.8059262208089224</v>
      </c>
      <c r="U6" s="99">
        <v>0.66157674353076268</v>
      </c>
      <c r="V6" s="99">
        <v>0.71382262970375798</v>
      </c>
      <c r="W6" s="99">
        <v>0.77498620082681013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0.32603387412415841</v>
      </c>
      <c r="C7" s="123">
        <f t="shared" si="6"/>
        <v>0.34707432367901314</v>
      </c>
      <c r="D7" s="123">
        <f t="shared" si="6"/>
        <v>0.37584623789969962</v>
      </c>
      <c r="E7" s="123">
        <f t="shared" si="6"/>
        <v>0.67626953109102073</v>
      </c>
      <c r="F7" s="123">
        <f t="shared" si="6"/>
        <v>0.35888543754010555</v>
      </c>
      <c r="G7" s="123">
        <f t="shared" si="6"/>
        <v>0.40320873767196835</v>
      </c>
      <c r="H7" s="123">
        <f t="shared" si="6"/>
        <v>0.68665558626506951</v>
      </c>
      <c r="I7" s="123">
        <f t="shared" si="6"/>
        <v>0.57494817686043265</v>
      </c>
      <c r="J7" s="123">
        <f t="shared" si="6"/>
        <v>0.67272070938816009</v>
      </c>
      <c r="K7" s="123">
        <f t="shared" si="6"/>
        <v>0.72148587748612414</v>
      </c>
      <c r="L7" s="123">
        <f t="shared" si="6"/>
        <v>0.91594187639813773</v>
      </c>
      <c r="M7" s="123">
        <f t="shared" si="6"/>
        <v>1.077642782961463</v>
      </c>
      <c r="N7" s="123">
        <f t="shared" si="6"/>
        <v>1.1782907662545103</v>
      </c>
      <c r="O7" s="123">
        <f t="shared" si="6"/>
        <v>1.2834422151159168</v>
      </c>
      <c r="P7" s="123">
        <f t="shared" si="6"/>
        <v>1.2089831146937129</v>
      </c>
      <c r="Q7" s="123">
        <f t="shared" si="6"/>
        <v>1.0840004623608277</v>
      </c>
      <c r="R7" s="123">
        <f t="shared" si="6"/>
        <v>1.0620496160128132</v>
      </c>
      <c r="S7" s="123">
        <f t="shared" si="6"/>
        <v>0.98817014062499997</v>
      </c>
      <c r="T7" s="123">
        <f t="shared" si="6"/>
        <v>0.79047174124200525</v>
      </c>
      <c r="U7" s="123">
        <f t="shared" si="6"/>
        <v>0.66793994447187521</v>
      </c>
      <c r="V7" s="123">
        <f t="shared" si="6"/>
        <v>0.50507980023523014</v>
      </c>
      <c r="W7" s="123">
        <f t="shared" si="6"/>
        <v>0.37206102544386699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0.32603387412415841</v>
      </c>
      <c r="C8" s="99">
        <f>RES_hhdet_tesh!C8/RES_summary!C$19</f>
        <v>0.34707432367901314</v>
      </c>
      <c r="D8" s="99">
        <f>RES_hhdet_tesh!D8/RES_summary!D$19</f>
        <v>0.37584623789969962</v>
      </c>
      <c r="E8" s="99">
        <f>RES_hhdet_tesh!E8/RES_summary!E$19</f>
        <v>0.67626953109102073</v>
      </c>
      <c r="F8" s="99">
        <f>RES_hhdet_tesh!F8/RES_summary!F$19</f>
        <v>0.35888543754010555</v>
      </c>
      <c r="G8" s="99">
        <f>RES_hhdet_tesh!G8/RES_summary!G$19</f>
        <v>0.40320873767196835</v>
      </c>
      <c r="H8" s="99">
        <f>RES_hhdet_tesh!H8/RES_summary!H$19</f>
        <v>0.68665558626506951</v>
      </c>
      <c r="I8" s="99">
        <f>RES_hhdet_tesh!I8/RES_summary!I$19</f>
        <v>0.57494817686043265</v>
      </c>
      <c r="J8" s="99">
        <f>RES_hhdet_tesh!J8/RES_summary!J$19</f>
        <v>0.67272070938816009</v>
      </c>
      <c r="K8" s="99">
        <f>RES_hhdet_tesh!K8/RES_summary!K$19</f>
        <v>0.72148587748612414</v>
      </c>
      <c r="L8" s="99">
        <f>RES_hhdet_tesh!L8/RES_summary!L$19</f>
        <v>0.91594187639813773</v>
      </c>
      <c r="M8" s="99">
        <f>RES_hhdet_tesh!M8/RES_summary!M$19</f>
        <v>1.077642782961463</v>
      </c>
      <c r="N8" s="99">
        <f>RES_hhdet_tesh!N8/RES_summary!N$19</f>
        <v>1.1782907662545103</v>
      </c>
      <c r="O8" s="99">
        <f>RES_hhdet_tesh!O8/RES_summary!O$19</f>
        <v>1.2834422151159168</v>
      </c>
      <c r="P8" s="99">
        <f>RES_hhdet_tesh!P8/RES_summary!P$19</f>
        <v>1.2089831146937129</v>
      </c>
      <c r="Q8" s="99">
        <f>RES_hhdet_tesh!Q8/RES_summary!Q$19</f>
        <v>1.0840004623608277</v>
      </c>
      <c r="R8" s="99">
        <f>RES_hhdet_tesh!R8/RES_summary!R$19</f>
        <v>1.0620496160128132</v>
      </c>
      <c r="S8" s="99">
        <f>RES_hhdet_tesh!S8/RES_summary!S$19</f>
        <v>0.98817014062499997</v>
      </c>
      <c r="T8" s="99">
        <f>RES_hhdet_tesh!T8/RES_summary!T$19</f>
        <v>0.79047174124200525</v>
      </c>
      <c r="U8" s="99">
        <f>RES_hhdet_tesh!U8/RES_summary!U$19</f>
        <v>0.66793994447187521</v>
      </c>
      <c r="V8" s="99">
        <f>RES_hhdet_tesh!V8/RES_summary!V$19</f>
        <v>0.50507980023523014</v>
      </c>
      <c r="W8" s="99">
        <f>RES_hhdet_tesh!W8/RES_summary!W$19</f>
        <v>0.37206102544386699</v>
      </c>
      <c r="DA8" s="63" t="s">
        <v>2920</v>
      </c>
    </row>
    <row r="9" spans="1:105" ht="12" customHeight="1" x14ac:dyDescent="0.25">
      <c r="A9" s="121" t="s">
        <v>55</v>
      </c>
      <c r="B9" s="123">
        <v>19.274886995811741</v>
      </c>
      <c r="C9" s="123">
        <v>19.071116814960078</v>
      </c>
      <c r="D9" s="123">
        <v>19.81240184787692</v>
      </c>
      <c r="E9" s="123">
        <v>19.732848211222599</v>
      </c>
      <c r="F9" s="123">
        <v>20.932037108480067</v>
      </c>
      <c r="G9" s="123">
        <v>20.496262104755644</v>
      </c>
      <c r="H9" s="123">
        <v>20.347652828733171</v>
      </c>
      <c r="I9" s="123">
        <v>21.612122491804289</v>
      </c>
      <c r="J9" s="123">
        <v>20.563102967205346</v>
      </c>
      <c r="K9" s="123">
        <v>20.703313953176654</v>
      </c>
      <c r="L9" s="123">
        <v>21.049332764889243</v>
      </c>
      <c r="M9" s="123">
        <v>22.46759703879961</v>
      </c>
      <c r="N9" s="123">
        <v>21.144571919280807</v>
      </c>
      <c r="O9" s="123">
        <v>20.365492178315399</v>
      </c>
      <c r="P9" s="123">
        <v>18.537451588087151</v>
      </c>
      <c r="Q9" s="123">
        <v>18.442568462325919</v>
      </c>
      <c r="R9" s="123">
        <v>19.153865093929419</v>
      </c>
      <c r="S9" s="123">
        <v>20.175496595173069</v>
      </c>
      <c r="T9" s="123">
        <v>21.956919244190864</v>
      </c>
      <c r="U9" s="123">
        <v>20.882898020229394</v>
      </c>
      <c r="V9" s="123">
        <v>20.941570546348132</v>
      </c>
      <c r="W9" s="123">
        <v>21.710707105924339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20.238101414990453</v>
      </c>
      <c r="C11" s="99">
        <v>19.238344829334793</v>
      </c>
      <c r="D11" s="99">
        <v>19.371677779753945</v>
      </c>
      <c r="E11" s="99">
        <v>16.675827180315519</v>
      </c>
      <c r="F11" s="99">
        <v>23.296453534984291</v>
      </c>
      <c r="G11" s="99">
        <v>20.383078988176372</v>
      </c>
      <c r="H11" s="99">
        <v>21.822261403684021</v>
      </c>
      <c r="I11" s="99">
        <v>18.313129441518083</v>
      </c>
      <c r="J11" s="99">
        <v>21.197480046923708</v>
      </c>
      <c r="K11" s="99">
        <v>20.660784656312131</v>
      </c>
      <c r="L11" s="99">
        <v>21.422740847156422</v>
      </c>
      <c r="M11" s="99">
        <v>23.125706886191697</v>
      </c>
      <c r="N11" s="99">
        <v>20.923999323195329</v>
      </c>
      <c r="O11" s="99">
        <v>18.525303538747806</v>
      </c>
      <c r="P11" s="99">
        <v>19.423123689093014</v>
      </c>
      <c r="Q11" s="99">
        <v>15.199782085810805</v>
      </c>
      <c r="R11" s="99">
        <v>20.197847851665937</v>
      </c>
      <c r="S11" s="99">
        <v>16.656185535494906</v>
      </c>
      <c r="T11" s="99">
        <v>23.819675095277852</v>
      </c>
      <c r="U11" s="99">
        <v>21.453025054528325</v>
      </c>
      <c r="V11" s="99">
        <v>23.198860179990973</v>
      </c>
      <c r="W11" s="99">
        <v>20.675531944752798</v>
      </c>
      <c r="DA11" s="63" t="s">
        <v>2923</v>
      </c>
    </row>
    <row r="12" spans="1:105" ht="12" customHeight="1" x14ac:dyDescent="0.25">
      <c r="A12" s="97" t="s">
        <v>123</v>
      </c>
      <c r="B12" s="99">
        <v>20.238101414990457</v>
      </c>
      <c r="C12" s="99">
        <v>19.238652115204996</v>
      </c>
      <c r="D12" s="99">
        <v>19.372619763539912</v>
      </c>
      <c r="E12" s="99">
        <v>16.676556291957706</v>
      </c>
      <c r="F12" s="99">
        <v>23.2959745285895</v>
      </c>
      <c r="G12" s="99">
        <v>20.382222422625997</v>
      </c>
      <c r="H12" s="99">
        <v>21.820564648006339</v>
      </c>
      <c r="I12" s="99">
        <v>18.316079485812878</v>
      </c>
      <c r="J12" s="99">
        <v>21.185843948850611</v>
      </c>
      <c r="K12" s="99">
        <v>20.649391017783525</v>
      </c>
      <c r="L12" s="99">
        <v>21.414346271958159</v>
      </c>
      <c r="M12" s="99">
        <v>23.119413528510137</v>
      </c>
      <c r="N12" s="99">
        <v>20.920686461872435</v>
      </c>
      <c r="O12" s="99">
        <v>18.522240927849111</v>
      </c>
      <c r="P12" s="99">
        <v>19.455606913557894</v>
      </c>
      <c r="Q12" s="99">
        <v>15.213582302941601</v>
      </c>
      <c r="R12" s="99">
        <v>20.22728629634085</v>
      </c>
      <c r="S12" s="99">
        <v>16.661899746924284</v>
      </c>
      <c r="T12" s="99">
        <v>23.836217104332562</v>
      </c>
      <c r="U12" s="99">
        <v>21.456085684326005</v>
      </c>
      <c r="V12" s="99">
        <v>23.202765418208894</v>
      </c>
      <c r="W12" s="99">
        <v>20.716969808596062</v>
      </c>
      <c r="DA12" s="63" t="s">
        <v>2924</v>
      </c>
    </row>
    <row r="13" spans="1:105" ht="12" customHeight="1" x14ac:dyDescent="0.25">
      <c r="A13" s="100" t="s">
        <v>50</v>
      </c>
      <c r="B13" s="102">
        <v>8.8025682040128661</v>
      </c>
      <c r="C13" s="102">
        <v>7.9555783619447906</v>
      </c>
      <c r="D13" s="102">
        <v>8.243527311136015</v>
      </c>
      <c r="E13" s="102">
        <v>7.0758841394297889</v>
      </c>
      <c r="F13" s="102">
        <v>10.609270844206769</v>
      </c>
      <c r="G13" s="102">
        <v>9.1195359837067898</v>
      </c>
      <c r="H13" s="102">
        <v>9.6939583589714626</v>
      </c>
      <c r="I13" s="102">
        <v>9.0035387107797646</v>
      </c>
      <c r="J13" s="102">
        <v>9.4314482455394462</v>
      </c>
      <c r="K13" s="102">
        <v>9.30853409996074</v>
      </c>
      <c r="L13" s="102">
        <v>9.5869400370802627</v>
      </c>
      <c r="M13" s="102">
        <v>10.779065058488074</v>
      </c>
      <c r="N13" s="102">
        <v>9.8088592048045449</v>
      </c>
      <c r="O13" s="102">
        <v>9.0560365237381468</v>
      </c>
      <c r="P13" s="102">
        <v>8.5170176300323313</v>
      </c>
      <c r="Q13" s="102">
        <v>6.5267919143343383</v>
      </c>
      <c r="R13" s="102">
        <v>8.8898131367239337</v>
      </c>
      <c r="S13" s="102">
        <v>7.7300778032733781</v>
      </c>
      <c r="T13" s="102">
        <v>10.235868042086738</v>
      </c>
      <c r="U13" s="102">
        <v>9.3048760420209469</v>
      </c>
      <c r="V13" s="102">
        <v>9.5379668584827098</v>
      </c>
      <c r="W13" s="102">
        <v>9.3869875837772803</v>
      </c>
      <c r="DA13" s="131" t="s">
        <v>2925</v>
      </c>
    </row>
    <row r="14" spans="1:105" ht="12" customHeight="1" x14ac:dyDescent="0.25">
      <c r="A14" s="103" t="s">
        <v>52</v>
      </c>
      <c r="B14" s="105">
        <v>11.43553321097759</v>
      </c>
      <c r="C14" s="105">
        <v>11.283073753260203</v>
      </c>
      <c r="D14" s="105">
        <v>11.129092452403897</v>
      </c>
      <c r="E14" s="105">
        <v>9.6006721525279168</v>
      </c>
      <c r="F14" s="105">
        <v>12.68670368438273</v>
      </c>
      <c r="G14" s="105">
        <v>11.262686438919211</v>
      </c>
      <c r="H14" s="105">
        <v>12.126606289034878</v>
      </c>
      <c r="I14" s="105">
        <v>9.3125407750331171</v>
      </c>
      <c r="J14" s="105">
        <v>11.754395703311165</v>
      </c>
      <c r="K14" s="105">
        <v>11.340856917822789</v>
      </c>
      <c r="L14" s="105">
        <v>11.827406234877895</v>
      </c>
      <c r="M14" s="105">
        <v>12.340348470022068</v>
      </c>
      <c r="N14" s="105">
        <v>11.111827257067889</v>
      </c>
      <c r="O14" s="105">
        <v>9.4662044041109645</v>
      </c>
      <c r="P14" s="105">
        <v>10.938589283525564</v>
      </c>
      <c r="Q14" s="105">
        <v>8.6867903886072675</v>
      </c>
      <c r="R14" s="105">
        <v>11.337473159616916</v>
      </c>
      <c r="S14" s="105">
        <v>8.9318219436509061</v>
      </c>
      <c r="T14" s="105">
        <v>13.600349062245826</v>
      </c>
      <c r="U14" s="105">
        <v>12.151209642305059</v>
      </c>
      <c r="V14" s="105">
        <v>13.664798559726188</v>
      </c>
      <c r="W14" s="105">
        <v>11.329982224818785</v>
      </c>
      <c r="DA14" s="132" t="s">
        <v>2926</v>
      </c>
    </row>
    <row r="15" spans="1:105" ht="12" customHeight="1" x14ac:dyDescent="0.25">
      <c r="A15" s="106" t="s">
        <v>122</v>
      </c>
      <c r="B15" s="102">
        <v>19.074897472400654</v>
      </c>
      <c r="C15" s="102">
        <v>19.036543270617937</v>
      </c>
      <c r="D15" s="102">
        <v>19.889718097657113</v>
      </c>
      <c r="E15" s="102">
        <v>20.241916658762751</v>
      </c>
      <c r="F15" s="102">
        <v>20.554755241413286</v>
      </c>
      <c r="G15" s="102">
        <v>20.509261351907064</v>
      </c>
      <c r="H15" s="102">
        <v>20.158638643839939</v>
      </c>
      <c r="I15" s="102">
        <v>21.993979879658053</v>
      </c>
      <c r="J15" s="102">
        <v>20.497023215565132</v>
      </c>
      <c r="K15" s="102">
        <v>20.715595609727362</v>
      </c>
      <c r="L15" s="102">
        <v>21.012685448903056</v>
      </c>
      <c r="M15" s="102">
        <v>22.400275031787057</v>
      </c>
      <c r="N15" s="102">
        <v>21.169896696002294</v>
      </c>
      <c r="O15" s="102">
        <v>20.554206016407818</v>
      </c>
      <c r="P15" s="102">
        <v>18.418034206988057</v>
      </c>
      <c r="Q15" s="102">
        <v>18.805273281577747</v>
      </c>
      <c r="R15" s="102">
        <v>18.989870181976972</v>
      </c>
      <c r="S15" s="102">
        <v>20.574897648186258</v>
      </c>
      <c r="T15" s="102">
        <v>21.693141322410717</v>
      </c>
      <c r="U15" s="102">
        <v>20.793742262269689</v>
      </c>
      <c r="V15" s="102">
        <v>20.636297569373397</v>
      </c>
      <c r="W15" s="102">
        <v>21.922157912541174</v>
      </c>
      <c r="DA15" s="131" t="s">
        <v>2927</v>
      </c>
    </row>
    <row r="16" spans="1:105" ht="12" customHeight="1" x14ac:dyDescent="0.25">
      <c r="A16" s="107" t="s">
        <v>121</v>
      </c>
      <c r="B16" s="105">
        <v>19.074897472400654</v>
      </c>
      <c r="C16" s="105">
        <v>19.044030324894319</v>
      </c>
      <c r="D16" s="105">
        <v>19.902397289724519</v>
      </c>
      <c r="E16" s="105">
        <v>20.262378329108596</v>
      </c>
      <c r="F16" s="105">
        <v>20.568217307039749</v>
      </c>
      <c r="G16" s="105">
        <v>20.51975769763045</v>
      </c>
      <c r="H16" s="105">
        <v>20.161673998537658</v>
      </c>
      <c r="I16" s="105">
        <v>21.987042354473896</v>
      </c>
      <c r="J16" s="105">
        <v>20.48845483571677</v>
      </c>
      <c r="K16" s="105">
        <v>20.701513496395066</v>
      </c>
      <c r="L16" s="105">
        <v>21.003424620298304</v>
      </c>
      <c r="M16" s="105">
        <v>22.390991315911489</v>
      </c>
      <c r="N16" s="105">
        <v>21.166499072579786</v>
      </c>
      <c r="O16" s="105">
        <v>20.561923786993351</v>
      </c>
      <c r="P16" s="105">
        <v>18.447355122713329</v>
      </c>
      <c r="Q16" s="105">
        <v>18.85338704351161</v>
      </c>
      <c r="R16" s="105">
        <v>19.039093076681986</v>
      </c>
      <c r="S16" s="105">
        <v>20.613072303446359</v>
      </c>
      <c r="T16" s="105">
        <v>21.717149466459784</v>
      </c>
      <c r="U16" s="105">
        <v>20.809497770688214</v>
      </c>
      <c r="V16" s="105">
        <v>20.628629224351368</v>
      </c>
      <c r="W16" s="105">
        <v>21.827319481887258</v>
      </c>
      <c r="DA16" s="132" t="s">
        <v>2928</v>
      </c>
    </row>
    <row r="17" spans="1:105" ht="12" customHeight="1" x14ac:dyDescent="0.25">
      <c r="A17" s="108" t="s">
        <v>53</v>
      </c>
      <c r="B17" s="99">
        <v>8.2975602428093289</v>
      </c>
      <c r="C17" s="99">
        <v>7.8666400656856785</v>
      </c>
      <c r="D17" s="99">
        <v>8.4711762174867182</v>
      </c>
      <c r="E17" s="99">
        <v>8.6187940346957905</v>
      </c>
      <c r="F17" s="99">
        <v>9.3511610849663853</v>
      </c>
      <c r="G17" s="99">
        <v>9.1740471261506027</v>
      </c>
      <c r="H17" s="99">
        <v>8.9271929893878532</v>
      </c>
      <c r="I17" s="99">
        <v>10.835010174068184</v>
      </c>
      <c r="J17" s="99">
        <v>9.0977966855406507</v>
      </c>
      <c r="K17" s="99">
        <v>9.3269110659170149</v>
      </c>
      <c r="L17" s="99">
        <v>9.3843221618353603</v>
      </c>
      <c r="M17" s="99">
        <v>10.467783509401954</v>
      </c>
      <c r="N17" s="99">
        <v>9.9371937039554634</v>
      </c>
      <c r="O17" s="99">
        <v>10.101620655654441</v>
      </c>
      <c r="P17" s="99">
        <v>7.9893591526679151</v>
      </c>
      <c r="Q17" s="99">
        <v>8.1327149332116004</v>
      </c>
      <c r="R17" s="99">
        <v>8.3252247275968703</v>
      </c>
      <c r="S17" s="99">
        <v>9.6167107621352486</v>
      </c>
      <c r="T17" s="99">
        <v>9.282043093365365</v>
      </c>
      <c r="U17" s="99">
        <v>8.974699705625051</v>
      </c>
      <c r="V17" s="99">
        <v>8.3276435020892077</v>
      </c>
      <c r="W17" s="99">
        <v>9.7756743680575493</v>
      </c>
      <c r="DA17" s="63" t="s">
        <v>2929</v>
      </c>
    </row>
    <row r="18" spans="1:105" ht="12" customHeight="1" x14ac:dyDescent="0.25">
      <c r="A18" s="108" t="s">
        <v>52</v>
      </c>
      <c r="B18" s="99">
        <v>10.777337229591327</v>
      </c>
      <c r="C18" s="99">
        <v>11.177390259208645</v>
      </c>
      <c r="D18" s="99">
        <v>11.431221072237802</v>
      </c>
      <c r="E18" s="99">
        <v>11.643584294412808</v>
      </c>
      <c r="F18" s="99">
        <v>11.217056222073362</v>
      </c>
      <c r="G18" s="99">
        <v>11.345710571479849</v>
      </c>
      <c r="H18" s="99">
        <v>11.234481009149807</v>
      </c>
      <c r="I18" s="99">
        <v>11.152032180405715</v>
      </c>
      <c r="J18" s="99">
        <v>11.390658150176119</v>
      </c>
      <c r="K18" s="99">
        <v>11.374602430478049</v>
      </c>
      <c r="L18" s="99">
        <v>11.619102458462942</v>
      </c>
      <c r="M18" s="99">
        <v>11.923207806509536</v>
      </c>
      <c r="N18" s="99">
        <v>11.229305368624322</v>
      </c>
      <c r="O18" s="99">
        <v>10.460303131338907</v>
      </c>
      <c r="P18" s="99">
        <v>10.457995970045413</v>
      </c>
      <c r="Q18" s="99">
        <v>10.72067211030001</v>
      </c>
      <c r="R18" s="99">
        <v>10.713868349085118</v>
      </c>
      <c r="S18" s="99">
        <v>10.996361541311106</v>
      </c>
      <c r="T18" s="99">
        <v>12.435106373094419</v>
      </c>
      <c r="U18" s="99">
        <v>11.834798065063165</v>
      </c>
      <c r="V18" s="99">
        <v>12.300985722262158</v>
      </c>
      <c r="W18" s="99">
        <v>12.051645113829712</v>
      </c>
      <c r="DA18" s="63" t="s">
        <v>2930</v>
      </c>
    </row>
    <row r="19" spans="1:105" ht="12" customHeight="1" x14ac:dyDescent="0.25">
      <c r="A19" s="121" t="s">
        <v>54</v>
      </c>
      <c r="B19" s="123">
        <v>7.4147625970676145</v>
      </c>
      <c r="C19" s="123">
        <v>7.6593938747711823</v>
      </c>
      <c r="D19" s="123">
        <v>7.8423599229142367</v>
      </c>
      <c r="E19" s="123">
        <v>7.9962029697733863</v>
      </c>
      <c r="F19" s="123">
        <v>8.2064574138279731</v>
      </c>
      <c r="G19" s="123">
        <v>8.3554562632355722</v>
      </c>
      <c r="H19" s="123">
        <v>8.2077440788461224</v>
      </c>
      <c r="I19" s="123">
        <v>7.7631677913913517</v>
      </c>
      <c r="J19" s="123">
        <v>7.4499556886255736</v>
      </c>
      <c r="K19" s="123">
        <v>7.3978986530151598</v>
      </c>
      <c r="L19" s="123">
        <v>7.5377046051579697</v>
      </c>
      <c r="M19" s="123">
        <v>6.8620119549587724</v>
      </c>
      <c r="N19" s="123">
        <v>6.8902500391520185</v>
      </c>
      <c r="O19" s="123">
        <v>6.7940689684163384</v>
      </c>
      <c r="P19" s="123">
        <v>6.417712228967404</v>
      </c>
      <c r="Q19" s="123">
        <v>6.072329889281634</v>
      </c>
      <c r="R19" s="123">
        <v>5.858351398974202</v>
      </c>
      <c r="S19" s="123">
        <v>6.3002980331463361</v>
      </c>
      <c r="T19" s="123">
        <v>6.008954757495097</v>
      </c>
      <c r="U19" s="123">
        <v>5.9955904844869439</v>
      </c>
      <c r="V19" s="123">
        <v>5.8350010229381803</v>
      </c>
      <c r="W19" s="123">
        <v>6.1068545182299054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7.4147625970676145</v>
      </c>
      <c r="C22" s="110">
        <v>7.6593938747711823</v>
      </c>
      <c r="D22" s="110">
        <v>7.8423599229142367</v>
      </c>
      <c r="E22" s="110">
        <v>7.9962029697733863</v>
      </c>
      <c r="F22" s="110">
        <v>8.2064574138279731</v>
      </c>
      <c r="G22" s="110">
        <v>8.3554562632355722</v>
      </c>
      <c r="H22" s="110">
        <v>8.2077440788461224</v>
      </c>
      <c r="I22" s="110">
        <v>7.7631677913913517</v>
      </c>
      <c r="J22" s="110">
        <v>7.4499556886255736</v>
      </c>
      <c r="K22" s="110">
        <v>7.3978986530151598</v>
      </c>
      <c r="L22" s="110">
        <v>7.5377046051579697</v>
      </c>
      <c r="M22" s="110">
        <v>6.8620119549587724</v>
      </c>
      <c r="N22" s="110">
        <v>6.8902500391520185</v>
      </c>
      <c r="O22" s="110">
        <v>6.7940689684163384</v>
      </c>
      <c r="P22" s="110">
        <v>6.417712228967404</v>
      </c>
      <c r="Q22" s="110">
        <v>6.072329889281634</v>
      </c>
      <c r="R22" s="110">
        <v>5.858351398974202</v>
      </c>
      <c r="S22" s="110">
        <v>6.3002980331463361</v>
      </c>
      <c r="T22" s="110">
        <v>6.008954757495097</v>
      </c>
      <c r="U22" s="110">
        <v>5.9955904844869439</v>
      </c>
      <c r="V22" s="110">
        <v>5.8350010229381803</v>
      </c>
      <c r="W22" s="110">
        <v>6.1068545182299054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140.562124234603</v>
      </c>
      <c r="C24" s="118">
        <f t="shared" si="7"/>
        <v>143.40280094631862</v>
      </c>
      <c r="D24" s="118">
        <f t="shared" si="7"/>
        <v>132.31179577704373</v>
      </c>
      <c r="E24" s="118">
        <f t="shared" si="7"/>
        <v>119.21164630036024</v>
      </c>
      <c r="F24" s="118">
        <f t="shared" si="7"/>
        <v>148.70892564621778</v>
      </c>
      <c r="G24" s="118">
        <f t="shared" si="7"/>
        <v>133.59442704245663</v>
      </c>
      <c r="H24" s="118">
        <f t="shared" si="7"/>
        <v>142.1871644065933</v>
      </c>
      <c r="I24" s="118">
        <f t="shared" si="7"/>
        <v>101.00726476953507</v>
      </c>
      <c r="J24" s="118">
        <f t="shared" si="7"/>
        <v>128.14231489277921</v>
      </c>
      <c r="K24" s="118">
        <f t="shared" si="7"/>
        <v>124.37702434310117</v>
      </c>
      <c r="L24" s="118">
        <f t="shared" si="7"/>
        <v>135.25384166052456</v>
      </c>
      <c r="M24" s="118">
        <f t="shared" si="7"/>
        <v>128.38976388987362</v>
      </c>
      <c r="N24" s="118">
        <f t="shared" si="7"/>
        <v>120.9698981138382</v>
      </c>
      <c r="O24" s="118">
        <f t="shared" si="7"/>
        <v>143.91611278339292</v>
      </c>
      <c r="P24" s="118">
        <f t="shared" si="7"/>
        <v>119.38054216794582</v>
      </c>
      <c r="Q24" s="118">
        <f t="shared" si="7"/>
        <v>102.88685623979808</v>
      </c>
      <c r="R24" s="118">
        <f t="shared" ref="R24:V24" si="8">R25+R28+R30+R39</f>
        <v>125.4076081036351</v>
      </c>
      <c r="S24" s="118">
        <f t="shared" si="8"/>
        <v>101.31635222691162</v>
      </c>
      <c r="T24" s="118">
        <f t="shared" si="8"/>
        <v>137.70709453129186</v>
      </c>
      <c r="U24" s="118">
        <f t="shared" si="8"/>
        <v>123.30283514928267</v>
      </c>
      <c r="V24" s="118">
        <f t="shared" si="8"/>
        <v>132.60298834631783</v>
      </c>
      <c r="W24" s="118">
        <f t="shared" ref="W24" si="9">W25+W28+W30+W39</f>
        <v>124.87924273936554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113.54644028487091</v>
      </c>
      <c r="C25" s="123">
        <f t="shared" si="10"/>
        <v>116.339935419745</v>
      </c>
      <c r="D25" s="123">
        <f t="shared" si="10"/>
        <v>104.31149286061276</v>
      </c>
      <c r="E25" s="123">
        <f t="shared" si="10"/>
        <v>90.785075613039524</v>
      </c>
      <c r="F25" s="123">
        <f t="shared" si="10"/>
        <v>119.20080970325145</v>
      </c>
      <c r="G25" s="123">
        <f t="shared" si="10"/>
        <v>104.29530976763155</v>
      </c>
      <c r="H25" s="123">
        <f t="shared" si="10"/>
        <v>112.8491931287964</v>
      </c>
      <c r="I25" s="123">
        <f t="shared" si="10"/>
        <v>70.982271820146678</v>
      </c>
      <c r="J25" s="123">
        <f t="shared" si="10"/>
        <v>99.393078834156086</v>
      </c>
      <c r="K25" s="123">
        <f t="shared" si="10"/>
        <v>95.510758689319559</v>
      </c>
      <c r="L25" s="123">
        <f t="shared" si="10"/>
        <v>105.77013437608557</v>
      </c>
      <c r="M25" s="123">
        <f t="shared" si="10"/>
        <v>98.063313921800614</v>
      </c>
      <c r="N25" s="123">
        <f t="shared" si="10"/>
        <v>91.895620753994876</v>
      </c>
      <c r="O25" s="123">
        <f t="shared" si="10"/>
        <v>115.71213236983147</v>
      </c>
      <c r="P25" s="123">
        <f t="shared" si="10"/>
        <v>93.401457305953031</v>
      </c>
      <c r="Q25" s="123">
        <f t="shared" si="10"/>
        <v>77.401139493436048</v>
      </c>
      <c r="R25" s="123">
        <f t="shared" ref="R25:V25" si="11">SUM(R26:R27)</f>
        <v>99.432740445027463</v>
      </c>
      <c r="S25" s="123">
        <f t="shared" si="11"/>
        <v>73.872524258643736</v>
      </c>
      <c r="T25" s="123">
        <f t="shared" si="11"/>
        <v>108.94413011927438</v>
      </c>
      <c r="U25" s="123">
        <f t="shared" si="11"/>
        <v>95.673338694220348</v>
      </c>
      <c r="V25" s="123">
        <f t="shared" si="11"/>
        <v>105.07882847378139</v>
      </c>
      <c r="W25" s="123">
        <f t="shared" ref="W25" si="12">SUM(W26:W27)</f>
        <v>96.101987867208578</v>
      </c>
      <c r="DA25" s="130" t="s">
        <v>2936</v>
      </c>
    </row>
    <row r="26" spans="1:105" ht="12" customHeight="1" x14ac:dyDescent="0.25">
      <c r="A26" s="97" t="s">
        <v>74</v>
      </c>
      <c r="B26" s="99">
        <v>110.85880958732932</v>
      </c>
      <c r="C26" s="99">
        <v>113.62097891473942</v>
      </c>
      <c r="D26" s="99">
        <v>101.91323880149879</v>
      </c>
      <c r="E26" s="99">
        <v>88.748841516028023</v>
      </c>
      <c r="F26" s="99">
        <v>116.5500627961228</v>
      </c>
      <c r="G26" s="99">
        <v>102.00354040326631</v>
      </c>
      <c r="H26" s="99">
        <v>110.42639582085455</v>
      </c>
      <c r="I26" s="99">
        <v>69.485825433963512</v>
      </c>
      <c r="J26" s="99">
        <v>97.318107658980622</v>
      </c>
      <c r="K26" s="99">
        <v>93.541833119033583</v>
      </c>
      <c r="L26" s="99">
        <v>103.61993236251031</v>
      </c>
      <c r="M26" s="99">
        <v>96.10357740611893</v>
      </c>
      <c r="N26" s="99">
        <v>90.073116842469275</v>
      </c>
      <c r="O26" s="99">
        <v>113.42862626502718</v>
      </c>
      <c r="P26" s="99">
        <v>91.560800542690302</v>
      </c>
      <c r="Q26" s="99">
        <v>75.879453004150619</v>
      </c>
      <c r="R26" s="99">
        <v>97.503833836494252</v>
      </c>
      <c r="S26" s="99">
        <v>72.454811019029407</v>
      </c>
      <c r="T26" s="99">
        <v>106.86213662490704</v>
      </c>
      <c r="U26" s="99">
        <v>93.870629833578889</v>
      </c>
      <c r="V26" s="99">
        <v>103.10184850450833</v>
      </c>
      <c r="W26" s="99">
        <v>94.310591907070048</v>
      </c>
      <c r="DA26" s="63" t="s">
        <v>2937</v>
      </c>
    </row>
    <row r="27" spans="1:105" ht="12" customHeight="1" x14ac:dyDescent="0.25">
      <c r="A27" s="97" t="s">
        <v>53</v>
      </c>
      <c r="B27" s="99">
        <v>2.687630697541592</v>
      </c>
      <c r="C27" s="99">
        <v>2.7189565050055773</v>
      </c>
      <c r="D27" s="99">
        <v>2.3982540591139672</v>
      </c>
      <c r="E27" s="99">
        <v>2.0362340970114952</v>
      </c>
      <c r="F27" s="99">
        <v>2.6507469071286471</v>
      </c>
      <c r="G27" s="99">
        <v>2.2917693643652441</v>
      </c>
      <c r="H27" s="99">
        <v>2.4227973079418454</v>
      </c>
      <c r="I27" s="99">
        <v>1.4964463861831598</v>
      </c>
      <c r="J27" s="99">
        <v>2.074971175175468</v>
      </c>
      <c r="K27" s="99">
        <v>1.9689255702859814</v>
      </c>
      <c r="L27" s="99">
        <v>2.1502020135752504</v>
      </c>
      <c r="M27" s="99">
        <v>1.9597365156816773</v>
      </c>
      <c r="N27" s="99">
        <v>1.8225039115255945</v>
      </c>
      <c r="O27" s="99">
        <v>2.2835061048042915</v>
      </c>
      <c r="P27" s="99">
        <v>1.8406567632627286</v>
      </c>
      <c r="Q27" s="99">
        <v>1.5216864892854229</v>
      </c>
      <c r="R27" s="99">
        <v>1.9289066085332163</v>
      </c>
      <c r="S27" s="99">
        <v>1.4177132396143235</v>
      </c>
      <c r="T27" s="99">
        <v>2.0819934943673317</v>
      </c>
      <c r="U27" s="99">
        <v>1.8027088606414625</v>
      </c>
      <c r="V27" s="99">
        <v>1.9769799692730532</v>
      </c>
      <c r="W27" s="99">
        <v>1.7913959601385334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0.32603507626913703</v>
      </c>
      <c r="C28" s="123">
        <f t="shared" si="13"/>
        <v>0.33328076342914953</v>
      </c>
      <c r="D28" s="123">
        <f t="shared" si="13"/>
        <v>0.34390773454162993</v>
      </c>
      <c r="E28" s="123">
        <f t="shared" si="13"/>
        <v>0.67589607358328618</v>
      </c>
      <c r="F28" s="123">
        <f t="shared" si="13"/>
        <v>0.38934374714396841</v>
      </c>
      <c r="G28" s="123">
        <f t="shared" si="13"/>
        <v>0.45157810122439751</v>
      </c>
      <c r="H28" s="123">
        <f t="shared" si="13"/>
        <v>0.78676246483879386</v>
      </c>
      <c r="I28" s="123">
        <f t="shared" si="13"/>
        <v>0.64779231009991778</v>
      </c>
      <c r="J28" s="123">
        <f t="shared" si="13"/>
        <v>0.72531026546879707</v>
      </c>
      <c r="K28" s="123">
        <f t="shared" si="13"/>
        <v>0.75024164086856748</v>
      </c>
      <c r="L28" s="123">
        <f t="shared" si="13"/>
        <v>0.88147674649789065</v>
      </c>
      <c r="M28" s="123">
        <f t="shared" si="13"/>
        <v>0.98088148013654031</v>
      </c>
      <c r="N28" s="123">
        <f t="shared" si="13"/>
        <v>1.0302212205602272</v>
      </c>
      <c r="O28" s="123">
        <f t="shared" si="13"/>
        <v>1.0477163513172343</v>
      </c>
      <c r="P28" s="123">
        <f t="shared" si="13"/>
        <v>1.0419415980260007</v>
      </c>
      <c r="Q28" s="123">
        <f t="shared" si="13"/>
        <v>1.0179491018582498</v>
      </c>
      <c r="R28" s="123">
        <f t="shared" si="13"/>
        <v>1.047720415369565</v>
      </c>
      <c r="S28" s="123">
        <f t="shared" si="13"/>
        <v>1.0925585469238077</v>
      </c>
      <c r="T28" s="123">
        <f t="shared" si="13"/>
        <v>0.99438333705975912</v>
      </c>
      <c r="U28" s="123">
        <f t="shared" si="13"/>
        <v>0.99644840103262733</v>
      </c>
      <c r="V28" s="123">
        <f t="shared" si="13"/>
        <v>1.0460048025388502</v>
      </c>
      <c r="W28" s="123">
        <f t="shared" si="13"/>
        <v>1.2238651098233471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0.32603507626913703</v>
      </c>
      <c r="C29" s="99">
        <f>RES_hhdet_tesh!C29/RES_summary!C$19</f>
        <v>0.33328076342914953</v>
      </c>
      <c r="D29" s="99">
        <f>RES_hhdet_tesh!D29/RES_summary!D$19</f>
        <v>0.34390773454162993</v>
      </c>
      <c r="E29" s="99">
        <f>RES_hhdet_tesh!E29/RES_summary!E$19</f>
        <v>0.67589607358328618</v>
      </c>
      <c r="F29" s="99">
        <f>RES_hhdet_tesh!F29/RES_summary!F$19</f>
        <v>0.38934374714396841</v>
      </c>
      <c r="G29" s="99">
        <f>RES_hhdet_tesh!G29/RES_summary!G$19</f>
        <v>0.45157810122439751</v>
      </c>
      <c r="H29" s="99">
        <f>RES_hhdet_tesh!H29/RES_summary!H$19</f>
        <v>0.78676246483879386</v>
      </c>
      <c r="I29" s="99">
        <f>RES_hhdet_tesh!I29/RES_summary!I$19</f>
        <v>0.64779231009991778</v>
      </c>
      <c r="J29" s="99">
        <f>RES_hhdet_tesh!J29/RES_summary!J$19</f>
        <v>0.72531026546879707</v>
      </c>
      <c r="K29" s="99">
        <f>RES_hhdet_tesh!K29/RES_summary!K$19</f>
        <v>0.75024164086856748</v>
      </c>
      <c r="L29" s="99">
        <f>RES_hhdet_tesh!L29/RES_summary!L$19</f>
        <v>0.88147674649789065</v>
      </c>
      <c r="M29" s="99">
        <f>RES_hhdet_tesh!M29/RES_summary!M$19</f>
        <v>0.98088148013654031</v>
      </c>
      <c r="N29" s="99">
        <f>RES_hhdet_tesh!N29/RES_summary!N$19</f>
        <v>1.0302212205602272</v>
      </c>
      <c r="O29" s="99">
        <f>RES_hhdet_tesh!O29/RES_summary!O$19</f>
        <v>1.0477163513172343</v>
      </c>
      <c r="P29" s="99">
        <f>RES_hhdet_tesh!P29/RES_summary!P$19</f>
        <v>1.0419415980260007</v>
      </c>
      <c r="Q29" s="99">
        <f>RES_hhdet_tesh!Q29/RES_summary!Q$19</f>
        <v>1.0179491018582498</v>
      </c>
      <c r="R29" s="99">
        <f>RES_hhdet_tesh!R29/RES_summary!R$19</f>
        <v>1.047720415369565</v>
      </c>
      <c r="S29" s="99">
        <f>RES_hhdet_tesh!S29/RES_summary!S$19</f>
        <v>1.0925585469238077</v>
      </c>
      <c r="T29" s="99">
        <f>RES_hhdet_tesh!T29/RES_summary!T$19</f>
        <v>0.99438333705975912</v>
      </c>
      <c r="U29" s="99">
        <f>RES_hhdet_tesh!U29/RES_summary!U$19</f>
        <v>0.99644840103262733</v>
      </c>
      <c r="V29" s="99">
        <f>RES_hhdet_tesh!V29/RES_summary!V$19</f>
        <v>1.0460048025388502</v>
      </c>
      <c r="W29" s="99">
        <f>RES_hhdet_tesh!W29/RES_summary!W$19</f>
        <v>1.2238651098233471</v>
      </c>
      <c r="DA29" s="63" t="s">
        <v>2940</v>
      </c>
    </row>
    <row r="30" spans="1:105" ht="12" customHeight="1" x14ac:dyDescent="0.25">
      <c r="A30" s="121" t="s">
        <v>55</v>
      </c>
      <c r="B30" s="123">
        <v>19.274886276395339</v>
      </c>
      <c r="C30" s="123">
        <v>19.070190888373276</v>
      </c>
      <c r="D30" s="123">
        <v>19.814035258975093</v>
      </c>
      <c r="E30" s="123">
        <v>19.754471643964042</v>
      </c>
      <c r="F30" s="123">
        <v>20.912314781994372</v>
      </c>
      <c r="G30" s="123">
        <v>20.492082910365131</v>
      </c>
      <c r="H30" s="123">
        <v>20.343464734112004</v>
      </c>
      <c r="I30" s="123">
        <v>21.614032847897125</v>
      </c>
      <c r="J30" s="123">
        <v>20.573970104528765</v>
      </c>
      <c r="K30" s="123">
        <v>20.718125359897879</v>
      </c>
      <c r="L30" s="123">
        <v>21.064525932783134</v>
      </c>
      <c r="M30" s="123">
        <v>22.483556532977687</v>
      </c>
      <c r="N30" s="123">
        <v>21.153806100131074</v>
      </c>
      <c r="O30" s="123">
        <v>20.362195093827861</v>
      </c>
      <c r="P30" s="123">
        <v>18.519431034999389</v>
      </c>
      <c r="Q30" s="123">
        <v>18.395437755222137</v>
      </c>
      <c r="R30" s="123">
        <v>19.068795844263871</v>
      </c>
      <c r="S30" s="123">
        <v>20.050971388197713</v>
      </c>
      <c r="T30" s="123">
        <v>21.759626317462629</v>
      </c>
      <c r="U30" s="123">
        <v>20.637457569542761</v>
      </c>
      <c r="V30" s="123">
        <v>20.643154047059394</v>
      </c>
      <c r="W30" s="123">
        <v>21.446535244103686</v>
      </c>
      <c r="DA30" s="130" t="s">
        <v>2941</v>
      </c>
    </row>
    <row r="31" spans="1:105" ht="12" customHeight="1" x14ac:dyDescent="0.25">
      <c r="A31" s="97" t="s">
        <v>141</v>
      </c>
      <c r="B31" s="99">
        <v>20.238101414990453</v>
      </c>
      <c r="C31" s="99">
        <v>19.237935955287103</v>
      </c>
      <c r="D31" s="99">
        <v>19.370537029070956</v>
      </c>
      <c r="E31" s="99">
        <v>16.67407029114484</v>
      </c>
      <c r="F31" s="99">
        <v>23.292828741706444</v>
      </c>
      <c r="G31" s="99">
        <v>20.378500290032935</v>
      </c>
      <c r="H31" s="99">
        <v>21.820127127702829</v>
      </c>
      <c r="I31" s="99">
        <v>18.315250766571314</v>
      </c>
      <c r="J31" s="99">
        <v>21.205284395124018</v>
      </c>
      <c r="K31" s="99">
        <v>20.67425021029684</v>
      </c>
      <c r="L31" s="99">
        <v>21.436791149276242</v>
      </c>
      <c r="M31" s="99">
        <v>23.140898914882563</v>
      </c>
      <c r="N31" s="99">
        <v>20.934081144872728</v>
      </c>
      <c r="O31" s="99">
        <v>18.522917870344337</v>
      </c>
      <c r="P31" s="99">
        <v>19.395898975605856</v>
      </c>
      <c r="Q31" s="99">
        <v>15.150420220337336</v>
      </c>
      <c r="R31" s="99">
        <v>20.099428042080127</v>
      </c>
      <c r="S31" s="99">
        <v>16.542947386438829</v>
      </c>
      <c r="T31" s="99">
        <v>23.584556792269495</v>
      </c>
      <c r="U31" s="99">
        <v>21.194336702542106</v>
      </c>
      <c r="V31" s="99">
        <v>22.875163040798373</v>
      </c>
      <c r="W31" s="99">
        <v>20.410245561542609</v>
      </c>
      <c r="DA31" s="63" t="s">
        <v>2942</v>
      </c>
    </row>
    <row r="32" spans="1:105" ht="12" customHeight="1" x14ac:dyDescent="0.25">
      <c r="A32" s="97" t="s">
        <v>140</v>
      </c>
      <c r="B32" s="99">
        <v>20.238101414990457</v>
      </c>
      <c r="C32" s="99">
        <v>19.23773970598608</v>
      </c>
      <c r="D32" s="99">
        <v>19.370641711694958</v>
      </c>
      <c r="E32" s="99">
        <v>16.674309489636375</v>
      </c>
      <c r="F32" s="99">
        <v>23.291813831238784</v>
      </c>
      <c r="G32" s="99">
        <v>20.378108251287635</v>
      </c>
      <c r="H32" s="99">
        <v>21.819994881895493</v>
      </c>
      <c r="I32" s="99">
        <v>18.316190552149493</v>
      </c>
      <c r="J32" s="99">
        <v>21.199239457725238</v>
      </c>
      <c r="K32" s="99">
        <v>20.667446106813831</v>
      </c>
      <c r="L32" s="99">
        <v>21.432344516083351</v>
      </c>
      <c r="M32" s="99">
        <v>23.137623792565805</v>
      </c>
      <c r="N32" s="99">
        <v>20.935443474954685</v>
      </c>
      <c r="O32" s="99">
        <v>18.53118454070551</v>
      </c>
      <c r="P32" s="99">
        <v>19.402937905577332</v>
      </c>
      <c r="Q32" s="99">
        <v>15.166142171896849</v>
      </c>
      <c r="R32" s="99">
        <v>20.090009818099936</v>
      </c>
      <c r="S32" s="99">
        <v>16.533795730168379</v>
      </c>
      <c r="T32" s="99">
        <v>23.566766103925563</v>
      </c>
      <c r="U32" s="99">
        <v>21.183410803440712</v>
      </c>
      <c r="V32" s="99">
        <v>22.863378074989601</v>
      </c>
      <c r="W32" s="99">
        <v>20.405166752363765</v>
      </c>
      <c r="DA32" s="63" t="s">
        <v>2943</v>
      </c>
    </row>
    <row r="33" spans="1:105" ht="12" customHeight="1" x14ac:dyDescent="0.25">
      <c r="A33" s="100" t="s">
        <v>50</v>
      </c>
      <c r="B33" s="102">
        <v>8.8025682040128661</v>
      </c>
      <c r="C33" s="102">
        <v>7.9552010619657798</v>
      </c>
      <c r="D33" s="102">
        <v>8.2426856013102014</v>
      </c>
      <c r="E33" s="102">
        <v>7.0749308183344972</v>
      </c>
      <c r="F33" s="102">
        <v>10.607376011902574</v>
      </c>
      <c r="G33" s="102">
        <v>9.1176951965352355</v>
      </c>
      <c r="H33" s="102">
        <v>9.693705235872125</v>
      </c>
      <c r="I33" s="102">
        <v>9.0035933070737961</v>
      </c>
      <c r="J33" s="102">
        <v>9.4374116165988529</v>
      </c>
      <c r="K33" s="102">
        <v>9.31667314928049</v>
      </c>
      <c r="L33" s="102">
        <v>9.5949976301073772</v>
      </c>
      <c r="M33" s="102">
        <v>10.787555309365159</v>
      </c>
      <c r="N33" s="102">
        <v>9.8157781681890022</v>
      </c>
      <c r="O33" s="102">
        <v>9.0604093037379947</v>
      </c>
      <c r="P33" s="102">
        <v>8.4939608900642689</v>
      </c>
      <c r="Q33" s="102">
        <v>6.5064395832690867</v>
      </c>
      <c r="R33" s="102">
        <v>8.8294806619791615</v>
      </c>
      <c r="S33" s="102">
        <v>7.6706455637643298</v>
      </c>
      <c r="T33" s="102">
        <v>10.120159040448513</v>
      </c>
      <c r="U33" s="102">
        <v>9.1866249311827701</v>
      </c>
      <c r="V33" s="102">
        <v>9.3984548144022355</v>
      </c>
      <c r="W33" s="102">
        <v>9.2457076840391501</v>
      </c>
      <c r="DA33" s="131" t="s">
        <v>2944</v>
      </c>
    </row>
    <row r="34" spans="1:105" ht="12" customHeight="1" x14ac:dyDescent="0.25">
      <c r="A34" s="103" t="s">
        <v>52</v>
      </c>
      <c r="B34" s="105">
        <v>11.43553321097759</v>
      </c>
      <c r="C34" s="105">
        <v>11.282538644020297</v>
      </c>
      <c r="D34" s="105">
        <v>11.127956110384758</v>
      </c>
      <c r="E34" s="105">
        <v>9.5993786713018761</v>
      </c>
      <c r="F34" s="105">
        <v>12.68443781933621</v>
      </c>
      <c r="G34" s="105">
        <v>11.260413054752402</v>
      </c>
      <c r="H34" s="105">
        <v>12.126289646023364</v>
      </c>
      <c r="I34" s="105">
        <v>9.3125972450756969</v>
      </c>
      <c r="J34" s="105">
        <v>11.761827841126385</v>
      </c>
      <c r="K34" s="105">
        <v>11.350772957533341</v>
      </c>
      <c r="L34" s="105">
        <v>11.837346885975979</v>
      </c>
      <c r="M34" s="105">
        <v>12.350068483200644</v>
      </c>
      <c r="N34" s="105">
        <v>11.119665306765683</v>
      </c>
      <c r="O34" s="105">
        <v>9.4707752369675173</v>
      </c>
      <c r="P34" s="105">
        <v>10.908977015513059</v>
      </c>
      <c r="Q34" s="105">
        <v>8.6597025886277628</v>
      </c>
      <c r="R34" s="105">
        <v>11.260529156120777</v>
      </c>
      <c r="S34" s="105">
        <v>8.8631501664040524</v>
      </c>
      <c r="T34" s="105">
        <v>13.446607063477044</v>
      </c>
      <c r="U34" s="105">
        <v>11.99678587225794</v>
      </c>
      <c r="V34" s="105">
        <v>13.464923260587366</v>
      </c>
      <c r="W34" s="105">
        <v>11.159459068324617</v>
      </c>
      <c r="DA34" s="132" t="s">
        <v>2945</v>
      </c>
    </row>
    <row r="35" spans="1:105" ht="12" customHeight="1" x14ac:dyDescent="0.25">
      <c r="A35" s="106" t="s">
        <v>122</v>
      </c>
      <c r="B35" s="102">
        <v>19.074897472400657</v>
      </c>
      <c r="C35" s="102">
        <v>19.036076144186286</v>
      </c>
      <c r="D35" s="102">
        <v>19.887784859167468</v>
      </c>
      <c r="E35" s="102">
        <v>20.239208177095264</v>
      </c>
      <c r="F35" s="102">
        <v>20.551092717115004</v>
      </c>
      <c r="G35" s="102">
        <v>20.504511694100028</v>
      </c>
      <c r="H35" s="102">
        <v>20.156855332528394</v>
      </c>
      <c r="I35" s="102">
        <v>21.996760328628124</v>
      </c>
      <c r="J35" s="102">
        <v>20.504982973573217</v>
      </c>
      <c r="K35" s="102">
        <v>20.726839109797488</v>
      </c>
      <c r="L35" s="102">
        <v>21.02430458321566</v>
      </c>
      <c r="M35" s="102">
        <v>22.413627865713785</v>
      </c>
      <c r="N35" s="102">
        <v>21.177825618998</v>
      </c>
      <c r="O35" s="102">
        <v>20.555107600501604</v>
      </c>
      <c r="P35" s="102">
        <v>18.41377134048976</v>
      </c>
      <c r="Q35" s="102">
        <v>18.793060259876153</v>
      </c>
      <c r="R35" s="102">
        <v>18.947762423029072</v>
      </c>
      <c r="S35" s="102">
        <v>20.478212535923785</v>
      </c>
      <c r="T35" s="102">
        <v>21.510768636369132</v>
      </c>
      <c r="U35" s="102">
        <v>20.563146112652806</v>
      </c>
      <c r="V35" s="102">
        <v>20.33947437155744</v>
      </c>
      <c r="W35" s="102">
        <v>21.590175957565535</v>
      </c>
      <c r="DA35" s="131" t="s">
        <v>2946</v>
      </c>
    </row>
    <row r="36" spans="1:105" ht="12" customHeight="1" x14ac:dyDescent="0.25">
      <c r="A36" s="107" t="s">
        <v>121</v>
      </c>
      <c r="B36" s="105">
        <v>19.074897472400654</v>
      </c>
      <c r="C36" s="105">
        <v>19.042998333203595</v>
      </c>
      <c r="D36" s="105">
        <v>19.898822720980544</v>
      </c>
      <c r="E36" s="105">
        <v>20.258117708831708</v>
      </c>
      <c r="F36" s="105">
        <v>20.563761109715923</v>
      </c>
      <c r="G36" s="105">
        <v>20.51461137175966</v>
      </c>
      <c r="H36" s="105">
        <v>20.160791096766662</v>
      </c>
      <c r="I36" s="105">
        <v>21.994224866729812</v>
      </c>
      <c r="J36" s="105">
        <v>20.501112657320796</v>
      </c>
      <c r="K36" s="105">
        <v>20.719630088549877</v>
      </c>
      <c r="L36" s="105">
        <v>21.020667988698602</v>
      </c>
      <c r="M36" s="105">
        <v>22.40728662281067</v>
      </c>
      <c r="N36" s="105">
        <v>21.176458965658636</v>
      </c>
      <c r="O36" s="105">
        <v>20.55653921059125</v>
      </c>
      <c r="P36" s="105">
        <v>18.422395047312218</v>
      </c>
      <c r="Q36" s="105">
        <v>18.794459709536202</v>
      </c>
      <c r="R36" s="105">
        <v>18.942072473421891</v>
      </c>
      <c r="S36" s="105">
        <v>20.469059303889576</v>
      </c>
      <c r="T36" s="105">
        <v>21.515712033398213</v>
      </c>
      <c r="U36" s="105">
        <v>20.562775049626563</v>
      </c>
      <c r="V36" s="105">
        <v>20.343561060112908</v>
      </c>
      <c r="W36" s="105">
        <v>21.576587002768395</v>
      </c>
      <c r="DA36" s="132" t="s">
        <v>2947</v>
      </c>
    </row>
    <row r="37" spans="1:105" ht="12" customHeight="1" x14ac:dyDescent="0.25">
      <c r="A37" s="108" t="s">
        <v>53</v>
      </c>
      <c r="B37" s="99">
        <v>8.2975602428093289</v>
      </c>
      <c r="C37" s="99">
        <v>7.8662137742419445</v>
      </c>
      <c r="D37" s="99">
        <v>8.4696547524445425</v>
      </c>
      <c r="E37" s="99">
        <v>8.6169817396122568</v>
      </c>
      <c r="F37" s="99">
        <v>9.3491351136155636</v>
      </c>
      <c r="G37" s="99">
        <v>9.171746288257637</v>
      </c>
      <c r="H37" s="99">
        <v>8.9268020578361931</v>
      </c>
      <c r="I37" s="99">
        <v>10.838549649369757</v>
      </c>
      <c r="J37" s="99">
        <v>9.1034173284031201</v>
      </c>
      <c r="K37" s="99">
        <v>9.3350733601316183</v>
      </c>
      <c r="L37" s="99">
        <v>9.3920264923028416</v>
      </c>
      <c r="M37" s="99">
        <v>10.475401561788889</v>
      </c>
      <c r="N37" s="99">
        <v>9.9418696490163772</v>
      </c>
      <c r="O37" s="99">
        <v>10.098975331765059</v>
      </c>
      <c r="P37" s="99">
        <v>7.9785492015648671</v>
      </c>
      <c r="Q37" s="99">
        <v>8.1072956699306644</v>
      </c>
      <c r="R37" s="99">
        <v>8.2828005258718136</v>
      </c>
      <c r="S37" s="99">
        <v>9.54952371974111</v>
      </c>
      <c r="T37" s="99">
        <v>9.1959474970173183</v>
      </c>
      <c r="U37" s="99">
        <v>8.8682933734548364</v>
      </c>
      <c r="V37" s="99">
        <v>8.212563337539514</v>
      </c>
      <c r="W37" s="99">
        <v>9.6633802738883112</v>
      </c>
      <c r="DA37" s="63" t="s">
        <v>2948</v>
      </c>
    </row>
    <row r="38" spans="1:105" ht="12" customHeight="1" x14ac:dyDescent="0.25">
      <c r="A38" s="108" t="s">
        <v>52</v>
      </c>
      <c r="B38" s="99">
        <v>10.777337229591325</v>
      </c>
      <c r="C38" s="99">
        <v>11.176784558961653</v>
      </c>
      <c r="D38" s="99">
        <v>11.429167968535999</v>
      </c>
      <c r="E38" s="99">
        <v>11.641135969219452</v>
      </c>
      <c r="F38" s="99">
        <v>11.214625996100359</v>
      </c>
      <c r="G38" s="99">
        <v>11.342865083502023</v>
      </c>
      <c r="H38" s="99">
        <v>11.233989038930471</v>
      </c>
      <c r="I38" s="99">
        <v>11.155675217360052</v>
      </c>
      <c r="J38" s="99">
        <v>11.397695328917674</v>
      </c>
      <c r="K38" s="99">
        <v>11.384556728418255</v>
      </c>
      <c r="L38" s="99">
        <v>11.628641496395762</v>
      </c>
      <c r="M38" s="99">
        <v>11.931885061021777</v>
      </c>
      <c r="N38" s="99">
        <v>11.234589316642262</v>
      </c>
      <c r="O38" s="99">
        <v>10.457563878826193</v>
      </c>
      <c r="P38" s="99">
        <v>10.443845845747347</v>
      </c>
      <c r="Q38" s="99">
        <v>10.687164039605536</v>
      </c>
      <c r="R38" s="99">
        <v>10.659271947550076</v>
      </c>
      <c r="S38" s="99">
        <v>10.919535584148466</v>
      </c>
      <c r="T38" s="99">
        <v>12.319764536380893</v>
      </c>
      <c r="U38" s="99">
        <v>11.694481676171726</v>
      </c>
      <c r="V38" s="99">
        <v>12.130997722573396</v>
      </c>
      <c r="W38" s="99">
        <v>11.913206728880086</v>
      </c>
      <c r="DA38" s="63" t="s">
        <v>2949</v>
      </c>
    </row>
    <row r="39" spans="1:105" ht="12" customHeight="1" x14ac:dyDescent="0.25">
      <c r="A39" s="121" t="s">
        <v>54</v>
      </c>
      <c r="B39" s="123">
        <v>7.4147625970676145</v>
      </c>
      <c r="C39" s="123">
        <v>7.6593938747711814</v>
      </c>
      <c r="D39" s="123">
        <v>7.8423599229142367</v>
      </c>
      <c r="E39" s="123">
        <v>7.9962029697733943</v>
      </c>
      <c r="F39" s="123">
        <v>8.2064574138279767</v>
      </c>
      <c r="G39" s="123">
        <v>8.3554562632355669</v>
      </c>
      <c r="H39" s="123">
        <v>8.2077440788461153</v>
      </c>
      <c r="I39" s="123">
        <v>7.7631677913913588</v>
      </c>
      <c r="J39" s="123">
        <v>7.4499556886255736</v>
      </c>
      <c r="K39" s="123">
        <v>7.3978986530151563</v>
      </c>
      <c r="L39" s="123">
        <v>7.5377046051579653</v>
      </c>
      <c r="M39" s="123">
        <v>6.8620119549587599</v>
      </c>
      <c r="N39" s="123">
        <v>6.8902500391520212</v>
      </c>
      <c r="O39" s="123">
        <v>6.7940689684163464</v>
      </c>
      <c r="P39" s="123">
        <v>6.417712228967404</v>
      </c>
      <c r="Q39" s="123">
        <v>6.0723298892816429</v>
      </c>
      <c r="R39" s="123">
        <v>5.8583513989741984</v>
      </c>
      <c r="S39" s="123">
        <v>6.3002980331463556</v>
      </c>
      <c r="T39" s="123">
        <v>6.0089547574951085</v>
      </c>
      <c r="U39" s="123">
        <v>5.995590484486943</v>
      </c>
      <c r="V39" s="123">
        <v>5.8350010229382017</v>
      </c>
      <c r="W39" s="123">
        <v>6.1068545182299241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7.4147625970676145</v>
      </c>
      <c r="C41" s="110">
        <v>7.6593938747711814</v>
      </c>
      <c r="D41" s="110">
        <v>7.8423599229142367</v>
      </c>
      <c r="E41" s="110">
        <v>7.9962029697733943</v>
      </c>
      <c r="F41" s="110">
        <v>8.2064574138279767</v>
      </c>
      <c r="G41" s="110">
        <v>8.3554562632355669</v>
      </c>
      <c r="H41" s="110">
        <v>8.2077440788461153</v>
      </c>
      <c r="I41" s="110">
        <v>7.7631677913913588</v>
      </c>
      <c r="J41" s="110">
        <v>7.4499556886255736</v>
      </c>
      <c r="K41" s="110">
        <v>7.3978986530151563</v>
      </c>
      <c r="L41" s="110">
        <v>7.5377046051579653</v>
      </c>
      <c r="M41" s="110">
        <v>6.8620119549587599</v>
      </c>
      <c r="N41" s="110">
        <v>6.8902500391520212</v>
      </c>
      <c r="O41" s="110">
        <v>6.7940689684163464</v>
      </c>
      <c r="P41" s="110">
        <v>6.417712228967404</v>
      </c>
      <c r="Q41" s="110">
        <v>6.0723298892816429</v>
      </c>
      <c r="R41" s="110">
        <v>5.8583513989741984</v>
      </c>
      <c r="S41" s="110">
        <v>6.3002980331463556</v>
      </c>
      <c r="T41" s="110">
        <v>6.0089547574951085</v>
      </c>
      <c r="U41" s="110">
        <v>5.995590484486943</v>
      </c>
      <c r="V41" s="110">
        <v>5.8350010229382017</v>
      </c>
      <c r="W41" s="110">
        <v>6.1068545182299241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128.34099154650312</v>
      </c>
      <c r="C43" s="118">
        <f t="shared" si="14"/>
        <v>147.35589489550014</v>
      </c>
      <c r="D43" s="118">
        <f t="shared" si="14"/>
        <v>135.4073344789397</v>
      </c>
      <c r="E43" s="118">
        <f t="shared" si="14"/>
        <v>135.86654901442463</v>
      </c>
      <c r="F43" s="118">
        <f t="shared" si="14"/>
        <v>127.51945183762714</v>
      </c>
      <c r="G43" s="118">
        <f t="shared" si="14"/>
        <v>130.55440363414652</v>
      </c>
      <c r="H43" s="118">
        <f t="shared" si="14"/>
        <v>142.63311374972977</v>
      </c>
      <c r="I43" s="118">
        <f t="shared" si="14"/>
        <v>95.196449306800744</v>
      </c>
      <c r="J43" s="118">
        <f t="shared" si="14"/>
        <v>137.22827514928645</v>
      </c>
      <c r="K43" s="118">
        <f t="shared" si="14"/>
        <v>126.08717048847483</v>
      </c>
      <c r="L43" s="118">
        <f t="shared" si="14"/>
        <v>131.84153110911927</v>
      </c>
      <c r="M43" s="118">
        <f t="shared" si="14"/>
        <v>118.39200080522619</v>
      </c>
      <c r="N43" s="118">
        <f t="shared" si="14"/>
        <v>127.05893382364114</v>
      </c>
      <c r="O43" s="118">
        <f t="shared" si="14"/>
        <v>137.85438893978167</v>
      </c>
      <c r="P43" s="118">
        <f t="shared" si="14"/>
        <v>119.95591964309521</v>
      </c>
      <c r="Q43" s="118">
        <f t="shared" si="14"/>
        <v>117.41093234068194</v>
      </c>
      <c r="R43" s="118">
        <f t="shared" ref="R43:V43" si="15">R44+R47+R49+R58</f>
        <v>119.39987764803064</v>
      </c>
      <c r="S43" s="118">
        <f t="shared" si="15"/>
        <v>124.7011035976402</v>
      </c>
      <c r="T43" s="118">
        <f t="shared" si="15"/>
        <v>112.57582354898533</v>
      </c>
      <c r="U43" s="118">
        <f t="shared" si="15"/>
        <v>131.55986083441312</v>
      </c>
      <c r="V43" s="118">
        <f t="shared" si="15"/>
        <v>147.61025816944596</v>
      </c>
      <c r="W43" s="118">
        <f t="shared" ref="W43" si="16">W44+W47+W49+W58</f>
        <v>102.14358626169374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102.37620469108104</v>
      </c>
      <c r="C44" s="123">
        <f t="shared" si="17"/>
        <v>119.08998995131036</v>
      </c>
      <c r="D44" s="123">
        <f t="shared" si="17"/>
        <v>107.48191104375061</v>
      </c>
      <c r="E44" s="123">
        <f t="shared" si="17"/>
        <v>106.7626519578123</v>
      </c>
      <c r="F44" s="123">
        <f t="shared" si="17"/>
        <v>98.986634984635188</v>
      </c>
      <c r="G44" s="123">
        <f t="shared" si="17"/>
        <v>100.83615817115032</v>
      </c>
      <c r="H44" s="123">
        <f t="shared" si="17"/>
        <v>111.46875545078271</v>
      </c>
      <c r="I44" s="123">
        <f t="shared" si="17"/>
        <v>69.743774239856009</v>
      </c>
      <c r="J44" s="123">
        <f t="shared" si="17"/>
        <v>107.04924521508548</v>
      </c>
      <c r="K44" s="123">
        <f t="shared" si="17"/>
        <v>96.830775550588896</v>
      </c>
      <c r="L44" s="123">
        <f t="shared" si="17"/>
        <v>102.75325583142912</v>
      </c>
      <c r="M44" s="123">
        <f t="shared" si="17"/>
        <v>89.163905399520658</v>
      </c>
      <c r="N44" s="123">
        <f t="shared" si="17"/>
        <v>97.242275605999595</v>
      </c>
      <c r="O44" s="123">
        <f t="shared" si="17"/>
        <v>111.56133110774009</v>
      </c>
      <c r="P44" s="123">
        <f t="shared" si="17"/>
        <v>92.846824086731857</v>
      </c>
      <c r="Q44" s="123">
        <f t="shared" si="17"/>
        <v>91.574254412082965</v>
      </c>
      <c r="R44" s="123">
        <f t="shared" ref="R44:V44" si="18">SUM(R45:R46)</f>
        <v>93.857066548566792</v>
      </c>
      <c r="S44" s="123">
        <f t="shared" si="18"/>
        <v>96.631425249975564</v>
      </c>
      <c r="T44" s="123">
        <f t="shared" si="18"/>
        <v>86.008489746071007</v>
      </c>
      <c r="U44" s="123">
        <f t="shared" si="18"/>
        <v>102.14636141759102</v>
      </c>
      <c r="V44" s="123">
        <f t="shared" si="18"/>
        <v>115.82259330948909</v>
      </c>
      <c r="W44" s="123">
        <f t="shared" ref="W44" si="19">SUM(W45:W46)</f>
        <v>77.866228338811169</v>
      </c>
      <c r="DA44" s="130" t="s">
        <v>2954</v>
      </c>
    </row>
    <row r="45" spans="1:105" ht="12" customHeight="1" x14ac:dyDescent="0.25">
      <c r="A45" s="97" t="s">
        <v>216</v>
      </c>
      <c r="B45" s="99">
        <v>99.952972137640856</v>
      </c>
      <c r="C45" s="99">
        <v>116.30676249213292</v>
      </c>
      <c r="D45" s="99">
        <v>105.01076503315284</v>
      </c>
      <c r="E45" s="99">
        <v>104.36805404911546</v>
      </c>
      <c r="F45" s="99">
        <v>96.785403993119218</v>
      </c>
      <c r="G45" s="99">
        <v>98.62039968084234</v>
      </c>
      <c r="H45" s="99">
        <v>109.07559522395189</v>
      </c>
      <c r="I45" s="99">
        <v>68.273437827061954</v>
      </c>
      <c r="J45" s="99">
        <v>104.81444073220774</v>
      </c>
      <c r="K45" s="99">
        <v>94.834638229637051</v>
      </c>
      <c r="L45" s="99">
        <v>100.6643839689376</v>
      </c>
      <c r="M45" s="99">
        <v>87.382018225775241</v>
      </c>
      <c r="N45" s="99">
        <v>95.313735092278975</v>
      </c>
      <c r="O45" s="99">
        <v>109.35973845338989</v>
      </c>
      <c r="P45" s="99">
        <v>91.017097446141037</v>
      </c>
      <c r="Q45" s="99">
        <v>89.773928129844322</v>
      </c>
      <c r="R45" s="99">
        <v>92.03632304785674</v>
      </c>
      <c r="S45" s="99">
        <v>94.776938046315905</v>
      </c>
      <c r="T45" s="99">
        <v>84.364811321950029</v>
      </c>
      <c r="U45" s="99">
        <v>100.22168571040886</v>
      </c>
      <c r="V45" s="99">
        <v>113.64347739919654</v>
      </c>
      <c r="W45" s="99">
        <v>76.414757354983934</v>
      </c>
      <c r="DA45" s="63" t="s">
        <v>2955</v>
      </c>
    </row>
    <row r="46" spans="1:105" ht="12" customHeight="1" x14ac:dyDescent="0.25">
      <c r="A46" s="97" t="s">
        <v>53</v>
      </c>
      <c r="B46" s="99">
        <v>2.4232325534401822</v>
      </c>
      <c r="C46" s="99">
        <v>2.7832274591774389</v>
      </c>
      <c r="D46" s="99">
        <v>2.4711460105977729</v>
      </c>
      <c r="E46" s="99">
        <v>2.3945979086968352</v>
      </c>
      <c r="F46" s="99">
        <v>2.2012309915159642</v>
      </c>
      <c r="G46" s="99">
        <v>2.2157584903079814</v>
      </c>
      <c r="H46" s="99">
        <v>2.3931602268308101</v>
      </c>
      <c r="I46" s="99">
        <v>1.4703364127940501</v>
      </c>
      <c r="J46" s="99">
        <v>2.2348044828777409</v>
      </c>
      <c r="K46" s="99">
        <v>1.9961373209518523</v>
      </c>
      <c r="L46" s="99">
        <v>2.0888718624915148</v>
      </c>
      <c r="M46" s="99">
        <v>1.7818871737454207</v>
      </c>
      <c r="N46" s="99">
        <v>1.9285405137206186</v>
      </c>
      <c r="O46" s="99">
        <v>2.2015926543501871</v>
      </c>
      <c r="P46" s="99">
        <v>1.8297266405908148</v>
      </c>
      <c r="Q46" s="99">
        <v>1.8003262822386468</v>
      </c>
      <c r="R46" s="99">
        <v>1.8207435007100445</v>
      </c>
      <c r="S46" s="99">
        <v>1.8544872036596523</v>
      </c>
      <c r="T46" s="99">
        <v>1.6436784241209732</v>
      </c>
      <c r="U46" s="99">
        <v>1.9246757071821556</v>
      </c>
      <c r="V46" s="99">
        <v>2.1791159102925541</v>
      </c>
      <c r="W46" s="99">
        <v>1.4514709838272386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0.32602600354374539</v>
      </c>
      <c r="C47" s="123">
        <f t="shared" si="20"/>
        <v>0.33648616521957431</v>
      </c>
      <c r="D47" s="123">
        <f t="shared" si="20"/>
        <v>0.3547924757223076</v>
      </c>
      <c r="E47" s="123">
        <f t="shared" si="20"/>
        <v>0.68372000960467239</v>
      </c>
      <c r="F47" s="123">
        <f t="shared" si="20"/>
        <v>0.37852795625736568</v>
      </c>
      <c r="G47" s="123">
        <f t="shared" si="20"/>
        <v>0.41785441893545305</v>
      </c>
      <c r="H47" s="123">
        <f t="shared" si="20"/>
        <v>0.67724663369260618</v>
      </c>
      <c r="I47" s="123">
        <f t="shared" si="20"/>
        <v>0.55238909781372147</v>
      </c>
      <c r="J47" s="123">
        <f t="shared" si="20"/>
        <v>0.62431657636214544</v>
      </c>
      <c r="K47" s="123">
        <f t="shared" si="20"/>
        <v>0.65575627179155249</v>
      </c>
      <c r="L47" s="123">
        <f t="shared" si="20"/>
        <v>0.79329051671340067</v>
      </c>
      <c r="M47" s="123">
        <f t="shared" si="20"/>
        <v>0.88758941193896679</v>
      </c>
      <c r="N47" s="123">
        <f t="shared" si="20"/>
        <v>0.93729574334208121</v>
      </c>
      <c r="O47" s="123">
        <f t="shared" si="20"/>
        <v>0.99156657718341767</v>
      </c>
      <c r="P47" s="123">
        <f t="shared" si="20"/>
        <v>1.0422037104517992</v>
      </c>
      <c r="Q47" s="123">
        <f t="shared" si="20"/>
        <v>1.0945589106797291</v>
      </c>
      <c r="R47" s="123">
        <f t="shared" si="20"/>
        <v>1.2109251750610479</v>
      </c>
      <c r="S47" s="123">
        <f t="shared" si="20"/>
        <v>1.2512002458584672</v>
      </c>
      <c r="T47" s="123">
        <f t="shared" si="20"/>
        <v>1.1325201327363306</v>
      </c>
      <c r="U47" s="123">
        <f t="shared" si="20"/>
        <v>1.093086908572287</v>
      </c>
      <c r="V47" s="123">
        <f t="shared" si="20"/>
        <v>1.0489595206933793</v>
      </c>
      <c r="W47" s="123">
        <f t="shared" si="20"/>
        <v>1.2002883933292381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0.32602600354374539</v>
      </c>
      <c r="C48" s="99">
        <f>RES_hhdet_tesh!C48/RES_summary!C$19</f>
        <v>0.33648616521957431</v>
      </c>
      <c r="D48" s="99">
        <f>RES_hhdet_tesh!D48/RES_summary!D$19</f>
        <v>0.3547924757223076</v>
      </c>
      <c r="E48" s="99">
        <f>RES_hhdet_tesh!E48/RES_summary!E$19</f>
        <v>0.68372000960467239</v>
      </c>
      <c r="F48" s="99">
        <f>RES_hhdet_tesh!F48/RES_summary!F$19</f>
        <v>0.37852795625736568</v>
      </c>
      <c r="G48" s="99">
        <f>RES_hhdet_tesh!G48/RES_summary!G$19</f>
        <v>0.41785441893545305</v>
      </c>
      <c r="H48" s="99">
        <f>RES_hhdet_tesh!H48/RES_summary!H$19</f>
        <v>0.67724663369260618</v>
      </c>
      <c r="I48" s="99">
        <f>RES_hhdet_tesh!I48/RES_summary!I$19</f>
        <v>0.55238909781372147</v>
      </c>
      <c r="J48" s="99">
        <f>RES_hhdet_tesh!J48/RES_summary!J$19</f>
        <v>0.62431657636214544</v>
      </c>
      <c r="K48" s="99">
        <f>RES_hhdet_tesh!K48/RES_summary!K$19</f>
        <v>0.65575627179155249</v>
      </c>
      <c r="L48" s="99">
        <f>RES_hhdet_tesh!L48/RES_summary!L$19</f>
        <v>0.79329051671340067</v>
      </c>
      <c r="M48" s="99">
        <f>RES_hhdet_tesh!M48/RES_summary!M$19</f>
        <v>0.88758941193896679</v>
      </c>
      <c r="N48" s="99">
        <f>RES_hhdet_tesh!N48/RES_summary!N$19</f>
        <v>0.93729574334208121</v>
      </c>
      <c r="O48" s="99">
        <f>RES_hhdet_tesh!O48/RES_summary!O$19</f>
        <v>0.99156657718341767</v>
      </c>
      <c r="P48" s="99">
        <f>RES_hhdet_tesh!P48/RES_summary!P$19</f>
        <v>1.0422037104517992</v>
      </c>
      <c r="Q48" s="99">
        <f>RES_hhdet_tesh!Q48/RES_summary!Q$19</f>
        <v>1.0945589106797291</v>
      </c>
      <c r="R48" s="99">
        <f>RES_hhdet_tesh!R48/RES_summary!R$19</f>
        <v>1.2109251750610479</v>
      </c>
      <c r="S48" s="99">
        <f>RES_hhdet_tesh!S48/RES_summary!S$19</f>
        <v>1.2512002458584672</v>
      </c>
      <c r="T48" s="99">
        <f>RES_hhdet_tesh!T48/RES_summary!T$19</f>
        <v>1.1325201327363306</v>
      </c>
      <c r="U48" s="99">
        <f>RES_hhdet_tesh!U48/RES_summary!U$19</f>
        <v>1.093086908572287</v>
      </c>
      <c r="V48" s="99">
        <f>RES_hhdet_tesh!V48/RES_summary!V$19</f>
        <v>1.0489595206933793</v>
      </c>
      <c r="W48" s="99">
        <f>RES_hhdet_tesh!W48/RES_summary!W$19</f>
        <v>1.2002883933292381</v>
      </c>
      <c r="DA48" s="63" t="s">
        <v>2958</v>
      </c>
    </row>
    <row r="49" spans="1:105" ht="12" customHeight="1" x14ac:dyDescent="0.25">
      <c r="A49" s="121" t="s">
        <v>55</v>
      </c>
      <c r="B49" s="123">
        <v>18.223998254810716</v>
      </c>
      <c r="C49" s="123">
        <v>20.270024904199023</v>
      </c>
      <c r="D49" s="123">
        <v>19.728271036552545</v>
      </c>
      <c r="E49" s="123">
        <v>20.423974077234273</v>
      </c>
      <c r="F49" s="123">
        <v>19.947831482906608</v>
      </c>
      <c r="G49" s="123">
        <v>20.944934780825182</v>
      </c>
      <c r="H49" s="123">
        <v>22.279367586408345</v>
      </c>
      <c r="I49" s="123">
        <v>17.137118177739662</v>
      </c>
      <c r="J49" s="123">
        <v>22.104757669213285</v>
      </c>
      <c r="K49" s="123">
        <v>21.202740013079222</v>
      </c>
      <c r="L49" s="123">
        <v>20.75728015581878</v>
      </c>
      <c r="M49" s="123">
        <v>21.478494038807799</v>
      </c>
      <c r="N49" s="123">
        <v>21.989112435147483</v>
      </c>
      <c r="O49" s="123">
        <v>18.507422286441834</v>
      </c>
      <c r="P49" s="123">
        <v>19.649179616944124</v>
      </c>
      <c r="Q49" s="123">
        <v>18.669789128637611</v>
      </c>
      <c r="R49" s="123">
        <v>18.473534525428594</v>
      </c>
      <c r="S49" s="123">
        <v>20.518180068659888</v>
      </c>
      <c r="T49" s="123">
        <v>19.425858912682898</v>
      </c>
      <c r="U49" s="123">
        <v>22.324822023762852</v>
      </c>
      <c r="V49" s="123">
        <v>24.9037043163253</v>
      </c>
      <c r="W49" s="123">
        <v>16.970215011323386</v>
      </c>
      <c r="DA49" s="130" t="s">
        <v>2959</v>
      </c>
    </row>
    <row r="50" spans="1:105" ht="12" customHeight="1" x14ac:dyDescent="0.25">
      <c r="A50" s="97" t="s">
        <v>138</v>
      </c>
      <c r="B50" s="99">
        <v>18.132516236807259</v>
      </c>
      <c r="C50" s="99">
        <v>20.404586747712905</v>
      </c>
      <c r="D50" s="99">
        <v>19.711080339476272</v>
      </c>
      <c r="E50" s="99">
        <v>20.443719214547169</v>
      </c>
      <c r="F50" s="99">
        <v>19.88399630309365</v>
      </c>
      <c r="G50" s="99">
        <v>20.993358105944424</v>
      </c>
      <c r="H50" s="99">
        <v>22.50959770994535</v>
      </c>
      <c r="I50" s="99">
        <v>16.633999292339546</v>
      </c>
      <c r="J50" s="99">
        <v>22.28085375023084</v>
      </c>
      <c r="K50" s="99">
        <v>21.258673794364757</v>
      </c>
      <c r="L50" s="99">
        <v>20.73324271933004</v>
      </c>
      <c r="M50" s="99">
        <v>21.362662246541124</v>
      </c>
      <c r="N50" s="99">
        <v>22.154140648640482</v>
      </c>
      <c r="O50" s="99">
        <v>17.88904128785444</v>
      </c>
      <c r="P50" s="99">
        <v>20.145571978077864</v>
      </c>
      <c r="Q50" s="99">
        <v>18.669804047913001</v>
      </c>
      <c r="R50" s="99">
        <v>18.344411723190959</v>
      </c>
      <c r="S50" s="99">
        <v>20.556118012242344</v>
      </c>
      <c r="T50" s="99">
        <v>18.955467881785655</v>
      </c>
      <c r="U50" s="99">
        <v>22.613957708011792</v>
      </c>
      <c r="V50" s="99">
        <v>25.599701142553617</v>
      </c>
      <c r="W50" s="99">
        <v>16.490043089723351</v>
      </c>
      <c r="DA50" s="63" t="s">
        <v>2960</v>
      </c>
    </row>
    <row r="51" spans="1:105" ht="12" customHeight="1" x14ac:dyDescent="0.25">
      <c r="A51" s="97" t="s">
        <v>137</v>
      </c>
      <c r="B51" s="99">
        <v>18.132516236807255</v>
      </c>
      <c r="C51" s="99">
        <v>20.403438630979124</v>
      </c>
      <c r="D51" s="99">
        <v>19.709468612983805</v>
      </c>
      <c r="E51" s="99">
        <v>20.438997075693354</v>
      </c>
      <c r="F51" s="99">
        <v>19.880018847858864</v>
      </c>
      <c r="G51" s="99">
        <v>20.986233576805812</v>
      </c>
      <c r="H51" s="99">
        <v>22.497013011516017</v>
      </c>
      <c r="I51" s="99">
        <v>16.625816353261097</v>
      </c>
      <c r="J51" s="99">
        <v>22.2678003234304</v>
      </c>
      <c r="K51" s="99">
        <v>21.247167856992217</v>
      </c>
      <c r="L51" s="99">
        <v>20.729350900170882</v>
      </c>
      <c r="M51" s="99">
        <v>21.36201611108158</v>
      </c>
      <c r="N51" s="99">
        <v>22.153453873294264</v>
      </c>
      <c r="O51" s="99">
        <v>17.89341228474251</v>
      </c>
      <c r="P51" s="99">
        <v>20.117228077608328</v>
      </c>
      <c r="Q51" s="99">
        <v>18.644895838757826</v>
      </c>
      <c r="R51" s="99">
        <v>18.319279831548492</v>
      </c>
      <c r="S51" s="99">
        <v>20.527394318157935</v>
      </c>
      <c r="T51" s="99">
        <v>18.93896588808278</v>
      </c>
      <c r="U51" s="99">
        <v>22.576804503236477</v>
      </c>
      <c r="V51" s="99">
        <v>25.559738088456616</v>
      </c>
      <c r="W51" s="99">
        <v>16.461744928453449</v>
      </c>
      <c r="DA51" s="63" t="s">
        <v>2961</v>
      </c>
    </row>
    <row r="52" spans="1:105" ht="12" customHeight="1" x14ac:dyDescent="0.25">
      <c r="A52" s="100" t="s">
        <v>216</v>
      </c>
      <c r="B52" s="102">
        <v>7.8813603005381738</v>
      </c>
      <c r="C52" s="102">
        <v>8.4421831065523687</v>
      </c>
      <c r="D52" s="102">
        <v>8.3882795563469461</v>
      </c>
      <c r="E52" s="102">
        <v>8.6958718963213713</v>
      </c>
      <c r="F52" s="102">
        <v>9.0343433319276425</v>
      </c>
      <c r="G52" s="102">
        <v>9.3945999337354404</v>
      </c>
      <c r="H52" s="102">
        <v>10.004338683137803</v>
      </c>
      <c r="I52" s="102">
        <v>8.1865750352565456</v>
      </c>
      <c r="J52" s="102">
        <v>9.9274950810025313</v>
      </c>
      <c r="K52" s="102">
        <v>9.5860898823523275</v>
      </c>
      <c r="L52" s="102">
        <v>9.2748597160350652</v>
      </c>
      <c r="M52" s="102">
        <v>9.9402269671999459</v>
      </c>
      <c r="N52" s="102">
        <v>10.402796178497026</v>
      </c>
      <c r="O52" s="102">
        <v>8.7580954511494671</v>
      </c>
      <c r="P52" s="102">
        <v>8.8264816522972414</v>
      </c>
      <c r="Q52" s="102">
        <v>8.0570371534797385</v>
      </c>
      <c r="R52" s="102">
        <v>8.0131909838066679</v>
      </c>
      <c r="S52" s="102">
        <v>9.5691627916161792</v>
      </c>
      <c r="T52" s="102">
        <v>8.0342034165575686</v>
      </c>
      <c r="U52" s="102">
        <v>9.8387168206740192</v>
      </c>
      <c r="V52" s="102">
        <v>10.623327322430608</v>
      </c>
      <c r="W52" s="102">
        <v>7.5697894009908495</v>
      </c>
      <c r="DA52" s="131" t="s">
        <v>2962</v>
      </c>
    </row>
    <row r="53" spans="1:105" ht="12" customHeight="1" x14ac:dyDescent="0.25">
      <c r="A53" s="103" t="s">
        <v>52</v>
      </c>
      <c r="B53" s="105">
        <v>10.251155936269083</v>
      </c>
      <c r="C53" s="105">
        <v>11.961255524426754</v>
      </c>
      <c r="D53" s="105">
        <v>11.321189056636859</v>
      </c>
      <c r="E53" s="105">
        <v>11.743125179371985</v>
      </c>
      <c r="F53" s="105">
        <v>10.845675515931225</v>
      </c>
      <c r="G53" s="105">
        <v>11.591633643070367</v>
      </c>
      <c r="H53" s="105">
        <v>12.492674328378211</v>
      </c>
      <c r="I53" s="105">
        <v>8.4392413180045516</v>
      </c>
      <c r="J53" s="105">
        <v>12.340305242427869</v>
      </c>
      <c r="K53" s="105">
        <v>11.661077974639891</v>
      </c>
      <c r="L53" s="105">
        <v>11.454491184135813</v>
      </c>
      <c r="M53" s="105">
        <v>11.421789143881634</v>
      </c>
      <c r="N53" s="105">
        <v>11.750657694797239</v>
      </c>
      <c r="O53" s="105">
        <v>9.135316833593043</v>
      </c>
      <c r="P53" s="105">
        <v>11.290746425311083</v>
      </c>
      <c r="Q53" s="105">
        <v>10.587858685278086</v>
      </c>
      <c r="R53" s="105">
        <v>10.306088847741822</v>
      </c>
      <c r="S53" s="105">
        <v>10.958231526541757</v>
      </c>
      <c r="T53" s="105">
        <v>10.904762471525212</v>
      </c>
      <c r="U53" s="105">
        <v>12.738087682562456</v>
      </c>
      <c r="V53" s="105">
        <v>14.936410766026007</v>
      </c>
      <c r="W53" s="105">
        <v>8.8919555274626028</v>
      </c>
      <c r="DA53" s="132" t="s">
        <v>2963</v>
      </c>
    </row>
    <row r="54" spans="1:105" ht="12" customHeight="1" x14ac:dyDescent="0.25">
      <c r="A54" s="106" t="s">
        <v>122</v>
      </c>
      <c r="B54" s="102">
        <v>19.074897472400654</v>
      </c>
      <c r="C54" s="102">
        <v>19.035333088716371</v>
      </c>
      <c r="D54" s="102">
        <v>19.886082438977699</v>
      </c>
      <c r="E54" s="102">
        <v>20.235810674101515</v>
      </c>
      <c r="F54" s="102">
        <v>20.543425750721124</v>
      </c>
      <c r="G54" s="102">
        <v>20.490573525527076</v>
      </c>
      <c r="H54" s="102">
        <v>20.130183817429259</v>
      </c>
      <c r="I54" s="102">
        <v>21.963310345516941</v>
      </c>
      <c r="J54" s="102">
        <v>20.472380157600352</v>
      </c>
      <c r="K54" s="102">
        <v>20.689186557599548</v>
      </c>
      <c r="L54" s="102">
        <v>20.987354333239406</v>
      </c>
      <c r="M54" s="102">
        <v>22.360199173354982</v>
      </c>
      <c r="N54" s="102">
        <v>21.105171586666668</v>
      </c>
      <c r="O54" s="102">
        <v>20.476621369177515</v>
      </c>
      <c r="P54" s="102">
        <v>18.32332102313385</v>
      </c>
      <c r="Q54" s="102">
        <v>18.699964828259862</v>
      </c>
      <c r="R54" s="102">
        <v>18.873233788067459</v>
      </c>
      <c r="S54" s="102">
        <v>20.441668522435045</v>
      </c>
      <c r="T54" s="102">
        <v>21.546186629128421</v>
      </c>
      <c r="U54" s="102">
        <v>20.639384959763696</v>
      </c>
      <c r="V54" s="102">
        <v>20.303858323944869</v>
      </c>
      <c r="W54" s="102">
        <v>21.43587256100049</v>
      </c>
      <c r="DA54" s="131" t="s">
        <v>2964</v>
      </c>
    </row>
    <row r="55" spans="1:105" ht="12" customHeight="1" x14ac:dyDescent="0.25">
      <c r="A55" s="107" t="s">
        <v>121</v>
      </c>
      <c r="B55" s="105">
        <v>19.074897472400657</v>
      </c>
      <c r="C55" s="105">
        <v>19.041246793980093</v>
      </c>
      <c r="D55" s="105">
        <v>19.895039492052451</v>
      </c>
      <c r="E55" s="105">
        <v>20.249011179191029</v>
      </c>
      <c r="F55" s="105">
        <v>20.551144778741008</v>
      </c>
      <c r="G55" s="105">
        <v>20.495204507705164</v>
      </c>
      <c r="H55" s="105">
        <v>20.12907155713042</v>
      </c>
      <c r="I55" s="105">
        <v>21.959568821756914</v>
      </c>
      <c r="J55" s="105">
        <v>20.46702527404771</v>
      </c>
      <c r="K55" s="105">
        <v>20.679714724533611</v>
      </c>
      <c r="L55" s="105">
        <v>20.979410938080839</v>
      </c>
      <c r="M55" s="105">
        <v>22.339770714776463</v>
      </c>
      <c r="N55" s="105">
        <v>21.100677417547022</v>
      </c>
      <c r="O55" s="105">
        <v>20.472686770335006</v>
      </c>
      <c r="P55" s="105">
        <v>18.288480170732072</v>
      </c>
      <c r="Q55" s="105">
        <v>18.66075668896109</v>
      </c>
      <c r="R55" s="105">
        <v>18.832502101256406</v>
      </c>
      <c r="S55" s="105">
        <v>20.37409773190824</v>
      </c>
      <c r="T55" s="105">
        <v>21.44949891395472</v>
      </c>
      <c r="U55" s="105">
        <v>20.534832124893477</v>
      </c>
      <c r="V55" s="105">
        <v>20.270983856358495</v>
      </c>
      <c r="W55" s="105">
        <v>21.48696666961348</v>
      </c>
      <c r="DA55" s="132" t="s">
        <v>2965</v>
      </c>
    </row>
    <row r="56" spans="1:105" ht="12" customHeight="1" x14ac:dyDescent="0.25">
      <c r="A56" s="108" t="s">
        <v>53</v>
      </c>
      <c r="B56" s="99">
        <v>8.2975602428093289</v>
      </c>
      <c r="C56" s="99">
        <v>7.8654902546719203</v>
      </c>
      <c r="D56" s="99">
        <v>8.4680444741220704</v>
      </c>
      <c r="E56" s="99">
        <v>8.613108191203029</v>
      </c>
      <c r="F56" s="99">
        <v>9.3433992084816122</v>
      </c>
      <c r="G56" s="99">
        <v>9.1630697976269886</v>
      </c>
      <c r="H56" s="99">
        <v>8.9127572691004975</v>
      </c>
      <c r="I56" s="99">
        <v>10.8214714724226</v>
      </c>
      <c r="J56" s="99">
        <v>9.0882809950364898</v>
      </c>
      <c r="K56" s="99">
        <v>9.3170897933548158</v>
      </c>
      <c r="L56" s="99">
        <v>9.3735928577197409</v>
      </c>
      <c r="M56" s="99">
        <v>10.443837889650768</v>
      </c>
      <c r="N56" s="99">
        <v>9.9062919221476697</v>
      </c>
      <c r="O56" s="99">
        <v>10.057780473185961</v>
      </c>
      <c r="P56" s="99">
        <v>7.9205520503327795</v>
      </c>
      <c r="Q56" s="99">
        <v>8.0496206988744365</v>
      </c>
      <c r="R56" s="99">
        <v>8.2348886863692581</v>
      </c>
      <c r="S56" s="99">
        <v>9.5052208638728324</v>
      </c>
      <c r="T56" s="99">
        <v>9.1676476030109857</v>
      </c>
      <c r="U56" s="99">
        <v>8.8562421763937937</v>
      </c>
      <c r="V56" s="99">
        <v>8.1832643922401527</v>
      </c>
      <c r="W56" s="99">
        <v>9.6232425375800581</v>
      </c>
      <c r="DA56" s="63" t="s">
        <v>2966</v>
      </c>
    </row>
    <row r="57" spans="1:105" ht="12" customHeight="1" x14ac:dyDescent="0.25">
      <c r="A57" s="108" t="s">
        <v>52</v>
      </c>
      <c r="B57" s="99">
        <v>10.777337229591325</v>
      </c>
      <c r="C57" s="99">
        <v>11.175756539308175</v>
      </c>
      <c r="D57" s="99">
        <v>11.426995017930382</v>
      </c>
      <c r="E57" s="99">
        <v>11.635902987988</v>
      </c>
      <c r="F57" s="99">
        <v>11.207745570259393</v>
      </c>
      <c r="G57" s="99">
        <v>11.332134710078179</v>
      </c>
      <c r="H57" s="99">
        <v>11.216314288029915</v>
      </c>
      <c r="I57" s="99">
        <v>11.138097349334313</v>
      </c>
      <c r="J57" s="99">
        <v>11.378744279011222</v>
      </c>
      <c r="K57" s="99">
        <v>11.362624931178795</v>
      </c>
      <c r="L57" s="99">
        <v>11.605818080361102</v>
      </c>
      <c r="M57" s="99">
        <v>11.895932825125696</v>
      </c>
      <c r="N57" s="99">
        <v>11.194385495399356</v>
      </c>
      <c r="O57" s="99">
        <v>10.414906297149047</v>
      </c>
      <c r="P57" s="99">
        <v>10.367928120399293</v>
      </c>
      <c r="Q57" s="99">
        <v>10.611135990086657</v>
      </c>
      <c r="R57" s="99">
        <v>10.597613414887142</v>
      </c>
      <c r="S57" s="99">
        <v>10.868876868035411</v>
      </c>
      <c r="T57" s="99">
        <v>12.281851310943733</v>
      </c>
      <c r="U57" s="99">
        <v>11.678589948499688</v>
      </c>
      <c r="V57" s="99">
        <v>12.087719464118345</v>
      </c>
      <c r="W57" s="99">
        <v>11.86372413203342</v>
      </c>
      <c r="DA57" s="63" t="s">
        <v>2967</v>
      </c>
    </row>
    <row r="58" spans="1:105" ht="12" customHeight="1" x14ac:dyDescent="0.25">
      <c r="A58" s="121" t="s">
        <v>54</v>
      </c>
      <c r="B58" s="123">
        <v>7.4147625970676145</v>
      </c>
      <c r="C58" s="123">
        <v>7.6593938747711814</v>
      </c>
      <c r="D58" s="123">
        <v>7.8423599229142367</v>
      </c>
      <c r="E58" s="123">
        <v>7.9962029697733907</v>
      </c>
      <c r="F58" s="123">
        <v>8.2064574138279784</v>
      </c>
      <c r="G58" s="123">
        <v>8.3554562632355704</v>
      </c>
      <c r="H58" s="123">
        <v>8.2077440788461136</v>
      </c>
      <c r="I58" s="123">
        <v>7.7631677913913535</v>
      </c>
      <c r="J58" s="123">
        <v>7.449955688625562</v>
      </c>
      <c r="K58" s="123">
        <v>7.3978986530151616</v>
      </c>
      <c r="L58" s="123">
        <v>7.5377046051579724</v>
      </c>
      <c r="M58" s="123">
        <v>6.8620119549587688</v>
      </c>
      <c r="N58" s="123">
        <v>6.8902500391519759</v>
      </c>
      <c r="O58" s="123">
        <v>6.7940689684163162</v>
      </c>
      <c r="P58" s="123">
        <v>6.4177122289674298</v>
      </c>
      <c r="Q58" s="123">
        <v>6.0723298892816349</v>
      </c>
      <c r="R58" s="123">
        <v>5.8583513989742118</v>
      </c>
      <c r="S58" s="123">
        <v>6.3002980331462783</v>
      </c>
      <c r="T58" s="123">
        <v>6.0089547574950899</v>
      </c>
      <c r="U58" s="123">
        <v>5.9955904844869661</v>
      </c>
      <c r="V58" s="123">
        <v>5.8350010229382008</v>
      </c>
      <c r="W58" s="123">
        <v>6.1068545182299481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7.4147625970676145</v>
      </c>
      <c r="C60" s="110">
        <v>7.6593938747711814</v>
      </c>
      <c r="D60" s="110">
        <v>7.8423599229142367</v>
      </c>
      <c r="E60" s="110">
        <v>7.9962029697733907</v>
      </c>
      <c r="F60" s="110">
        <v>8.2064574138279784</v>
      </c>
      <c r="G60" s="110">
        <v>8.3554562632355704</v>
      </c>
      <c r="H60" s="110">
        <v>8.2077440788461136</v>
      </c>
      <c r="I60" s="110">
        <v>7.7631677913913535</v>
      </c>
      <c r="J60" s="110">
        <v>7.449955688625562</v>
      </c>
      <c r="K60" s="110">
        <v>7.3978986530151616</v>
      </c>
      <c r="L60" s="110">
        <v>7.5377046051579724</v>
      </c>
      <c r="M60" s="110">
        <v>6.8620119549587688</v>
      </c>
      <c r="N60" s="110">
        <v>6.8902500391519759</v>
      </c>
      <c r="O60" s="110">
        <v>6.7940689684163162</v>
      </c>
      <c r="P60" s="110">
        <v>6.4177122289674298</v>
      </c>
      <c r="Q60" s="110">
        <v>6.0723298892816349</v>
      </c>
      <c r="R60" s="110">
        <v>5.8583513989742118</v>
      </c>
      <c r="S60" s="110">
        <v>6.3002980331462783</v>
      </c>
      <c r="T60" s="110">
        <v>6.0089547574950899</v>
      </c>
      <c r="U60" s="110">
        <v>5.9955904844869661</v>
      </c>
      <c r="V60" s="110">
        <v>5.8350010229382008</v>
      </c>
      <c r="W60" s="110">
        <v>6.1068545182299481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133.09933820122561</v>
      </c>
      <c r="C62" s="118">
        <f t="shared" si="21"/>
        <v>138.53787943594929</v>
      </c>
      <c r="D62" s="118">
        <f t="shared" si="21"/>
        <v>136.92582279620009</v>
      </c>
      <c r="E62" s="118">
        <f t="shared" si="21"/>
        <v>136.40454648031269</v>
      </c>
      <c r="F62" s="118">
        <f t="shared" si="21"/>
        <v>132.7443849637738</v>
      </c>
      <c r="G62" s="118">
        <f t="shared" si="21"/>
        <v>129.68276919147533</v>
      </c>
      <c r="H62" s="118">
        <f t="shared" si="21"/>
        <v>127.74807497606857</v>
      </c>
      <c r="I62" s="118">
        <f t="shared" si="21"/>
        <v>119.90298662054094</v>
      </c>
      <c r="J62" s="118">
        <f t="shared" si="21"/>
        <v>125.52408115684061</v>
      </c>
      <c r="K62" s="118">
        <f t="shared" si="21"/>
        <v>124.64870765865275</v>
      </c>
      <c r="L62" s="118">
        <f t="shared" si="21"/>
        <v>136.0089641053782</v>
      </c>
      <c r="M62" s="118">
        <f t="shared" si="21"/>
        <v>117.7628105660491</v>
      </c>
      <c r="N62" s="118">
        <f t="shared" si="21"/>
        <v>129.53622796764665</v>
      </c>
      <c r="O62" s="118">
        <f t="shared" si="21"/>
        <v>138.04920216257139</v>
      </c>
      <c r="P62" s="118">
        <f t="shared" si="21"/>
        <v>112.48491896824555</v>
      </c>
      <c r="Q62" s="118">
        <f t="shared" si="21"/>
        <v>115.62541508569062</v>
      </c>
      <c r="R62" s="118">
        <f t="shared" ref="R62:V62" si="22">R63+R66+R68+R77</f>
        <v>124.92448357273382</v>
      </c>
      <c r="S62" s="118">
        <f t="shared" si="22"/>
        <v>121.67282921164991</v>
      </c>
      <c r="T62" s="118">
        <f t="shared" si="22"/>
        <v>123.74483448956937</v>
      </c>
      <c r="U62" s="118">
        <f t="shared" si="22"/>
        <v>124.60582157833407</v>
      </c>
      <c r="V62" s="118">
        <f t="shared" si="22"/>
        <v>120.63006592768802</v>
      </c>
      <c r="W62" s="118">
        <f t="shared" ref="W62" si="23">W63+W66+W68+W77</f>
        <v>134.37474421722973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106.47090047943179</v>
      </c>
      <c r="C63" s="123">
        <f t="shared" si="24"/>
        <v>111.37405532976918</v>
      </c>
      <c r="D63" s="123">
        <f t="shared" si="24"/>
        <v>108.80273019820322</v>
      </c>
      <c r="E63" s="123">
        <f t="shared" si="24"/>
        <v>107.23513394640385</v>
      </c>
      <c r="F63" s="123">
        <f t="shared" si="24"/>
        <v>103.393184211313</v>
      </c>
      <c r="G63" s="123">
        <f t="shared" si="24"/>
        <v>100.04417228373053</v>
      </c>
      <c r="H63" s="123">
        <f t="shared" si="24"/>
        <v>98.794244857555881</v>
      </c>
      <c r="I63" s="123">
        <f t="shared" si="24"/>
        <v>90.111718850440539</v>
      </c>
      <c r="J63" s="123">
        <f t="shared" si="24"/>
        <v>97.009834158869566</v>
      </c>
      <c r="K63" s="123">
        <f t="shared" si="24"/>
        <v>95.645332351278739</v>
      </c>
      <c r="L63" s="123">
        <f t="shared" si="24"/>
        <v>105.99119968260813</v>
      </c>
      <c r="M63" s="123">
        <f t="shared" si="24"/>
        <v>89.416045390892435</v>
      </c>
      <c r="N63" s="123">
        <f t="shared" si="24"/>
        <v>100.97002823135949</v>
      </c>
      <c r="O63" s="123">
        <f t="shared" si="24"/>
        <v>110.15639218863764</v>
      </c>
      <c r="P63" s="123">
        <f t="shared" si="24"/>
        <v>86.091201207450169</v>
      </c>
      <c r="Q63" s="123">
        <f t="shared" si="24"/>
        <v>89.920937410896755</v>
      </c>
      <c r="R63" s="123">
        <f t="shared" ref="R63:V63" si="25">SUM(R64:R65)</f>
        <v>98.707084088159093</v>
      </c>
      <c r="S63" s="123">
        <f t="shared" si="25"/>
        <v>94.362097198017082</v>
      </c>
      <c r="T63" s="123">
        <f t="shared" si="25"/>
        <v>94.907759508432733</v>
      </c>
      <c r="U63" s="123">
        <f t="shared" si="25"/>
        <v>96.828272297259048</v>
      </c>
      <c r="V63" s="123">
        <f t="shared" si="25"/>
        <v>93.486684701836623</v>
      </c>
      <c r="W63" s="123">
        <f t="shared" ref="W63" si="26">SUM(W64:W65)</f>
        <v>105.00103136378205</v>
      </c>
      <c r="DA63" s="130" t="s">
        <v>2972</v>
      </c>
    </row>
    <row r="64" spans="1:105" ht="12" customHeight="1" x14ac:dyDescent="0.25">
      <c r="A64" s="97" t="s">
        <v>217</v>
      </c>
      <c r="B64" s="99">
        <v>103.95074696510322</v>
      </c>
      <c r="C64" s="99">
        <v>108.77115537856005</v>
      </c>
      <c r="D64" s="99">
        <v>106.30121687321225</v>
      </c>
      <c r="E64" s="99">
        <v>104.82993865780843</v>
      </c>
      <c r="F64" s="99">
        <v>101.0939618826341</v>
      </c>
      <c r="G64" s="99">
        <v>97.845816771541536</v>
      </c>
      <c r="H64" s="99">
        <v>96.673197964399534</v>
      </c>
      <c r="I64" s="99">
        <v>88.211985965472195</v>
      </c>
      <c r="J64" s="99">
        <v>94.984616588900963</v>
      </c>
      <c r="K64" s="99">
        <v>93.673632585417778</v>
      </c>
      <c r="L64" s="99">
        <v>103.83650363042717</v>
      </c>
      <c r="M64" s="99">
        <v>87.629119350639314</v>
      </c>
      <c r="N64" s="99">
        <v>98.96755771221342</v>
      </c>
      <c r="O64" s="99">
        <v>107.98252511960804</v>
      </c>
      <c r="P64" s="99">
        <v>84.394607210626035</v>
      </c>
      <c r="Q64" s="99">
        <v>88.153114915549054</v>
      </c>
      <c r="R64" s="99">
        <v>96.792254566670067</v>
      </c>
      <c r="S64" s="99">
        <v>92.551161456238248</v>
      </c>
      <c r="T64" s="99">
        <v>93.094010225702192</v>
      </c>
      <c r="U64" s="99">
        <v>95.003801793634636</v>
      </c>
      <c r="V64" s="99">
        <v>91.727802291995218</v>
      </c>
      <c r="W64" s="99">
        <v>103.04375214854491</v>
      </c>
      <c r="DA64" s="63" t="s">
        <v>2973</v>
      </c>
    </row>
    <row r="65" spans="1:105" ht="12" customHeight="1" x14ac:dyDescent="0.25">
      <c r="A65" s="97" t="s">
        <v>53</v>
      </c>
      <c r="B65" s="99">
        <v>2.5201535143285709</v>
      </c>
      <c r="C65" s="99">
        <v>2.6028999512091251</v>
      </c>
      <c r="D65" s="99">
        <v>2.5015133249909645</v>
      </c>
      <c r="E65" s="99">
        <v>2.405195288595428</v>
      </c>
      <c r="F65" s="99">
        <v>2.2992223286789004</v>
      </c>
      <c r="G65" s="99">
        <v>2.1983555121890013</v>
      </c>
      <c r="H65" s="99">
        <v>2.1210468931563451</v>
      </c>
      <c r="I65" s="99">
        <v>1.8997328849683477</v>
      </c>
      <c r="J65" s="99">
        <v>2.0252175699685968</v>
      </c>
      <c r="K65" s="99">
        <v>1.9716997658609572</v>
      </c>
      <c r="L65" s="99">
        <v>2.1546960521809519</v>
      </c>
      <c r="M65" s="99">
        <v>1.7869260402531244</v>
      </c>
      <c r="N65" s="99">
        <v>2.0024705191460712</v>
      </c>
      <c r="O65" s="99">
        <v>2.1738670690295914</v>
      </c>
      <c r="P65" s="99">
        <v>1.6965939968241344</v>
      </c>
      <c r="Q65" s="99">
        <v>1.7678224953477002</v>
      </c>
      <c r="R65" s="99">
        <v>1.9148295214890221</v>
      </c>
      <c r="S65" s="99">
        <v>1.8109357417788392</v>
      </c>
      <c r="T65" s="99">
        <v>1.8137492827305397</v>
      </c>
      <c r="U65" s="99">
        <v>1.8244705036244107</v>
      </c>
      <c r="V65" s="99">
        <v>1.7588824098414078</v>
      </c>
      <c r="W65" s="99">
        <v>1.957279215237133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0.32602523574463965</v>
      </c>
      <c r="C66" s="123">
        <f t="shared" si="27"/>
        <v>0.32774212356707144</v>
      </c>
      <c r="D66" s="123">
        <f t="shared" si="27"/>
        <v>0.33207706632904999</v>
      </c>
      <c r="E66" s="123">
        <f t="shared" si="27"/>
        <v>0.67266845327796332</v>
      </c>
      <c r="F66" s="123">
        <f t="shared" si="27"/>
        <v>0.4020822635843283</v>
      </c>
      <c r="G66" s="123">
        <f t="shared" si="27"/>
        <v>0.47093059212106525</v>
      </c>
      <c r="H66" s="123">
        <f t="shared" si="27"/>
        <v>0.79527897904841172</v>
      </c>
      <c r="I66" s="123">
        <f t="shared" si="27"/>
        <v>0.64072326058643114</v>
      </c>
      <c r="J66" s="123">
        <f t="shared" si="27"/>
        <v>0.71059959274582296</v>
      </c>
      <c r="K66" s="123">
        <f t="shared" si="27"/>
        <v>0.74170615788852323</v>
      </c>
      <c r="L66" s="123">
        <f t="shared" si="27"/>
        <v>0.88171847196583431</v>
      </c>
      <c r="M66" s="123">
        <f t="shared" si="27"/>
        <v>0.97568003388225888</v>
      </c>
      <c r="N66" s="123">
        <f t="shared" si="27"/>
        <v>0.97941832481604274</v>
      </c>
      <c r="O66" s="123">
        <f t="shared" si="27"/>
        <v>0.99231442536520931</v>
      </c>
      <c r="P66" s="123">
        <f t="shared" si="27"/>
        <v>0.96006989979838053</v>
      </c>
      <c r="Q66" s="123">
        <f t="shared" si="27"/>
        <v>0.91519080895730487</v>
      </c>
      <c r="R66" s="123">
        <f t="shared" si="27"/>
        <v>0.97783412719273433</v>
      </c>
      <c r="S66" s="123">
        <f t="shared" si="27"/>
        <v>1.0828842776665391</v>
      </c>
      <c r="T66" s="123">
        <f t="shared" si="27"/>
        <v>1.0601783433545739</v>
      </c>
      <c r="U66" s="123">
        <f t="shared" si="27"/>
        <v>1.132478868922639</v>
      </c>
      <c r="V66" s="123">
        <f t="shared" si="27"/>
        <v>1.1724245851613766</v>
      </c>
      <c r="W66" s="123">
        <f t="shared" si="27"/>
        <v>1.2934251552383642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0.32602523574463965</v>
      </c>
      <c r="C67" s="99">
        <f>RES_hhdet_tesh!C67/RES_summary!C$19</f>
        <v>0.32774212356707144</v>
      </c>
      <c r="D67" s="99">
        <f>RES_hhdet_tesh!D67/RES_summary!D$19</f>
        <v>0.33207706632904999</v>
      </c>
      <c r="E67" s="99">
        <f>RES_hhdet_tesh!E67/RES_summary!E$19</f>
        <v>0.67266845327796332</v>
      </c>
      <c r="F67" s="99">
        <f>RES_hhdet_tesh!F67/RES_summary!F$19</f>
        <v>0.4020822635843283</v>
      </c>
      <c r="G67" s="99">
        <f>RES_hhdet_tesh!G67/RES_summary!G$19</f>
        <v>0.47093059212106525</v>
      </c>
      <c r="H67" s="99">
        <f>RES_hhdet_tesh!H67/RES_summary!H$19</f>
        <v>0.79527897904841172</v>
      </c>
      <c r="I67" s="99">
        <f>RES_hhdet_tesh!I67/RES_summary!I$19</f>
        <v>0.64072326058643114</v>
      </c>
      <c r="J67" s="99">
        <f>RES_hhdet_tesh!J67/RES_summary!J$19</f>
        <v>0.71059959274582296</v>
      </c>
      <c r="K67" s="99">
        <f>RES_hhdet_tesh!K67/RES_summary!K$19</f>
        <v>0.74170615788852323</v>
      </c>
      <c r="L67" s="99">
        <f>RES_hhdet_tesh!L67/RES_summary!L$19</f>
        <v>0.88171847196583431</v>
      </c>
      <c r="M67" s="99">
        <f>RES_hhdet_tesh!M67/RES_summary!M$19</f>
        <v>0.97568003388225888</v>
      </c>
      <c r="N67" s="99">
        <f>RES_hhdet_tesh!N67/RES_summary!N$19</f>
        <v>0.97941832481604274</v>
      </c>
      <c r="O67" s="99">
        <f>RES_hhdet_tesh!O67/RES_summary!O$19</f>
        <v>0.99231442536520931</v>
      </c>
      <c r="P67" s="99">
        <f>RES_hhdet_tesh!P67/RES_summary!P$19</f>
        <v>0.96006989979838053</v>
      </c>
      <c r="Q67" s="99">
        <f>RES_hhdet_tesh!Q67/RES_summary!Q$19</f>
        <v>0.91519080895730487</v>
      </c>
      <c r="R67" s="99">
        <f>RES_hhdet_tesh!R67/RES_summary!R$19</f>
        <v>0.97783412719273433</v>
      </c>
      <c r="S67" s="99">
        <f>RES_hhdet_tesh!S67/RES_summary!S$19</f>
        <v>1.0828842776665391</v>
      </c>
      <c r="T67" s="99">
        <f>RES_hhdet_tesh!T67/RES_summary!T$19</f>
        <v>1.0601783433545739</v>
      </c>
      <c r="U67" s="99">
        <f>RES_hhdet_tesh!U67/RES_summary!U$19</f>
        <v>1.132478868922639</v>
      </c>
      <c r="V67" s="99">
        <f>RES_hhdet_tesh!V67/RES_summary!V$19</f>
        <v>1.1724245851613766</v>
      </c>
      <c r="W67" s="99">
        <f>RES_hhdet_tesh!W67/RES_summary!W$19</f>
        <v>1.2934251552383642</v>
      </c>
      <c r="DA67" s="63" t="s">
        <v>2976</v>
      </c>
    </row>
    <row r="68" spans="1:105" ht="12" customHeight="1" x14ac:dyDescent="0.25">
      <c r="A68" s="121" t="s">
        <v>55</v>
      </c>
      <c r="B68" s="123">
        <v>18.886346887823379</v>
      </c>
      <c r="C68" s="123">
        <v>19.183509093341506</v>
      </c>
      <c r="D68" s="123">
        <v>19.948199377706853</v>
      </c>
      <c r="E68" s="123">
        <v>20.492477080930037</v>
      </c>
      <c r="F68" s="123">
        <v>20.738786608452454</v>
      </c>
      <c r="G68" s="123">
        <v>20.8136498926713</v>
      </c>
      <c r="H68" s="123">
        <v>19.964105516430362</v>
      </c>
      <c r="I68" s="123">
        <v>21.368824355221275</v>
      </c>
      <c r="J68" s="123">
        <v>20.3655714147658</v>
      </c>
      <c r="K68" s="123">
        <v>20.859683508251752</v>
      </c>
      <c r="L68" s="123">
        <v>21.591773606632902</v>
      </c>
      <c r="M68" s="123">
        <v>20.528464948379803</v>
      </c>
      <c r="N68" s="123">
        <v>20.702240834658145</v>
      </c>
      <c r="O68" s="123">
        <v>20.068658915039894</v>
      </c>
      <c r="P68" s="123">
        <v>19.023139515915339</v>
      </c>
      <c r="Q68" s="123">
        <v>18.711011462720386</v>
      </c>
      <c r="R68" s="123">
        <v>19.385566736056671</v>
      </c>
      <c r="S68" s="123">
        <v>19.948789697164582</v>
      </c>
      <c r="T68" s="123">
        <v>21.768985622808241</v>
      </c>
      <c r="U68" s="123">
        <v>20.634384467808122</v>
      </c>
      <c r="V68" s="123">
        <v>20.146392662208349</v>
      </c>
      <c r="W68" s="123">
        <v>21.9605465749088</v>
      </c>
      <c r="DA68" s="130" t="s">
        <v>2977</v>
      </c>
    </row>
    <row r="69" spans="1:105" ht="12" customHeight="1" x14ac:dyDescent="0.25">
      <c r="A69" s="97" t="s">
        <v>134</v>
      </c>
      <c r="B69" s="99">
        <v>18.875872159819426</v>
      </c>
      <c r="C69" s="99">
        <v>19.193269065101656</v>
      </c>
      <c r="D69" s="99">
        <v>19.951481758015756</v>
      </c>
      <c r="E69" s="99">
        <v>20.505876329110496</v>
      </c>
      <c r="F69" s="99">
        <v>20.749151234927989</v>
      </c>
      <c r="G69" s="99">
        <v>20.831280090406505</v>
      </c>
      <c r="H69" s="99">
        <v>19.955061937122228</v>
      </c>
      <c r="I69" s="99">
        <v>21.345379230567541</v>
      </c>
      <c r="J69" s="99">
        <v>20.360755203611493</v>
      </c>
      <c r="K69" s="99">
        <v>20.8768276922527</v>
      </c>
      <c r="L69" s="99">
        <v>21.656722289810215</v>
      </c>
      <c r="M69" s="99">
        <v>20.337285986113091</v>
      </c>
      <c r="N69" s="99">
        <v>20.657017323675461</v>
      </c>
      <c r="O69" s="99">
        <v>20.031781031141776</v>
      </c>
      <c r="P69" s="99">
        <v>19.063271549493688</v>
      </c>
      <c r="Q69" s="99">
        <v>18.707380109262555</v>
      </c>
      <c r="R69" s="99">
        <v>19.413511840596236</v>
      </c>
      <c r="S69" s="99">
        <v>19.931475075823151</v>
      </c>
      <c r="T69" s="99">
        <v>21.796466119282517</v>
      </c>
      <c r="U69" s="99">
        <v>20.65065556074703</v>
      </c>
      <c r="V69" s="99">
        <v>20.148954802181127</v>
      </c>
      <c r="W69" s="99">
        <v>21.988539220228976</v>
      </c>
      <c r="DA69" s="63" t="s">
        <v>2978</v>
      </c>
    </row>
    <row r="70" spans="1:105" ht="12" customHeight="1" x14ac:dyDescent="0.25">
      <c r="A70" s="97" t="s">
        <v>133</v>
      </c>
      <c r="B70" s="99">
        <v>18.875872159819426</v>
      </c>
      <c r="C70" s="99">
        <v>19.19258289236501</v>
      </c>
      <c r="D70" s="99">
        <v>19.949746876118066</v>
      </c>
      <c r="E70" s="99">
        <v>20.501395806865425</v>
      </c>
      <c r="F70" s="99">
        <v>20.744679000506355</v>
      </c>
      <c r="G70" s="99">
        <v>20.824928526047582</v>
      </c>
      <c r="H70" s="99">
        <v>19.946893639145159</v>
      </c>
      <c r="I70" s="99">
        <v>21.335029110474423</v>
      </c>
      <c r="J70" s="99">
        <v>20.350556329762018</v>
      </c>
      <c r="K70" s="99">
        <v>20.864330185321304</v>
      </c>
      <c r="L70" s="99">
        <v>21.647600397310306</v>
      </c>
      <c r="M70" s="99">
        <v>20.33386881941151</v>
      </c>
      <c r="N70" s="99">
        <v>20.653295030108524</v>
      </c>
      <c r="O70" s="99">
        <v>20.028756943771917</v>
      </c>
      <c r="P70" s="99">
        <v>19.030923762993346</v>
      </c>
      <c r="Q70" s="99">
        <v>18.674249642305647</v>
      </c>
      <c r="R70" s="99">
        <v>19.37736453810863</v>
      </c>
      <c r="S70" s="99">
        <v>19.903582399709446</v>
      </c>
      <c r="T70" s="99">
        <v>21.764067208562814</v>
      </c>
      <c r="U70" s="99">
        <v>20.623322893492031</v>
      </c>
      <c r="V70" s="99">
        <v>20.129406617081024</v>
      </c>
      <c r="W70" s="99">
        <v>21.965521592324706</v>
      </c>
      <c r="DA70" s="63" t="s">
        <v>2979</v>
      </c>
    </row>
    <row r="71" spans="1:105" ht="12" customHeight="1" x14ac:dyDescent="0.25">
      <c r="A71" s="100" t="s">
        <v>217</v>
      </c>
      <c r="B71" s="102">
        <v>8.2064837474263435</v>
      </c>
      <c r="C71" s="102">
        <v>7.9363917029110524</v>
      </c>
      <c r="D71" s="102">
        <v>8.4916340641950807</v>
      </c>
      <c r="E71" s="102">
        <v>8.7228560336516257</v>
      </c>
      <c r="F71" s="102">
        <v>9.4325187767514009</v>
      </c>
      <c r="G71" s="102">
        <v>9.3211624847355097</v>
      </c>
      <c r="H71" s="102">
        <v>8.846513334735798</v>
      </c>
      <c r="I71" s="102">
        <v>10.499297277532824</v>
      </c>
      <c r="J71" s="102">
        <v>9.0511865397206108</v>
      </c>
      <c r="K71" s="102">
        <v>9.4085323773697844</v>
      </c>
      <c r="L71" s="102">
        <v>9.6950564436476228</v>
      </c>
      <c r="M71" s="102">
        <v>9.4516637592399864</v>
      </c>
      <c r="N71" s="102">
        <v>9.6804820911730598</v>
      </c>
      <c r="O71" s="102">
        <v>9.8100810618357137</v>
      </c>
      <c r="P71" s="102">
        <v>8.3261626982384822</v>
      </c>
      <c r="Q71" s="102">
        <v>8.0703457167387729</v>
      </c>
      <c r="R71" s="102">
        <v>8.5031668167182488</v>
      </c>
      <c r="S71" s="102">
        <v>9.2652815535018309</v>
      </c>
      <c r="T71" s="102">
        <v>9.3067608381841573</v>
      </c>
      <c r="U71" s="102">
        <v>8.9334600091141905</v>
      </c>
      <c r="V71" s="102">
        <v>8.2076869114676185</v>
      </c>
      <c r="W71" s="102">
        <v>9.9776095374939615</v>
      </c>
      <c r="DA71" s="131" t="s">
        <v>2980</v>
      </c>
    </row>
    <row r="72" spans="1:105" ht="12" customHeight="1" x14ac:dyDescent="0.25">
      <c r="A72" s="103" t="s">
        <v>52</v>
      </c>
      <c r="B72" s="105">
        <v>10.669388412393078</v>
      </c>
      <c r="C72" s="105">
        <v>11.256191189453956</v>
      </c>
      <c r="D72" s="105">
        <v>11.458112811922991</v>
      </c>
      <c r="E72" s="105">
        <v>11.778539773213797</v>
      </c>
      <c r="F72" s="105">
        <v>11.312160223754955</v>
      </c>
      <c r="G72" s="105">
        <v>11.503766041312069</v>
      </c>
      <c r="H72" s="105">
        <v>11.100380304409361</v>
      </c>
      <c r="I72" s="105">
        <v>10.835731832941603</v>
      </c>
      <c r="J72" s="105">
        <v>11.299369790041409</v>
      </c>
      <c r="K72" s="105">
        <v>11.455797807951518</v>
      </c>
      <c r="L72" s="105">
        <v>11.952543953662682</v>
      </c>
      <c r="M72" s="105">
        <v>10.88220506017152</v>
      </c>
      <c r="N72" s="105">
        <v>10.972812938935464</v>
      </c>
      <c r="O72" s="105">
        <v>10.218675881936203</v>
      </c>
      <c r="P72" s="105">
        <v>10.704761064754864</v>
      </c>
      <c r="Q72" s="105">
        <v>10.603903925566872</v>
      </c>
      <c r="R72" s="105">
        <v>10.874197721390383</v>
      </c>
      <c r="S72" s="105">
        <v>10.638300846207608</v>
      </c>
      <c r="T72" s="105">
        <v>12.45730637037866</v>
      </c>
      <c r="U72" s="105">
        <v>11.689862884377836</v>
      </c>
      <c r="V72" s="105">
        <v>11.921719705613402</v>
      </c>
      <c r="W72" s="105">
        <v>11.987912054830742</v>
      </c>
      <c r="DA72" s="132" t="s">
        <v>2981</v>
      </c>
    </row>
    <row r="73" spans="1:105" ht="12" customHeight="1" x14ac:dyDescent="0.25">
      <c r="A73" s="106" t="s">
        <v>122</v>
      </c>
      <c r="B73" s="102">
        <v>19.074897472400657</v>
      </c>
      <c r="C73" s="102">
        <v>19.033894071949266</v>
      </c>
      <c r="D73" s="102">
        <v>19.886863181749934</v>
      </c>
      <c r="E73" s="102">
        <v>20.236758798689696</v>
      </c>
      <c r="F73" s="102">
        <v>20.542891373820069</v>
      </c>
      <c r="G73" s="102">
        <v>20.489233691745508</v>
      </c>
      <c r="H73" s="102">
        <v>20.129873795055531</v>
      </c>
      <c r="I73" s="102">
        <v>21.957380605506398</v>
      </c>
      <c r="J73" s="102">
        <v>20.446817950649162</v>
      </c>
      <c r="K73" s="102">
        <v>20.660196157396353</v>
      </c>
      <c r="L73" s="102">
        <v>20.955472272710193</v>
      </c>
      <c r="M73" s="102">
        <v>22.345377931225013</v>
      </c>
      <c r="N73" s="102">
        <v>21.121392862208218</v>
      </c>
      <c r="O73" s="102">
        <v>20.507162669437701</v>
      </c>
      <c r="P73" s="102">
        <v>18.372974655241354</v>
      </c>
      <c r="Q73" s="102">
        <v>18.759383260687883</v>
      </c>
      <c r="R73" s="102">
        <v>18.883526950926559</v>
      </c>
      <c r="S73" s="102">
        <v>20.333263553028477</v>
      </c>
      <c r="T73" s="102">
        <v>21.284856048855723</v>
      </c>
      <c r="U73" s="102">
        <v>20.352083798097475</v>
      </c>
      <c r="V73" s="102">
        <v>20.117410357776734</v>
      </c>
      <c r="W73" s="102">
        <v>21.361832251203623</v>
      </c>
      <c r="DA73" s="131" t="s">
        <v>2982</v>
      </c>
    </row>
    <row r="74" spans="1:105" ht="12" customHeight="1" x14ac:dyDescent="0.25">
      <c r="A74" s="107" t="s">
        <v>121</v>
      </c>
      <c r="B74" s="105">
        <v>19.074897472400654</v>
      </c>
      <c r="C74" s="105">
        <v>19.038953344305884</v>
      </c>
      <c r="D74" s="105">
        <v>19.897277222710226</v>
      </c>
      <c r="E74" s="105">
        <v>20.251337582944942</v>
      </c>
      <c r="F74" s="105">
        <v>20.552684660835851</v>
      </c>
      <c r="G74" s="105">
        <v>20.495196894841506</v>
      </c>
      <c r="H74" s="105">
        <v>20.12885605015104</v>
      </c>
      <c r="I74" s="105">
        <v>21.958645664338345</v>
      </c>
      <c r="J74" s="105">
        <v>20.436886485054067</v>
      </c>
      <c r="K74" s="105">
        <v>20.650232732272375</v>
      </c>
      <c r="L74" s="105">
        <v>20.953630122311868</v>
      </c>
      <c r="M74" s="105">
        <v>22.345562643421083</v>
      </c>
      <c r="N74" s="105">
        <v>21.123611993080161</v>
      </c>
      <c r="O74" s="105">
        <v>20.518483630644816</v>
      </c>
      <c r="P74" s="105">
        <v>18.403856174151581</v>
      </c>
      <c r="Q74" s="105">
        <v>18.80677508467571</v>
      </c>
      <c r="R74" s="105">
        <v>18.853357219957655</v>
      </c>
      <c r="S74" s="105">
        <v>20.271807992564742</v>
      </c>
      <c r="T74" s="105">
        <v>21.264871181224386</v>
      </c>
      <c r="U74" s="105">
        <v>20.334237215552022</v>
      </c>
      <c r="V74" s="105">
        <v>20.110579217426015</v>
      </c>
      <c r="W74" s="105">
        <v>21.36823693827829</v>
      </c>
      <c r="DA74" s="132" t="s">
        <v>2983</v>
      </c>
    </row>
    <row r="75" spans="1:105" ht="12" customHeight="1" x14ac:dyDescent="0.25">
      <c r="A75" s="108" t="s">
        <v>53</v>
      </c>
      <c r="B75" s="99">
        <v>8.2975602428093289</v>
      </c>
      <c r="C75" s="99">
        <v>7.8645428846673591</v>
      </c>
      <c r="D75" s="99">
        <v>8.4689969327858829</v>
      </c>
      <c r="E75" s="99">
        <v>8.6140977490165707</v>
      </c>
      <c r="F75" s="99">
        <v>9.3440993024812915</v>
      </c>
      <c r="G75" s="99">
        <v>9.1630663940405022</v>
      </c>
      <c r="H75" s="99">
        <v>8.9126618468456034</v>
      </c>
      <c r="I75" s="99">
        <v>10.821016549024481</v>
      </c>
      <c r="J75" s="99">
        <v>9.0748980153627539</v>
      </c>
      <c r="K75" s="99">
        <v>9.303806903680373</v>
      </c>
      <c r="L75" s="99">
        <v>9.3620739990029058</v>
      </c>
      <c r="M75" s="99">
        <v>10.446545615016666</v>
      </c>
      <c r="N75" s="99">
        <v>9.9170591878541714</v>
      </c>
      <c r="O75" s="99">
        <v>10.0802794628166</v>
      </c>
      <c r="P75" s="99">
        <v>7.9705202068943102</v>
      </c>
      <c r="Q75" s="99">
        <v>8.1126081071640499</v>
      </c>
      <c r="R75" s="99">
        <v>8.2440080046692081</v>
      </c>
      <c r="S75" s="99">
        <v>9.4574991646171576</v>
      </c>
      <c r="T75" s="99">
        <v>9.0887365758487899</v>
      </c>
      <c r="U75" s="99">
        <v>8.7697298014362133</v>
      </c>
      <c r="V75" s="99">
        <v>8.1185100823641339</v>
      </c>
      <c r="W75" s="99">
        <v>9.5700677447566456</v>
      </c>
      <c r="DA75" s="63" t="s">
        <v>2984</v>
      </c>
    </row>
    <row r="76" spans="1:105" ht="12" customHeight="1" x14ac:dyDescent="0.25">
      <c r="A76" s="108" t="s">
        <v>52</v>
      </c>
      <c r="B76" s="99">
        <v>10.777337229591327</v>
      </c>
      <c r="C76" s="99">
        <v>11.174410459638528</v>
      </c>
      <c r="D76" s="99">
        <v>11.428280289924341</v>
      </c>
      <c r="E76" s="99">
        <v>11.637239833928373</v>
      </c>
      <c r="F76" s="99">
        <v>11.208585358354561</v>
      </c>
      <c r="G76" s="99">
        <v>11.332130500801005</v>
      </c>
      <c r="H76" s="99">
        <v>11.216194203305434</v>
      </c>
      <c r="I76" s="99">
        <v>11.13762911531386</v>
      </c>
      <c r="J76" s="99">
        <v>11.361988469691315</v>
      </c>
      <c r="K76" s="99">
        <v>11.346425828592002</v>
      </c>
      <c r="L76" s="99">
        <v>11.591556123308962</v>
      </c>
      <c r="M76" s="99">
        <v>11.899017028404415</v>
      </c>
      <c r="N76" s="99">
        <v>11.206552805225993</v>
      </c>
      <c r="O76" s="99">
        <v>10.438204167828216</v>
      </c>
      <c r="P76" s="99">
        <v>10.433335967257273</v>
      </c>
      <c r="Q76" s="99">
        <v>10.69416697751166</v>
      </c>
      <c r="R76" s="99">
        <v>10.609349215288447</v>
      </c>
      <c r="S76" s="99">
        <v>10.814308827947581</v>
      </c>
      <c r="T76" s="99">
        <v>12.1761346053756</v>
      </c>
      <c r="U76" s="99">
        <v>11.564507414115804</v>
      </c>
      <c r="V76" s="99">
        <v>11.992069135061882</v>
      </c>
      <c r="W76" s="99">
        <v>11.798169193521641</v>
      </c>
      <c r="DA76" s="63" t="s">
        <v>2985</v>
      </c>
    </row>
    <row r="77" spans="1:105" ht="12" customHeight="1" x14ac:dyDescent="0.25">
      <c r="A77" s="121" t="s">
        <v>54</v>
      </c>
      <c r="B77" s="123">
        <v>7.4160655982258072</v>
      </c>
      <c r="C77" s="123">
        <v>7.6525728892715437</v>
      </c>
      <c r="D77" s="123">
        <v>7.8428161539609631</v>
      </c>
      <c r="E77" s="123">
        <v>8.0042669997008389</v>
      </c>
      <c r="F77" s="123">
        <v>8.2103318804240093</v>
      </c>
      <c r="G77" s="123">
        <v>8.354016422952439</v>
      </c>
      <c r="H77" s="123">
        <v>8.1944456230339142</v>
      </c>
      <c r="I77" s="123">
        <v>7.7817201542926968</v>
      </c>
      <c r="J77" s="123">
        <v>7.4380759904594225</v>
      </c>
      <c r="K77" s="123">
        <v>7.4019856412337379</v>
      </c>
      <c r="L77" s="123">
        <v>7.5442723441713273</v>
      </c>
      <c r="M77" s="123">
        <v>6.8426201928945938</v>
      </c>
      <c r="N77" s="123">
        <v>6.8845405768129826</v>
      </c>
      <c r="O77" s="123">
        <v>6.8318366335286429</v>
      </c>
      <c r="P77" s="123">
        <v>6.4105083450816718</v>
      </c>
      <c r="Q77" s="123">
        <v>6.0782754031161641</v>
      </c>
      <c r="R77" s="123">
        <v>5.8539986213253128</v>
      </c>
      <c r="S77" s="123">
        <v>6.2790580388017068</v>
      </c>
      <c r="T77" s="123">
        <v>6.0079110149738142</v>
      </c>
      <c r="U77" s="123">
        <v>6.0106859443442726</v>
      </c>
      <c r="V77" s="123">
        <v>5.8245639784816579</v>
      </c>
      <c r="W77" s="123">
        <v>6.1197411233005017</v>
      </c>
      <c r="DA77" s="130" t="s">
        <v>2986</v>
      </c>
    </row>
    <row r="78" spans="1:105" ht="12" customHeight="1" x14ac:dyDescent="0.25">
      <c r="A78" s="97" t="s">
        <v>192</v>
      </c>
      <c r="B78" s="99">
        <v>7.438433107124852</v>
      </c>
      <c r="C78" s="99">
        <v>7.5338871907155891</v>
      </c>
      <c r="D78" s="99">
        <v>7.8506559740147601</v>
      </c>
      <c r="E78" s="99">
        <v>8.141916503030135</v>
      </c>
      <c r="F78" s="99">
        <v>8.2761980217986686</v>
      </c>
      <c r="G78" s="99">
        <v>8.3296642482856882</v>
      </c>
      <c r="H78" s="99">
        <v>7.9685557114017049</v>
      </c>
      <c r="I78" s="99">
        <v>8.0911698971867736</v>
      </c>
      <c r="J78" s="99">
        <v>7.2345838660198005</v>
      </c>
      <c r="K78" s="99">
        <v>7.4719497976284233</v>
      </c>
      <c r="L78" s="99">
        <v>7.6577386334935991</v>
      </c>
      <c r="M78" s="99">
        <v>6.5223538775354299</v>
      </c>
      <c r="N78" s="99">
        <v>6.7940601715391171</v>
      </c>
      <c r="O78" s="99">
        <v>7.4038846730602463</v>
      </c>
      <c r="P78" s="99">
        <v>6.305215798082374</v>
      </c>
      <c r="Q78" s="99">
        <v>6.1682384574153239</v>
      </c>
      <c r="R78" s="99">
        <v>5.7851270444951641</v>
      </c>
      <c r="S78" s="99">
        <v>5.9438094829250385</v>
      </c>
      <c r="T78" s="99">
        <v>5.9921554166338353</v>
      </c>
      <c r="U78" s="99">
        <v>6.2222200580973857</v>
      </c>
      <c r="V78" s="99">
        <v>5.6849332640055135</v>
      </c>
      <c r="W78" s="99">
        <v>6.2917341040725576</v>
      </c>
      <c r="DA78" s="63" t="s">
        <v>2987</v>
      </c>
    </row>
    <row r="79" spans="1:105" ht="12" customHeight="1" x14ac:dyDescent="0.25">
      <c r="A79" s="109" t="s">
        <v>120</v>
      </c>
      <c r="B79" s="110">
        <v>7.4147625970676145</v>
      </c>
      <c r="C79" s="110">
        <v>7.6593938747711823</v>
      </c>
      <c r="D79" s="110">
        <v>7.8423599229142349</v>
      </c>
      <c r="E79" s="110">
        <v>7.9962029697733916</v>
      </c>
      <c r="F79" s="110">
        <v>8.2064574138279767</v>
      </c>
      <c r="G79" s="110">
        <v>8.3554562632355687</v>
      </c>
      <c r="H79" s="110">
        <v>8.2077440788461136</v>
      </c>
      <c r="I79" s="110">
        <v>7.763167791391357</v>
      </c>
      <c r="J79" s="110">
        <v>7.4499556886255736</v>
      </c>
      <c r="K79" s="110">
        <v>7.3978986530151589</v>
      </c>
      <c r="L79" s="110">
        <v>7.537704605157975</v>
      </c>
      <c r="M79" s="110">
        <v>6.8620119549587741</v>
      </c>
      <c r="N79" s="110">
        <v>6.8902500391519856</v>
      </c>
      <c r="O79" s="110">
        <v>6.7940689684163322</v>
      </c>
      <c r="P79" s="110">
        <v>6.4177122289674209</v>
      </c>
      <c r="Q79" s="110">
        <v>6.0723298892816349</v>
      </c>
      <c r="R79" s="110">
        <v>5.8583513989742118</v>
      </c>
      <c r="S79" s="110">
        <v>6.3002980331462801</v>
      </c>
      <c r="T79" s="110">
        <v>6.0089547574950872</v>
      </c>
      <c r="U79" s="110">
        <v>5.9955904844869528</v>
      </c>
      <c r="V79" s="110">
        <v>5.835001022938183</v>
      </c>
      <c r="W79" s="110">
        <v>6.106854518229941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134.11815303368655</v>
      </c>
      <c r="C81" s="118">
        <f t="shared" si="28"/>
        <v>137.17854539802053</v>
      </c>
      <c r="D81" s="118">
        <f t="shared" si="28"/>
        <v>131.95390262876185</v>
      </c>
      <c r="E81" s="118">
        <f t="shared" si="28"/>
        <v>139.15541681931927</v>
      </c>
      <c r="F81" s="118">
        <f t="shared" si="28"/>
        <v>130.93685882268321</v>
      </c>
      <c r="G81" s="118">
        <f t="shared" si="28"/>
        <v>121.32397853633795</v>
      </c>
      <c r="H81" s="118">
        <f t="shared" si="28"/>
        <v>128.04435758292809</v>
      </c>
      <c r="I81" s="118">
        <f t="shared" si="28"/>
        <v>121.58037404497185</v>
      </c>
      <c r="J81" s="118">
        <f t="shared" si="28"/>
        <v>133.95546496729574</v>
      </c>
      <c r="K81" s="118">
        <f t="shared" si="28"/>
        <v>119.36847950955863</v>
      </c>
      <c r="L81" s="118">
        <f t="shared" si="28"/>
        <v>134.85844316056966</v>
      </c>
      <c r="M81" s="118">
        <f t="shared" si="28"/>
        <v>121.41204744730922</v>
      </c>
      <c r="N81" s="118">
        <f t="shared" si="28"/>
        <v>137.61427860124152</v>
      </c>
      <c r="O81" s="118">
        <f t="shared" si="28"/>
        <v>140.45918754248478</v>
      </c>
      <c r="P81" s="118">
        <f t="shared" si="28"/>
        <v>116.32780106798505</v>
      </c>
      <c r="Q81" s="118">
        <f t="shared" si="28"/>
        <v>119.50079400876601</v>
      </c>
      <c r="R81" s="118">
        <f t="shared" ref="R81:V81" si="29">R82+R85+R87+R100</f>
        <v>114.77684541459993</v>
      </c>
      <c r="S81" s="118">
        <f t="shared" si="29"/>
        <v>119.38839862940482</v>
      </c>
      <c r="T81" s="118">
        <f t="shared" si="29"/>
        <v>125.78115194986849</v>
      </c>
      <c r="U81" s="118">
        <f t="shared" si="29"/>
        <v>126.334490993778</v>
      </c>
      <c r="V81" s="118">
        <f t="shared" si="29"/>
        <v>119.37448104744435</v>
      </c>
      <c r="W81" s="118">
        <f t="shared" ref="W81" si="30">W82+W85+W87+W100</f>
        <v>133.90190405158259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107.27225503001542</v>
      </c>
      <c r="C82" s="123">
        <f t="shared" si="31"/>
        <v>110.19136658906913</v>
      </c>
      <c r="D82" s="123">
        <f t="shared" si="31"/>
        <v>104.24964017125073</v>
      </c>
      <c r="E82" s="123">
        <f t="shared" si="31"/>
        <v>110.32053719885359</v>
      </c>
      <c r="F82" s="123">
        <f t="shared" si="31"/>
        <v>101.63999173828743</v>
      </c>
      <c r="G82" s="123">
        <f t="shared" si="31"/>
        <v>92.511447785609349</v>
      </c>
      <c r="H82" s="123">
        <f t="shared" si="31"/>
        <v>98.815359297637315</v>
      </c>
      <c r="I82" s="123">
        <f t="shared" si="31"/>
        <v>91.387464183419468</v>
      </c>
      <c r="J82" s="123">
        <f t="shared" si="31"/>
        <v>104.57993773434029</v>
      </c>
      <c r="K82" s="123">
        <f t="shared" si="31"/>
        <v>90.73390137399295</v>
      </c>
      <c r="L82" s="123">
        <f t="shared" si="31"/>
        <v>104.93270171892466</v>
      </c>
      <c r="M82" s="123">
        <f t="shared" si="31"/>
        <v>91.306108722843092</v>
      </c>
      <c r="N82" s="123">
        <f t="shared" si="31"/>
        <v>109.82420478386703</v>
      </c>
      <c r="O82" s="123">
        <f t="shared" si="31"/>
        <v>113.12599404205604</v>
      </c>
      <c r="P82" s="123">
        <f t="shared" si="31"/>
        <v>87.37375711526002</v>
      </c>
      <c r="Q82" s="123">
        <f t="shared" si="31"/>
        <v>91.830107117581591</v>
      </c>
      <c r="R82" s="123">
        <f t="shared" ref="R82:V82" si="32">SUM(R83:R84)</f>
        <v>90.199630446405507</v>
      </c>
      <c r="S82" s="123">
        <f t="shared" si="32"/>
        <v>92.744586800977174</v>
      </c>
      <c r="T82" s="123">
        <f t="shared" si="32"/>
        <v>96.279969149536484</v>
      </c>
      <c r="U82" s="123">
        <f t="shared" si="32"/>
        <v>99.25675011168606</v>
      </c>
      <c r="V82" s="123">
        <f t="shared" si="32"/>
        <v>92.595413201440081</v>
      </c>
      <c r="W82" s="123">
        <f t="shared" ref="W82" si="33">SUM(W83:W84)</f>
        <v>105.23761723548584</v>
      </c>
      <c r="DA82" s="130" t="s">
        <v>2990</v>
      </c>
    </row>
    <row r="83" spans="1:105" ht="12" customHeight="1" x14ac:dyDescent="0.25">
      <c r="A83" s="97" t="s">
        <v>204</v>
      </c>
      <c r="B83" s="99">
        <v>106.24197446681129</v>
      </c>
      <c r="C83" s="99">
        <v>109.14661272232632</v>
      </c>
      <c r="D83" s="99">
        <v>103.27749688921018</v>
      </c>
      <c r="E83" s="99">
        <v>109.31727648259469</v>
      </c>
      <c r="F83" s="99">
        <v>100.72367147476797</v>
      </c>
      <c r="G83" s="99">
        <v>91.687450930952835</v>
      </c>
      <c r="H83" s="99">
        <v>97.95568523611071</v>
      </c>
      <c r="I83" s="99">
        <v>90.606939942720871</v>
      </c>
      <c r="J83" s="99">
        <v>103.69555845503129</v>
      </c>
      <c r="K83" s="99">
        <v>89.976350526990956</v>
      </c>
      <c r="L83" s="99">
        <v>104.0688943755498</v>
      </c>
      <c r="M83" s="99">
        <v>90.567371663644892</v>
      </c>
      <c r="N83" s="99">
        <v>108.94248507815946</v>
      </c>
      <c r="O83" s="99">
        <v>112.22230569253705</v>
      </c>
      <c r="P83" s="99">
        <v>86.676768104748376</v>
      </c>
      <c r="Q83" s="99">
        <v>91.099344644004162</v>
      </c>
      <c r="R83" s="99">
        <v>89.491470848022615</v>
      </c>
      <c r="S83" s="99">
        <v>92.024335833824352</v>
      </c>
      <c r="T83" s="99">
        <v>95.53544287733483</v>
      </c>
      <c r="U83" s="99">
        <v>98.500104454195565</v>
      </c>
      <c r="V83" s="99">
        <v>91.890611489678719</v>
      </c>
      <c r="W83" s="99">
        <v>104.44406616384917</v>
      </c>
      <c r="DA83" s="63" t="s">
        <v>2991</v>
      </c>
    </row>
    <row r="84" spans="1:105" ht="12" customHeight="1" x14ac:dyDescent="0.25">
      <c r="A84" s="97" t="s">
        <v>53</v>
      </c>
      <c r="B84" s="99">
        <v>1.0302805632041274</v>
      </c>
      <c r="C84" s="99">
        <v>1.0447538667428118</v>
      </c>
      <c r="D84" s="99">
        <v>0.97214328204055023</v>
      </c>
      <c r="E84" s="99">
        <v>1.0032607162588885</v>
      </c>
      <c r="F84" s="99">
        <v>0.91632026351946327</v>
      </c>
      <c r="G84" s="99">
        <v>0.82399685465651129</v>
      </c>
      <c r="H84" s="99">
        <v>0.85967406152661052</v>
      </c>
      <c r="I84" s="99">
        <v>0.78052424069859738</v>
      </c>
      <c r="J84" s="99">
        <v>0.88437927930900118</v>
      </c>
      <c r="K84" s="99">
        <v>0.75755084700199127</v>
      </c>
      <c r="L84" s="99">
        <v>0.86380734337486131</v>
      </c>
      <c r="M84" s="99">
        <v>0.73873705919820709</v>
      </c>
      <c r="N84" s="99">
        <v>0.88171970570757219</v>
      </c>
      <c r="O84" s="99">
        <v>0.90368834951899002</v>
      </c>
      <c r="P84" s="99">
        <v>0.69698901051164908</v>
      </c>
      <c r="Q84" s="99">
        <v>0.73076247357742319</v>
      </c>
      <c r="R84" s="99">
        <v>0.708159598382886</v>
      </c>
      <c r="S84" s="99">
        <v>0.72025096715282244</v>
      </c>
      <c r="T84" s="99">
        <v>0.7445262722016468</v>
      </c>
      <c r="U84" s="99">
        <v>0.75664565749049428</v>
      </c>
      <c r="V84" s="99">
        <v>0.70480171176136786</v>
      </c>
      <c r="W84" s="99">
        <v>0.7935510716366726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0.32602847244518235</v>
      </c>
      <c r="C85" s="123">
        <f t="shared" si="34"/>
        <v>0.3334743213335325</v>
      </c>
      <c r="D85" s="123">
        <f t="shared" si="34"/>
        <v>0.31846334276383764</v>
      </c>
      <c r="E85" s="123">
        <f t="shared" si="34"/>
        <v>0.64489927857137985</v>
      </c>
      <c r="F85" s="123">
        <f t="shared" si="34"/>
        <v>0.41910273423651845</v>
      </c>
      <c r="G85" s="123">
        <f t="shared" si="34"/>
        <v>0.51773999108083235</v>
      </c>
      <c r="H85" s="123">
        <f t="shared" si="34"/>
        <v>0.93715581927418445</v>
      </c>
      <c r="I85" s="123">
        <f t="shared" si="34"/>
        <v>0.76434969802999286</v>
      </c>
      <c r="J85" s="123">
        <f t="shared" si="34"/>
        <v>0.8683917959410572</v>
      </c>
      <c r="K85" s="123">
        <f t="shared" si="34"/>
        <v>0.93290711219501177</v>
      </c>
      <c r="L85" s="123">
        <f t="shared" si="34"/>
        <v>1.0662671970118054</v>
      </c>
      <c r="M85" s="123">
        <f t="shared" si="34"/>
        <v>1.103793204808694</v>
      </c>
      <c r="N85" s="123">
        <f t="shared" si="34"/>
        <v>1.0632875835392921</v>
      </c>
      <c r="O85" s="123">
        <f t="shared" si="34"/>
        <v>1.0276035221620019</v>
      </c>
      <c r="P85" s="123">
        <f t="shared" si="34"/>
        <v>0.97330844466833999</v>
      </c>
      <c r="Q85" s="123">
        <f t="shared" si="34"/>
        <v>0.90077318309692933</v>
      </c>
      <c r="R85" s="123">
        <f t="shared" si="34"/>
        <v>0.8781280261410318</v>
      </c>
      <c r="S85" s="123">
        <f t="shared" si="34"/>
        <v>0.82947210560114337</v>
      </c>
      <c r="T85" s="123">
        <f t="shared" si="34"/>
        <v>0.7498863157759178</v>
      </c>
      <c r="U85" s="123">
        <f t="shared" si="34"/>
        <v>0.79215818480703726</v>
      </c>
      <c r="V85" s="123">
        <f t="shared" si="34"/>
        <v>0.88255262385156497</v>
      </c>
      <c r="W85" s="123">
        <f t="shared" si="34"/>
        <v>1.0495311058267016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0.32602847244518235</v>
      </c>
      <c r="C86" s="99">
        <f>RES_hhdet_tesh!C86/RES_summary!C$19</f>
        <v>0.3334743213335325</v>
      </c>
      <c r="D86" s="99">
        <f>RES_hhdet_tesh!D86/RES_summary!D$19</f>
        <v>0.31846334276383764</v>
      </c>
      <c r="E86" s="99">
        <f>RES_hhdet_tesh!E86/RES_summary!E$19</f>
        <v>0.64489927857137985</v>
      </c>
      <c r="F86" s="99">
        <f>RES_hhdet_tesh!F86/RES_summary!F$19</f>
        <v>0.41910273423651845</v>
      </c>
      <c r="G86" s="99">
        <f>RES_hhdet_tesh!G86/RES_summary!G$19</f>
        <v>0.51773999108083235</v>
      </c>
      <c r="H86" s="99">
        <f>RES_hhdet_tesh!H86/RES_summary!H$19</f>
        <v>0.93715581927418445</v>
      </c>
      <c r="I86" s="99">
        <f>RES_hhdet_tesh!I86/RES_summary!I$19</f>
        <v>0.76434969802999286</v>
      </c>
      <c r="J86" s="99">
        <f>RES_hhdet_tesh!J86/RES_summary!J$19</f>
        <v>0.8683917959410572</v>
      </c>
      <c r="K86" s="99">
        <f>RES_hhdet_tesh!K86/RES_summary!K$19</f>
        <v>0.93290711219501177</v>
      </c>
      <c r="L86" s="99">
        <f>RES_hhdet_tesh!L86/RES_summary!L$19</f>
        <v>1.0662671970118054</v>
      </c>
      <c r="M86" s="99">
        <f>RES_hhdet_tesh!M86/RES_summary!M$19</f>
        <v>1.103793204808694</v>
      </c>
      <c r="N86" s="99">
        <f>RES_hhdet_tesh!N86/RES_summary!N$19</f>
        <v>1.0632875835392921</v>
      </c>
      <c r="O86" s="99">
        <f>RES_hhdet_tesh!O86/RES_summary!O$19</f>
        <v>1.0276035221620019</v>
      </c>
      <c r="P86" s="99">
        <f>RES_hhdet_tesh!P86/RES_summary!P$19</f>
        <v>0.97330844466833999</v>
      </c>
      <c r="Q86" s="99">
        <f>RES_hhdet_tesh!Q86/RES_summary!Q$19</f>
        <v>0.90077318309692933</v>
      </c>
      <c r="R86" s="99">
        <f>RES_hhdet_tesh!R86/RES_summary!R$19</f>
        <v>0.8781280261410318</v>
      </c>
      <c r="S86" s="99">
        <f>RES_hhdet_tesh!S86/RES_summary!S$19</f>
        <v>0.82947210560114337</v>
      </c>
      <c r="T86" s="99">
        <f>RES_hhdet_tesh!T86/RES_summary!T$19</f>
        <v>0.7498863157759178</v>
      </c>
      <c r="U86" s="99">
        <f>RES_hhdet_tesh!U86/RES_summary!U$19</f>
        <v>0.79215818480703726</v>
      </c>
      <c r="V86" s="99">
        <f>RES_hhdet_tesh!V86/RES_summary!V$19</f>
        <v>0.88255262385156497</v>
      </c>
      <c r="W86" s="99">
        <f>RES_hhdet_tesh!W86/RES_summary!W$19</f>
        <v>1.0495311058267016</v>
      </c>
      <c r="DA86" s="63" t="s">
        <v>2994</v>
      </c>
    </row>
    <row r="87" spans="1:105" ht="12" customHeight="1" x14ac:dyDescent="0.25">
      <c r="A87" s="121" t="s">
        <v>55</v>
      </c>
      <c r="B87" s="123">
        <v>19.105106934158343</v>
      </c>
      <c r="C87" s="123">
        <v>18.994310612846686</v>
      </c>
      <c r="D87" s="123">
        <v>19.543439191833045</v>
      </c>
      <c r="E87" s="123">
        <v>20.193777372120934</v>
      </c>
      <c r="F87" s="123">
        <v>20.671306936331295</v>
      </c>
      <c r="G87" s="123">
        <v>19.939334496412201</v>
      </c>
      <c r="H87" s="123">
        <v>20.084098387170471</v>
      </c>
      <c r="I87" s="123">
        <v>21.665392372131041</v>
      </c>
      <c r="J87" s="123">
        <v>21.05717974838883</v>
      </c>
      <c r="K87" s="123">
        <v>20.303772370355507</v>
      </c>
      <c r="L87" s="123">
        <v>21.321769639475207</v>
      </c>
      <c r="M87" s="123">
        <v>22.140133564698662</v>
      </c>
      <c r="N87" s="123">
        <v>19.836536194683209</v>
      </c>
      <c r="O87" s="123">
        <v>19.511521009850433</v>
      </c>
      <c r="P87" s="123">
        <v>21.563023279089283</v>
      </c>
      <c r="Q87" s="123">
        <v>20.697583818805857</v>
      </c>
      <c r="R87" s="123">
        <v>17.840735543079155</v>
      </c>
      <c r="S87" s="123">
        <v>19.514041689680241</v>
      </c>
      <c r="T87" s="123">
        <v>22.742341727061024</v>
      </c>
      <c r="U87" s="123">
        <v>20.289992212797934</v>
      </c>
      <c r="V87" s="123">
        <v>20.061514199214496</v>
      </c>
      <c r="W87" s="123">
        <v>21.507901192040094</v>
      </c>
      <c r="DA87" s="130" t="s">
        <v>2995</v>
      </c>
    </row>
    <row r="88" spans="1:105" ht="12" customHeight="1" x14ac:dyDescent="0.25">
      <c r="A88" s="97" t="s">
        <v>132</v>
      </c>
      <c r="B88" s="99">
        <v>18.70948042265772</v>
      </c>
      <c r="C88" s="99">
        <v>18.82689893939947</v>
      </c>
      <c r="D88" s="99">
        <v>18.99610116957906</v>
      </c>
      <c r="E88" s="99">
        <v>21.000031219530506</v>
      </c>
      <c r="F88" s="99">
        <v>20.297679853581677</v>
      </c>
      <c r="G88" s="99">
        <v>19.089089797851635</v>
      </c>
      <c r="H88" s="99">
        <v>19.757044504111374</v>
      </c>
      <c r="I88" s="99">
        <v>21.774424385153527</v>
      </c>
      <c r="J88" s="99">
        <v>21.70464486586808</v>
      </c>
      <c r="K88" s="99">
        <v>19.873276204109942</v>
      </c>
      <c r="L88" s="99">
        <v>21.628757821589772</v>
      </c>
      <c r="M88" s="99">
        <v>21.834504443266649</v>
      </c>
      <c r="N88" s="99">
        <v>18.751576567387577</v>
      </c>
      <c r="O88" s="99">
        <v>19.002562427328723</v>
      </c>
      <c r="P88" s="99">
        <v>22.879869826457533</v>
      </c>
      <c r="Q88" s="99">
        <v>21.426572996989254</v>
      </c>
      <c r="R88" s="99">
        <v>17.506028655597209</v>
      </c>
      <c r="S88" s="99">
        <v>19.343749742739472</v>
      </c>
      <c r="T88" s="99">
        <v>23.169199237432579</v>
      </c>
      <c r="U88" s="99">
        <v>20.201045235611744</v>
      </c>
      <c r="V88" s="99">
        <v>19.846485966725837</v>
      </c>
      <c r="W88" s="99">
        <v>21.641190668819043</v>
      </c>
      <c r="DA88" s="63" t="s">
        <v>2996</v>
      </c>
    </row>
    <row r="89" spans="1:105" ht="12" customHeight="1" x14ac:dyDescent="0.25">
      <c r="A89" s="97" t="s">
        <v>131</v>
      </c>
      <c r="B89" s="99">
        <v>18.709480422657716</v>
      </c>
      <c r="C89" s="99">
        <v>18.827343364543257</v>
      </c>
      <c r="D89" s="99">
        <v>18.996523593238322</v>
      </c>
      <c r="E89" s="99">
        <v>21.000095896830473</v>
      </c>
      <c r="F89" s="99">
        <v>20.297754126522378</v>
      </c>
      <c r="G89" s="99">
        <v>19.088729030201602</v>
      </c>
      <c r="H89" s="99">
        <v>19.754534693057725</v>
      </c>
      <c r="I89" s="99">
        <v>21.768770508754574</v>
      </c>
      <c r="J89" s="99">
        <v>21.698117121379369</v>
      </c>
      <c r="K89" s="99">
        <v>19.868198471148215</v>
      </c>
      <c r="L89" s="99">
        <v>21.624063478685329</v>
      </c>
      <c r="M89" s="99">
        <v>21.83058617597084</v>
      </c>
      <c r="N89" s="99">
        <v>18.750902966152442</v>
      </c>
      <c r="O89" s="99">
        <v>19.000359126904236</v>
      </c>
      <c r="P89" s="99">
        <v>22.878826103152928</v>
      </c>
      <c r="Q89" s="99">
        <v>21.426457713178493</v>
      </c>
      <c r="R89" s="99">
        <v>17.511800505676817</v>
      </c>
      <c r="S89" s="99">
        <v>19.359599845297772</v>
      </c>
      <c r="T89" s="99">
        <v>23.16008599710494</v>
      </c>
      <c r="U89" s="99">
        <v>20.205827331040915</v>
      </c>
      <c r="V89" s="99">
        <v>19.848743219519147</v>
      </c>
      <c r="W89" s="99">
        <v>21.631828427017695</v>
      </c>
      <c r="DA89" s="63" t="s">
        <v>2997</v>
      </c>
    </row>
    <row r="90" spans="1:105" ht="12" customHeight="1" x14ac:dyDescent="0.25">
      <c r="A90" s="100" t="s">
        <v>204</v>
      </c>
      <c r="B90" s="102">
        <v>8.1337072588744821</v>
      </c>
      <c r="C90" s="102">
        <v>7.7839583719257437</v>
      </c>
      <c r="D90" s="102">
        <v>8.0819975100182866</v>
      </c>
      <c r="E90" s="102">
        <v>8.9379716388881683</v>
      </c>
      <c r="F90" s="102">
        <v>9.2267517432837867</v>
      </c>
      <c r="G90" s="102">
        <v>8.5330453254278584</v>
      </c>
      <c r="H90" s="102">
        <v>8.7598386981660692</v>
      </c>
      <c r="I90" s="102">
        <v>10.716527268304079</v>
      </c>
      <c r="J90" s="102">
        <v>9.6658289702168627</v>
      </c>
      <c r="K90" s="102">
        <v>8.9476727574047032</v>
      </c>
      <c r="L90" s="102">
        <v>9.6837786425695711</v>
      </c>
      <c r="M90" s="102">
        <v>10.163328570537496</v>
      </c>
      <c r="N90" s="102">
        <v>8.7684750925652111</v>
      </c>
      <c r="O90" s="102">
        <v>9.2946650312267991</v>
      </c>
      <c r="P90" s="102">
        <v>10.088957171150163</v>
      </c>
      <c r="Q90" s="102">
        <v>9.3201268804415278</v>
      </c>
      <c r="R90" s="102">
        <v>7.6796579389715296</v>
      </c>
      <c r="S90" s="102">
        <v>9.0169068786748099</v>
      </c>
      <c r="T90" s="102">
        <v>9.9370983232817931</v>
      </c>
      <c r="U90" s="102">
        <v>8.7435572974604003</v>
      </c>
      <c r="V90" s="102">
        <v>8.0881367895047642</v>
      </c>
      <c r="W90" s="102">
        <v>9.816860309316997</v>
      </c>
      <c r="DA90" s="131" t="s">
        <v>2998</v>
      </c>
    </row>
    <row r="91" spans="1:105" ht="12" customHeight="1" x14ac:dyDescent="0.25">
      <c r="A91" s="103" t="s">
        <v>52</v>
      </c>
      <c r="B91" s="105">
        <v>10.575773163783232</v>
      </c>
      <c r="C91" s="105">
        <v>11.043384992617515</v>
      </c>
      <c r="D91" s="105">
        <v>10.914526083220032</v>
      </c>
      <c r="E91" s="105">
        <v>12.062124257942305</v>
      </c>
      <c r="F91" s="105">
        <v>11.071002383238591</v>
      </c>
      <c r="G91" s="105">
        <v>10.555683704773745</v>
      </c>
      <c r="H91" s="105">
        <v>10.994695994891654</v>
      </c>
      <c r="I91" s="105">
        <v>11.052243240450496</v>
      </c>
      <c r="J91" s="105">
        <v>12.032288151162506</v>
      </c>
      <c r="K91" s="105">
        <v>10.920525713743507</v>
      </c>
      <c r="L91" s="105">
        <v>11.940284836115753</v>
      </c>
      <c r="M91" s="105">
        <v>11.667257605433345</v>
      </c>
      <c r="N91" s="105">
        <v>9.982427873587234</v>
      </c>
      <c r="O91" s="105">
        <v>9.7056940956774369</v>
      </c>
      <c r="P91" s="105">
        <v>12.789868932002761</v>
      </c>
      <c r="Q91" s="105">
        <v>12.106330832736964</v>
      </c>
      <c r="R91" s="105">
        <v>9.8321425667052846</v>
      </c>
      <c r="S91" s="105">
        <v>10.342692966622961</v>
      </c>
      <c r="T91" s="105">
        <v>13.222987673823145</v>
      </c>
      <c r="U91" s="105">
        <v>11.462270033580516</v>
      </c>
      <c r="V91" s="105">
        <v>11.760606430014382</v>
      </c>
      <c r="W91" s="105">
        <v>11.814968117700699</v>
      </c>
      <c r="DA91" s="132" t="s">
        <v>2999</v>
      </c>
    </row>
    <row r="92" spans="1:105" ht="12" customHeight="1" x14ac:dyDescent="0.25">
      <c r="A92" s="106" t="s">
        <v>124</v>
      </c>
      <c r="B92" s="102">
        <v>20.23810141499046</v>
      </c>
      <c r="C92" s="102">
        <v>19.237652927148471</v>
      </c>
      <c r="D92" s="102">
        <v>19.368587319355957</v>
      </c>
      <c r="E92" s="102">
        <v>16.668672577489247</v>
      </c>
      <c r="F92" s="102">
        <v>23.279253798900324</v>
      </c>
      <c r="G92" s="102">
        <v>20.359227182349827</v>
      </c>
      <c r="H92" s="102">
        <v>21.786468086049286</v>
      </c>
      <c r="I92" s="102">
        <v>18.281111479135351</v>
      </c>
      <c r="J92" s="102">
        <v>21.166881641747104</v>
      </c>
      <c r="K92" s="102">
        <v>20.642006135777219</v>
      </c>
      <c r="L92" s="102">
        <v>21.408293329779369</v>
      </c>
      <c r="M92" s="102">
        <v>23.116148488310699</v>
      </c>
      <c r="N92" s="102">
        <v>20.91750037277421</v>
      </c>
      <c r="O92" s="102">
        <v>18.520072721257197</v>
      </c>
      <c r="P92" s="102">
        <v>19.410005097986954</v>
      </c>
      <c r="Q92" s="102">
        <v>15.184983542839754</v>
      </c>
      <c r="R92" s="102">
        <v>20.147216133177668</v>
      </c>
      <c r="S92" s="102">
        <v>16.496444602035794</v>
      </c>
      <c r="T92" s="102">
        <v>23.418642878649834</v>
      </c>
      <c r="U92" s="102">
        <v>21.024844873479488</v>
      </c>
      <c r="V92" s="102">
        <v>22.69639104834507</v>
      </c>
      <c r="W92" s="102">
        <v>20.254547174452501</v>
      </c>
      <c r="DA92" s="131" t="s">
        <v>3000</v>
      </c>
    </row>
    <row r="93" spans="1:105" ht="12" customHeight="1" x14ac:dyDescent="0.25">
      <c r="A93" s="107" t="s">
        <v>123</v>
      </c>
      <c r="B93" s="105">
        <v>20.238101414990457</v>
      </c>
      <c r="C93" s="105">
        <v>19.237111813222565</v>
      </c>
      <c r="D93" s="105">
        <v>19.366671792510804</v>
      </c>
      <c r="E93" s="105">
        <v>16.666031954627982</v>
      </c>
      <c r="F93" s="105">
        <v>23.27150107040524</v>
      </c>
      <c r="G93" s="105">
        <v>20.356226879980277</v>
      </c>
      <c r="H93" s="105">
        <v>21.781991024892733</v>
      </c>
      <c r="I93" s="105">
        <v>18.282351083834204</v>
      </c>
      <c r="J93" s="105">
        <v>21.162468487004631</v>
      </c>
      <c r="K93" s="105">
        <v>20.637661703292899</v>
      </c>
      <c r="L93" s="105">
        <v>21.404604047268123</v>
      </c>
      <c r="M93" s="105">
        <v>23.111122690438066</v>
      </c>
      <c r="N93" s="105">
        <v>20.91401126146642</v>
      </c>
      <c r="O93" s="105">
        <v>18.517602158967087</v>
      </c>
      <c r="P93" s="105">
        <v>19.442251442972527</v>
      </c>
      <c r="Q93" s="105">
        <v>15.201028653260339</v>
      </c>
      <c r="R93" s="105">
        <v>20.119712909271922</v>
      </c>
      <c r="S93" s="105">
        <v>16.546305444918723</v>
      </c>
      <c r="T93" s="105">
        <v>23.389640883353358</v>
      </c>
      <c r="U93" s="105">
        <v>21.01374546652789</v>
      </c>
      <c r="V93" s="105">
        <v>22.686359947475061</v>
      </c>
      <c r="W93" s="105">
        <v>20.258986397634715</v>
      </c>
      <c r="DA93" s="132" t="s">
        <v>3001</v>
      </c>
    </row>
    <row r="94" spans="1:105" ht="12" customHeight="1" x14ac:dyDescent="0.25">
      <c r="A94" s="108" t="s">
        <v>50</v>
      </c>
      <c r="B94" s="99">
        <v>8.8025682040128661</v>
      </c>
      <c r="C94" s="99">
        <v>7.9549414153931881</v>
      </c>
      <c r="D94" s="99">
        <v>8.240996302825172</v>
      </c>
      <c r="E94" s="99">
        <v>7.0714186496556612</v>
      </c>
      <c r="F94" s="99">
        <v>10.598125332948909</v>
      </c>
      <c r="G94" s="99">
        <v>9.1079049023821881</v>
      </c>
      <c r="H94" s="99">
        <v>9.6768217219389214</v>
      </c>
      <c r="I94" s="99">
        <v>8.9869590178873544</v>
      </c>
      <c r="J94" s="99">
        <v>9.4210420299953199</v>
      </c>
      <c r="K94" s="99">
        <v>9.3032466450517273</v>
      </c>
      <c r="L94" s="99">
        <v>9.5825785626394833</v>
      </c>
      <c r="M94" s="99">
        <v>10.77519958487396</v>
      </c>
      <c r="N94" s="99">
        <v>9.8057294747612396</v>
      </c>
      <c r="O94" s="99">
        <v>9.0537685011708753</v>
      </c>
      <c r="P94" s="99">
        <v>8.5111710492015025</v>
      </c>
      <c r="Q94" s="99">
        <v>6.5214062623817899</v>
      </c>
      <c r="R94" s="99">
        <v>8.8425350542606367</v>
      </c>
      <c r="S94" s="99">
        <v>7.6764492878165482</v>
      </c>
      <c r="T94" s="99">
        <v>10.044097038799224</v>
      </c>
      <c r="U94" s="99">
        <v>9.1130460430375528</v>
      </c>
      <c r="V94" s="99">
        <v>9.3256879263545134</v>
      </c>
      <c r="W94" s="99">
        <v>9.1794724581585569</v>
      </c>
      <c r="DA94" s="63" t="s">
        <v>3002</v>
      </c>
    </row>
    <row r="95" spans="1:105" ht="12" customHeight="1" x14ac:dyDescent="0.25">
      <c r="A95" s="108" t="s">
        <v>52</v>
      </c>
      <c r="B95" s="99">
        <v>11.435533210977592</v>
      </c>
      <c r="C95" s="99">
        <v>11.282170397829381</v>
      </c>
      <c r="D95" s="99">
        <v>11.125675489685632</v>
      </c>
      <c r="E95" s="99">
        <v>9.5946133049723219</v>
      </c>
      <c r="F95" s="99">
        <v>12.673375737456331</v>
      </c>
      <c r="G95" s="99">
        <v>11.248321977598087</v>
      </c>
      <c r="H95" s="99">
        <v>12.105169302953813</v>
      </c>
      <c r="I95" s="99">
        <v>9.2953920659468494</v>
      </c>
      <c r="J95" s="99">
        <v>11.741426457009313</v>
      </c>
      <c r="K95" s="99">
        <v>11.334415058241168</v>
      </c>
      <c r="L95" s="99">
        <v>11.822025484628632</v>
      </c>
      <c r="M95" s="99">
        <v>12.33592310556411</v>
      </c>
      <c r="N95" s="99">
        <v>11.108281786705181</v>
      </c>
      <c r="O95" s="99">
        <v>9.4638336577962097</v>
      </c>
      <c r="P95" s="99">
        <v>10.931080393771024</v>
      </c>
      <c r="Q95" s="99">
        <v>8.679622390878551</v>
      </c>
      <c r="R95" s="99">
        <v>11.277177855011287</v>
      </c>
      <c r="S95" s="99">
        <v>8.8698561571021717</v>
      </c>
      <c r="T95" s="99">
        <v>13.34554384455414</v>
      </c>
      <c r="U95" s="99">
        <v>11.900699423490341</v>
      </c>
      <c r="V95" s="99">
        <v>13.360672021120552</v>
      </c>
      <c r="W95" s="99">
        <v>11.079513939476156</v>
      </c>
      <c r="DA95" s="63" t="s">
        <v>3003</v>
      </c>
    </row>
    <row r="96" spans="1:105" ht="12" customHeight="1" x14ac:dyDescent="0.25">
      <c r="A96" s="106" t="s">
        <v>122</v>
      </c>
      <c r="B96" s="102">
        <v>19.074897472400657</v>
      </c>
      <c r="C96" s="102">
        <v>19.035749460638371</v>
      </c>
      <c r="D96" s="102">
        <v>19.884118213436885</v>
      </c>
      <c r="E96" s="102">
        <v>20.232114028580874</v>
      </c>
      <c r="F96" s="102">
        <v>20.538435963683511</v>
      </c>
      <c r="G96" s="102">
        <v>20.485404535076171</v>
      </c>
      <c r="H96" s="102">
        <v>20.126420765332441</v>
      </c>
      <c r="I96" s="102">
        <v>21.956668028718177</v>
      </c>
      <c r="J96" s="102">
        <v>20.468418332887339</v>
      </c>
      <c r="K96" s="102">
        <v>20.691305755487104</v>
      </c>
      <c r="L96" s="102">
        <v>20.994341856585901</v>
      </c>
      <c r="M96" s="102">
        <v>22.386325810199022</v>
      </c>
      <c r="N96" s="102">
        <v>21.160624663083521</v>
      </c>
      <c r="O96" s="102">
        <v>20.549434578441897</v>
      </c>
      <c r="P96" s="102">
        <v>18.407970592146444</v>
      </c>
      <c r="Q96" s="102">
        <v>18.790193770477117</v>
      </c>
      <c r="R96" s="102">
        <v>18.95767278528313</v>
      </c>
      <c r="S96" s="102">
        <v>20.416071486501341</v>
      </c>
      <c r="T96" s="102">
        <v>21.377572405399377</v>
      </c>
      <c r="U96" s="102">
        <v>20.415553232101768</v>
      </c>
      <c r="V96" s="102">
        <v>20.195900070555091</v>
      </c>
      <c r="W96" s="102">
        <v>21.455630793060553</v>
      </c>
      <c r="DA96" s="131" t="s">
        <v>3004</v>
      </c>
    </row>
    <row r="97" spans="1:105" ht="12" customHeight="1" x14ac:dyDescent="0.25">
      <c r="A97" s="107" t="s">
        <v>121</v>
      </c>
      <c r="B97" s="105">
        <v>19.074897472400654</v>
      </c>
      <c r="C97" s="105">
        <v>19.042192039508837</v>
      </c>
      <c r="D97" s="105">
        <v>19.892119948004154</v>
      </c>
      <c r="E97" s="105">
        <v>20.244421831367415</v>
      </c>
      <c r="F97" s="105">
        <v>20.547374487805936</v>
      </c>
      <c r="G97" s="105">
        <v>20.492615506091276</v>
      </c>
      <c r="H97" s="105">
        <v>20.127261376752642</v>
      </c>
      <c r="I97" s="105">
        <v>21.949142488490775</v>
      </c>
      <c r="J97" s="105">
        <v>20.462393218761477</v>
      </c>
      <c r="K97" s="105">
        <v>20.688092607812301</v>
      </c>
      <c r="L97" s="105">
        <v>20.992884044822819</v>
      </c>
      <c r="M97" s="105">
        <v>22.384120737766757</v>
      </c>
      <c r="N97" s="105">
        <v>21.159605873019363</v>
      </c>
      <c r="O97" s="105">
        <v>20.554164918883391</v>
      </c>
      <c r="P97" s="105">
        <v>18.433822857778214</v>
      </c>
      <c r="Q97" s="105">
        <v>18.833252137578235</v>
      </c>
      <c r="R97" s="105">
        <v>18.980702496578814</v>
      </c>
      <c r="S97" s="105">
        <v>20.401901939108587</v>
      </c>
      <c r="T97" s="105">
        <v>21.376632807949797</v>
      </c>
      <c r="U97" s="105">
        <v>20.401406914576565</v>
      </c>
      <c r="V97" s="105">
        <v>20.186176057733093</v>
      </c>
      <c r="W97" s="105">
        <v>21.404751677852236</v>
      </c>
      <c r="DA97" s="132" t="s">
        <v>3005</v>
      </c>
    </row>
    <row r="98" spans="1:105" ht="12" customHeight="1" x14ac:dyDescent="0.25">
      <c r="A98" s="108" t="s">
        <v>53</v>
      </c>
      <c r="B98" s="99">
        <v>8.2975602428093271</v>
      </c>
      <c r="C98" s="99">
        <v>7.8658807133207169</v>
      </c>
      <c r="D98" s="99">
        <v>8.4668018111529904</v>
      </c>
      <c r="E98" s="99">
        <v>8.6111560687521056</v>
      </c>
      <c r="F98" s="99">
        <v>9.3416850785040495</v>
      </c>
      <c r="G98" s="99">
        <v>9.1619122974671168</v>
      </c>
      <c r="H98" s="99">
        <v>8.9119557568064725</v>
      </c>
      <c r="I98" s="99">
        <v>10.816333472267983</v>
      </c>
      <c r="J98" s="99">
        <v>9.0862241538755359</v>
      </c>
      <c r="K98" s="99">
        <v>9.3208643855977744</v>
      </c>
      <c r="L98" s="99">
        <v>9.3796126367068879</v>
      </c>
      <c r="M98" s="99">
        <v>10.464571515632276</v>
      </c>
      <c r="N98" s="99">
        <v>9.9339575023031621</v>
      </c>
      <c r="O98" s="99">
        <v>10.097808894499403</v>
      </c>
      <c r="P98" s="99">
        <v>7.9834984683586185</v>
      </c>
      <c r="Q98" s="99">
        <v>8.1240294142761833</v>
      </c>
      <c r="R98" s="99">
        <v>8.2996922771079884</v>
      </c>
      <c r="S98" s="99">
        <v>9.5181924876405137</v>
      </c>
      <c r="T98" s="99">
        <v>9.1365041816780899</v>
      </c>
      <c r="U98" s="99">
        <v>8.7986986830836926</v>
      </c>
      <c r="V98" s="99">
        <v>8.1490280353078326</v>
      </c>
      <c r="W98" s="99">
        <v>9.586421388363938</v>
      </c>
      <c r="DA98" s="63" t="s">
        <v>3006</v>
      </c>
    </row>
    <row r="99" spans="1:105" ht="12" customHeight="1" x14ac:dyDescent="0.25">
      <c r="A99" s="108" t="s">
        <v>52</v>
      </c>
      <c r="B99" s="99">
        <v>10.777337229591327</v>
      </c>
      <c r="C99" s="99">
        <v>11.17631132618812</v>
      </c>
      <c r="D99" s="99">
        <v>11.425318136851164</v>
      </c>
      <c r="E99" s="99">
        <v>11.633265762615306</v>
      </c>
      <c r="F99" s="99">
        <v>11.205689409301886</v>
      </c>
      <c r="G99" s="99">
        <v>11.330703208624159</v>
      </c>
      <c r="H99" s="99">
        <v>11.215305619946166</v>
      </c>
      <c r="I99" s="99">
        <v>11.132809016222792</v>
      </c>
      <c r="J99" s="99">
        <v>11.376169064885937</v>
      </c>
      <c r="K99" s="99">
        <v>11.36722822221453</v>
      </c>
      <c r="L99" s="99">
        <v>11.613271408115928</v>
      </c>
      <c r="M99" s="99">
        <v>11.91954922213448</v>
      </c>
      <c r="N99" s="99">
        <v>11.225648370716202</v>
      </c>
      <c r="O99" s="99">
        <v>10.456356024383989</v>
      </c>
      <c r="P99" s="99">
        <v>10.450324389419594</v>
      </c>
      <c r="Q99" s="99">
        <v>10.709222723302053</v>
      </c>
      <c r="R99" s="99">
        <v>10.681010219470824</v>
      </c>
      <c r="S99" s="99">
        <v>10.883709451468077</v>
      </c>
      <c r="T99" s="99">
        <v>12.240128626271707</v>
      </c>
      <c r="U99" s="99">
        <v>11.602708231492876</v>
      </c>
      <c r="V99" s="99">
        <v>12.037148022425262</v>
      </c>
      <c r="W99" s="99">
        <v>11.8183302894883</v>
      </c>
      <c r="DA99" s="63" t="s">
        <v>3007</v>
      </c>
    </row>
    <row r="100" spans="1:105" ht="12" customHeight="1" x14ac:dyDescent="0.25">
      <c r="A100" s="121" t="s">
        <v>54</v>
      </c>
      <c r="B100" s="123">
        <v>7.4147625970676136</v>
      </c>
      <c r="C100" s="123">
        <v>7.6593938747711814</v>
      </c>
      <c r="D100" s="123">
        <v>7.8423599229142384</v>
      </c>
      <c r="E100" s="123">
        <v>7.9962029697733916</v>
      </c>
      <c r="F100" s="123">
        <v>8.2064574138279731</v>
      </c>
      <c r="G100" s="123">
        <v>8.3554562632355669</v>
      </c>
      <c r="H100" s="123">
        <v>8.2077440788461171</v>
      </c>
      <c r="I100" s="123">
        <v>7.7631677913913508</v>
      </c>
      <c r="J100" s="123">
        <v>7.4499556886255611</v>
      </c>
      <c r="K100" s="123">
        <v>7.3978986530151598</v>
      </c>
      <c r="L100" s="123">
        <v>7.5377046051579777</v>
      </c>
      <c r="M100" s="123">
        <v>6.8620119549587715</v>
      </c>
      <c r="N100" s="123">
        <v>6.8902500391519901</v>
      </c>
      <c r="O100" s="123">
        <v>6.7940689684163225</v>
      </c>
      <c r="P100" s="123">
        <v>6.4177122289674164</v>
      </c>
      <c r="Q100" s="123">
        <v>6.0723298892816358</v>
      </c>
      <c r="R100" s="123">
        <v>5.8583513989742295</v>
      </c>
      <c r="S100" s="123">
        <v>6.3002980331462632</v>
      </c>
      <c r="T100" s="123">
        <v>6.0089547574950677</v>
      </c>
      <c r="U100" s="123">
        <v>5.9955904844869785</v>
      </c>
      <c r="V100" s="123">
        <v>5.835001022938199</v>
      </c>
      <c r="W100" s="123">
        <v>6.1068545182299507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7.4147625970676136</v>
      </c>
      <c r="C103" s="110">
        <v>7.6593938747711814</v>
      </c>
      <c r="D103" s="110">
        <v>7.8423599229142384</v>
      </c>
      <c r="E103" s="110">
        <v>7.9962029697733916</v>
      </c>
      <c r="F103" s="110">
        <v>8.2064574138279731</v>
      </c>
      <c r="G103" s="110">
        <v>8.3554562632355669</v>
      </c>
      <c r="H103" s="110">
        <v>8.2077440788461171</v>
      </c>
      <c r="I103" s="110">
        <v>7.7631677913913508</v>
      </c>
      <c r="J103" s="110">
        <v>7.4499556886255611</v>
      </c>
      <c r="K103" s="110">
        <v>7.3978986530151598</v>
      </c>
      <c r="L103" s="110">
        <v>7.5377046051579777</v>
      </c>
      <c r="M103" s="110">
        <v>6.8620119549587715</v>
      </c>
      <c r="N103" s="110">
        <v>6.8902500391519901</v>
      </c>
      <c r="O103" s="110">
        <v>6.7940689684163225</v>
      </c>
      <c r="P103" s="110">
        <v>6.4177122289674164</v>
      </c>
      <c r="Q103" s="110">
        <v>6.0723298892816358</v>
      </c>
      <c r="R103" s="110">
        <v>5.8583513989742295</v>
      </c>
      <c r="S103" s="110">
        <v>6.3002980331462632</v>
      </c>
      <c r="T103" s="110">
        <v>6.0089547574950677</v>
      </c>
      <c r="U103" s="110">
        <v>5.9955904844869785</v>
      </c>
      <c r="V103" s="110">
        <v>5.835001022938199</v>
      </c>
      <c r="W103" s="110">
        <v>6.1068545182299507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116.9592609933641</v>
      </c>
      <c r="F105" s="118">
        <f t="shared" si="35"/>
        <v>157.01995303639603</v>
      </c>
      <c r="G105" s="118">
        <f t="shared" si="35"/>
        <v>135.79137659996059</v>
      </c>
      <c r="H105" s="118">
        <f t="shared" si="35"/>
        <v>127.64752422285856</v>
      </c>
      <c r="I105" s="118">
        <f t="shared" si="35"/>
        <v>107.49114913830768</v>
      </c>
      <c r="J105" s="118">
        <f t="shared" si="35"/>
        <v>113.74346511768863</v>
      </c>
      <c r="K105" s="118">
        <f t="shared" si="35"/>
        <v>114.73164904774113</v>
      </c>
      <c r="L105" s="118">
        <f t="shared" si="35"/>
        <v>137.24153151537743</v>
      </c>
      <c r="M105" s="118">
        <f t="shared" si="35"/>
        <v>124.63954938092159</v>
      </c>
      <c r="N105" s="118">
        <f t="shared" si="35"/>
        <v>137.67913317271052</v>
      </c>
      <c r="O105" s="118">
        <f t="shared" si="35"/>
        <v>132.61636366903539</v>
      </c>
      <c r="P105" s="118">
        <f t="shared" si="35"/>
        <v>112.74011263218699</v>
      </c>
      <c r="Q105" s="118">
        <f t="shared" si="35"/>
        <v>114.48180352879974</v>
      </c>
      <c r="R105" s="118">
        <f t="shared" ref="R105:V105" si="36">R106+R109+R111+R120</f>
        <v>137.7483732002913</v>
      </c>
      <c r="S105" s="118">
        <f t="shared" si="36"/>
        <v>131.64885748858447</v>
      </c>
      <c r="T105" s="118">
        <f t="shared" si="36"/>
        <v>110.80762196792023</v>
      </c>
      <c r="U105" s="118">
        <f t="shared" si="36"/>
        <v>117.89552835738967</v>
      </c>
      <c r="V105" s="118">
        <f t="shared" si="36"/>
        <v>108.65525877719789</v>
      </c>
      <c r="W105" s="118">
        <f t="shared" ref="W105" si="37">W106+W109+W111+W120</f>
        <v>146.70960838221274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89.689900485302985</v>
      </c>
      <c r="F106" s="123">
        <f t="shared" si="38"/>
        <v>125.98317629160759</v>
      </c>
      <c r="G106" s="123">
        <f t="shared" si="38"/>
        <v>105.5992962773167</v>
      </c>
      <c r="H106" s="123">
        <f t="shared" si="38"/>
        <v>97.99356282444073</v>
      </c>
      <c r="I106" s="123">
        <f t="shared" si="38"/>
        <v>77.980982460363762</v>
      </c>
      <c r="J106" s="123">
        <f t="shared" si="38"/>
        <v>85.867977020122368</v>
      </c>
      <c r="K106" s="123">
        <f t="shared" si="38"/>
        <v>86.475630483060257</v>
      </c>
      <c r="L106" s="123">
        <f t="shared" si="38"/>
        <v>107.59505587618298</v>
      </c>
      <c r="M106" s="123">
        <f t="shared" si="38"/>
        <v>94.794074498259008</v>
      </c>
      <c r="N106" s="123">
        <f t="shared" si="38"/>
        <v>107.95541011815523</v>
      </c>
      <c r="O106" s="123">
        <f t="shared" si="38"/>
        <v>104.5194923591694</v>
      </c>
      <c r="P106" s="123">
        <f t="shared" si="38"/>
        <v>86.529818979273756</v>
      </c>
      <c r="Q106" s="123">
        <f t="shared" si="38"/>
        <v>88.72444011269809</v>
      </c>
      <c r="R106" s="123">
        <f t="shared" ref="R106:V106" si="39">SUM(R107:R108)</f>
        <v>109.78422839796643</v>
      </c>
      <c r="S106" s="123">
        <f t="shared" si="39"/>
        <v>103.18055474400155</v>
      </c>
      <c r="T106" s="123">
        <f t="shared" si="39"/>
        <v>84.061249433849682</v>
      </c>
      <c r="U106" s="123">
        <f t="shared" si="39"/>
        <v>91.10592253294088</v>
      </c>
      <c r="V106" s="123">
        <f t="shared" si="39"/>
        <v>82.764753462280339</v>
      </c>
      <c r="W106" s="123">
        <f t="shared" ref="W106" si="40">SUM(W107:W108)</f>
        <v>116.3003364975601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89.280215320923318</v>
      </c>
      <c r="F107" s="99">
        <v>125.41271351451799</v>
      </c>
      <c r="G107" s="99">
        <v>105.12690752476317</v>
      </c>
      <c r="H107" s="99">
        <v>97.565438227367196</v>
      </c>
      <c r="I107" s="99">
        <v>77.646543347161028</v>
      </c>
      <c r="J107" s="99">
        <v>85.503364470772198</v>
      </c>
      <c r="K107" s="99">
        <v>86.113118193755454</v>
      </c>
      <c r="L107" s="99">
        <v>107.15036358141857</v>
      </c>
      <c r="M107" s="99">
        <v>94.409038176990791</v>
      </c>
      <c r="N107" s="99">
        <v>107.5203054296903</v>
      </c>
      <c r="O107" s="99">
        <v>104.10034986883838</v>
      </c>
      <c r="P107" s="99">
        <v>86.183308488518961</v>
      </c>
      <c r="Q107" s="99">
        <v>88.37000570807291</v>
      </c>
      <c r="R107" s="99">
        <v>109.35157060617243</v>
      </c>
      <c r="S107" s="99">
        <v>102.77834481991914</v>
      </c>
      <c r="T107" s="99">
        <v>83.73496799475015</v>
      </c>
      <c r="U107" s="99">
        <v>90.757338405186914</v>
      </c>
      <c r="V107" s="99">
        <v>82.448562899816935</v>
      </c>
      <c r="W107" s="99">
        <v>115.86019191667374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0.40968516437966102</v>
      </c>
      <c r="F108" s="99">
        <v>0.5704627770896038</v>
      </c>
      <c r="G108" s="99">
        <v>0.4723887525535253</v>
      </c>
      <c r="H108" s="99">
        <v>0.42812459707353762</v>
      </c>
      <c r="I108" s="99">
        <v>0.33443911320273256</v>
      </c>
      <c r="J108" s="99">
        <v>0.36461254935016651</v>
      </c>
      <c r="K108" s="99">
        <v>0.362512289304804</v>
      </c>
      <c r="L108" s="99">
        <v>0.44469229476440608</v>
      </c>
      <c r="M108" s="99">
        <v>0.38503632126821175</v>
      </c>
      <c r="N108" s="99">
        <v>0.43510468846492595</v>
      </c>
      <c r="O108" s="99">
        <v>0.41914249033102874</v>
      </c>
      <c r="P108" s="99">
        <v>0.3465104907548015</v>
      </c>
      <c r="Q108" s="99">
        <v>0.35443440462517467</v>
      </c>
      <c r="R108" s="99">
        <v>0.43265779179399805</v>
      </c>
      <c r="S108" s="99">
        <v>0.40220992408240847</v>
      </c>
      <c r="T108" s="99">
        <v>0.32628143909953017</v>
      </c>
      <c r="U108" s="99">
        <v>0.34858412775396269</v>
      </c>
      <c r="V108" s="99">
        <v>0.31619056246340704</v>
      </c>
      <c r="W108" s="99">
        <v>0.44014458088634889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0.26118237650559595</v>
      </c>
      <c r="F109" s="123">
        <f t="shared" si="41"/>
        <v>0.42376721008624435</v>
      </c>
      <c r="G109" s="123">
        <f t="shared" si="41"/>
        <v>0.7709256226628286</v>
      </c>
      <c r="H109" s="123">
        <f t="shared" si="41"/>
        <v>1.4708449864696878</v>
      </c>
      <c r="I109" s="123">
        <f t="shared" si="41"/>
        <v>1.0862862771203921</v>
      </c>
      <c r="J109" s="123">
        <f t="shared" si="41"/>
        <v>1.0068465671735896</v>
      </c>
      <c r="K109" s="123">
        <f t="shared" si="41"/>
        <v>0.87323125544799896</v>
      </c>
      <c r="L109" s="123">
        <f t="shared" si="41"/>
        <v>0.96069334281316987</v>
      </c>
      <c r="M109" s="123">
        <f t="shared" si="41"/>
        <v>1.0841277165685657</v>
      </c>
      <c r="N109" s="123">
        <f t="shared" si="41"/>
        <v>1.1768516315941664</v>
      </c>
      <c r="O109" s="123">
        <f t="shared" si="41"/>
        <v>1.2942320944992116</v>
      </c>
      <c r="P109" s="123">
        <f t="shared" si="41"/>
        <v>1.2179273040953371</v>
      </c>
      <c r="Q109" s="123">
        <f t="shared" si="41"/>
        <v>1.1929295744871327</v>
      </c>
      <c r="R109" s="123">
        <f t="shared" si="41"/>
        <v>1.3172607992367218</v>
      </c>
      <c r="S109" s="123">
        <f t="shared" si="41"/>
        <v>1.4484016829899058</v>
      </c>
      <c r="T109" s="123">
        <f t="shared" si="41"/>
        <v>1.3017225169939408</v>
      </c>
      <c r="U109" s="123">
        <f t="shared" si="41"/>
        <v>1.231515322399992</v>
      </c>
      <c r="V109" s="123">
        <f t="shared" si="41"/>
        <v>1.1215663133251905</v>
      </c>
      <c r="W109" s="123">
        <f t="shared" si="41"/>
        <v>1.1246019927734938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0.26118237650559595</v>
      </c>
      <c r="F110" s="99">
        <f>RES_hhdet_tesh!F110/RES_summary!F$19</f>
        <v>0.42376721008624435</v>
      </c>
      <c r="G110" s="99">
        <f>RES_hhdet_tesh!G110/RES_summary!G$19</f>
        <v>0.7709256226628286</v>
      </c>
      <c r="H110" s="99">
        <f>RES_hhdet_tesh!H110/RES_summary!H$19</f>
        <v>1.4708449864696878</v>
      </c>
      <c r="I110" s="99">
        <f>RES_hhdet_tesh!I110/RES_summary!I$19</f>
        <v>1.0862862771203921</v>
      </c>
      <c r="J110" s="99">
        <f>RES_hhdet_tesh!J110/RES_summary!J$19</f>
        <v>1.0068465671735896</v>
      </c>
      <c r="K110" s="99">
        <f>RES_hhdet_tesh!K110/RES_summary!K$19</f>
        <v>0.87323125544799896</v>
      </c>
      <c r="L110" s="99">
        <f>RES_hhdet_tesh!L110/RES_summary!L$19</f>
        <v>0.96069334281316987</v>
      </c>
      <c r="M110" s="99">
        <f>RES_hhdet_tesh!M110/RES_summary!M$19</f>
        <v>1.0841277165685657</v>
      </c>
      <c r="N110" s="99">
        <f>RES_hhdet_tesh!N110/RES_summary!N$19</f>
        <v>1.1768516315941664</v>
      </c>
      <c r="O110" s="99">
        <f>RES_hhdet_tesh!O110/RES_summary!O$19</f>
        <v>1.2942320944992116</v>
      </c>
      <c r="P110" s="99">
        <f>RES_hhdet_tesh!P110/RES_summary!P$19</f>
        <v>1.2179273040953371</v>
      </c>
      <c r="Q110" s="99">
        <f>RES_hhdet_tesh!Q110/RES_summary!Q$19</f>
        <v>1.1929295744871327</v>
      </c>
      <c r="R110" s="99">
        <f>RES_hhdet_tesh!R110/RES_summary!R$19</f>
        <v>1.3172607992367218</v>
      </c>
      <c r="S110" s="99">
        <f>RES_hhdet_tesh!S110/RES_summary!S$19</f>
        <v>1.4484016829899058</v>
      </c>
      <c r="T110" s="99">
        <f>RES_hhdet_tesh!T110/RES_summary!T$19</f>
        <v>1.3017225169939408</v>
      </c>
      <c r="U110" s="99">
        <f>RES_hhdet_tesh!U110/RES_summary!U$19</f>
        <v>1.231515322399992</v>
      </c>
      <c r="V110" s="99">
        <f>RES_hhdet_tesh!V110/RES_summary!V$19</f>
        <v>1.1215663133251905</v>
      </c>
      <c r="W110" s="99">
        <f>RES_hhdet_tesh!W110/RES_summary!W$19</f>
        <v>1.1246019927734938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19.011975161782122</v>
      </c>
      <c r="F111" s="123">
        <v>22.40655212087422</v>
      </c>
      <c r="G111" s="123">
        <v>21.065698436745496</v>
      </c>
      <c r="H111" s="123">
        <v>19.975372333102033</v>
      </c>
      <c r="I111" s="123">
        <v>20.660712609432164</v>
      </c>
      <c r="J111" s="123">
        <v>19.4186858417671</v>
      </c>
      <c r="K111" s="123">
        <v>19.984888656217713</v>
      </c>
      <c r="L111" s="123">
        <v>21.148077691223286</v>
      </c>
      <c r="M111" s="123">
        <v>21.899335211135249</v>
      </c>
      <c r="N111" s="123">
        <v>21.656621383809142</v>
      </c>
      <c r="O111" s="123">
        <v>20.008570246950466</v>
      </c>
      <c r="P111" s="123">
        <v>18.574654119850496</v>
      </c>
      <c r="Q111" s="123">
        <v>18.492103952332901</v>
      </c>
      <c r="R111" s="123">
        <v>20.788532604113918</v>
      </c>
      <c r="S111" s="123">
        <v>20.719603028446748</v>
      </c>
      <c r="T111" s="123">
        <v>19.43569525958155</v>
      </c>
      <c r="U111" s="123">
        <v>19.562500017561909</v>
      </c>
      <c r="V111" s="123">
        <v>18.933937978654136</v>
      </c>
      <c r="W111" s="123">
        <v>23.177815373649228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17.162604442552421</v>
      </c>
      <c r="F112" s="99">
        <v>25.313124846090918</v>
      </c>
      <c r="G112" s="99">
        <v>21.982898167310001</v>
      </c>
      <c r="H112" s="99">
        <v>19.750805452290788</v>
      </c>
      <c r="I112" s="99">
        <v>18.668054326464226</v>
      </c>
      <c r="J112" s="99">
        <v>17.827893771711178</v>
      </c>
      <c r="K112" s="99">
        <v>18.94063630047296</v>
      </c>
      <c r="L112" s="99">
        <v>21.445242178551471</v>
      </c>
      <c r="M112" s="99">
        <v>21.273734364624076</v>
      </c>
      <c r="N112" s="99">
        <v>22.381609128504216</v>
      </c>
      <c r="O112" s="99">
        <v>19.397118901954347</v>
      </c>
      <c r="P112" s="99">
        <v>18.868207597869652</v>
      </c>
      <c r="Q112" s="99">
        <v>18.30330007739423</v>
      </c>
      <c r="R112" s="99">
        <v>23.243037459052985</v>
      </c>
      <c r="S112" s="99">
        <v>21.17290009933544</v>
      </c>
      <c r="T112" s="99">
        <v>17.097520589403491</v>
      </c>
      <c r="U112" s="99">
        <v>18.466362846622516</v>
      </c>
      <c r="V112" s="99">
        <v>17.233469173443154</v>
      </c>
      <c r="W112" s="99">
        <v>25.629627446205529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17.154033769327029</v>
      </c>
      <c r="F113" s="99">
        <v>25.311307468829419</v>
      </c>
      <c r="G113" s="99">
        <v>21.988027522393487</v>
      </c>
      <c r="H113" s="99">
        <v>19.746845405764383</v>
      </c>
      <c r="I113" s="99">
        <v>18.667146045903632</v>
      </c>
      <c r="J113" s="99">
        <v>17.820057689453112</v>
      </c>
      <c r="K113" s="99">
        <v>18.936866221966696</v>
      </c>
      <c r="L113" s="99">
        <v>21.437078808594688</v>
      </c>
      <c r="M113" s="99">
        <v>21.26769199218845</v>
      </c>
      <c r="N113" s="99">
        <v>22.377229704214429</v>
      </c>
      <c r="O113" s="99">
        <v>19.396779179599431</v>
      </c>
      <c r="P113" s="99">
        <v>18.845091917713781</v>
      </c>
      <c r="Q113" s="99">
        <v>18.285267013013385</v>
      </c>
      <c r="R113" s="99">
        <v>23.213781774616212</v>
      </c>
      <c r="S113" s="99">
        <v>21.148709039142727</v>
      </c>
      <c r="T113" s="99">
        <v>17.086964954500054</v>
      </c>
      <c r="U113" s="99">
        <v>18.465319712086956</v>
      </c>
      <c r="V113" s="99">
        <v>17.246636999627526</v>
      </c>
      <c r="W113" s="99">
        <v>25.585718365957486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7.2689233509635454</v>
      </c>
      <c r="F114" s="102">
        <v>11.55320631866619</v>
      </c>
      <c r="G114" s="102">
        <v>9.8441088026690746</v>
      </c>
      <c r="H114" s="102">
        <v>8.7546149185608915</v>
      </c>
      <c r="I114" s="102">
        <v>9.1538675523295083</v>
      </c>
      <c r="J114" s="102">
        <v>7.8949987852257966</v>
      </c>
      <c r="K114" s="102">
        <v>8.5092397352475633</v>
      </c>
      <c r="L114" s="102">
        <v>9.5849481443118165</v>
      </c>
      <c r="M114" s="102">
        <v>9.8831815329666846</v>
      </c>
      <c r="N114" s="102">
        <v>10.503984359914282</v>
      </c>
      <c r="O114" s="102">
        <v>9.4843129566378686</v>
      </c>
      <c r="P114" s="102">
        <v>8.2383789334847535</v>
      </c>
      <c r="Q114" s="102">
        <v>7.8875612044272394</v>
      </c>
      <c r="R114" s="102">
        <v>10.278836962396982</v>
      </c>
      <c r="S114" s="102">
        <v>9.9273731576244746</v>
      </c>
      <c r="T114" s="102">
        <v>7.3143591915133781</v>
      </c>
      <c r="U114" s="102">
        <v>7.965768319453332</v>
      </c>
      <c r="V114" s="102">
        <v>6.9794541794319729</v>
      </c>
      <c r="W114" s="102">
        <v>11.711492247831293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9.8851104183634817</v>
      </c>
      <c r="F115" s="105">
        <v>13.758101150163224</v>
      </c>
      <c r="G115" s="105">
        <v>12.143918719724411</v>
      </c>
      <c r="H115" s="105">
        <v>10.992230487203491</v>
      </c>
      <c r="I115" s="105">
        <v>9.5132784935741181</v>
      </c>
      <c r="J115" s="105">
        <v>9.925058904227317</v>
      </c>
      <c r="K115" s="105">
        <v>10.427626486719133</v>
      </c>
      <c r="L115" s="105">
        <v>11.852130664282871</v>
      </c>
      <c r="M115" s="105">
        <v>11.384510459221765</v>
      </c>
      <c r="N115" s="105">
        <v>11.873245344300148</v>
      </c>
      <c r="O115" s="105">
        <v>9.9124662229615605</v>
      </c>
      <c r="P115" s="105">
        <v>10.606712984229027</v>
      </c>
      <c r="Q115" s="105">
        <v>10.397705808586146</v>
      </c>
      <c r="R115" s="105">
        <v>12.934944812219232</v>
      </c>
      <c r="S115" s="105">
        <v>11.22133588151825</v>
      </c>
      <c r="T115" s="105">
        <v>9.7726057629866787</v>
      </c>
      <c r="U115" s="105">
        <v>10.499551392633622</v>
      </c>
      <c r="V115" s="105">
        <v>10.267182820195554</v>
      </c>
      <c r="W115" s="105">
        <v>13.874226118126197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20.199446481194791</v>
      </c>
      <c r="F116" s="102">
        <v>20.507117912209409</v>
      </c>
      <c r="G116" s="102">
        <v>20.461847064859814</v>
      </c>
      <c r="H116" s="102">
        <v>20.117060138399513</v>
      </c>
      <c r="I116" s="102">
        <v>21.95243930950161</v>
      </c>
      <c r="J116" s="102">
        <v>20.451710939104316</v>
      </c>
      <c r="K116" s="102">
        <v>20.667958408078658</v>
      </c>
      <c r="L116" s="102">
        <v>20.950578305260745</v>
      </c>
      <c r="M116" s="102">
        <v>22.33283145939804</v>
      </c>
      <c r="N116" s="102">
        <v>21.110725780499113</v>
      </c>
      <c r="O116" s="102">
        <v>20.50475057685432</v>
      </c>
      <c r="P116" s="102">
        <v>18.355378846870142</v>
      </c>
      <c r="Q116" s="102">
        <v>18.722087106689489</v>
      </c>
      <c r="R116" s="102">
        <v>18.864763031951796</v>
      </c>
      <c r="S116" s="102">
        <v>20.406163563309121</v>
      </c>
      <c r="T116" s="102">
        <v>21.44721807066307</v>
      </c>
      <c r="U116" s="102">
        <v>20.512315170238178</v>
      </c>
      <c r="V116" s="102">
        <v>20.277039749365361</v>
      </c>
      <c r="W116" s="102">
        <v>21.53605042995477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20.224531079533172</v>
      </c>
      <c r="F117" s="105">
        <v>20.529431617047013</v>
      </c>
      <c r="G117" s="105">
        <v>20.480642283124251</v>
      </c>
      <c r="H117" s="105">
        <v>20.126613030697865</v>
      </c>
      <c r="I117" s="105">
        <v>21.950542469034495</v>
      </c>
      <c r="J117" s="105">
        <v>20.446437391689596</v>
      </c>
      <c r="K117" s="105">
        <v>20.656804731902284</v>
      </c>
      <c r="L117" s="105">
        <v>20.953106377297438</v>
      </c>
      <c r="M117" s="105">
        <v>22.333304305281139</v>
      </c>
      <c r="N117" s="105">
        <v>21.113935421272419</v>
      </c>
      <c r="O117" s="105">
        <v>20.509425641186812</v>
      </c>
      <c r="P117" s="105">
        <v>18.31263457683308</v>
      </c>
      <c r="Q117" s="105">
        <v>18.630188991133078</v>
      </c>
      <c r="R117" s="105">
        <v>18.78284634942117</v>
      </c>
      <c r="S117" s="105">
        <v>20.319701498517585</v>
      </c>
      <c r="T117" s="105">
        <v>21.384084355617144</v>
      </c>
      <c r="U117" s="105">
        <v>20.461823944661823</v>
      </c>
      <c r="V117" s="105">
        <v>20.250264931183505</v>
      </c>
      <c r="W117" s="105">
        <v>21.452938908395691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8.6026953495576439</v>
      </c>
      <c r="F118" s="99">
        <v>9.3335275083904747</v>
      </c>
      <c r="G118" s="99">
        <v>9.1565592658490065</v>
      </c>
      <c r="H118" s="99">
        <v>8.911668681915998</v>
      </c>
      <c r="I118" s="99">
        <v>10.817023369671652</v>
      </c>
      <c r="J118" s="99">
        <v>9.0791390480530811</v>
      </c>
      <c r="K118" s="99">
        <v>9.306767868639966</v>
      </c>
      <c r="L118" s="99">
        <v>9.3618399899289138</v>
      </c>
      <c r="M118" s="99">
        <v>10.440814844635689</v>
      </c>
      <c r="N118" s="99">
        <v>9.9125162557370476</v>
      </c>
      <c r="O118" s="99">
        <v>10.075829471932696</v>
      </c>
      <c r="P118" s="99">
        <v>7.9310130743753353</v>
      </c>
      <c r="Q118" s="99">
        <v>8.0364348255867242</v>
      </c>
      <c r="R118" s="99">
        <v>8.2131757144655531</v>
      </c>
      <c r="S118" s="99">
        <v>9.4798431406801633</v>
      </c>
      <c r="T118" s="99">
        <v>9.1396890189269815</v>
      </c>
      <c r="U118" s="99">
        <v>8.8247552803209732</v>
      </c>
      <c r="V118" s="99">
        <v>8.1749002968498417</v>
      </c>
      <c r="W118" s="99">
        <v>9.6080027224751774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11.621835729975528</v>
      </c>
      <c r="F119" s="99">
        <v>11.19590410865654</v>
      </c>
      <c r="G119" s="99">
        <v>11.324083017275244</v>
      </c>
      <c r="H119" s="99">
        <v>11.214944348781863</v>
      </c>
      <c r="I119" s="99">
        <v>11.133519099362847</v>
      </c>
      <c r="J119" s="99">
        <v>11.367298343636516</v>
      </c>
      <c r="K119" s="99">
        <v>11.350036863262314</v>
      </c>
      <c r="L119" s="99">
        <v>11.591266387368528</v>
      </c>
      <c r="M119" s="99">
        <v>11.89248946064545</v>
      </c>
      <c r="N119" s="99">
        <v>11.201419165535368</v>
      </c>
      <c r="O119" s="99">
        <v>10.433596169254116</v>
      </c>
      <c r="P119" s="99">
        <v>10.381621502457744</v>
      </c>
      <c r="Q119" s="99">
        <v>10.593754165546354</v>
      </c>
      <c r="R119" s="99">
        <v>10.569670634955617</v>
      </c>
      <c r="S119" s="99">
        <v>10.839858357837421</v>
      </c>
      <c r="T119" s="99">
        <v>12.244395336690159</v>
      </c>
      <c r="U119" s="99">
        <v>11.637068664340848</v>
      </c>
      <c r="V119" s="99">
        <v>12.07536463433366</v>
      </c>
      <c r="W119" s="99">
        <v>11.844936185920515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7.9962029697733907</v>
      </c>
      <c r="F120" s="123">
        <v>8.2064574138279767</v>
      </c>
      <c r="G120" s="123">
        <v>8.3554562632355651</v>
      </c>
      <c r="H120" s="123">
        <v>8.2077440788461136</v>
      </c>
      <c r="I120" s="123">
        <v>7.7631677913913562</v>
      </c>
      <c r="J120" s="123">
        <v>7.4499556886255647</v>
      </c>
      <c r="K120" s="123">
        <v>7.3978986530151642</v>
      </c>
      <c r="L120" s="123">
        <v>7.5377046051579786</v>
      </c>
      <c r="M120" s="123">
        <v>6.8620119549587795</v>
      </c>
      <c r="N120" s="123">
        <v>6.8902500391519856</v>
      </c>
      <c r="O120" s="123">
        <v>6.7940689684163109</v>
      </c>
      <c r="P120" s="123">
        <v>6.4177122289674031</v>
      </c>
      <c r="Q120" s="123">
        <v>6.0723298892816198</v>
      </c>
      <c r="R120" s="123">
        <v>5.8583513989742269</v>
      </c>
      <c r="S120" s="123">
        <v>6.3002980331462544</v>
      </c>
      <c r="T120" s="123">
        <v>6.0089547574950686</v>
      </c>
      <c r="U120" s="123">
        <v>5.9955904844869004</v>
      </c>
      <c r="V120" s="123">
        <v>5.8350010229382141</v>
      </c>
      <c r="W120" s="123">
        <v>6.106854518229909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7.9962029697733907</v>
      </c>
      <c r="F122" s="110">
        <v>8.2064574138279767</v>
      </c>
      <c r="G122" s="110">
        <v>8.3554562632355651</v>
      </c>
      <c r="H122" s="110">
        <v>8.2077440788461136</v>
      </c>
      <c r="I122" s="110">
        <v>7.7631677913913562</v>
      </c>
      <c r="J122" s="110">
        <v>7.4499556886255647</v>
      </c>
      <c r="K122" s="110">
        <v>7.3978986530151642</v>
      </c>
      <c r="L122" s="110">
        <v>7.5377046051579786</v>
      </c>
      <c r="M122" s="110">
        <v>6.8620119549587795</v>
      </c>
      <c r="N122" s="110">
        <v>6.8902500391519856</v>
      </c>
      <c r="O122" s="110">
        <v>6.7940689684163109</v>
      </c>
      <c r="P122" s="110">
        <v>6.4177122289674031</v>
      </c>
      <c r="Q122" s="110">
        <v>6.0723298892816198</v>
      </c>
      <c r="R122" s="110">
        <v>5.8583513989742269</v>
      </c>
      <c r="S122" s="110">
        <v>6.3002980331462544</v>
      </c>
      <c r="T122" s="110">
        <v>6.0089547574950686</v>
      </c>
      <c r="U122" s="110">
        <v>5.9955904844869004</v>
      </c>
      <c r="V122" s="110">
        <v>5.8350010229382141</v>
      </c>
      <c r="W122" s="110">
        <v>6.106854518229909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134.60642118338632</v>
      </c>
      <c r="C124" s="118">
        <f t="shared" si="42"/>
        <v>138.47037542757704</v>
      </c>
      <c r="D124" s="118">
        <f t="shared" si="42"/>
        <v>140.51298255620728</v>
      </c>
      <c r="E124" s="118">
        <f t="shared" si="42"/>
        <v>126.40554181581696</v>
      </c>
      <c r="F124" s="118">
        <f t="shared" si="42"/>
        <v>134.86718623748641</v>
      </c>
      <c r="G124" s="118">
        <f t="shared" si="42"/>
        <v>133.43029709350225</v>
      </c>
      <c r="H124" s="118">
        <f t="shared" si="42"/>
        <v>126.17171900453154</v>
      </c>
      <c r="I124" s="118">
        <f t="shared" si="42"/>
        <v>119.48603114777201</v>
      </c>
      <c r="J124" s="118">
        <f t="shared" si="42"/>
        <v>125.65804807547264</v>
      </c>
      <c r="K124" s="118">
        <f t="shared" si="42"/>
        <v>123.67745176226235</v>
      </c>
      <c r="L124" s="118">
        <f t="shared" si="42"/>
        <v>136.92451165276165</v>
      </c>
      <c r="M124" s="118">
        <f t="shared" si="42"/>
        <v>125.01371824594587</v>
      </c>
      <c r="N124" s="118">
        <f t="shared" si="42"/>
        <v>111.11689918400074</v>
      </c>
      <c r="O124" s="118">
        <f t="shared" si="42"/>
        <v>140.23674590818561</v>
      </c>
      <c r="P124" s="118">
        <f t="shared" si="42"/>
        <v>114.00095696578347</v>
      </c>
      <c r="Q124" s="118">
        <f t="shared" si="42"/>
        <v>117.8280628350051</v>
      </c>
      <c r="R124" s="118">
        <f t="shared" ref="R124:V124" si="43">R125+R128+R130+R139</f>
        <v>125.18095861648239</v>
      </c>
      <c r="S124" s="118">
        <f t="shared" si="43"/>
        <v>128.66860485791855</v>
      </c>
      <c r="T124" s="118">
        <f t="shared" si="43"/>
        <v>115.65073681463292</v>
      </c>
      <c r="U124" s="118">
        <f t="shared" si="43"/>
        <v>126.54432170947709</v>
      </c>
      <c r="V124" s="118">
        <f t="shared" si="43"/>
        <v>125.71324903074826</v>
      </c>
      <c r="W124" s="118">
        <f t="shared" ref="W124" si="44">W125+W128+W130+W139</f>
        <v>127.7565725741344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107.76731118964626</v>
      </c>
      <c r="C125" s="123">
        <f t="shared" si="45"/>
        <v>111.42015845375687</v>
      </c>
      <c r="D125" s="123">
        <f t="shared" si="45"/>
        <v>112.05333347714947</v>
      </c>
      <c r="E125" s="123">
        <f t="shared" si="45"/>
        <v>98.276193478748311</v>
      </c>
      <c r="F125" s="123">
        <f t="shared" si="45"/>
        <v>105.39324879653579</v>
      </c>
      <c r="G125" s="123">
        <f t="shared" si="45"/>
        <v>103.56868123776727</v>
      </c>
      <c r="H125" s="123">
        <f t="shared" si="45"/>
        <v>97.383232752107119</v>
      </c>
      <c r="I125" s="123">
        <f t="shared" si="45"/>
        <v>89.476313555015139</v>
      </c>
      <c r="J125" s="123">
        <f t="shared" si="45"/>
        <v>97.221100817989921</v>
      </c>
      <c r="K125" s="123">
        <f t="shared" si="45"/>
        <v>94.838038567432989</v>
      </c>
      <c r="L125" s="123">
        <f t="shared" si="45"/>
        <v>107.22321707477141</v>
      </c>
      <c r="M125" s="123">
        <f t="shared" si="45"/>
        <v>94.79696055862739</v>
      </c>
      <c r="N125" s="123">
        <f t="shared" si="45"/>
        <v>82.889188030812988</v>
      </c>
      <c r="O125" s="123">
        <f t="shared" si="45"/>
        <v>112.72923707881164</v>
      </c>
      <c r="P125" s="123">
        <f t="shared" si="45"/>
        <v>87.952461211575525</v>
      </c>
      <c r="Q125" s="123">
        <f t="shared" si="45"/>
        <v>92.048177857361253</v>
      </c>
      <c r="R125" s="123">
        <f t="shared" ref="R125:V125" si="46">SUM(R126:R127)</f>
        <v>99.031723593974135</v>
      </c>
      <c r="S125" s="123">
        <f t="shared" si="46"/>
        <v>100.30939649915368</v>
      </c>
      <c r="T125" s="123">
        <f t="shared" si="46"/>
        <v>87.80660021978737</v>
      </c>
      <c r="U125" s="123">
        <f t="shared" si="46"/>
        <v>98.545400701840492</v>
      </c>
      <c r="V125" s="123">
        <f t="shared" si="46"/>
        <v>98.515895668441388</v>
      </c>
      <c r="W125" s="123">
        <f t="shared" ref="W125" si="47">SUM(W126:W127)</f>
        <v>98.463430450602999</v>
      </c>
      <c r="DA125" s="130" t="s">
        <v>3031</v>
      </c>
    </row>
    <row r="126" spans="1:105" ht="12" customHeight="1" x14ac:dyDescent="0.25">
      <c r="A126" s="97" t="s">
        <v>203</v>
      </c>
      <c r="B126" s="99">
        <v>107.2472963581799</v>
      </c>
      <c r="C126" s="99">
        <v>110.88944032758869</v>
      </c>
      <c r="D126" s="99">
        <v>111.5284291349365</v>
      </c>
      <c r="E126" s="99">
        <v>97.827287879989782</v>
      </c>
      <c r="F126" s="99">
        <v>104.91601900153678</v>
      </c>
      <c r="G126" s="99">
        <v>103.10537625508026</v>
      </c>
      <c r="H126" s="99">
        <v>96.9577746293281</v>
      </c>
      <c r="I126" s="99">
        <v>89.092574109654876</v>
      </c>
      <c r="J126" s="99">
        <v>96.808280641597847</v>
      </c>
      <c r="K126" s="99">
        <v>94.440470440063365</v>
      </c>
      <c r="L126" s="99">
        <v>106.7800615964391</v>
      </c>
      <c r="M126" s="99">
        <v>94.411912514705904</v>
      </c>
      <c r="N126" s="99">
        <v>82.555110523295909</v>
      </c>
      <c r="O126" s="99">
        <v>112.27717199414818</v>
      </c>
      <c r="P126" s="99">
        <v>87.600253719903606</v>
      </c>
      <c r="Q126" s="99">
        <v>91.680465859694479</v>
      </c>
      <c r="R126" s="99">
        <v>98.641441242192215</v>
      </c>
      <c r="S126" s="99">
        <v>99.918378687214428</v>
      </c>
      <c r="T126" s="99">
        <v>87.465781304114529</v>
      </c>
      <c r="U126" s="99">
        <v>98.168352079832459</v>
      </c>
      <c r="V126" s="99">
        <v>98.139530184827791</v>
      </c>
      <c r="W126" s="99">
        <v>98.090790554335612</v>
      </c>
      <c r="DA126" s="63" t="s">
        <v>3032</v>
      </c>
    </row>
    <row r="127" spans="1:105" ht="12" customHeight="1" x14ac:dyDescent="0.25">
      <c r="A127" s="97" t="s">
        <v>53</v>
      </c>
      <c r="B127" s="99">
        <v>0.52001483146636562</v>
      </c>
      <c r="C127" s="99">
        <v>0.53071812616818193</v>
      </c>
      <c r="D127" s="99">
        <v>0.52490434221296134</v>
      </c>
      <c r="E127" s="99">
        <v>0.44890559875853525</v>
      </c>
      <c r="F127" s="99">
        <v>0.47722979499900436</v>
      </c>
      <c r="G127" s="99">
        <v>0.4633049826870092</v>
      </c>
      <c r="H127" s="99">
        <v>0.42545812277901884</v>
      </c>
      <c r="I127" s="99">
        <v>0.38373944536026966</v>
      </c>
      <c r="J127" s="99">
        <v>0.41282017639206725</v>
      </c>
      <c r="K127" s="99">
        <v>0.39756812736961916</v>
      </c>
      <c r="L127" s="99">
        <v>0.44315547833231617</v>
      </c>
      <c r="M127" s="99">
        <v>0.3850480439214804</v>
      </c>
      <c r="N127" s="99">
        <v>0.33407750751708076</v>
      </c>
      <c r="O127" s="99">
        <v>0.4520650846634624</v>
      </c>
      <c r="P127" s="99">
        <v>0.35220749167192472</v>
      </c>
      <c r="Q127" s="99">
        <v>0.36771199766677082</v>
      </c>
      <c r="R127" s="99">
        <v>0.390282351781926</v>
      </c>
      <c r="S127" s="99">
        <v>0.39101781193924345</v>
      </c>
      <c r="T127" s="99">
        <v>0.34081891567284694</v>
      </c>
      <c r="U127" s="99">
        <v>0.37704862200803102</v>
      </c>
      <c r="V127" s="99">
        <v>0.37636548361359157</v>
      </c>
      <c r="W127" s="99">
        <v>0.37263989626738575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0.32602597271568629</v>
      </c>
      <c r="C128" s="123">
        <f t="shared" si="48"/>
        <v>0.33953461630116227</v>
      </c>
      <c r="D128" s="123">
        <f t="shared" si="48"/>
        <v>0.35820547980716644</v>
      </c>
      <c r="E128" s="123">
        <f t="shared" si="48"/>
        <v>0.68701385924059977</v>
      </c>
      <c r="F128" s="123">
        <f t="shared" si="48"/>
        <v>0.37216923581149502</v>
      </c>
      <c r="G128" s="123">
        <f t="shared" si="48"/>
        <v>0.41865764029825503</v>
      </c>
      <c r="H128" s="123">
        <f t="shared" si="48"/>
        <v>0.7197751730088191</v>
      </c>
      <c r="I128" s="123">
        <f t="shared" si="48"/>
        <v>0.58017659158335888</v>
      </c>
      <c r="J128" s="123">
        <f t="shared" si="48"/>
        <v>0.66573116289359646</v>
      </c>
      <c r="K128" s="123">
        <f t="shared" si="48"/>
        <v>0.6926726043321898</v>
      </c>
      <c r="L128" s="123">
        <f t="shared" si="48"/>
        <v>0.83257785245811111</v>
      </c>
      <c r="M128" s="123">
        <f t="shared" si="48"/>
        <v>0.91767273026549723</v>
      </c>
      <c r="N128" s="123">
        <f t="shared" si="48"/>
        <v>0.9355052644107007</v>
      </c>
      <c r="O128" s="123">
        <f t="shared" si="48"/>
        <v>0.97145780937965054</v>
      </c>
      <c r="P128" s="123">
        <f t="shared" si="48"/>
        <v>0.95779362583233141</v>
      </c>
      <c r="Q128" s="123">
        <f t="shared" si="48"/>
        <v>0.95969486866296172</v>
      </c>
      <c r="R128" s="123">
        <f t="shared" si="48"/>
        <v>1.1040022752190473</v>
      </c>
      <c r="S128" s="123">
        <f t="shared" si="48"/>
        <v>1.2671813184283847</v>
      </c>
      <c r="T128" s="123">
        <f t="shared" si="48"/>
        <v>1.290593586034565</v>
      </c>
      <c r="U128" s="123">
        <f t="shared" si="48"/>
        <v>1.3153559168416218</v>
      </c>
      <c r="V128" s="123">
        <f t="shared" si="48"/>
        <v>1.2541889071778107</v>
      </c>
      <c r="W128" s="123">
        <f t="shared" si="48"/>
        <v>1.2974334644299237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0.32602597271568629</v>
      </c>
      <c r="C129" s="99">
        <f>RES_hhdet_tesh!C129/RES_summary!C$19</f>
        <v>0.33953461630116227</v>
      </c>
      <c r="D129" s="99">
        <f>RES_hhdet_tesh!D129/RES_summary!D$19</f>
        <v>0.35820547980716644</v>
      </c>
      <c r="E129" s="99">
        <f>RES_hhdet_tesh!E129/RES_summary!E$19</f>
        <v>0.68701385924059977</v>
      </c>
      <c r="F129" s="99">
        <f>RES_hhdet_tesh!F129/RES_summary!F$19</f>
        <v>0.37216923581149502</v>
      </c>
      <c r="G129" s="99">
        <f>RES_hhdet_tesh!G129/RES_summary!G$19</f>
        <v>0.41865764029825503</v>
      </c>
      <c r="H129" s="99">
        <f>RES_hhdet_tesh!H129/RES_summary!H$19</f>
        <v>0.7197751730088191</v>
      </c>
      <c r="I129" s="99">
        <f>RES_hhdet_tesh!I129/RES_summary!I$19</f>
        <v>0.58017659158335888</v>
      </c>
      <c r="J129" s="99">
        <f>RES_hhdet_tesh!J129/RES_summary!J$19</f>
        <v>0.66573116289359646</v>
      </c>
      <c r="K129" s="99">
        <f>RES_hhdet_tesh!K129/RES_summary!K$19</f>
        <v>0.6926726043321898</v>
      </c>
      <c r="L129" s="99">
        <f>RES_hhdet_tesh!L129/RES_summary!L$19</f>
        <v>0.83257785245811111</v>
      </c>
      <c r="M129" s="99">
        <f>RES_hhdet_tesh!M129/RES_summary!M$19</f>
        <v>0.91767273026549723</v>
      </c>
      <c r="N129" s="99">
        <f>RES_hhdet_tesh!N129/RES_summary!N$19</f>
        <v>0.9355052644107007</v>
      </c>
      <c r="O129" s="99">
        <f>RES_hhdet_tesh!O129/RES_summary!O$19</f>
        <v>0.97145780937965054</v>
      </c>
      <c r="P129" s="99">
        <f>RES_hhdet_tesh!P129/RES_summary!P$19</f>
        <v>0.95779362583233141</v>
      </c>
      <c r="Q129" s="99">
        <f>RES_hhdet_tesh!Q129/RES_summary!Q$19</f>
        <v>0.95969486866296172</v>
      </c>
      <c r="R129" s="99">
        <f>RES_hhdet_tesh!R129/RES_summary!R$19</f>
        <v>1.1040022752190473</v>
      </c>
      <c r="S129" s="99">
        <f>RES_hhdet_tesh!S129/RES_summary!S$19</f>
        <v>1.2671813184283847</v>
      </c>
      <c r="T129" s="99">
        <f>RES_hhdet_tesh!T129/RES_summary!T$19</f>
        <v>1.290593586034565</v>
      </c>
      <c r="U129" s="99">
        <f>RES_hhdet_tesh!U129/RES_summary!U$19</f>
        <v>1.3153559168416218</v>
      </c>
      <c r="V129" s="99">
        <f>RES_hhdet_tesh!V129/RES_summary!V$19</f>
        <v>1.2541889071778107</v>
      </c>
      <c r="W129" s="99">
        <f>RES_hhdet_tesh!W129/RES_summary!W$19</f>
        <v>1.2974334644299237</v>
      </c>
      <c r="DA129" s="63" t="s">
        <v>3035</v>
      </c>
    </row>
    <row r="130" spans="1:105" ht="12" customHeight="1" x14ac:dyDescent="0.25">
      <c r="A130" s="121" t="s">
        <v>55</v>
      </c>
      <c r="B130" s="123">
        <v>19.098321423956754</v>
      </c>
      <c r="C130" s="123">
        <v>19.051288482747815</v>
      </c>
      <c r="D130" s="123">
        <v>20.259083676336409</v>
      </c>
      <c r="E130" s="123">
        <v>19.446131508054656</v>
      </c>
      <c r="F130" s="123">
        <v>20.895310791311147</v>
      </c>
      <c r="G130" s="123">
        <v>21.087501952201173</v>
      </c>
      <c r="H130" s="123">
        <v>19.860967000569484</v>
      </c>
      <c r="I130" s="123">
        <v>21.666373209782158</v>
      </c>
      <c r="J130" s="123">
        <v>20.321260405963553</v>
      </c>
      <c r="K130" s="123">
        <v>20.748841937482016</v>
      </c>
      <c r="L130" s="123">
        <v>21.331012120374126</v>
      </c>
      <c r="M130" s="123">
        <v>22.437073002094209</v>
      </c>
      <c r="N130" s="123">
        <v>20.401955849625068</v>
      </c>
      <c r="O130" s="123">
        <v>19.741982051577985</v>
      </c>
      <c r="P130" s="123">
        <v>18.672989899408201</v>
      </c>
      <c r="Q130" s="123">
        <v>18.747860219699227</v>
      </c>
      <c r="R130" s="123">
        <v>19.186881348314976</v>
      </c>
      <c r="S130" s="123">
        <v>20.79172900719022</v>
      </c>
      <c r="T130" s="123">
        <v>20.544588251315918</v>
      </c>
      <c r="U130" s="123">
        <v>20.687974606308011</v>
      </c>
      <c r="V130" s="123">
        <v>20.108163432190882</v>
      </c>
      <c r="W130" s="123">
        <v>21.88885414087153</v>
      </c>
      <c r="DA130" s="130" t="s">
        <v>3036</v>
      </c>
    </row>
    <row r="131" spans="1:105" ht="12" customHeight="1" x14ac:dyDescent="0.25">
      <c r="A131" s="97" t="s">
        <v>128</v>
      </c>
      <c r="B131" s="99">
        <v>19.11694375590513</v>
      </c>
      <c r="C131" s="99">
        <v>19.062841408789492</v>
      </c>
      <c r="D131" s="99">
        <v>20.55353278102514</v>
      </c>
      <c r="E131" s="99">
        <v>18.81414410452183</v>
      </c>
      <c r="F131" s="99">
        <v>21.172166655082364</v>
      </c>
      <c r="G131" s="99">
        <v>21.558185869635071</v>
      </c>
      <c r="H131" s="99">
        <v>19.637574701869145</v>
      </c>
      <c r="I131" s="99">
        <v>21.421321004178374</v>
      </c>
      <c r="J131" s="99">
        <v>20.186553896404128</v>
      </c>
      <c r="K131" s="99">
        <v>20.779781406908242</v>
      </c>
      <c r="L131" s="99">
        <v>21.581601742761357</v>
      </c>
      <c r="M131" s="99">
        <v>22.466802180271809</v>
      </c>
      <c r="N131" s="99">
        <v>19.661567862258646</v>
      </c>
      <c r="O131" s="99">
        <v>18.900864734971925</v>
      </c>
      <c r="P131" s="99">
        <v>19.042231609198801</v>
      </c>
      <c r="Q131" s="99">
        <v>18.834316323263156</v>
      </c>
      <c r="R131" s="99">
        <v>19.635164584206439</v>
      </c>
      <c r="S131" s="99">
        <v>21.338471410796927</v>
      </c>
      <c r="T131" s="99">
        <v>19.481601684037845</v>
      </c>
      <c r="U131" s="99">
        <v>20.908771289102667</v>
      </c>
      <c r="V131" s="99">
        <v>19.935944129868918</v>
      </c>
      <c r="W131" s="99">
        <v>22.201120618079532</v>
      </c>
      <c r="DA131" s="63" t="s">
        <v>3037</v>
      </c>
    </row>
    <row r="132" spans="1:105" ht="12" customHeight="1" x14ac:dyDescent="0.25">
      <c r="A132" s="97" t="s">
        <v>127</v>
      </c>
      <c r="B132" s="99">
        <v>19.11694375590513</v>
      </c>
      <c r="C132" s="99">
        <v>19.062865151514298</v>
      </c>
      <c r="D132" s="99">
        <v>20.553450215619186</v>
      </c>
      <c r="E132" s="99">
        <v>18.813889270774073</v>
      </c>
      <c r="F132" s="99">
        <v>21.171457668635608</v>
      </c>
      <c r="G132" s="99">
        <v>21.556855621853259</v>
      </c>
      <c r="H132" s="99">
        <v>19.63618035486563</v>
      </c>
      <c r="I132" s="99">
        <v>21.417181711572542</v>
      </c>
      <c r="J132" s="99">
        <v>20.182396712887325</v>
      </c>
      <c r="K132" s="99">
        <v>20.773278920931077</v>
      </c>
      <c r="L132" s="99">
        <v>21.577329751406275</v>
      </c>
      <c r="M132" s="99">
        <v>22.463257628530741</v>
      </c>
      <c r="N132" s="99">
        <v>19.664673568636438</v>
      </c>
      <c r="O132" s="99">
        <v>18.90253714159585</v>
      </c>
      <c r="P132" s="99">
        <v>19.023231494725668</v>
      </c>
      <c r="Q132" s="99">
        <v>18.811754910718257</v>
      </c>
      <c r="R132" s="99">
        <v>19.607487967386568</v>
      </c>
      <c r="S132" s="99">
        <v>21.310332489687976</v>
      </c>
      <c r="T132" s="99">
        <v>19.464424713057916</v>
      </c>
      <c r="U132" s="99">
        <v>20.882697529046169</v>
      </c>
      <c r="V132" s="99">
        <v>19.919655537774727</v>
      </c>
      <c r="W132" s="99">
        <v>22.179917238124037</v>
      </c>
      <c r="DA132" s="63" t="s">
        <v>3038</v>
      </c>
    </row>
    <row r="133" spans="1:105" ht="12" customHeight="1" x14ac:dyDescent="0.25">
      <c r="A133" s="100" t="s">
        <v>203</v>
      </c>
      <c r="B133" s="102">
        <v>8.3119572486183841</v>
      </c>
      <c r="C133" s="102">
        <v>7.8822529607149638</v>
      </c>
      <c r="D133" s="102">
        <v>8.7512047914620474</v>
      </c>
      <c r="E133" s="102">
        <v>7.9955754614367329</v>
      </c>
      <c r="F133" s="102">
        <v>9.6288261836298101</v>
      </c>
      <c r="G133" s="102">
        <v>9.653545652942336</v>
      </c>
      <c r="H133" s="102">
        <v>8.7066142532909403</v>
      </c>
      <c r="I133" s="102">
        <v>10.540834238296345</v>
      </c>
      <c r="J133" s="102">
        <v>8.9748809778927079</v>
      </c>
      <c r="K133" s="102">
        <v>9.3661935060425545</v>
      </c>
      <c r="L133" s="102">
        <v>9.6621640562557811</v>
      </c>
      <c r="M133" s="102">
        <v>10.465589180240759</v>
      </c>
      <c r="N133" s="102">
        <v>9.2068954223207431</v>
      </c>
      <c r="O133" s="102">
        <v>9.2465035317383624</v>
      </c>
      <c r="P133" s="102">
        <v>8.3214100076323394</v>
      </c>
      <c r="Q133" s="102">
        <v>8.1330753689388526</v>
      </c>
      <c r="R133" s="102">
        <v>8.6088993457528638</v>
      </c>
      <c r="S133" s="102">
        <v>9.9510523005162028</v>
      </c>
      <c r="T133" s="102">
        <v>8.2754126105456383</v>
      </c>
      <c r="U133" s="102">
        <v>9.0526393118114772</v>
      </c>
      <c r="V133" s="102">
        <v>8.116688439275265</v>
      </c>
      <c r="W133" s="102">
        <v>10.079827665009368</v>
      </c>
      <c r="DA133" s="131" t="s">
        <v>3039</v>
      </c>
    </row>
    <row r="134" spans="1:105" ht="12" customHeight="1" x14ac:dyDescent="0.25">
      <c r="A134" s="103" t="s">
        <v>52</v>
      </c>
      <c r="B134" s="105">
        <v>10.804986507286742</v>
      </c>
      <c r="C134" s="105">
        <v>11.180612190799334</v>
      </c>
      <c r="D134" s="105">
        <v>11.802245424157141</v>
      </c>
      <c r="E134" s="105">
        <v>10.818313809337342</v>
      </c>
      <c r="F134" s="105">
        <v>11.542631485005797</v>
      </c>
      <c r="G134" s="105">
        <v>11.903309968910925</v>
      </c>
      <c r="H134" s="105">
        <v>10.929566101574689</v>
      </c>
      <c r="I134" s="105">
        <v>10.876347473276191</v>
      </c>
      <c r="J134" s="105">
        <v>11.207515734994617</v>
      </c>
      <c r="K134" s="105">
        <v>11.40708541488852</v>
      </c>
      <c r="L134" s="105">
        <v>11.915165695150494</v>
      </c>
      <c r="M134" s="105">
        <v>11.997668448289978</v>
      </c>
      <c r="N134" s="105">
        <v>10.457778146315697</v>
      </c>
      <c r="O134" s="105">
        <v>9.6560336098574862</v>
      </c>
      <c r="P134" s="105">
        <v>10.701821487093328</v>
      </c>
      <c r="Q134" s="105">
        <v>10.678679541779402</v>
      </c>
      <c r="R134" s="105">
        <v>10.998588621633701</v>
      </c>
      <c r="S134" s="105">
        <v>11.35928018917177</v>
      </c>
      <c r="T134" s="105">
        <v>11.189012102512274</v>
      </c>
      <c r="U134" s="105">
        <v>11.830058217234692</v>
      </c>
      <c r="V134" s="105">
        <v>11.80296709849946</v>
      </c>
      <c r="W134" s="105">
        <v>12.100089573114666</v>
      </c>
      <c r="DA134" s="132" t="s">
        <v>3040</v>
      </c>
    </row>
    <row r="135" spans="1:105" ht="12" customHeight="1" x14ac:dyDescent="0.25">
      <c r="A135" s="106" t="s">
        <v>122</v>
      </c>
      <c r="B135" s="102">
        <v>19.074897472400654</v>
      </c>
      <c r="C135" s="102">
        <v>19.035614338337297</v>
      </c>
      <c r="D135" s="102">
        <v>19.886667271797972</v>
      </c>
      <c r="E135" s="102">
        <v>20.237494743943117</v>
      </c>
      <c r="F135" s="102">
        <v>20.543687380498277</v>
      </c>
      <c r="G135" s="102">
        <v>20.49248290647979</v>
      </c>
      <c r="H135" s="102">
        <v>20.140615108346893</v>
      </c>
      <c r="I135" s="102">
        <v>21.975215183769162</v>
      </c>
      <c r="J135" s="102">
        <v>20.490871827248437</v>
      </c>
      <c r="K135" s="102">
        <v>20.712175566135702</v>
      </c>
      <c r="L135" s="102">
        <v>21.017773229869345</v>
      </c>
      <c r="M135" s="102">
        <v>22.406795085104292</v>
      </c>
      <c r="N135" s="102">
        <v>21.164012434364334</v>
      </c>
      <c r="O135" s="102">
        <v>20.53908739526706</v>
      </c>
      <c r="P135" s="102">
        <v>18.381329851935238</v>
      </c>
      <c r="Q135" s="102">
        <v>18.742841464991802</v>
      </c>
      <c r="R135" s="102">
        <v>18.886331740188744</v>
      </c>
      <c r="S135" s="102">
        <v>20.410004517464856</v>
      </c>
      <c r="T135" s="102">
        <v>21.488780905203612</v>
      </c>
      <c r="U135" s="102">
        <v>20.547259810189086</v>
      </c>
      <c r="V135" s="102">
        <v>20.311576912587419</v>
      </c>
      <c r="W135" s="102">
        <v>21.559470726365834</v>
      </c>
      <c r="DA135" s="131" t="s">
        <v>3041</v>
      </c>
    </row>
    <row r="136" spans="1:105" ht="12" customHeight="1" x14ac:dyDescent="0.25">
      <c r="A136" s="107" t="s">
        <v>121</v>
      </c>
      <c r="B136" s="105">
        <v>19.07489747240065</v>
      </c>
      <c r="C136" s="105">
        <v>19.041824893822369</v>
      </c>
      <c r="D136" s="105">
        <v>19.896135236921044</v>
      </c>
      <c r="E136" s="105">
        <v>20.253498331198877</v>
      </c>
      <c r="F136" s="105">
        <v>20.554464950482927</v>
      </c>
      <c r="G136" s="105">
        <v>20.500235685737302</v>
      </c>
      <c r="H136" s="105">
        <v>20.144314273956585</v>
      </c>
      <c r="I136" s="105">
        <v>21.973134095240521</v>
      </c>
      <c r="J136" s="105">
        <v>20.489867945746457</v>
      </c>
      <c r="K136" s="105">
        <v>20.70801239103309</v>
      </c>
      <c r="L136" s="105">
        <v>21.013047386249394</v>
      </c>
      <c r="M136" s="105">
        <v>22.396378044316297</v>
      </c>
      <c r="N136" s="105">
        <v>21.160870007097991</v>
      </c>
      <c r="O136" s="105">
        <v>20.537452941904185</v>
      </c>
      <c r="P136" s="105">
        <v>18.344540879636551</v>
      </c>
      <c r="Q136" s="105">
        <v>18.656795771154258</v>
      </c>
      <c r="R136" s="105">
        <v>18.802967482096214</v>
      </c>
      <c r="S136" s="105">
        <v>20.325845942682715</v>
      </c>
      <c r="T136" s="105">
        <v>21.403955669805811</v>
      </c>
      <c r="U136" s="105">
        <v>20.478644993965034</v>
      </c>
      <c r="V136" s="105">
        <v>20.269184003513274</v>
      </c>
      <c r="W136" s="105">
        <v>21.515510633329548</v>
      </c>
      <c r="DA136" s="132" t="s">
        <v>3042</v>
      </c>
    </row>
    <row r="137" spans="1:105" ht="12" customHeight="1" x14ac:dyDescent="0.25">
      <c r="A137" s="108" t="s">
        <v>53</v>
      </c>
      <c r="B137" s="99">
        <v>8.2975602428093271</v>
      </c>
      <c r="C137" s="99">
        <v>7.8657290540911404</v>
      </c>
      <c r="D137" s="99">
        <v>8.4685108625543837</v>
      </c>
      <c r="E137" s="99">
        <v>8.6150168436982995</v>
      </c>
      <c r="F137" s="99">
        <v>9.3449086956833938</v>
      </c>
      <c r="G137" s="99">
        <v>9.1653191548098043</v>
      </c>
      <c r="H137" s="99">
        <v>8.9195064445310575</v>
      </c>
      <c r="I137" s="99">
        <v>10.828156313150119</v>
      </c>
      <c r="J137" s="99">
        <v>9.0984241700360702</v>
      </c>
      <c r="K137" s="99">
        <v>9.3298390939728417</v>
      </c>
      <c r="L137" s="99">
        <v>9.3886216100160933</v>
      </c>
      <c r="M137" s="99">
        <v>10.470301803744968</v>
      </c>
      <c r="N137" s="99">
        <v>9.9345509847285776</v>
      </c>
      <c r="O137" s="99">
        <v>10.089598667985646</v>
      </c>
      <c r="P137" s="99">
        <v>7.9448313648909705</v>
      </c>
      <c r="Q137" s="99">
        <v>8.0479120925999972</v>
      </c>
      <c r="R137" s="99">
        <v>8.2219740826766241</v>
      </c>
      <c r="S137" s="99">
        <v>9.4827097362783359</v>
      </c>
      <c r="T137" s="99">
        <v>9.1481821406834136</v>
      </c>
      <c r="U137" s="99">
        <v>8.8320098458993126</v>
      </c>
      <c r="V137" s="99">
        <v>8.1825378033481666</v>
      </c>
      <c r="W137" s="99">
        <v>9.6360263562570836</v>
      </c>
      <c r="DA137" s="63" t="s">
        <v>3043</v>
      </c>
    </row>
    <row r="138" spans="1:105" ht="12" customHeight="1" x14ac:dyDescent="0.25">
      <c r="A138" s="108" t="s">
        <v>52</v>
      </c>
      <c r="B138" s="99">
        <v>10.777337229591323</v>
      </c>
      <c r="C138" s="99">
        <v>11.176095839731229</v>
      </c>
      <c r="D138" s="99">
        <v>11.42762437436666</v>
      </c>
      <c r="E138" s="99">
        <v>11.638481487500576</v>
      </c>
      <c r="F138" s="99">
        <v>11.209556254799534</v>
      </c>
      <c r="G138" s="99">
        <v>11.334916530927497</v>
      </c>
      <c r="H138" s="99">
        <v>11.224807829425528</v>
      </c>
      <c r="I138" s="99">
        <v>11.1449777820904</v>
      </c>
      <c r="J138" s="99">
        <v>11.391443775710387</v>
      </c>
      <c r="K138" s="99">
        <v>11.378173297060249</v>
      </c>
      <c r="L138" s="99">
        <v>11.624425776233297</v>
      </c>
      <c r="M138" s="99">
        <v>11.92607624057133</v>
      </c>
      <c r="N138" s="99">
        <v>11.226319022369413</v>
      </c>
      <c r="O138" s="99">
        <v>10.447854273918542</v>
      </c>
      <c r="P138" s="99">
        <v>10.399709514745579</v>
      </c>
      <c r="Q138" s="99">
        <v>10.608883678554255</v>
      </c>
      <c r="R138" s="99">
        <v>10.58099339941959</v>
      </c>
      <c r="S138" s="99">
        <v>10.843136206404379</v>
      </c>
      <c r="T138" s="99">
        <v>12.255773529122399</v>
      </c>
      <c r="U138" s="99">
        <v>11.646635148065721</v>
      </c>
      <c r="V138" s="99">
        <v>12.086646200165104</v>
      </c>
      <c r="W138" s="99">
        <v>11.879484277072466</v>
      </c>
      <c r="DA138" s="63" t="s">
        <v>3044</v>
      </c>
    </row>
    <row r="139" spans="1:105" ht="12" customHeight="1" x14ac:dyDescent="0.25">
      <c r="A139" s="121" t="s">
        <v>54</v>
      </c>
      <c r="B139" s="123">
        <v>7.4147625970676163</v>
      </c>
      <c r="C139" s="123">
        <v>7.6593938747711814</v>
      </c>
      <c r="D139" s="123">
        <v>7.8423599229142349</v>
      </c>
      <c r="E139" s="123">
        <v>7.9962029697733916</v>
      </c>
      <c r="F139" s="123">
        <v>8.2064574138279802</v>
      </c>
      <c r="G139" s="123">
        <v>8.3554562632355722</v>
      </c>
      <c r="H139" s="123">
        <v>8.2077440788461171</v>
      </c>
      <c r="I139" s="123">
        <v>7.7631677913913535</v>
      </c>
      <c r="J139" s="123">
        <v>7.4499556886255665</v>
      </c>
      <c r="K139" s="123">
        <v>7.3978986530151616</v>
      </c>
      <c r="L139" s="123">
        <v>7.5377046051579777</v>
      </c>
      <c r="M139" s="123">
        <v>6.862011954958775</v>
      </c>
      <c r="N139" s="123">
        <v>6.8902500391519821</v>
      </c>
      <c r="O139" s="123">
        <v>6.7940689684163162</v>
      </c>
      <c r="P139" s="123">
        <v>6.4177122289674102</v>
      </c>
      <c r="Q139" s="123">
        <v>6.0723298892816508</v>
      </c>
      <c r="R139" s="123">
        <v>5.8583513989742171</v>
      </c>
      <c r="S139" s="123">
        <v>6.3002980331462686</v>
      </c>
      <c r="T139" s="123">
        <v>6.0089547574950739</v>
      </c>
      <c r="U139" s="123">
        <v>5.9955904844869652</v>
      </c>
      <c r="V139" s="123">
        <v>5.8350010229381901</v>
      </c>
      <c r="W139" s="123">
        <v>6.1068545182299419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7.4147625970676163</v>
      </c>
      <c r="C141" s="110">
        <v>7.6593938747711814</v>
      </c>
      <c r="D141" s="110">
        <v>7.8423599229142349</v>
      </c>
      <c r="E141" s="110">
        <v>7.9962029697733916</v>
      </c>
      <c r="F141" s="110">
        <v>8.2064574138279802</v>
      </c>
      <c r="G141" s="110">
        <v>8.3554562632355722</v>
      </c>
      <c r="H141" s="110">
        <v>8.2077440788461171</v>
      </c>
      <c r="I141" s="110">
        <v>7.7631677913913535</v>
      </c>
      <c r="J141" s="110">
        <v>7.4499556886255665</v>
      </c>
      <c r="K141" s="110">
        <v>7.3978986530151616</v>
      </c>
      <c r="L141" s="110">
        <v>7.5377046051579777</v>
      </c>
      <c r="M141" s="110">
        <v>6.862011954958775</v>
      </c>
      <c r="N141" s="110">
        <v>6.8902500391519821</v>
      </c>
      <c r="O141" s="110">
        <v>6.7940689684163162</v>
      </c>
      <c r="P141" s="110">
        <v>6.4177122289674102</v>
      </c>
      <c r="Q141" s="110">
        <v>6.0723298892816508</v>
      </c>
      <c r="R141" s="110">
        <v>5.8583513989742171</v>
      </c>
      <c r="S141" s="110">
        <v>6.3002980331462686</v>
      </c>
      <c r="T141" s="110">
        <v>6.0089547574950739</v>
      </c>
      <c r="U141" s="110">
        <v>5.9955904844869652</v>
      </c>
      <c r="V141" s="110">
        <v>5.8350010229381901</v>
      </c>
      <c r="W141" s="110">
        <v>6.1068545182299419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126.26939509182895</v>
      </c>
      <c r="C143" s="118">
        <f t="shared" si="49"/>
        <v>139.90988541089791</v>
      </c>
      <c r="D143" s="118">
        <f t="shared" si="49"/>
        <v>140.46159058933739</v>
      </c>
      <c r="E143" s="118">
        <f t="shared" si="49"/>
        <v>145.75416270526748</v>
      </c>
      <c r="F143" s="118">
        <f t="shared" si="49"/>
        <v>133.07663190793494</v>
      </c>
      <c r="G143" s="118">
        <f t="shared" si="49"/>
        <v>124.36723738929577</v>
      </c>
      <c r="H143" s="118">
        <f t="shared" si="49"/>
        <v>125.16277204568223</v>
      </c>
      <c r="I143" s="118">
        <f t="shared" si="49"/>
        <v>123.50793593396794</v>
      </c>
      <c r="J143" s="118">
        <f t="shared" si="49"/>
        <v>128.20861402630811</v>
      </c>
      <c r="K143" s="118">
        <f t="shared" si="49"/>
        <v>128.54995866777296</v>
      </c>
      <c r="L143" s="118">
        <f t="shared" si="49"/>
        <v>131.12792131743686</v>
      </c>
      <c r="M143" s="118">
        <f t="shared" si="49"/>
        <v>130.47932073731363</v>
      </c>
      <c r="N143" s="118">
        <f t="shared" si="49"/>
        <v>130.97774535614312</v>
      </c>
      <c r="O143" s="118">
        <f t="shared" si="49"/>
        <v>130.62239766297412</v>
      </c>
      <c r="P143" s="118">
        <f t="shared" si="49"/>
        <v>123.08620341436375</v>
      </c>
      <c r="Q143" s="118">
        <f t="shared" si="49"/>
        <v>121.32269490027417</v>
      </c>
      <c r="R143" s="118">
        <f t="shared" ref="R143:V143" si="50">R144+R146+R148+R157</f>
        <v>123.11394948582689</v>
      </c>
      <c r="S143" s="118">
        <f t="shared" si="50"/>
        <v>126.34123185002395</v>
      </c>
      <c r="T143" s="118">
        <f t="shared" si="50"/>
        <v>127.75097122338467</v>
      </c>
      <c r="U143" s="118">
        <f t="shared" si="50"/>
        <v>128.63889361440064</v>
      </c>
      <c r="V143" s="118">
        <f t="shared" si="50"/>
        <v>130.82679814697792</v>
      </c>
      <c r="W143" s="118">
        <f t="shared" ref="W143" si="51">W144+W146+W148+W157</f>
        <v>134.66548989023303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96.319485821359947</v>
      </c>
      <c r="C144" s="123">
        <f t="shared" si="52"/>
        <v>110.41198034646969</v>
      </c>
      <c r="D144" s="123">
        <f t="shared" si="52"/>
        <v>110.44978967192272</v>
      </c>
      <c r="E144" s="123">
        <f t="shared" si="52"/>
        <v>113.8243864758234</v>
      </c>
      <c r="F144" s="123">
        <f t="shared" si="52"/>
        <v>101.82128528980468</v>
      </c>
      <c r="G144" s="123">
        <f t="shared" si="52"/>
        <v>93.324077321305651</v>
      </c>
      <c r="H144" s="123">
        <f t="shared" si="52"/>
        <v>93.531749963934914</v>
      </c>
      <c r="I144" s="123">
        <f t="shared" si="52"/>
        <v>91.857139650637663</v>
      </c>
      <c r="J144" s="123">
        <f t="shared" si="52"/>
        <v>97.632815373375351</v>
      </c>
      <c r="K144" s="123">
        <f t="shared" si="52"/>
        <v>97.745880539459094</v>
      </c>
      <c r="L144" s="123">
        <f t="shared" si="52"/>
        <v>99.28021967073272</v>
      </c>
      <c r="M144" s="123">
        <f t="shared" si="52"/>
        <v>97.585863325438865</v>
      </c>
      <c r="N144" s="123">
        <f t="shared" si="52"/>
        <v>99.218056389541928</v>
      </c>
      <c r="O144" s="123">
        <f t="shared" si="52"/>
        <v>99.652079191408944</v>
      </c>
      <c r="P144" s="123">
        <f t="shared" si="52"/>
        <v>94.513108900479679</v>
      </c>
      <c r="Q144" s="123">
        <f t="shared" si="52"/>
        <v>92.949377397244902</v>
      </c>
      <c r="R144" s="123">
        <f t="shared" si="52"/>
        <v>93.525008573937015</v>
      </c>
      <c r="S144" s="123">
        <f t="shared" si="52"/>
        <v>94.870809572437821</v>
      </c>
      <c r="T144" s="123">
        <f t="shared" si="52"/>
        <v>95.023866403158678</v>
      </c>
      <c r="U144" s="123">
        <f t="shared" si="52"/>
        <v>96.797508294853174</v>
      </c>
      <c r="V144" s="123">
        <f t="shared" si="52"/>
        <v>99.011109811513464</v>
      </c>
      <c r="W144" s="123">
        <f t="shared" si="52"/>
        <v>101.279681069042</v>
      </c>
      <c r="DA144" s="130" t="s">
        <v>3049</v>
      </c>
    </row>
    <row r="145" spans="1:105" ht="12" customHeight="1" x14ac:dyDescent="0.25">
      <c r="A145" s="97" t="s">
        <v>53</v>
      </c>
      <c r="B145" s="99">
        <v>96.319485821359947</v>
      </c>
      <c r="C145" s="99">
        <v>110.41198034646969</v>
      </c>
      <c r="D145" s="99">
        <v>110.44978967192272</v>
      </c>
      <c r="E145" s="99">
        <v>113.8243864758234</v>
      </c>
      <c r="F145" s="99">
        <v>101.82128528980468</v>
      </c>
      <c r="G145" s="99">
        <v>93.324077321305651</v>
      </c>
      <c r="H145" s="99">
        <v>93.531749963934914</v>
      </c>
      <c r="I145" s="99">
        <v>91.857139650637663</v>
      </c>
      <c r="J145" s="99">
        <v>97.632815373375351</v>
      </c>
      <c r="K145" s="99">
        <v>97.745880539459094</v>
      </c>
      <c r="L145" s="99">
        <v>99.28021967073272</v>
      </c>
      <c r="M145" s="99">
        <v>97.585863325438865</v>
      </c>
      <c r="N145" s="99">
        <v>99.218056389541928</v>
      </c>
      <c r="O145" s="99">
        <v>99.652079191408944</v>
      </c>
      <c r="P145" s="99">
        <v>94.513108900479679</v>
      </c>
      <c r="Q145" s="99">
        <v>92.949377397244902</v>
      </c>
      <c r="R145" s="99">
        <v>93.525008573937015</v>
      </c>
      <c r="S145" s="99">
        <v>94.870809572437821</v>
      </c>
      <c r="T145" s="99">
        <v>95.023866403158678</v>
      </c>
      <c r="U145" s="99">
        <v>96.797508294853174</v>
      </c>
      <c r="V145" s="99">
        <v>99.011109811513464</v>
      </c>
      <c r="W145" s="99">
        <v>101.279681069042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3.2602581659276657</v>
      </c>
      <c r="C146" s="123">
        <f t="shared" si="53"/>
        <v>2.7716542088169489</v>
      </c>
      <c r="D146" s="123">
        <f t="shared" si="53"/>
        <v>2.3501348843226491</v>
      </c>
      <c r="E146" s="123">
        <f t="shared" si="53"/>
        <v>4.1175809273399597</v>
      </c>
      <c r="F146" s="123">
        <f t="shared" si="53"/>
        <v>2.1895799679505377</v>
      </c>
      <c r="G146" s="123">
        <f t="shared" si="53"/>
        <v>2.2075180291379155</v>
      </c>
      <c r="H146" s="123">
        <f t="shared" si="53"/>
        <v>3.10671314883934</v>
      </c>
      <c r="I146" s="123">
        <f t="shared" si="53"/>
        <v>2.2788916251315379</v>
      </c>
      <c r="J146" s="123">
        <f t="shared" si="53"/>
        <v>2.5874349825792913</v>
      </c>
      <c r="K146" s="123">
        <f t="shared" si="53"/>
        <v>2.7187245868588246</v>
      </c>
      <c r="L146" s="123">
        <f t="shared" si="53"/>
        <v>3.2726370070857409</v>
      </c>
      <c r="M146" s="123">
        <f t="shared" si="53"/>
        <v>3.5752523691831195</v>
      </c>
      <c r="N146" s="123">
        <f t="shared" si="53"/>
        <v>3.7333914167308029</v>
      </c>
      <c r="O146" s="123">
        <f t="shared" si="53"/>
        <v>3.8256606655227468</v>
      </c>
      <c r="P146" s="123">
        <f t="shared" si="53"/>
        <v>3.6929938590235576</v>
      </c>
      <c r="Q146" s="123">
        <f t="shared" si="53"/>
        <v>4.021044056297467</v>
      </c>
      <c r="R146" s="123">
        <f t="shared" si="53"/>
        <v>4.742064502406425</v>
      </c>
      <c r="S146" s="123">
        <f t="shared" si="53"/>
        <v>5.2338694317431784</v>
      </c>
      <c r="T146" s="123">
        <f t="shared" si="53"/>
        <v>5.0316961635609116</v>
      </c>
      <c r="U146" s="123">
        <f t="shared" si="53"/>
        <v>5.2660559478201376</v>
      </c>
      <c r="V146" s="123">
        <f t="shared" si="53"/>
        <v>5.3866494657157125</v>
      </c>
      <c r="W146" s="123">
        <f t="shared" si="53"/>
        <v>5.8832491267766356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3.2602581659276657</v>
      </c>
      <c r="C147" s="99">
        <f>RES_hhdet_tesh!C147/RES_summary!C$19</f>
        <v>2.7716542088169489</v>
      </c>
      <c r="D147" s="99">
        <f>RES_hhdet_tesh!D147/RES_summary!D$19</f>
        <v>2.3501348843226491</v>
      </c>
      <c r="E147" s="99">
        <f>RES_hhdet_tesh!E147/RES_summary!E$19</f>
        <v>4.1175809273399597</v>
      </c>
      <c r="F147" s="99">
        <f>RES_hhdet_tesh!F147/RES_summary!F$19</f>
        <v>2.1895799679505377</v>
      </c>
      <c r="G147" s="99">
        <f>RES_hhdet_tesh!G147/RES_summary!G$19</f>
        <v>2.2075180291379155</v>
      </c>
      <c r="H147" s="99">
        <f>RES_hhdet_tesh!H147/RES_summary!H$19</f>
        <v>3.10671314883934</v>
      </c>
      <c r="I147" s="99">
        <f>RES_hhdet_tesh!I147/RES_summary!I$19</f>
        <v>2.2788916251315379</v>
      </c>
      <c r="J147" s="99">
        <f>RES_hhdet_tesh!J147/RES_summary!J$19</f>
        <v>2.5874349825792913</v>
      </c>
      <c r="K147" s="99">
        <f>RES_hhdet_tesh!K147/RES_summary!K$19</f>
        <v>2.7187245868588246</v>
      </c>
      <c r="L147" s="99">
        <f>RES_hhdet_tesh!L147/RES_summary!L$19</f>
        <v>3.2726370070857409</v>
      </c>
      <c r="M147" s="99">
        <f>RES_hhdet_tesh!M147/RES_summary!M$19</f>
        <v>3.5752523691831195</v>
      </c>
      <c r="N147" s="99">
        <f>RES_hhdet_tesh!N147/RES_summary!N$19</f>
        <v>3.7333914167308029</v>
      </c>
      <c r="O147" s="99">
        <f>RES_hhdet_tesh!O147/RES_summary!O$19</f>
        <v>3.8256606655227468</v>
      </c>
      <c r="P147" s="99">
        <f>RES_hhdet_tesh!P147/RES_summary!P$19</f>
        <v>3.6929938590235576</v>
      </c>
      <c r="Q147" s="99">
        <f>RES_hhdet_tesh!Q147/RES_summary!Q$19</f>
        <v>4.021044056297467</v>
      </c>
      <c r="R147" s="99">
        <f>RES_hhdet_tesh!R147/RES_summary!R$19</f>
        <v>4.742064502406425</v>
      </c>
      <c r="S147" s="99">
        <f>RES_hhdet_tesh!S147/RES_summary!S$19</f>
        <v>5.2338694317431784</v>
      </c>
      <c r="T147" s="99">
        <f>RES_hhdet_tesh!T147/RES_summary!T$19</f>
        <v>5.0316961635609116</v>
      </c>
      <c r="U147" s="99">
        <f>RES_hhdet_tesh!U147/RES_summary!U$19</f>
        <v>5.2660559478201376</v>
      </c>
      <c r="V147" s="99">
        <f>RES_hhdet_tesh!V147/RES_summary!V$19</f>
        <v>5.3866494657157125</v>
      </c>
      <c r="W147" s="99">
        <f>RES_hhdet_tesh!W147/RES_summary!W$19</f>
        <v>5.8832491267766356</v>
      </c>
      <c r="DA147" s="63" t="s">
        <v>3052</v>
      </c>
    </row>
    <row r="148" spans="1:105" ht="12" customHeight="1" x14ac:dyDescent="0.25">
      <c r="A148" s="121" t="s">
        <v>55</v>
      </c>
      <c r="B148" s="123">
        <v>19.274888507473733</v>
      </c>
      <c r="C148" s="123">
        <v>19.066856980840083</v>
      </c>
      <c r="D148" s="123">
        <v>19.81930611017782</v>
      </c>
      <c r="E148" s="123">
        <v>19.815992332330747</v>
      </c>
      <c r="F148" s="123">
        <v>20.859309236351731</v>
      </c>
      <c r="G148" s="123">
        <v>20.480185775616636</v>
      </c>
      <c r="H148" s="123">
        <v>20.31656485406188</v>
      </c>
      <c r="I148" s="123">
        <v>21.608736866807391</v>
      </c>
      <c r="J148" s="123">
        <v>20.53840798172789</v>
      </c>
      <c r="K148" s="123">
        <v>20.687454888439866</v>
      </c>
      <c r="L148" s="123">
        <v>21.037360034460434</v>
      </c>
      <c r="M148" s="123">
        <v>22.456193087732856</v>
      </c>
      <c r="N148" s="123">
        <v>21.136047510718385</v>
      </c>
      <c r="O148" s="123">
        <v>20.350588837626113</v>
      </c>
      <c r="P148" s="123">
        <v>18.462388425893096</v>
      </c>
      <c r="Q148" s="123">
        <v>18.279943557450149</v>
      </c>
      <c r="R148" s="123">
        <v>18.988525010509239</v>
      </c>
      <c r="S148" s="123">
        <v>19.936254812696653</v>
      </c>
      <c r="T148" s="123">
        <v>21.686453899169983</v>
      </c>
      <c r="U148" s="123">
        <v>20.579738887240371</v>
      </c>
      <c r="V148" s="123">
        <v>20.594037846810586</v>
      </c>
      <c r="W148" s="123">
        <v>21.395705176184467</v>
      </c>
      <c r="DA148" s="130" t="s">
        <v>3053</v>
      </c>
    </row>
    <row r="149" spans="1:105" ht="12" customHeight="1" x14ac:dyDescent="0.25">
      <c r="A149" s="97" t="s">
        <v>124</v>
      </c>
      <c r="B149" s="99">
        <v>20.23810141499046</v>
      </c>
      <c r="C149" s="99">
        <v>19.236368179478962</v>
      </c>
      <c r="D149" s="99">
        <v>19.366181175193461</v>
      </c>
      <c r="E149" s="99">
        <v>16.666415168671904</v>
      </c>
      <c r="F149" s="99">
        <v>23.279512176821029</v>
      </c>
      <c r="G149" s="99">
        <v>20.364060508951798</v>
      </c>
      <c r="H149" s="99">
        <v>21.799667239962016</v>
      </c>
      <c r="I149" s="99">
        <v>18.291519079656062</v>
      </c>
      <c r="J149" s="99">
        <v>21.174311494452912</v>
      </c>
      <c r="K149" s="99">
        <v>20.642504297142509</v>
      </c>
      <c r="L149" s="99">
        <v>21.409463881381175</v>
      </c>
      <c r="M149" s="99">
        <v>23.112541260522864</v>
      </c>
      <c r="N149" s="99">
        <v>20.91549309329762</v>
      </c>
      <c r="O149" s="99">
        <v>18.511666134739961</v>
      </c>
      <c r="P149" s="99">
        <v>19.306901993524342</v>
      </c>
      <c r="Q149" s="99">
        <v>15.064080741965991</v>
      </c>
      <c r="R149" s="99">
        <v>19.98795215802328</v>
      </c>
      <c r="S149" s="99">
        <v>16.457502377082452</v>
      </c>
      <c r="T149" s="99">
        <v>23.490742254854215</v>
      </c>
      <c r="U149" s="99">
        <v>21.128547111801051</v>
      </c>
      <c r="V149" s="99">
        <v>22.813112745559401</v>
      </c>
      <c r="W149" s="99">
        <v>20.359993124974174</v>
      </c>
      <c r="DA149" s="63" t="s">
        <v>3054</v>
      </c>
    </row>
    <row r="150" spans="1:105" ht="12" customHeight="1" x14ac:dyDescent="0.25">
      <c r="A150" s="97" t="s">
        <v>123</v>
      </c>
      <c r="B150" s="99">
        <v>20.238101414990464</v>
      </c>
      <c r="C150" s="99">
        <v>19.23501572024345</v>
      </c>
      <c r="D150" s="99">
        <v>19.364087872425074</v>
      </c>
      <c r="E150" s="99">
        <v>16.665420055936558</v>
      </c>
      <c r="F150" s="99">
        <v>23.277677698489285</v>
      </c>
      <c r="G150" s="99">
        <v>20.365106341284527</v>
      </c>
      <c r="H150" s="99">
        <v>21.797888429529973</v>
      </c>
      <c r="I150" s="99">
        <v>18.297151393282313</v>
      </c>
      <c r="J150" s="99">
        <v>21.167224488181631</v>
      </c>
      <c r="K150" s="99">
        <v>20.637903993079497</v>
      </c>
      <c r="L150" s="99">
        <v>21.408106481603102</v>
      </c>
      <c r="M150" s="99">
        <v>23.110000798914328</v>
      </c>
      <c r="N150" s="99">
        <v>20.915946374003525</v>
      </c>
      <c r="O150" s="99">
        <v>18.518526420805223</v>
      </c>
      <c r="P150" s="99">
        <v>19.246973608641191</v>
      </c>
      <c r="Q150" s="99">
        <v>15.039740283994844</v>
      </c>
      <c r="R150" s="99">
        <v>19.966634161031351</v>
      </c>
      <c r="S150" s="99">
        <v>16.434934131928788</v>
      </c>
      <c r="T150" s="99">
        <v>23.478625980010921</v>
      </c>
      <c r="U150" s="99">
        <v>21.120237881711464</v>
      </c>
      <c r="V150" s="99">
        <v>22.807164087579199</v>
      </c>
      <c r="W150" s="99">
        <v>20.364049738970454</v>
      </c>
      <c r="DA150" s="63" t="s">
        <v>3055</v>
      </c>
    </row>
    <row r="151" spans="1:105" ht="12" customHeight="1" x14ac:dyDescent="0.25">
      <c r="A151" s="100" t="s">
        <v>50</v>
      </c>
      <c r="B151" s="102">
        <v>8.8025682040128661</v>
      </c>
      <c r="C151" s="102">
        <v>7.9540746378326084</v>
      </c>
      <c r="D151" s="102">
        <v>8.2398967811261734</v>
      </c>
      <c r="E151" s="102">
        <v>7.0711590202591736</v>
      </c>
      <c r="F151" s="102">
        <v>10.600938244688969</v>
      </c>
      <c r="G151" s="102">
        <v>9.1118778041198425</v>
      </c>
      <c r="H151" s="102">
        <v>9.6838842696344134</v>
      </c>
      <c r="I151" s="102">
        <v>8.9942343280404238</v>
      </c>
      <c r="J151" s="102">
        <v>9.4231592918360523</v>
      </c>
      <c r="K151" s="102">
        <v>9.3033558668074043</v>
      </c>
      <c r="L151" s="102">
        <v>9.5841465595106907</v>
      </c>
      <c r="M151" s="102">
        <v>10.774676520493102</v>
      </c>
      <c r="N151" s="102">
        <v>9.8066367703443227</v>
      </c>
      <c r="O151" s="102">
        <v>9.0542203983790142</v>
      </c>
      <c r="P151" s="102">
        <v>8.4256849081037668</v>
      </c>
      <c r="Q151" s="102">
        <v>6.4522118015745775</v>
      </c>
      <c r="R151" s="102">
        <v>8.7752575437174301</v>
      </c>
      <c r="S151" s="102">
        <v>7.6247799747405409</v>
      </c>
      <c r="T151" s="102">
        <v>10.082309465843016</v>
      </c>
      <c r="U151" s="102">
        <v>9.1592286849824571</v>
      </c>
      <c r="V151" s="102">
        <v>9.3753469158720417</v>
      </c>
      <c r="W151" s="102">
        <v>9.2270773101103991</v>
      </c>
      <c r="DA151" s="131" t="s">
        <v>3056</v>
      </c>
    </row>
    <row r="152" spans="1:105" ht="12" customHeight="1" x14ac:dyDescent="0.25">
      <c r="A152" s="103" t="s">
        <v>52</v>
      </c>
      <c r="B152" s="105">
        <v>11.435533210977592</v>
      </c>
      <c r="C152" s="105">
        <v>11.280941082410843</v>
      </c>
      <c r="D152" s="105">
        <v>11.124191091298902</v>
      </c>
      <c r="E152" s="105">
        <v>9.5942610356773859</v>
      </c>
      <c r="F152" s="105">
        <v>12.676739453800312</v>
      </c>
      <c r="G152" s="105">
        <v>11.253228537164684</v>
      </c>
      <c r="H152" s="105">
        <v>12.114004159895561</v>
      </c>
      <c r="I152" s="105">
        <v>9.3029170652418927</v>
      </c>
      <c r="J152" s="105">
        <v>11.744065196345579</v>
      </c>
      <c r="K152" s="105">
        <v>11.334548126272091</v>
      </c>
      <c r="L152" s="105">
        <v>11.823959922092415</v>
      </c>
      <c r="M152" s="105">
        <v>12.335324278421224</v>
      </c>
      <c r="N152" s="105">
        <v>11.109309603659204</v>
      </c>
      <c r="O152" s="105">
        <v>9.4643060224262072</v>
      </c>
      <c r="P152" s="105">
        <v>10.821288700537428</v>
      </c>
      <c r="Q152" s="105">
        <v>8.5875284824202662</v>
      </c>
      <c r="R152" s="105">
        <v>11.191376617313921</v>
      </c>
      <c r="S152" s="105">
        <v>8.8101541571882489</v>
      </c>
      <c r="T152" s="105">
        <v>13.396316514167909</v>
      </c>
      <c r="U152" s="105">
        <v>11.961009196729009</v>
      </c>
      <c r="V152" s="105">
        <v>13.431817171707156</v>
      </c>
      <c r="W152" s="105">
        <v>11.13697242886005</v>
      </c>
      <c r="DA152" s="132" t="s">
        <v>3057</v>
      </c>
    </row>
    <row r="153" spans="1:105" ht="12" customHeight="1" x14ac:dyDescent="0.25">
      <c r="A153" s="106" t="s">
        <v>122</v>
      </c>
      <c r="B153" s="102">
        <v>19.074897472400657</v>
      </c>
      <c r="C153" s="102">
        <v>19.034332959887418</v>
      </c>
      <c r="D153" s="102">
        <v>19.881226649469852</v>
      </c>
      <c r="E153" s="102">
        <v>20.22964034037053</v>
      </c>
      <c r="F153" s="102">
        <v>20.539598477690987</v>
      </c>
      <c r="G153" s="102">
        <v>20.491003231193123</v>
      </c>
      <c r="H153" s="102">
        <v>20.138966461339411</v>
      </c>
      <c r="I153" s="102">
        <v>21.969229056087748</v>
      </c>
      <c r="J153" s="102">
        <v>20.475645409274872</v>
      </c>
      <c r="K153" s="102">
        <v>20.695153498201517</v>
      </c>
      <c r="L153" s="102">
        <v>20.997040507192811</v>
      </c>
      <c r="M153" s="102">
        <v>22.386326734832803</v>
      </c>
      <c r="N153" s="102">
        <v>21.159554470277396</v>
      </c>
      <c r="O153" s="102">
        <v>20.544664768361972</v>
      </c>
      <c r="P153" s="102">
        <v>18.38763774553124</v>
      </c>
      <c r="Q153" s="102">
        <v>18.756053562707393</v>
      </c>
      <c r="R153" s="102">
        <v>18.898366801185482</v>
      </c>
      <c r="S153" s="102">
        <v>20.414670818923724</v>
      </c>
      <c r="T153" s="102">
        <v>21.450449478313271</v>
      </c>
      <c r="U153" s="102">
        <v>20.515047848780533</v>
      </c>
      <c r="V153" s="102">
        <v>20.294548292184992</v>
      </c>
      <c r="W153" s="102">
        <v>21.547598384930723</v>
      </c>
      <c r="DA153" s="131" t="s">
        <v>3058</v>
      </c>
    </row>
    <row r="154" spans="1:105" ht="12" customHeight="1" x14ac:dyDescent="0.25">
      <c r="A154" s="107" t="s">
        <v>121</v>
      </c>
      <c r="B154" s="105">
        <v>19.074897472400657</v>
      </c>
      <c r="C154" s="105">
        <v>19.03995551899019</v>
      </c>
      <c r="D154" s="105">
        <v>19.890366723681616</v>
      </c>
      <c r="E154" s="105">
        <v>20.246110918402799</v>
      </c>
      <c r="F154" s="105">
        <v>20.551821132606502</v>
      </c>
      <c r="G154" s="105">
        <v>20.501428427625608</v>
      </c>
      <c r="H154" s="105">
        <v>20.141805567423113</v>
      </c>
      <c r="I154" s="105">
        <v>21.960290001683454</v>
      </c>
      <c r="J154" s="105">
        <v>20.469406332706939</v>
      </c>
      <c r="K154" s="105">
        <v>20.690106293437687</v>
      </c>
      <c r="L154" s="105">
        <v>20.997172575327884</v>
      </c>
      <c r="M154" s="105">
        <v>22.38355030344449</v>
      </c>
      <c r="N154" s="105">
        <v>21.158762380236364</v>
      </c>
      <c r="O154" s="105">
        <v>20.543481730698954</v>
      </c>
      <c r="P154" s="105">
        <v>18.347663897106695</v>
      </c>
      <c r="Q154" s="105">
        <v>18.695093351621363</v>
      </c>
      <c r="R154" s="105">
        <v>18.84668167382053</v>
      </c>
      <c r="S154" s="105">
        <v>20.37316555782979</v>
      </c>
      <c r="T154" s="105">
        <v>21.430421061911755</v>
      </c>
      <c r="U154" s="105">
        <v>20.501362607351254</v>
      </c>
      <c r="V154" s="105">
        <v>20.290095924247801</v>
      </c>
      <c r="W154" s="105">
        <v>21.52272883849929</v>
      </c>
      <c r="DA154" s="132" t="s">
        <v>3059</v>
      </c>
    </row>
    <row r="155" spans="1:105" ht="12" customHeight="1" x14ac:dyDescent="0.25">
      <c r="A155" s="108" t="s">
        <v>53</v>
      </c>
      <c r="B155" s="99">
        <v>8.2975602428093289</v>
      </c>
      <c r="C155" s="99">
        <v>7.864956859408518</v>
      </c>
      <c r="D155" s="99">
        <v>8.4660555758141616</v>
      </c>
      <c r="E155" s="99">
        <v>8.6118745378788901</v>
      </c>
      <c r="F155" s="99">
        <v>9.3437067068832622</v>
      </c>
      <c r="G155" s="99">
        <v>9.1658524101461438</v>
      </c>
      <c r="H155" s="99">
        <v>8.9183956385841068</v>
      </c>
      <c r="I155" s="99">
        <v>10.821826863189372</v>
      </c>
      <c r="J155" s="99">
        <v>9.0893382923169153</v>
      </c>
      <c r="K155" s="99">
        <v>9.3217716364973793</v>
      </c>
      <c r="L155" s="99">
        <v>9.381528750511567</v>
      </c>
      <c r="M155" s="99">
        <v>10.464304837712243</v>
      </c>
      <c r="N155" s="99">
        <v>9.9335615014745056</v>
      </c>
      <c r="O155" s="99">
        <v>10.092560479246529</v>
      </c>
      <c r="P155" s="99">
        <v>7.9461839115321151</v>
      </c>
      <c r="Q155" s="99">
        <v>8.0644323764010988</v>
      </c>
      <c r="R155" s="99">
        <v>8.2410889884352425</v>
      </c>
      <c r="S155" s="99">
        <v>9.5047859724427433</v>
      </c>
      <c r="T155" s="99">
        <v>9.1594936118499959</v>
      </c>
      <c r="U155" s="99">
        <v>8.8418074758285048</v>
      </c>
      <c r="V155" s="99">
        <v>8.1909798097911004</v>
      </c>
      <c r="W155" s="99">
        <v>9.6392591317391876</v>
      </c>
      <c r="DA155" s="63" t="s">
        <v>3060</v>
      </c>
    </row>
    <row r="156" spans="1:105" ht="12" customHeight="1" x14ac:dyDescent="0.25">
      <c r="A156" s="108" t="s">
        <v>52</v>
      </c>
      <c r="B156" s="99">
        <v>10.777337229591328</v>
      </c>
      <c r="C156" s="99">
        <v>11.174998659581673</v>
      </c>
      <c r="D156" s="99">
        <v>11.424311147867455</v>
      </c>
      <c r="E156" s="99">
        <v>11.634236380523909</v>
      </c>
      <c r="F156" s="99">
        <v>11.208114425723245</v>
      </c>
      <c r="G156" s="99">
        <v>11.335576017479466</v>
      </c>
      <c r="H156" s="99">
        <v>11.223409928839006</v>
      </c>
      <c r="I156" s="99">
        <v>11.138463138494078</v>
      </c>
      <c r="J156" s="99">
        <v>11.380068040390023</v>
      </c>
      <c r="K156" s="99">
        <v>11.368334656940311</v>
      </c>
      <c r="L156" s="99">
        <v>11.615643824816319</v>
      </c>
      <c r="M156" s="99">
        <v>11.919245465732249</v>
      </c>
      <c r="N156" s="99">
        <v>11.225200878761857</v>
      </c>
      <c r="O156" s="99">
        <v>10.450921251452428</v>
      </c>
      <c r="P156" s="99">
        <v>10.401479985574579</v>
      </c>
      <c r="Q156" s="99">
        <v>10.630660975220264</v>
      </c>
      <c r="R156" s="99">
        <v>10.605592685385284</v>
      </c>
      <c r="S156" s="99">
        <v>10.868379585387043</v>
      </c>
      <c r="T156" s="99">
        <v>12.270927450061754</v>
      </c>
      <c r="U156" s="99">
        <v>11.659555131522751</v>
      </c>
      <c r="V156" s="99">
        <v>12.099116114456701</v>
      </c>
      <c r="W156" s="99">
        <v>11.883469706760103</v>
      </c>
      <c r="DA156" s="63" t="s">
        <v>3061</v>
      </c>
    </row>
    <row r="157" spans="1:105" ht="12" customHeight="1" x14ac:dyDescent="0.25">
      <c r="A157" s="121" t="s">
        <v>54</v>
      </c>
      <c r="B157" s="123">
        <v>7.4147625970676145</v>
      </c>
      <c r="C157" s="123">
        <v>7.6593938747711823</v>
      </c>
      <c r="D157" s="123">
        <v>7.8423599229142384</v>
      </c>
      <c r="E157" s="123">
        <v>7.996202969773389</v>
      </c>
      <c r="F157" s="123">
        <v>8.2064574138279767</v>
      </c>
      <c r="G157" s="123">
        <v>8.3554562632355669</v>
      </c>
      <c r="H157" s="123">
        <v>8.2077440788461118</v>
      </c>
      <c r="I157" s="123">
        <v>7.7631677913913544</v>
      </c>
      <c r="J157" s="123">
        <v>7.4499556886255762</v>
      </c>
      <c r="K157" s="123">
        <v>7.3978986530151642</v>
      </c>
      <c r="L157" s="123">
        <v>7.5377046051579804</v>
      </c>
      <c r="M157" s="123">
        <v>6.862011954958783</v>
      </c>
      <c r="N157" s="123">
        <v>6.8902500391520105</v>
      </c>
      <c r="O157" s="123">
        <v>6.7940689684163189</v>
      </c>
      <c r="P157" s="123">
        <v>6.4177122289674102</v>
      </c>
      <c r="Q157" s="123">
        <v>6.0723298892816429</v>
      </c>
      <c r="R157" s="123">
        <v>5.8583513989742171</v>
      </c>
      <c r="S157" s="123">
        <v>6.3002980331462979</v>
      </c>
      <c r="T157" s="123">
        <v>6.0089547574950837</v>
      </c>
      <c r="U157" s="123">
        <v>5.9955904844869785</v>
      </c>
      <c r="V157" s="123">
        <v>5.835001022938183</v>
      </c>
      <c r="W157" s="123">
        <v>6.1068545182299445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7.4147625970676145</v>
      </c>
      <c r="C159" s="110">
        <v>7.6593938747711823</v>
      </c>
      <c r="D159" s="110">
        <v>7.8423599229142384</v>
      </c>
      <c r="E159" s="110">
        <v>7.996202969773389</v>
      </c>
      <c r="F159" s="110">
        <v>8.2064574138279767</v>
      </c>
      <c r="G159" s="110">
        <v>8.3554562632355669</v>
      </c>
      <c r="H159" s="110">
        <v>8.2077440788461118</v>
      </c>
      <c r="I159" s="110">
        <v>7.7631677913913544</v>
      </c>
      <c r="J159" s="110">
        <v>7.4499556886255762</v>
      </c>
      <c r="K159" s="110">
        <v>7.3978986530151642</v>
      </c>
      <c r="L159" s="110">
        <v>7.5377046051579804</v>
      </c>
      <c r="M159" s="110">
        <v>6.862011954958783</v>
      </c>
      <c r="N159" s="110">
        <v>6.8902500391520105</v>
      </c>
      <c r="O159" s="110">
        <v>6.7940689684163189</v>
      </c>
      <c r="P159" s="110">
        <v>6.4177122289674102</v>
      </c>
      <c r="Q159" s="110">
        <v>6.0723298892816429</v>
      </c>
      <c r="R159" s="110">
        <v>5.8583513989742171</v>
      </c>
      <c r="S159" s="110">
        <v>6.3002980331462979</v>
      </c>
      <c r="T159" s="110">
        <v>6.0089547574950837</v>
      </c>
      <c r="U159" s="110">
        <v>5.9955904844869785</v>
      </c>
      <c r="V159" s="110">
        <v>5.835001022938183</v>
      </c>
      <c r="W159" s="110">
        <v>6.1068545182299445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132.96922979768058</v>
      </c>
      <c r="C161" s="118">
        <f t="shared" si="54"/>
        <v>140.96543021345107</v>
      </c>
      <c r="D161" s="118">
        <f t="shared" si="54"/>
        <v>136.88944574742516</v>
      </c>
      <c r="E161" s="118">
        <f t="shared" si="54"/>
        <v>137.43795528623599</v>
      </c>
      <c r="F161" s="118">
        <f t="shared" si="54"/>
        <v>134.58883981280744</v>
      </c>
      <c r="G161" s="118">
        <f t="shared" si="54"/>
        <v>132.79631672523817</v>
      </c>
      <c r="H161" s="118">
        <f t="shared" si="54"/>
        <v>132.75491884057951</v>
      </c>
      <c r="I161" s="118">
        <f t="shared" si="54"/>
        <v>118.82076591164889</v>
      </c>
      <c r="J161" s="118">
        <f t="shared" si="54"/>
        <v>128.94324358517218</v>
      </c>
      <c r="K161" s="118">
        <f t="shared" si="54"/>
        <v>125.04089712937552</v>
      </c>
      <c r="L161" s="118">
        <f t="shared" si="54"/>
        <v>137.12074043675773</v>
      </c>
      <c r="M161" s="118">
        <f t="shared" si="54"/>
        <v>122.72493504137324</v>
      </c>
      <c r="N161" s="118">
        <f t="shared" si="54"/>
        <v>129.39637661388241</v>
      </c>
      <c r="O161" s="118">
        <f t="shared" si="54"/>
        <v>141.11588201141416</v>
      </c>
      <c r="P161" s="118">
        <f t="shared" si="54"/>
        <v>115.7983685743902</v>
      </c>
      <c r="Q161" s="118">
        <f t="shared" si="54"/>
        <v>117.54938963944127</v>
      </c>
      <c r="R161" s="118">
        <f t="shared" ref="R161:V161" si="55">R162+R164+R166+R175</f>
        <v>120.08085686356407</v>
      </c>
      <c r="S161" s="118">
        <f t="shared" si="55"/>
        <v>128.98580041746874</v>
      </c>
      <c r="T161" s="118">
        <f t="shared" si="55"/>
        <v>128.44818492796503</v>
      </c>
      <c r="U161" s="118">
        <f t="shared" si="55"/>
        <v>125.85076859470504</v>
      </c>
      <c r="V161" s="118">
        <f t="shared" si="55"/>
        <v>129.27661966936779</v>
      </c>
      <c r="W161" s="118">
        <f t="shared" ref="W161" si="56">W162+W164+W166+W175</f>
        <v>127.87410596325915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104.64946776929571</v>
      </c>
      <c r="C162" s="123">
        <f t="shared" si="57"/>
        <v>112.62501468345529</v>
      </c>
      <c r="D162" s="123">
        <f t="shared" si="57"/>
        <v>107.66890814340127</v>
      </c>
      <c r="E162" s="123">
        <f t="shared" si="57"/>
        <v>106.82362270492895</v>
      </c>
      <c r="F162" s="123">
        <f t="shared" si="57"/>
        <v>103.9672865664876</v>
      </c>
      <c r="G162" s="123">
        <f t="shared" si="57"/>
        <v>102.33668497962398</v>
      </c>
      <c r="H162" s="123">
        <f t="shared" si="57"/>
        <v>101.79242784431348</v>
      </c>
      <c r="I162" s="123">
        <f t="shared" si="57"/>
        <v>87.569230346518623</v>
      </c>
      <c r="J162" s="123">
        <f t="shared" si="57"/>
        <v>98.820687644268389</v>
      </c>
      <c r="K162" s="123">
        <f t="shared" si="57"/>
        <v>94.797767532161558</v>
      </c>
      <c r="L162" s="123">
        <f t="shared" si="57"/>
        <v>106.10717604678277</v>
      </c>
      <c r="M162" s="123">
        <f t="shared" si="57"/>
        <v>90.862916363275119</v>
      </c>
      <c r="N162" s="123">
        <f t="shared" si="57"/>
        <v>98.845572020953384</v>
      </c>
      <c r="O162" s="123">
        <f t="shared" si="57"/>
        <v>111.4985492442688</v>
      </c>
      <c r="P162" s="123">
        <f t="shared" si="57"/>
        <v>88.390154914536524</v>
      </c>
      <c r="Q162" s="123">
        <f t="shared" si="57"/>
        <v>90.536266262659709</v>
      </c>
      <c r="R162" s="123">
        <f t="shared" si="57"/>
        <v>92.309401625432983</v>
      </c>
      <c r="S162" s="123">
        <f t="shared" si="57"/>
        <v>99.470170571439439</v>
      </c>
      <c r="T162" s="123">
        <f t="shared" si="57"/>
        <v>97.411075441132198</v>
      </c>
      <c r="U162" s="123">
        <f t="shared" si="57"/>
        <v>95.466371293301179</v>
      </c>
      <c r="V162" s="123">
        <f t="shared" si="57"/>
        <v>98.784107537654478</v>
      </c>
      <c r="W162" s="123">
        <f t="shared" si="57"/>
        <v>96.075773918636401</v>
      </c>
      <c r="DA162" s="130" t="s">
        <v>3066</v>
      </c>
    </row>
    <row r="163" spans="1:105" ht="12" customHeight="1" x14ac:dyDescent="0.25">
      <c r="A163" s="97" t="s">
        <v>53</v>
      </c>
      <c r="B163" s="110">
        <v>104.64946776929571</v>
      </c>
      <c r="C163" s="110">
        <v>112.62501468345529</v>
      </c>
      <c r="D163" s="110">
        <v>107.66890814340127</v>
      </c>
      <c r="E163" s="110">
        <v>106.82362270492895</v>
      </c>
      <c r="F163" s="110">
        <v>103.9672865664876</v>
      </c>
      <c r="G163" s="110">
        <v>102.33668497962398</v>
      </c>
      <c r="H163" s="110">
        <v>101.79242784431348</v>
      </c>
      <c r="I163" s="110">
        <v>87.569230346518623</v>
      </c>
      <c r="J163" s="110">
        <v>98.820687644268389</v>
      </c>
      <c r="K163" s="110">
        <v>94.797767532161558</v>
      </c>
      <c r="L163" s="110">
        <v>106.10717604678277</v>
      </c>
      <c r="M163" s="110">
        <v>90.862916363275119</v>
      </c>
      <c r="N163" s="110">
        <v>98.845572020953384</v>
      </c>
      <c r="O163" s="110">
        <v>111.4985492442688</v>
      </c>
      <c r="P163" s="110">
        <v>88.390154914536524</v>
      </c>
      <c r="Q163" s="110">
        <v>90.536266262659709</v>
      </c>
      <c r="R163" s="110">
        <v>92.309401625432983</v>
      </c>
      <c r="S163" s="110">
        <v>99.470170571439439</v>
      </c>
      <c r="T163" s="110">
        <v>97.411075441132198</v>
      </c>
      <c r="U163" s="110">
        <v>95.466371293301179</v>
      </c>
      <c r="V163" s="110">
        <v>98.784107537654478</v>
      </c>
      <c r="W163" s="110">
        <v>96.075773918636401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1.6301133389473597</v>
      </c>
      <c r="C164" s="123">
        <f t="shared" si="58"/>
        <v>1.6113444438265516</v>
      </c>
      <c r="D164" s="123">
        <f t="shared" si="58"/>
        <v>1.5627201071908805</v>
      </c>
      <c r="E164" s="123">
        <f t="shared" si="58"/>
        <v>2.8443239524478789</v>
      </c>
      <c r="F164" s="123">
        <f t="shared" si="58"/>
        <v>1.5211195708547547</v>
      </c>
      <c r="G164" s="123">
        <f t="shared" si="58"/>
        <v>1.6152145335831445</v>
      </c>
      <c r="H164" s="123">
        <f t="shared" si="58"/>
        <v>2.4141012623771823</v>
      </c>
      <c r="I164" s="123">
        <f t="shared" si="58"/>
        <v>1.8715077675686707</v>
      </c>
      <c r="J164" s="123">
        <f t="shared" si="58"/>
        <v>2.0874855202821467</v>
      </c>
      <c r="K164" s="123">
        <f t="shared" si="58"/>
        <v>2.1104075748366546</v>
      </c>
      <c r="L164" s="123">
        <f t="shared" si="58"/>
        <v>2.3839568651143996</v>
      </c>
      <c r="M164" s="123">
        <f t="shared" si="58"/>
        <v>2.4827110103616499</v>
      </c>
      <c r="N164" s="123">
        <f t="shared" si="58"/>
        <v>2.4736731333680759</v>
      </c>
      <c r="O164" s="123">
        <f t="shared" si="58"/>
        <v>2.4287748998411036</v>
      </c>
      <c r="P164" s="123">
        <f t="shared" si="58"/>
        <v>2.4403710979388658</v>
      </c>
      <c r="Q164" s="123">
        <f t="shared" si="58"/>
        <v>2.5099008655731128</v>
      </c>
      <c r="R164" s="123">
        <f t="shared" si="58"/>
        <v>2.8189492915056245</v>
      </c>
      <c r="S164" s="123">
        <f t="shared" si="58"/>
        <v>3.1481324032753553</v>
      </c>
      <c r="T164" s="123">
        <f t="shared" si="58"/>
        <v>3.260022247298819</v>
      </c>
      <c r="U164" s="123">
        <f t="shared" si="58"/>
        <v>3.7155012914160994</v>
      </c>
      <c r="V164" s="123">
        <f t="shared" si="58"/>
        <v>3.9553485140186968</v>
      </c>
      <c r="W164" s="123">
        <f t="shared" si="58"/>
        <v>4.1752877403559738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1.6301133389473597</v>
      </c>
      <c r="C165" s="99">
        <f>RES_hhdet_tesh!C165/RES_summary!C$19</f>
        <v>1.6113444438265516</v>
      </c>
      <c r="D165" s="99">
        <f>RES_hhdet_tesh!D165/RES_summary!D$19</f>
        <v>1.5627201071908805</v>
      </c>
      <c r="E165" s="99">
        <f>RES_hhdet_tesh!E165/RES_summary!E$19</f>
        <v>2.8443239524478789</v>
      </c>
      <c r="F165" s="99">
        <f>RES_hhdet_tesh!F165/RES_summary!F$19</f>
        <v>1.5211195708547547</v>
      </c>
      <c r="G165" s="99">
        <f>RES_hhdet_tesh!G165/RES_summary!G$19</f>
        <v>1.6152145335831445</v>
      </c>
      <c r="H165" s="99">
        <f>RES_hhdet_tesh!H165/RES_summary!H$19</f>
        <v>2.4141012623771823</v>
      </c>
      <c r="I165" s="99">
        <f>RES_hhdet_tesh!I165/RES_summary!I$19</f>
        <v>1.8715077675686707</v>
      </c>
      <c r="J165" s="99">
        <f>RES_hhdet_tesh!J165/RES_summary!J$19</f>
        <v>2.0874855202821467</v>
      </c>
      <c r="K165" s="99">
        <f>RES_hhdet_tesh!K165/RES_summary!K$19</f>
        <v>2.1104075748366546</v>
      </c>
      <c r="L165" s="99">
        <f>RES_hhdet_tesh!L165/RES_summary!L$19</f>
        <v>2.3839568651143996</v>
      </c>
      <c r="M165" s="99">
        <f>RES_hhdet_tesh!M165/RES_summary!M$19</f>
        <v>2.4827110103616499</v>
      </c>
      <c r="N165" s="99">
        <f>RES_hhdet_tesh!N165/RES_summary!N$19</f>
        <v>2.4736731333680759</v>
      </c>
      <c r="O165" s="99">
        <f>RES_hhdet_tesh!O165/RES_summary!O$19</f>
        <v>2.4287748998411036</v>
      </c>
      <c r="P165" s="99">
        <f>RES_hhdet_tesh!P165/RES_summary!P$19</f>
        <v>2.4403710979388658</v>
      </c>
      <c r="Q165" s="99">
        <f>RES_hhdet_tesh!Q165/RES_summary!Q$19</f>
        <v>2.5099008655731128</v>
      </c>
      <c r="R165" s="99">
        <f>RES_hhdet_tesh!R165/RES_summary!R$19</f>
        <v>2.8189492915056245</v>
      </c>
      <c r="S165" s="99">
        <f>RES_hhdet_tesh!S165/RES_summary!S$19</f>
        <v>3.1481324032753553</v>
      </c>
      <c r="T165" s="99">
        <f>RES_hhdet_tesh!T165/RES_summary!T$19</f>
        <v>3.260022247298819</v>
      </c>
      <c r="U165" s="99">
        <f>RES_hhdet_tesh!U165/RES_summary!U$19</f>
        <v>3.7155012914160994</v>
      </c>
      <c r="V165" s="99">
        <f>RES_hhdet_tesh!V165/RES_summary!V$19</f>
        <v>3.9553485140186968</v>
      </c>
      <c r="W165" s="99">
        <f>RES_hhdet_tesh!W165/RES_summary!W$19</f>
        <v>4.1752877403559738</v>
      </c>
      <c r="DA165" s="63" t="s">
        <v>3069</v>
      </c>
    </row>
    <row r="166" spans="1:105" ht="12" customHeight="1" x14ac:dyDescent="0.25">
      <c r="A166" s="121" t="s">
        <v>55</v>
      </c>
      <c r="B166" s="123">
        <v>19.274886092369893</v>
      </c>
      <c r="C166" s="123">
        <v>19.069677211398055</v>
      </c>
      <c r="D166" s="123">
        <v>19.815457573918792</v>
      </c>
      <c r="E166" s="123">
        <v>19.773805659085777</v>
      </c>
      <c r="F166" s="123">
        <v>20.893976261637107</v>
      </c>
      <c r="G166" s="123">
        <v>20.488960948795484</v>
      </c>
      <c r="H166" s="123">
        <v>20.340645655042735</v>
      </c>
      <c r="I166" s="123">
        <v>21.616860006170246</v>
      </c>
      <c r="J166" s="123">
        <v>20.585114731996086</v>
      </c>
      <c r="K166" s="123">
        <v>20.734823369362147</v>
      </c>
      <c r="L166" s="123">
        <v>21.091902919702584</v>
      </c>
      <c r="M166" s="123">
        <v>22.517295712777702</v>
      </c>
      <c r="N166" s="123">
        <v>21.186881420408948</v>
      </c>
      <c r="O166" s="123">
        <v>20.394488898887893</v>
      </c>
      <c r="P166" s="123">
        <v>18.550130332947372</v>
      </c>
      <c r="Q166" s="123">
        <v>18.430892621926841</v>
      </c>
      <c r="R166" s="123">
        <v>19.09415454765124</v>
      </c>
      <c r="S166" s="123">
        <v>20.067199409607682</v>
      </c>
      <c r="T166" s="123">
        <v>21.768132482038904</v>
      </c>
      <c r="U166" s="123">
        <v>20.67330552550079</v>
      </c>
      <c r="V166" s="123">
        <v>20.702162594756402</v>
      </c>
      <c r="W166" s="123">
        <v>21.516189786036868</v>
      </c>
      <c r="DA166" s="130" t="s">
        <v>3070</v>
      </c>
    </row>
    <row r="167" spans="1:105" ht="12" customHeight="1" x14ac:dyDescent="0.25">
      <c r="A167" s="97" t="s">
        <v>124</v>
      </c>
      <c r="B167" s="99">
        <v>20.23810141499046</v>
      </c>
      <c r="C167" s="99">
        <v>19.237703214692331</v>
      </c>
      <c r="D167" s="99">
        <v>19.369557380552191</v>
      </c>
      <c r="E167" s="99">
        <v>16.671717527470086</v>
      </c>
      <c r="F167" s="99">
        <v>23.288171860492156</v>
      </c>
      <c r="G167" s="99">
        <v>20.374803927241103</v>
      </c>
      <c r="H167" s="99">
        <v>21.819043465435186</v>
      </c>
      <c r="I167" s="99">
        <v>18.316310988760275</v>
      </c>
      <c r="J167" s="99">
        <v>21.213803604945696</v>
      </c>
      <c r="K167" s="99">
        <v>20.689418808313707</v>
      </c>
      <c r="L167" s="99">
        <v>21.462735107332971</v>
      </c>
      <c r="M167" s="99">
        <v>23.174482359176483</v>
      </c>
      <c r="N167" s="99">
        <v>20.967251689331228</v>
      </c>
      <c r="O167" s="99">
        <v>18.552934568529853</v>
      </c>
      <c r="P167" s="99">
        <v>19.430982152294106</v>
      </c>
      <c r="Q167" s="99">
        <v>15.173702109501336</v>
      </c>
      <c r="R167" s="99">
        <v>20.12711750524225</v>
      </c>
      <c r="S167" s="99">
        <v>16.550779247687974</v>
      </c>
      <c r="T167" s="99">
        <v>23.606007688484109</v>
      </c>
      <c r="U167" s="99">
        <v>21.231850705330864</v>
      </c>
      <c r="V167" s="99">
        <v>22.939444792888484</v>
      </c>
      <c r="W167" s="99">
        <v>20.474211216119372</v>
      </c>
      <c r="DA167" s="63" t="s">
        <v>3071</v>
      </c>
    </row>
    <row r="168" spans="1:105" ht="12" customHeight="1" x14ac:dyDescent="0.25">
      <c r="A168" s="97" t="s">
        <v>123</v>
      </c>
      <c r="B168" s="99">
        <v>20.238101414990453</v>
      </c>
      <c r="C168" s="99">
        <v>19.237304810375218</v>
      </c>
      <c r="D168" s="99">
        <v>19.36933325135244</v>
      </c>
      <c r="E168" s="99">
        <v>16.671705426504332</v>
      </c>
      <c r="F168" s="99">
        <v>23.285997675528346</v>
      </c>
      <c r="G168" s="99">
        <v>20.372262422153867</v>
      </c>
      <c r="H168" s="99">
        <v>21.819800361877384</v>
      </c>
      <c r="I168" s="99">
        <v>18.313890481660795</v>
      </c>
      <c r="J168" s="99">
        <v>21.215521602663525</v>
      </c>
      <c r="K168" s="99">
        <v>20.68929650261256</v>
      </c>
      <c r="L168" s="99">
        <v>21.459501471100722</v>
      </c>
      <c r="M168" s="99">
        <v>23.171427924781394</v>
      </c>
      <c r="N168" s="99">
        <v>20.963027950292737</v>
      </c>
      <c r="O168" s="99">
        <v>18.558070028305167</v>
      </c>
      <c r="P168" s="99">
        <v>19.443185455120297</v>
      </c>
      <c r="Q168" s="99">
        <v>15.192131490936179</v>
      </c>
      <c r="R168" s="99">
        <v>20.122693582464926</v>
      </c>
      <c r="S168" s="99">
        <v>16.552998991591327</v>
      </c>
      <c r="T168" s="99">
        <v>23.6218038347799</v>
      </c>
      <c r="U168" s="99">
        <v>21.243831646380965</v>
      </c>
      <c r="V168" s="99">
        <v>22.948475743524714</v>
      </c>
      <c r="W168" s="99">
        <v>20.496620117589924</v>
      </c>
      <c r="DA168" s="63" t="s">
        <v>3072</v>
      </c>
    </row>
    <row r="169" spans="1:105" ht="12" customHeight="1" x14ac:dyDescent="0.25">
      <c r="A169" s="100" t="s">
        <v>50</v>
      </c>
      <c r="B169" s="102">
        <v>8.8025682040128643</v>
      </c>
      <c r="C169" s="102">
        <v>7.9550212236854918</v>
      </c>
      <c r="D169" s="102">
        <v>8.2421288191764077</v>
      </c>
      <c r="E169" s="102">
        <v>7.073825911020811</v>
      </c>
      <c r="F169" s="102">
        <v>10.604727263676633</v>
      </c>
      <c r="G169" s="102">
        <v>9.1150796206655098</v>
      </c>
      <c r="H169" s="102">
        <v>9.6936188188162031</v>
      </c>
      <c r="I169" s="102">
        <v>9.0024626735395525</v>
      </c>
      <c r="J169" s="102">
        <v>9.4446600513405912</v>
      </c>
      <c r="K169" s="102">
        <v>9.3265230840420017</v>
      </c>
      <c r="L169" s="102">
        <v>9.6071554656086242</v>
      </c>
      <c r="M169" s="102">
        <v>10.803315957443381</v>
      </c>
      <c r="N169" s="102">
        <v>9.8287114070347936</v>
      </c>
      <c r="O169" s="102">
        <v>9.0735543631619358</v>
      </c>
      <c r="P169" s="102">
        <v>8.5115799286553582</v>
      </c>
      <c r="Q169" s="102">
        <v>6.5175892831877027</v>
      </c>
      <c r="R169" s="102">
        <v>8.843845048459519</v>
      </c>
      <c r="S169" s="102">
        <v>7.6795546741977505</v>
      </c>
      <c r="T169" s="102">
        <v>10.143793619202979</v>
      </c>
      <c r="U169" s="102">
        <v>9.212827681404093</v>
      </c>
      <c r="V169" s="102">
        <v>9.433435935298494</v>
      </c>
      <c r="W169" s="102">
        <v>9.2871457713561654</v>
      </c>
      <c r="DA169" s="131" t="s">
        <v>3073</v>
      </c>
    </row>
    <row r="170" spans="1:105" ht="12" customHeight="1" x14ac:dyDescent="0.25">
      <c r="A170" s="103" t="s">
        <v>52</v>
      </c>
      <c r="B170" s="105">
        <v>11.43553321097759</v>
      </c>
      <c r="C170" s="105">
        <v>11.282283586689728</v>
      </c>
      <c r="D170" s="105">
        <v>11.127204432176029</v>
      </c>
      <c r="E170" s="105">
        <v>9.5978795154835197</v>
      </c>
      <c r="F170" s="105">
        <v>12.68127041185171</v>
      </c>
      <c r="G170" s="105">
        <v>11.257182801488359</v>
      </c>
      <c r="H170" s="105">
        <v>12.126181543061184</v>
      </c>
      <c r="I170" s="105">
        <v>9.3114278081212376</v>
      </c>
      <c r="J170" s="105">
        <v>11.770861551322938</v>
      </c>
      <c r="K170" s="105">
        <v>11.362773418570557</v>
      </c>
      <c r="L170" s="105">
        <v>11.852346005492098</v>
      </c>
      <c r="M170" s="105">
        <v>12.368111967338015</v>
      </c>
      <c r="N170" s="105">
        <v>11.13431654325794</v>
      </c>
      <c r="O170" s="105">
        <v>9.484515665143233</v>
      </c>
      <c r="P170" s="105">
        <v>10.931605526464942</v>
      </c>
      <c r="Q170" s="105">
        <v>8.6745422077484733</v>
      </c>
      <c r="R170" s="105">
        <v>11.278848534005409</v>
      </c>
      <c r="S170" s="105">
        <v>8.8734443173935773</v>
      </c>
      <c r="T170" s="105">
        <v>13.478010215576923</v>
      </c>
      <c r="U170" s="105">
        <v>12.031003964976874</v>
      </c>
      <c r="V170" s="105">
        <v>13.51503980822622</v>
      </c>
      <c r="W170" s="105">
        <v>11.209474346233755</v>
      </c>
      <c r="DA170" s="132" t="s">
        <v>3074</v>
      </c>
    </row>
    <row r="171" spans="1:105" ht="12" customHeight="1" x14ac:dyDescent="0.25">
      <c r="A171" s="106" t="s">
        <v>122</v>
      </c>
      <c r="B171" s="102">
        <v>19.074897472400654</v>
      </c>
      <c r="C171" s="102">
        <v>19.035813865012766</v>
      </c>
      <c r="D171" s="102">
        <v>19.886086578182258</v>
      </c>
      <c r="E171" s="102">
        <v>20.236185340710186</v>
      </c>
      <c r="F171" s="102">
        <v>20.546931532450053</v>
      </c>
      <c r="G171" s="102">
        <v>20.500835697047201</v>
      </c>
      <c r="H171" s="102">
        <v>20.156022014576493</v>
      </c>
      <c r="I171" s="102">
        <v>21.998121077506724</v>
      </c>
      <c r="J171" s="102">
        <v>20.513358758666595</v>
      </c>
      <c r="K171" s="102">
        <v>20.739445411607438</v>
      </c>
      <c r="L171" s="102">
        <v>21.049125116875654</v>
      </c>
      <c r="M171" s="102">
        <v>22.445118245992962</v>
      </c>
      <c r="N171" s="102">
        <v>21.211044236586947</v>
      </c>
      <c r="O171" s="102">
        <v>20.589281142687383</v>
      </c>
      <c r="P171" s="102">
        <v>18.445837261941051</v>
      </c>
      <c r="Q171" s="102">
        <v>18.825188428313655</v>
      </c>
      <c r="R171" s="102">
        <v>18.980014814805251</v>
      </c>
      <c r="S171" s="102">
        <v>20.496357333454011</v>
      </c>
      <c r="T171" s="102">
        <v>21.537976597352184</v>
      </c>
      <c r="U171" s="102">
        <v>20.603952562293735</v>
      </c>
      <c r="V171" s="102">
        <v>20.40869391161057</v>
      </c>
      <c r="W171" s="102">
        <v>21.663068561351331</v>
      </c>
      <c r="DA171" s="131" t="s">
        <v>3075</v>
      </c>
    </row>
    <row r="172" spans="1:105" ht="12" customHeight="1" x14ac:dyDescent="0.25">
      <c r="A172" s="107" t="s">
        <v>121</v>
      </c>
      <c r="B172" s="105">
        <v>19.074897472400654</v>
      </c>
      <c r="C172" s="105">
        <v>19.042465699660365</v>
      </c>
      <c r="D172" s="105">
        <v>19.896119300568422</v>
      </c>
      <c r="E172" s="105">
        <v>20.253187213520647</v>
      </c>
      <c r="F172" s="105">
        <v>20.558661355520968</v>
      </c>
      <c r="G172" s="105">
        <v>20.510882094516891</v>
      </c>
      <c r="H172" s="105">
        <v>20.160875205242338</v>
      </c>
      <c r="I172" s="105">
        <v>21.998128071708376</v>
      </c>
      <c r="J172" s="105">
        <v>20.514681337260729</v>
      </c>
      <c r="K172" s="105">
        <v>20.740565154378672</v>
      </c>
      <c r="L172" s="105">
        <v>21.049427838432297</v>
      </c>
      <c r="M172" s="105">
        <v>22.441556775111721</v>
      </c>
      <c r="N172" s="105">
        <v>21.209594179800238</v>
      </c>
      <c r="O172" s="105">
        <v>20.588350850133107</v>
      </c>
      <c r="P172" s="105">
        <v>18.453936140892178</v>
      </c>
      <c r="Q172" s="105">
        <v>18.8222058679853</v>
      </c>
      <c r="R172" s="105">
        <v>18.966990092838323</v>
      </c>
      <c r="S172" s="105">
        <v>20.477168445475858</v>
      </c>
      <c r="T172" s="105">
        <v>21.52873748718525</v>
      </c>
      <c r="U172" s="105">
        <v>20.598737827175785</v>
      </c>
      <c r="V172" s="105">
        <v>20.399131185876374</v>
      </c>
      <c r="W172" s="105">
        <v>21.647364437491177</v>
      </c>
      <c r="DA172" s="132" t="s">
        <v>3076</v>
      </c>
    </row>
    <row r="173" spans="1:105" ht="12" customHeight="1" x14ac:dyDescent="0.25">
      <c r="A173" s="108" t="s">
        <v>53</v>
      </c>
      <c r="B173" s="99">
        <v>8.2975602428093271</v>
      </c>
      <c r="C173" s="99">
        <v>7.8659937558792343</v>
      </c>
      <c r="D173" s="99">
        <v>8.4685040794694419</v>
      </c>
      <c r="E173" s="99">
        <v>8.6148845068548354</v>
      </c>
      <c r="F173" s="99">
        <v>9.3468165547312978</v>
      </c>
      <c r="G173" s="99">
        <v>9.1700789895655319</v>
      </c>
      <c r="H173" s="99">
        <v>8.9268392994161516</v>
      </c>
      <c r="I173" s="99">
        <v>10.840473112515568</v>
      </c>
      <c r="J173" s="99">
        <v>9.1094424333890522</v>
      </c>
      <c r="K173" s="99">
        <v>9.3445054964427339</v>
      </c>
      <c r="L173" s="99">
        <v>9.4048763822663108</v>
      </c>
      <c r="M173" s="99">
        <v>10.491422850442888</v>
      </c>
      <c r="N173" s="99">
        <v>9.9574258843776331</v>
      </c>
      <c r="O173" s="99">
        <v>10.114603690201513</v>
      </c>
      <c r="P173" s="99">
        <v>7.9922093237342349</v>
      </c>
      <c r="Q173" s="99">
        <v>8.1192644263476215</v>
      </c>
      <c r="R173" s="99">
        <v>8.293696253965738</v>
      </c>
      <c r="S173" s="99">
        <v>9.5533069146000145</v>
      </c>
      <c r="T173" s="99">
        <v>9.2015146559830274</v>
      </c>
      <c r="U173" s="99">
        <v>8.8838033647406256</v>
      </c>
      <c r="V173" s="99">
        <v>8.2349966360244267</v>
      </c>
      <c r="W173" s="99">
        <v>9.6950789510909825</v>
      </c>
      <c r="DA173" s="63" t="s">
        <v>3077</v>
      </c>
    </row>
    <row r="174" spans="1:105" ht="12" customHeight="1" x14ac:dyDescent="0.25">
      <c r="A174" s="115" t="s">
        <v>52</v>
      </c>
      <c r="B174" s="110">
        <v>10.777337229591325</v>
      </c>
      <c r="C174" s="110">
        <v>11.176471943781133</v>
      </c>
      <c r="D174" s="110">
        <v>11.427615221098982</v>
      </c>
      <c r="E174" s="110">
        <v>11.638302706665813</v>
      </c>
      <c r="F174" s="110">
        <v>11.21184480078967</v>
      </c>
      <c r="G174" s="110">
        <v>11.340803104951361</v>
      </c>
      <c r="H174" s="110">
        <v>11.234035905826184</v>
      </c>
      <c r="I174" s="110">
        <v>11.157654959192804</v>
      </c>
      <c r="J174" s="110">
        <v>11.405238903871675</v>
      </c>
      <c r="K174" s="110">
        <v>11.396059657935943</v>
      </c>
      <c r="L174" s="110">
        <v>11.64455145616599</v>
      </c>
      <c r="M174" s="110">
        <v>11.950133924668828</v>
      </c>
      <c r="N174" s="110">
        <v>11.252168295422607</v>
      </c>
      <c r="O174" s="110">
        <v>10.473747159931593</v>
      </c>
      <c r="P174" s="110">
        <v>10.461726817157942</v>
      </c>
      <c r="Q174" s="110">
        <v>10.70294144163768</v>
      </c>
      <c r="R174" s="110">
        <v>10.673293838872587</v>
      </c>
      <c r="S174" s="110">
        <v>10.923861530875843</v>
      </c>
      <c r="T174" s="110">
        <v>12.327222831202221</v>
      </c>
      <c r="U174" s="110">
        <v>11.714934462435162</v>
      </c>
      <c r="V174" s="110">
        <v>12.164134549851948</v>
      </c>
      <c r="W174" s="110">
        <v>11.952285486400191</v>
      </c>
      <c r="DA174" s="60" t="s">
        <v>3078</v>
      </c>
    </row>
    <row r="175" spans="1:105" ht="12" customHeight="1" x14ac:dyDescent="0.25">
      <c r="A175" s="121" t="s">
        <v>54</v>
      </c>
      <c r="B175" s="123">
        <v>7.4147625970676136</v>
      </c>
      <c r="C175" s="123">
        <v>7.6593938747711823</v>
      </c>
      <c r="D175" s="123">
        <v>7.8423599229142349</v>
      </c>
      <c r="E175" s="123">
        <v>7.9962029697733916</v>
      </c>
      <c r="F175" s="123">
        <v>8.2064574138279713</v>
      </c>
      <c r="G175" s="123">
        <v>8.3554562632355704</v>
      </c>
      <c r="H175" s="123">
        <v>8.2077440788461153</v>
      </c>
      <c r="I175" s="123">
        <v>7.7631677913913535</v>
      </c>
      <c r="J175" s="123">
        <v>7.4499556886255691</v>
      </c>
      <c r="K175" s="123">
        <v>7.3978986530151651</v>
      </c>
      <c r="L175" s="123">
        <v>7.5377046051579892</v>
      </c>
      <c r="M175" s="123">
        <v>6.8620119549587777</v>
      </c>
      <c r="N175" s="123">
        <v>6.8902500391519848</v>
      </c>
      <c r="O175" s="123">
        <v>6.7940689684163562</v>
      </c>
      <c r="P175" s="123">
        <v>6.417712228967436</v>
      </c>
      <c r="Q175" s="123">
        <v>6.0723298892816109</v>
      </c>
      <c r="R175" s="123">
        <v>5.858351398974218</v>
      </c>
      <c r="S175" s="123">
        <v>6.3002980331462624</v>
      </c>
      <c r="T175" s="123">
        <v>6.0089547574950988</v>
      </c>
      <c r="U175" s="123">
        <v>5.9955904844869643</v>
      </c>
      <c r="V175" s="123">
        <v>5.8350010229382177</v>
      </c>
      <c r="W175" s="123">
        <v>6.1068545182299161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7.4147625970676136</v>
      </c>
      <c r="C177" s="110">
        <v>7.6593938747711823</v>
      </c>
      <c r="D177" s="110">
        <v>7.8423599229142349</v>
      </c>
      <c r="E177" s="110">
        <v>7.9962029697733916</v>
      </c>
      <c r="F177" s="110">
        <v>8.2064574138279713</v>
      </c>
      <c r="G177" s="110">
        <v>8.3554562632355704</v>
      </c>
      <c r="H177" s="110">
        <v>8.2077440788461153</v>
      </c>
      <c r="I177" s="110">
        <v>7.7631677913913535</v>
      </c>
      <c r="J177" s="110">
        <v>7.4499556886255691</v>
      </c>
      <c r="K177" s="110">
        <v>7.3978986530151651</v>
      </c>
      <c r="L177" s="110">
        <v>7.5377046051579892</v>
      </c>
      <c r="M177" s="110">
        <v>6.8620119549587777</v>
      </c>
      <c r="N177" s="110">
        <v>6.8902500391519848</v>
      </c>
      <c r="O177" s="110">
        <v>6.7940689684163562</v>
      </c>
      <c r="P177" s="110">
        <v>6.417712228967436</v>
      </c>
      <c r="Q177" s="110">
        <v>6.0723298892816109</v>
      </c>
      <c r="R177" s="110">
        <v>5.858351398974218</v>
      </c>
      <c r="S177" s="110">
        <v>6.3002980331462624</v>
      </c>
      <c r="T177" s="110">
        <v>6.0089547574950988</v>
      </c>
      <c r="U177" s="110">
        <v>5.9955904844869643</v>
      </c>
      <c r="V177" s="110">
        <v>5.8350010229382177</v>
      </c>
      <c r="W177" s="110">
        <v>6.1068545182299161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60.335933933522405</v>
      </c>
      <c r="C3" s="118">
        <f t="shared" si="0"/>
        <v>60.688887909579719</v>
      </c>
      <c r="D3" s="118">
        <f t="shared" si="0"/>
        <v>52.633193902112552</v>
      </c>
      <c r="E3" s="118">
        <f t="shared" si="0"/>
        <v>54.447661691698748</v>
      </c>
      <c r="F3" s="118">
        <f t="shared" si="0"/>
        <v>45.036376870058596</v>
      </c>
      <c r="G3" s="118">
        <f t="shared" si="0"/>
        <v>45.633347133781058</v>
      </c>
      <c r="H3" s="118">
        <f t="shared" si="0"/>
        <v>49.758052245704256</v>
      </c>
      <c r="I3" s="118">
        <f t="shared" si="0"/>
        <v>50.423612918284192</v>
      </c>
      <c r="J3" s="118">
        <f t="shared" si="0"/>
        <v>44.437050549597132</v>
      </c>
      <c r="K3" s="118">
        <f t="shared" si="0"/>
        <v>40.222395073559049</v>
      </c>
      <c r="L3" s="118">
        <f t="shared" si="0"/>
        <v>59.458310003872512</v>
      </c>
      <c r="M3" s="118">
        <f t="shared" si="0"/>
        <v>51.149224716266048</v>
      </c>
      <c r="N3" s="118">
        <f t="shared" si="0"/>
        <v>44.897819553247572</v>
      </c>
      <c r="O3" s="118">
        <f t="shared" si="0"/>
        <v>46.567890785509434</v>
      </c>
      <c r="P3" s="118">
        <f t="shared" si="0"/>
        <v>41.429366613259006</v>
      </c>
      <c r="Q3" s="118">
        <f t="shared" si="0"/>
        <v>44.749636059361386</v>
      </c>
      <c r="R3" s="118">
        <f t="shared" ref="R3:V3" si="1">R4+R7+R9+R19</f>
        <v>42.199070116509745</v>
      </c>
      <c r="S3" s="118">
        <f t="shared" si="1"/>
        <v>43.991093534221584</v>
      </c>
      <c r="T3" s="118">
        <f t="shared" si="1"/>
        <v>48.122869670600153</v>
      </c>
      <c r="U3" s="118">
        <f t="shared" si="1"/>
        <v>40.116259784232298</v>
      </c>
      <c r="V3" s="118">
        <f t="shared" si="1"/>
        <v>43.342891323478852</v>
      </c>
      <c r="W3" s="118">
        <f t="shared" ref="W3" si="2">W4+W7+W9+W19</f>
        <v>46.517825540119468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59.156151775882087</v>
      </c>
      <c r="C4" s="123">
        <f t="shared" si="3"/>
        <v>59.61121670981867</v>
      </c>
      <c r="D4" s="123">
        <f t="shared" si="3"/>
        <v>51.629633956331091</v>
      </c>
      <c r="E4" s="123">
        <f t="shared" si="3"/>
        <v>53.640926987303516</v>
      </c>
      <c r="F4" s="123">
        <f t="shared" si="3"/>
        <v>43.977596190622961</v>
      </c>
      <c r="G4" s="123">
        <f t="shared" si="3"/>
        <v>44.776451462828334</v>
      </c>
      <c r="H4" s="123">
        <f t="shared" si="3"/>
        <v>48.953115148215467</v>
      </c>
      <c r="I4" s="123">
        <f t="shared" si="3"/>
        <v>49.811199878341995</v>
      </c>
      <c r="J4" s="123">
        <f t="shared" si="3"/>
        <v>43.753922561727713</v>
      </c>
      <c r="K4" s="123">
        <f t="shared" si="3"/>
        <v>39.55310960835628</v>
      </c>
      <c r="L4" s="123">
        <f t="shared" si="3"/>
        <v>58.768748302608465</v>
      </c>
      <c r="M4" s="123">
        <f t="shared" si="3"/>
        <v>50.414732980287731</v>
      </c>
      <c r="N4" s="123">
        <f t="shared" si="3"/>
        <v>44.264308778720142</v>
      </c>
      <c r="O4" s="123">
        <f t="shared" si="3"/>
        <v>46.012780356237052</v>
      </c>
      <c r="P4" s="123">
        <f t="shared" si="3"/>
        <v>40.818791772403692</v>
      </c>
      <c r="Q4" s="123">
        <f t="shared" si="3"/>
        <v>44.246308125704196</v>
      </c>
      <c r="R4" s="123">
        <f t="shared" ref="R4:V4" si="4">SUM(R5:R6)</f>
        <v>41.541884734096108</v>
      </c>
      <c r="S4" s="123">
        <f t="shared" si="4"/>
        <v>43.465242732841901</v>
      </c>
      <c r="T4" s="123">
        <f t="shared" si="4"/>
        <v>47.339813564108695</v>
      </c>
      <c r="U4" s="123">
        <f t="shared" si="4"/>
        <v>39.411212040266996</v>
      </c>
      <c r="V4" s="123">
        <f t="shared" si="4"/>
        <v>42.573697355587605</v>
      </c>
      <c r="W4" s="123">
        <f t="shared" ref="W4" si="5">SUM(W5:W6)</f>
        <v>45.886237125949179</v>
      </c>
      <c r="DA4" s="130" t="s">
        <v>3084</v>
      </c>
    </row>
    <row r="5" spans="1:105" ht="12" customHeight="1" x14ac:dyDescent="0.25">
      <c r="A5" s="97" t="s">
        <v>51</v>
      </c>
      <c r="B5" s="99">
        <v>59.156151775882087</v>
      </c>
      <c r="C5" s="99">
        <v>59.61121670981867</v>
      </c>
      <c r="D5" s="99">
        <v>51.629633956331091</v>
      </c>
      <c r="E5" s="99">
        <v>53.640926987303516</v>
      </c>
      <c r="F5" s="99">
        <v>43.977596190622961</v>
      </c>
      <c r="G5" s="99">
        <v>44.776451462828334</v>
      </c>
      <c r="H5" s="99">
        <v>48.953115148215467</v>
      </c>
      <c r="I5" s="99">
        <v>49.811199878341995</v>
      </c>
      <c r="J5" s="99">
        <v>43.753922561727713</v>
      </c>
      <c r="K5" s="99">
        <v>39.55310960835628</v>
      </c>
      <c r="L5" s="99">
        <v>58.768748302608465</v>
      </c>
      <c r="M5" s="99">
        <v>50.414732980287731</v>
      </c>
      <c r="N5" s="99">
        <v>44.264308778720142</v>
      </c>
      <c r="O5" s="99">
        <v>46.012780356237052</v>
      </c>
      <c r="P5" s="99">
        <v>40.818791772403692</v>
      </c>
      <c r="Q5" s="99">
        <v>44.246308125704196</v>
      </c>
      <c r="R5" s="99">
        <v>41.541884734096108</v>
      </c>
      <c r="S5" s="99">
        <v>43.465242732841901</v>
      </c>
      <c r="T5" s="99">
        <v>47.339813564108695</v>
      </c>
      <c r="U5" s="99">
        <v>39.411212040266996</v>
      </c>
      <c r="V5" s="99">
        <v>42.573697355587605</v>
      </c>
      <c r="W5" s="99">
        <v>45.886237125949179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1.1797821576403162</v>
      </c>
      <c r="C9" s="123">
        <v>1.0776711997610455</v>
      </c>
      <c r="D9" s="123">
        <v>1.0035599457814617</v>
      </c>
      <c r="E9" s="123">
        <v>0.80673470439523576</v>
      </c>
      <c r="F9" s="123">
        <v>1.0587806794356374</v>
      </c>
      <c r="G9" s="123">
        <v>0.8568956709527219</v>
      </c>
      <c r="H9" s="123">
        <v>0.80493709748879183</v>
      </c>
      <c r="I9" s="123">
        <v>0.61241303994219942</v>
      </c>
      <c r="J9" s="123">
        <v>0.68312798786942142</v>
      </c>
      <c r="K9" s="123">
        <v>0.66928546520276821</v>
      </c>
      <c r="L9" s="123">
        <v>0.68956170126404415</v>
      </c>
      <c r="M9" s="123">
        <v>0.73449173597831341</v>
      </c>
      <c r="N9" s="123">
        <v>0.63351077452742888</v>
      </c>
      <c r="O9" s="123">
        <v>0.55511042927238352</v>
      </c>
      <c r="P9" s="123">
        <v>0.61057484085531621</v>
      </c>
      <c r="Q9" s="123">
        <v>0.50332793365718964</v>
      </c>
      <c r="R9" s="123">
        <v>0.65718538241363822</v>
      </c>
      <c r="S9" s="123">
        <v>0.52585080137968587</v>
      </c>
      <c r="T9" s="123">
        <v>0.78305610649145452</v>
      </c>
      <c r="U9" s="123">
        <v>0.70504774396529868</v>
      </c>
      <c r="V9" s="123">
        <v>0.76919396789125039</v>
      </c>
      <c r="W9" s="123">
        <v>0.63158841417028866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6.8690940480522809</v>
      </c>
      <c r="C11" s="99">
        <v>6.5118517275211296</v>
      </c>
      <c r="D11" s="99">
        <v>6.5441266658562096</v>
      </c>
      <c r="E11" s="99">
        <v>5.6067454467841342</v>
      </c>
      <c r="F11" s="99">
        <v>7.778624195110031</v>
      </c>
      <c r="G11" s="99">
        <v>6.7484299889200114</v>
      </c>
      <c r="H11" s="99">
        <v>7.1461887897768444</v>
      </c>
      <c r="I11" s="99">
        <v>5.9624028744191433</v>
      </c>
      <c r="J11" s="99">
        <v>6.8877444672557191</v>
      </c>
      <c r="K11" s="99">
        <v>6.6887891385415257</v>
      </c>
      <c r="L11" s="99">
        <v>6.9105090773694187</v>
      </c>
      <c r="M11" s="99">
        <v>7.4183794244951127</v>
      </c>
      <c r="N11" s="99">
        <v>6.6678917858703457</v>
      </c>
      <c r="O11" s="99">
        <v>5.8594072415015086</v>
      </c>
      <c r="P11" s="99">
        <v>6.057817366345243</v>
      </c>
      <c r="Q11" s="99">
        <v>4.6470337703445193</v>
      </c>
      <c r="R11" s="99">
        <v>6.0635833199496139</v>
      </c>
      <c r="S11" s="99">
        <v>4.8813972158475325</v>
      </c>
      <c r="T11" s="99">
        <v>6.7889774730744534</v>
      </c>
      <c r="U11" s="99">
        <v>5.997730528637069</v>
      </c>
      <c r="V11" s="99">
        <v>6.4025861982768077</v>
      </c>
      <c r="W11" s="99">
        <v>5.620433127519715</v>
      </c>
      <c r="DA11" s="63" t="s">
        <v>3091</v>
      </c>
    </row>
    <row r="12" spans="1:105" ht="12" customHeight="1" x14ac:dyDescent="0.25">
      <c r="A12" s="97" t="s">
        <v>123</v>
      </c>
      <c r="B12" s="99">
        <v>2.9877144904991852</v>
      </c>
      <c r="C12" s="99">
        <v>2.6831693194051311</v>
      </c>
      <c r="D12" s="99">
        <v>2.7697212336202721</v>
      </c>
      <c r="E12" s="99">
        <v>2.3621045538878076</v>
      </c>
      <c r="F12" s="99">
        <v>3.5049681906916645</v>
      </c>
      <c r="G12" s="99">
        <v>2.9977446169140416</v>
      </c>
      <c r="H12" s="99">
        <v>3.1632557378474306</v>
      </c>
      <c r="I12" s="99">
        <v>2.9325889453128609</v>
      </c>
      <c r="J12" s="99">
        <v>3.0588239635792962</v>
      </c>
      <c r="K12" s="99">
        <v>3.0064232485960516</v>
      </c>
      <c r="L12" s="99">
        <v>3.0876340036932413</v>
      </c>
      <c r="M12" s="99">
        <v>3.4507603688922139</v>
      </c>
      <c r="N12" s="99">
        <v>3.1258490207783489</v>
      </c>
      <c r="O12" s="99">
        <v>2.8763673506910914</v>
      </c>
      <c r="P12" s="99">
        <v>2.6245955402497567</v>
      </c>
      <c r="Q12" s="99">
        <v>2.0001684916314448</v>
      </c>
      <c r="R12" s="99">
        <v>2.6202717748955795</v>
      </c>
      <c r="S12" s="99">
        <v>2.248396635983573</v>
      </c>
      <c r="T12" s="99">
        <v>2.8853697484283591</v>
      </c>
      <c r="U12" s="99">
        <v>2.5869088490282839</v>
      </c>
      <c r="V12" s="99">
        <v>2.625414545167255</v>
      </c>
      <c r="W12" s="99">
        <v>2.5666331303576353</v>
      </c>
      <c r="DA12" s="63" t="s">
        <v>3092</v>
      </c>
    </row>
    <row r="13" spans="1:105" ht="12" customHeight="1" x14ac:dyDescent="0.25">
      <c r="A13" s="100" t="s">
        <v>50</v>
      </c>
      <c r="B13" s="102">
        <v>2.9877144904991852</v>
      </c>
      <c r="C13" s="102">
        <v>2.6831693194051311</v>
      </c>
      <c r="D13" s="102">
        <v>2.7697212336202721</v>
      </c>
      <c r="E13" s="102">
        <v>2.3621045538878076</v>
      </c>
      <c r="F13" s="102">
        <v>3.5049681906916645</v>
      </c>
      <c r="G13" s="102">
        <v>2.9977446169140416</v>
      </c>
      <c r="H13" s="102">
        <v>3.1632557378474306</v>
      </c>
      <c r="I13" s="102">
        <v>2.9325889453128609</v>
      </c>
      <c r="J13" s="102">
        <v>3.0588239635792962</v>
      </c>
      <c r="K13" s="102">
        <v>3.0064232485960516</v>
      </c>
      <c r="L13" s="102">
        <v>3.0876340036932413</v>
      </c>
      <c r="M13" s="102">
        <v>3.4507603688922139</v>
      </c>
      <c r="N13" s="102">
        <v>3.1258490207783489</v>
      </c>
      <c r="O13" s="102">
        <v>2.8763673506910914</v>
      </c>
      <c r="P13" s="102">
        <v>2.6245955402497567</v>
      </c>
      <c r="Q13" s="102">
        <v>2.0001684916314448</v>
      </c>
      <c r="R13" s="102">
        <v>2.6202717748955795</v>
      </c>
      <c r="S13" s="102">
        <v>2.248396635983573</v>
      </c>
      <c r="T13" s="102">
        <v>2.8853697484283591</v>
      </c>
      <c r="U13" s="102">
        <v>2.5869088490282839</v>
      </c>
      <c r="V13" s="102">
        <v>2.625414545167255</v>
      </c>
      <c r="W13" s="102">
        <v>2.5666331303576353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47.402604708338671</v>
      </c>
      <c r="C24" s="118">
        <f t="shared" si="7"/>
        <v>47.948858426665382</v>
      </c>
      <c r="D24" s="118">
        <f t="shared" si="7"/>
        <v>42.578743957990341</v>
      </c>
      <c r="E24" s="118">
        <f t="shared" si="7"/>
        <v>36.606450788351104</v>
      </c>
      <c r="F24" s="118">
        <f t="shared" si="7"/>
        <v>47.464761896786413</v>
      </c>
      <c r="G24" s="118">
        <f t="shared" si="7"/>
        <v>40.917740977431414</v>
      </c>
      <c r="H24" s="118">
        <f t="shared" si="7"/>
        <v>43.626532776914608</v>
      </c>
      <c r="I24" s="118">
        <f t="shared" si="7"/>
        <v>27.232816525825825</v>
      </c>
      <c r="J24" s="118">
        <f t="shared" si="7"/>
        <v>37.432067852029036</v>
      </c>
      <c r="K24" s="118">
        <f t="shared" si="7"/>
        <v>35.410931647627734</v>
      </c>
      <c r="L24" s="118">
        <f t="shared" si="7"/>
        <v>38.439544807262259</v>
      </c>
      <c r="M24" s="118">
        <f t="shared" si="7"/>
        <v>35.098347627162617</v>
      </c>
      <c r="N24" s="118">
        <f t="shared" si="7"/>
        <v>32.169482459720605</v>
      </c>
      <c r="O24" s="118">
        <f t="shared" si="7"/>
        <v>39.434325567901915</v>
      </c>
      <c r="P24" s="118">
        <f t="shared" si="7"/>
        <v>31.833783750507344</v>
      </c>
      <c r="Q24" s="118">
        <f t="shared" si="7"/>
        <v>26.155673685671093</v>
      </c>
      <c r="R24" s="118">
        <f t="shared" ref="R24:V24" si="8">R25+R28+R30+R39</f>
        <v>33.18205251942188</v>
      </c>
      <c r="S24" s="118">
        <f t="shared" si="8"/>
        <v>24.319729588455878</v>
      </c>
      <c r="T24" s="118">
        <f t="shared" si="8"/>
        <v>35.236419467068345</v>
      </c>
      <c r="U24" s="118">
        <f t="shared" si="8"/>
        <v>30.397462175013462</v>
      </c>
      <c r="V24" s="118">
        <f t="shared" si="8"/>
        <v>32.859161375777369</v>
      </c>
      <c r="W24" s="118">
        <f t="shared" ref="W24" si="9">W25+W28+W30+W39</f>
        <v>29.602949890688372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46.222827163607825</v>
      </c>
      <c r="C25" s="123">
        <f t="shared" si="10"/>
        <v>46.8862850598452</v>
      </c>
      <c r="D25" s="123">
        <f t="shared" si="10"/>
        <v>41.622018504579188</v>
      </c>
      <c r="E25" s="123">
        <f t="shared" si="10"/>
        <v>35.83966364839182</v>
      </c>
      <c r="F25" s="123">
        <f t="shared" si="10"/>
        <v>46.454057362693838</v>
      </c>
      <c r="G25" s="123">
        <f t="shared" si="10"/>
        <v>40.092641390375455</v>
      </c>
      <c r="H25" s="123">
        <f t="shared" si="10"/>
        <v>42.833339051155974</v>
      </c>
      <c r="I25" s="123">
        <f t="shared" si="10"/>
        <v>26.615733292113514</v>
      </c>
      <c r="J25" s="123">
        <f t="shared" si="10"/>
        <v>36.7395489377258</v>
      </c>
      <c r="K25" s="123">
        <f t="shared" si="10"/>
        <v>34.733109131959701</v>
      </c>
      <c r="L25" s="123">
        <f t="shared" si="10"/>
        <v>37.739568973337875</v>
      </c>
      <c r="M25" s="123">
        <f t="shared" si="10"/>
        <v>34.355044670053474</v>
      </c>
      <c r="N25" s="123">
        <f t="shared" si="10"/>
        <v>31.536165337872113</v>
      </c>
      <c r="O25" s="123">
        <f t="shared" si="10"/>
        <v>38.882082085589126</v>
      </c>
      <c r="P25" s="123">
        <f t="shared" si="10"/>
        <v>31.223965703490649</v>
      </c>
      <c r="Q25" s="123">
        <f t="shared" si="10"/>
        <v>25.655393807564142</v>
      </c>
      <c r="R25" s="123">
        <f t="shared" ref="R25:V25" si="11">SUM(R26:R27)</f>
        <v>32.538242919097634</v>
      </c>
      <c r="S25" s="123">
        <f t="shared" si="11"/>
        <v>23.808163780039017</v>
      </c>
      <c r="T25" s="123">
        <f t="shared" si="11"/>
        <v>34.456344565755401</v>
      </c>
      <c r="U25" s="123">
        <f t="shared" si="11"/>
        <v>29.711855016116022</v>
      </c>
      <c r="V25" s="123">
        <f t="shared" si="11"/>
        <v>32.128738796317663</v>
      </c>
      <c r="W25" s="123">
        <f t="shared" ref="W25" si="12">SUM(W26:W27)</f>
        <v>28.986198696033924</v>
      </c>
      <c r="DA25" s="130" t="s">
        <v>3104</v>
      </c>
    </row>
    <row r="26" spans="1:105" ht="12" customHeight="1" x14ac:dyDescent="0.25">
      <c r="A26" s="97" t="s">
        <v>74</v>
      </c>
      <c r="B26" s="99">
        <v>46.222827163607825</v>
      </c>
      <c r="C26" s="99">
        <v>46.8862850598452</v>
      </c>
      <c r="D26" s="99">
        <v>41.622018504579188</v>
      </c>
      <c r="E26" s="99">
        <v>35.83966364839182</v>
      </c>
      <c r="F26" s="99">
        <v>46.454057362693838</v>
      </c>
      <c r="G26" s="99">
        <v>40.092641390375455</v>
      </c>
      <c r="H26" s="99">
        <v>42.833339051155974</v>
      </c>
      <c r="I26" s="99">
        <v>26.615733292113514</v>
      </c>
      <c r="J26" s="99">
        <v>36.7395489377258</v>
      </c>
      <c r="K26" s="99">
        <v>34.733109131959701</v>
      </c>
      <c r="L26" s="99">
        <v>37.739568973337875</v>
      </c>
      <c r="M26" s="99">
        <v>34.355044670053474</v>
      </c>
      <c r="N26" s="99">
        <v>31.536165337872113</v>
      </c>
      <c r="O26" s="99">
        <v>38.882082085589126</v>
      </c>
      <c r="P26" s="99">
        <v>31.223965703490649</v>
      </c>
      <c r="Q26" s="99">
        <v>25.655393807564142</v>
      </c>
      <c r="R26" s="99">
        <v>32.538242919097634</v>
      </c>
      <c r="S26" s="99">
        <v>23.808163780039017</v>
      </c>
      <c r="T26" s="99">
        <v>34.456344565755401</v>
      </c>
      <c r="U26" s="99">
        <v>29.711855016116022</v>
      </c>
      <c r="V26" s="99">
        <v>32.128738796317663</v>
      </c>
      <c r="W26" s="99">
        <v>28.986198696033924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1.1797775447308494</v>
      </c>
      <c r="C30" s="123">
        <v>1.062573366820184</v>
      </c>
      <c r="D30" s="123">
        <v>0.95672545341115323</v>
      </c>
      <c r="E30" s="123">
        <v>0.7667871399592866</v>
      </c>
      <c r="F30" s="123">
        <v>1.0107045340925787</v>
      </c>
      <c r="G30" s="123">
        <v>0.82509958705596098</v>
      </c>
      <c r="H30" s="123">
        <v>0.79319372575863756</v>
      </c>
      <c r="I30" s="123">
        <v>0.61708323371231089</v>
      </c>
      <c r="J30" s="123">
        <v>0.69251891430323431</v>
      </c>
      <c r="K30" s="123">
        <v>0.6778225156680352</v>
      </c>
      <c r="L30" s="123">
        <v>0.69997583392438267</v>
      </c>
      <c r="M30" s="123">
        <v>0.74330295710914518</v>
      </c>
      <c r="N30" s="123">
        <v>0.63331712184849021</v>
      </c>
      <c r="O30" s="123">
        <v>0.55224348231278997</v>
      </c>
      <c r="P30" s="123">
        <v>0.60981804701669495</v>
      </c>
      <c r="Q30" s="123">
        <v>0.50027987810695296</v>
      </c>
      <c r="R30" s="123">
        <v>0.6438096003242445</v>
      </c>
      <c r="S30" s="123">
        <v>0.51156580841686017</v>
      </c>
      <c r="T30" s="123">
        <v>0.78007490131294277</v>
      </c>
      <c r="U30" s="123">
        <v>0.68560715889743862</v>
      </c>
      <c r="V30" s="123">
        <v>0.73042257945970335</v>
      </c>
      <c r="W30" s="123">
        <v>0.61675119465444839</v>
      </c>
      <c r="DA30" s="130" t="s">
        <v>3109</v>
      </c>
    </row>
    <row r="31" spans="1:105" ht="12" customHeight="1" x14ac:dyDescent="0.25">
      <c r="A31" s="97" t="s">
        <v>141</v>
      </c>
      <c r="B31" s="99">
        <v>6.8690940480522809</v>
      </c>
      <c r="C31" s="99">
        <v>6.5052310172560288</v>
      </c>
      <c r="D31" s="99">
        <v>6.5319643328149484</v>
      </c>
      <c r="E31" s="99">
        <v>5.5934727157278994</v>
      </c>
      <c r="F31" s="99">
        <v>7.7594565837266627</v>
      </c>
      <c r="G31" s="99">
        <v>6.7336869569999376</v>
      </c>
      <c r="H31" s="99">
        <v>7.1433107894990409</v>
      </c>
      <c r="I31" s="99">
        <v>5.966961280787622</v>
      </c>
      <c r="J31" s="99">
        <v>6.8954744864697117</v>
      </c>
      <c r="K31" s="99">
        <v>6.6982729945911839</v>
      </c>
      <c r="L31" s="99">
        <v>6.9162346469875136</v>
      </c>
      <c r="M31" s="99">
        <v>7.4214869367664651</v>
      </c>
      <c r="N31" s="99">
        <v>6.6607358504911156</v>
      </c>
      <c r="O31" s="99">
        <v>5.8165763054751798</v>
      </c>
      <c r="P31" s="99">
        <v>6.0008842204475892</v>
      </c>
      <c r="Q31" s="99">
        <v>4.5977228205318026</v>
      </c>
      <c r="R31" s="99">
        <v>5.9847837947457183</v>
      </c>
      <c r="S31" s="99">
        <v>4.8115360218326613</v>
      </c>
      <c r="T31" s="99">
        <v>6.6463732352783707</v>
      </c>
      <c r="U31" s="99">
        <v>5.8511356970466171</v>
      </c>
      <c r="V31" s="99">
        <v>6.2159850928405858</v>
      </c>
      <c r="W31" s="99">
        <v>5.4800177006646793</v>
      </c>
      <c r="DA31" s="63" t="s">
        <v>3110</v>
      </c>
    </row>
    <row r="32" spans="1:105" ht="12" customHeight="1" x14ac:dyDescent="0.25">
      <c r="A32" s="97" t="s">
        <v>140</v>
      </c>
      <c r="B32" s="99">
        <v>2.9877144904991844</v>
      </c>
      <c r="C32" s="99">
        <v>2.6779119625589782</v>
      </c>
      <c r="D32" s="99">
        <v>2.7611678955000172</v>
      </c>
      <c r="E32" s="99">
        <v>2.3551173711053845</v>
      </c>
      <c r="F32" s="99">
        <v>3.49846205050545</v>
      </c>
      <c r="G32" s="99">
        <v>2.9943293338717907</v>
      </c>
      <c r="H32" s="99">
        <v>3.164066467702999</v>
      </c>
      <c r="I32" s="99">
        <v>2.9341282639256212</v>
      </c>
      <c r="J32" s="99">
        <v>3.0633005145406442</v>
      </c>
      <c r="K32" s="99">
        <v>3.0110503613219031</v>
      </c>
      <c r="L32" s="99">
        <v>3.0904734375810961</v>
      </c>
      <c r="M32" s="99">
        <v>3.4524240895690621</v>
      </c>
      <c r="N32" s="99">
        <v>3.1238110700019117</v>
      </c>
      <c r="O32" s="99">
        <v>2.8679890346089749</v>
      </c>
      <c r="P32" s="99">
        <v>2.5962644864519797</v>
      </c>
      <c r="Q32" s="99">
        <v>1.9791446897663154</v>
      </c>
      <c r="R32" s="99">
        <v>2.5742393739259946</v>
      </c>
      <c r="S32" s="99">
        <v>2.214149037148303</v>
      </c>
      <c r="T32" s="99">
        <v>2.8135429079280101</v>
      </c>
      <c r="U32" s="99">
        <v>2.5212402878403832</v>
      </c>
      <c r="V32" s="99">
        <v>2.5431122866153806</v>
      </c>
      <c r="W32" s="99">
        <v>2.4886437235052066</v>
      </c>
      <c r="DA32" s="63" t="s">
        <v>3111</v>
      </c>
    </row>
    <row r="33" spans="1:105" ht="12" customHeight="1" x14ac:dyDescent="0.25">
      <c r="A33" s="100" t="s">
        <v>50</v>
      </c>
      <c r="B33" s="102">
        <v>2.9877144904991844</v>
      </c>
      <c r="C33" s="102">
        <v>2.6779119625589782</v>
      </c>
      <c r="D33" s="102">
        <v>2.7611678955000172</v>
      </c>
      <c r="E33" s="102">
        <v>2.3551173711053845</v>
      </c>
      <c r="F33" s="102">
        <v>3.49846205050545</v>
      </c>
      <c r="G33" s="102">
        <v>2.9943293338717907</v>
      </c>
      <c r="H33" s="102">
        <v>3.164066467702999</v>
      </c>
      <c r="I33" s="102">
        <v>2.9341282639256212</v>
      </c>
      <c r="J33" s="102">
        <v>3.0633005145406442</v>
      </c>
      <c r="K33" s="102">
        <v>3.0110503613219031</v>
      </c>
      <c r="L33" s="102">
        <v>3.0904734375810961</v>
      </c>
      <c r="M33" s="102">
        <v>3.4524240895690621</v>
      </c>
      <c r="N33" s="102">
        <v>3.1238110700019117</v>
      </c>
      <c r="O33" s="102">
        <v>2.8679890346089749</v>
      </c>
      <c r="P33" s="102">
        <v>2.5962644864519797</v>
      </c>
      <c r="Q33" s="102">
        <v>1.9791446897663154</v>
      </c>
      <c r="R33" s="102">
        <v>2.5742393739259946</v>
      </c>
      <c r="S33" s="102">
        <v>2.214149037148303</v>
      </c>
      <c r="T33" s="102">
        <v>2.8135429079280101</v>
      </c>
      <c r="U33" s="102">
        <v>2.5212402878403832</v>
      </c>
      <c r="V33" s="102">
        <v>2.5431122866153806</v>
      </c>
      <c r="W33" s="102">
        <v>2.4886437235052066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58.600264319972261</v>
      </c>
      <c r="C43" s="118">
        <f t="shared" si="14"/>
        <v>67.34295500714876</v>
      </c>
      <c r="D43" s="118">
        <f t="shared" si="14"/>
        <v>60.908605288057849</v>
      </c>
      <c r="E43" s="118">
        <f t="shared" si="14"/>
        <v>60.402489865925112</v>
      </c>
      <c r="F43" s="118">
        <f t="shared" si="14"/>
        <v>55.915140302511155</v>
      </c>
      <c r="G43" s="118">
        <f t="shared" si="14"/>
        <v>56.722407693705847</v>
      </c>
      <c r="H43" s="118">
        <f t="shared" si="14"/>
        <v>61.763016444392676</v>
      </c>
      <c r="I43" s="118">
        <f t="shared" si="14"/>
        <v>39.280161227585573</v>
      </c>
      <c r="J43" s="118">
        <f t="shared" si="14"/>
        <v>58.214060043364817</v>
      </c>
      <c r="K43" s="118">
        <f t="shared" si="14"/>
        <v>52.305839599782949</v>
      </c>
      <c r="L43" s="118">
        <f t="shared" si="14"/>
        <v>53.81604108328095</v>
      </c>
      <c r="M43" s="118">
        <f t="shared" si="14"/>
        <v>46.789591836174424</v>
      </c>
      <c r="N43" s="118">
        <f t="shared" si="14"/>
        <v>48.824521186485114</v>
      </c>
      <c r="O43" s="118">
        <f t="shared" si="14"/>
        <v>51.225896058236629</v>
      </c>
      <c r="P43" s="118">
        <f t="shared" si="14"/>
        <v>43.680928988277671</v>
      </c>
      <c r="Q43" s="118">
        <f t="shared" si="14"/>
        <v>42.364290428559272</v>
      </c>
      <c r="R43" s="118">
        <f t="shared" ref="R43:V43" si="15">R44+R47+R49+R58</f>
        <v>43.042728688079649</v>
      </c>
      <c r="S43" s="118">
        <f t="shared" si="15"/>
        <v>44.447953086149766</v>
      </c>
      <c r="T43" s="118">
        <f t="shared" si="15"/>
        <v>39.407773615772726</v>
      </c>
      <c r="U43" s="118">
        <f t="shared" si="15"/>
        <v>46.375234705338507</v>
      </c>
      <c r="V43" s="118">
        <f t="shared" si="15"/>
        <v>51.859400901484101</v>
      </c>
      <c r="W43" s="118">
        <f t="shared" ref="W43" si="16">W44+W47+W49+W58</f>
        <v>34.527687354468732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51.368708533002263</v>
      </c>
      <c r="C44" s="123">
        <f t="shared" si="17"/>
        <v>59.238344401994681</v>
      </c>
      <c r="D44" s="123">
        <f t="shared" si="17"/>
        <v>53.086486306172723</v>
      </c>
      <c r="E44" s="123">
        <f t="shared" si="17"/>
        <v>52.308212231305383</v>
      </c>
      <c r="F44" s="123">
        <f t="shared" si="17"/>
        <v>48.06148899837477</v>
      </c>
      <c r="G44" s="123">
        <f t="shared" si="17"/>
        <v>48.460309550759682</v>
      </c>
      <c r="H44" s="123">
        <f t="shared" si="17"/>
        <v>52.946094430666541</v>
      </c>
      <c r="I44" s="123">
        <f t="shared" si="17"/>
        <v>32.772467576026791</v>
      </c>
      <c r="J44" s="123">
        <f t="shared" si="17"/>
        <v>49.576220776021799</v>
      </c>
      <c r="K44" s="123">
        <f t="shared" si="17"/>
        <v>44.119313769812891</v>
      </c>
      <c r="L44" s="123">
        <f t="shared" si="17"/>
        <v>45.884402523289495</v>
      </c>
      <c r="M44" s="123">
        <f t="shared" si="17"/>
        <v>38.88251013176788</v>
      </c>
      <c r="N44" s="123">
        <f t="shared" si="17"/>
        <v>41.098588136797858</v>
      </c>
      <c r="O44" s="123">
        <f t="shared" si="17"/>
        <v>45.660009173606447</v>
      </c>
      <c r="P44" s="123">
        <f t="shared" si="17"/>
        <v>37.691347454793181</v>
      </c>
      <c r="Q44" s="123">
        <f t="shared" si="17"/>
        <v>36.939540175877589</v>
      </c>
      <c r="R44" s="123">
        <f t="shared" ref="R44:V44" si="18">SUM(R45:R46)</f>
        <v>37.629516503670409</v>
      </c>
      <c r="S44" s="123">
        <f t="shared" si="18"/>
        <v>38.259218716487098</v>
      </c>
      <c r="T44" s="123">
        <f t="shared" si="18"/>
        <v>33.582525384192181</v>
      </c>
      <c r="U44" s="123">
        <f t="shared" si="18"/>
        <v>39.257655011733107</v>
      </c>
      <c r="V44" s="123">
        <f t="shared" si="18"/>
        <v>43.893144726280354</v>
      </c>
      <c r="W44" s="123">
        <f t="shared" ref="W44" si="19">SUM(W45:W46)</f>
        <v>29.285613632454115</v>
      </c>
      <c r="DA44" s="130" t="s">
        <v>3122</v>
      </c>
    </row>
    <row r="45" spans="1:105" ht="12" customHeight="1" x14ac:dyDescent="0.25">
      <c r="A45" s="97" t="s">
        <v>216</v>
      </c>
      <c r="B45" s="99">
        <v>51.368708533002263</v>
      </c>
      <c r="C45" s="99">
        <v>59.238344401994681</v>
      </c>
      <c r="D45" s="99">
        <v>53.086486306172723</v>
      </c>
      <c r="E45" s="99">
        <v>52.308212231305383</v>
      </c>
      <c r="F45" s="99">
        <v>48.06148899837477</v>
      </c>
      <c r="G45" s="99">
        <v>48.460309550759682</v>
      </c>
      <c r="H45" s="99">
        <v>52.946094430666541</v>
      </c>
      <c r="I45" s="99">
        <v>32.772467576026791</v>
      </c>
      <c r="J45" s="99">
        <v>49.576220776021799</v>
      </c>
      <c r="K45" s="99">
        <v>44.119313769812891</v>
      </c>
      <c r="L45" s="99">
        <v>45.884402523289495</v>
      </c>
      <c r="M45" s="99">
        <v>38.88251013176788</v>
      </c>
      <c r="N45" s="99">
        <v>41.098588136797858</v>
      </c>
      <c r="O45" s="99">
        <v>45.660009173606447</v>
      </c>
      <c r="P45" s="99">
        <v>37.691347454793181</v>
      </c>
      <c r="Q45" s="99">
        <v>36.939540175877589</v>
      </c>
      <c r="R45" s="99">
        <v>37.629516503670409</v>
      </c>
      <c r="S45" s="99">
        <v>38.259218716487098</v>
      </c>
      <c r="T45" s="99">
        <v>33.582525384192181</v>
      </c>
      <c r="U45" s="99">
        <v>39.257655011733107</v>
      </c>
      <c r="V45" s="99">
        <v>43.893144726280354</v>
      </c>
      <c r="W45" s="99">
        <v>29.285613632454115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7.2315557869700013</v>
      </c>
      <c r="C49" s="123">
        <v>8.1046106051540807</v>
      </c>
      <c r="D49" s="123">
        <v>7.8221189818851249</v>
      </c>
      <c r="E49" s="123">
        <v>8.0942776346197292</v>
      </c>
      <c r="F49" s="123">
        <v>7.8536513041363838</v>
      </c>
      <c r="G49" s="123">
        <v>8.2620981429461633</v>
      </c>
      <c r="H49" s="123">
        <v>8.8169220137261366</v>
      </c>
      <c r="I49" s="123">
        <v>6.5076936515587818</v>
      </c>
      <c r="J49" s="123">
        <v>8.6378392673430167</v>
      </c>
      <c r="K49" s="123">
        <v>8.1865258299700567</v>
      </c>
      <c r="L49" s="123">
        <v>7.9316385599914581</v>
      </c>
      <c r="M49" s="123">
        <v>7.9070817044065427</v>
      </c>
      <c r="N49" s="123">
        <v>7.7259330496872547</v>
      </c>
      <c r="O49" s="123">
        <v>5.5658868846301841</v>
      </c>
      <c r="P49" s="123">
        <v>5.9895815334844889</v>
      </c>
      <c r="Q49" s="123">
        <v>5.4247502526816831</v>
      </c>
      <c r="R49" s="123">
        <v>5.4132121844092405</v>
      </c>
      <c r="S49" s="123">
        <v>6.1887343696626695</v>
      </c>
      <c r="T49" s="123">
        <v>5.8252482315805416</v>
      </c>
      <c r="U49" s="123">
        <v>7.117579693605399</v>
      </c>
      <c r="V49" s="123">
        <v>7.9662561752037435</v>
      </c>
      <c r="W49" s="123">
        <v>5.2420737220146139</v>
      </c>
      <c r="DA49" s="130" t="s">
        <v>3127</v>
      </c>
    </row>
    <row r="50" spans="1:105" ht="12" customHeight="1" x14ac:dyDescent="0.25">
      <c r="A50" s="97" t="s">
        <v>138</v>
      </c>
      <c r="B50" s="99">
        <v>8.0164804201995725</v>
      </c>
      <c r="C50" s="99">
        <v>9.0008906011401049</v>
      </c>
      <c r="D50" s="99">
        <v>8.6767572761762572</v>
      </c>
      <c r="E50" s="99">
        <v>8.9778582383677996</v>
      </c>
      <c r="F50" s="99">
        <v>8.709066648384864</v>
      </c>
      <c r="G50" s="99">
        <v>9.16714805335838</v>
      </c>
      <c r="H50" s="99">
        <v>9.791987055748006</v>
      </c>
      <c r="I50" s="99">
        <v>7.2075553028709143</v>
      </c>
      <c r="J50" s="99">
        <v>9.6044426229505095</v>
      </c>
      <c r="K50" s="99">
        <v>9.10692630689414</v>
      </c>
      <c r="L50" s="99">
        <v>8.8122990909684038</v>
      </c>
      <c r="M50" s="99">
        <v>8.9983645909423107</v>
      </c>
      <c r="N50" s="99">
        <v>9.2083826614913988</v>
      </c>
      <c r="O50" s="99">
        <v>7.3491552950451755</v>
      </c>
      <c r="P50" s="99">
        <v>8.2458198452457836</v>
      </c>
      <c r="Q50" s="99">
        <v>7.5949090441689799</v>
      </c>
      <c r="R50" s="99">
        <v>7.3669528745653405</v>
      </c>
      <c r="S50" s="99">
        <v>8.0491034204495122</v>
      </c>
      <c r="T50" s="99">
        <v>7.2178189515744497</v>
      </c>
      <c r="U50" s="99">
        <v>8.3541159729225214</v>
      </c>
      <c r="V50" s="99">
        <v>9.2662097544739499</v>
      </c>
      <c r="W50" s="99">
        <v>5.861429512123058</v>
      </c>
      <c r="DA50" s="63" t="s">
        <v>3128</v>
      </c>
    </row>
    <row r="51" spans="1:105" ht="12" customHeight="1" x14ac:dyDescent="0.25">
      <c r="A51" s="97" t="s">
        <v>137</v>
      </c>
      <c r="B51" s="99">
        <v>3.4843906774257638</v>
      </c>
      <c r="C51" s="99">
        <v>3.6909574337941593</v>
      </c>
      <c r="D51" s="99">
        <v>3.6544420204189492</v>
      </c>
      <c r="E51" s="99">
        <v>3.7577498344914924</v>
      </c>
      <c r="F51" s="99">
        <v>3.9001329291962432</v>
      </c>
      <c r="G51" s="99">
        <v>4.0326976719156669</v>
      </c>
      <c r="H51" s="99">
        <v>4.2675748034870287</v>
      </c>
      <c r="I51" s="99">
        <v>3.4872425243779532</v>
      </c>
      <c r="J51" s="99">
        <v>4.2075912051587521</v>
      </c>
      <c r="K51" s="99">
        <v>4.0462885491801153</v>
      </c>
      <c r="L51" s="99">
        <v>3.9101558813404069</v>
      </c>
      <c r="M51" s="99">
        <v>4.1710612119332433</v>
      </c>
      <c r="N51" s="99">
        <v>4.3103779550087928</v>
      </c>
      <c r="O51" s="99">
        <v>3.6185612537374094</v>
      </c>
      <c r="P51" s="99">
        <v>3.511510191057269</v>
      </c>
      <c r="Q51" s="99">
        <v>3.1919803140177083</v>
      </c>
      <c r="R51" s="99">
        <v>3.1267509526621917</v>
      </c>
      <c r="S51" s="99">
        <v>3.6425288858202798</v>
      </c>
      <c r="T51" s="99">
        <v>3.0059032274520612</v>
      </c>
      <c r="U51" s="99">
        <v>3.4824976682370758</v>
      </c>
      <c r="V51" s="99">
        <v>3.6571988676873746</v>
      </c>
      <c r="W51" s="99">
        <v>2.5836240151254528</v>
      </c>
      <c r="DA51" s="63" t="s">
        <v>3129</v>
      </c>
    </row>
    <row r="52" spans="1:105" ht="12" customHeight="1" x14ac:dyDescent="0.25">
      <c r="A52" s="100" t="s">
        <v>216</v>
      </c>
      <c r="B52" s="102">
        <v>3.4843906774257638</v>
      </c>
      <c r="C52" s="102">
        <v>3.6909574337941593</v>
      </c>
      <c r="D52" s="102">
        <v>3.6544420204189492</v>
      </c>
      <c r="E52" s="102">
        <v>3.7577498344914924</v>
      </c>
      <c r="F52" s="102">
        <v>3.9001329291962432</v>
      </c>
      <c r="G52" s="102">
        <v>4.0326976719156669</v>
      </c>
      <c r="H52" s="102">
        <v>4.2675748034870287</v>
      </c>
      <c r="I52" s="102">
        <v>3.4872425243779532</v>
      </c>
      <c r="J52" s="102">
        <v>4.2075912051587521</v>
      </c>
      <c r="K52" s="102">
        <v>4.0462885491801153</v>
      </c>
      <c r="L52" s="102">
        <v>3.9101558813404069</v>
      </c>
      <c r="M52" s="102">
        <v>4.1710612119332433</v>
      </c>
      <c r="N52" s="102">
        <v>4.3103779550087928</v>
      </c>
      <c r="O52" s="102">
        <v>3.6185612537374094</v>
      </c>
      <c r="P52" s="102">
        <v>3.511510191057269</v>
      </c>
      <c r="Q52" s="102">
        <v>3.1919803140177083</v>
      </c>
      <c r="R52" s="102">
        <v>3.1267509526621917</v>
      </c>
      <c r="S52" s="102">
        <v>3.6425288858202798</v>
      </c>
      <c r="T52" s="102">
        <v>3.0059032274520612</v>
      </c>
      <c r="U52" s="102">
        <v>3.4824976682370758</v>
      </c>
      <c r="V52" s="102">
        <v>3.6571988676873746</v>
      </c>
      <c r="W52" s="102">
        <v>2.5836240151254528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41.990838320474744</v>
      </c>
      <c r="C62" s="118">
        <f t="shared" si="21"/>
        <v>43.047626092032672</v>
      </c>
      <c r="D62" s="118">
        <f t="shared" si="21"/>
        <v>41.834745719325255</v>
      </c>
      <c r="E62" s="118">
        <f t="shared" si="21"/>
        <v>40.882489261652324</v>
      </c>
      <c r="F62" s="118">
        <f t="shared" si="21"/>
        <v>39.152885686420568</v>
      </c>
      <c r="G62" s="118">
        <f t="shared" si="21"/>
        <v>37.560370129580171</v>
      </c>
      <c r="H62" s="118">
        <f t="shared" si="21"/>
        <v>36.344771326674035</v>
      </c>
      <c r="I62" s="118">
        <f t="shared" si="21"/>
        <v>33.55763681999079</v>
      </c>
      <c r="J62" s="118">
        <f t="shared" si="21"/>
        <v>34.591901953590956</v>
      </c>
      <c r="K62" s="118">
        <f t="shared" si="21"/>
        <v>33.556888292061075</v>
      </c>
      <c r="L62" s="118">
        <f t="shared" si="21"/>
        <v>35.94096328198907</v>
      </c>
      <c r="M62" s="118">
        <f t="shared" si="21"/>
        <v>30.220883728854936</v>
      </c>
      <c r="N62" s="118">
        <f t="shared" si="21"/>
        <v>32.721470335598511</v>
      </c>
      <c r="O62" s="118">
        <f t="shared" si="21"/>
        <v>34.438474716074118</v>
      </c>
      <c r="P62" s="118">
        <f t="shared" si="21"/>
        <v>27.543800038679194</v>
      </c>
      <c r="Q62" s="118">
        <f t="shared" si="21"/>
        <v>28.134951967556482</v>
      </c>
      <c r="R62" s="118">
        <f t="shared" ref="R62:V62" si="22">R63+R66+R68+R77</f>
        <v>30.161611959097552</v>
      </c>
      <c r="S62" s="118">
        <f t="shared" si="22"/>
        <v>28.711572357589727</v>
      </c>
      <c r="T62" s="118">
        <f t="shared" si="22"/>
        <v>28.902249151979934</v>
      </c>
      <c r="U62" s="118">
        <f t="shared" si="22"/>
        <v>28.770442009891795</v>
      </c>
      <c r="V62" s="118">
        <f t="shared" si="22"/>
        <v>27.418127125480769</v>
      </c>
      <c r="W62" s="118">
        <f t="shared" ref="W62" si="23">W63+W66+W68+W77</f>
        <v>30.431466994720665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36.075263564699263</v>
      </c>
      <c r="C63" s="123">
        <f t="shared" si="24"/>
        <v>37.141826221440382</v>
      </c>
      <c r="D63" s="123">
        <f t="shared" si="24"/>
        <v>35.7027286656052</v>
      </c>
      <c r="E63" s="123">
        <f t="shared" si="24"/>
        <v>34.630859382439141</v>
      </c>
      <c r="F63" s="123">
        <f t="shared" si="24"/>
        <v>32.886683629547001</v>
      </c>
      <c r="G63" s="123">
        <f t="shared" si="24"/>
        <v>31.337183213039246</v>
      </c>
      <c r="H63" s="123">
        <f t="shared" si="24"/>
        <v>30.45365745947592</v>
      </c>
      <c r="I63" s="123">
        <f t="shared" si="24"/>
        <v>27.264400678233415</v>
      </c>
      <c r="J63" s="123">
        <f t="shared" si="24"/>
        <v>28.805312649382618</v>
      </c>
      <c r="K63" s="123">
        <f t="shared" si="24"/>
        <v>27.811808130659749</v>
      </c>
      <c r="L63" s="123">
        <f t="shared" si="24"/>
        <v>30.169962520786459</v>
      </c>
      <c r="M63" s="123">
        <f t="shared" si="24"/>
        <v>24.913747881090082</v>
      </c>
      <c r="N63" s="123">
        <f t="shared" si="24"/>
        <v>27.443525079895441</v>
      </c>
      <c r="O63" s="123">
        <f t="shared" si="24"/>
        <v>29.285826725762707</v>
      </c>
      <c r="P63" s="123">
        <f t="shared" si="24"/>
        <v>22.639066697112398</v>
      </c>
      <c r="Q63" s="123">
        <f t="shared" si="24"/>
        <v>23.358227053716458</v>
      </c>
      <c r="R63" s="123">
        <f t="shared" ref="R63:V63" si="25">SUM(R64:R65)</f>
        <v>25.313167802178093</v>
      </c>
      <c r="S63" s="123">
        <f t="shared" si="25"/>
        <v>23.829188366241681</v>
      </c>
      <c r="T63" s="123">
        <f t="shared" si="25"/>
        <v>23.680922889001742</v>
      </c>
      <c r="U63" s="123">
        <f t="shared" si="25"/>
        <v>23.88538405835666</v>
      </c>
      <c r="V63" s="123">
        <f t="shared" si="25"/>
        <v>22.788748048080542</v>
      </c>
      <c r="W63" s="123">
        <f t="shared" ref="W63" si="26">SUM(W64:W65)</f>
        <v>25.366165801120889</v>
      </c>
      <c r="DA63" s="130" t="s">
        <v>3140</v>
      </c>
    </row>
    <row r="64" spans="1:105" ht="12" customHeight="1" x14ac:dyDescent="0.25">
      <c r="A64" s="97" t="s">
        <v>217</v>
      </c>
      <c r="B64" s="99">
        <v>36.075263564699263</v>
      </c>
      <c r="C64" s="99">
        <v>37.141826221440382</v>
      </c>
      <c r="D64" s="99">
        <v>35.7027286656052</v>
      </c>
      <c r="E64" s="99">
        <v>34.630859382439141</v>
      </c>
      <c r="F64" s="99">
        <v>32.886683629547001</v>
      </c>
      <c r="G64" s="99">
        <v>31.337183213039246</v>
      </c>
      <c r="H64" s="99">
        <v>30.45365745947592</v>
      </c>
      <c r="I64" s="99">
        <v>27.264400678233415</v>
      </c>
      <c r="J64" s="99">
        <v>28.805312649382618</v>
      </c>
      <c r="K64" s="99">
        <v>27.811808130659749</v>
      </c>
      <c r="L64" s="99">
        <v>30.169962520786459</v>
      </c>
      <c r="M64" s="99">
        <v>24.913747881090082</v>
      </c>
      <c r="N64" s="99">
        <v>27.443525079895441</v>
      </c>
      <c r="O64" s="99">
        <v>29.285826725762707</v>
      </c>
      <c r="P64" s="99">
        <v>22.639066697112398</v>
      </c>
      <c r="Q64" s="99">
        <v>23.358227053716458</v>
      </c>
      <c r="R64" s="99">
        <v>25.313167802178093</v>
      </c>
      <c r="S64" s="99">
        <v>23.829188366241681</v>
      </c>
      <c r="T64" s="99">
        <v>23.680922889001742</v>
      </c>
      <c r="U64" s="99">
        <v>23.88538405835666</v>
      </c>
      <c r="V64" s="99">
        <v>22.788748048080542</v>
      </c>
      <c r="W64" s="99">
        <v>25.366165801120889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5.7810452665118213</v>
      </c>
      <c r="C68" s="123">
        <v>5.7715006684742454</v>
      </c>
      <c r="D68" s="123">
        <v>5.9906740548443889</v>
      </c>
      <c r="E68" s="123">
        <v>6.1043868438683146</v>
      </c>
      <c r="F68" s="123">
        <v>6.1162151256480835</v>
      </c>
      <c r="G68" s="123">
        <v>6.0717963221201661</v>
      </c>
      <c r="H68" s="123">
        <v>5.7472152761802757</v>
      </c>
      <c r="I68" s="123">
        <v>6.1450353437850316</v>
      </c>
      <c r="J68" s="123">
        <v>5.6573685157618687</v>
      </c>
      <c r="K68" s="123">
        <v>5.6118062154780022</v>
      </c>
      <c r="L68" s="123">
        <v>5.6357315936365229</v>
      </c>
      <c r="M68" s="123">
        <v>5.1872595325963315</v>
      </c>
      <c r="N68" s="123">
        <v>5.1482534179749289</v>
      </c>
      <c r="O68" s="123">
        <v>5.0053338647565653</v>
      </c>
      <c r="P68" s="123">
        <v>4.7755678059563413</v>
      </c>
      <c r="Q68" s="123">
        <v>4.654396849408112</v>
      </c>
      <c r="R68" s="123">
        <v>4.738380377620298</v>
      </c>
      <c r="S68" s="123">
        <v>4.7691858654441308</v>
      </c>
      <c r="T68" s="123">
        <v>5.1022288604073607</v>
      </c>
      <c r="U68" s="123">
        <v>4.7526012010464731</v>
      </c>
      <c r="V68" s="123">
        <v>4.5032126486560617</v>
      </c>
      <c r="W68" s="123">
        <v>4.9251189509284563</v>
      </c>
      <c r="DA68" s="130" t="s">
        <v>3145</v>
      </c>
    </row>
    <row r="69" spans="1:105" ht="12" customHeight="1" x14ac:dyDescent="0.25">
      <c r="A69" s="97" t="s">
        <v>134</v>
      </c>
      <c r="B69" s="99">
        <v>6.1081085802335213</v>
      </c>
      <c r="C69" s="99">
        <v>6.1586208830538425</v>
      </c>
      <c r="D69" s="99">
        <v>6.3329766953009532</v>
      </c>
      <c r="E69" s="99">
        <v>6.4424581392778242</v>
      </c>
      <c r="F69" s="99">
        <v>6.4572043636251015</v>
      </c>
      <c r="G69" s="99">
        <v>6.4189220390250599</v>
      </c>
      <c r="H69" s="99">
        <v>6.0803223496906522</v>
      </c>
      <c r="I69" s="99">
        <v>6.408751249171611</v>
      </c>
      <c r="J69" s="99">
        <v>6.039442613366762</v>
      </c>
      <c r="K69" s="99">
        <v>6.1037551067107163</v>
      </c>
      <c r="L69" s="99">
        <v>6.2362718446105418</v>
      </c>
      <c r="M69" s="99">
        <v>5.75663799656735</v>
      </c>
      <c r="N69" s="99">
        <v>5.7283736170921351</v>
      </c>
      <c r="O69" s="99">
        <v>5.4457254523779062</v>
      </c>
      <c r="P69" s="99">
        <v>5.1100935512247014</v>
      </c>
      <c r="Q69" s="99">
        <v>4.9315979693515137</v>
      </c>
      <c r="R69" s="99">
        <v>5.0255337617408573</v>
      </c>
      <c r="S69" s="99">
        <v>5.0491323800332095</v>
      </c>
      <c r="T69" s="99">
        <v>5.4229565028933289</v>
      </c>
      <c r="U69" s="99">
        <v>5.0496048015523991</v>
      </c>
      <c r="V69" s="99">
        <v>4.8467489055058861</v>
      </c>
      <c r="W69" s="99">
        <v>5.1977912759161891</v>
      </c>
      <c r="DA69" s="63" t="s">
        <v>3146</v>
      </c>
    </row>
    <row r="70" spans="1:105" ht="12" customHeight="1" x14ac:dyDescent="0.25">
      <c r="A70" s="97" t="s">
        <v>133</v>
      </c>
      <c r="B70" s="99">
        <v>2.6555643822330972</v>
      </c>
      <c r="C70" s="99">
        <v>2.5003053145113894</v>
      </c>
      <c r="D70" s="99">
        <v>2.6244802099536728</v>
      </c>
      <c r="E70" s="99">
        <v>2.6325076983599636</v>
      </c>
      <c r="F70" s="99">
        <v>2.8287755670646275</v>
      </c>
      <c r="G70" s="99">
        <v>2.7594045669951699</v>
      </c>
      <c r="H70" s="99">
        <v>2.587559688566972</v>
      </c>
      <c r="I70" s="99">
        <v>3.0359596623773015</v>
      </c>
      <c r="J70" s="99">
        <v>2.5927260951745774</v>
      </c>
      <c r="K70" s="99">
        <v>2.6588295939185378</v>
      </c>
      <c r="L70" s="99">
        <v>2.7230064256749227</v>
      </c>
      <c r="M70" s="99">
        <v>2.6400528309763129</v>
      </c>
      <c r="N70" s="99">
        <v>2.6615745748858433</v>
      </c>
      <c r="O70" s="99">
        <v>2.6536037737677689</v>
      </c>
      <c r="P70" s="99">
        <v>2.178321013412353</v>
      </c>
      <c r="Q70" s="99">
        <v>2.0748253455296859</v>
      </c>
      <c r="R70" s="99">
        <v>2.141276543772157</v>
      </c>
      <c r="S70" s="99">
        <v>2.3118771351715068</v>
      </c>
      <c r="T70" s="99">
        <v>2.2651812132120153</v>
      </c>
      <c r="U70" s="99">
        <v>2.1433781364156022</v>
      </c>
      <c r="V70" s="99">
        <v>1.947023511914026</v>
      </c>
      <c r="W70" s="99">
        <v>2.3280325458201374</v>
      </c>
      <c r="DA70" s="63" t="s">
        <v>3147</v>
      </c>
    </row>
    <row r="71" spans="1:105" ht="12" customHeight="1" x14ac:dyDescent="0.25">
      <c r="A71" s="100" t="s">
        <v>217</v>
      </c>
      <c r="B71" s="102">
        <v>2.6555643822330972</v>
      </c>
      <c r="C71" s="102">
        <v>2.5003053145113894</v>
      </c>
      <c r="D71" s="102">
        <v>2.6244802099536728</v>
      </c>
      <c r="E71" s="102">
        <v>2.6325076983599636</v>
      </c>
      <c r="F71" s="102">
        <v>2.8287755670646275</v>
      </c>
      <c r="G71" s="102">
        <v>2.7594045669951699</v>
      </c>
      <c r="H71" s="102">
        <v>2.587559688566972</v>
      </c>
      <c r="I71" s="102">
        <v>3.0359596623773015</v>
      </c>
      <c r="J71" s="102">
        <v>2.5927260951745774</v>
      </c>
      <c r="K71" s="102">
        <v>2.6588295939185378</v>
      </c>
      <c r="L71" s="102">
        <v>2.7230064256749227</v>
      </c>
      <c r="M71" s="102">
        <v>2.6400528309763129</v>
      </c>
      <c r="N71" s="102">
        <v>2.6615745748858433</v>
      </c>
      <c r="O71" s="102">
        <v>2.6536037737677689</v>
      </c>
      <c r="P71" s="102">
        <v>2.178321013412353</v>
      </c>
      <c r="Q71" s="102">
        <v>2.0748253455296859</v>
      </c>
      <c r="R71" s="102">
        <v>2.141276543772157</v>
      </c>
      <c r="S71" s="102">
        <v>2.3118771351715068</v>
      </c>
      <c r="T71" s="102">
        <v>2.2651812132120153</v>
      </c>
      <c r="U71" s="102">
        <v>2.1433781364156022</v>
      </c>
      <c r="V71" s="102">
        <v>1.947023511914026</v>
      </c>
      <c r="W71" s="102">
        <v>2.3280325458201374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0.13452948926366162</v>
      </c>
      <c r="C77" s="123">
        <v>0.13429920211804303</v>
      </c>
      <c r="D77" s="123">
        <v>0.14134299887566701</v>
      </c>
      <c r="E77" s="123">
        <v>0.14724303534486805</v>
      </c>
      <c r="F77" s="123">
        <v>0.14998693122548229</v>
      </c>
      <c r="G77" s="123">
        <v>0.15139059442076422</v>
      </c>
      <c r="H77" s="123">
        <v>0.14389859101784042</v>
      </c>
      <c r="I77" s="123">
        <v>0.14820079797234603</v>
      </c>
      <c r="J77" s="123">
        <v>0.12922078844646687</v>
      </c>
      <c r="K77" s="123">
        <v>0.13327394592332359</v>
      </c>
      <c r="L77" s="123">
        <v>0.13526916756608717</v>
      </c>
      <c r="M77" s="123">
        <v>0.11987631516852082</v>
      </c>
      <c r="N77" s="123">
        <v>0.12969183772813742</v>
      </c>
      <c r="O77" s="123">
        <v>0.14731412555484708</v>
      </c>
      <c r="P77" s="123">
        <v>0.12916553561045274</v>
      </c>
      <c r="Q77" s="123">
        <v>0.12232806443191246</v>
      </c>
      <c r="R77" s="123">
        <v>0.11006377929916152</v>
      </c>
      <c r="S77" s="123">
        <v>0.11319812590391624</v>
      </c>
      <c r="T77" s="123">
        <v>0.11909740257083126</v>
      </c>
      <c r="U77" s="123">
        <v>0.13245675048866162</v>
      </c>
      <c r="V77" s="123">
        <v>0.12616642874416534</v>
      </c>
      <c r="W77" s="123">
        <v>0.14018224267131849</v>
      </c>
      <c r="DA77" s="130" t="s">
        <v>3154</v>
      </c>
    </row>
    <row r="78" spans="1:105" ht="12" customHeight="1" x14ac:dyDescent="0.25">
      <c r="A78" s="97" t="s">
        <v>192</v>
      </c>
      <c r="B78" s="99">
        <v>2.443882423731822</v>
      </c>
      <c r="C78" s="99">
        <v>2.4711161649649607</v>
      </c>
      <c r="D78" s="99">
        <v>2.5701642836111711</v>
      </c>
      <c r="E78" s="99">
        <v>2.6606179690041918</v>
      </c>
      <c r="F78" s="99">
        <v>2.6997728621629777</v>
      </c>
      <c r="G78" s="99">
        <v>2.7118761159277662</v>
      </c>
      <c r="H78" s="99">
        <v>2.5881853915347248</v>
      </c>
      <c r="I78" s="99">
        <v>2.6201607888979779</v>
      </c>
      <c r="J78" s="99">
        <v>2.3426956086790356</v>
      </c>
      <c r="K78" s="99">
        <v>2.4147581825367701</v>
      </c>
      <c r="L78" s="99">
        <v>2.4722211189504524</v>
      </c>
      <c r="M78" s="99">
        <v>2.0997039157130315</v>
      </c>
      <c r="N78" s="99">
        <v>2.1849764410059946</v>
      </c>
      <c r="O78" s="99">
        <v>2.3786079179659483</v>
      </c>
      <c r="P78" s="99">
        <v>2.0170594057291145</v>
      </c>
      <c r="Q78" s="99">
        <v>1.9733045500782176</v>
      </c>
      <c r="R78" s="99">
        <v>1.8515416685124475</v>
      </c>
      <c r="S78" s="99">
        <v>1.8998986128054094</v>
      </c>
      <c r="T78" s="99">
        <v>1.9169074946162377</v>
      </c>
      <c r="U78" s="99">
        <v>1.988585784653204</v>
      </c>
      <c r="V78" s="99">
        <v>1.8140684647883525</v>
      </c>
      <c r="W78" s="99">
        <v>2.0111452803630168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0.82551611582413842</v>
      </c>
      <c r="C81" s="118">
        <f t="shared" si="28"/>
        <v>0.73549090618663715</v>
      </c>
      <c r="D81" s="118">
        <f t="shared" si="28"/>
        <v>0.62108435201838619</v>
      </c>
      <c r="E81" s="118">
        <f t="shared" si="28"/>
        <v>0.48012047922975604</v>
      </c>
      <c r="F81" s="118">
        <f t="shared" si="28"/>
        <v>0.61761877942664412</v>
      </c>
      <c r="G81" s="118">
        <f t="shared" si="28"/>
        <v>0.49188797485612917</v>
      </c>
      <c r="H81" s="118">
        <f t="shared" si="28"/>
        <v>0.46007897046798163</v>
      </c>
      <c r="I81" s="118">
        <f t="shared" si="28"/>
        <v>0.34210748388420681</v>
      </c>
      <c r="J81" s="118">
        <f t="shared" si="28"/>
        <v>0.3726426637089954</v>
      </c>
      <c r="K81" s="118">
        <f t="shared" si="28"/>
        <v>0.34984852859005389</v>
      </c>
      <c r="L81" s="118">
        <f t="shared" si="28"/>
        <v>0.35321409500253637</v>
      </c>
      <c r="M81" s="118">
        <f t="shared" si="28"/>
        <v>0.35681890010915662</v>
      </c>
      <c r="N81" s="118">
        <f t="shared" si="28"/>
        <v>0.28505907044317069</v>
      </c>
      <c r="O81" s="118">
        <f t="shared" si="28"/>
        <v>0.20422404693881707</v>
      </c>
      <c r="P81" s="118">
        <f t="shared" si="28"/>
        <v>0.1734556800526999</v>
      </c>
      <c r="Q81" s="118">
        <f t="shared" si="28"/>
        <v>0.11346510075851567</v>
      </c>
      <c r="R81" s="118">
        <f t="shared" ref="R81:V81" si="29">R82+R85+R87+R100</f>
        <v>0.12715364256960249</v>
      </c>
      <c r="S81" s="118">
        <f t="shared" si="29"/>
        <v>0.11351758414412308</v>
      </c>
      <c r="T81" s="118">
        <f t="shared" si="29"/>
        <v>0.20532293226235684</v>
      </c>
      <c r="U81" s="118">
        <f t="shared" si="29"/>
        <v>0.20988347482699282</v>
      </c>
      <c r="V81" s="118">
        <f t="shared" si="29"/>
        <v>0.23740849412305015</v>
      </c>
      <c r="W81" s="118">
        <f t="shared" ref="W81" si="30">W82+W85+W87+W100</f>
        <v>0.2209240738254501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0.82551611582413842</v>
      </c>
      <c r="C87" s="123">
        <v>0.73549090618663715</v>
      </c>
      <c r="D87" s="123">
        <v>0.62108435201838619</v>
      </c>
      <c r="E87" s="123">
        <v>0.48012047922975604</v>
      </c>
      <c r="F87" s="123">
        <v>0.61761877942664412</v>
      </c>
      <c r="G87" s="123">
        <v>0.49188797485612917</v>
      </c>
      <c r="H87" s="123">
        <v>0.46007897046798163</v>
      </c>
      <c r="I87" s="123">
        <v>0.34210748388420681</v>
      </c>
      <c r="J87" s="123">
        <v>0.3726426637089954</v>
      </c>
      <c r="K87" s="123">
        <v>0.34984852859005389</v>
      </c>
      <c r="L87" s="123">
        <v>0.35321409500253637</v>
      </c>
      <c r="M87" s="123">
        <v>0.35681890010915662</v>
      </c>
      <c r="N87" s="123">
        <v>0.28505907044317069</v>
      </c>
      <c r="O87" s="123">
        <v>0.20422404693881707</v>
      </c>
      <c r="P87" s="123">
        <v>0.1734556800526999</v>
      </c>
      <c r="Q87" s="123">
        <v>0.11346510075851567</v>
      </c>
      <c r="R87" s="123">
        <v>0.12715364256960249</v>
      </c>
      <c r="S87" s="123">
        <v>0.11351758414412308</v>
      </c>
      <c r="T87" s="123">
        <v>0.20532293226235684</v>
      </c>
      <c r="U87" s="123">
        <v>0.20988347482699282</v>
      </c>
      <c r="V87" s="123">
        <v>0.23740849412305015</v>
      </c>
      <c r="W87" s="123">
        <v>0.2209240738254501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6.8690940480522809</v>
      </c>
      <c r="C92" s="102">
        <v>6.5073663395152765</v>
      </c>
      <c r="D92" s="102">
        <v>6.5285517891478113</v>
      </c>
      <c r="E92" s="102">
        <v>5.5825647790361685</v>
      </c>
      <c r="F92" s="102">
        <v>7.7394714160998035</v>
      </c>
      <c r="G92" s="102">
        <v>6.7138963186123553</v>
      </c>
      <c r="H92" s="102">
        <v>7.1226002269330442</v>
      </c>
      <c r="I92" s="102">
        <v>5.9506964342898074</v>
      </c>
      <c r="J92" s="102">
        <v>6.8791575716123452</v>
      </c>
      <c r="K92" s="102">
        <v>6.6910575708944018</v>
      </c>
      <c r="L92" s="102">
        <v>6.9122096486880391</v>
      </c>
      <c r="M92" s="102">
        <v>7.4253021713299647</v>
      </c>
      <c r="N92" s="102">
        <v>6.6766592082111513</v>
      </c>
      <c r="O92" s="102">
        <v>5.8865038413213284</v>
      </c>
      <c r="P92" s="102">
        <v>6.1455994392854398</v>
      </c>
      <c r="Q92" s="102">
        <v>4.7809044218741947</v>
      </c>
      <c r="R92" s="102">
        <v>6.240881567994597</v>
      </c>
      <c r="S92" s="102">
        <v>4.8189333275804076</v>
      </c>
      <c r="T92" s="102">
        <v>6.4791950588684344</v>
      </c>
      <c r="U92" s="102">
        <v>5.6728402484238547</v>
      </c>
      <c r="V92" s="102">
        <v>6.0611686864244039</v>
      </c>
      <c r="W92" s="102">
        <v>5.3826394426839936</v>
      </c>
      <c r="DA92" s="131" t="s">
        <v>3168</v>
      </c>
    </row>
    <row r="93" spans="1:105" ht="12" customHeight="1" x14ac:dyDescent="0.25">
      <c r="A93" s="107" t="s">
        <v>123</v>
      </c>
      <c r="B93" s="105">
        <v>2.9877144904991848</v>
      </c>
      <c r="C93" s="105">
        <v>2.6793452622748855</v>
      </c>
      <c r="D93" s="105">
        <v>2.7586953619828125</v>
      </c>
      <c r="E93" s="105">
        <v>2.3499496991033535</v>
      </c>
      <c r="F93" s="105">
        <v>3.4902443481727472</v>
      </c>
      <c r="G93" s="105">
        <v>2.9875738657659667</v>
      </c>
      <c r="H93" s="105">
        <v>3.1557366827262912</v>
      </c>
      <c r="I93" s="105">
        <v>2.9271237095172764</v>
      </c>
      <c r="J93" s="105">
        <v>3.0573680191093482</v>
      </c>
      <c r="K93" s="105">
        <v>3.0092436991886364</v>
      </c>
      <c r="L93" s="105">
        <v>3.088957191939933</v>
      </c>
      <c r="M93" s="105">
        <v>3.4523801310110969</v>
      </c>
      <c r="N93" s="105">
        <v>3.1261074061741829</v>
      </c>
      <c r="O93" s="105">
        <v>2.8796525989547699</v>
      </c>
      <c r="P93" s="105">
        <v>2.6993510734193502</v>
      </c>
      <c r="Q93" s="105">
        <v>2.0643633239513064</v>
      </c>
      <c r="R93" s="105">
        <v>2.6709010365936634</v>
      </c>
      <c r="S93" s="105">
        <v>2.2783796200683413</v>
      </c>
      <c r="T93" s="105">
        <v>2.7414611482466875</v>
      </c>
      <c r="U93" s="105">
        <v>2.4464349469719338</v>
      </c>
      <c r="V93" s="105">
        <v>2.48321365785851</v>
      </c>
      <c r="W93" s="105">
        <v>2.4423835218477725</v>
      </c>
      <c r="DA93" s="132" t="s">
        <v>3169</v>
      </c>
    </row>
    <row r="94" spans="1:105" ht="12" customHeight="1" x14ac:dyDescent="0.25">
      <c r="A94" s="108" t="s">
        <v>50</v>
      </c>
      <c r="B94" s="99">
        <v>2.9877144904991848</v>
      </c>
      <c r="C94" s="99">
        <v>2.6793452622748855</v>
      </c>
      <c r="D94" s="99">
        <v>2.7586953619828125</v>
      </c>
      <c r="E94" s="99">
        <v>2.3499496991033535</v>
      </c>
      <c r="F94" s="99">
        <v>3.4902443481727472</v>
      </c>
      <c r="G94" s="99">
        <v>2.9875738657659667</v>
      </c>
      <c r="H94" s="99">
        <v>3.1557366827262912</v>
      </c>
      <c r="I94" s="99">
        <v>2.9271237095172764</v>
      </c>
      <c r="J94" s="99">
        <v>3.0573680191093482</v>
      </c>
      <c r="K94" s="99">
        <v>3.0092436991886364</v>
      </c>
      <c r="L94" s="99">
        <v>3.088957191939933</v>
      </c>
      <c r="M94" s="99">
        <v>3.4523801310110969</v>
      </c>
      <c r="N94" s="99">
        <v>3.1261074061741829</v>
      </c>
      <c r="O94" s="99">
        <v>2.8796525989547699</v>
      </c>
      <c r="P94" s="99">
        <v>2.6993510734193502</v>
      </c>
      <c r="Q94" s="99">
        <v>2.0643633239513064</v>
      </c>
      <c r="R94" s="99">
        <v>2.6709010365936634</v>
      </c>
      <c r="S94" s="99">
        <v>2.2783796200683413</v>
      </c>
      <c r="T94" s="99">
        <v>2.7414611482466875</v>
      </c>
      <c r="U94" s="99">
        <v>2.4464349469719338</v>
      </c>
      <c r="V94" s="99">
        <v>2.48321365785851</v>
      </c>
      <c r="W94" s="99">
        <v>2.4423835218477725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1.1797956928046835</v>
      </c>
      <c r="C143" s="118">
        <f t="shared" si="49"/>
        <v>1.0082489868537494</v>
      </c>
      <c r="D143" s="118">
        <f t="shared" si="49"/>
        <v>0.80628621929837396</v>
      </c>
      <c r="E143" s="118">
        <f t="shared" si="49"/>
        <v>0.65034408923590104</v>
      </c>
      <c r="F143" s="118">
        <f t="shared" si="49"/>
        <v>0.88514334185818966</v>
      </c>
      <c r="G143" s="118">
        <f t="shared" si="49"/>
        <v>0.75225170330735669</v>
      </c>
      <c r="H143" s="118">
        <f t="shared" si="49"/>
        <v>0.7546890318499998</v>
      </c>
      <c r="I143" s="118">
        <f t="shared" si="49"/>
        <v>0.57599440315632233</v>
      </c>
      <c r="J143" s="118">
        <f t="shared" si="49"/>
        <v>0.64279154639475133</v>
      </c>
      <c r="K143" s="118">
        <f t="shared" si="49"/>
        <v>0.64278348727835077</v>
      </c>
      <c r="L143" s="118">
        <f t="shared" si="49"/>
        <v>0.66967415682367704</v>
      </c>
      <c r="M143" s="118">
        <f t="shared" si="49"/>
        <v>0.72334557431538893</v>
      </c>
      <c r="N143" s="118">
        <f t="shared" si="49"/>
        <v>0.62520772432452221</v>
      </c>
      <c r="O143" s="118">
        <f t="shared" si="49"/>
        <v>0.55024163647080571</v>
      </c>
      <c r="P143" s="118">
        <f t="shared" si="49"/>
        <v>0.63786156742365474</v>
      </c>
      <c r="Q143" s="118">
        <f t="shared" si="49"/>
        <v>0.52766161694298108</v>
      </c>
      <c r="R143" s="118">
        <f t="shared" ref="R143:V143" si="50">R144+R146+R148+R157</f>
        <v>0.67505493522173765</v>
      </c>
      <c r="S143" s="118">
        <f t="shared" si="50"/>
        <v>0.53572353359982727</v>
      </c>
      <c r="T143" s="118">
        <f t="shared" si="50"/>
        <v>0.80379039256004126</v>
      </c>
      <c r="U143" s="118">
        <f t="shared" si="50"/>
        <v>0.70337247223639521</v>
      </c>
      <c r="V143" s="118">
        <f t="shared" si="50"/>
        <v>0.74007545256085583</v>
      </c>
      <c r="W143" s="118">
        <f t="shared" ref="W143" si="51">W144+W146+W148+W157</f>
        <v>0.612361302624441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1.1797956928046835</v>
      </c>
      <c r="C148" s="123">
        <v>1.0082489868537494</v>
      </c>
      <c r="D148" s="123">
        <v>0.80628621929837396</v>
      </c>
      <c r="E148" s="123">
        <v>0.65034408923590104</v>
      </c>
      <c r="F148" s="123">
        <v>0.88514334185818966</v>
      </c>
      <c r="G148" s="123">
        <v>0.75225170330735669</v>
      </c>
      <c r="H148" s="123">
        <v>0.7546890318499998</v>
      </c>
      <c r="I148" s="123">
        <v>0.57599440315632233</v>
      </c>
      <c r="J148" s="123">
        <v>0.64279154639475133</v>
      </c>
      <c r="K148" s="123">
        <v>0.64278348727835077</v>
      </c>
      <c r="L148" s="123">
        <v>0.66967415682367704</v>
      </c>
      <c r="M148" s="123">
        <v>0.72334557431538893</v>
      </c>
      <c r="N148" s="123">
        <v>0.62520772432452221</v>
      </c>
      <c r="O148" s="123">
        <v>0.55024163647080571</v>
      </c>
      <c r="P148" s="123">
        <v>0.63786156742365474</v>
      </c>
      <c r="Q148" s="123">
        <v>0.52766161694298108</v>
      </c>
      <c r="R148" s="123">
        <v>0.67505493522173765</v>
      </c>
      <c r="S148" s="123">
        <v>0.53572353359982727</v>
      </c>
      <c r="T148" s="123">
        <v>0.80379039256004126</v>
      </c>
      <c r="U148" s="123">
        <v>0.70337247223639521</v>
      </c>
      <c r="V148" s="123">
        <v>0.74007545256085583</v>
      </c>
      <c r="W148" s="123">
        <v>0.612361302624441</v>
      </c>
      <c r="DA148" s="130" t="s">
        <v>3221</v>
      </c>
    </row>
    <row r="149" spans="1:105" ht="12" customHeight="1" x14ac:dyDescent="0.25">
      <c r="A149" s="97" t="s">
        <v>124</v>
      </c>
      <c r="B149" s="99">
        <v>6.8690940480522826</v>
      </c>
      <c r="C149" s="99">
        <v>6.4798584447279728</v>
      </c>
      <c r="D149" s="99">
        <v>6.4876269367965564</v>
      </c>
      <c r="E149" s="99">
        <v>5.5434771283944064</v>
      </c>
      <c r="F149" s="99">
        <v>7.6962250126957619</v>
      </c>
      <c r="G149" s="99">
        <v>6.6911780073876628</v>
      </c>
      <c r="H149" s="99">
        <v>7.1204693593410759</v>
      </c>
      <c r="I149" s="99">
        <v>5.9530231409602345</v>
      </c>
      <c r="J149" s="99">
        <v>6.8739727361780565</v>
      </c>
      <c r="K149" s="99">
        <v>6.6716103203633921</v>
      </c>
      <c r="L149" s="99">
        <v>6.8922868909163597</v>
      </c>
      <c r="M149" s="99">
        <v>7.3948343875661209</v>
      </c>
      <c r="N149" s="99">
        <v>6.6466392532934071</v>
      </c>
      <c r="O149" s="99">
        <v>5.8083265305349512</v>
      </c>
      <c r="P149" s="99">
        <v>5.9059825496987983</v>
      </c>
      <c r="Q149" s="99">
        <v>4.5062912956845169</v>
      </c>
      <c r="R149" s="99">
        <v>5.8829753893572114</v>
      </c>
      <c r="S149" s="99">
        <v>4.7511689390145486</v>
      </c>
      <c r="T149" s="99">
        <v>6.6210494767728099</v>
      </c>
      <c r="U149" s="99">
        <v>5.8533345169776787</v>
      </c>
      <c r="V149" s="99">
        <v>6.222366256689182</v>
      </c>
      <c r="W149" s="99">
        <v>5.4788606408253182</v>
      </c>
      <c r="DA149" s="63" t="s">
        <v>3222</v>
      </c>
    </row>
    <row r="150" spans="1:105" ht="12" customHeight="1" x14ac:dyDescent="0.25">
      <c r="A150" s="97" t="s">
        <v>123</v>
      </c>
      <c r="B150" s="99">
        <v>2.9877144904991857</v>
      </c>
      <c r="C150" s="99">
        <v>2.6606482164893897</v>
      </c>
      <c r="D150" s="99">
        <v>2.7380942205731595</v>
      </c>
      <c r="E150" s="99">
        <v>2.3359145694125321</v>
      </c>
      <c r="F150" s="99">
        <v>3.4814683015607835</v>
      </c>
      <c r="G150" s="99">
        <v>2.9843794328719042</v>
      </c>
      <c r="H150" s="99">
        <v>3.1578255570262592</v>
      </c>
      <c r="I150" s="99">
        <v>2.9304498231528977</v>
      </c>
      <c r="J150" s="99">
        <v>3.0521830815142907</v>
      </c>
      <c r="K150" s="99">
        <v>2.9995223753963778</v>
      </c>
      <c r="L150" s="99">
        <v>3.0812253131569731</v>
      </c>
      <c r="M150" s="99">
        <v>3.4406328975372049</v>
      </c>
      <c r="N150" s="99">
        <v>3.1168652213481285</v>
      </c>
      <c r="O150" s="99">
        <v>2.8625252612701253</v>
      </c>
      <c r="P150" s="99">
        <v>2.529636715085144</v>
      </c>
      <c r="Q150" s="99">
        <v>1.9287398723964995</v>
      </c>
      <c r="R150" s="99">
        <v>2.543629051502927</v>
      </c>
      <c r="S150" s="99">
        <v>2.1951019142728803</v>
      </c>
      <c r="T150" s="99">
        <v>2.821100195021724</v>
      </c>
      <c r="U150" s="99">
        <v>2.5326557462658164</v>
      </c>
      <c r="V150" s="99">
        <v>2.5499438203260834</v>
      </c>
      <c r="W150" s="99">
        <v>2.4914437201454542</v>
      </c>
      <c r="DA150" s="63" t="s">
        <v>3223</v>
      </c>
    </row>
    <row r="151" spans="1:105" ht="12" customHeight="1" x14ac:dyDescent="0.25">
      <c r="A151" s="100" t="s">
        <v>50</v>
      </c>
      <c r="B151" s="102">
        <v>2.9877144904991857</v>
      </c>
      <c r="C151" s="102">
        <v>2.6606482164893897</v>
      </c>
      <c r="D151" s="102">
        <v>2.7380942205731595</v>
      </c>
      <c r="E151" s="102">
        <v>2.3359145694125321</v>
      </c>
      <c r="F151" s="102">
        <v>3.4814683015607835</v>
      </c>
      <c r="G151" s="102">
        <v>2.9843794328719042</v>
      </c>
      <c r="H151" s="102">
        <v>3.1578255570262592</v>
      </c>
      <c r="I151" s="102">
        <v>2.9304498231528977</v>
      </c>
      <c r="J151" s="102">
        <v>3.0521830815142907</v>
      </c>
      <c r="K151" s="102">
        <v>2.9995223753963778</v>
      </c>
      <c r="L151" s="102">
        <v>3.0812253131569731</v>
      </c>
      <c r="M151" s="102">
        <v>3.4406328975372049</v>
      </c>
      <c r="N151" s="102">
        <v>3.1168652213481285</v>
      </c>
      <c r="O151" s="102">
        <v>2.8625252612701253</v>
      </c>
      <c r="P151" s="102">
        <v>2.529636715085144</v>
      </c>
      <c r="Q151" s="102">
        <v>1.9287398723964995</v>
      </c>
      <c r="R151" s="102">
        <v>2.543629051502927</v>
      </c>
      <c r="S151" s="102">
        <v>2.1951019142728803</v>
      </c>
      <c r="T151" s="102">
        <v>2.821100195021724</v>
      </c>
      <c r="U151" s="102">
        <v>2.5326557462658164</v>
      </c>
      <c r="V151" s="102">
        <v>2.5499438203260834</v>
      </c>
      <c r="W151" s="102">
        <v>2.4914437201454542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1.1797872213438441</v>
      </c>
      <c r="C161" s="118">
        <f t="shared" si="54"/>
        <v>1.0542046869800701</v>
      </c>
      <c r="D161" s="118">
        <f t="shared" si="54"/>
        <v>0.91641466203717703</v>
      </c>
      <c r="E161" s="118">
        <f t="shared" si="54"/>
        <v>0.72983097665019891</v>
      </c>
      <c r="F161" s="118">
        <f t="shared" si="54"/>
        <v>0.96831982575476505</v>
      </c>
      <c r="G161" s="118">
        <f t="shared" si="54"/>
        <v>0.79908801978195609</v>
      </c>
      <c r="H161" s="118">
        <f t="shared" si="54"/>
        <v>0.7832316204764519</v>
      </c>
      <c r="I161" s="118">
        <f t="shared" si="54"/>
        <v>0.61664640901902212</v>
      </c>
      <c r="J161" s="118">
        <f t="shared" si="54"/>
        <v>0.69966092515507949</v>
      </c>
      <c r="K161" s="118">
        <f t="shared" si="54"/>
        <v>0.68545223359511598</v>
      </c>
      <c r="L161" s="118">
        <f t="shared" si="54"/>
        <v>0.71186075932983284</v>
      </c>
      <c r="M161" s="118">
        <f t="shared" si="54"/>
        <v>0.75114466119270162</v>
      </c>
      <c r="N161" s="118">
        <f t="shared" si="54"/>
        <v>0.63701809978635593</v>
      </c>
      <c r="O161" s="118">
        <f t="shared" si="54"/>
        <v>0.55414699556561631</v>
      </c>
      <c r="P161" s="118">
        <f t="shared" si="54"/>
        <v>0.60518872678530566</v>
      </c>
      <c r="Q161" s="118">
        <f t="shared" si="54"/>
        <v>0.49475695995908309</v>
      </c>
      <c r="R161" s="118">
        <f t="shared" ref="R161:V161" si="55">R162+R164+R166+R175</f>
        <v>0.64072058204801274</v>
      </c>
      <c r="S161" s="118">
        <f t="shared" si="55"/>
        <v>0.50751670129185411</v>
      </c>
      <c r="T161" s="118">
        <f t="shared" si="55"/>
        <v>0.76033038737035763</v>
      </c>
      <c r="U161" s="118">
        <f t="shared" si="55"/>
        <v>0.68120190011817727</v>
      </c>
      <c r="V161" s="118">
        <f t="shared" si="55"/>
        <v>0.73896322278757187</v>
      </c>
      <c r="W161" s="118">
        <f t="shared" ref="W161" si="56">W162+W164+W166+W175</f>
        <v>0.62669051166364975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1.1797872213438441</v>
      </c>
      <c r="C166" s="123">
        <v>1.0542046869800701</v>
      </c>
      <c r="D166" s="123">
        <v>0.91641466203717703</v>
      </c>
      <c r="E166" s="123">
        <v>0.72983097665019891</v>
      </c>
      <c r="F166" s="123">
        <v>0.96831982575476505</v>
      </c>
      <c r="G166" s="123">
        <v>0.79908801978195609</v>
      </c>
      <c r="H166" s="123">
        <v>0.7832316204764519</v>
      </c>
      <c r="I166" s="123">
        <v>0.61664640901902212</v>
      </c>
      <c r="J166" s="123">
        <v>0.69966092515507949</v>
      </c>
      <c r="K166" s="123">
        <v>0.68545223359511598</v>
      </c>
      <c r="L166" s="123">
        <v>0.71186075932983284</v>
      </c>
      <c r="M166" s="123">
        <v>0.75114466119270162</v>
      </c>
      <c r="N166" s="123">
        <v>0.63701809978635593</v>
      </c>
      <c r="O166" s="123">
        <v>0.55414699556561631</v>
      </c>
      <c r="P166" s="123">
        <v>0.60518872678530566</v>
      </c>
      <c r="Q166" s="123">
        <v>0.49475695995908309</v>
      </c>
      <c r="R166" s="123">
        <v>0.64072058204801274</v>
      </c>
      <c r="S166" s="123">
        <v>0.50751670129185411</v>
      </c>
      <c r="T166" s="123">
        <v>0.76033038737035763</v>
      </c>
      <c r="U166" s="123">
        <v>0.68120190011817727</v>
      </c>
      <c r="V166" s="123">
        <v>0.73896322278757187</v>
      </c>
      <c r="W166" s="123">
        <v>0.62669051166364975</v>
      </c>
      <c r="DA166" s="130" t="s">
        <v>3238</v>
      </c>
    </row>
    <row r="167" spans="1:105" ht="12" customHeight="1" x14ac:dyDescent="0.25">
      <c r="A167" s="97" t="s">
        <v>124</v>
      </c>
      <c r="B167" s="99">
        <v>6.8690940480522826</v>
      </c>
      <c r="C167" s="99">
        <v>6.5014762142051632</v>
      </c>
      <c r="D167" s="99">
        <v>6.5227437377999387</v>
      </c>
      <c r="E167" s="99">
        <v>5.5794510136392859</v>
      </c>
      <c r="F167" s="99">
        <v>7.7392068823926774</v>
      </c>
      <c r="G167" s="99">
        <v>6.7219269054998296</v>
      </c>
      <c r="H167" s="99">
        <v>7.1418794124918223</v>
      </c>
      <c r="I167" s="99">
        <v>5.9703456847486693</v>
      </c>
      <c r="J167" s="99">
        <v>6.9043161402919875</v>
      </c>
      <c r="K167" s="99">
        <v>6.710272549992089</v>
      </c>
      <c r="L167" s="99">
        <v>6.9329822637035807</v>
      </c>
      <c r="M167" s="99">
        <v>7.4380048448108749</v>
      </c>
      <c r="N167" s="99">
        <v>6.6746091840469752</v>
      </c>
      <c r="O167" s="99">
        <v>5.8336111351879305</v>
      </c>
      <c r="P167" s="99">
        <v>6.0339857133126795</v>
      </c>
      <c r="Q167" s="99">
        <v>4.627868611896699</v>
      </c>
      <c r="R167" s="99">
        <v>6.0335246381225112</v>
      </c>
      <c r="S167" s="99">
        <v>4.8371434392287487</v>
      </c>
      <c r="T167" s="99">
        <v>6.7024799362466672</v>
      </c>
      <c r="U167" s="99">
        <v>5.9092931527298393</v>
      </c>
      <c r="V167" s="99">
        <v>6.2860361930715962</v>
      </c>
      <c r="W167" s="99">
        <v>5.5329554934837537</v>
      </c>
      <c r="DA167" s="63" t="s">
        <v>3239</v>
      </c>
    </row>
    <row r="168" spans="1:105" ht="12" customHeight="1" x14ac:dyDescent="0.25">
      <c r="A168" s="97" t="s">
        <v>123</v>
      </c>
      <c r="B168" s="99">
        <v>2.9877144904991844</v>
      </c>
      <c r="C168" s="99">
        <v>2.6746321266629813</v>
      </c>
      <c r="D168" s="99">
        <v>2.7550166417882958</v>
      </c>
      <c r="E168" s="99">
        <v>2.3483214839725912</v>
      </c>
      <c r="F168" s="99">
        <v>3.4919092209536395</v>
      </c>
      <c r="G168" s="99">
        <v>2.9907459127907194</v>
      </c>
      <c r="H168" s="99">
        <v>3.1654841006036265</v>
      </c>
      <c r="I168" s="99">
        <v>2.9354813707723566</v>
      </c>
      <c r="J168" s="99">
        <v>3.0689264743780584</v>
      </c>
      <c r="K168" s="99">
        <v>3.0179114557822624</v>
      </c>
      <c r="L168" s="99">
        <v>3.0978269174362261</v>
      </c>
      <c r="M168" s="99">
        <v>3.4589501412092329</v>
      </c>
      <c r="N168" s="99">
        <v>3.1289217137213847</v>
      </c>
      <c r="O168" s="99">
        <v>2.8764477748326374</v>
      </c>
      <c r="P168" s="99">
        <v>2.6218266440720779</v>
      </c>
      <c r="Q168" s="99">
        <v>1.9962662983144377</v>
      </c>
      <c r="R168" s="99">
        <v>2.5990310989605772</v>
      </c>
      <c r="S168" s="99">
        <v>2.2292065789441744</v>
      </c>
      <c r="T168" s="99">
        <v>2.8457097746164135</v>
      </c>
      <c r="U168" s="99">
        <v>2.5476304208395035</v>
      </c>
      <c r="V168" s="99">
        <v>2.5780990732326163</v>
      </c>
      <c r="W168" s="99">
        <v>2.5211504459044987</v>
      </c>
      <c r="DA168" s="63" t="s">
        <v>3240</v>
      </c>
    </row>
    <row r="169" spans="1:105" ht="12" customHeight="1" x14ac:dyDescent="0.25">
      <c r="A169" s="100" t="s">
        <v>50</v>
      </c>
      <c r="B169" s="102">
        <v>2.9877144904991844</v>
      </c>
      <c r="C169" s="102">
        <v>2.6746321266629813</v>
      </c>
      <c r="D169" s="102">
        <v>2.7550166417882958</v>
      </c>
      <c r="E169" s="102">
        <v>2.3483214839725912</v>
      </c>
      <c r="F169" s="102">
        <v>3.4919092209536395</v>
      </c>
      <c r="G169" s="102">
        <v>2.9907459127907194</v>
      </c>
      <c r="H169" s="102">
        <v>3.1654841006036265</v>
      </c>
      <c r="I169" s="102">
        <v>2.9354813707723566</v>
      </c>
      <c r="J169" s="102">
        <v>3.0689264743780584</v>
      </c>
      <c r="K169" s="102">
        <v>3.0179114557822624</v>
      </c>
      <c r="L169" s="102">
        <v>3.0978269174362261</v>
      </c>
      <c r="M169" s="102">
        <v>3.4589501412092329</v>
      </c>
      <c r="N169" s="102">
        <v>3.1289217137213847</v>
      </c>
      <c r="O169" s="102">
        <v>2.8764477748326374</v>
      </c>
      <c r="P169" s="102">
        <v>2.6218266440720779</v>
      </c>
      <c r="Q169" s="102">
        <v>1.9962662983144377</v>
      </c>
      <c r="R169" s="102">
        <v>2.5990310989605772</v>
      </c>
      <c r="S169" s="102">
        <v>2.2292065789441744</v>
      </c>
      <c r="T169" s="102">
        <v>2.8457097746164135</v>
      </c>
      <c r="U169" s="102">
        <v>2.5476304208395035</v>
      </c>
      <c r="V169" s="102">
        <v>2.5780990732326163</v>
      </c>
      <c r="W169" s="102">
        <v>2.5211504459044987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13.958071524029918</v>
      </c>
      <c r="D3" s="117">
        <f t="shared" si="0"/>
        <v>6.6143518533194801</v>
      </c>
      <c r="E3" s="117">
        <f t="shared" si="0"/>
        <v>18.017667546163086</v>
      </c>
      <c r="F3" s="117">
        <f t="shared" si="0"/>
        <v>19.7188939306678</v>
      </c>
      <c r="G3" s="117">
        <f t="shared" si="0"/>
        <v>18.973469946118946</v>
      </c>
      <c r="H3" s="117">
        <f t="shared" si="0"/>
        <v>31.371272276194762</v>
      </c>
      <c r="I3" s="117">
        <f t="shared" si="0"/>
        <v>33.135808842804281</v>
      </c>
      <c r="J3" s="117">
        <f t="shared" si="0"/>
        <v>31.117888113222897</v>
      </c>
      <c r="K3" s="117">
        <f t="shared" si="0"/>
        <v>31.769454432494804</v>
      </c>
      <c r="L3" s="117">
        <f t="shared" si="0"/>
        <v>42.157728149189793</v>
      </c>
      <c r="M3" s="117">
        <f t="shared" si="0"/>
        <v>30.097201883522768</v>
      </c>
      <c r="N3" s="117">
        <f t="shared" si="0"/>
        <v>14.767413182281274</v>
      </c>
      <c r="O3" s="117">
        <f t="shared" si="0"/>
        <v>0</v>
      </c>
      <c r="P3" s="117">
        <f t="shared" si="0"/>
        <v>0</v>
      </c>
      <c r="Q3" s="117">
        <f t="shared" si="0"/>
        <v>1.0843763782567254E-3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7.4094058232917819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11.808670426490766</v>
      </c>
      <c r="D4" s="122">
        <f t="shared" si="3"/>
        <v>5.3577725141989561</v>
      </c>
      <c r="E4" s="122">
        <f t="shared" si="3"/>
        <v>14.731915351378834</v>
      </c>
      <c r="F4" s="122">
        <f t="shared" si="3"/>
        <v>15.31512141801543</v>
      </c>
      <c r="G4" s="122">
        <f t="shared" si="3"/>
        <v>14.758576291698347</v>
      </c>
      <c r="H4" s="122">
        <f t="shared" si="3"/>
        <v>24.054462175941978</v>
      </c>
      <c r="I4" s="122">
        <f t="shared" si="3"/>
        <v>25.519510967598009</v>
      </c>
      <c r="J4" s="122">
        <f t="shared" si="3"/>
        <v>22.632305116102653</v>
      </c>
      <c r="K4" s="122">
        <f t="shared" si="3"/>
        <v>23.935726398641702</v>
      </c>
      <c r="L4" s="122">
        <f t="shared" si="3"/>
        <v>34.703145638594464</v>
      </c>
      <c r="M4" s="122">
        <f t="shared" si="3"/>
        <v>24.361559028867916</v>
      </c>
      <c r="N4" s="122">
        <f t="shared" si="3"/>
        <v>11.650051094303286</v>
      </c>
      <c r="O4" s="122">
        <f t="shared" si="3"/>
        <v>0</v>
      </c>
      <c r="P4" s="122">
        <f t="shared" si="3"/>
        <v>0</v>
      </c>
      <c r="Q4" s="122">
        <f t="shared" si="3"/>
        <v>8.7525969627823665E-4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5.0659132810873748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11.725742370901351</v>
      </c>
      <c r="D5" s="98">
        <v>5.3205640097030802</v>
      </c>
      <c r="E5" s="98">
        <v>14.631573522706336</v>
      </c>
      <c r="F5" s="98">
        <v>15.211100908616382</v>
      </c>
      <c r="G5" s="98">
        <v>14.658938553667596</v>
      </c>
      <c r="H5" s="98">
        <v>23.894854887028785</v>
      </c>
      <c r="I5" s="98">
        <v>25.352211670798017</v>
      </c>
      <c r="J5" s="98">
        <v>22.484429680393134</v>
      </c>
      <c r="K5" s="98">
        <v>23.78027849112814</v>
      </c>
      <c r="L5" s="98">
        <v>34.479408780060929</v>
      </c>
      <c r="M5" s="98">
        <v>24.206117349113146</v>
      </c>
      <c r="N5" s="98">
        <v>11.575791968398633</v>
      </c>
      <c r="O5" s="98">
        <v>0</v>
      </c>
      <c r="P5" s="98">
        <v>0</v>
      </c>
      <c r="Q5" s="98">
        <v>8.6960306346514616E-4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5.0315705868467528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8.2928055589414365E-2</v>
      </c>
      <c r="D6" s="98">
        <v>3.720850449587558E-2</v>
      </c>
      <c r="E6" s="98">
        <v>0.10034182867249782</v>
      </c>
      <c r="F6" s="98">
        <v>0.10402050939904747</v>
      </c>
      <c r="G6" s="98">
        <v>9.963773803075078E-2</v>
      </c>
      <c r="H6" s="98">
        <v>0.15960728891319367</v>
      </c>
      <c r="I6" s="98">
        <v>0.16729929679999167</v>
      </c>
      <c r="J6" s="98">
        <v>0.14787543570951789</v>
      </c>
      <c r="K6" s="98">
        <v>0.15544790751356216</v>
      </c>
      <c r="L6" s="98">
        <v>0.22373685853353761</v>
      </c>
      <c r="M6" s="98">
        <v>0.15544167975477013</v>
      </c>
      <c r="N6" s="98">
        <v>7.4259125904653167E-2</v>
      </c>
      <c r="O6" s="98">
        <v>0</v>
      </c>
      <c r="P6" s="98">
        <v>0</v>
      </c>
      <c r="Q6" s="98">
        <v>5.6566328130904713E-6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3.4342694240621766E-2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8.6495784873818669E-4</v>
      </c>
      <c r="D7" s="122">
        <f t="shared" si="6"/>
        <v>3.4223571969391187E-4</v>
      </c>
      <c r="E7" s="122">
        <f t="shared" si="6"/>
        <v>2.8028775234196914E-2</v>
      </c>
      <c r="F7" s="122">
        <f t="shared" si="6"/>
        <v>3.995786535085985E-2</v>
      </c>
      <c r="G7" s="122">
        <f t="shared" si="6"/>
        <v>4.0214702506951618E-2</v>
      </c>
      <c r="H7" s="122">
        <f t="shared" si="6"/>
        <v>0.13589714793853225</v>
      </c>
      <c r="I7" s="122">
        <f t="shared" si="6"/>
        <v>8.8391205128432862E-2</v>
      </c>
      <c r="J7" s="122">
        <f t="shared" si="6"/>
        <v>8.5971048542163711E-2</v>
      </c>
      <c r="K7" s="122">
        <f t="shared" si="6"/>
        <v>7.4056554553386542E-2</v>
      </c>
      <c r="L7" s="122">
        <f t="shared" si="6"/>
        <v>8.7592328678256032E-2</v>
      </c>
      <c r="M7" s="122">
        <f t="shared" si="6"/>
        <v>5.9587509682500511E-2</v>
      </c>
      <c r="N7" s="122">
        <f t="shared" si="6"/>
        <v>2.8155934766687315E-2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7.711896781607868E-3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8.6495784873818669E-4</v>
      </c>
      <c r="D8" s="98">
        <v>3.4223571969391187E-4</v>
      </c>
      <c r="E8" s="98">
        <v>2.8028775234196914E-2</v>
      </c>
      <c r="F8" s="98">
        <v>3.995786535085985E-2</v>
      </c>
      <c r="G8" s="98">
        <v>4.0214702506951618E-2</v>
      </c>
      <c r="H8" s="98">
        <v>0.13589714793853225</v>
      </c>
      <c r="I8" s="98">
        <v>8.8391205128432862E-2</v>
      </c>
      <c r="J8" s="98">
        <v>8.5971048542163711E-2</v>
      </c>
      <c r="K8" s="98">
        <v>7.4056554553386542E-2</v>
      </c>
      <c r="L8" s="98">
        <v>8.7592328678256032E-2</v>
      </c>
      <c r="M8" s="98">
        <v>5.9587509682500511E-2</v>
      </c>
      <c r="N8" s="98">
        <v>2.8155934766687315E-2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7.711896781607868E-3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1.5197830239665868</v>
      </c>
      <c r="D9" s="122">
        <v>0.88992518701077505</v>
      </c>
      <c r="E9" s="122">
        <v>2.2791274400724491</v>
      </c>
      <c r="F9" s="122">
        <v>3.1185047725845449</v>
      </c>
      <c r="G9" s="122">
        <v>2.9285016572996572</v>
      </c>
      <c r="H9" s="122">
        <v>5.0344596974839089</v>
      </c>
      <c r="I9" s="122">
        <v>5.4328997260180314</v>
      </c>
      <c r="J9" s="122">
        <v>6.0414839044720843</v>
      </c>
      <c r="K9" s="122">
        <v>5.5723772100602424</v>
      </c>
      <c r="L9" s="122">
        <v>5.3303749969471683</v>
      </c>
      <c r="M9" s="122">
        <v>4.2448080110820268</v>
      </c>
      <c r="N9" s="122">
        <v>2.2760003250431149</v>
      </c>
      <c r="O9" s="122">
        <v>0</v>
      </c>
      <c r="P9" s="122">
        <v>0</v>
      </c>
      <c r="Q9" s="122">
        <v>1.5097297472495879E-4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1.752279697546181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0.20961645282069374</v>
      </c>
      <c r="D11" s="98">
        <v>6.4040630727907347E-2</v>
      </c>
      <c r="E11" s="98">
        <v>0.25357683871333586</v>
      </c>
      <c r="F11" s="98">
        <v>0.49521668414605863</v>
      </c>
      <c r="G11" s="98">
        <v>0.4010601140456142</v>
      </c>
      <c r="H11" s="98">
        <v>0.61026915284726824</v>
      </c>
      <c r="I11" s="98">
        <v>0.39736228164910636</v>
      </c>
      <c r="J11" s="98">
        <v>0.59969159672440775</v>
      </c>
      <c r="K11" s="98">
        <v>0.71181039722188999</v>
      </c>
      <c r="L11" s="98">
        <v>0.61512013389135589</v>
      </c>
      <c r="M11" s="98">
        <v>0.53302701287654242</v>
      </c>
      <c r="N11" s="98">
        <v>0.20420333900000692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0.14353768279909296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8.2003993483344075E-4</v>
      </c>
      <c r="D12" s="98">
        <v>3.3179293224682457E-4</v>
      </c>
      <c r="E12" s="98">
        <v>8.5677516079024759E-4</v>
      </c>
      <c r="F12" s="98">
        <v>3.4356608531617857E-3</v>
      </c>
      <c r="G12" s="98">
        <v>8.815521194402993E-4</v>
      </c>
      <c r="H12" s="98">
        <v>4.3137420039940522E-3</v>
      </c>
      <c r="I12" s="98">
        <v>0</v>
      </c>
      <c r="J12" s="98">
        <v>8.7942484531320208E-3</v>
      </c>
      <c r="K12" s="98">
        <v>6.4658418706580942E-3</v>
      </c>
      <c r="L12" s="98">
        <v>3.6187875279432998E-3</v>
      </c>
      <c r="M12" s="98">
        <v>5.2973707998267994E-3</v>
      </c>
      <c r="N12" s="98">
        <v>1.0599850220415104E-3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4.139637390350171E-4</v>
      </c>
      <c r="D13" s="101">
        <v>1.7140502208458681E-4</v>
      </c>
      <c r="E13" s="101">
        <v>4.4101833624904504E-4</v>
      </c>
      <c r="F13" s="101">
        <v>1.8744193087084679E-3</v>
      </c>
      <c r="G13" s="101">
        <v>4.7328443983992016E-4</v>
      </c>
      <c r="H13" s="101">
        <v>2.2988904552527414E-3</v>
      </c>
      <c r="I13" s="101">
        <v>0</v>
      </c>
      <c r="J13" s="101">
        <v>4.6785485051817231E-3</v>
      </c>
      <c r="K13" s="101">
        <v>3.4685616568017699E-3</v>
      </c>
      <c r="L13" s="101">
        <v>1.9248388283489939E-3</v>
      </c>
      <c r="M13" s="101">
        <v>2.900356537925107E-3</v>
      </c>
      <c r="N13" s="101">
        <v>5.7798195442843557E-4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4.060761957984236E-4</v>
      </c>
      <c r="D14" s="104">
        <v>1.6038791016223774E-4</v>
      </c>
      <c r="E14" s="104">
        <v>4.157568245412025E-4</v>
      </c>
      <c r="F14" s="104">
        <v>1.5612415444533178E-3</v>
      </c>
      <c r="G14" s="104">
        <v>4.0826767960037915E-4</v>
      </c>
      <c r="H14" s="104">
        <v>2.0148515487413104E-3</v>
      </c>
      <c r="I14" s="104">
        <v>0</v>
      </c>
      <c r="J14" s="104">
        <v>4.1156999479502977E-3</v>
      </c>
      <c r="K14" s="104">
        <v>2.9972802138563239E-3</v>
      </c>
      <c r="L14" s="104">
        <v>1.6939486995943059E-3</v>
      </c>
      <c r="M14" s="104">
        <v>2.3970142619016924E-3</v>
      </c>
      <c r="N14" s="104">
        <v>4.8200306761307481E-4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0.88964199704631519</v>
      </c>
      <c r="D15" s="101">
        <v>0.55056269648072209</v>
      </c>
      <c r="E15" s="101">
        <v>0.91901252069072659</v>
      </c>
      <c r="F15" s="101">
        <v>2.0506102169724612</v>
      </c>
      <c r="G15" s="101">
        <v>1.5443102628389569</v>
      </c>
      <c r="H15" s="101">
        <v>2.4776178591000586</v>
      </c>
      <c r="I15" s="101">
        <v>2.0319067688451655</v>
      </c>
      <c r="J15" s="101">
        <v>2.5281716923519237</v>
      </c>
      <c r="K15" s="101">
        <v>1.2698101137427138</v>
      </c>
      <c r="L15" s="101">
        <v>2.7451857518190939</v>
      </c>
      <c r="M15" s="101">
        <v>1.0043786800261187</v>
      </c>
      <c r="N15" s="101">
        <v>0.944134228067945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0.41970453416474451</v>
      </c>
      <c r="D16" s="104">
        <v>0.2749900668698988</v>
      </c>
      <c r="E16" s="104">
        <v>1.1056813055075962</v>
      </c>
      <c r="F16" s="104">
        <v>0.56924221061286351</v>
      </c>
      <c r="G16" s="104">
        <v>0.98224972829564594</v>
      </c>
      <c r="H16" s="104">
        <v>1.9422589435325874</v>
      </c>
      <c r="I16" s="104">
        <v>3.0036306755237594</v>
      </c>
      <c r="J16" s="104">
        <v>2.9048263669426202</v>
      </c>
      <c r="K16" s="104">
        <v>3.584290857224981</v>
      </c>
      <c r="L16" s="104">
        <v>1.9664503237087754</v>
      </c>
      <c r="M16" s="104">
        <v>2.7021049473795387</v>
      </c>
      <c r="N16" s="104">
        <v>1.1266027729531216</v>
      </c>
      <c r="O16" s="104">
        <v>0</v>
      </c>
      <c r="P16" s="104">
        <v>0</v>
      </c>
      <c r="Q16" s="104">
        <v>1.5097297472495879E-4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1.6087420147470879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0.19957883672539867</v>
      </c>
      <c r="D17" s="98">
        <v>0.13421409737620812</v>
      </c>
      <c r="E17" s="98">
        <v>0.53894186860941684</v>
      </c>
      <c r="F17" s="98">
        <v>0.29417286805918175</v>
      </c>
      <c r="G17" s="98">
        <v>0.49974002206558954</v>
      </c>
      <c r="H17" s="98">
        <v>0.97892189300167298</v>
      </c>
      <c r="I17" s="98">
        <v>1.6629218028923984</v>
      </c>
      <c r="J17" s="98">
        <v>1.4651590220911799</v>
      </c>
      <c r="K17" s="98">
        <v>1.8294799018361703</v>
      </c>
      <c r="L17" s="98">
        <v>0.99506890187862462</v>
      </c>
      <c r="M17" s="98">
        <v>1.4206394147066135</v>
      </c>
      <c r="N17" s="98">
        <v>0.59255277228571412</v>
      </c>
      <c r="O17" s="98">
        <v>0</v>
      </c>
      <c r="P17" s="98">
        <v>0</v>
      </c>
      <c r="Q17" s="98">
        <v>7.2179521034609082E-5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0.77649449167803919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0.22012569743934582</v>
      </c>
      <c r="D18" s="98">
        <v>0.14077596949369067</v>
      </c>
      <c r="E18" s="98">
        <v>0.56673943689817929</v>
      </c>
      <c r="F18" s="98">
        <v>0.27506934255368176</v>
      </c>
      <c r="G18" s="98">
        <v>0.4825097062300564</v>
      </c>
      <c r="H18" s="98">
        <v>0.96333705053091445</v>
      </c>
      <c r="I18" s="98">
        <v>1.340708872631361</v>
      </c>
      <c r="J18" s="98">
        <v>1.4396673448514403</v>
      </c>
      <c r="K18" s="98">
        <v>1.7548109553888109</v>
      </c>
      <c r="L18" s="98">
        <v>0.97138142183015064</v>
      </c>
      <c r="M18" s="98">
        <v>1.281465532672925</v>
      </c>
      <c r="N18" s="98">
        <v>0.5340500006674076</v>
      </c>
      <c r="O18" s="98">
        <v>0</v>
      </c>
      <c r="P18" s="98">
        <v>0</v>
      </c>
      <c r="Q18" s="98">
        <v>7.8793453690349709E-5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0.83224752306904859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0.62875311572382719</v>
      </c>
      <c r="D19" s="122">
        <v>0.36631191639005484</v>
      </c>
      <c r="E19" s="122">
        <v>0.97859597947760424</v>
      </c>
      <c r="F19" s="122">
        <v>1.2453098747169671</v>
      </c>
      <c r="G19" s="122">
        <v>1.2461772946139922</v>
      </c>
      <c r="H19" s="122">
        <v>2.1464532548303459</v>
      </c>
      <c r="I19" s="122">
        <v>2.0950069440598114</v>
      </c>
      <c r="J19" s="122">
        <v>2.3581280441059946</v>
      </c>
      <c r="K19" s="122">
        <v>2.1872942692394739</v>
      </c>
      <c r="L19" s="122">
        <v>2.0366151849699019</v>
      </c>
      <c r="M19" s="122">
        <v>1.4312473338903231</v>
      </c>
      <c r="N19" s="122">
        <v>0.81320582816818598</v>
      </c>
      <c r="O19" s="122">
        <v>0</v>
      </c>
      <c r="P19" s="122">
        <v>0</v>
      </c>
      <c r="Q19" s="122">
        <v>5.8143707253529866E-5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0.58350094787661833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0.62875311572382719</v>
      </c>
      <c r="D22" s="33">
        <v>0.36631191639005484</v>
      </c>
      <c r="E22" s="33">
        <v>0.97859597947760424</v>
      </c>
      <c r="F22" s="33">
        <v>1.2453098747169671</v>
      </c>
      <c r="G22" s="33">
        <v>1.2461772946139922</v>
      </c>
      <c r="H22" s="33">
        <v>2.1464532548303459</v>
      </c>
      <c r="I22" s="33">
        <v>2.0950069440598114</v>
      </c>
      <c r="J22" s="33">
        <v>2.3581280441059946</v>
      </c>
      <c r="K22" s="33">
        <v>2.1872942692394739</v>
      </c>
      <c r="L22" s="33">
        <v>2.0366151849699019</v>
      </c>
      <c r="M22" s="33">
        <v>1.4312473338903231</v>
      </c>
      <c r="N22" s="33">
        <v>0.81320582816818598</v>
      </c>
      <c r="O22" s="33">
        <v>0</v>
      </c>
      <c r="P22" s="33">
        <v>0</v>
      </c>
      <c r="Q22" s="33">
        <v>5.8143707253529866E-5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0.58350094787661833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24.726215421609297</v>
      </c>
      <c r="D24" s="117">
        <f t="shared" si="7"/>
        <v>20.8457078064305</v>
      </c>
      <c r="E24" s="117">
        <f t="shared" si="7"/>
        <v>18.773763717755781</v>
      </c>
      <c r="F24" s="117">
        <f t="shared" si="7"/>
        <v>26.821449092167235</v>
      </c>
      <c r="G24" s="117">
        <f t="shared" si="7"/>
        <v>24.201486278952451</v>
      </c>
      <c r="H24" s="117">
        <f t="shared" si="7"/>
        <v>23.379353863745102</v>
      </c>
      <c r="I24" s="117">
        <f t="shared" si="7"/>
        <v>12.909932904460597</v>
      </c>
      <c r="J24" s="117">
        <f t="shared" si="7"/>
        <v>19.010826964073303</v>
      </c>
      <c r="K24" s="117">
        <f t="shared" si="7"/>
        <v>18.896520956389985</v>
      </c>
      <c r="L24" s="117">
        <f t="shared" si="7"/>
        <v>29.225945553632439</v>
      </c>
      <c r="M24" s="117">
        <f t="shared" si="7"/>
        <v>22.169042490063898</v>
      </c>
      <c r="N24" s="117">
        <f t="shared" si="7"/>
        <v>18.977106644145628</v>
      </c>
      <c r="O24" s="117">
        <f t="shared" si="7"/>
        <v>20.782221192917056</v>
      </c>
      <c r="P24" s="117">
        <f t="shared" si="7"/>
        <v>11.15326221976377</v>
      </c>
      <c r="Q24" s="117">
        <f t="shared" si="7"/>
        <v>13.550453485796648</v>
      </c>
      <c r="R24" s="117">
        <f t="shared" ref="R24:V24" si="8">R25+R28+R30+R39</f>
        <v>16.314692114070628</v>
      </c>
      <c r="S24" s="117">
        <f t="shared" si="8"/>
        <v>12.152774372868921</v>
      </c>
      <c r="T24" s="117">
        <f t="shared" si="8"/>
        <v>21.602013385607997</v>
      </c>
      <c r="U24" s="117">
        <f t="shared" si="8"/>
        <v>18.601527367954141</v>
      </c>
      <c r="V24" s="117">
        <f t="shared" si="8"/>
        <v>15.327713560232826</v>
      </c>
      <c r="W24" s="117">
        <f t="shared" ref="W24" si="9">W25+W28+W30+W39</f>
        <v>9.3285494071425425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21.389865012368464</v>
      </c>
      <c r="D25" s="122">
        <f t="shared" si="10"/>
        <v>17.431490672914776</v>
      </c>
      <c r="E25" s="122">
        <f t="shared" si="10"/>
        <v>15.333923375046467</v>
      </c>
      <c r="F25" s="122">
        <f t="shared" si="10"/>
        <v>22.706698372124993</v>
      </c>
      <c r="G25" s="122">
        <f t="shared" si="10"/>
        <v>19.977556366284109</v>
      </c>
      <c r="H25" s="122">
        <f t="shared" si="10"/>
        <v>18.990644794476335</v>
      </c>
      <c r="I25" s="122">
        <f t="shared" si="10"/>
        <v>9.4073178239290893</v>
      </c>
      <c r="J25" s="122">
        <f t="shared" si="10"/>
        <v>14.671378505699685</v>
      </c>
      <c r="K25" s="122">
        <f t="shared" si="10"/>
        <v>15.142474413982995</v>
      </c>
      <c r="L25" s="122">
        <f t="shared" si="10"/>
        <v>23.910502224706139</v>
      </c>
      <c r="M25" s="122">
        <f t="shared" si="10"/>
        <v>18.038142887056626</v>
      </c>
      <c r="N25" s="122">
        <f t="shared" si="10"/>
        <v>15.176574330551533</v>
      </c>
      <c r="O25" s="122">
        <f t="shared" si="10"/>
        <v>17.458269916082166</v>
      </c>
      <c r="P25" s="122">
        <f t="shared" si="10"/>
        <v>9.0990760045205619</v>
      </c>
      <c r="Q25" s="122">
        <f t="shared" si="10"/>
        <v>10.536570171833196</v>
      </c>
      <c r="R25" s="122">
        <f t="shared" ref="R25:V25" si="11">SUM(R26:R27)</f>
        <v>12.429006120107871</v>
      </c>
      <c r="S25" s="122">
        <f t="shared" si="11"/>
        <v>8.1129082838989746</v>
      </c>
      <c r="T25" s="122">
        <f t="shared" si="11"/>
        <v>15.994612073240585</v>
      </c>
      <c r="U25" s="122">
        <f t="shared" si="11"/>
        <v>13.693255118013694</v>
      </c>
      <c r="V25" s="122">
        <f t="shared" si="11"/>
        <v>11.768304576868081</v>
      </c>
      <c r="W25" s="122">
        <f t="shared" ref="W25" si="12">SUM(W26:W27)</f>
        <v>6.5456061566653885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21.07718552671016</v>
      </c>
      <c r="D26" s="98">
        <v>17.178827979617797</v>
      </c>
      <c r="E26" s="98">
        <v>15.115349344816808</v>
      </c>
      <c r="F26" s="98">
        <v>22.383195975738047</v>
      </c>
      <c r="G26" s="98">
        <v>19.693996031232643</v>
      </c>
      <c r="H26" s="98">
        <v>18.725103108659027</v>
      </c>
      <c r="I26" s="98">
        <v>9.2770541100283186</v>
      </c>
      <c r="J26" s="98">
        <v>14.468397310824185</v>
      </c>
      <c r="K26" s="98">
        <v>14.933620671708754</v>
      </c>
      <c r="L26" s="98">
        <v>23.581966355571627</v>
      </c>
      <c r="M26" s="98">
        <v>17.790555105011482</v>
      </c>
      <c r="N26" s="98">
        <v>14.964988743365714</v>
      </c>
      <c r="O26" s="98">
        <v>17.20852376827807</v>
      </c>
      <c r="P26" s="98">
        <v>8.9645883654754126</v>
      </c>
      <c r="Q26" s="98">
        <v>10.37690870834145</v>
      </c>
      <c r="R26" s="98">
        <v>12.240732234291514</v>
      </c>
      <c r="S26" s="98">
        <v>7.990211359047791</v>
      </c>
      <c r="T26" s="98">
        <v>15.752122927917721</v>
      </c>
      <c r="U26" s="98">
        <v>13.487519579827154</v>
      </c>
      <c r="V26" s="98">
        <v>11.590955783236064</v>
      </c>
      <c r="W26" s="98">
        <v>6.4475858229125498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0.31267948565830483</v>
      </c>
      <c r="D27" s="98">
        <v>0.25266269329698143</v>
      </c>
      <c r="E27" s="98">
        <v>0.21857403022965963</v>
      </c>
      <c r="F27" s="98">
        <v>0.32350239638694683</v>
      </c>
      <c r="G27" s="98">
        <v>0.28356033505146588</v>
      </c>
      <c r="H27" s="98">
        <v>0.2655416858173073</v>
      </c>
      <c r="I27" s="98">
        <v>0.13026371390077035</v>
      </c>
      <c r="J27" s="98">
        <v>0.20298119487550068</v>
      </c>
      <c r="K27" s="98">
        <v>0.20885374227424133</v>
      </c>
      <c r="L27" s="98">
        <v>0.3285358691345111</v>
      </c>
      <c r="M27" s="98">
        <v>0.24758778204514417</v>
      </c>
      <c r="N27" s="98">
        <v>0.21158558718581921</v>
      </c>
      <c r="O27" s="98">
        <v>0.24974614780409532</v>
      </c>
      <c r="P27" s="98">
        <v>0.13448763904514971</v>
      </c>
      <c r="Q27" s="98">
        <v>0.15966146349174529</v>
      </c>
      <c r="R27" s="98">
        <v>0.18827388581635698</v>
      </c>
      <c r="S27" s="98">
        <v>0.1226969248511838</v>
      </c>
      <c r="T27" s="98">
        <v>0.24248914532286439</v>
      </c>
      <c r="U27" s="98">
        <v>0.20573553818654006</v>
      </c>
      <c r="V27" s="98">
        <v>0.177348793632017</v>
      </c>
      <c r="W27" s="98">
        <v>9.8020333752838473E-2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1.359219476588579E-3</v>
      </c>
      <c r="D28" s="122">
        <f t="shared" si="13"/>
        <v>9.1262858585043172E-4</v>
      </c>
      <c r="E28" s="122">
        <f t="shared" si="13"/>
        <v>2.9279129519737296E-2</v>
      </c>
      <c r="F28" s="122">
        <f t="shared" si="13"/>
        <v>3.7323280822231721E-2</v>
      </c>
      <c r="G28" s="122">
        <f t="shared" si="13"/>
        <v>4.032222844948357E-2</v>
      </c>
      <c r="H28" s="122">
        <f t="shared" si="13"/>
        <v>8.1448714371822759E-2</v>
      </c>
      <c r="I28" s="122">
        <f t="shared" si="13"/>
        <v>4.0682913113657931E-2</v>
      </c>
      <c r="J28" s="122">
        <f t="shared" si="13"/>
        <v>4.3951491108634264E-2</v>
      </c>
      <c r="K28" s="122">
        <f t="shared" si="13"/>
        <v>3.5509296164468469E-2</v>
      </c>
      <c r="L28" s="122">
        <f t="shared" si="13"/>
        <v>6.2463870009171023E-2</v>
      </c>
      <c r="M28" s="122">
        <f t="shared" si="13"/>
        <v>4.2877099358494937E-2</v>
      </c>
      <c r="N28" s="122">
        <f t="shared" si="13"/>
        <v>3.4248500483008308E-2</v>
      </c>
      <c r="O28" s="122">
        <f t="shared" si="13"/>
        <v>2.8173287380131553E-2</v>
      </c>
      <c r="P28" s="122">
        <f t="shared" si="13"/>
        <v>6.8867028195898012E-3</v>
      </c>
      <c r="Q28" s="122">
        <f t="shared" si="13"/>
        <v>8.8132747769138937E-3</v>
      </c>
      <c r="R28" s="122">
        <f t="shared" si="13"/>
        <v>5.2172831599629531E-3</v>
      </c>
      <c r="S28" s="122">
        <f t="shared" si="13"/>
        <v>9.4004629694099187E-3</v>
      </c>
      <c r="T28" s="122">
        <f t="shared" si="13"/>
        <v>1.2837715601353054E-2</v>
      </c>
      <c r="U28" s="122">
        <f t="shared" si="13"/>
        <v>1.5634973078651204E-2</v>
      </c>
      <c r="V28" s="122">
        <f t="shared" si="13"/>
        <v>1.9748158228577915E-2</v>
      </c>
      <c r="W28" s="122">
        <f t="shared" si="13"/>
        <v>9.1497080459754365E-3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1.359219476588579E-3</v>
      </c>
      <c r="D29" s="98">
        <v>9.1262858585043172E-4</v>
      </c>
      <c r="E29" s="98">
        <v>2.9279129519737296E-2</v>
      </c>
      <c r="F29" s="98">
        <v>3.7323280822231721E-2</v>
      </c>
      <c r="G29" s="98">
        <v>4.032222844948357E-2</v>
      </c>
      <c r="H29" s="98">
        <v>8.1448714371822759E-2</v>
      </c>
      <c r="I29" s="98">
        <v>4.0682913113657931E-2</v>
      </c>
      <c r="J29" s="98">
        <v>4.3951491108634264E-2</v>
      </c>
      <c r="K29" s="98">
        <v>3.5509296164468469E-2</v>
      </c>
      <c r="L29" s="98">
        <v>6.2463870009171023E-2</v>
      </c>
      <c r="M29" s="98">
        <v>4.2877099358494937E-2</v>
      </c>
      <c r="N29" s="98">
        <v>3.4248500483008308E-2</v>
      </c>
      <c r="O29" s="98">
        <v>2.8173287380131553E-2</v>
      </c>
      <c r="P29" s="98">
        <v>6.8867028195898012E-3</v>
      </c>
      <c r="Q29" s="98">
        <v>8.8132747769138937E-3</v>
      </c>
      <c r="R29" s="98">
        <v>5.2172831599629531E-3</v>
      </c>
      <c r="S29" s="98">
        <v>9.4004629694099187E-3</v>
      </c>
      <c r="T29" s="98">
        <v>1.2837715601353054E-2</v>
      </c>
      <c r="U29" s="98">
        <v>1.5634973078651204E-2</v>
      </c>
      <c r="V29" s="98">
        <v>1.9748158228577915E-2</v>
      </c>
      <c r="W29" s="98">
        <v>9.1497080459754365E-3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2.3590278974258205</v>
      </c>
      <c r="D30" s="122">
        <v>2.418017132500982</v>
      </c>
      <c r="E30" s="122">
        <v>2.3860585573291573</v>
      </c>
      <c r="F30" s="122">
        <v>2.9138465511563822</v>
      </c>
      <c r="G30" s="122">
        <v>2.9347617476689281</v>
      </c>
      <c r="H30" s="122">
        <v>3.0197728643406334</v>
      </c>
      <c r="I30" s="122">
        <v>2.4984786552417848</v>
      </c>
      <c r="J30" s="122">
        <v>3.0895629424216864</v>
      </c>
      <c r="K30" s="122">
        <v>2.6703627901828231</v>
      </c>
      <c r="L30" s="122">
        <v>3.8007867303139693</v>
      </c>
      <c r="M30" s="122">
        <v>3.0572101040456672</v>
      </c>
      <c r="N30" s="122">
        <v>2.7748375266451024</v>
      </c>
      <c r="O30" s="122">
        <v>2.3968614478575678</v>
      </c>
      <c r="P30" s="122">
        <v>1.4656687158780572</v>
      </c>
      <c r="Q30" s="122">
        <v>2.1652423316165548</v>
      </c>
      <c r="R30" s="122">
        <v>2.8627969593708933</v>
      </c>
      <c r="S30" s="122">
        <v>2.9674751189764441</v>
      </c>
      <c r="T30" s="122">
        <v>4.2626434845221262</v>
      </c>
      <c r="U30" s="122">
        <v>3.6697830880678772</v>
      </c>
      <c r="V30" s="122">
        <v>2.6781215097069353</v>
      </c>
      <c r="W30" s="122">
        <v>2.0808723789981114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0.32533594635494495</v>
      </c>
      <c r="D31" s="98">
        <v>0.17439995663637664</v>
      </c>
      <c r="E31" s="98">
        <v>0.2655282061117103</v>
      </c>
      <c r="F31" s="98">
        <v>0.46278313787256303</v>
      </c>
      <c r="G31" s="98">
        <v>0.40190623242967671</v>
      </c>
      <c r="H31" s="98">
        <v>0.36598153766402708</v>
      </c>
      <c r="I31" s="98">
        <v>0.18264788217377517</v>
      </c>
      <c r="J31" s="98">
        <v>0.30659956500389807</v>
      </c>
      <c r="K31" s="98">
        <v>0.34114511151901911</v>
      </c>
      <c r="L31" s="98">
        <v>0.43866533657311574</v>
      </c>
      <c r="M31" s="98">
        <v>0.38399137012324819</v>
      </c>
      <c r="N31" s="98">
        <v>0.24878294117606478</v>
      </c>
      <c r="O31" s="98">
        <v>0.24427407564093379</v>
      </c>
      <c r="P31" s="98">
        <v>0.26108379938501641</v>
      </c>
      <c r="Q31" s="98">
        <v>0.29081854563471576</v>
      </c>
      <c r="R31" s="98">
        <v>0.2944695712945421</v>
      </c>
      <c r="S31" s="98">
        <v>0.25246654046168604</v>
      </c>
      <c r="T31" s="98">
        <v>0.74883309606917769</v>
      </c>
      <c r="U31" s="98">
        <v>0.41527613705173461</v>
      </c>
      <c r="V31" s="98">
        <v>0.33019342069256735</v>
      </c>
      <c r="W31" s="98">
        <v>0.17036715621948417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1.312063895733505E-3</v>
      </c>
      <c r="D32" s="98">
        <v>6.6358586449364915E-4</v>
      </c>
      <c r="E32" s="98">
        <v>8.5677516079024759E-4</v>
      </c>
      <c r="F32" s="98">
        <v>3.2335631559169747E-3</v>
      </c>
      <c r="G32" s="98">
        <v>8.815521194402993E-4</v>
      </c>
      <c r="H32" s="98">
        <v>2.6257560024311624E-3</v>
      </c>
      <c r="I32" s="98">
        <v>0</v>
      </c>
      <c r="J32" s="98">
        <v>4.4868614556796034E-3</v>
      </c>
      <c r="K32" s="98">
        <v>3.1455446938336677E-3</v>
      </c>
      <c r="L32" s="98">
        <v>2.5331512695603098E-3</v>
      </c>
      <c r="M32" s="98">
        <v>3.7277794517299699E-3</v>
      </c>
      <c r="N32" s="98">
        <v>1.4133133627220137E-3</v>
      </c>
      <c r="O32" s="98">
        <v>6.2234700080213178E-4</v>
      </c>
      <c r="P32" s="98">
        <v>6.5312121024527162E-3</v>
      </c>
      <c r="Q32" s="98">
        <v>0</v>
      </c>
      <c r="R32" s="98">
        <v>1.0190801531696086E-2</v>
      </c>
      <c r="S32" s="98">
        <v>0</v>
      </c>
      <c r="T32" s="98">
        <v>1.6376202878251853E-2</v>
      </c>
      <c r="U32" s="98">
        <v>4.0982312093663896E-3</v>
      </c>
      <c r="V32" s="98">
        <v>7.5605080781929561E-3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6.6234198245602722E-4</v>
      </c>
      <c r="D33" s="101">
        <v>3.4281004416917361E-4</v>
      </c>
      <c r="E33" s="101">
        <v>4.4101833624904504E-4</v>
      </c>
      <c r="F33" s="101">
        <v>1.7641593493726759E-3</v>
      </c>
      <c r="G33" s="101">
        <v>4.7328443983992016E-4</v>
      </c>
      <c r="H33" s="101">
        <v>1.3993246249364515E-3</v>
      </c>
      <c r="I33" s="101">
        <v>0</v>
      </c>
      <c r="J33" s="101">
        <v>2.3870145434600632E-3</v>
      </c>
      <c r="K33" s="101">
        <v>1.6874083735792399E-3</v>
      </c>
      <c r="L33" s="101">
        <v>1.3473871798442959E-3</v>
      </c>
      <c r="M33" s="101">
        <v>2.0409916377991492E-3</v>
      </c>
      <c r="N33" s="101">
        <v>7.7064260590458073E-4</v>
      </c>
      <c r="O33" s="101">
        <v>3.4740174705958818E-4</v>
      </c>
      <c r="P33" s="101">
        <v>3.2570499035192648E-3</v>
      </c>
      <c r="Q33" s="101">
        <v>0</v>
      </c>
      <c r="R33" s="101">
        <v>4.9764338443002492E-3</v>
      </c>
      <c r="S33" s="101">
        <v>0</v>
      </c>
      <c r="T33" s="101">
        <v>7.6887682119694987E-3</v>
      </c>
      <c r="U33" s="101">
        <v>1.9282336704498013E-3</v>
      </c>
      <c r="V33" s="101">
        <v>3.3655056912421139E-3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6.4972191327747775E-4</v>
      </c>
      <c r="D34" s="104">
        <v>3.2077582032447548E-4</v>
      </c>
      <c r="E34" s="104">
        <v>4.157568245412025E-4</v>
      </c>
      <c r="F34" s="104">
        <v>1.469403806544299E-3</v>
      </c>
      <c r="G34" s="104">
        <v>4.0826767960037915E-4</v>
      </c>
      <c r="H34" s="104">
        <v>1.2264313774947109E-3</v>
      </c>
      <c r="I34" s="104">
        <v>0</v>
      </c>
      <c r="J34" s="104">
        <v>2.0998469122195402E-3</v>
      </c>
      <c r="K34" s="104">
        <v>1.4581363202544279E-3</v>
      </c>
      <c r="L34" s="104">
        <v>1.1857640897160141E-3</v>
      </c>
      <c r="M34" s="104">
        <v>1.6867878139308207E-3</v>
      </c>
      <c r="N34" s="104">
        <v>6.4267075681743297E-4</v>
      </c>
      <c r="O34" s="104">
        <v>2.749452537425436E-4</v>
      </c>
      <c r="P34" s="104">
        <v>3.2741621989334515E-3</v>
      </c>
      <c r="Q34" s="104">
        <v>0</v>
      </c>
      <c r="R34" s="104">
        <v>5.2143676873958374E-3</v>
      </c>
      <c r="S34" s="104">
        <v>0</v>
      </c>
      <c r="T34" s="104">
        <v>8.6874346662823548E-3</v>
      </c>
      <c r="U34" s="104">
        <v>2.1699975389165883E-3</v>
      </c>
      <c r="V34" s="104">
        <v>4.1950023869508427E-3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1.3808867743835957</v>
      </c>
      <c r="D35" s="101">
        <v>1.4957014714841319</v>
      </c>
      <c r="E35" s="101">
        <v>0.96217626987571081</v>
      </c>
      <c r="F35" s="101">
        <v>1.9158874537877826</v>
      </c>
      <c r="G35" s="101">
        <v>1.5475474113553886</v>
      </c>
      <c r="H35" s="101">
        <v>1.4862356003303101</v>
      </c>
      <c r="I35" s="101">
        <v>0.93439818883628756</v>
      </c>
      <c r="J35" s="101">
        <v>1.2928934666839915</v>
      </c>
      <c r="K35" s="101">
        <v>0.608599431549667</v>
      </c>
      <c r="L35" s="101">
        <v>1.957387048049404</v>
      </c>
      <c r="M35" s="101">
        <v>0.72339662824553252</v>
      </c>
      <c r="N35" s="101">
        <v>1.1511071724168505</v>
      </c>
      <c r="O35" s="101">
        <v>0.54359727736090724</v>
      </c>
      <c r="P35" s="101">
        <v>0.12080887121117559</v>
      </c>
      <c r="Q35" s="101">
        <v>0.10985165739652104</v>
      </c>
      <c r="R35" s="101">
        <v>0.50340049601490278</v>
      </c>
      <c r="S35" s="101">
        <v>0.77906136859321429</v>
      </c>
      <c r="T35" s="101">
        <v>1.0388664120109374</v>
      </c>
      <c r="U35" s="101">
        <v>0.59672683827972228</v>
      </c>
      <c r="V35" s="101">
        <v>0.79054350761756675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0.65149311279154609</v>
      </c>
      <c r="D36" s="104">
        <v>0.74725211851598006</v>
      </c>
      <c r="E36" s="104">
        <v>1.1574973061809462</v>
      </c>
      <c r="F36" s="104">
        <v>0.53194239634011986</v>
      </c>
      <c r="G36" s="104">
        <v>0.9844265517644224</v>
      </c>
      <c r="H36" s="104">
        <v>1.1649299703438654</v>
      </c>
      <c r="I36" s="104">
        <v>1.3814325842317219</v>
      </c>
      <c r="J36" s="104">
        <v>1.4855830492781172</v>
      </c>
      <c r="K36" s="104">
        <v>1.7174727024203034</v>
      </c>
      <c r="L36" s="104">
        <v>1.4022011944218891</v>
      </c>
      <c r="M36" s="104">
        <v>1.9460943262251564</v>
      </c>
      <c r="N36" s="104">
        <v>1.3735340996894649</v>
      </c>
      <c r="O36" s="104">
        <v>1.6083677478549245</v>
      </c>
      <c r="P36" s="104">
        <v>1.0772448331794124</v>
      </c>
      <c r="Q36" s="104">
        <v>1.7645721285853182</v>
      </c>
      <c r="R36" s="104">
        <v>2.0547360905297523</v>
      </c>
      <c r="S36" s="104">
        <v>1.9359472099215438</v>
      </c>
      <c r="T36" s="104">
        <v>2.4585677735637592</v>
      </c>
      <c r="U36" s="104">
        <v>2.6536818815270538</v>
      </c>
      <c r="V36" s="104">
        <v>1.5498240733186082</v>
      </c>
      <c r="W36" s="104">
        <v>1.9105052227786272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0.30979945890817551</v>
      </c>
      <c r="D37" s="98">
        <v>0.36471051387660064</v>
      </c>
      <c r="E37" s="98">
        <v>0.5641985244718779</v>
      </c>
      <c r="F37" s="98">
        <v>0.27489707800335578</v>
      </c>
      <c r="G37" s="98">
        <v>0.50084752637633834</v>
      </c>
      <c r="H37" s="98">
        <v>0.58713873120814697</v>
      </c>
      <c r="I37" s="98">
        <v>0.76481252580906678</v>
      </c>
      <c r="J37" s="98">
        <v>0.74930998715991559</v>
      </c>
      <c r="K37" s="98">
        <v>0.87662578629649823</v>
      </c>
      <c r="L37" s="98">
        <v>0.70954591932672795</v>
      </c>
      <c r="M37" s="98">
        <v>1.0231646654781232</v>
      </c>
      <c r="N37" s="98">
        <v>0.72242982011000334</v>
      </c>
      <c r="O37" s="98">
        <v>0.87662531081192274</v>
      </c>
      <c r="P37" s="98">
        <v>0.52047758901667918</v>
      </c>
      <c r="Q37" s="98">
        <v>0.84363424185251101</v>
      </c>
      <c r="R37" s="98">
        <v>0.98986769900108962</v>
      </c>
      <c r="S37" s="98">
        <v>0.98536554431678491</v>
      </c>
      <c r="T37" s="98">
        <v>1.1487038551821491</v>
      </c>
      <c r="U37" s="98">
        <v>1.2448654477266985</v>
      </c>
      <c r="V37" s="98">
        <v>0.68066631227832763</v>
      </c>
      <c r="W37" s="98">
        <v>0.92214709891999136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0.34169365388337058</v>
      </c>
      <c r="D38" s="98">
        <v>0.38254160463937942</v>
      </c>
      <c r="E38" s="98">
        <v>0.59329878170906825</v>
      </c>
      <c r="F38" s="98">
        <v>0.25704531833676408</v>
      </c>
      <c r="G38" s="98">
        <v>0.48357902538808412</v>
      </c>
      <c r="H38" s="98">
        <v>0.57779123913571839</v>
      </c>
      <c r="I38" s="98">
        <v>0.61662005842265499</v>
      </c>
      <c r="J38" s="98">
        <v>0.73627306211820165</v>
      </c>
      <c r="K38" s="98">
        <v>0.84084691612380513</v>
      </c>
      <c r="L38" s="98">
        <v>0.69265527509516112</v>
      </c>
      <c r="M38" s="98">
        <v>0.9229296607470332</v>
      </c>
      <c r="N38" s="98">
        <v>0.6511042795794616</v>
      </c>
      <c r="O38" s="98">
        <v>0.73174243704300179</v>
      </c>
      <c r="P38" s="98">
        <v>0.55676724416273327</v>
      </c>
      <c r="Q38" s="98">
        <v>0.9209378867328073</v>
      </c>
      <c r="R38" s="98">
        <v>1.0648683915286627</v>
      </c>
      <c r="S38" s="98">
        <v>0.95058166560475876</v>
      </c>
      <c r="T38" s="98">
        <v>1.3098639183816103</v>
      </c>
      <c r="U38" s="98">
        <v>1.4088164338003555</v>
      </c>
      <c r="V38" s="98">
        <v>0.86915776104028053</v>
      </c>
      <c r="W38" s="98">
        <v>0.98835812385863575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0.97596329233842349</v>
      </c>
      <c r="D39" s="122">
        <v>0.99528737242889076</v>
      </c>
      <c r="E39" s="122">
        <v>1.0245026558604209</v>
      </c>
      <c r="F39" s="122">
        <v>1.163580888063628</v>
      </c>
      <c r="G39" s="122">
        <v>1.2488459365499296</v>
      </c>
      <c r="H39" s="122">
        <v>1.2874874905563074</v>
      </c>
      <c r="I39" s="122">
        <v>0.96345351217606479</v>
      </c>
      <c r="J39" s="122">
        <v>1.2059340248432944</v>
      </c>
      <c r="K39" s="122">
        <v>1.0481744560596968</v>
      </c>
      <c r="L39" s="122">
        <v>1.4521927286031591</v>
      </c>
      <c r="M39" s="122">
        <v>1.0308123996031111</v>
      </c>
      <c r="N39" s="122">
        <v>0.99144628646598854</v>
      </c>
      <c r="O39" s="122">
        <v>0.89891654159719225</v>
      </c>
      <c r="P39" s="122">
        <v>0.58163079654556282</v>
      </c>
      <c r="Q39" s="122">
        <v>0.83982770756998537</v>
      </c>
      <c r="R39" s="122">
        <v>1.0176717514318996</v>
      </c>
      <c r="S39" s="122">
        <v>1.062990507024091</v>
      </c>
      <c r="T39" s="122">
        <v>1.3319201122439319</v>
      </c>
      <c r="U39" s="122">
        <v>1.2228541887939191</v>
      </c>
      <c r="V39" s="122">
        <v>0.86153931542923146</v>
      </c>
      <c r="W39" s="122">
        <v>0.69292116343306553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0.97596329233842349</v>
      </c>
      <c r="D41" s="33">
        <v>0.99528737242889076</v>
      </c>
      <c r="E41" s="33">
        <v>1.0245026558604209</v>
      </c>
      <c r="F41" s="33">
        <v>1.163580888063628</v>
      </c>
      <c r="G41" s="33">
        <v>1.2488459365499296</v>
      </c>
      <c r="H41" s="33">
        <v>1.2874874905563074</v>
      </c>
      <c r="I41" s="33">
        <v>0.96345351217606479</v>
      </c>
      <c r="J41" s="33">
        <v>1.2059340248432944</v>
      </c>
      <c r="K41" s="33">
        <v>1.0481744560596968</v>
      </c>
      <c r="L41" s="33">
        <v>1.4521927286031591</v>
      </c>
      <c r="M41" s="33">
        <v>1.0308123996031111</v>
      </c>
      <c r="N41" s="33">
        <v>0.99144628646598854</v>
      </c>
      <c r="O41" s="33">
        <v>0.89891654159719225</v>
      </c>
      <c r="P41" s="33">
        <v>0.58163079654556282</v>
      </c>
      <c r="Q41" s="33">
        <v>0.83982770756998537</v>
      </c>
      <c r="R41" s="33">
        <v>1.0176717514318996</v>
      </c>
      <c r="S41" s="33">
        <v>1.062990507024091</v>
      </c>
      <c r="T41" s="33">
        <v>1.3319201122439319</v>
      </c>
      <c r="U41" s="33">
        <v>1.2228541887939191</v>
      </c>
      <c r="V41" s="33">
        <v>0.86153931542923146</v>
      </c>
      <c r="W41" s="33">
        <v>0.69292116343306553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535.83324648652354</v>
      </c>
      <c r="D43" s="117">
        <f t="shared" si="14"/>
        <v>349.26594986971872</v>
      </c>
      <c r="E43" s="117">
        <f t="shared" si="14"/>
        <v>357.53141778044335</v>
      </c>
      <c r="F43" s="117">
        <f t="shared" si="14"/>
        <v>310.83775536686181</v>
      </c>
      <c r="G43" s="117">
        <f t="shared" si="14"/>
        <v>318.28359068609353</v>
      </c>
      <c r="H43" s="117">
        <f t="shared" si="14"/>
        <v>384.08188337343626</v>
      </c>
      <c r="I43" s="117">
        <f t="shared" si="14"/>
        <v>156.74149687978399</v>
      </c>
      <c r="J43" s="117">
        <f t="shared" si="14"/>
        <v>336.52275352930735</v>
      </c>
      <c r="K43" s="117">
        <f t="shared" si="14"/>
        <v>249.77024904689605</v>
      </c>
      <c r="L43" s="117">
        <f t="shared" si="14"/>
        <v>360.27231477691095</v>
      </c>
      <c r="M43" s="117">
        <f t="shared" si="14"/>
        <v>335.80222713004179</v>
      </c>
      <c r="N43" s="117">
        <f t="shared" si="14"/>
        <v>447.02928108787614</v>
      </c>
      <c r="O43" s="117">
        <f t="shared" si="14"/>
        <v>456.89477158976644</v>
      </c>
      <c r="P43" s="117">
        <f t="shared" si="14"/>
        <v>301.21504985993334</v>
      </c>
      <c r="Q43" s="117">
        <f t="shared" si="14"/>
        <v>125.25953288783299</v>
      </c>
      <c r="R43" s="117">
        <f t="shared" ref="R43:V43" si="15">R44+R47+R49+R58</f>
        <v>46.633928123444562</v>
      </c>
      <c r="S43" s="117">
        <f t="shared" si="15"/>
        <v>129.40107197007652</v>
      </c>
      <c r="T43" s="117">
        <f t="shared" si="15"/>
        <v>130.59900195305414</v>
      </c>
      <c r="U43" s="117">
        <f t="shared" si="15"/>
        <v>177.12130325914774</v>
      </c>
      <c r="V43" s="117">
        <f t="shared" si="15"/>
        <v>136.33247597908678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456.542557350945</v>
      </c>
      <c r="D44" s="122">
        <f t="shared" si="17"/>
        <v>288.97674545760651</v>
      </c>
      <c r="E44" s="122">
        <f t="shared" si="17"/>
        <v>294.14821905207344</v>
      </c>
      <c r="F44" s="122">
        <f t="shared" si="17"/>
        <v>253.36316102982613</v>
      </c>
      <c r="G44" s="122">
        <f t="shared" si="17"/>
        <v>256.79462345620038</v>
      </c>
      <c r="H44" s="122">
        <f t="shared" si="17"/>
        <v>302.84613722611243</v>
      </c>
      <c r="I44" s="122">
        <f t="shared" si="17"/>
        <v>115.10733300756465</v>
      </c>
      <c r="J44" s="122">
        <f t="shared" si="17"/>
        <v>253.89324600420414</v>
      </c>
      <c r="K44" s="122">
        <f t="shared" si="17"/>
        <v>195.23452389133101</v>
      </c>
      <c r="L44" s="122">
        <f t="shared" si="17"/>
        <v>287.95293329699109</v>
      </c>
      <c r="M44" s="122">
        <f t="shared" si="17"/>
        <v>265.49230898960559</v>
      </c>
      <c r="N44" s="122">
        <f t="shared" si="17"/>
        <v>356.0889837223271</v>
      </c>
      <c r="O44" s="122">
        <f t="shared" si="17"/>
        <v>382.90000666717094</v>
      </c>
      <c r="P44" s="122">
        <f t="shared" si="17"/>
        <v>246.35695000624713</v>
      </c>
      <c r="Q44" s="122">
        <f t="shared" si="17"/>
        <v>100.50591680876819</v>
      </c>
      <c r="R44" s="122">
        <f t="shared" ref="R44:V44" si="18">SUM(R45:R46)</f>
        <v>34.630817957424959</v>
      </c>
      <c r="S44" s="122">
        <f t="shared" si="18"/>
        <v>91.720308565724451</v>
      </c>
      <c r="T44" s="122">
        <f t="shared" si="18"/>
        <v>91.890684234904384</v>
      </c>
      <c r="U44" s="122">
        <f t="shared" si="18"/>
        <v>128.25384692673757</v>
      </c>
      <c r="V44" s="122">
        <f t="shared" si="18"/>
        <v>104.50897063385014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450.18179130545298</v>
      </c>
      <c r="D45" s="98">
        <v>284.98172825039211</v>
      </c>
      <c r="E45" s="98">
        <v>290.14619753182029</v>
      </c>
      <c r="F45" s="98">
        <v>249.91528100878352</v>
      </c>
      <c r="G45" s="98">
        <v>253.31047398323685</v>
      </c>
      <c r="H45" s="98">
        <v>298.79528623368049</v>
      </c>
      <c r="I45" s="98">
        <v>113.58144367526366</v>
      </c>
      <c r="J45" s="98">
        <v>250.5277527695001</v>
      </c>
      <c r="K45" s="98">
        <v>192.65232984649597</v>
      </c>
      <c r="L45" s="98">
        <v>284.15540743134915</v>
      </c>
      <c r="M45" s="98">
        <v>261.9894751166525</v>
      </c>
      <c r="N45" s="98">
        <v>351.30673357804289</v>
      </c>
      <c r="O45" s="98">
        <v>377.60884129013334</v>
      </c>
      <c r="P45" s="98">
        <v>242.82905383480843</v>
      </c>
      <c r="Q45" s="98">
        <v>99.026925811020519</v>
      </c>
      <c r="R45" s="98">
        <v>34.120820896575644</v>
      </c>
      <c r="S45" s="98">
        <v>90.370653651151486</v>
      </c>
      <c r="T45" s="98">
        <v>90.53440294491952</v>
      </c>
      <c r="U45" s="98">
        <v>126.37701252319951</v>
      </c>
      <c r="V45" s="98">
        <v>102.97446387181316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6.3607660454920074</v>
      </c>
      <c r="D46" s="98">
        <v>3.9950172072143912</v>
      </c>
      <c r="E46" s="98">
        <v>4.002021520253165</v>
      </c>
      <c r="F46" s="98">
        <v>3.4478800210426068</v>
      </c>
      <c r="G46" s="98">
        <v>3.4841494729635123</v>
      </c>
      <c r="H46" s="98">
        <v>4.0508509924319291</v>
      </c>
      <c r="I46" s="98">
        <v>1.5258893323009877</v>
      </c>
      <c r="J46" s="98">
        <v>3.3654932347040489</v>
      </c>
      <c r="K46" s="98">
        <v>2.5821940448350436</v>
      </c>
      <c r="L46" s="98">
        <v>3.7975258656419197</v>
      </c>
      <c r="M46" s="98">
        <v>3.5028338729530697</v>
      </c>
      <c r="N46" s="98">
        <v>4.7822501442842267</v>
      </c>
      <c r="O46" s="98">
        <v>5.2911653770376281</v>
      </c>
      <c r="P46" s="98">
        <v>3.5278961714386963</v>
      </c>
      <c r="Q46" s="98">
        <v>1.4789909977476678</v>
      </c>
      <c r="R46" s="98">
        <v>0.50999706084931384</v>
      </c>
      <c r="S46" s="98">
        <v>1.349654914572969</v>
      </c>
      <c r="T46" s="98">
        <v>1.3562812899848675</v>
      </c>
      <c r="U46" s="98">
        <v>1.8768344035380664</v>
      </c>
      <c r="V46" s="98">
        <v>1.5345067620369874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2.7555085752659372E-2</v>
      </c>
      <c r="D47" s="122">
        <f t="shared" si="20"/>
        <v>1.3860546647603431E-2</v>
      </c>
      <c r="E47" s="122">
        <f t="shared" si="20"/>
        <v>0.45606672565085454</v>
      </c>
      <c r="F47" s="122">
        <f t="shared" si="20"/>
        <v>0.47784776887992558</v>
      </c>
      <c r="G47" s="122">
        <f t="shared" si="20"/>
        <v>0.51096327891185578</v>
      </c>
      <c r="H47" s="122">
        <f t="shared" si="20"/>
        <v>1.2562168562265261</v>
      </c>
      <c r="I47" s="122">
        <f t="shared" si="20"/>
        <v>0.48433788659465449</v>
      </c>
      <c r="J47" s="122">
        <f t="shared" si="20"/>
        <v>0.67694151003307668</v>
      </c>
      <c r="K47" s="122">
        <f t="shared" si="20"/>
        <v>0.43308392629203057</v>
      </c>
      <c r="L47" s="122">
        <f t="shared" si="20"/>
        <v>0.74373092127220786</v>
      </c>
      <c r="M47" s="122">
        <f t="shared" si="20"/>
        <v>0.66822210586343245</v>
      </c>
      <c r="N47" s="122">
        <f t="shared" si="20"/>
        <v>0.7329415707857615</v>
      </c>
      <c r="O47" s="122">
        <f t="shared" si="20"/>
        <v>0.62032873699918989</v>
      </c>
      <c r="P47" s="122">
        <f t="shared" si="20"/>
        <v>0.18150635688903724</v>
      </c>
      <c r="Q47" s="122">
        <f t="shared" si="20"/>
        <v>6.9381099307620028E-2</v>
      </c>
      <c r="R47" s="122">
        <f t="shared" si="20"/>
        <v>1.5141066513179202E-2</v>
      </c>
      <c r="S47" s="122">
        <f t="shared" si="20"/>
        <v>8.0097577735608855E-2</v>
      </c>
      <c r="T47" s="122">
        <f t="shared" si="20"/>
        <v>9.2627441178155009E-2</v>
      </c>
      <c r="U47" s="122">
        <f t="shared" si="20"/>
        <v>0.13671604336549478</v>
      </c>
      <c r="V47" s="122">
        <f t="shared" si="20"/>
        <v>0.15890592588589969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2.7555085752659372E-2</v>
      </c>
      <c r="D48" s="98">
        <v>1.3860546647603431E-2</v>
      </c>
      <c r="E48" s="98">
        <v>0.45606672565085454</v>
      </c>
      <c r="F48" s="98">
        <v>0.47784776887992558</v>
      </c>
      <c r="G48" s="98">
        <v>0.51096327891185578</v>
      </c>
      <c r="H48" s="98">
        <v>1.2562168562265261</v>
      </c>
      <c r="I48" s="98">
        <v>0.48433788659465449</v>
      </c>
      <c r="J48" s="98">
        <v>0.67694151003307668</v>
      </c>
      <c r="K48" s="98">
        <v>0.43308392629203057</v>
      </c>
      <c r="L48" s="98">
        <v>0.74373092127220786</v>
      </c>
      <c r="M48" s="98">
        <v>0.66822210586343245</v>
      </c>
      <c r="N48" s="98">
        <v>0.7329415707857615</v>
      </c>
      <c r="O48" s="98">
        <v>0.62032873699918989</v>
      </c>
      <c r="P48" s="98">
        <v>0.18150635688903724</v>
      </c>
      <c r="Q48" s="98">
        <v>6.9381099307620028E-2</v>
      </c>
      <c r="R48" s="98">
        <v>1.5141066513179202E-2</v>
      </c>
      <c r="S48" s="98">
        <v>8.0097577735608855E-2</v>
      </c>
      <c r="T48" s="98">
        <v>9.2627441178155009E-2</v>
      </c>
      <c r="U48" s="98">
        <v>0.13671604336549478</v>
      </c>
      <c r="V48" s="98">
        <v>0.15890592588589969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59.87876380808467</v>
      </c>
      <c r="D49" s="122">
        <v>45.018653416765979</v>
      </c>
      <c r="E49" s="122">
        <v>47.000650387976137</v>
      </c>
      <c r="F49" s="122">
        <v>42.099928054485879</v>
      </c>
      <c r="G49" s="122">
        <v>45.151387481499349</v>
      </c>
      <c r="H49" s="122">
        <v>60.13289116997943</v>
      </c>
      <c r="I49" s="122">
        <v>29.671780561335805</v>
      </c>
      <c r="J49" s="122">
        <v>63.378858140350147</v>
      </c>
      <c r="K49" s="122">
        <v>41.309660994381765</v>
      </c>
      <c r="L49" s="122">
        <v>54.286720706272035</v>
      </c>
      <c r="M49" s="122">
        <v>53.592737923531317</v>
      </c>
      <c r="N49" s="122">
        <v>69.011377791309087</v>
      </c>
      <c r="O49" s="122">
        <v>53.59215061659058</v>
      </c>
      <c r="P49" s="122">
        <v>39.302099758366396</v>
      </c>
      <c r="Q49" s="122">
        <v>18.094343487056609</v>
      </c>
      <c r="R49" s="122">
        <v>9.0400199290551022</v>
      </c>
      <c r="S49" s="122">
        <v>28.540791753509446</v>
      </c>
      <c r="T49" s="122">
        <v>28.99371472316837</v>
      </c>
      <c r="U49" s="122">
        <v>38.046990891838227</v>
      </c>
      <c r="V49" s="122">
        <v>24.736061803836428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49.20965503902142</v>
      </c>
      <c r="D50" s="98">
        <v>36.765350201814449</v>
      </c>
      <c r="E50" s="98">
        <v>37.918043126973494</v>
      </c>
      <c r="F50" s="98">
        <v>32.814470959719969</v>
      </c>
      <c r="G50" s="98">
        <v>34.891813572725574</v>
      </c>
      <c r="H50" s="98">
        <v>46.887002104485994</v>
      </c>
      <c r="I50" s="98">
        <v>25.218398458253272</v>
      </c>
      <c r="J50" s="98">
        <v>55.735539585904348</v>
      </c>
      <c r="K50" s="98">
        <v>34.891744017884264</v>
      </c>
      <c r="L50" s="98">
        <v>47.948692596746774</v>
      </c>
      <c r="M50" s="98">
        <v>36.497308504741305</v>
      </c>
      <c r="N50" s="98">
        <v>43.892421628987464</v>
      </c>
      <c r="O50" s="98">
        <v>15.104151691270644</v>
      </c>
      <c r="P50" s="98">
        <v>6.5826770376913242</v>
      </c>
      <c r="Q50" s="98">
        <v>5.8628791061709542</v>
      </c>
      <c r="R50" s="98">
        <v>8.9171335817457589</v>
      </c>
      <c r="S50" s="98">
        <v>28.199542546644327</v>
      </c>
      <c r="T50" s="98">
        <v>28.817860309768054</v>
      </c>
      <c r="U50" s="98">
        <v>36.783025861333662</v>
      </c>
      <c r="V50" s="98">
        <v>13.475473506083571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0.43277204300648908</v>
      </c>
      <c r="D51" s="98">
        <v>0.15185227307631582</v>
      </c>
      <c r="E51" s="98">
        <v>0.54655526140443289</v>
      </c>
      <c r="F51" s="98">
        <v>1.823556024135311E-3</v>
      </c>
      <c r="G51" s="98">
        <v>0.42127117819145415</v>
      </c>
      <c r="H51" s="98">
        <v>0.75807828800341981</v>
      </c>
      <c r="I51" s="98">
        <v>0</v>
      </c>
      <c r="J51" s="98">
        <v>0.63427311735784064</v>
      </c>
      <c r="K51" s="98">
        <v>0.29046145810756863</v>
      </c>
      <c r="L51" s="98">
        <v>0</v>
      </c>
      <c r="M51" s="98">
        <v>0.2054096682229023</v>
      </c>
      <c r="N51" s="98">
        <v>0.51235367279945121</v>
      </c>
      <c r="O51" s="98">
        <v>0</v>
      </c>
      <c r="P51" s="98">
        <v>1.1000165128274291</v>
      </c>
      <c r="Q51" s="98">
        <v>1.5710700840912493E-2</v>
      </c>
      <c r="R51" s="98">
        <v>0.12288634730934284</v>
      </c>
      <c r="S51" s="98">
        <v>0.34108727067022571</v>
      </c>
      <c r="T51" s="98">
        <v>0.17585441340031596</v>
      </c>
      <c r="U51" s="98">
        <v>1.263965030504568</v>
      </c>
      <c r="V51" s="98">
        <v>0.58550203659382949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0.22972480232913911</v>
      </c>
      <c r="D52" s="101">
        <v>8.233084447755129E-2</v>
      </c>
      <c r="E52" s="101">
        <v>0.29579033134969568</v>
      </c>
      <c r="F52" s="101">
        <v>1.0383179211515077E-3</v>
      </c>
      <c r="G52" s="101">
        <v>0.23662917523394075</v>
      </c>
      <c r="H52" s="101">
        <v>0.42278217945266983</v>
      </c>
      <c r="I52" s="101">
        <v>0</v>
      </c>
      <c r="J52" s="101">
        <v>0.35284141766997856</v>
      </c>
      <c r="K52" s="101">
        <v>0.16265126870803059</v>
      </c>
      <c r="L52" s="101">
        <v>0</v>
      </c>
      <c r="M52" s="101">
        <v>0.11667902369145515</v>
      </c>
      <c r="N52" s="101">
        <v>0.28982306901675775</v>
      </c>
      <c r="O52" s="101">
        <v>0</v>
      </c>
      <c r="P52" s="101">
        <v>0.56574964140906958</v>
      </c>
      <c r="Q52" s="101">
        <v>7.8222239776401595E-3</v>
      </c>
      <c r="R52" s="101">
        <v>6.1066866241652432E-2</v>
      </c>
      <c r="S52" s="101">
        <v>0.17736463412004694</v>
      </c>
      <c r="T52" s="101">
        <v>8.3052057840624902E-2</v>
      </c>
      <c r="U52" s="101">
        <v>0.60639275911656632</v>
      </c>
      <c r="V52" s="101">
        <v>0.26708094096201163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0.20304724067735</v>
      </c>
      <c r="D53" s="104">
        <v>6.952142859876452E-2</v>
      </c>
      <c r="E53" s="104">
        <v>0.25076493005473716</v>
      </c>
      <c r="F53" s="104">
        <v>7.852381029838034E-4</v>
      </c>
      <c r="G53" s="104">
        <v>0.1846420029575134</v>
      </c>
      <c r="H53" s="104">
        <v>0.33529610855074993</v>
      </c>
      <c r="I53" s="104">
        <v>0</v>
      </c>
      <c r="J53" s="104">
        <v>0.28143169968786208</v>
      </c>
      <c r="K53" s="104">
        <v>0.127810189399538</v>
      </c>
      <c r="L53" s="104">
        <v>0</v>
      </c>
      <c r="M53" s="104">
        <v>8.8730644531447148E-2</v>
      </c>
      <c r="N53" s="104">
        <v>0.22253060378269349</v>
      </c>
      <c r="O53" s="104">
        <v>0</v>
      </c>
      <c r="P53" s="104">
        <v>0.5342668714183596</v>
      </c>
      <c r="Q53" s="104">
        <v>7.8884768632723323E-3</v>
      </c>
      <c r="R53" s="104">
        <v>6.1819481067690397E-2</v>
      </c>
      <c r="S53" s="104">
        <v>0.1637226365501788</v>
      </c>
      <c r="T53" s="104">
        <v>9.280235555969106E-2</v>
      </c>
      <c r="U53" s="104">
        <v>0.65757227138800156</v>
      </c>
      <c r="V53" s="104">
        <v>0.31842109563181786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6.9550940411942284</v>
      </c>
      <c r="D54" s="101">
        <v>5.4025577928940525</v>
      </c>
      <c r="E54" s="101">
        <v>3.8744156605391167</v>
      </c>
      <c r="F54" s="101">
        <v>7.2662512415668514</v>
      </c>
      <c r="G54" s="101">
        <v>6.0132890000236019</v>
      </c>
      <c r="H54" s="101">
        <v>7.0003688848828762</v>
      </c>
      <c r="I54" s="101">
        <v>1.7970439751121423</v>
      </c>
      <c r="J54" s="101">
        <v>3.2615074299446758</v>
      </c>
      <c r="K54" s="101">
        <v>1.6029520687095429</v>
      </c>
      <c r="L54" s="101">
        <v>3.6927945049131594</v>
      </c>
      <c r="M54" s="101">
        <v>4.5766324063538324</v>
      </c>
      <c r="N54" s="101">
        <v>11.220081959036634</v>
      </c>
      <c r="O54" s="101">
        <v>9.722170651982708</v>
      </c>
      <c r="P54" s="101">
        <v>3.1894200358721534</v>
      </c>
      <c r="Q54" s="101">
        <v>0.71553830334572832</v>
      </c>
      <c r="R54" s="101">
        <v>0</v>
      </c>
      <c r="S54" s="101">
        <v>0</v>
      </c>
      <c r="T54" s="101">
        <v>0</v>
      </c>
      <c r="U54" s="101">
        <v>0</v>
      </c>
      <c r="V54" s="101">
        <v>3.6058533643056543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3.2812426848625318</v>
      </c>
      <c r="D55" s="104">
        <v>2.6988931489811661</v>
      </c>
      <c r="E55" s="104">
        <v>4.6616363390590898</v>
      </c>
      <c r="F55" s="104">
        <v>2.0173822971749269</v>
      </c>
      <c r="G55" s="104">
        <v>3.8250137305587173</v>
      </c>
      <c r="H55" s="104">
        <v>5.4874418926071478</v>
      </c>
      <c r="I55" s="104">
        <v>2.6563381279703888</v>
      </c>
      <c r="J55" s="104">
        <v>3.7475380071432731</v>
      </c>
      <c r="K55" s="104">
        <v>4.5245034496803855</v>
      </c>
      <c r="L55" s="104">
        <v>2.6452336046121041</v>
      </c>
      <c r="M55" s="104">
        <v>12.313387344213279</v>
      </c>
      <c r="N55" s="104">
        <v>13.386520530485544</v>
      </c>
      <c r="O55" s="104">
        <v>28.765828273337227</v>
      </c>
      <c r="P55" s="104">
        <v>28.429986171975486</v>
      </c>
      <c r="Q55" s="104">
        <v>11.500215376699014</v>
      </c>
      <c r="R55" s="104">
        <v>0</v>
      </c>
      <c r="S55" s="104">
        <v>1.6193619489096974E-4</v>
      </c>
      <c r="T55" s="104">
        <v>0</v>
      </c>
      <c r="U55" s="104">
        <v>0</v>
      </c>
      <c r="V55" s="104">
        <v>7.0692328968533715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1.5603038441360666</v>
      </c>
      <c r="D56" s="98">
        <v>1.3172457901059911</v>
      </c>
      <c r="E56" s="98">
        <v>2.2722198402338885</v>
      </c>
      <c r="F56" s="98">
        <v>1.0425423927941544</v>
      </c>
      <c r="G56" s="98">
        <v>1.9460554592642789</v>
      </c>
      <c r="H56" s="98">
        <v>2.7657367845491629</v>
      </c>
      <c r="I56" s="98">
        <v>1.4706477147314629</v>
      </c>
      <c r="J56" s="98">
        <v>1.8902125043620641</v>
      </c>
      <c r="K56" s="98">
        <v>2.3093795834937509</v>
      </c>
      <c r="L56" s="98">
        <v>1.3385487883515033</v>
      </c>
      <c r="M56" s="98">
        <v>6.4737986608193419</v>
      </c>
      <c r="N56" s="98">
        <v>7.0408311092705764</v>
      </c>
      <c r="O56" s="98">
        <v>15.67853694188303</v>
      </c>
      <c r="P56" s="98">
        <v>13.736125904539747</v>
      </c>
      <c r="Q56" s="98">
        <v>5.4982028352903134</v>
      </c>
      <c r="R56" s="98">
        <v>0</v>
      </c>
      <c r="S56" s="98">
        <v>8.2422881164097422E-5</v>
      </c>
      <c r="T56" s="98">
        <v>0</v>
      </c>
      <c r="U56" s="98">
        <v>0</v>
      </c>
      <c r="V56" s="98">
        <v>3.10473218823762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1.7209388407264652</v>
      </c>
      <c r="D57" s="98">
        <v>1.3816473588751748</v>
      </c>
      <c r="E57" s="98">
        <v>2.3894164988252018</v>
      </c>
      <c r="F57" s="98">
        <v>0.97483990438077239</v>
      </c>
      <c r="G57" s="98">
        <v>1.8789582712944384</v>
      </c>
      <c r="H57" s="98">
        <v>2.7217051080579844</v>
      </c>
      <c r="I57" s="98">
        <v>1.1856904132389261</v>
      </c>
      <c r="J57" s="98">
        <v>1.8573255027812088</v>
      </c>
      <c r="K57" s="98">
        <v>2.2151238661866346</v>
      </c>
      <c r="L57" s="98">
        <v>1.3066848162606008</v>
      </c>
      <c r="M57" s="98">
        <v>5.839588683393937</v>
      </c>
      <c r="N57" s="98">
        <v>6.345689421214967</v>
      </c>
      <c r="O57" s="98">
        <v>13.0872913314542</v>
      </c>
      <c r="P57" s="98">
        <v>14.693860267435737</v>
      </c>
      <c r="Q57" s="98">
        <v>6.0020125414086998</v>
      </c>
      <c r="R57" s="98">
        <v>0</v>
      </c>
      <c r="S57" s="98">
        <v>7.9513313726872317E-5</v>
      </c>
      <c r="T57" s="98">
        <v>0</v>
      </c>
      <c r="U57" s="98">
        <v>0</v>
      </c>
      <c r="V57" s="98">
        <v>3.9645007086157511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19.384370241741184</v>
      </c>
      <c r="D58" s="122">
        <v>15.256690448698611</v>
      </c>
      <c r="E58" s="122">
        <v>15.926481614742947</v>
      </c>
      <c r="F58" s="122">
        <v>14.896818513669894</v>
      </c>
      <c r="G58" s="122">
        <v>15.82661646948198</v>
      </c>
      <c r="H58" s="122">
        <v>19.846638121117888</v>
      </c>
      <c r="I58" s="122">
        <v>11.478045424288888</v>
      </c>
      <c r="J58" s="122">
        <v>18.57370787471995</v>
      </c>
      <c r="K58" s="122">
        <v>12.792980234891248</v>
      </c>
      <c r="L58" s="122">
        <v>17.288929852375578</v>
      </c>
      <c r="M58" s="122">
        <v>16.04895811104144</v>
      </c>
      <c r="N58" s="122">
        <v>21.195978003454197</v>
      </c>
      <c r="O58" s="122">
        <v>19.78228556900574</v>
      </c>
      <c r="P58" s="122">
        <v>15.374493738430772</v>
      </c>
      <c r="Q58" s="122">
        <v>6.5898914927005672</v>
      </c>
      <c r="R58" s="122">
        <v>2.9479491704513263</v>
      </c>
      <c r="S58" s="122">
        <v>9.0598740731070162</v>
      </c>
      <c r="T58" s="122">
        <v>9.6219755538032281</v>
      </c>
      <c r="U58" s="122">
        <v>10.683749397206467</v>
      </c>
      <c r="V58" s="122">
        <v>6.9285376155142906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19.384370241741184</v>
      </c>
      <c r="D60" s="33">
        <v>15.256690448698611</v>
      </c>
      <c r="E60" s="33">
        <v>15.926481614742947</v>
      </c>
      <c r="F60" s="33">
        <v>14.896818513669894</v>
      </c>
      <c r="G60" s="33">
        <v>15.82661646948198</v>
      </c>
      <c r="H60" s="33">
        <v>19.846638121117888</v>
      </c>
      <c r="I60" s="33">
        <v>11.478045424288888</v>
      </c>
      <c r="J60" s="33">
        <v>18.57370787471995</v>
      </c>
      <c r="K60" s="33">
        <v>12.792980234891248</v>
      </c>
      <c r="L60" s="33">
        <v>17.288929852375578</v>
      </c>
      <c r="M60" s="33">
        <v>16.04895811104144</v>
      </c>
      <c r="N60" s="33">
        <v>21.195978003454197</v>
      </c>
      <c r="O60" s="33">
        <v>19.78228556900574</v>
      </c>
      <c r="P60" s="33">
        <v>15.374493738430772</v>
      </c>
      <c r="Q60" s="33">
        <v>6.5898914927005672</v>
      </c>
      <c r="R60" s="33">
        <v>2.9479491704513263</v>
      </c>
      <c r="S60" s="33">
        <v>9.0598740731070162</v>
      </c>
      <c r="T60" s="33">
        <v>9.6219755538032281</v>
      </c>
      <c r="U60" s="33">
        <v>10.683749397206467</v>
      </c>
      <c r="V60" s="33">
        <v>6.9285376155142906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833.87572721521406</v>
      </c>
      <c r="D62" s="117">
        <f t="shared" si="21"/>
        <v>813.00315071778175</v>
      </c>
      <c r="E62" s="117">
        <f t="shared" si="21"/>
        <v>766.4795214414645</v>
      </c>
      <c r="F62" s="117">
        <f t="shared" si="21"/>
        <v>638.91462469802286</v>
      </c>
      <c r="G62" s="117">
        <f t="shared" si="21"/>
        <v>566.98981305619748</v>
      </c>
      <c r="H62" s="117">
        <f t="shared" si="21"/>
        <v>572.62155424202547</v>
      </c>
      <c r="I62" s="117">
        <f t="shared" si="21"/>
        <v>518.81546212520368</v>
      </c>
      <c r="J62" s="117">
        <f t="shared" si="21"/>
        <v>635.1025739674302</v>
      </c>
      <c r="K62" s="117">
        <f t="shared" si="21"/>
        <v>529.2520298121658</v>
      </c>
      <c r="L62" s="117">
        <f t="shared" si="21"/>
        <v>681.19443494582003</v>
      </c>
      <c r="M62" s="117">
        <f t="shared" si="21"/>
        <v>373.26999502929652</v>
      </c>
      <c r="N62" s="117">
        <f t="shared" si="21"/>
        <v>572.45738277968258</v>
      </c>
      <c r="O62" s="117">
        <f t="shared" si="21"/>
        <v>414.03876061679989</v>
      </c>
      <c r="P62" s="117">
        <f t="shared" si="21"/>
        <v>512.84182265577533</v>
      </c>
      <c r="Q62" s="117">
        <f t="shared" si="21"/>
        <v>927.34975478091576</v>
      </c>
      <c r="R62" s="117">
        <f t="shared" ref="R62:V62" si="22">R63+R66+R68+R77</f>
        <v>682.46855531752453</v>
      </c>
      <c r="S62" s="117">
        <f t="shared" si="22"/>
        <v>547.51008501315539</v>
      </c>
      <c r="T62" s="117">
        <f t="shared" si="22"/>
        <v>499.36123017588005</v>
      </c>
      <c r="U62" s="117">
        <f t="shared" si="22"/>
        <v>377.95600276100589</v>
      </c>
      <c r="V62" s="117">
        <f t="shared" si="22"/>
        <v>381.56587585021617</v>
      </c>
      <c r="W62" s="117">
        <f t="shared" ref="W62" si="23">W63+W66+W68+W77</f>
        <v>417.7258308444724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696.30911672799914</v>
      </c>
      <c r="D63" s="122">
        <f t="shared" si="24"/>
        <v>658.96681032397248</v>
      </c>
      <c r="E63" s="122">
        <f t="shared" si="24"/>
        <v>617.47320135303778</v>
      </c>
      <c r="F63" s="122">
        <f t="shared" si="24"/>
        <v>511.7796378486932</v>
      </c>
      <c r="G63" s="122">
        <f t="shared" si="24"/>
        <v>446.9298719903752</v>
      </c>
      <c r="H63" s="122">
        <f t="shared" si="24"/>
        <v>435.41818182162149</v>
      </c>
      <c r="I63" s="122">
        <f t="shared" si="24"/>
        <v>381.83442928252464</v>
      </c>
      <c r="J63" s="122">
        <f t="shared" si="24"/>
        <v>466.52956230805546</v>
      </c>
      <c r="K63" s="122">
        <f t="shared" si="24"/>
        <v>407.52917533931014</v>
      </c>
      <c r="L63" s="122">
        <f t="shared" si="24"/>
        <v>538.16296212905149</v>
      </c>
      <c r="M63" s="122">
        <f t="shared" si="24"/>
        <v>291.26420109116577</v>
      </c>
      <c r="N63" s="122">
        <f t="shared" si="24"/>
        <v>453.75968221344567</v>
      </c>
      <c r="O63" s="122">
        <f t="shared" si="24"/>
        <v>336.94998889485049</v>
      </c>
      <c r="P63" s="122">
        <f t="shared" si="24"/>
        <v>399.95862267928419</v>
      </c>
      <c r="Q63" s="122">
        <f t="shared" si="24"/>
        <v>724.97223766433331</v>
      </c>
      <c r="R63" s="122">
        <f t="shared" ref="R63:V63" si="25">SUM(R64:R65)</f>
        <v>506.84282906873619</v>
      </c>
      <c r="S63" s="122">
        <f t="shared" si="25"/>
        <v>386.52944765434381</v>
      </c>
      <c r="T63" s="122">
        <f t="shared" si="25"/>
        <v>349.75869139138177</v>
      </c>
      <c r="U63" s="122">
        <f t="shared" si="25"/>
        <v>273.5711186113794</v>
      </c>
      <c r="V63" s="122">
        <f t="shared" si="25"/>
        <v>281.21645838938622</v>
      </c>
      <c r="W63" s="122">
        <f t="shared" ref="W63" si="26">SUM(W64:W65)</f>
        <v>292.58335871419018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685.01898159146515</v>
      </c>
      <c r="D64" s="98">
        <v>648.34596747151386</v>
      </c>
      <c r="E64" s="98">
        <v>607.66465989801054</v>
      </c>
      <c r="F64" s="98">
        <v>503.63759106815996</v>
      </c>
      <c r="G64" s="98">
        <v>439.83344735915301</v>
      </c>
      <c r="H64" s="98">
        <v>428.59681112307788</v>
      </c>
      <c r="I64" s="98">
        <v>375.90294583355728</v>
      </c>
      <c r="J64" s="98">
        <v>459.28221124994371</v>
      </c>
      <c r="K64" s="98">
        <v>401.21525346063152</v>
      </c>
      <c r="L64" s="98">
        <v>529.85719932900213</v>
      </c>
      <c r="M64" s="98">
        <v>286.78831819292157</v>
      </c>
      <c r="N64" s="98">
        <v>446.7264526343638</v>
      </c>
      <c r="O64" s="98">
        <v>331.64825612462073</v>
      </c>
      <c r="P64" s="98">
        <v>393.53607650352671</v>
      </c>
      <c r="Q64" s="98">
        <v>713.14646598595129</v>
      </c>
      <c r="R64" s="98">
        <v>498.60155118535505</v>
      </c>
      <c r="S64" s="98">
        <v>380.26298458790814</v>
      </c>
      <c r="T64" s="98">
        <v>344.07677147627589</v>
      </c>
      <c r="U64" s="98">
        <v>269.1664161238744</v>
      </c>
      <c r="V64" s="98">
        <v>276.67465156919184</v>
      </c>
      <c r="W64" s="98">
        <v>287.88642434713711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11.290135136534008</v>
      </c>
      <c r="D65" s="98">
        <v>10.620842852458608</v>
      </c>
      <c r="E65" s="98">
        <v>9.8085414550271981</v>
      </c>
      <c r="F65" s="98">
        <v>8.1420467805332368</v>
      </c>
      <c r="G65" s="98">
        <v>7.0964246312222103</v>
      </c>
      <c r="H65" s="98">
        <v>6.8213706985436104</v>
      </c>
      <c r="I65" s="98">
        <v>5.9314834489673824</v>
      </c>
      <c r="J65" s="98">
        <v>7.247351058111775</v>
      </c>
      <c r="K65" s="98">
        <v>6.3139218786786362</v>
      </c>
      <c r="L65" s="98">
        <v>8.3057628000493704</v>
      </c>
      <c r="M65" s="98">
        <v>4.4758828982441994</v>
      </c>
      <c r="N65" s="98">
        <v>7.0332295790818815</v>
      </c>
      <c r="O65" s="98">
        <v>5.3017327702297781</v>
      </c>
      <c r="P65" s="98">
        <v>6.4225461757574509</v>
      </c>
      <c r="Q65" s="98">
        <v>11.825771678381985</v>
      </c>
      <c r="R65" s="98">
        <v>8.2412778833811569</v>
      </c>
      <c r="S65" s="98">
        <v>6.2664630664356613</v>
      </c>
      <c r="T65" s="98">
        <v>5.6819199151058823</v>
      </c>
      <c r="U65" s="98">
        <v>4.4047024875050331</v>
      </c>
      <c r="V65" s="98">
        <v>4.5418068201943784</v>
      </c>
      <c r="W65" s="98">
        <v>4.6969343670530828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5.2329949848660295E-2</v>
      </c>
      <c r="D66" s="122">
        <f t="shared" si="27"/>
        <v>3.6505143434017263E-2</v>
      </c>
      <c r="E66" s="122">
        <f t="shared" si="27"/>
        <v>1.1162537884161765</v>
      </c>
      <c r="F66" s="122">
        <f t="shared" si="27"/>
        <v>1.0844608565965503</v>
      </c>
      <c r="G66" s="122">
        <f t="shared" si="27"/>
        <v>1.0530015552154468</v>
      </c>
      <c r="H66" s="122">
        <f t="shared" si="27"/>
        <v>2.3943234793576988</v>
      </c>
      <c r="I66" s="122">
        <f t="shared" si="27"/>
        <v>1.4593961935568736</v>
      </c>
      <c r="J66" s="122">
        <f t="shared" si="27"/>
        <v>1.6075298121601214</v>
      </c>
      <c r="K66" s="122">
        <f t="shared" si="27"/>
        <v>1.0710559934264501</v>
      </c>
      <c r="L66" s="122">
        <f t="shared" si="27"/>
        <v>1.5754114478862133</v>
      </c>
      <c r="M66" s="122">
        <f t="shared" si="27"/>
        <v>0.84976970329826818</v>
      </c>
      <c r="N66" s="122">
        <f t="shared" si="27"/>
        <v>1.0356178695276501</v>
      </c>
      <c r="O66" s="122">
        <f t="shared" si="27"/>
        <v>0.62738640369523113</v>
      </c>
      <c r="P66" s="122">
        <f t="shared" si="27"/>
        <v>0.35513474312839227</v>
      </c>
      <c r="Q66" s="122">
        <f t="shared" si="27"/>
        <v>0.56203378351287603</v>
      </c>
      <c r="R66" s="122">
        <f t="shared" si="27"/>
        <v>0.22875780009068333</v>
      </c>
      <c r="S66" s="122">
        <f t="shared" si="27"/>
        <v>0.37256816158163203</v>
      </c>
      <c r="T66" s="122">
        <f t="shared" si="27"/>
        <v>0.3427355244197744</v>
      </c>
      <c r="U66" s="122">
        <f t="shared" si="27"/>
        <v>0.32997390753204531</v>
      </c>
      <c r="V66" s="122">
        <f t="shared" si="27"/>
        <v>0.56754089230801186</v>
      </c>
      <c r="W66" s="122">
        <f t="shared" si="27"/>
        <v>0.39953725134092744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5.2329949848660295E-2</v>
      </c>
      <c r="D67" s="98">
        <v>3.6505143434017263E-2</v>
      </c>
      <c r="E67" s="98">
        <v>1.1162537884161765</v>
      </c>
      <c r="F67" s="98">
        <v>1.0844608565965503</v>
      </c>
      <c r="G67" s="98">
        <v>1.0530015552154468</v>
      </c>
      <c r="H67" s="98">
        <v>2.3943234793576988</v>
      </c>
      <c r="I67" s="98">
        <v>1.4593961935568736</v>
      </c>
      <c r="J67" s="98">
        <v>1.6075298121601214</v>
      </c>
      <c r="K67" s="98">
        <v>1.0710559934264501</v>
      </c>
      <c r="L67" s="98">
        <v>1.5754114478862133</v>
      </c>
      <c r="M67" s="98">
        <v>0.84976970329826818</v>
      </c>
      <c r="N67" s="98">
        <v>1.0356178695276501</v>
      </c>
      <c r="O67" s="98">
        <v>0.62738640369523113</v>
      </c>
      <c r="P67" s="98">
        <v>0.35513474312839227</v>
      </c>
      <c r="Q67" s="98">
        <v>0.56203378351287603</v>
      </c>
      <c r="R67" s="98">
        <v>0.22875780009068333</v>
      </c>
      <c r="S67" s="98">
        <v>0.37256816158163203</v>
      </c>
      <c r="T67" s="98">
        <v>0.3427355244197744</v>
      </c>
      <c r="U67" s="98">
        <v>0.32997390753204531</v>
      </c>
      <c r="V67" s="98">
        <v>0.56754089230801186</v>
      </c>
      <c r="W67" s="98">
        <v>0.39953725134092744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100.59205260671985</v>
      </c>
      <c r="D68" s="122">
        <v>113.68092024889614</v>
      </c>
      <c r="E68" s="122">
        <v>108.74981765997214</v>
      </c>
      <c r="F68" s="122">
        <v>92.121821420355516</v>
      </c>
      <c r="G68" s="122">
        <v>86.279812687094321</v>
      </c>
      <c r="H68" s="122">
        <v>96.865798964083197</v>
      </c>
      <c r="I68" s="122">
        <v>100.79982421889164</v>
      </c>
      <c r="J68" s="122">
        <v>122.57613476054118</v>
      </c>
      <c r="K68" s="122">
        <v>88.761471794956208</v>
      </c>
      <c r="L68" s="122">
        <v>104.53768997912442</v>
      </c>
      <c r="M68" s="122">
        <v>60.586671434854424</v>
      </c>
      <c r="N68" s="122">
        <v>87.437509944766276</v>
      </c>
      <c r="O68" s="122">
        <v>56.183075677212003</v>
      </c>
      <c r="P68" s="122">
        <v>82.235575389780692</v>
      </c>
      <c r="Q68" s="122">
        <v>148.12691292915412</v>
      </c>
      <c r="R68" s="122">
        <v>130.52406474480119</v>
      </c>
      <c r="S68" s="122">
        <v>118.11580440693535</v>
      </c>
      <c r="T68" s="122">
        <v>113.14971397274748</v>
      </c>
      <c r="U68" s="122">
        <v>77.717007065831552</v>
      </c>
      <c r="V68" s="122">
        <v>74.702645464989544</v>
      </c>
      <c r="W68" s="122">
        <v>94.083084511819919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84.04196933235913</v>
      </c>
      <c r="D69" s="98">
        <v>112.79353385464202</v>
      </c>
      <c r="E69" s="98">
        <v>101.10187030785902</v>
      </c>
      <c r="F69" s="98">
        <v>82.808953237328211</v>
      </c>
      <c r="G69" s="98">
        <v>75.877506520999063</v>
      </c>
      <c r="H69" s="98">
        <v>84.742848384490614</v>
      </c>
      <c r="I69" s="98">
        <v>100.0986548400692</v>
      </c>
      <c r="J69" s="98">
        <v>94.933922887401692</v>
      </c>
      <c r="K69" s="98">
        <v>66.941914809197414</v>
      </c>
      <c r="L69" s="98">
        <v>82.63681498828312</v>
      </c>
      <c r="M69" s="98">
        <v>52.329517208987411</v>
      </c>
      <c r="N69" s="98">
        <v>76.316254967671597</v>
      </c>
      <c r="O69" s="98">
        <v>55.56782312215951</v>
      </c>
      <c r="P69" s="98">
        <v>79.193198063231563</v>
      </c>
      <c r="Q69" s="98">
        <v>145.91650292333048</v>
      </c>
      <c r="R69" s="98">
        <v>112.66704822101288</v>
      </c>
      <c r="S69" s="98">
        <v>100.07643266265613</v>
      </c>
      <c r="T69" s="98">
        <v>94.611698601879581</v>
      </c>
      <c r="U69" s="98">
        <v>71.083035525110034</v>
      </c>
      <c r="V69" s="98">
        <v>57.97942937107176</v>
      </c>
      <c r="W69" s="98">
        <v>92.414952799573911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0.46801004493383996</v>
      </c>
      <c r="D70" s="98">
        <v>0.50266906240962561</v>
      </c>
      <c r="E70" s="98">
        <v>1.0035191441001661</v>
      </c>
      <c r="F70" s="98">
        <v>0.22349483537181231</v>
      </c>
      <c r="G70" s="98">
        <v>0.67897720545909768</v>
      </c>
      <c r="H70" s="98">
        <v>0.79177191630693189</v>
      </c>
      <c r="I70" s="98">
        <v>0.70116937882243924</v>
      </c>
      <c r="J70" s="98">
        <v>0.87749876509090885</v>
      </c>
      <c r="K70" s="98">
        <v>1.0440279674425659</v>
      </c>
      <c r="L70" s="98">
        <v>0.3524343858494039</v>
      </c>
      <c r="M70" s="98">
        <v>0</v>
      </c>
      <c r="N70" s="98">
        <v>0.85466950140607434</v>
      </c>
      <c r="O70" s="98">
        <v>0.61525255505249488</v>
      </c>
      <c r="P70" s="98">
        <v>3.0423773265491296</v>
      </c>
      <c r="Q70" s="98">
        <v>2.0757461600977654</v>
      </c>
      <c r="R70" s="98">
        <v>2.0314538932491075</v>
      </c>
      <c r="S70" s="98">
        <v>0.25978813461082506</v>
      </c>
      <c r="T70" s="98">
        <v>2.4713239836341634</v>
      </c>
      <c r="U70" s="98">
        <v>1.0059422469301653</v>
      </c>
      <c r="V70" s="98">
        <v>0.604338865378798</v>
      </c>
      <c r="W70" s="98">
        <v>1.6681317122460091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0.23674264849678545</v>
      </c>
      <c r="D71" s="101">
        <v>0.25950539646802373</v>
      </c>
      <c r="E71" s="101">
        <v>0.51576607353622539</v>
      </c>
      <c r="F71" s="101">
        <v>0.12100023104155035</v>
      </c>
      <c r="G71" s="101">
        <v>0.36128570913919456</v>
      </c>
      <c r="H71" s="101">
        <v>0.41627477246393518</v>
      </c>
      <c r="I71" s="101">
        <v>0.40095145207891802</v>
      </c>
      <c r="J71" s="101">
        <v>0.458339866210977</v>
      </c>
      <c r="K71" s="101">
        <v>0.54913665378170828</v>
      </c>
      <c r="L71" s="101">
        <v>0.18331043711989417</v>
      </c>
      <c r="M71" s="101">
        <v>0</v>
      </c>
      <c r="N71" s="101">
        <v>0.45403901343951558</v>
      </c>
      <c r="O71" s="101">
        <v>0.33516133597088771</v>
      </c>
      <c r="P71" s="101">
        <v>1.4717985783701628</v>
      </c>
      <c r="Q71" s="101">
        <v>0.97776870416986916</v>
      </c>
      <c r="R71" s="101">
        <v>0.9611037753016245</v>
      </c>
      <c r="S71" s="101">
        <v>0.12880798709527419</v>
      </c>
      <c r="T71" s="101">
        <v>1.1219012196165761</v>
      </c>
      <c r="U71" s="101">
        <v>0.45934867547624919</v>
      </c>
      <c r="V71" s="101">
        <v>0.25909108217478521</v>
      </c>
      <c r="W71" s="101">
        <v>0.79162101549351538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0.23126739643705452</v>
      </c>
      <c r="D72" s="104">
        <v>0.24316366594160188</v>
      </c>
      <c r="E72" s="104">
        <v>0.48775307056394068</v>
      </c>
      <c r="F72" s="104">
        <v>0.10249460433026195</v>
      </c>
      <c r="G72" s="104">
        <v>0.31769149631990307</v>
      </c>
      <c r="H72" s="104">
        <v>0.37549714384299671</v>
      </c>
      <c r="I72" s="104">
        <v>0.30021792674352121</v>
      </c>
      <c r="J72" s="104">
        <v>0.41915889887993185</v>
      </c>
      <c r="K72" s="104">
        <v>0.49489131366085753</v>
      </c>
      <c r="L72" s="104">
        <v>0.16912394872950975</v>
      </c>
      <c r="M72" s="104">
        <v>0</v>
      </c>
      <c r="N72" s="104">
        <v>0.40063048796655876</v>
      </c>
      <c r="O72" s="104">
        <v>0.28009121908160717</v>
      </c>
      <c r="P72" s="104">
        <v>1.5705787481789668</v>
      </c>
      <c r="Q72" s="104">
        <v>1.0979774559278961</v>
      </c>
      <c r="R72" s="104">
        <v>1.0703501179474832</v>
      </c>
      <c r="S72" s="104">
        <v>0.1309801475155509</v>
      </c>
      <c r="T72" s="104">
        <v>1.3494227640175875</v>
      </c>
      <c r="U72" s="104">
        <v>0.54659357145391618</v>
      </c>
      <c r="V72" s="104">
        <v>0.34524778320401273</v>
      </c>
      <c r="W72" s="104">
        <v>0.87651069675249371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10.926886615705962</v>
      </c>
      <c r="D73" s="101">
        <v>0.25647445103974698</v>
      </c>
      <c r="E73" s="101">
        <v>3.0158323887073673</v>
      </c>
      <c r="F73" s="101">
        <v>7.1141633630141756</v>
      </c>
      <c r="G73" s="101">
        <v>5.9430238351669349</v>
      </c>
      <c r="H73" s="101">
        <v>6.3519211088650289</v>
      </c>
      <c r="I73" s="101">
        <v>0</v>
      </c>
      <c r="J73" s="101">
        <v>12.454214914002094</v>
      </c>
      <c r="K73" s="101">
        <v>5.4349300887848457</v>
      </c>
      <c r="L73" s="101">
        <v>12.554814781886643</v>
      </c>
      <c r="M73" s="101">
        <v>2.2372840070865205</v>
      </c>
      <c r="N73" s="101">
        <v>4.6813481991056882</v>
      </c>
      <c r="O73" s="101">
        <v>0</v>
      </c>
      <c r="P73" s="101">
        <v>0</v>
      </c>
      <c r="Q73" s="101">
        <v>7.8465469568943617E-3</v>
      </c>
      <c r="R73" s="101">
        <v>3.1144484723795158</v>
      </c>
      <c r="S73" s="101">
        <v>5.1020847202390547</v>
      </c>
      <c r="T73" s="101">
        <v>4.7723840296833435</v>
      </c>
      <c r="U73" s="101">
        <v>1.0331958307801457</v>
      </c>
      <c r="V73" s="101">
        <v>5.4446596084148187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5.1551866137209075</v>
      </c>
      <c r="D74" s="104">
        <v>0.12824288080474505</v>
      </c>
      <c r="E74" s="104">
        <v>3.6285958193055894</v>
      </c>
      <c r="F74" s="104">
        <v>1.9752099846413294</v>
      </c>
      <c r="G74" s="104">
        <v>3.780305125469229</v>
      </c>
      <c r="H74" s="104">
        <v>4.9792575544206255</v>
      </c>
      <c r="I74" s="104">
        <v>0</v>
      </c>
      <c r="J74" s="104">
        <v>14.310498194046492</v>
      </c>
      <c r="K74" s="104">
        <v>15.340598929531382</v>
      </c>
      <c r="L74" s="104">
        <v>8.9936258231052477</v>
      </c>
      <c r="M74" s="104">
        <v>6.0198702187804933</v>
      </c>
      <c r="N74" s="104">
        <v>5.5852372765829186</v>
      </c>
      <c r="O74" s="104">
        <v>0</v>
      </c>
      <c r="P74" s="104">
        <v>0</v>
      </c>
      <c r="Q74" s="104">
        <v>0.12681729876896539</v>
      </c>
      <c r="R74" s="104">
        <v>12.711114158159674</v>
      </c>
      <c r="S74" s="104">
        <v>12.677498889429351</v>
      </c>
      <c r="T74" s="104">
        <v>11.294307357550394</v>
      </c>
      <c r="U74" s="104">
        <v>4.5948334630112102</v>
      </c>
      <c r="V74" s="104">
        <v>10.674217620124171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2.4514058431994692</v>
      </c>
      <c r="D75" s="98">
        <v>6.2591360800958382E-2</v>
      </c>
      <c r="E75" s="98">
        <v>1.7686852455076054</v>
      </c>
      <c r="F75" s="98">
        <v>1.0207485941274324</v>
      </c>
      <c r="G75" s="98">
        <v>1.9233090245742837</v>
      </c>
      <c r="H75" s="98">
        <v>2.5096057593901038</v>
      </c>
      <c r="I75" s="98">
        <v>0</v>
      </c>
      <c r="J75" s="98">
        <v>7.2180409053829422</v>
      </c>
      <c r="K75" s="98">
        <v>7.830089281715205</v>
      </c>
      <c r="L75" s="98">
        <v>4.5509806496540506</v>
      </c>
      <c r="M75" s="98">
        <v>3.1649640079715482</v>
      </c>
      <c r="N75" s="98">
        <v>2.9376350844916934</v>
      </c>
      <c r="O75" s="98">
        <v>0</v>
      </c>
      <c r="P75" s="98">
        <v>0</v>
      </c>
      <c r="Q75" s="98">
        <v>6.0630797669071625E-2</v>
      </c>
      <c r="R75" s="98">
        <v>6.1235705069227224</v>
      </c>
      <c r="S75" s="98">
        <v>6.4526400976936973</v>
      </c>
      <c r="T75" s="98">
        <v>5.276980583058875</v>
      </c>
      <c r="U75" s="98">
        <v>2.1554766816546738</v>
      </c>
      <c r="V75" s="98">
        <v>4.6880032831007847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2.7037807705214378</v>
      </c>
      <c r="D76" s="98">
        <v>6.565152000378667E-2</v>
      </c>
      <c r="E76" s="98">
        <v>1.8599105737979842</v>
      </c>
      <c r="F76" s="98">
        <v>0.95446139051389689</v>
      </c>
      <c r="G76" s="98">
        <v>1.8569961008949454</v>
      </c>
      <c r="H76" s="98">
        <v>2.4696517950305221</v>
      </c>
      <c r="I76" s="98">
        <v>0</v>
      </c>
      <c r="J76" s="98">
        <v>7.0924572886635495</v>
      </c>
      <c r="K76" s="98">
        <v>7.5105096478161766</v>
      </c>
      <c r="L76" s="98">
        <v>4.442645173451198</v>
      </c>
      <c r="M76" s="98">
        <v>2.8549062108089456</v>
      </c>
      <c r="N76" s="98">
        <v>2.6476021920912252</v>
      </c>
      <c r="O76" s="98">
        <v>0</v>
      </c>
      <c r="P76" s="98">
        <v>0</v>
      </c>
      <c r="Q76" s="98">
        <v>6.6186501099893769E-2</v>
      </c>
      <c r="R76" s="98">
        <v>6.5875436512369525</v>
      </c>
      <c r="S76" s="98">
        <v>6.2248587917356542</v>
      </c>
      <c r="T76" s="98">
        <v>6.0173267744915195</v>
      </c>
      <c r="U76" s="98">
        <v>2.4393567813565364</v>
      </c>
      <c r="V76" s="98">
        <v>5.9862143370233865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36.922227930646407</v>
      </c>
      <c r="D77" s="122">
        <v>40.318915001478999</v>
      </c>
      <c r="E77" s="122">
        <v>39.140248640038457</v>
      </c>
      <c r="F77" s="122">
        <v>33.928704572377583</v>
      </c>
      <c r="G77" s="122">
        <v>32.727126823512393</v>
      </c>
      <c r="H77" s="122">
        <v>37.94324997696306</v>
      </c>
      <c r="I77" s="122">
        <v>34.721812430230564</v>
      </c>
      <c r="J77" s="122">
        <v>44.389347086673382</v>
      </c>
      <c r="K77" s="122">
        <v>31.890326684473045</v>
      </c>
      <c r="L77" s="122">
        <v>36.918371389757901</v>
      </c>
      <c r="M77" s="122">
        <v>20.569352799978077</v>
      </c>
      <c r="N77" s="122">
        <v>30.224572751943011</v>
      </c>
      <c r="O77" s="122">
        <v>20.278309641042167</v>
      </c>
      <c r="P77" s="122">
        <v>30.292489843582015</v>
      </c>
      <c r="Q77" s="122">
        <v>53.688570403915413</v>
      </c>
      <c r="R77" s="122">
        <v>44.872903703896476</v>
      </c>
      <c r="S77" s="122">
        <v>42.492264790294598</v>
      </c>
      <c r="T77" s="122">
        <v>36.11008928733105</v>
      </c>
      <c r="U77" s="122">
        <v>26.337903176262824</v>
      </c>
      <c r="V77" s="122">
        <v>25.079231103532432</v>
      </c>
      <c r="W77" s="122">
        <v>30.659850367121432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0.40483384363325725</v>
      </c>
      <c r="D78" s="98">
        <v>0.76124541029653681</v>
      </c>
      <c r="E78" s="98">
        <v>0.71867450269060262</v>
      </c>
      <c r="F78" s="98">
        <v>0.58058703518781918</v>
      </c>
      <c r="G78" s="98">
        <v>0.5505261072299108</v>
      </c>
      <c r="H78" s="98">
        <v>0.63833069508140916</v>
      </c>
      <c r="I78" s="98">
        <v>0.56573781211352303</v>
      </c>
      <c r="J78" s="98">
        <v>1.536084515627492</v>
      </c>
      <c r="K78" s="98">
        <v>1.1627570452623555</v>
      </c>
      <c r="L78" s="98">
        <v>1.3246661514978262</v>
      </c>
      <c r="M78" s="98">
        <v>0.92414503138601811</v>
      </c>
      <c r="N78" s="98">
        <v>1.3292574626452698</v>
      </c>
      <c r="O78" s="98">
        <v>0.95437485055835392</v>
      </c>
      <c r="P78" s="98">
        <v>0.987302330968303</v>
      </c>
      <c r="Q78" s="98">
        <v>1.2309688575372437</v>
      </c>
      <c r="R78" s="98">
        <v>1.1942990672144211</v>
      </c>
      <c r="S78" s="98">
        <v>1.6681161273698748</v>
      </c>
      <c r="T78" s="98">
        <v>1.9206139554300734</v>
      </c>
      <c r="U78" s="98">
        <v>1.8100995976604695</v>
      </c>
      <c r="V78" s="98">
        <v>1.2579013666155794</v>
      </c>
      <c r="W78" s="98">
        <v>1.2681134435922832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36.517394087013152</v>
      </c>
      <c r="D79" s="33">
        <v>39.55766959118246</v>
      </c>
      <c r="E79" s="33">
        <v>38.421574137347854</v>
      </c>
      <c r="F79" s="33">
        <v>33.348117537189765</v>
      </c>
      <c r="G79" s="33">
        <v>32.176600716282479</v>
      </c>
      <c r="H79" s="33">
        <v>37.304919281881652</v>
      </c>
      <c r="I79" s="33">
        <v>34.156074618117039</v>
      </c>
      <c r="J79" s="33">
        <v>42.853262571045889</v>
      </c>
      <c r="K79" s="33">
        <v>30.727569639210689</v>
      </c>
      <c r="L79" s="33">
        <v>35.593705238260078</v>
      </c>
      <c r="M79" s="33">
        <v>19.645207768592059</v>
      </c>
      <c r="N79" s="33">
        <v>28.895315289297741</v>
      </c>
      <c r="O79" s="33">
        <v>19.323934790483815</v>
      </c>
      <c r="P79" s="33">
        <v>29.305187512613713</v>
      </c>
      <c r="Q79" s="33">
        <v>52.457601546378172</v>
      </c>
      <c r="R79" s="33">
        <v>43.678604636682053</v>
      </c>
      <c r="S79" s="33">
        <v>40.824148662924721</v>
      </c>
      <c r="T79" s="33">
        <v>34.189475331900979</v>
      </c>
      <c r="U79" s="33">
        <v>24.527803578602356</v>
      </c>
      <c r="V79" s="33">
        <v>23.821329736916852</v>
      </c>
      <c r="W79" s="33">
        <v>29.391736923529148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113.23960945986218</v>
      </c>
      <c r="D81" s="117">
        <f t="shared" si="28"/>
        <v>219.56628228369826</v>
      </c>
      <c r="E81" s="117">
        <f t="shared" si="28"/>
        <v>235.92589523538697</v>
      </c>
      <c r="F81" s="117">
        <f t="shared" si="28"/>
        <v>213.69104906285594</v>
      </c>
      <c r="G81" s="117">
        <f t="shared" si="28"/>
        <v>229.90134335560089</v>
      </c>
      <c r="H81" s="117">
        <f t="shared" si="28"/>
        <v>314.14875488774612</v>
      </c>
      <c r="I81" s="117">
        <f t="shared" si="28"/>
        <v>298.41229554736151</v>
      </c>
      <c r="J81" s="117">
        <f t="shared" si="28"/>
        <v>217.88750600843352</v>
      </c>
      <c r="K81" s="117">
        <f t="shared" si="28"/>
        <v>114.64949734673412</v>
      </c>
      <c r="L81" s="117">
        <f t="shared" si="28"/>
        <v>196.39006289875283</v>
      </c>
      <c r="M81" s="117">
        <f t="shared" si="28"/>
        <v>145.60138664208233</v>
      </c>
      <c r="N81" s="117">
        <f t="shared" si="28"/>
        <v>168.68408323871782</v>
      </c>
      <c r="O81" s="117">
        <f t="shared" si="28"/>
        <v>123.49337619071368</v>
      </c>
      <c r="P81" s="117">
        <f t="shared" si="28"/>
        <v>4.0211994829327393</v>
      </c>
      <c r="Q81" s="117">
        <f t="shared" si="28"/>
        <v>11.928074718187574</v>
      </c>
      <c r="R81" s="117">
        <f t="shared" ref="R81:V81" si="29">R82+R85+R87+R100</f>
        <v>55.579121662846958</v>
      </c>
      <c r="S81" s="117">
        <f t="shared" si="29"/>
        <v>143.74433836407965</v>
      </c>
      <c r="T81" s="117">
        <f t="shared" si="29"/>
        <v>177.79574972354646</v>
      </c>
      <c r="U81" s="117">
        <f t="shared" si="29"/>
        <v>170.66058356828381</v>
      </c>
      <c r="V81" s="117">
        <f t="shared" si="29"/>
        <v>135.99148229265208</v>
      </c>
      <c r="W81" s="117">
        <f t="shared" ref="W81" si="30">W82+W85+W87+W100</f>
        <v>169.09202327145434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96.47877867134531</v>
      </c>
      <c r="D82" s="122">
        <f t="shared" si="31"/>
        <v>181.46566568734457</v>
      </c>
      <c r="E82" s="122">
        <f t="shared" si="31"/>
        <v>196.10465569704317</v>
      </c>
      <c r="F82" s="122">
        <f t="shared" si="31"/>
        <v>173.3385355895939</v>
      </c>
      <c r="G82" s="122">
        <f t="shared" si="31"/>
        <v>182.06857921830755</v>
      </c>
      <c r="H82" s="122">
        <f t="shared" si="31"/>
        <v>242.74338001014894</v>
      </c>
      <c r="I82" s="122">
        <f t="shared" si="31"/>
        <v>224.55474145302432</v>
      </c>
      <c r="J82" s="122">
        <f t="shared" si="31"/>
        <v>164.14416653661345</v>
      </c>
      <c r="K82" s="122">
        <f t="shared" si="31"/>
        <v>88.419712020827262</v>
      </c>
      <c r="L82" s="122">
        <f t="shared" si="31"/>
        <v>156.1634427383222</v>
      </c>
      <c r="M82" s="122">
        <f t="shared" si="31"/>
        <v>113.72203473897773</v>
      </c>
      <c r="N82" s="122">
        <f t="shared" si="31"/>
        <v>137.38788650879732</v>
      </c>
      <c r="O82" s="122">
        <f t="shared" si="31"/>
        <v>102.07367572081087</v>
      </c>
      <c r="P82" s="122">
        <f t="shared" si="31"/>
        <v>3.0627274478431197</v>
      </c>
      <c r="Q82" s="122">
        <f t="shared" si="31"/>
        <v>9.2076649365672516</v>
      </c>
      <c r="R82" s="122">
        <f t="shared" ref="R82:V82" si="32">SUM(R83:R84)</f>
        <v>40.824546052238311</v>
      </c>
      <c r="S82" s="122">
        <f t="shared" si="32"/>
        <v>100.82690731770559</v>
      </c>
      <c r="T82" s="122">
        <f t="shared" si="32"/>
        <v>123.51555104359375</v>
      </c>
      <c r="U82" s="122">
        <f t="shared" si="32"/>
        <v>123.81455378364809</v>
      </c>
      <c r="V82" s="122">
        <f t="shared" si="32"/>
        <v>99.051377847911937</v>
      </c>
      <c r="W82" s="122">
        <f t="shared" ref="W82" si="33">SUM(W83:W84)</f>
        <v>117.98030639819331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95.876859128565144</v>
      </c>
      <c r="D83" s="98">
        <v>180.33080338003936</v>
      </c>
      <c r="E83" s="98">
        <v>194.8859405555483</v>
      </c>
      <c r="F83" s="98">
        <v>172.25052012786949</v>
      </c>
      <c r="G83" s="98">
        <v>180.91849944804818</v>
      </c>
      <c r="H83" s="98">
        <v>241.21821764977182</v>
      </c>
      <c r="I83" s="98">
        <v>223.14454806158543</v>
      </c>
      <c r="J83" s="98">
        <v>163.105318731106</v>
      </c>
      <c r="K83" s="98">
        <v>87.857563390995949</v>
      </c>
      <c r="L83" s="98">
        <v>155.16782413699795</v>
      </c>
      <c r="M83" s="98">
        <v>112.99843677534011</v>
      </c>
      <c r="N83" s="98">
        <v>136.5089277430078</v>
      </c>
      <c r="O83" s="98">
        <v>101.4168742640847</v>
      </c>
      <c r="P83" s="98">
        <v>3.0428631058315476</v>
      </c>
      <c r="Q83" s="98">
        <v>9.1474309791440902</v>
      </c>
      <c r="R83" s="98">
        <v>40.556817339123683</v>
      </c>
      <c r="S83" s="98">
        <v>100.16121085766562</v>
      </c>
      <c r="T83" s="98">
        <v>122.68925945915309</v>
      </c>
      <c r="U83" s="98">
        <v>122.98505003962917</v>
      </c>
      <c r="V83" s="98">
        <v>98.380083858813393</v>
      </c>
      <c r="W83" s="98">
        <v>117.17994703717677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0.60191954278016868</v>
      </c>
      <c r="D84" s="98">
        <v>1.1348623073051984</v>
      </c>
      <c r="E84" s="98">
        <v>1.2187151414948814</v>
      </c>
      <c r="F84" s="98">
        <v>1.0880154617244064</v>
      </c>
      <c r="G84" s="98">
        <v>1.1500797702593621</v>
      </c>
      <c r="H84" s="98">
        <v>1.5251623603771096</v>
      </c>
      <c r="I84" s="98">
        <v>1.4101933914388833</v>
      </c>
      <c r="J84" s="98">
        <v>1.0388478055074672</v>
      </c>
      <c r="K84" s="98">
        <v>0.56214862983131442</v>
      </c>
      <c r="L84" s="98">
        <v>0.99561860132424906</v>
      </c>
      <c r="M84" s="98">
        <v>0.72359796363762252</v>
      </c>
      <c r="N84" s="98">
        <v>0.87895876578950671</v>
      </c>
      <c r="O84" s="98">
        <v>0.6568014567261713</v>
      </c>
      <c r="P84" s="98">
        <v>1.9864342011572129E-2</v>
      </c>
      <c r="Q84" s="98">
        <v>6.0233957423161719E-2</v>
      </c>
      <c r="R84" s="98">
        <v>0.26772871311462976</v>
      </c>
      <c r="S84" s="98">
        <v>0.6656964600399643</v>
      </c>
      <c r="T84" s="98">
        <v>0.82629158444065087</v>
      </c>
      <c r="U84" s="98">
        <v>0.82950374401891558</v>
      </c>
      <c r="V84" s="98">
        <v>0.67129398909853899</v>
      </c>
      <c r="W84" s="98">
        <v>0.80035936101653737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6.9196627899054935E-3</v>
      </c>
      <c r="D85" s="122">
        <f t="shared" si="34"/>
        <v>1.0038914444354747E-2</v>
      </c>
      <c r="E85" s="122">
        <f t="shared" si="34"/>
        <v>0.33301102471558852</v>
      </c>
      <c r="F85" s="122">
        <f t="shared" si="34"/>
        <v>0.36456063414891632</v>
      </c>
      <c r="G85" s="122">
        <f t="shared" si="34"/>
        <v>0.45655515199068591</v>
      </c>
      <c r="H85" s="122">
        <f t="shared" si="34"/>
        <v>1.3176392959727556</v>
      </c>
      <c r="I85" s="122">
        <f t="shared" si="34"/>
        <v>0.83937206740143</v>
      </c>
      <c r="J85" s="122">
        <f t="shared" si="34"/>
        <v>0.52407725799040905</v>
      </c>
      <c r="K85" s="122">
        <f t="shared" si="34"/>
        <v>0.24662276943400815</v>
      </c>
      <c r="L85" s="122">
        <f t="shared" si="34"/>
        <v>0.46833015979230702</v>
      </c>
      <c r="M85" s="122">
        <f t="shared" si="34"/>
        <v>0.33058114067335065</v>
      </c>
      <c r="N85" s="122">
        <f t="shared" si="34"/>
        <v>0.29250230550686712</v>
      </c>
      <c r="O85" s="122">
        <f t="shared" si="34"/>
        <v>0.18608140727854713</v>
      </c>
      <c r="P85" s="122">
        <f t="shared" si="34"/>
        <v>2.6607715439324236E-3</v>
      </c>
      <c r="Q85" s="122">
        <f t="shared" si="34"/>
        <v>6.8912308096082051E-3</v>
      </c>
      <c r="R85" s="122">
        <f t="shared" si="34"/>
        <v>2.021241168265368E-2</v>
      </c>
      <c r="S85" s="122">
        <f t="shared" si="34"/>
        <v>0.10013077410113036</v>
      </c>
      <c r="T85" s="122">
        <f t="shared" si="34"/>
        <v>0.12169594707658658</v>
      </c>
      <c r="U85" s="122">
        <f t="shared" si="34"/>
        <v>0.1495119292610661</v>
      </c>
      <c r="V85" s="122">
        <f t="shared" si="34"/>
        <v>0.20834537096164019</v>
      </c>
      <c r="W85" s="122">
        <f t="shared" si="34"/>
        <v>0.16630683624518211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6.9196627899054935E-3</v>
      </c>
      <c r="D86" s="98">
        <v>1.0038914444354747E-2</v>
      </c>
      <c r="E86" s="98">
        <v>0.33301102471558852</v>
      </c>
      <c r="F86" s="98">
        <v>0.36456063414891632</v>
      </c>
      <c r="G86" s="98">
        <v>0.45655515199068591</v>
      </c>
      <c r="H86" s="98">
        <v>1.3176392959727556</v>
      </c>
      <c r="I86" s="98">
        <v>0.83937206740143</v>
      </c>
      <c r="J86" s="98">
        <v>0.52407725799040905</v>
      </c>
      <c r="K86" s="98">
        <v>0.24662276943400815</v>
      </c>
      <c r="L86" s="98">
        <v>0.46833015979230702</v>
      </c>
      <c r="M86" s="98">
        <v>0.33058114067335065</v>
      </c>
      <c r="N86" s="98">
        <v>0.29250230550686712</v>
      </c>
      <c r="O86" s="98">
        <v>0.18608140727854713</v>
      </c>
      <c r="P86" s="98">
        <v>2.6607715439324236E-3</v>
      </c>
      <c r="Q86" s="98">
        <v>6.8912308096082051E-3</v>
      </c>
      <c r="R86" s="98">
        <v>2.021241168265368E-2</v>
      </c>
      <c r="S86" s="98">
        <v>0.10013077410113036</v>
      </c>
      <c r="T86" s="98">
        <v>0.12169594707658658</v>
      </c>
      <c r="U86" s="98">
        <v>0.1495119292610661</v>
      </c>
      <c r="V86" s="98">
        <v>0.20834537096164019</v>
      </c>
      <c r="W86" s="98">
        <v>0.16630683624518211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11.864622058190783</v>
      </c>
      <c r="D87" s="122">
        <v>27.044757755238678</v>
      </c>
      <c r="E87" s="122">
        <v>27.860776513382124</v>
      </c>
      <c r="F87" s="122">
        <v>28.623548777748994</v>
      </c>
      <c r="G87" s="122">
        <v>33.233191619522231</v>
      </c>
      <c r="H87" s="122">
        <v>49.270868294486469</v>
      </c>
      <c r="I87" s="122">
        <v>53.124979136796895</v>
      </c>
      <c r="J87" s="122">
        <v>38.839418841542781</v>
      </c>
      <c r="K87" s="122">
        <v>18.697978881318697</v>
      </c>
      <c r="L87" s="122">
        <v>28.872120376777517</v>
      </c>
      <c r="M87" s="122">
        <v>23.608539558615171</v>
      </c>
      <c r="N87" s="122">
        <v>22.544233140318301</v>
      </c>
      <c r="O87" s="122">
        <v>15.299158926538713</v>
      </c>
      <c r="P87" s="122">
        <v>0.73051191313789277</v>
      </c>
      <c r="Q87" s="122">
        <v>2.0576575329908975</v>
      </c>
      <c r="R87" s="122">
        <v>10.795133546652227</v>
      </c>
      <c r="S87" s="122">
        <v>31.49275090347194</v>
      </c>
      <c r="T87" s="122">
        <v>41.515040208971939</v>
      </c>
      <c r="U87" s="122">
        <v>35.010777653266061</v>
      </c>
      <c r="V87" s="122">
        <v>27.646733002629869</v>
      </c>
      <c r="W87" s="122">
        <v>38.34724954339503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0.45796133232691294</v>
      </c>
      <c r="D88" s="98">
        <v>3.0141741615642519</v>
      </c>
      <c r="E88" s="98">
        <v>4.7383495009406031</v>
      </c>
      <c r="F88" s="98">
        <v>5.3120922929645973</v>
      </c>
      <c r="G88" s="98">
        <v>6.9557344757322968</v>
      </c>
      <c r="H88" s="98">
        <v>11.917245910194739</v>
      </c>
      <c r="I88" s="98">
        <v>21.08179154351652</v>
      </c>
      <c r="J88" s="98">
        <v>19.088491976608982</v>
      </c>
      <c r="K88" s="98">
        <v>7.4924899329204502</v>
      </c>
      <c r="L88" s="98">
        <v>9.2100969976890248</v>
      </c>
      <c r="M88" s="98">
        <v>9.2026151919696861</v>
      </c>
      <c r="N88" s="98">
        <v>10.400057617037277</v>
      </c>
      <c r="O88" s="98">
        <v>14.140460988169281</v>
      </c>
      <c r="P88" s="98">
        <v>0.69207778032546596</v>
      </c>
      <c r="Q88" s="98">
        <v>1.8632342936501816</v>
      </c>
      <c r="R88" s="98">
        <v>6.4678061340184252</v>
      </c>
      <c r="S88" s="98">
        <v>8.0909333502140424</v>
      </c>
      <c r="T88" s="98">
        <v>15.296021684472857</v>
      </c>
      <c r="U88" s="98">
        <v>12.074282879455073</v>
      </c>
      <c r="V88" s="98">
        <v>15.53976919816493</v>
      </c>
      <c r="W88" s="98">
        <v>19.425541488357396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2.0636873755962987E-3</v>
      </c>
      <c r="D89" s="98">
        <v>8.7899956785008997E-3</v>
      </c>
      <c r="E89" s="98">
        <v>3.3728853459520342E-2</v>
      </c>
      <c r="F89" s="98">
        <v>1.2275493752241122E-2</v>
      </c>
      <c r="G89" s="98">
        <v>3.116846362001726E-2</v>
      </c>
      <c r="H89" s="98">
        <v>8.7806680174466592E-2</v>
      </c>
      <c r="I89" s="98">
        <v>0.14712936790250056</v>
      </c>
      <c r="J89" s="98">
        <v>0.17247291084713653</v>
      </c>
      <c r="K89" s="98">
        <v>5.8294740749158837E-2</v>
      </c>
      <c r="L89" s="98">
        <v>7.8726760635406096E-2</v>
      </c>
      <c r="M89" s="98">
        <v>7.579292200837015E-2</v>
      </c>
      <c r="N89" s="98">
        <v>4.5420633009613048E-2</v>
      </c>
      <c r="O89" s="98">
        <v>0.16009809366510505</v>
      </c>
      <c r="P89" s="98">
        <v>3.8434132812426802E-2</v>
      </c>
      <c r="Q89" s="98">
        <v>2.0234129881991358E-2</v>
      </c>
      <c r="R89" s="98">
        <v>0</v>
      </c>
      <c r="S89" s="98">
        <v>0</v>
      </c>
      <c r="T89" s="98">
        <v>0.57368288895472452</v>
      </c>
      <c r="U89" s="98">
        <v>1.8459315069397839E-2</v>
      </c>
      <c r="V89" s="98">
        <v>0.23759839844984609</v>
      </c>
      <c r="W89" s="98">
        <v>0.38348555382087812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1.0303426844458807E-3</v>
      </c>
      <c r="D90" s="101">
        <v>4.4642052684675413E-3</v>
      </c>
      <c r="E90" s="101">
        <v>1.7010849480607507E-2</v>
      </c>
      <c r="F90" s="101">
        <v>6.5061006736659875E-3</v>
      </c>
      <c r="G90" s="101">
        <v>1.6168779544903571E-2</v>
      </c>
      <c r="H90" s="101">
        <v>4.4913651177134577E-2</v>
      </c>
      <c r="I90" s="101">
        <v>8.1917030581711223E-2</v>
      </c>
      <c r="J90" s="101">
        <v>8.7345619494077903E-2</v>
      </c>
      <c r="K90" s="101">
        <v>2.960673597978894E-2</v>
      </c>
      <c r="L90" s="101">
        <v>3.9513678912186205E-2</v>
      </c>
      <c r="M90" s="101">
        <v>3.915935650268057E-2</v>
      </c>
      <c r="N90" s="101">
        <v>2.3440226142049679E-2</v>
      </c>
      <c r="O90" s="101">
        <v>8.5720083579477149E-2</v>
      </c>
      <c r="P90" s="101">
        <v>1.8644288475680323E-2</v>
      </c>
      <c r="Q90" s="101">
        <v>9.647154073289671E-3</v>
      </c>
      <c r="R90" s="101">
        <v>0</v>
      </c>
      <c r="S90" s="101">
        <v>0</v>
      </c>
      <c r="T90" s="101">
        <v>0.26407753594472078</v>
      </c>
      <c r="U90" s="101">
        <v>8.5058703956425209E-3</v>
      </c>
      <c r="V90" s="101">
        <v>0.1027658640640717</v>
      </c>
      <c r="W90" s="101">
        <v>0.18301531233944957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1.0333446911504182E-3</v>
      </c>
      <c r="D91" s="104">
        <v>4.3257904100333592E-3</v>
      </c>
      <c r="E91" s="104">
        <v>1.6718003978912838E-2</v>
      </c>
      <c r="F91" s="104">
        <v>5.7693930785751354E-3</v>
      </c>
      <c r="G91" s="104">
        <v>1.4999684075113691E-2</v>
      </c>
      <c r="H91" s="104">
        <v>4.2893028997332015E-2</v>
      </c>
      <c r="I91" s="104">
        <v>6.5212337320789335E-2</v>
      </c>
      <c r="J91" s="104">
        <v>8.5127291353058632E-2</v>
      </c>
      <c r="K91" s="104">
        <v>2.8688004769369897E-2</v>
      </c>
      <c r="L91" s="104">
        <v>3.9213081723219897E-2</v>
      </c>
      <c r="M91" s="104">
        <v>3.663356550568958E-2</v>
      </c>
      <c r="N91" s="104">
        <v>2.1980406867563366E-2</v>
      </c>
      <c r="O91" s="104">
        <v>7.4378010085627902E-2</v>
      </c>
      <c r="P91" s="104">
        <v>1.9789844336746475E-2</v>
      </c>
      <c r="Q91" s="104">
        <v>1.0586975808701686E-2</v>
      </c>
      <c r="R91" s="104">
        <v>0</v>
      </c>
      <c r="S91" s="104">
        <v>0</v>
      </c>
      <c r="T91" s="104">
        <v>0.30960535301000375</v>
      </c>
      <c r="U91" s="104">
        <v>9.9534446737553177E-3</v>
      </c>
      <c r="V91" s="104">
        <v>0.13483253438577439</v>
      </c>
      <c r="W91" s="104">
        <v>0.20047024148142858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1.5732245332044046</v>
      </c>
      <c r="D92" s="101">
        <v>1.7317150428593562</v>
      </c>
      <c r="E92" s="101">
        <v>2.5693707824273391</v>
      </c>
      <c r="F92" s="101">
        <v>3.7000867304695984</v>
      </c>
      <c r="G92" s="101">
        <v>3.5938878363053717</v>
      </c>
      <c r="H92" s="101">
        <v>4.5179712255574582</v>
      </c>
      <c r="I92" s="101">
        <v>2.3326047293219601</v>
      </c>
      <c r="J92" s="101">
        <v>1.9431551451960338</v>
      </c>
      <c r="K92" s="101">
        <v>1.4238286829943705</v>
      </c>
      <c r="L92" s="101">
        <v>2.2599539510368998</v>
      </c>
      <c r="M92" s="101">
        <v>1.7999451506557058</v>
      </c>
      <c r="N92" s="101">
        <v>1.0849072769205597</v>
      </c>
      <c r="O92" s="101">
        <v>0.10179566933982186</v>
      </c>
      <c r="P92" s="101">
        <v>0</v>
      </c>
      <c r="Q92" s="101">
        <v>2.3426279414807898E-2</v>
      </c>
      <c r="R92" s="101">
        <v>0.4450240931203317</v>
      </c>
      <c r="S92" s="101">
        <v>1.9906569296380379</v>
      </c>
      <c r="T92" s="101">
        <v>4.5052580554435746</v>
      </c>
      <c r="U92" s="101">
        <v>2.5931648164270773</v>
      </c>
      <c r="V92" s="101">
        <v>1.4636989040614035</v>
      </c>
      <c r="W92" s="101">
        <v>1.5183805113852651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6.2323035047341484E-3</v>
      </c>
      <c r="D93" s="104">
        <v>7.133548043306728E-3</v>
      </c>
      <c r="E93" s="104">
        <v>8.7105474680341816E-3</v>
      </c>
      <c r="F93" s="104">
        <v>2.6272700641825422E-2</v>
      </c>
      <c r="G93" s="104">
        <v>8.1102794988507521E-3</v>
      </c>
      <c r="H93" s="104">
        <v>3.1696626029347599E-2</v>
      </c>
      <c r="I93" s="104">
        <v>0</v>
      </c>
      <c r="J93" s="104">
        <v>2.8536438858122275E-2</v>
      </c>
      <c r="K93" s="104">
        <v>1.3106436224306947E-2</v>
      </c>
      <c r="L93" s="104">
        <v>1.3208574476993046E-2</v>
      </c>
      <c r="M93" s="104">
        <v>1.7854101584601434E-2</v>
      </c>
      <c r="N93" s="104">
        <v>5.8299176212283071E-3</v>
      </c>
      <c r="O93" s="104">
        <v>3.1117350040106589E-4</v>
      </c>
      <c r="P93" s="104">
        <v>0</v>
      </c>
      <c r="Q93" s="104">
        <v>0</v>
      </c>
      <c r="R93" s="104">
        <v>1.5367081674779813E-2</v>
      </c>
      <c r="S93" s="104">
        <v>0</v>
      </c>
      <c r="T93" s="104">
        <v>9.8441219549042003E-2</v>
      </c>
      <c r="U93" s="104">
        <v>2.5572962746446267E-2</v>
      </c>
      <c r="V93" s="104">
        <v>3.3231070390196946E-2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3.1461244166661293E-3</v>
      </c>
      <c r="D94" s="98">
        <v>3.6852079748186163E-3</v>
      </c>
      <c r="E94" s="98">
        <v>4.4836864185319571E-3</v>
      </c>
      <c r="F94" s="98">
        <v>1.4333794713652991E-2</v>
      </c>
      <c r="G94" s="98">
        <v>4.3542168465272651E-3</v>
      </c>
      <c r="H94" s="98">
        <v>1.6891847258161449E-2</v>
      </c>
      <c r="I94" s="98">
        <v>0</v>
      </c>
      <c r="J94" s="98">
        <v>1.5181412496405998E-2</v>
      </c>
      <c r="K94" s="98">
        <v>7.0308682232468299E-3</v>
      </c>
      <c r="L94" s="98">
        <v>7.0256617234738293E-3</v>
      </c>
      <c r="M94" s="98">
        <v>9.7752757389327656E-3</v>
      </c>
      <c r="N94" s="98">
        <v>3.1789007493563956E-3</v>
      </c>
      <c r="O94" s="98">
        <v>1.7370087352979409E-4</v>
      </c>
      <c r="P94" s="98">
        <v>0</v>
      </c>
      <c r="Q94" s="98">
        <v>0</v>
      </c>
      <c r="R94" s="98">
        <v>7.5041462731511698E-3</v>
      </c>
      <c r="S94" s="98">
        <v>0</v>
      </c>
      <c r="T94" s="98">
        <v>4.6218999925884061E-2</v>
      </c>
      <c r="U94" s="98">
        <v>1.203217810360676E-2</v>
      </c>
      <c r="V94" s="98">
        <v>1.4792571526622316E-2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3.0861790880680191E-3</v>
      </c>
      <c r="D95" s="98">
        <v>3.4483400684881113E-3</v>
      </c>
      <c r="E95" s="98">
        <v>4.2268610495022245E-3</v>
      </c>
      <c r="F95" s="98">
        <v>1.1938905928172429E-2</v>
      </c>
      <c r="G95" s="98">
        <v>3.756062652323487E-3</v>
      </c>
      <c r="H95" s="98">
        <v>1.4804778771186151E-2</v>
      </c>
      <c r="I95" s="98">
        <v>0</v>
      </c>
      <c r="J95" s="98">
        <v>1.3355026361716277E-2</v>
      </c>
      <c r="K95" s="98">
        <v>6.0755680010601172E-3</v>
      </c>
      <c r="L95" s="98">
        <v>6.1829127535192163E-3</v>
      </c>
      <c r="M95" s="98">
        <v>8.0788258456686683E-3</v>
      </c>
      <c r="N95" s="98">
        <v>2.651016871871911E-3</v>
      </c>
      <c r="O95" s="98">
        <v>1.374726268712718E-4</v>
      </c>
      <c r="P95" s="98">
        <v>0</v>
      </c>
      <c r="Q95" s="98">
        <v>0</v>
      </c>
      <c r="R95" s="98">
        <v>7.8629354016286433E-3</v>
      </c>
      <c r="S95" s="98">
        <v>0</v>
      </c>
      <c r="T95" s="98">
        <v>5.2222219623157949E-2</v>
      </c>
      <c r="U95" s="98">
        <v>1.3540784642839507E-2</v>
      </c>
      <c r="V95" s="98">
        <v>1.843849886357463E-2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6.6756687869632119</v>
      </c>
      <c r="D96" s="101">
        <v>14.859661364626374</v>
      </c>
      <c r="E96" s="101">
        <v>9.3096700253022018</v>
      </c>
      <c r="F96" s="101">
        <v>15.319466612558085</v>
      </c>
      <c r="G96" s="101">
        <v>13.840714112755805</v>
      </c>
      <c r="H96" s="101">
        <v>18.33973399941603</v>
      </c>
      <c r="I96" s="101">
        <v>11.929089574976789</v>
      </c>
      <c r="J96" s="101">
        <v>8.1929245639017285</v>
      </c>
      <c r="K96" s="101">
        <v>2.5401839194566058</v>
      </c>
      <c r="L96" s="101">
        <v>10.085387182004359</v>
      </c>
      <c r="M96" s="101">
        <v>3.3902863338938323</v>
      </c>
      <c r="N96" s="101">
        <v>5.0193336744928718</v>
      </c>
      <c r="O96" s="101">
        <v>0.22643714925490102</v>
      </c>
      <c r="P96" s="101">
        <v>0</v>
      </c>
      <c r="Q96" s="101">
        <v>8.8482338024553422E-3</v>
      </c>
      <c r="R96" s="101">
        <v>0.76098895410753675</v>
      </c>
      <c r="S96" s="101">
        <v>6.144301977883905</v>
      </c>
      <c r="T96" s="101">
        <v>6.2502080805721425</v>
      </c>
      <c r="U96" s="101">
        <v>3.7266006405676517</v>
      </c>
      <c r="V96" s="101">
        <v>3.5035838290381802</v>
      </c>
      <c r="W96" s="101">
        <v>0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3.149471414815924</v>
      </c>
      <c r="D97" s="104">
        <v>7.4232836424668873</v>
      </c>
      <c r="E97" s="104">
        <v>11.200946803784426</v>
      </c>
      <c r="F97" s="104">
        <v>4.2533549473626451</v>
      </c>
      <c r="G97" s="104">
        <v>8.8035764516098851</v>
      </c>
      <c r="H97" s="104">
        <v>14.37641385311443</v>
      </c>
      <c r="I97" s="104">
        <v>17.634363921079128</v>
      </c>
      <c r="J97" s="104">
        <v>9.4138378061307808</v>
      </c>
      <c r="K97" s="104">
        <v>7.1700751689738063</v>
      </c>
      <c r="L97" s="104">
        <v>7.2247469109348348</v>
      </c>
      <c r="M97" s="104">
        <v>9.1220458585029753</v>
      </c>
      <c r="N97" s="104">
        <v>5.9886840212367494</v>
      </c>
      <c r="O97" s="104">
        <v>0.67005585260920264</v>
      </c>
      <c r="P97" s="104">
        <v>0</v>
      </c>
      <c r="Q97" s="104">
        <v>0.14191459624146127</v>
      </c>
      <c r="R97" s="104">
        <v>3.1059472837311519</v>
      </c>
      <c r="S97" s="104">
        <v>15.266858645735955</v>
      </c>
      <c r="T97" s="104">
        <v>14.791428279979597</v>
      </c>
      <c r="U97" s="104">
        <v>16.57269703900042</v>
      </c>
      <c r="V97" s="104">
        <v>6.8688516025253108</v>
      </c>
      <c r="W97" s="104">
        <v>17.019841989831491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1.4976436757343421</v>
      </c>
      <c r="D98" s="98">
        <v>3.623073825836153</v>
      </c>
      <c r="E98" s="98">
        <v>5.4596737509774069</v>
      </c>
      <c r="F98" s="98">
        <v>2.1980478615460997</v>
      </c>
      <c r="G98" s="98">
        <v>4.479003010586152</v>
      </c>
      <c r="H98" s="98">
        <v>7.2458856789041359</v>
      </c>
      <c r="I98" s="98">
        <v>9.7630406039810751</v>
      </c>
      <c r="J98" s="98">
        <v>4.7482250750404331</v>
      </c>
      <c r="K98" s="98">
        <v>3.6597220869647722</v>
      </c>
      <c r="L98" s="98">
        <v>3.6558874070391196</v>
      </c>
      <c r="M98" s="98">
        <v>4.7959417349493156</v>
      </c>
      <c r="N98" s="98">
        <v>3.1498336452919884</v>
      </c>
      <c r="O98" s="98">
        <v>0.36520747250638902</v>
      </c>
      <c r="P98" s="98">
        <v>0</v>
      </c>
      <c r="Q98" s="98">
        <v>6.7848749772532538E-2</v>
      </c>
      <c r="R98" s="98">
        <v>1.4962879686281161</v>
      </c>
      <c r="S98" s="98">
        <v>7.7705819675076144</v>
      </c>
      <c r="T98" s="98">
        <v>6.9109222334896057</v>
      </c>
      <c r="U98" s="98">
        <v>7.7743975504789065</v>
      </c>
      <c r="V98" s="98">
        <v>3.0167268468521402</v>
      </c>
      <c r="W98" s="98">
        <v>8.2149986966135291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1.6518277390815821</v>
      </c>
      <c r="D99" s="98">
        <v>3.8002098166307343</v>
      </c>
      <c r="E99" s="98">
        <v>5.7412730528070188</v>
      </c>
      <c r="F99" s="98">
        <v>2.055307085816545</v>
      </c>
      <c r="G99" s="98">
        <v>4.3245734410237331</v>
      </c>
      <c r="H99" s="98">
        <v>7.1305281742102942</v>
      </c>
      <c r="I99" s="98">
        <v>7.8713233170980539</v>
      </c>
      <c r="J99" s="98">
        <v>4.6656127310903477</v>
      </c>
      <c r="K99" s="98">
        <v>3.5103530820090341</v>
      </c>
      <c r="L99" s="98">
        <v>3.5688595038957156</v>
      </c>
      <c r="M99" s="98">
        <v>4.3261041235536588</v>
      </c>
      <c r="N99" s="98">
        <v>2.838850375944761</v>
      </c>
      <c r="O99" s="98">
        <v>0.30484838010281362</v>
      </c>
      <c r="P99" s="98">
        <v>0</v>
      </c>
      <c r="Q99" s="98">
        <v>7.4065846468928734E-2</v>
      </c>
      <c r="R99" s="98">
        <v>1.6096593151030361</v>
      </c>
      <c r="S99" s="98">
        <v>7.496276678228341</v>
      </c>
      <c r="T99" s="98">
        <v>7.880506046489991</v>
      </c>
      <c r="U99" s="98">
        <v>8.7982994885215131</v>
      </c>
      <c r="V99" s="98">
        <v>3.8521247556731706</v>
      </c>
      <c r="W99" s="98">
        <v>8.8048432932179619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4.8892890675361675</v>
      </c>
      <c r="D100" s="122">
        <v>11.045819926670642</v>
      </c>
      <c r="E100" s="122">
        <v>11.627452000246102</v>
      </c>
      <c r="F100" s="122">
        <v>11.364404061364136</v>
      </c>
      <c r="G100" s="122">
        <v>14.143017365780391</v>
      </c>
      <c r="H100" s="122">
        <v>20.816867287137924</v>
      </c>
      <c r="I100" s="122">
        <v>19.893202890138895</v>
      </c>
      <c r="J100" s="122">
        <v>14.379843372286887</v>
      </c>
      <c r="K100" s="122">
        <v>7.2851836751541601</v>
      </c>
      <c r="L100" s="122">
        <v>10.886169623860775</v>
      </c>
      <c r="M100" s="122">
        <v>7.9402312038160927</v>
      </c>
      <c r="N100" s="122">
        <v>8.4594612840953065</v>
      </c>
      <c r="O100" s="122">
        <v>5.9344601360855496</v>
      </c>
      <c r="P100" s="122">
        <v>0.22529935040779428</v>
      </c>
      <c r="Q100" s="122">
        <v>0.65586101781981687</v>
      </c>
      <c r="R100" s="122">
        <v>3.9392296522737693</v>
      </c>
      <c r="S100" s="122">
        <v>11.324549368801009</v>
      </c>
      <c r="T100" s="122">
        <v>12.643462523904178</v>
      </c>
      <c r="U100" s="122">
        <v>11.685740202108606</v>
      </c>
      <c r="V100" s="122">
        <v>9.0850260711486239</v>
      </c>
      <c r="W100" s="122">
        <v>12.598160493620799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4.8892890675361675</v>
      </c>
      <c r="D103" s="33">
        <v>11.045819926670642</v>
      </c>
      <c r="E103" s="33">
        <v>11.627452000246102</v>
      </c>
      <c r="F103" s="33">
        <v>11.364404061364136</v>
      </c>
      <c r="G103" s="33">
        <v>14.143017365780391</v>
      </c>
      <c r="H103" s="33">
        <v>20.816867287137924</v>
      </c>
      <c r="I103" s="33">
        <v>19.893202890138895</v>
      </c>
      <c r="J103" s="33">
        <v>14.379843372286887</v>
      </c>
      <c r="K103" s="33">
        <v>7.2851836751541601</v>
      </c>
      <c r="L103" s="33">
        <v>10.886169623860775</v>
      </c>
      <c r="M103" s="33">
        <v>7.9402312038160927</v>
      </c>
      <c r="N103" s="33">
        <v>8.4594612840953065</v>
      </c>
      <c r="O103" s="33">
        <v>5.9344601360855496</v>
      </c>
      <c r="P103" s="33">
        <v>0.22529935040779428</v>
      </c>
      <c r="Q103" s="33">
        <v>0.65586101781981687</v>
      </c>
      <c r="R103" s="33">
        <v>3.9392296522737693</v>
      </c>
      <c r="S103" s="33">
        <v>11.324549368801009</v>
      </c>
      <c r="T103" s="33">
        <v>12.643462523904178</v>
      </c>
      <c r="U103" s="33">
        <v>11.685740202108606</v>
      </c>
      <c r="V103" s="33">
        <v>9.0850260711486239</v>
      </c>
      <c r="W103" s="33">
        <v>12.598160493620799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0.63986635849913454</v>
      </c>
      <c r="F105" s="117">
        <f t="shared" si="35"/>
        <v>0.62640601025630338</v>
      </c>
      <c r="G105" s="117">
        <f t="shared" si="35"/>
        <v>0.3324583885310185</v>
      </c>
      <c r="H105" s="117">
        <f t="shared" si="35"/>
        <v>0.2199856173155828</v>
      </c>
      <c r="I105" s="117">
        <f t="shared" si="35"/>
        <v>0.24447700217438342</v>
      </c>
      <c r="J105" s="117">
        <f t="shared" si="35"/>
        <v>0.50552075144351349</v>
      </c>
      <c r="K105" s="117">
        <f t="shared" si="35"/>
        <v>0.79827616205073204</v>
      </c>
      <c r="L105" s="117">
        <f t="shared" si="35"/>
        <v>1.4324151506614597</v>
      </c>
      <c r="M105" s="117">
        <f t="shared" si="35"/>
        <v>1.1661371592050251</v>
      </c>
      <c r="N105" s="117">
        <f t="shared" si="35"/>
        <v>0.97573266276506521</v>
      </c>
      <c r="O105" s="117">
        <f t="shared" si="35"/>
        <v>0.47477379021970578</v>
      </c>
      <c r="P105" s="117">
        <f t="shared" si="35"/>
        <v>1.4530794684259352</v>
      </c>
      <c r="Q105" s="117">
        <f t="shared" si="35"/>
        <v>1.4534852051228928</v>
      </c>
      <c r="R105" s="117">
        <f t="shared" ref="R105:V105" si="36">R106+R109+R111+R120</f>
        <v>0.73500381729251407</v>
      </c>
      <c r="S105" s="117">
        <f t="shared" si="36"/>
        <v>0.27928952512069394</v>
      </c>
      <c r="T105" s="117">
        <f t="shared" si="36"/>
        <v>0.41124023959927597</v>
      </c>
      <c r="U105" s="117">
        <f t="shared" si="36"/>
        <v>0.4703035884088701</v>
      </c>
      <c r="V105" s="117">
        <f t="shared" si="36"/>
        <v>0.60841368528295925</v>
      </c>
      <c r="W105" s="117">
        <f t="shared" ref="W105" si="37">W106+W109+W111+W120</f>
        <v>1.0576428898598811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0.49410154021958863</v>
      </c>
      <c r="F106" s="122">
        <f t="shared" si="38"/>
        <v>0.50657213258830558</v>
      </c>
      <c r="G106" s="122">
        <f t="shared" si="38"/>
        <v>0.25978322561092171</v>
      </c>
      <c r="H106" s="122">
        <f t="shared" si="38"/>
        <v>0.16359696962147255</v>
      </c>
      <c r="I106" s="122">
        <f t="shared" si="38"/>
        <v>0.17058623972420595</v>
      </c>
      <c r="J106" s="122">
        <f t="shared" si="38"/>
        <v>0.35485582296700857</v>
      </c>
      <c r="K106" s="122">
        <f t="shared" si="38"/>
        <v>0.59488431701795319</v>
      </c>
      <c r="L106" s="122">
        <f t="shared" si="38"/>
        <v>1.1215367494114348</v>
      </c>
      <c r="M106" s="122">
        <f t="shared" si="38"/>
        <v>0.90081468437851453</v>
      </c>
      <c r="N106" s="122">
        <f t="shared" si="38"/>
        <v>0.7691438281868862</v>
      </c>
      <c r="O106" s="122">
        <f t="shared" si="38"/>
        <v>0.37872310039439916</v>
      </c>
      <c r="P106" s="122">
        <f t="shared" si="38"/>
        <v>1.1283333267532107</v>
      </c>
      <c r="Q106" s="122">
        <f t="shared" si="38"/>
        <v>1.1227239593653742</v>
      </c>
      <c r="R106" s="122">
        <f t="shared" ref="R106:V106" si="39">SUM(R107:R108)</f>
        <v>0.55241642646940337</v>
      </c>
      <c r="S106" s="122">
        <f t="shared" si="39"/>
        <v>0.19661918437703729</v>
      </c>
      <c r="T106" s="122">
        <f t="shared" si="39"/>
        <v>0.27273562261496292</v>
      </c>
      <c r="U106" s="122">
        <f t="shared" si="39"/>
        <v>0.32862499952105606</v>
      </c>
      <c r="V106" s="122">
        <f t="shared" si="39"/>
        <v>0.42458236369684527</v>
      </c>
      <c r="W106" s="122">
        <f t="shared" ref="W106" si="40">SUM(W107:W108)</f>
        <v>0.74512934251453566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0.49219999659580699</v>
      </c>
      <c r="F107" s="98">
        <v>0.50462835769783854</v>
      </c>
      <c r="G107" s="98">
        <v>0.25879277893947933</v>
      </c>
      <c r="H107" s="98">
        <v>0.16298433154795583</v>
      </c>
      <c r="I107" s="98">
        <v>0.1699555857013357</v>
      </c>
      <c r="J107" s="98">
        <v>0.35354958289220084</v>
      </c>
      <c r="K107" s="98">
        <v>0.59271026148365646</v>
      </c>
      <c r="L107" s="98">
        <v>1.1174731064595314</v>
      </c>
      <c r="M107" s="98">
        <v>0.89758895377394743</v>
      </c>
      <c r="N107" s="98">
        <v>0.76639536604047254</v>
      </c>
      <c r="O107" s="98">
        <v>0.3773688781767004</v>
      </c>
      <c r="P107" s="98">
        <v>1.1242817747233362</v>
      </c>
      <c r="Q107" s="98">
        <v>1.1186815021979755</v>
      </c>
      <c r="R107" s="98">
        <v>0.55044536806444488</v>
      </c>
      <c r="S107" s="98">
        <v>0.19592240363478422</v>
      </c>
      <c r="T107" s="98">
        <v>0.27176954310100715</v>
      </c>
      <c r="U107" s="98">
        <v>0.32747341077145442</v>
      </c>
      <c r="V107" s="98">
        <v>0.42309163014624801</v>
      </c>
      <c r="W107" s="98">
        <v>0.74252932508549885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1.9015436237816445E-3</v>
      </c>
      <c r="F108" s="98">
        <v>1.9437748904670594E-3</v>
      </c>
      <c r="G108" s="98">
        <v>9.9044667144240544E-4</v>
      </c>
      <c r="H108" s="98">
        <v>6.1263807351672795E-4</v>
      </c>
      <c r="I108" s="98">
        <v>6.3065402287024272E-4</v>
      </c>
      <c r="J108" s="98">
        <v>1.3062400748077069E-3</v>
      </c>
      <c r="K108" s="98">
        <v>2.1740555342967777E-3</v>
      </c>
      <c r="L108" s="98">
        <v>4.0636429519035058E-3</v>
      </c>
      <c r="M108" s="98">
        <v>3.2257306045670735E-3</v>
      </c>
      <c r="N108" s="98">
        <v>2.7484621464137072E-3</v>
      </c>
      <c r="O108" s="98">
        <v>1.3542222176987633E-3</v>
      </c>
      <c r="P108" s="98">
        <v>4.0515520298744796E-3</v>
      </c>
      <c r="Q108" s="98">
        <v>4.0424571673986446E-3</v>
      </c>
      <c r="R108" s="98">
        <v>1.9710584049584473E-3</v>
      </c>
      <c r="S108" s="98">
        <v>6.9678074225305951E-4</v>
      </c>
      <c r="T108" s="98">
        <v>9.6607951395576185E-4</v>
      </c>
      <c r="U108" s="98">
        <v>1.1515887496016213E-3</v>
      </c>
      <c r="V108" s="98">
        <v>1.490733550597247E-3</v>
      </c>
      <c r="W108" s="98">
        <v>2.6000174290368022E-3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1.2503542855403828E-3</v>
      </c>
      <c r="F109" s="122">
        <f t="shared" si="41"/>
        <v>1.042856375915298E-3</v>
      </c>
      <c r="G109" s="122">
        <f t="shared" si="41"/>
        <v>6.9891862645771522E-4</v>
      </c>
      <c r="H109" s="122">
        <f t="shared" si="41"/>
        <v>1.0876890371728097E-3</v>
      </c>
      <c r="I109" s="122">
        <f t="shared" si="41"/>
        <v>8.7243267399492175E-4</v>
      </c>
      <c r="J109" s="122">
        <f t="shared" si="41"/>
        <v>1.5696961110226522E-3</v>
      </c>
      <c r="K109" s="122">
        <f t="shared" si="41"/>
        <v>1.9423037172710662E-3</v>
      </c>
      <c r="L109" s="122">
        <f t="shared" si="41"/>
        <v>3.7514049671856756E-3</v>
      </c>
      <c r="M109" s="122">
        <f t="shared" si="41"/>
        <v>2.84983741959785E-3</v>
      </c>
      <c r="N109" s="122">
        <f t="shared" si="41"/>
        <v>1.892835950701668E-3</v>
      </c>
      <c r="O109" s="122">
        <f t="shared" si="41"/>
        <v>8.0331165645996291E-4</v>
      </c>
      <c r="P109" s="122">
        <f t="shared" si="41"/>
        <v>1.0956118122074682E-3</v>
      </c>
      <c r="Q109" s="122">
        <f t="shared" si="41"/>
        <v>9.3758242307594641E-4</v>
      </c>
      <c r="R109" s="122">
        <f t="shared" si="41"/>
        <v>2.5539148335482995E-4</v>
      </c>
      <c r="S109" s="122">
        <f t="shared" si="41"/>
        <v>1.7603863238595352E-4</v>
      </c>
      <c r="T109" s="122">
        <f t="shared" si="41"/>
        <v>3.4980151502324395E-4</v>
      </c>
      <c r="U109" s="122">
        <f t="shared" si="41"/>
        <v>4.7984572108392441E-4</v>
      </c>
      <c r="V109" s="122">
        <f t="shared" si="41"/>
        <v>1.0587590658678136E-3</v>
      </c>
      <c r="W109" s="122">
        <f t="shared" si="41"/>
        <v>1.0021108812258814E-3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1.2503542855403828E-3</v>
      </c>
      <c r="F110" s="98">
        <v>1.042856375915298E-3</v>
      </c>
      <c r="G110" s="98">
        <v>6.9891862645771522E-4</v>
      </c>
      <c r="H110" s="98">
        <v>1.0876890371728097E-3</v>
      </c>
      <c r="I110" s="98">
        <v>8.7243267399492175E-4</v>
      </c>
      <c r="J110" s="98">
        <v>1.5696961110226522E-3</v>
      </c>
      <c r="K110" s="98">
        <v>1.9423037172710662E-3</v>
      </c>
      <c r="L110" s="98">
        <v>3.7514049671856756E-3</v>
      </c>
      <c r="M110" s="98">
        <v>2.84983741959785E-3</v>
      </c>
      <c r="N110" s="98">
        <v>1.892835950701668E-3</v>
      </c>
      <c r="O110" s="98">
        <v>8.0331165645996291E-4</v>
      </c>
      <c r="P110" s="98">
        <v>1.0956118122074682E-3</v>
      </c>
      <c r="Q110" s="98">
        <v>9.3758242307594641E-4</v>
      </c>
      <c r="R110" s="98">
        <v>2.5539148335482995E-4</v>
      </c>
      <c r="S110" s="98">
        <v>1.7603863238595352E-4</v>
      </c>
      <c r="T110" s="98">
        <v>3.4980151502324395E-4</v>
      </c>
      <c r="U110" s="98">
        <v>4.7984572108392441E-4</v>
      </c>
      <c r="V110" s="98">
        <v>1.0587590658678136E-3</v>
      </c>
      <c r="W110" s="98">
        <v>1.0021108812258814E-3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9.9354237633673584E-2</v>
      </c>
      <c r="F111" s="122">
        <v>8.5653492366786904E-2</v>
      </c>
      <c r="G111" s="122">
        <v>5.0470129868732991E-2</v>
      </c>
      <c r="H111" s="122">
        <v>3.8307723144936481E-2</v>
      </c>
      <c r="I111" s="122">
        <v>5.2042130814386356E-2</v>
      </c>
      <c r="J111" s="122">
        <v>0.10538392795501189</v>
      </c>
      <c r="K111" s="122">
        <v>0.1427440726983133</v>
      </c>
      <c r="L111" s="122">
        <v>0.22074389849536236</v>
      </c>
      <c r="M111" s="122">
        <v>0.19419838449643417</v>
      </c>
      <c r="N111" s="122">
        <v>0.15076850230306915</v>
      </c>
      <c r="O111" s="122">
        <v>6.8698731922391967E-2</v>
      </c>
      <c r="P111" s="122">
        <v>0.23042321245039532</v>
      </c>
      <c r="Q111" s="122">
        <v>0.2384798992391472</v>
      </c>
      <c r="R111" s="122">
        <v>0.13476118143027244</v>
      </c>
      <c r="S111" s="122">
        <v>6.103040905318742E-2</v>
      </c>
      <c r="T111" s="122">
        <v>0.10377841847875281</v>
      </c>
      <c r="U111" s="122">
        <v>0.105131643777506</v>
      </c>
      <c r="V111" s="122">
        <v>0.13667524563070715</v>
      </c>
      <c r="W111" s="122">
        <v>0.23600928167743793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3.5391790933664916E-2</v>
      </c>
      <c r="F112" s="98">
        <v>3.6894099435812823E-2</v>
      </c>
      <c r="G112" s="98">
        <v>1.9562247215202156E-2</v>
      </c>
      <c r="H112" s="98">
        <v>1.1828811487484341E-2</v>
      </c>
      <c r="I112" s="98">
        <v>1.2501988156050647E-2</v>
      </c>
      <c r="J112" s="98">
        <v>2.6527086417252831E-2</v>
      </c>
      <c r="K112" s="98">
        <v>3.854446512922087E-2</v>
      </c>
      <c r="L112" s="98">
        <v>6.4296015298585155E-2</v>
      </c>
      <c r="M112" s="98">
        <v>5.6482689739537212E-2</v>
      </c>
      <c r="N112" s="98">
        <v>5.753056491240241E-2</v>
      </c>
      <c r="O112" s="98">
        <v>2.6260080685402504E-2</v>
      </c>
      <c r="P112" s="98">
        <v>6.8355079012969958E-2</v>
      </c>
      <c r="Q112" s="98">
        <v>5.4512209788651074E-2</v>
      </c>
      <c r="R112" s="98">
        <v>1.4304805738231606E-2</v>
      </c>
      <c r="S112" s="98">
        <v>1.011733223455002E-2</v>
      </c>
      <c r="T112" s="98">
        <v>1.3426986828537853E-2</v>
      </c>
      <c r="U112" s="98">
        <v>1.9990201424604021E-2</v>
      </c>
      <c r="V112" s="98">
        <v>2.1900998764326978E-2</v>
      </c>
      <c r="W112" s="98">
        <v>5.1171272663344543E-2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1.3489354473221845E-4</v>
      </c>
      <c r="F113" s="98">
        <v>2.0004722495467833E-4</v>
      </c>
      <c r="G113" s="98">
        <v>0</v>
      </c>
      <c r="H113" s="98">
        <v>1.5450401250396707E-4</v>
      </c>
      <c r="I113" s="98">
        <v>0</v>
      </c>
      <c r="J113" s="98">
        <v>2.7419411090395498E-4</v>
      </c>
      <c r="K113" s="98">
        <v>2.9049673812539317E-4</v>
      </c>
      <c r="L113" s="98">
        <v>6.577496147512781E-4</v>
      </c>
      <c r="M113" s="98">
        <v>4.9128109529533129E-4</v>
      </c>
      <c r="N113" s="98">
        <v>8.637280692491223E-4</v>
      </c>
      <c r="O113" s="98">
        <v>1.5029789083278425E-4</v>
      </c>
      <c r="P113" s="98">
        <v>1.7541700775853663E-3</v>
      </c>
      <c r="Q113" s="98">
        <v>5.6994667915944374E-4</v>
      </c>
      <c r="R113" s="98">
        <v>1.0782256064227726E-3</v>
      </c>
      <c r="S113" s="98">
        <v>0</v>
      </c>
      <c r="T113" s="98">
        <v>0</v>
      </c>
      <c r="U113" s="98">
        <v>0</v>
      </c>
      <c r="V113" s="98">
        <v>0</v>
      </c>
      <c r="W113" s="98">
        <v>2.688177850318843E-3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6.3321624294688752E-5</v>
      </c>
      <c r="F114" s="101">
        <v>1.0024770107572944E-4</v>
      </c>
      <c r="G114" s="101">
        <v>0</v>
      </c>
      <c r="H114" s="101">
        <v>7.4936512489511456E-5</v>
      </c>
      <c r="I114" s="101">
        <v>0</v>
      </c>
      <c r="J114" s="101">
        <v>1.3212497801895013E-4</v>
      </c>
      <c r="K114" s="101">
        <v>1.4142335259578778E-4</v>
      </c>
      <c r="L114" s="101">
        <v>3.1781209516079764E-4</v>
      </c>
      <c r="M114" s="101">
        <v>2.4538897445873075E-4</v>
      </c>
      <c r="N114" s="101">
        <v>4.3427121152930001E-4</v>
      </c>
      <c r="O114" s="101">
        <v>7.8296398859367176E-5</v>
      </c>
      <c r="P114" s="101">
        <v>8.20010570040512E-4</v>
      </c>
      <c r="Q114" s="101">
        <v>2.6234618538999085E-4</v>
      </c>
      <c r="R114" s="101">
        <v>5.0755902888729781E-4</v>
      </c>
      <c r="S114" s="101">
        <v>0</v>
      </c>
      <c r="T114" s="101">
        <v>0</v>
      </c>
      <c r="U114" s="101">
        <v>0</v>
      </c>
      <c r="V114" s="101">
        <v>0</v>
      </c>
      <c r="W114" s="101">
        <v>1.2936543617306736E-3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7.1571920437529698E-5</v>
      </c>
      <c r="F115" s="104">
        <v>9.97995238789489E-5</v>
      </c>
      <c r="G115" s="104">
        <v>0</v>
      </c>
      <c r="H115" s="104">
        <v>7.9567500014455627E-5</v>
      </c>
      <c r="I115" s="104">
        <v>0</v>
      </c>
      <c r="J115" s="104">
        <v>1.4206913288500485E-4</v>
      </c>
      <c r="K115" s="104">
        <v>1.4907338552960539E-4</v>
      </c>
      <c r="L115" s="104">
        <v>3.3993751959048051E-4</v>
      </c>
      <c r="M115" s="104">
        <v>2.4589212083660054E-4</v>
      </c>
      <c r="N115" s="104">
        <v>4.2945685771982229E-4</v>
      </c>
      <c r="O115" s="104">
        <v>7.2001491973417087E-5</v>
      </c>
      <c r="P115" s="104">
        <v>9.3415950754485429E-4</v>
      </c>
      <c r="Q115" s="104">
        <v>3.0760049376945289E-4</v>
      </c>
      <c r="R115" s="104">
        <v>5.7066657753547479E-4</v>
      </c>
      <c r="S115" s="104">
        <v>0</v>
      </c>
      <c r="T115" s="104">
        <v>0</v>
      </c>
      <c r="U115" s="104">
        <v>0</v>
      </c>
      <c r="V115" s="104">
        <v>0</v>
      </c>
      <c r="W115" s="104">
        <v>1.3945234885881694E-3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2.8900945106467613E-2</v>
      </c>
      <c r="F116" s="101">
        <v>3.79742632772678E-2</v>
      </c>
      <c r="G116" s="101">
        <v>1.8851629595691335E-2</v>
      </c>
      <c r="H116" s="101">
        <v>1.470783069348547E-2</v>
      </c>
      <c r="I116" s="101">
        <v>1.5967436062744263E-2</v>
      </c>
      <c r="J116" s="101">
        <v>3.6545589770704115E-2</v>
      </c>
      <c r="K116" s="101">
        <v>2.7245111940321618E-2</v>
      </c>
      <c r="L116" s="101">
        <v>9.0775159282104112E-2</v>
      </c>
      <c r="M116" s="101">
        <v>3.720674057586635E-2</v>
      </c>
      <c r="N116" s="101">
        <v>4.2200229617015007E-2</v>
      </c>
      <c r="O116" s="101">
        <v>1.0738638312987946E-2</v>
      </c>
      <c r="P116" s="101">
        <v>1.612979479386268E-2</v>
      </c>
      <c r="Q116" s="101">
        <v>1.0684659685983811E-2</v>
      </c>
      <c r="R116" s="101">
        <v>2.3552840340730217E-2</v>
      </c>
      <c r="S116" s="101">
        <v>1.4639369163060169E-2</v>
      </c>
      <c r="T116" s="101">
        <v>2.6886155381268984E-2</v>
      </c>
      <c r="U116" s="101">
        <v>1.5575816544424305E-2</v>
      </c>
      <c r="V116" s="101">
        <v>3.8691974176193973E-2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3.492660804880883E-2</v>
      </c>
      <c r="F117" s="104">
        <v>1.0585082428751594E-2</v>
      </c>
      <c r="G117" s="104">
        <v>1.20562530578395E-2</v>
      </c>
      <c r="H117" s="104">
        <v>1.1616576951462704E-2</v>
      </c>
      <c r="I117" s="104">
        <v>2.3572706595591447E-2</v>
      </c>
      <c r="J117" s="104">
        <v>4.2037057656150983E-2</v>
      </c>
      <c r="K117" s="104">
        <v>7.6663998890645429E-2</v>
      </c>
      <c r="L117" s="104">
        <v>6.5014974299921813E-2</v>
      </c>
      <c r="M117" s="104">
        <v>0.10001767308573527</v>
      </c>
      <c r="N117" s="104">
        <v>5.0173979704402599E-2</v>
      </c>
      <c r="O117" s="104">
        <v>3.1549715033168738E-2</v>
      </c>
      <c r="P117" s="104">
        <v>0.14418416856597732</v>
      </c>
      <c r="Q117" s="104">
        <v>0.17271308308535285</v>
      </c>
      <c r="R117" s="104">
        <v>9.5825309744887829E-2</v>
      </c>
      <c r="S117" s="104">
        <v>3.6273707655577234E-2</v>
      </c>
      <c r="T117" s="104">
        <v>6.3465276268945978E-2</v>
      </c>
      <c r="U117" s="104">
        <v>6.9565625808477666E-2</v>
      </c>
      <c r="V117" s="104">
        <v>7.608227269018622E-2</v>
      </c>
      <c r="W117" s="104">
        <v>0.18214983116377453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1.7024264869317185E-2</v>
      </c>
      <c r="F118" s="98">
        <v>5.4701566374641226E-3</v>
      </c>
      <c r="G118" s="98">
        <v>6.1338700287627765E-3</v>
      </c>
      <c r="H118" s="98">
        <v>5.8548946510924771E-3</v>
      </c>
      <c r="I118" s="98">
        <v>1.3050728263773312E-2</v>
      </c>
      <c r="J118" s="98">
        <v>2.1202979630036291E-2</v>
      </c>
      <c r="K118" s="98">
        <v>3.9130542344829197E-2</v>
      </c>
      <c r="L118" s="98">
        <v>3.2899066049263306E-2</v>
      </c>
      <c r="M118" s="98">
        <v>5.2584578067788303E-2</v>
      </c>
      <c r="N118" s="98">
        <v>2.6389719148763372E-2</v>
      </c>
      <c r="O118" s="98">
        <v>1.7195867539538497E-2</v>
      </c>
      <c r="P118" s="98">
        <v>6.966348421287423E-2</v>
      </c>
      <c r="Q118" s="98">
        <v>8.257337206359279E-2</v>
      </c>
      <c r="R118" s="98">
        <v>4.6163777090606047E-2</v>
      </c>
      <c r="S118" s="98">
        <v>1.8462725380757827E-2</v>
      </c>
      <c r="T118" s="98">
        <v>2.9652551499389352E-2</v>
      </c>
      <c r="U118" s="98">
        <v>3.2633845270339967E-2</v>
      </c>
      <c r="V118" s="98">
        <v>3.3414528057299719E-2</v>
      </c>
      <c r="W118" s="98">
        <v>8.7918596805586294E-2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1.7902343179491645E-2</v>
      </c>
      <c r="F119" s="98">
        <v>5.1149257912874715E-3</v>
      </c>
      <c r="G119" s="98">
        <v>5.9223830290767243E-3</v>
      </c>
      <c r="H119" s="98">
        <v>5.7616823003702258E-3</v>
      </c>
      <c r="I119" s="98">
        <v>1.0521978331818135E-2</v>
      </c>
      <c r="J119" s="98">
        <v>2.0834078026114689E-2</v>
      </c>
      <c r="K119" s="98">
        <v>3.7533456545816239E-2</v>
      </c>
      <c r="L119" s="98">
        <v>3.2115908250658513E-2</v>
      </c>
      <c r="M119" s="98">
        <v>4.7433095017946965E-2</v>
      </c>
      <c r="N119" s="98">
        <v>2.3784260555639227E-2</v>
      </c>
      <c r="O119" s="98">
        <v>1.4353847493630242E-2</v>
      </c>
      <c r="P119" s="98">
        <v>7.4520684353103092E-2</v>
      </c>
      <c r="Q119" s="98">
        <v>9.0139711021760063E-2</v>
      </c>
      <c r="R119" s="98">
        <v>4.9661532654281783E-2</v>
      </c>
      <c r="S119" s="98">
        <v>1.7810982274819403E-2</v>
      </c>
      <c r="T119" s="98">
        <v>3.3812724769556622E-2</v>
      </c>
      <c r="U119" s="98">
        <v>3.6931780538137698E-2</v>
      </c>
      <c r="V119" s="98">
        <v>4.2667744632886494E-2</v>
      </c>
      <c r="W119" s="98">
        <v>9.4231234358188254E-2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4.5160226360331852E-2</v>
      </c>
      <c r="F120" s="122">
        <v>3.3137528925295603E-2</v>
      </c>
      <c r="G120" s="122">
        <v>2.1506114424906086E-2</v>
      </c>
      <c r="H120" s="122">
        <v>1.6993235512000951E-2</v>
      </c>
      <c r="I120" s="122">
        <v>2.09761989617962E-2</v>
      </c>
      <c r="J120" s="122">
        <v>4.3711304410470407E-2</v>
      </c>
      <c r="K120" s="122">
        <v>5.8705468617194459E-2</v>
      </c>
      <c r="L120" s="122">
        <v>8.63830977874772E-2</v>
      </c>
      <c r="M120" s="122">
        <v>6.8274252910478506E-2</v>
      </c>
      <c r="N120" s="122">
        <v>5.3927496324408151E-2</v>
      </c>
      <c r="O120" s="122">
        <v>2.6548646246454713E-2</v>
      </c>
      <c r="P120" s="122">
        <v>9.3227317410121774E-2</v>
      </c>
      <c r="Q120" s="122">
        <v>9.1343764095295418E-2</v>
      </c>
      <c r="R120" s="122">
        <v>4.7570817909483504E-2</v>
      </c>
      <c r="S120" s="122">
        <v>2.1463893058083272E-2</v>
      </c>
      <c r="T120" s="122">
        <v>3.4376396990537024E-2</v>
      </c>
      <c r="U120" s="122">
        <v>3.6067099389224096E-2</v>
      </c>
      <c r="V120" s="122">
        <v>4.6097316889539039E-2</v>
      </c>
      <c r="W120" s="122">
        <v>7.5502154786681527E-2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4.5160226360331852E-2</v>
      </c>
      <c r="F122" s="33">
        <v>3.3137528925295603E-2</v>
      </c>
      <c r="G122" s="33">
        <v>2.1506114424906086E-2</v>
      </c>
      <c r="H122" s="33">
        <v>1.6993235512000951E-2</v>
      </c>
      <c r="I122" s="33">
        <v>2.09761989617962E-2</v>
      </c>
      <c r="J122" s="33">
        <v>4.3711304410470407E-2</v>
      </c>
      <c r="K122" s="33">
        <v>5.8705468617194459E-2</v>
      </c>
      <c r="L122" s="33">
        <v>8.63830977874772E-2</v>
      </c>
      <c r="M122" s="33">
        <v>6.8274252910478506E-2</v>
      </c>
      <c r="N122" s="33">
        <v>5.3927496324408151E-2</v>
      </c>
      <c r="O122" s="33">
        <v>2.6548646246454713E-2</v>
      </c>
      <c r="P122" s="33">
        <v>9.3227317410121774E-2</v>
      </c>
      <c r="Q122" s="33">
        <v>9.1343764095295418E-2</v>
      </c>
      <c r="R122" s="33">
        <v>4.7570817909483504E-2</v>
      </c>
      <c r="S122" s="33">
        <v>2.1463893058083272E-2</v>
      </c>
      <c r="T122" s="33">
        <v>3.4376396990537024E-2</v>
      </c>
      <c r="U122" s="33">
        <v>3.6067099389224096E-2</v>
      </c>
      <c r="V122" s="33">
        <v>4.6097316889539039E-2</v>
      </c>
      <c r="W122" s="33">
        <v>7.5502154786681527E-2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153.35259758130539</v>
      </c>
      <c r="D124" s="117">
        <f t="shared" si="42"/>
        <v>125.21788525715583</v>
      </c>
      <c r="E124" s="117">
        <f t="shared" si="42"/>
        <v>94.847985032579288</v>
      </c>
      <c r="F124" s="117">
        <f t="shared" si="42"/>
        <v>191.29104346922779</v>
      </c>
      <c r="G124" s="117">
        <f t="shared" si="42"/>
        <v>150.35591126450592</v>
      </c>
      <c r="H124" s="117">
        <f t="shared" si="42"/>
        <v>97.381617524316425</v>
      </c>
      <c r="I124" s="117">
        <f t="shared" si="42"/>
        <v>115.48085204885393</v>
      </c>
      <c r="J124" s="117">
        <f t="shared" si="42"/>
        <v>67.411087443771294</v>
      </c>
      <c r="K124" s="117">
        <f t="shared" si="42"/>
        <v>105.84186059531467</v>
      </c>
      <c r="L124" s="117">
        <f t="shared" si="42"/>
        <v>101.66750887243602</v>
      </c>
      <c r="M124" s="117">
        <f t="shared" si="42"/>
        <v>119.09315385521819</v>
      </c>
      <c r="N124" s="117">
        <f t="shared" si="42"/>
        <v>132.53085424905325</v>
      </c>
      <c r="O124" s="117">
        <f t="shared" si="42"/>
        <v>140.87817061496142</v>
      </c>
      <c r="P124" s="117">
        <f t="shared" si="42"/>
        <v>179.65550612484483</v>
      </c>
      <c r="Q124" s="117">
        <f t="shared" si="42"/>
        <v>241.27717750736485</v>
      </c>
      <c r="R124" s="117">
        <f t="shared" ref="R124:V124" si="43">R125+R128+R130+R139</f>
        <v>107.49984784947164</v>
      </c>
      <c r="S124" s="117">
        <f t="shared" si="43"/>
        <v>74.613037062639719</v>
      </c>
      <c r="T124" s="117">
        <f t="shared" si="43"/>
        <v>13.917901815750566</v>
      </c>
      <c r="U124" s="117">
        <f t="shared" si="43"/>
        <v>45.204873531880828</v>
      </c>
      <c r="V124" s="117">
        <f t="shared" si="43"/>
        <v>53.185195019007772</v>
      </c>
      <c r="W124" s="117">
        <f t="shared" ref="W124" si="44">W125+W128+W130+W139</f>
        <v>44.918538156263665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124.61533793385991</v>
      </c>
      <c r="D125" s="122">
        <f t="shared" si="45"/>
        <v>99.490831114782239</v>
      </c>
      <c r="E125" s="122">
        <f t="shared" si="45"/>
        <v>73.366376075127036</v>
      </c>
      <c r="F125" s="122">
        <f t="shared" si="45"/>
        <v>149.47569273324996</v>
      </c>
      <c r="G125" s="122">
        <f t="shared" si="45"/>
        <v>116.25856765357626</v>
      </c>
      <c r="H125" s="122">
        <f t="shared" si="45"/>
        <v>71.368734638703316</v>
      </c>
      <c r="I125" s="122">
        <f t="shared" si="45"/>
        <v>82.603417374213578</v>
      </c>
      <c r="J125" s="122">
        <f t="shared" si="45"/>
        <v>48.264534242166015</v>
      </c>
      <c r="K125" s="122">
        <f t="shared" si="45"/>
        <v>79.498617996905026</v>
      </c>
      <c r="L125" s="122">
        <f t="shared" si="45"/>
        <v>78.931623443704922</v>
      </c>
      <c r="M125" s="122">
        <f t="shared" si="45"/>
        <v>91.136646706538471</v>
      </c>
      <c r="N125" s="122">
        <f t="shared" si="45"/>
        <v>98.046559588020656</v>
      </c>
      <c r="O125" s="122">
        <f t="shared" si="45"/>
        <v>113.43861083122133</v>
      </c>
      <c r="P125" s="122">
        <f t="shared" si="45"/>
        <v>139.13879482709933</v>
      </c>
      <c r="Q125" s="122">
        <f t="shared" si="45"/>
        <v>186.5195584450075</v>
      </c>
      <c r="R125" s="122">
        <f t="shared" ref="R125:V125" si="46">SUM(R126:R127)</f>
        <v>78.305827030917428</v>
      </c>
      <c r="S125" s="122">
        <f t="shared" si="46"/>
        <v>51.706706597413792</v>
      </c>
      <c r="T125" s="122">
        <f t="shared" si="46"/>
        <v>9.2711038188437271</v>
      </c>
      <c r="U125" s="122">
        <f t="shared" si="46"/>
        <v>31.900139949015262</v>
      </c>
      <c r="V125" s="122">
        <f t="shared" si="46"/>
        <v>38.548019558604764</v>
      </c>
      <c r="W125" s="122">
        <f t="shared" ref="W125" si="47">SUM(W126:W127)</f>
        <v>29.870870912375342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124.07956967544834</v>
      </c>
      <c r="D126" s="98">
        <v>99.069595247829554</v>
      </c>
      <c r="E126" s="98">
        <v>73.063066783831459</v>
      </c>
      <c r="F126" s="98">
        <v>148.86226003978823</v>
      </c>
      <c r="G126" s="98">
        <v>115.7865504925071</v>
      </c>
      <c r="H126" s="98">
        <v>71.085335981844352</v>
      </c>
      <c r="I126" s="98">
        <v>82.280952423359025</v>
      </c>
      <c r="J126" s="98">
        <v>48.077701690006492</v>
      </c>
      <c r="K126" s="98">
        <v>79.194306817823929</v>
      </c>
      <c r="L126" s="98">
        <v>78.633227290203749</v>
      </c>
      <c r="M126" s="98">
        <v>90.797240986150811</v>
      </c>
      <c r="N126" s="98">
        <v>97.683079750029037</v>
      </c>
      <c r="O126" s="98">
        <v>113.01842429394229</v>
      </c>
      <c r="P126" s="98">
        <v>138.62163346625908</v>
      </c>
      <c r="Q126" s="98">
        <v>185.82481285100354</v>
      </c>
      <c r="R126" s="98">
        <v>78.017079370283597</v>
      </c>
      <c r="S126" s="98">
        <v>51.517477946820478</v>
      </c>
      <c r="T126" s="98">
        <v>9.2372097543232279</v>
      </c>
      <c r="U126" s="98">
        <v>31.784822691803701</v>
      </c>
      <c r="V126" s="98">
        <v>38.408473103448792</v>
      </c>
      <c r="W126" s="98">
        <v>29.763461132676071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0.5357682584115584</v>
      </c>
      <c r="D127" s="98">
        <v>0.42123586695269033</v>
      </c>
      <c r="E127" s="98">
        <v>0.30330929129557743</v>
      </c>
      <c r="F127" s="98">
        <v>0.61343269346172802</v>
      </c>
      <c r="G127" s="98">
        <v>0.47201716106915514</v>
      </c>
      <c r="H127" s="98">
        <v>0.28339865685896087</v>
      </c>
      <c r="I127" s="98">
        <v>0.32246495085455917</v>
      </c>
      <c r="J127" s="98">
        <v>0.18683255215952344</v>
      </c>
      <c r="K127" s="98">
        <v>0.30431117908110161</v>
      </c>
      <c r="L127" s="98">
        <v>0.29839615350116788</v>
      </c>
      <c r="M127" s="98">
        <v>0.33940572038766342</v>
      </c>
      <c r="N127" s="98">
        <v>0.36347983799162137</v>
      </c>
      <c r="O127" s="98">
        <v>0.42018653727904265</v>
      </c>
      <c r="P127" s="98">
        <v>0.51716136084023756</v>
      </c>
      <c r="Q127" s="98">
        <v>0.69474559400394875</v>
      </c>
      <c r="R127" s="98">
        <v>0.28874766063383173</v>
      </c>
      <c r="S127" s="98">
        <v>0.18922865059331762</v>
      </c>
      <c r="T127" s="98">
        <v>3.3894064520498528E-2</v>
      </c>
      <c r="U127" s="98">
        <v>0.11531725721156195</v>
      </c>
      <c r="V127" s="98">
        <v>0.139546455155972</v>
      </c>
      <c r="W127" s="98">
        <v>0.10740977969927104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1.2171192585815912E-2</v>
      </c>
      <c r="D128" s="122">
        <f t="shared" si="48"/>
        <v>6.9017536804938887E-3</v>
      </c>
      <c r="E128" s="122">
        <f t="shared" si="48"/>
        <v>0.18421886473628304</v>
      </c>
      <c r="F128" s="122">
        <f t="shared" si="48"/>
        <v>0.39222377169951156</v>
      </c>
      <c r="G128" s="122">
        <f t="shared" si="48"/>
        <v>0.33112614002715907</v>
      </c>
      <c r="H128" s="122">
        <f t="shared" si="48"/>
        <v>0.49483453020555945</v>
      </c>
      <c r="I128" s="122">
        <f t="shared" si="48"/>
        <v>0.39222736322445384</v>
      </c>
      <c r="J128" s="122">
        <f t="shared" si="48"/>
        <v>0.20406049443294483</v>
      </c>
      <c r="K128" s="122">
        <f t="shared" si="48"/>
        <v>0.25703152525220441</v>
      </c>
      <c r="L128" s="122">
        <f t="shared" si="48"/>
        <v>0.2762939531387546</v>
      </c>
      <c r="M128" s="122">
        <f t="shared" si="48"/>
        <v>0.3004635406707824</v>
      </c>
      <c r="N128" s="122">
        <f t="shared" si="48"/>
        <v>0.32243277397733727</v>
      </c>
      <c r="O128" s="122">
        <f t="shared" si="48"/>
        <v>0.24047708230169318</v>
      </c>
      <c r="P128" s="122">
        <f t="shared" si="48"/>
        <v>0.13856880824871601</v>
      </c>
      <c r="Q128" s="122">
        <f t="shared" si="48"/>
        <v>0.15962340752867987</v>
      </c>
      <c r="R128" s="122">
        <f t="shared" si="48"/>
        <v>3.9695133412864993E-2</v>
      </c>
      <c r="S128" s="122">
        <f t="shared" si="48"/>
        <v>5.2846797442263248E-2</v>
      </c>
      <c r="T128" s="122">
        <f t="shared" si="48"/>
        <v>1.1123688177739158E-2</v>
      </c>
      <c r="U128" s="122">
        <f t="shared" si="48"/>
        <v>4.2906204893587568E-2</v>
      </c>
      <c r="V128" s="122">
        <f t="shared" si="48"/>
        <v>8.3687999206421101E-2</v>
      </c>
      <c r="W128" s="122">
        <f t="shared" si="48"/>
        <v>4.9408423448267368E-2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1.2171192585815912E-2</v>
      </c>
      <c r="D129" s="98">
        <v>6.9017536804938887E-3</v>
      </c>
      <c r="E129" s="98">
        <v>0.18421886473628304</v>
      </c>
      <c r="F129" s="98">
        <v>0.39222377169951156</v>
      </c>
      <c r="G129" s="98">
        <v>0.33112614002715907</v>
      </c>
      <c r="H129" s="98">
        <v>0.49483453020555945</v>
      </c>
      <c r="I129" s="98">
        <v>0.39222736322445384</v>
      </c>
      <c r="J129" s="98">
        <v>0.20406049443294483</v>
      </c>
      <c r="K129" s="98">
        <v>0.25703152525220441</v>
      </c>
      <c r="L129" s="98">
        <v>0.2762939531387546</v>
      </c>
      <c r="M129" s="98">
        <v>0.3004635406707824</v>
      </c>
      <c r="N129" s="98">
        <v>0.32243277397733727</v>
      </c>
      <c r="O129" s="98">
        <v>0.24047708230169318</v>
      </c>
      <c r="P129" s="98">
        <v>0.13856880824871601</v>
      </c>
      <c r="Q129" s="98">
        <v>0.15962340752867987</v>
      </c>
      <c r="R129" s="98">
        <v>3.9695133412864993E-2</v>
      </c>
      <c r="S129" s="98">
        <v>5.2846797442263248E-2</v>
      </c>
      <c r="T129" s="98">
        <v>1.1123688177739158E-2</v>
      </c>
      <c r="U129" s="98">
        <v>4.2906204893587568E-2</v>
      </c>
      <c r="V129" s="98">
        <v>8.3687999206421101E-2</v>
      </c>
      <c r="W129" s="98">
        <v>4.9408423448267368E-2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20.167123244263426</v>
      </c>
      <c r="D130" s="122">
        <v>18.151264372707001</v>
      </c>
      <c r="E130" s="122">
        <v>14.864110573930517</v>
      </c>
      <c r="F130" s="122">
        <v>29.196762724766881</v>
      </c>
      <c r="G130" s="122">
        <v>23.508821253315418</v>
      </c>
      <c r="H130" s="122">
        <v>17.699622170519497</v>
      </c>
      <c r="I130" s="122">
        <v>23.189993055213741</v>
      </c>
      <c r="J130" s="122">
        <v>13.343987569814841</v>
      </c>
      <c r="K130" s="122">
        <v>18.494026668677289</v>
      </c>
      <c r="L130" s="122">
        <v>16.036994086184968</v>
      </c>
      <c r="M130" s="122">
        <v>20.439390665698816</v>
      </c>
      <c r="N130" s="122">
        <v>24.836633354972562</v>
      </c>
      <c r="O130" s="122">
        <v>19.5305191208423</v>
      </c>
      <c r="P130" s="122">
        <v>28.639881166743464</v>
      </c>
      <c r="Q130" s="122">
        <v>39.437023988470756</v>
      </c>
      <c r="R130" s="122">
        <v>21.417359069760476</v>
      </c>
      <c r="S130" s="122">
        <v>16.874088760127464</v>
      </c>
      <c r="T130" s="122">
        <v>3.4783907004274801</v>
      </c>
      <c r="U130" s="122">
        <v>9.9082399329531263</v>
      </c>
      <c r="V130" s="122">
        <v>10.904512565833944</v>
      </c>
      <c r="W130" s="122">
        <v>11.255028543097731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0.61318376702687671</v>
      </c>
      <c r="D131" s="98">
        <v>0.95601870952542567</v>
      </c>
      <c r="E131" s="98">
        <v>0.79223362446618917</v>
      </c>
      <c r="F131" s="98">
        <v>2.9044693184855963</v>
      </c>
      <c r="G131" s="98">
        <v>2.3141816941864164</v>
      </c>
      <c r="H131" s="98">
        <v>1.1786633439710783</v>
      </c>
      <c r="I131" s="98">
        <v>8.1395831795755704</v>
      </c>
      <c r="J131" s="98">
        <v>7.1458435100473725</v>
      </c>
      <c r="K131" s="98">
        <v>7.2120545389812127</v>
      </c>
      <c r="L131" s="98">
        <v>6.3437402886533008</v>
      </c>
      <c r="M131" s="98">
        <v>7.2990336643657763</v>
      </c>
      <c r="N131" s="98">
        <v>5.7743596655525451</v>
      </c>
      <c r="O131" s="98">
        <v>5.3667234977417175</v>
      </c>
      <c r="P131" s="98">
        <v>2.0523545672885608</v>
      </c>
      <c r="Q131" s="98">
        <v>5.9858630864909408</v>
      </c>
      <c r="R131" s="98">
        <v>4.9009234291252541</v>
      </c>
      <c r="S131" s="98">
        <v>3.7715118461788371</v>
      </c>
      <c r="T131" s="98">
        <v>0.8306675541767623</v>
      </c>
      <c r="U131" s="98">
        <v>2.3862699804602756</v>
      </c>
      <c r="V131" s="98">
        <v>3.2063296711268712</v>
      </c>
      <c r="W131" s="98">
        <v>5.7683245296229044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5.0213840543781377E-3</v>
      </c>
      <c r="D132" s="98">
        <v>9.6067293232126282E-3</v>
      </c>
      <c r="E132" s="98">
        <v>1.0361287949554845E-2</v>
      </c>
      <c r="F132" s="98">
        <v>1.9742587468047117E-2</v>
      </c>
      <c r="G132" s="98">
        <v>2.5331878923988287E-2</v>
      </c>
      <c r="H132" s="98">
        <v>1.0512514412493261E-2</v>
      </c>
      <c r="I132" s="98">
        <v>7.3522538301528634E-2</v>
      </c>
      <c r="J132" s="98">
        <v>5.6313059152016606E-2</v>
      </c>
      <c r="K132" s="98">
        <v>9.1579824395101678E-2</v>
      </c>
      <c r="L132" s="98">
        <v>3.1796101682207936E-2</v>
      </c>
      <c r="M132" s="98">
        <v>6.551996671584355E-2</v>
      </c>
      <c r="N132" s="98">
        <v>1.2542635801428404E-2</v>
      </c>
      <c r="O132" s="98">
        <v>6.3293984710960899E-2</v>
      </c>
      <c r="P132" s="98">
        <v>0.16473307015854932</v>
      </c>
      <c r="Q132" s="98">
        <v>0.11608903423854047</v>
      </c>
      <c r="R132" s="98">
        <v>0.11444169351832717</v>
      </c>
      <c r="S132" s="98">
        <v>3.4458526799797537E-2</v>
      </c>
      <c r="T132" s="98">
        <v>0</v>
      </c>
      <c r="U132" s="98">
        <v>7.4532666597899117E-2</v>
      </c>
      <c r="V132" s="98">
        <v>2.8001952487091187E-2</v>
      </c>
      <c r="W132" s="98">
        <v>0.10956158614966768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2.204746629528602E-3</v>
      </c>
      <c r="D133" s="101">
        <v>4.3341634939327786E-3</v>
      </c>
      <c r="E133" s="101">
        <v>4.6622292600281131E-3</v>
      </c>
      <c r="F133" s="101">
        <v>9.4702000624166706E-3</v>
      </c>
      <c r="G133" s="101">
        <v>1.1962953836647361E-2</v>
      </c>
      <c r="H133" s="101">
        <v>4.9133786874170681E-3</v>
      </c>
      <c r="I133" s="101">
        <v>3.7932283925234171E-2</v>
      </c>
      <c r="J133" s="101">
        <v>2.6345259342141207E-2</v>
      </c>
      <c r="K133" s="101">
        <v>4.3373288045266113E-2</v>
      </c>
      <c r="L133" s="101">
        <v>1.4944797030501342E-2</v>
      </c>
      <c r="M133" s="101">
        <v>3.1944746344829307E-2</v>
      </c>
      <c r="N133" s="101">
        <v>6.1327988861918613E-3</v>
      </c>
      <c r="O133" s="101">
        <v>3.2202997611884422E-2</v>
      </c>
      <c r="P133" s="101">
        <v>7.503107987095424E-2</v>
      </c>
      <c r="Q133" s="101">
        <v>5.2130980295440034E-2</v>
      </c>
      <c r="R133" s="101">
        <v>5.2054843737438447E-2</v>
      </c>
      <c r="S133" s="101">
        <v>1.6607129965839448E-2</v>
      </c>
      <c r="T133" s="101">
        <v>0</v>
      </c>
      <c r="U133" s="101">
        <v>3.328231246304781E-2</v>
      </c>
      <c r="V133" s="101">
        <v>1.1747170561530594E-2</v>
      </c>
      <c r="W133" s="101">
        <v>5.1059992173169623E-2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2.8166374248495356E-3</v>
      </c>
      <c r="D134" s="104">
        <v>5.2725658292798504E-3</v>
      </c>
      <c r="E134" s="104">
        <v>5.6990586895267316E-3</v>
      </c>
      <c r="F134" s="104">
        <v>1.0272387405630447E-2</v>
      </c>
      <c r="G134" s="104">
        <v>1.3368925087340926E-2</v>
      </c>
      <c r="H134" s="104">
        <v>5.5991357250761925E-3</v>
      </c>
      <c r="I134" s="104">
        <v>3.559025437629447E-2</v>
      </c>
      <c r="J134" s="104">
        <v>2.9967799809875399E-2</v>
      </c>
      <c r="K134" s="104">
        <v>4.8206536349835565E-2</v>
      </c>
      <c r="L134" s="104">
        <v>1.6851304651706592E-2</v>
      </c>
      <c r="M134" s="104">
        <v>3.3575220371014243E-2</v>
      </c>
      <c r="N134" s="104">
        <v>6.4098369152365432E-3</v>
      </c>
      <c r="O134" s="104">
        <v>3.109098709907647E-2</v>
      </c>
      <c r="P134" s="104">
        <v>8.9701990287595096E-2</v>
      </c>
      <c r="Q134" s="104">
        <v>6.3958053943100446E-2</v>
      </c>
      <c r="R134" s="104">
        <v>6.238684978088873E-2</v>
      </c>
      <c r="S134" s="104">
        <v>1.7851396833958092E-2</v>
      </c>
      <c r="T134" s="104">
        <v>0</v>
      </c>
      <c r="U134" s="104">
        <v>4.12503541348513E-2</v>
      </c>
      <c r="V134" s="104">
        <v>1.6254781925560593E-2</v>
      </c>
      <c r="W134" s="104">
        <v>5.8501593976498061E-2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13.282496228916887</v>
      </c>
      <c r="D135" s="101">
        <v>11.460406886287931</v>
      </c>
      <c r="E135" s="101">
        <v>6.3824171566614103</v>
      </c>
      <c r="F135" s="101">
        <v>20.563158977362317</v>
      </c>
      <c r="G135" s="101">
        <v>12.939073040679052</v>
      </c>
      <c r="H135" s="101">
        <v>9.2553213577878886</v>
      </c>
      <c r="I135" s="101">
        <v>6.043371370582955</v>
      </c>
      <c r="J135" s="101">
        <v>2.8580142857415956</v>
      </c>
      <c r="K135" s="101">
        <v>2.9274403036566259</v>
      </c>
      <c r="L135" s="101">
        <v>5.6290133960711488</v>
      </c>
      <c r="M135" s="101">
        <v>3.5427729755982025</v>
      </c>
      <c r="N135" s="101">
        <v>8.6861499897604126</v>
      </c>
      <c r="O135" s="101">
        <v>3.5618952390562439</v>
      </c>
      <c r="P135" s="101">
        <v>2.6652017050716159</v>
      </c>
      <c r="Q135" s="101">
        <v>1.9526215576135413</v>
      </c>
      <c r="R135" s="101">
        <v>3.2279001821897935</v>
      </c>
      <c r="S135" s="101">
        <v>3.7501477969275343</v>
      </c>
      <c r="T135" s="101">
        <v>0.78646576965616732</v>
      </c>
      <c r="U135" s="101">
        <v>1.3672105633439113</v>
      </c>
      <c r="V135" s="101">
        <v>2.5908282267759835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6.2664218642652827</v>
      </c>
      <c r="D136" s="104">
        <v>5.7252320475704312</v>
      </c>
      <c r="E136" s="104">
        <v>7.6790985048533642</v>
      </c>
      <c r="F136" s="104">
        <v>5.7093918414509197</v>
      </c>
      <c r="G136" s="104">
        <v>8.2302346395259605</v>
      </c>
      <c r="H136" s="104">
        <v>7.2551249543480365</v>
      </c>
      <c r="I136" s="104">
        <v>8.9335159667536885</v>
      </c>
      <c r="J136" s="104">
        <v>3.283816714873856</v>
      </c>
      <c r="K136" s="104">
        <v>8.262952001644349</v>
      </c>
      <c r="L136" s="104">
        <v>4.0324442997783123</v>
      </c>
      <c r="M136" s="104">
        <v>9.532064059018996</v>
      </c>
      <c r="N136" s="104">
        <v>10.363581063858176</v>
      </c>
      <c r="O136" s="104">
        <v>10.538606399333377</v>
      </c>
      <c r="P136" s="104">
        <v>23.75759182422474</v>
      </c>
      <c r="Q136" s="104">
        <v>31.382450310127737</v>
      </c>
      <c r="R136" s="104">
        <v>13.1740937649271</v>
      </c>
      <c r="S136" s="104">
        <v>9.317970590221293</v>
      </c>
      <c r="T136" s="104">
        <v>1.8612573765945504</v>
      </c>
      <c r="U136" s="104">
        <v>6.0802267225510391</v>
      </c>
      <c r="V136" s="104">
        <v>5.0793527154439975</v>
      </c>
      <c r="W136" s="104">
        <v>5.3771424273251593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2.979822909441717</v>
      </c>
      <c r="D137" s="98">
        <v>2.7943076645657463</v>
      </c>
      <c r="E137" s="98">
        <v>3.743020413591517</v>
      </c>
      <c r="F137" s="98">
        <v>2.9504982967883868</v>
      </c>
      <c r="G137" s="98">
        <v>4.1873034136627663</v>
      </c>
      <c r="H137" s="98">
        <v>3.6566703311745594</v>
      </c>
      <c r="I137" s="98">
        <v>4.9459271403304577</v>
      </c>
      <c r="J137" s="98">
        <v>1.6563171353182258</v>
      </c>
      <c r="K137" s="98">
        <v>4.2175440607375974</v>
      </c>
      <c r="L137" s="98">
        <v>2.0405091717238677</v>
      </c>
      <c r="M137" s="98">
        <v>5.0115099781313681</v>
      </c>
      <c r="N137" s="98">
        <v>5.450873047382796</v>
      </c>
      <c r="O137" s="98">
        <v>5.7439656587626677</v>
      </c>
      <c r="P137" s="98">
        <v>11.478629307526647</v>
      </c>
      <c r="Q137" s="98">
        <v>15.00381267842212</v>
      </c>
      <c r="R137" s="98">
        <v>6.3466106141888305</v>
      </c>
      <c r="S137" s="98">
        <v>4.7426950050633314</v>
      </c>
      <c r="T137" s="98">
        <v>0.86962561983037634</v>
      </c>
      <c r="U137" s="98">
        <v>2.8522876890174707</v>
      </c>
      <c r="V137" s="98">
        <v>2.2307978957760222</v>
      </c>
      <c r="W137" s="98">
        <v>2.5953953073343921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3.2865989548235661</v>
      </c>
      <c r="D138" s="98">
        <v>2.9309243830046854</v>
      </c>
      <c r="E138" s="98">
        <v>3.9360780912618472</v>
      </c>
      <c r="F138" s="98">
        <v>2.7588935446625324</v>
      </c>
      <c r="G138" s="98">
        <v>4.0429312258631951</v>
      </c>
      <c r="H138" s="98">
        <v>3.5984546231734771</v>
      </c>
      <c r="I138" s="98">
        <v>3.9875888264232304</v>
      </c>
      <c r="J138" s="98">
        <v>1.6274995795556302</v>
      </c>
      <c r="K138" s="98">
        <v>4.0454079409067516</v>
      </c>
      <c r="L138" s="98">
        <v>1.9919351280544446</v>
      </c>
      <c r="M138" s="98">
        <v>4.5205540808876279</v>
      </c>
      <c r="N138" s="98">
        <v>4.9127080164753796</v>
      </c>
      <c r="O138" s="98">
        <v>4.794640740570709</v>
      </c>
      <c r="P138" s="98">
        <v>12.27896251669809</v>
      </c>
      <c r="Q138" s="98">
        <v>16.378637631705619</v>
      </c>
      <c r="R138" s="98">
        <v>6.8274831507382689</v>
      </c>
      <c r="S138" s="98">
        <v>4.5752755851579607</v>
      </c>
      <c r="T138" s="98">
        <v>0.99163175676417392</v>
      </c>
      <c r="U138" s="98">
        <v>3.227939033533568</v>
      </c>
      <c r="V138" s="98">
        <v>2.8485548196679749</v>
      </c>
      <c r="W138" s="98">
        <v>2.7817471199907677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8.557965210596242</v>
      </c>
      <c r="D139" s="122">
        <v>7.5688880159860954</v>
      </c>
      <c r="E139" s="122">
        <v>6.4332795187854552</v>
      </c>
      <c r="F139" s="122">
        <v>12.226364239511444</v>
      </c>
      <c r="G139" s="122">
        <v>10.257396217587049</v>
      </c>
      <c r="H139" s="122">
        <v>7.8184261848880388</v>
      </c>
      <c r="I139" s="122">
        <v>9.2952142562021791</v>
      </c>
      <c r="J139" s="122">
        <v>5.5985051373574963</v>
      </c>
      <c r="K139" s="122">
        <v>7.592184404480145</v>
      </c>
      <c r="L139" s="122">
        <v>6.4225973894073629</v>
      </c>
      <c r="M139" s="122">
        <v>7.2166529423101347</v>
      </c>
      <c r="N139" s="122">
        <v>9.3252285320826989</v>
      </c>
      <c r="O139" s="122">
        <v>7.668563580596091</v>
      </c>
      <c r="P139" s="122">
        <v>11.738261322753305</v>
      </c>
      <c r="Q139" s="122">
        <v>15.160971666357911</v>
      </c>
      <c r="R139" s="122">
        <v>7.7369666153808696</v>
      </c>
      <c r="S139" s="122">
        <v>5.9793949076562019</v>
      </c>
      <c r="T139" s="122">
        <v>1.1572836083016205</v>
      </c>
      <c r="U139" s="122">
        <v>3.3535874450188499</v>
      </c>
      <c r="V139" s="122">
        <v>3.648974895362652</v>
      </c>
      <c r="W139" s="122">
        <v>3.7432302773423287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8.557965210596242</v>
      </c>
      <c r="D141" s="33">
        <v>7.5688880159860954</v>
      </c>
      <c r="E141" s="33">
        <v>6.4332795187854552</v>
      </c>
      <c r="F141" s="33">
        <v>12.226364239511444</v>
      </c>
      <c r="G141" s="33">
        <v>10.257396217587049</v>
      </c>
      <c r="H141" s="33">
        <v>7.8184261848880388</v>
      </c>
      <c r="I141" s="33">
        <v>9.2952142562021791</v>
      </c>
      <c r="J141" s="33">
        <v>5.5985051373574963</v>
      </c>
      <c r="K141" s="33">
        <v>7.592184404480145</v>
      </c>
      <c r="L141" s="33">
        <v>6.4225973894073629</v>
      </c>
      <c r="M141" s="33">
        <v>7.2166529423101347</v>
      </c>
      <c r="N141" s="33">
        <v>9.3252285320826989</v>
      </c>
      <c r="O141" s="33">
        <v>7.668563580596091</v>
      </c>
      <c r="P141" s="33">
        <v>11.738261322753305</v>
      </c>
      <c r="Q141" s="33">
        <v>15.160971666357911</v>
      </c>
      <c r="R141" s="33">
        <v>7.7369666153808696</v>
      </c>
      <c r="S141" s="33">
        <v>5.9793949076562019</v>
      </c>
      <c r="T141" s="33">
        <v>1.1572836083016205</v>
      </c>
      <c r="U141" s="33">
        <v>3.3535874450188499</v>
      </c>
      <c r="V141" s="33">
        <v>3.648974895362652</v>
      </c>
      <c r="W141" s="33">
        <v>3.7432302773423287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15.812125260296996</v>
      </c>
      <c r="D143" s="117">
        <f t="shared" si="49"/>
        <v>22.233804239427023</v>
      </c>
      <c r="E143" s="117">
        <f t="shared" si="49"/>
        <v>18.895170434518331</v>
      </c>
      <c r="F143" s="117">
        <f t="shared" si="49"/>
        <v>12.783921636456023</v>
      </c>
      <c r="G143" s="117">
        <f t="shared" si="49"/>
        <v>14.45886315116271</v>
      </c>
      <c r="H143" s="117">
        <f t="shared" si="49"/>
        <v>19.374787836165055</v>
      </c>
      <c r="I143" s="117">
        <f t="shared" si="49"/>
        <v>27.512347064067569</v>
      </c>
      <c r="J143" s="117">
        <f t="shared" si="49"/>
        <v>21.33979108213487</v>
      </c>
      <c r="K143" s="117">
        <f t="shared" si="49"/>
        <v>23.798600901419558</v>
      </c>
      <c r="L143" s="117">
        <f t="shared" si="49"/>
        <v>22.438294197419911</v>
      </c>
      <c r="M143" s="117">
        <f t="shared" si="49"/>
        <v>27.930289820009389</v>
      </c>
      <c r="N143" s="117">
        <f t="shared" si="49"/>
        <v>21.647046860884256</v>
      </c>
      <c r="O143" s="117">
        <f t="shared" si="49"/>
        <v>21.495368788895597</v>
      </c>
      <c r="P143" s="117">
        <f t="shared" si="49"/>
        <v>59.625575532023397</v>
      </c>
      <c r="Q143" s="117">
        <f t="shared" si="49"/>
        <v>42.183202182313543</v>
      </c>
      <c r="R143" s="117">
        <f t="shared" ref="R143:V143" si="50">R144+R146+R148+R157</f>
        <v>26.980764056825251</v>
      </c>
      <c r="S143" s="117">
        <f t="shared" si="50"/>
        <v>25.793189453198536</v>
      </c>
      <c r="T143" s="117">
        <f t="shared" si="50"/>
        <v>27.733013078914023</v>
      </c>
      <c r="U143" s="117">
        <f t="shared" si="50"/>
        <v>23.249428829531809</v>
      </c>
      <c r="V143" s="117">
        <f t="shared" si="50"/>
        <v>25.028627305101619</v>
      </c>
      <c r="W143" s="117">
        <f t="shared" ref="W143" si="51">W144+W146+W148+W157</f>
        <v>20.372728925880306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10.23365888592107</v>
      </c>
      <c r="D144" s="122">
        <f t="shared" si="52"/>
        <v>13.632470826323242</v>
      </c>
      <c r="E144" s="122">
        <f t="shared" si="52"/>
        <v>11.44940386281106</v>
      </c>
      <c r="F144" s="122">
        <f t="shared" si="52"/>
        <v>7.2056675007063822</v>
      </c>
      <c r="G144" s="122">
        <f t="shared" si="52"/>
        <v>7.6686342897252384</v>
      </c>
      <c r="H144" s="122">
        <f t="shared" si="52"/>
        <v>9.3692041091836984</v>
      </c>
      <c r="I144" s="122">
        <f t="shared" si="52"/>
        <v>12.96967530466876</v>
      </c>
      <c r="J144" s="122">
        <f t="shared" si="52"/>
        <v>9.7049956319905331</v>
      </c>
      <c r="K144" s="122">
        <f t="shared" si="52"/>
        <v>11.909209516628211</v>
      </c>
      <c r="L144" s="122">
        <f t="shared" si="52"/>
        <v>11.186155655491149</v>
      </c>
      <c r="M144" s="122">
        <f t="shared" si="52"/>
        <v>13.916164682964562</v>
      </c>
      <c r="N144" s="122">
        <f t="shared" si="52"/>
        <v>10.658922418770558</v>
      </c>
      <c r="O144" s="122">
        <f t="shared" si="52"/>
        <v>10.772296687466282</v>
      </c>
      <c r="P144" s="122">
        <f t="shared" si="52"/>
        <v>29.944615637899851</v>
      </c>
      <c r="Q144" s="122">
        <f t="shared" si="52"/>
        <v>20.512739012235308</v>
      </c>
      <c r="R144" s="122">
        <f t="shared" si="52"/>
        <v>10.977971452335025</v>
      </c>
      <c r="S144" s="122">
        <f t="shared" si="52"/>
        <v>9.49359523247319</v>
      </c>
      <c r="T144" s="122">
        <f t="shared" si="52"/>
        <v>9.9627288315552445</v>
      </c>
      <c r="U144" s="122">
        <f t="shared" si="52"/>
        <v>8.97740461812751</v>
      </c>
      <c r="V144" s="122">
        <f t="shared" si="52"/>
        <v>10.117827102574291</v>
      </c>
      <c r="W144" s="122">
        <f t="shared" si="52"/>
        <v>7.215720400734714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10.23365888592107</v>
      </c>
      <c r="D145" s="98">
        <v>13.632470826323242</v>
      </c>
      <c r="E145" s="98">
        <v>11.44940386281106</v>
      </c>
      <c r="F145" s="98">
        <v>7.2056675007063822</v>
      </c>
      <c r="G145" s="98">
        <v>7.6686342897252384</v>
      </c>
      <c r="H145" s="98">
        <v>9.3692041091836984</v>
      </c>
      <c r="I145" s="98">
        <v>12.96967530466876</v>
      </c>
      <c r="J145" s="98">
        <v>9.7049956319905331</v>
      </c>
      <c r="K145" s="98">
        <v>11.909209516628211</v>
      </c>
      <c r="L145" s="98">
        <v>11.186155655491149</v>
      </c>
      <c r="M145" s="98">
        <v>13.916164682964562</v>
      </c>
      <c r="N145" s="98">
        <v>10.658922418770558</v>
      </c>
      <c r="O145" s="98">
        <v>10.772296687466282</v>
      </c>
      <c r="P145" s="98">
        <v>29.944615637899851</v>
      </c>
      <c r="Q145" s="98">
        <v>20.512739012235308</v>
      </c>
      <c r="R145" s="98">
        <v>10.977971452335025</v>
      </c>
      <c r="S145" s="98">
        <v>9.49359523247319</v>
      </c>
      <c r="T145" s="98">
        <v>9.9627288315552445</v>
      </c>
      <c r="U145" s="98">
        <v>8.97740461812751</v>
      </c>
      <c r="V145" s="98">
        <v>10.117827102574291</v>
      </c>
      <c r="W145" s="98">
        <v>7.215720400734714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2.310673110200584E-2</v>
      </c>
      <c r="D146" s="122">
        <f t="shared" si="53"/>
        <v>2.2758675359645136E-2</v>
      </c>
      <c r="E146" s="122">
        <f t="shared" si="53"/>
        <v>0.3404089542383692</v>
      </c>
      <c r="F146" s="122">
        <f t="shared" si="53"/>
        <v>0.13754726726545985</v>
      </c>
      <c r="G146" s="122">
        <f t="shared" si="53"/>
        <v>0.18021347968355855</v>
      </c>
      <c r="H146" s="122">
        <f t="shared" si="53"/>
        <v>0.37032612630330719</v>
      </c>
      <c r="I146" s="122">
        <f t="shared" si="53"/>
        <v>0.42524205230878798</v>
      </c>
      <c r="J146" s="122">
        <f t="shared" si="53"/>
        <v>0.34565513337083437</v>
      </c>
      <c r="K146" s="122">
        <f t="shared" si="53"/>
        <v>0.46435999640603642</v>
      </c>
      <c r="L146" s="122">
        <f t="shared" si="53"/>
        <v>0.53168722146033176</v>
      </c>
      <c r="M146" s="122">
        <f t="shared" si="53"/>
        <v>0.75773290845171026</v>
      </c>
      <c r="N146" s="122">
        <f t="shared" si="53"/>
        <v>0.58553697112486924</v>
      </c>
      <c r="O146" s="122">
        <f t="shared" si="53"/>
        <v>0.60162305128447935</v>
      </c>
      <c r="P146" s="122">
        <f t="shared" si="53"/>
        <v>0.95636476807500481</v>
      </c>
      <c r="Q146" s="122">
        <f t="shared" si="53"/>
        <v>0.61271011348013105</v>
      </c>
      <c r="R146" s="122">
        <f t="shared" si="53"/>
        <v>0.21073445826535681</v>
      </c>
      <c r="S146" s="122">
        <f t="shared" si="53"/>
        <v>0.36802636486607443</v>
      </c>
      <c r="T146" s="122">
        <f t="shared" si="53"/>
        <v>0.39419132727969364</v>
      </c>
      <c r="U146" s="122">
        <f t="shared" si="53"/>
        <v>0.43797918191935192</v>
      </c>
      <c r="V146" s="122">
        <f t="shared" si="53"/>
        <v>0.78012129953312337</v>
      </c>
      <c r="W146" s="122">
        <f t="shared" si="53"/>
        <v>0.4157453055937983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2.310673110200584E-2</v>
      </c>
      <c r="D147" s="98">
        <v>2.2758675359645136E-2</v>
      </c>
      <c r="E147" s="98">
        <v>0.3404089542383692</v>
      </c>
      <c r="F147" s="98">
        <v>0.13754726726545985</v>
      </c>
      <c r="G147" s="98">
        <v>0.18021347968355855</v>
      </c>
      <c r="H147" s="98">
        <v>0.37032612630330719</v>
      </c>
      <c r="I147" s="98">
        <v>0.42524205230878798</v>
      </c>
      <c r="J147" s="98">
        <v>0.34565513337083437</v>
      </c>
      <c r="K147" s="98">
        <v>0.46435999640603642</v>
      </c>
      <c r="L147" s="98">
        <v>0.53168722146033176</v>
      </c>
      <c r="M147" s="98">
        <v>0.75773290845171026</v>
      </c>
      <c r="N147" s="98">
        <v>0.58553697112486924</v>
      </c>
      <c r="O147" s="98">
        <v>0.60162305128447935</v>
      </c>
      <c r="P147" s="98">
        <v>0.95636476807500481</v>
      </c>
      <c r="Q147" s="98">
        <v>0.61271011348013105</v>
      </c>
      <c r="R147" s="98">
        <v>0.21073445826535681</v>
      </c>
      <c r="S147" s="98">
        <v>0.36802636486607443</v>
      </c>
      <c r="T147" s="98">
        <v>0.39419132727969364</v>
      </c>
      <c r="U147" s="98">
        <v>0.43797918191935192</v>
      </c>
      <c r="V147" s="98">
        <v>0.78012129953312337</v>
      </c>
      <c r="W147" s="98">
        <v>0.4157453055937983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3.9296325681139663</v>
      </c>
      <c r="D148" s="122">
        <v>6.0771354777852498</v>
      </c>
      <c r="E148" s="122">
        <v>4.9709584231757953</v>
      </c>
      <c r="F148" s="122">
        <v>3.8880867777245087</v>
      </c>
      <c r="G148" s="122">
        <v>4.6368686280031319</v>
      </c>
      <c r="H148" s="122">
        <v>6.7551733050332174</v>
      </c>
      <c r="I148" s="122">
        <v>10.188565866944597</v>
      </c>
      <c r="J148" s="122">
        <v>8.1197940931890145</v>
      </c>
      <c r="K148" s="122">
        <v>8.2045483681898279</v>
      </c>
      <c r="L148" s="122">
        <v>7.7567654142109381</v>
      </c>
      <c r="M148" s="122">
        <v>9.9137234518996227</v>
      </c>
      <c r="N148" s="122">
        <v>7.6641895394179151</v>
      </c>
      <c r="O148" s="122">
        <v>7.3608409097458898</v>
      </c>
      <c r="P148" s="122">
        <v>20.564023868079339</v>
      </c>
      <c r="Q148" s="122">
        <v>15.172737726932084</v>
      </c>
      <c r="R148" s="122">
        <v>11.6505139082265</v>
      </c>
      <c r="S148" s="122">
        <v>11.72980553393154</v>
      </c>
      <c r="T148" s="122">
        <v>13.239301211078418</v>
      </c>
      <c r="U148" s="122">
        <v>10.376390674765364</v>
      </c>
      <c r="V148" s="122">
        <v>10.691333272295322</v>
      </c>
      <c r="W148" s="122">
        <v>9.5583703363896575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0.54215984167950215</v>
      </c>
      <c r="D149" s="98">
        <v>0.43801374790313985</v>
      </c>
      <c r="E149" s="98">
        <v>0.55322706478852091</v>
      </c>
      <c r="F149" s="98">
        <v>0.61744758614691864</v>
      </c>
      <c r="G149" s="98">
        <v>0.63501184723888915</v>
      </c>
      <c r="H149" s="98">
        <v>0.81879090171915092</v>
      </c>
      <c r="I149" s="98">
        <v>0.74503083765545042</v>
      </c>
      <c r="J149" s="98">
        <v>0.80594948590884818</v>
      </c>
      <c r="K149" s="98">
        <v>1.0479661835267371</v>
      </c>
      <c r="L149" s="98">
        <v>0.89516958688242376</v>
      </c>
      <c r="M149" s="98">
        <v>1.2450350063084321</v>
      </c>
      <c r="N149" s="98">
        <v>0.68718326856642165</v>
      </c>
      <c r="O149" s="98">
        <v>0.75023230649575523</v>
      </c>
      <c r="P149" s="98">
        <v>3.6627828510530831</v>
      </c>
      <c r="Q149" s="98">
        <v>2.0375318409364573</v>
      </c>
      <c r="R149" s="98">
        <v>1.1983350378457966</v>
      </c>
      <c r="S149" s="98">
        <v>0.99777540392269526</v>
      </c>
      <c r="T149" s="98">
        <v>2.3258844392937719</v>
      </c>
      <c r="U149" s="98">
        <v>1.1740083943020785</v>
      </c>
      <c r="V149" s="98">
        <v>1.3184899242409833</v>
      </c>
      <c r="W149" s="98">
        <v>0.7829175712487908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2.1321038305669457E-3</v>
      </c>
      <c r="D150" s="98">
        <v>1.824861127357535E-3</v>
      </c>
      <c r="E150" s="98">
        <v>1.856346181712203E-3</v>
      </c>
      <c r="F150" s="98">
        <v>4.4461493393858405E-3</v>
      </c>
      <c r="G150" s="98">
        <v>1.4104833911044784E-3</v>
      </c>
      <c r="H150" s="98">
        <v>5.8141740053832868E-3</v>
      </c>
      <c r="I150" s="98">
        <v>0</v>
      </c>
      <c r="J150" s="98">
        <v>1.1845314242994152E-2</v>
      </c>
      <c r="K150" s="98">
        <v>9.6113865644917619E-3</v>
      </c>
      <c r="L150" s="98">
        <v>5.2472419155177863E-3</v>
      </c>
      <c r="M150" s="98">
        <v>1.2360531866262531E-2</v>
      </c>
      <c r="N150" s="98">
        <v>3.7099475771452863E-3</v>
      </c>
      <c r="O150" s="98">
        <v>2.0226277526069285E-3</v>
      </c>
      <c r="P150" s="98">
        <v>9.1118373722023277E-2</v>
      </c>
      <c r="Q150" s="98">
        <v>0</v>
      </c>
      <c r="R150" s="98">
        <v>4.1410241144669818E-2</v>
      </c>
      <c r="S150" s="98">
        <v>0</v>
      </c>
      <c r="T150" s="98">
        <v>5.0784629150533833E-2</v>
      </c>
      <c r="U150" s="98">
        <v>1.1638976634600545E-2</v>
      </c>
      <c r="V150" s="98">
        <v>2.9890380774251227E-2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1.0763057214910443E-3</v>
      </c>
      <c r="D151" s="101">
        <v>9.4272762146522745E-4</v>
      </c>
      <c r="E151" s="101">
        <v>9.5553972853959751E-4</v>
      </c>
      <c r="F151" s="101">
        <v>2.425719105387429E-3</v>
      </c>
      <c r="G151" s="101">
        <v>7.5725510374387208E-4</v>
      </c>
      <c r="H151" s="101">
        <v>3.0985045266449991E-3</v>
      </c>
      <c r="I151" s="101">
        <v>0</v>
      </c>
      <c r="J151" s="101">
        <v>6.3017183947345666E-3</v>
      </c>
      <c r="K151" s="101">
        <v>5.1559700303810095E-3</v>
      </c>
      <c r="L151" s="101">
        <v>2.7910163011060419E-3</v>
      </c>
      <c r="M151" s="101">
        <v>6.7674985884919152E-3</v>
      </c>
      <c r="N151" s="101">
        <v>2.0229368404995245E-3</v>
      </c>
      <c r="O151" s="101">
        <v>1.1290556779436616E-3</v>
      </c>
      <c r="P151" s="101">
        <v>4.5439818166171209E-2</v>
      </c>
      <c r="Q151" s="101">
        <v>0</v>
      </c>
      <c r="R151" s="101">
        <v>2.0221699430807365E-2</v>
      </c>
      <c r="S151" s="101">
        <v>0</v>
      </c>
      <c r="T151" s="101">
        <v>2.3843820522512146E-2</v>
      </c>
      <c r="U151" s="101">
        <v>5.4761836240774363E-3</v>
      </c>
      <c r="V151" s="101">
        <v>1.3305487616538591E-2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1.0557981090759012E-3</v>
      </c>
      <c r="D152" s="104">
        <v>8.8213350589230754E-4</v>
      </c>
      <c r="E152" s="104">
        <v>9.0080645317260543E-4</v>
      </c>
      <c r="F152" s="104">
        <v>2.0204302339984111E-3</v>
      </c>
      <c r="G152" s="104">
        <v>6.5322828736060639E-4</v>
      </c>
      <c r="H152" s="104">
        <v>2.7156694787382877E-3</v>
      </c>
      <c r="I152" s="104">
        <v>0</v>
      </c>
      <c r="J152" s="104">
        <v>5.5435958482595842E-3</v>
      </c>
      <c r="K152" s="104">
        <v>4.4554165341107524E-3</v>
      </c>
      <c r="L152" s="104">
        <v>2.4562256144117444E-3</v>
      </c>
      <c r="M152" s="104">
        <v>5.5930332777706163E-3</v>
      </c>
      <c r="N152" s="104">
        <v>1.6870107366457616E-3</v>
      </c>
      <c r="O152" s="104">
        <v>8.9357207466326681E-4</v>
      </c>
      <c r="P152" s="104">
        <v>4.5678555555852061E-2</v>
      </c>
      <c r="Q152" s="104">
        <v>0</v>
      </c>
      <c r="R152" s="104">
        <v>2.118854171386245E-2</v>
      </c>
      <c r="S152" s="104">
        <v>0</v>
      </c>
      <c r="T152" s="104">
        <v>2.694080862802169E-2</v>
      </c>
      <c r="U152" s="104">
        <v>6.1627930105231082E-3</v>
      </c>
      <c r="V152" s="104">
        <v>1.6584893157712634E-2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2.3001835046647883</v>
      </c>
      <c r="D153" s="101">
        <v>3.7593512453266724</v>
      </c>
      <c r="E153" s="101">
        <v>2.0042993099810009</v>
      </c>
      <c r="F153" s="101">
        <v>2.5564884679676214</v>
      </c>
      <c r="G153" s="101">
        <v>2.4451896529118424</v>
      </c>
      <c r="H153" s="101">
        <v>3.3245282619439243</v>
      </c>
      <c r="I153" s="101">
        <v>3.8105578745685764</v>
      </c>
      <c r="J153" s="101">
        <v>3.3978075632221487</v>
      </c>
      <c r="K153" s="101">
        <v>1.8697662684009684</v>
      </c>
      <c r="L153" s="101">
        <v>3.9946791207609968</v>
      </c>
      <c r="M153" s="101">
        <v>2.3454478649354873</v>
      </c>
      <c r="N153" s="101">
        <v>3.1795954824165493</v>
      </c>
      <c r="O153" s="101">
        <v>1.6693028108603332</v>
      </c>
      <c r="P153" s="101">
        <v>1.6956035302691157</v>
      </c>
      <c r="Q153" s="101">
        <v>0.76946244519842788</v>
      </c>
      <c r="R153" s="101">
        <v>2.0487653794978851</v>
      </c>
      <c r="S153" s="101">
        <v>3.0797352404360678</v>
      </c>
      <c r="T153" s="101">
        <v>3.2267044437846759</v>
      </c>
      <c r="U153" s="101">
        <v>1.6872070610176952</v>
      </c>
      <c r="V153" s="101">
        <v>3.1558674091287724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1.0851571179391089</v>
      </c>
      <c r="D154" s="104">
        <v>1.87794562342808</v>
      </c>
      <c r="E154" s="104">
        <v>2.4115757022245612</v>
      </c>
      <c r="F154" s="104">
        <v>0.70970457427058298</v>
      </c>
      <c r="G154" s="104">
        <v>1.5552566444612954</v>
      </c>
      <c r="H154" s="104">
        <v>2.6060399673647594</v>
      </c>
      <c r="I154" s="104">
        <v>5.63297715472057</v>
      </c>
      <c r="J154" s="104">
        <v>3.9041917298150226</v>
      </c>
      <c r="K154" s="104">
        <v>5.2772045296976309</v>
      </c>
      <c r="L154" s="104">
        <v>2.8616694646519996</v>
      </c>
      <c r="M154" s="104">
        <v>6.310880048789441</v>
      </c>
      <c r="N154" s="104">
        <v>3.7937008408577988</v>
      </c>
      <c r="O154" s="104">
        <v>4.9392831646371942</v>
      </c>
      <c r="P154" s="104">
        <v>15.114519113035115</v>
      </c>
      <c r="Q154" s="104">
        <v>12.3657434407972</v>
      </c>
      <c r="R154" s="104">
        <v>8.362003249738148</v>
      </c>
      <c r="S154" s="104">
        <v>7.6522948895727758</v>
      </c>
      <c r="T154" s="104">
        <v>7.6359276988494358</v>
      </c>
      <c r="U154" s="104">
        <v>7.5035362428109895</v>
      </c>
      <c r="V154" s="104">
        <v>6.1870855581513151</v>
      </c>
      <c r="W154" s="104">
        <v>8.7754527651408658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0.51601633442816897</v>
      </c>
      <c r="D155" s="98">
        <v>0.91656684053699533</v>
      </c>
      <c r="E155" s="98">
        <v>1.1754735372443561</v>
      </c>
      <c r="F155" s="98">
        <v>0.36676097835949922</v>
      </c>
      <c r="G155" s="98">
        <v>0.79126923371039815</v>
      </c>
      <c r="H155" s="98">
        <v>1.3134755211633939</v>
      </c>
      <c r="I155" s="98">
        <v>3.1186259356424411</v>
      </c>
      <c r="J155" s="98">
        <v>1.9692267331396207</v>
      </c>
      <c r="K155" s="98">
        <v>2.6935703628793468</v>
      </c>
      <c r="L155" s="98">
        <v>1.4480702906139471</v>
      </c>
      <c r="M155" s="98">
        <v>3.3179632595286388</v>
      </c>
      <c r="N155" s="98">
        <v>1.9953509830092278</v>
      </c>
      <c r="O155" s="98">
        <v>2.6921085959121935</v>
      </c>
      <c r="P155" s="98">
        <v>7.3026745868725298</v>
      </c>
      <c r="Q155" s="98">
        <v>5.9120080293817265</v>
      </c>
      <c r="R155" s="98">
        <v>4.0283893167632474</v>
      </c>
      <c r="S155" s="98">
        <v>3.8948932494094248</v>
      </c>
      <c r="T155" s="98">
        <v>3.5676948505861592</v>
      </c>
      <c r="U155" s="98">
        <v>3.5199746697087968</v>
      </c>
      <c r="V155" s="98">
        <v>2.7173024236226331</v>
      </c>
      <c r="W155" s="98">
        <v>4.2356640602713114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0.56914078351094</v>
      </c>
      <c r="D156" s="98">
        <v>0.96137878289108469</v>
      </c>
      <c r="E156" s="98">
        <v>1.2361021649802051</v>
      </c>
      <c r="F156" s="98">
        <v>0.34294359591108375</v>
      </c>
      <c r="G156" s="98">
        <v>0.76398741075089727</v>
      </c>
      <c r="H156" s="98">
        <v>1.2925644462013655</v>
      </c>
      <c r="I156" s="98">
        <v>2.514351219078129</v>
      </c>
      <c r="J156" s="98">
        <v>1.9349649966754017</v>
      </c>
      <c r="K156" s="98">
        <v>2.5836341668182845</v>
      </c>
      <c r="L156" s="98">
        <v>1.4135991740380522</v>
      </c>
      <c r="M156" s="98">
        <v>2.9929167892608022</v>
      </c>
      <c r="N156" s="98">
        <v>1.798349857848571</v>
      </c>
      <c r="O156" s="98">
        <v>2.2471745687250002</v>
      </c>
      <c r="P156" s="98">
        <v>7.8118445261625862</v>
      </c>
      <c r="Q156" s="98">
        <v>6.4537354114154741</v>
      </c>
      <c r="R156" s="98">
        <v>4.3336139329749015</v>
      </c>
      <c r="S156" s="98">
        <v>3.7574016401633514</v>
      </c>
      <c r="T156" s="98">
        <v>4.0682328482632766</v>
      </c>
      <c r="U156" s="98">
        <v>3.9835615731021932</v>
      </c>
      <c r="V156" s="98">
        <v>3.4697831345286825</v>
      </c>
      <c r="W156" s="98">
        <v>4.5397887048695544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1.6257270751599546</v>
      </c>
      <c r="D157" s="122">
        <v>2.5014392599588868</v>
      </c>
      <c r="E157" s="122">
        <v>2.1343991942931058</v>
      </c>
      <c r="F157" s="122">
        <v>1.5526200907596734</v>
      </c>
      <c r="G157" s="122">
        <v>1.9731467537507812</v>
      </c>
      <c r="H157" s="122">
        <v>2.8800842956448309</v>
      </c>
      <c r="I157" s="122">
        <v>3.9288638401454263</v>
      </c>
      <c r="J157" s="122">
        <v>3.1693462235844878</v>
      </c>
      <c r="K157" s="122">
        <v>3.2204830201954842</v>
      </c>
      <c r="L157" s="122">
        <v>2.963685906257493</v>
      </c>
      <c r="M157" s="122">
        <v>3.3426687766934937</v>
      </c>
      <c r="N157" s="122">
        <v>2.738397931570911</v>
      </c>
      <c r="O157" s="122">
        <v>2.7606081403989475</v>
      </c>
      <c r="P157" s="122">
        <v>8.1605712579692025</v>
      </c>
      <c r="Q157" s="122">
        <v>5.8850153296660244</v>
      </c>
      <c r="R157" s="122">
        <v>4.1415442379983674</v>
      </c>
      <c r="S157" s="122">
        <v>4.201762321927732</v>
      </c>
      <c r="T157" s="122">
        <v>4.1367917090006658</v>
      </c>
      <c r="U157" s="122">
        <v>3.4576543547195833</v>
      </c>
      <c r="V157" s="122">
        <v>3.4393456306988832</v>
      </c>
      <c r="W157" s="122">
        <v>3.1828928831621357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1.6257270751599546</v>
      </c>
      <c r="D159" s="33">
        <v>2.5014392599588868</v>
      </c>
      <c r="E159" s="33">
        <v>2.1343991942931058</v>
      </c>
      <c r="F159" s="33">
        <v>1.5526200907596734</v>
      </c>
      <c r="G159" s="33">
        <v>1.9731467537507812</v>
      </c>
      <c r="H159" s="33">
        <v>2.8800842956448309</v>
      </c>
      <c r="I159" s="33">
        <v>3.9288638401454263</v>
      </c>
      <c r="J159" s="33">
        <v>3.1693462235844878</v>
      </c>
      <c r="K159" s="33">
        <v>3.2204830201954842</v>
      </c>
      <c r="L159" s="33">
        <v>2.963685906257493</v>
      </c>
      <c r="M159" s="33">
        <v>3.3426687766934937</v>
      </c>
      <c r="N159" s="33">
        <v>2.738397931570911</v>
      </c>
      <c r="O159" s="33">
        <v>2.7606081403989475</v>
      </c>
      <c r="P159" s="33">
        <v>8.1605712579692025</v>
      </c>
      <c r="Q159" s="33">
        <v>5.8850153296660244</v>
      </c>
      <c r="R159" s="33">
        <v>4.1415442379983674</v>
      </c>
      <c r="S159" s="33">
        <v>4.201762321927732</v>
      </c>
      <c r="T159" s="33">
        <v>4.1367917090006658</v>
      </c>
      <c r="U159" s="33">
        <v>3.4576543547195833</v>
      </c>
      <c r="V159" s="33">
        <v>3.4393456306988832</v>
      </c>
      <c r="W159" s="33">
        <v>3.1828928831621357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7.2143243190429889</v>
      </c>
      <c r="D161" s="117">
        <f t="shared" si="54"/>
        <v>9.1657557802964345</v>
      </c>
      <c r="E161" s="117">
        <f t="shared" si="54"/>
        <v>8.9957508863541271</v>
      </c>
      <c r="F161" s="117">
        <f t="shared" si="54"/>
        <v>7.9357289813056902</v>
      </c>
      <c r="G161" s="117">
        <f t="shared" si="54"/>
        <v>6.1772457057719397</v>
      </c>
      <c r="H161" s="117">
        <f t="shared" si="54"/>
        <v>3.8581618073365718</v>
      </c>
      <c r="I161" s="117">
        <f t="shared" si="54"/>
        <v>2.896060367345541</v>
      </c>
      <c r="J161" s="117">
        <f t="shared" si="54"/>
        <v>1.7350639114075195</v>
      </c>
      <c r="K161" s="117">
        <f t="shared" si="54"/>
        <v>2.2627773085506893</v>
      </c>
      <c r="L161" s="117">
        <f t="shared" si="54"/>
        <v>3.0287991583072666</v>
      </c>
      <c r="M161" s="117">
        <f t="shared" si="54"/>
        <v>3.21271195216789</v>
      </c>
      <c r="N161" s="117">
        <f t="shared" si="54"/>
        <v>3.4795759091474303</v>
      </c>
      <c r="O161" s="117">
        <f t="shared" si="54"/>
        <v>3.431008869271301</v>
      </c>
      <c r="P161" s="117">
        <f t="shared" si="54"/>
        <v>1.5678418224633957</v>
      </c>
      <c r="Q161" s="117">
        <f t="shared" si="54"/>
        <v>3.1480303070285101</v>
      </c>
      <c r="R161" s="117">
        <f t="shared" ref="R161:V161" si="55">R162+R164+R166+R175</f>
        <v>2.710652328833711</v>
      </c>
      <c r="S161" s="117">
        <f t="shared" si="55"/>
        <v>3.588888541949772</v>
      </c>
      <c r="T161" s="117">
        <f t="shared" si="55"/>
        <v>2.1088451295351218</v>
      </c>
      <c r="U161" s="117">
        <f t="shared" si="55"/>
        <v>0.51609360469858312</v>
      </c>
      <c r="V161" s="117">
        <f t="shared" si="55"/>
        <v>0</v>
      </c>
      <c r="W161" s="117">
        <f t="shared" ref="W161" si="56">W162+W164+W166+W175</f>
        <v>0.53958768235070398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5.9385415888819475</v>
      </c>
      <c r="D162" s="122">
        <f t="shared" si="57"/>
        <v>7.3216401132045821</v>
      </c>
      <c r="E162" s="122">
        <f t="shared" si="57"/>
        <v>7.1378218457231331</v>
      </c>
      <c r="F162" s="122">
        <f t="shared" si="57"/>
        <v>6.2132602810765842</v>
      </c>
      <c r="G162" s="122">
        <f t="shared" si="57"/>
        <v>4.8019866325236631</v>
      </c>
      <c r="H162" s="122">
        <f t="shared" si="57"/>
        <v>2.8798771484582928</v>
      </c>
      <c r="I162" s="122">
        <f t="shared" si="57"/>
        <v>2.0713340530788336</v>
      </c>
      <c r="J162" s="122">
        <f t="shared" si="57"/>
        <v>1.2454400872943292</v>
      </c>
      <c r="K162" s="122">
        <f t="shared" si="57"/>
        <v>1.6991355808756763</v>
      </c>
      <c r="L162" s="122">
        <f t="shared" si="57"/>
        <v>2.340464494613661</v>
      </c>
      <c r="M162" s="122">
        <f t="shared" si="57"/>
        <v>2.4235238072907603</v>
      </c>
      <c r="N162" s="122">
        <f t="shared" si="57"/>
        <v>2.6767519032880926</v>
      </c>
      <c r="O162" s="122">
        <f t="shared" si="57"/>
        <v>2.7486944821133861</v>
      </c>
      <c r="P162" s="122">
        <f t="shared" si="57"/>
        <v>1.2186531612699101</v>
      </c>
      <c r="Q162" s="122">
        <f t="shared" si="57"/>
        <v>2.4440523812604904</v>
      </c>
      <c r="R162" s="122">
        <f t="shared" si="57"/>
        <v>1.9455112677381661</v>
      </c>
      <c r="S162" s="122">
        <f t="shared" si="57"/>
        <v>2.5044588999673185</v>
      </c>
      <c r="T162" s="122">
        <f t="shared" si="57"/>
        <v>1.4415864971091863</v>
      </c>
      <c r="U162" s="122">
        <f t="shared" si="57"/>
        <v>0.36085508805441008</v>
      </c>
      <c r="V162" s="122">
        <f t="shared" si="57"/>
        <v>0</v>
      </c>
      <c r="W162" s="122">
        <f t="shared" si="57"/>
        <v>0.35625342807243215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5.9385415888819475</v>
      </c>
      <c r="D163" s="33">
        <v>7.3216401132045821</v>
      </c>
      <c r="E163" s="33">
        <v>7.1378218457231331</v>
      </c>
      <c r="F163" s="33">
        <v>6.2132602810765842</v>
      </c>
      <c r="G163" s="33">
        <v>4.8019866325236631</v>
      </c>
      <c r="H163" s="33">
        <v>2.8798771484582928</v>
      </c>
      <c r="I163" s="33">
        <v>2.0713340530788336</v>
      </c>
      <c r="J163" s="33">
        <v>1.2454400872943292</v>
      </c>
      <c r="K163" s="33">
        <v>1.6991355808756763</v>
      </c>
      <c r="L163" s="33">
        <v>2.340464494613661</v>
      </c>
      <c r="M163" s="33">
        <v>2.4235238072907603</v>
      </c>
      <c r="N163" s="33">
        <v>2.6767519032880926</v>
      </c>
      <c r="O163" s="33">
        <v>2.7486944821133861</v>
      </c>
      <c r="P163" s="33">
        <v>1.2186531612699101</v>
      </c>
      <c r="Q163" s="33">
        <v>2.4440523812604904</v>
      </c>
      <c r="R163" s="33">
        <v>1.9455112677381661</v>
      </c>
      <c r="S163" s="33">
        <v>2.5044588999673185</v>
      </c>
      <c r="T163" s="33">
        <v>1.4415864971091863</v>
      </c>
      <c r="U163" s="33">
        <v>0.36085508805441008</v>
      </c>
      <c r="V163" s="33">
        <v>0</v>
      </c>
      <c r="W163" s="33">
        <v>0.35625342807243215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2.6566562496958589E-3</v>
      </c>
      <c r="D164" s="122">
        <f t="shared" si="58"/>
        <v>2.4526893244730349E-3</v>
      </c>
      <c r="E164" s="122">
        <f t="shared" si="58"/>
        <v>7.6480003798886753E-2</v>
      </c>
      <c r="F164" s="122">
        <f t="shared" si="58"/>
        <v>4.1549593503572659E-2</v>
      </c>
      <c r="G164" s="122">
        <f t="shared" si="58"/>
        <v>3.585990183440739E-2</v>
      </c>
      <c r="H164" s="122">
        <f t="shared" si="58"/>
        <v>3.5509847978288787E-2</v>
      </c>
      <c r="I164" s="122">
        <f t="shared" si="58"/>
        <v>2.3785269743651024E-2</v>
      </c>
      <c r="J164" s="122">
        <f t="shared" si="58"/>
        <v>1.4409005326823321E-2</v>
      </c>
      <c r="K164" s="122">
        <f t="shared" si="58"/>
        <v>2.1763762165319382E-2</v>
      </c>
      <c r="L164" s="122">
        <f t="shared" si="58"/>
        <v>3.2095353608144118E-2</v>
      </c>
      <c r="M164" s="122">
        <f t="shared" si="58"/>
        <v>3.925003355173403E-2</v>
      </c>
      <c r="N164" s="122">
        <f t="shared" si="58"/>
        <v>3.4780860594143155E-2</v>
      </c>
      <c r="O164" s="122">
        <f t="shared" si="58"/>
        <v>2.7886390359967279E-2</v>
      </c>
      <c r="P164" s="122">
        <f t="shared" si="58"/>
        <v>5.7389190163248342E-3</v>
      </c>
      <c r="Q164" s="122">
        <f t="shared" si="58"/>
        <v>1.0125890169220221E-2</v>
      </c>
      <c r="R164" s="122">
        <f t="shared" si="58"/>
        <v>5.1078296670965979E-3</v>
      </c>
      <c r="S164" s="122">
        <f t="shared" si="58"/>
        <v>1.2428327446448319E-2</v>
      </c>
      <c r="T164" s="122">
        <f t="shared" si="58"/>
        <v>7.5207325729997445E-3</v>
      </c>
      <c r="U164" s="122">
        <f t="shared" si="58"/>
        <v>2.4392157488432823E-3</v>
      </c>
      <c r="V164" s="122">
        <f t="shared" si="58"/>
        <v>0</v>
      </c>
      <c r="W164" s="122">
        <f t="shared" si="58"/>
        <v>2.9627626053634754E-3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2.6566562496958589E-3</v>
      </c>
      <c r="D165" s="98">
        <v>2.4526893244730349E-3</v>
      </c>
      <c r="E165" s="98">
        <v>7.6480003798886753E-2</v>
      </c>
      <c r="F165" s="98">
        <v>4.1549593503572659E-2</v>
      </c>
      <c r="G165" s="98">
        <v>3.585990183440739E-2</v>
      </c>
      <c r="H165" s="98">
        <v>3.5509847978288787E-2</v>
      </c>
      <c r="I165" s="98">
        <v>2.3785269743651024E-2</v>
      </c>
      <c r="J165" s="98">
        <v>1.4409005326823321E-2</v>
      </c>
      <c r="K165" s="98">
        <v>2.1763762165319382E-2</v>
      </c>
      <c r="L165" s="98">
        <v>3.2095353608144118E-2</v>
      </c>
      <c r="M165" s="98">
        <v>3.925003355173403E-2</v>
      </c>
      <c r="N165" s="98">
        <v>3.4780860594143155E-2</v>
      </c>
      <c r="O165" s="98">
        <v>2.7886390359967279E-2</v>
      </c>
      <c r="P165" s="98">
        <v>5.7389190163248342E-3</v>
      </c>
      <c r="Q165" s="98">
        <v>1.0125890169220221E-2</v>
      </c>
      <c r="R165" s="98">
        <v>5.1078296670965979E-3</v>
      </c>
      <c r="S165" s="98">
        <v>1.2428327446448319E-2</v>
      </c>
      <c r="T165" s="98">
        <v>7.5207325729997445E-3</v>
      </c>
      <c r="U165" s="98">
        <v>2.4392157488432823E-3</v>
      </c>
      <c r="V165" s="98">
        <v>0</v>
      </c>
      <c r="W165" s="98">
        <v>2.9627626053634754E-3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0.90056065157884291</v>
      </c>
      <c r="D166" s="122">
        <v>1.3046489779070225</v>
      </c>
      <c r="E166" s="122">
        <v>1.2463190157127368</v>
      </c>
      <c r="F166" s="122">
        <v>1.2012322320969506</v>
      </c>
      <c r="G166" s="122">
        <v>0.9395738178355052</v>
      </c>
      <c r="H166" s="122">
        <v>0.66096391428694268</v>
      </c>
      <c r="I166" s="122">
        <v>0.57804171230272372</v>
      </c>
      <c r="J166" s="122">
        <v>0.34179851149554813</v>
      </c>
      <c r="K166" s="122">
        <v>0.38913376027853896</v>
      </c>
      <c r="L166" s="122">
        <v>0.47482073582332507</v>
      </c>
      <c r="M166" s="122">
        <v>0.56083131269788167</v>
      </c>
      <c r="N166" s="122">
        <v>0.56586382249527822</v>
      </c>
      <c r="O166" s="122">
        <v>0.47593345771377449</v>
      </c>
      <c r="P166" s="122">
        <v>0.24587915735488758</v>
      </c>
      <c r="Q166" s="122">
        <v>0.49994277190827785</v>
      </c>
      <c r="R166" s="122">
        <v>0.56071261326458699</v>
      </c>
      <c r="S166" s="122">
        <v>0.78927610023813743</v>
      </c>
      <c r="T166" s="122">
        <v>0.50267522706444057</v>
      </c>
      <c r="U166" s="122">
        <v>0.11461060742438663</v>
      </c>
      <c r="V166" s="122">
        <v>0</v>
      </c>
      <c r="W166" s="122">
        <v>0.13531286460152869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0.12432838319164358</v>
      </c>
      <c r="D167" s="98">
        <v>9.4047089779662668E-2</v>
      </c>
      <c r="E167" s="98">
        <v>0.13873978675504239</v>
      </c>
      <c r="F167" s="98">
        <v>0.19072861539936181</v>
      </c>
      <c r="G167" s="98">
        <v>0.12860999437749654</v>
      </c>
      <c r="H167" s="98">
        <v>8.0079549728576296E-2</v>
      </c>
      <c r="I167" s="98">
        <v>4.219278592310001E-2</v>
      </c>
      <c r="J167" s="98">
        <v>3.3876035853577548E-2</v>
      </c>
      <c r="K167" s="98">
        <v>4.9685363591130752E-2</v>
      </c>
      <c r="L167" s="98">
        <v>5.4806301237699424E-2</v>
      </c>
      <c r="M167" s="98">
        <v>7.025636945866269E-2</v>
      </c>
      <c r="N167" s="98">
        <v>5.0742680817909162E-2</v>
      </c>
      <c r="O167" s="98">
        <v>4.8499507381799943E-2</v>
      </c>
      <c r="P167" s="98">
        <v>4.3846134247865355E-2</v>
      </c>
      <c r="Q167" s="98">
        <v>6.7090646371402496E-2</v>
      </c>
      <c r="R167" s="98">
        <v>5.7781354026107581E-2</v>
      </c>
      <c r="S167" s="98">
        <v>6.7074918959604157E-2</v>
      </c>
      <c r="T167" s="98">
        <v>8.842902905808861E-2</v>
      </c>
      <c r="U167" s="98">
        <v>1.2977379282866706E-2</v>
      </c>
      <c r="V167" s="98">
        <v>0</v>
      </c>
      <c r="W167" s="98">
        <v>1.1067157785911372E-2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4.9202396090006423E-4</v>
      </c>
      <c r="D168" s="98">
        <v>3.3179293224682457E-4</v>
      </c>
      <c r="E168" s="98">
        <v>4.283875803951238E-4</v>
      </c>
      <c r="F168" s="98">
        <v>1.4146838807136768E-3</v>
      </c>
      <c r="G168" s="98">
        <v>3.5262084777611959E-4</v>
      </c>
      <c r="H168" s="98">
        <v>5.6266200052096339E-4</v>
      </c>
      <c r="I168" s="98">
        <v>0</v>
      </c>
      <c r="J168" s="98">
        <v>5.3842337468155239E-4</v>
      </c>
      <c r="K168" s="98">
        <v>5.2425744897227795E-4</v>
      </c>
      <c r="L168" s="98">
        <v>3.6187875279433007E-4</v>
      </c>
      <c r="M168" s="98">
        <v>7.8479567404841487E-4</v>
      </c>
      <c r="N168" s="98">
        <v>3.5332834068050342E-4</v>
      </c>
      <c r="O168" s="98">
        <v>1.5558675020053295E-4</v>
      </c>
      <c r="P168" s="98">
        <v>1.1150849931016833E-3</v>
      </c>
      <c r="Q168" s="98">
        <v>0</v>
      </c>
      <c r="R168" s="98">
        <v>1.9411050536563971E-3</v>
      </c>
      <c r="S168" s="98">
        <v>0</v>
      </c>
      <c r="T168" s="98">
        <v>1.8400227953091972E-3</v>
      </c>
      <c r="U168" s="98">
        <v>1.6392924837465555E-4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2.4837824342101018E-4</v>
      </c>
      <c r="D169" s="101">
        <v>1.7140502208458681E-4</v>
      </c>
      <c r="E169" s="101">
        <v>2.2050916812452252E-4</v>
      </c>
      <c r="F169" s="101">
        <v>7.7181971535054581E-4</v>
      </c>
      <c r="G169" s="101">
        <v>1.8931377593596802E-4</v>
      </c>
      <c r="H169" s="101">
        <v>2.9985527677209675E-4</v>
      </c>
      <c r="I169" s="101">
        <v>0</v>
      </c>
      <c r="J169" s="101">
        <v>2.8644174521520754E-4</v>
      </c>
      <c r="K169" s="101">
        <v>2.8123472892987327E-4</v>
      </c>
      <c r="L169" s="101">
        <v>1.9248388283489942E-4</v>
      </c>
      <c r="M169" s="101">
        <v>4.2968245006297883E-4</v>
      </c>
      <c r="N169" s="101">
        <v>1.9266065147614518E-4</v>
      </c>
      <c r="O169" s="101">
        <v>8.6850436764897046E-5</v>
      </c>
      <c r="P169" s="101">
        <v>5.5608169084475243E-4</v>
      </c>
      <c r="Q169" s="101">
        <v>0</v>
      </c>
      <c r="R169" s="101">
        <v>9.4789216081909511E-4</v>
      </c>
      <c r="S169" s="101">
        <v>0</v>
      </c>
      <c r="T169" s="101">
        <v>8.639065406707302E-4</v>
      </c>
      <c r="U169" s="101">
        <v>7.7129346817992049E-5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2.436457174790541E-4</v>
      </c>
      <c r="D170" s="104">
        <v>1.6038791016223774E-4</v>
      </c>
      <c r="E170" s="104">
        <v>2.0787841227060125E-4</v>
      </c>
      <c r="F170" s="104">
        <v>6.4286416536313089E-4</v>
      </c>
      <c r="G170" s="104">
        <v>1.633070718401516E-4</v>
      </c>
      <c r="H170" s="104">
        <v>2.6280672374886664E-4</v>
      </c>
      <c r="I170" s="104">
        <v>0</v>
      </c>
      <c r="J170" s="104">
        <v>2.519816294663448E-4</v>
      </c>
      <c r="K170" s="104">
        <v>2.4302272004240468E-4</v>
      </c>
      <c r="L170" s="104">
        <v>1.6939486995943065E-4</v>
      </c>
      <c r="M170" s="104">
        <v>3.5511322398543605E-4</v>
      </c>
      <c r="N170" s="104">
        <v>1.6066768920435824E-4</v>
      </c>
      <c r="O170" s="104">
        <v>6.8736313435635899E-5</v>
      </c>
      <c r="P170" s="104">
        <v>5.5900330225693083E-4</v>
      </c>
      <c r="Q170" s="104">
        <v>0</v>
      </c>
      <c r="R170" s="104">
        <v>9.9321289283730197E-4</v>
      </c>
      <c r="S170" s="104">
        <v>0</v>
      </c>
      <c r="T170" s="104">
        <v>9.7611625463846707E-4</v>
      </c>
      <c r="U170" s="104">
        <v>8.6799901556663505E-5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0.52707757999609062</v>
      </c>
      <c r="D171" s="101">
        <v>0.80703714752046918</v>
      </c>
      <c r="E171" s="101">
        <v>0.50257617529298881</v>
      </c>
      <c r="F171" s="101">
        <v>0.78982651107844937</v>
      </c>
      <c r="G171" s="101">
        <v>0.49547414351503893</v>
      </c>
      <c r="H171" s="101">
        <v>0.32524785090530528</v>
      </c>
      <c r="I171" s="101">
        <v>0.21626780490046024</v>
      </c>
      <c r="J171" s="101">
        <v>0.14301258854147988</v>
      </c>
      <c r="K171" s="101">
        <v>8.8687536798840019E-2</v>
      </c>
      <c r="L171" s="101">
        <v>0.24448267689003672</v>
      </c>
      <c r="M171" s="101">
        <v>0.13276503604393836</v>
      </c>
      <c r="N171" s="101">
        <v>0.23478673205102901</v>
      </c>
      <c r="O171" s="101">
        <v>0.10794182993917195</v>
      </c>
      <c r="P171" s="101">
        <v>2.0244538363725605E-2</v>
      </c>
      <c r="Q171" s="101">
        <v>2.537606675421155E-2</v>
      </c>
      <c r="R171" s="101">
        <v>9.8523853256294008E-2</v>
      </c>
      <c r="S171" s="101">
        <v>0.20724408152524942</v>
      </c>
      <c r="T171" s="101">
        <v>0.12254234085340283</v>
      </c>
      <c r="U171" s="101">
        <v>1.869097985330917E-2</v>
      </c>
      <c r="V171" s="101">
        <v>0</v>
      </c>
      <c r="W171" s="101">
        <v>0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0.24866266443020862</v>
      </c>
      <c r="D172" s="104">
        <v>0.40323294767464379</v>
      </c>
      <c r="E172" s="104">
        <v>0.60457466608431054</v>
      </c>
      <c r="F172" s="104">
        <v>0.21926242173842592</v>
      </c>
      <c r="G172" s="104">
        <v>0.31513705909519363</v>
      </c>
      <c r="H172" s="104">
        <v>0.25507385165254015</v>
      </c>
      <c r="I172" s="104">
        <v>0.3195811214791634</v>
      </c>
      <c r="J172" s="104">
        <v>0.16437146372580913</v>
      </c>
      <c r="K172" s="104">
        <v>0.25023660243959589</v>
      </c>
      <c r="L172" s="104">
        <v>0.17516987894279457</v>
      </c>
      <c r="M172" s="104">
        <v>0.35702511152123217</v>
      </c>
      <c r="N172" s="104">
        <v>0.27998108128565957</v>
      </c>
      <c r="O172" s="104">
        <v>0.31933653364260206</v>
      </c>
      <c r="P172" s="104">
        <v>0.18067339975019495</v>
      </c>
      <c r="Q172" s="104">
        <v>0.4074760587826638</v>
      </c>
      <c r="R172" s="104">
        <v>0.40246630092852897</v>
      </c>
      <c r="S172" s="104">
        <v>0.51495709975328385</v>
      </c>
      <c r="T172" s="104">
        <v>0.28986383435763985</v>
      </c>
      <c r="U172" s="104">
        <v>8.2778319039836096E-2</v>
      </c>
      <c r="V172" s="104">
        <v>0</v>
      </c>
      <c r="W172" s="104">
        <v>0.12424570681561733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0.11824462512129796</v>
      </c>
      <c r="D173" s="98">
        <v>0.19680545817716649</v>
      </c>
      <c r="E173" s="98">
        <v>0.29468762710409602</v>
      </c>
      <c r="F173" s="98">
        <v>0.11331038749032828</v>
      </c>
      <c r="G173" s="98">
        <v>0.16033254714071588</v>
      </c>
      <c r="H173" s="98">
        <v>0.12856029240919961</v>
      </c>
      <c r="I173" s="98">
        <v>0.17693201066001071</v>
      </c>
      <c r="J173" s="98">
        <v>8.2906963319009111E-2</v>
      </c>
      <c r="K173" s="98">
        <v>0.12772480055411783</v>
      </c>
      <c r="L173" s="98">
        <v>8.8639970702678345E-2</v>
      </c>
      <c r="M173" s="98">
        <v>0.18770697487488991</v>
      </c>
      <c r="N173" s="98">
        <v>0.14726003688815056</v>
      </c>
      <c r="O173" s="98">
        <v>0.17405129419649282</v>
      </c>
      <c r="P173" s="98">
        <v>8.7293484828222537E-2</v>
      </c>
      <c r="Q173" s="98">
        <v>0.19481252727240991</v>
      </c>
      <c r="R173" s="98">
        <v>0.1938878637805454</v>
      </c>
      <c r="S173" s="98">
        <v>0.26210476210182981</v>
      </c>
      <c r="T173" s="98">
        <v>0.1354315742623825</v>
      </c>
      <c r="U173" s="98">
        <v>3.883203556196059E-2</v>
      </c>
      <c r="V173" s="98">
        <v>0</v>
      </c>
      <c r="W173" s="98">
        <v>5.9969905722974851E-2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0.13041803930891066</v>
      </c>
      <c r="D174" s="33">
        <v>0.2064274894974773</v>
      </c>
      <c r="E174" s="33">
        <v>0.30988703898021458</v>
      </c>
      <c r="F174" s="33">
        <v>0.10595203424809763</v>
      </c>
      <c r="G174" s="33">
        <v>0.15480451195447772</v>
      </c>
      <c r="H174" s="33">
        <v>0.12651355924334054</v>
      </c>
      <c r="I174" s="33">
        <v>0.14264911081915269</v>
      </c>
      <c r="J174" s="33">
        <v>8.1464500406800006E-2</v>
      </c>
      <c r="K174" s="33">
        <v>0.12251180188547808</v>
      </c>
      <c r="L174" s="33">
        <v>8.6529908240116235E-2</v>
      </c>
      <c r="M174" s="33">
        <v>0.16931813664634229</v>
      </c>
      <c r="N174" s="33">
        <v>0.13272104439750898</v>
      </c>
      <c r="O174" s="33">
        <v>0.14528523944610927</v>
      </c>
      <c r="P174" s="33">
        <v>9.337991492197241E-2</v>
      </c>
      <c r="Q174" s="33">
        <v>0.21266353151025388</v>
      </c>
      <c r="R174" s="33">
        <v>0.20857843714798358</v>
      </c>
      <c r="S174" s="33">
        <v>0.25285233765145404</v>
      </c>
      <c r="T174" s="33">
        <v>0.15443226009525735</v>
      </c>
      <c r="U174" s="33">
        <v>4.3946283477875513E-2</v>
      </c>
      <c r="V174" s="33">
        <v>0</v>
      </c>
      <c r="W174" s="33">
        <v>6.4275801092642484E-2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0.37256542233250339</v>
      </c>
      <c r="D175" s="122">
        <v>0.53701399986035558</v>
      </c>
      <c r="E175" s="122">
        <v>0.53513002111937036</v>
      </c>
      <c r="F175" s="122">
        <v>0.47968687462858289</v>
      </c>
      <c r="G175" s="122">
        <v>0.39982535357836346</v>
      </c>
      <c r="H175" s="122">
        <v>0.28181089661304742</v>
      </c>
      <c r="I175" s="122">
        <v>0.22289933222033259</v>
      </c>
      <c r="J175" s="122">
        <v>0.13341630729081869</v>
      </c>
      <c r="K175" s="122">
        <v>0.1527442052311547</v>
      </c>
      <c r="L175" s="122">
        <v>0.18141857426213653</v>
      </c>
      <c r="M175" s="122">
        <v>0.18910679862751403</v>
      </c>
      <c r="N175" s="122">
        <v>0.20217932276991618</v>
      </c>
      <c r="O175" s="122">
        <v>0.17849453908417365</v>
      </c>
      <c r="P175" s="122">
        <v>9.7570584822273099E-2</v>
      </c>
      <c r="Q175" s="122">
        <v>0.19390926369052211</v>
      </c>
      <c r="R175" s="122">
        <v>0.19932061816386157</v>
      </c>
      <c r="S175" s="122">
        <v>0.28272521429786734</v>
      </c>
      <c r="T175" s="122">
        <v>0.15706267278849526</v>
      </c>
      <c r="U175" s="122">
        <v>3.8188693470943155E-2</v>
      </c>
      <c r="V175" s="122">
        <v>0</v>
      </c>
      <c r="W175" s="122">
        <v>4.5058627071379698E-2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0.37256542233250339</v>
      </c>
      <c r="D177" s="33">
        <v>0.53701399986035558</v>
      </c>
      <c r="E177" s="33">
        <v>0.53513002111937036</v>
      </c>
      <c r="F177" s="33">
        <v>0.47968687462858289</v>
      </c>
      <c r="G177" s="33">
        <v>0.39982535357836346</v>
      </c>
      <c r="H177" s="33">
        <v>0.28181089661304742</v>
      </c>
      <c r="I177" s="33">
        <v>0.22289933222033259</v>
      </c>
      <c r="J177" s="33">
        <v>0.13341630729081869</v>
      </c>
      <c r="K177" s="33">
        <v>0.1527442052311547</v>
      </c>
      <c r="L177" s="33">
        <v>0.18141857426213653</v>
      </c>
      <c r="M177" s="33">
        <v>0.18910679862751403</v>
      </c>
      <c r="N177" s="33">
        <v>0.20217932276991618</v>
      </c>
      <c r="O177" s="33">
        <v>0.17849453908417365</v>
      </c>
      <c r="P177" s="33">
        <v>9.7570584822273099E-2</v>
      </c>
      <c r="Q177" s="33">
        <v>0.19390926369052211</v>
      </c>
      <c r="R177" s="33">
        <v>0.19932061816386157</v>
      </c>
      <c r="S177" s="33">
        <v>0.28272521429786734</v>
      </c>
      <c r="T177" s="33">
        <v>0.15706267278849526</v>
      </c>
      <c r="U177" s="33">
        <v>3.8188693470943155E-2</v>
      </c>
      <c r="V177" s="33">
        <v>0</v>
      </c>
      <c r="W177" s="33">
        <v>4.5058627071379698E-2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10.447594800294992</v>
      </c>
      <c r="D3" s="117">
        <f t="shared" si="0"/>
        <v>4.993287076264652</v>
      </c>
      <c r="E3" s="117">
        <f t="shared" si="0"/>
        <v>13.746751454144048</v>
      </c>
      <c r="F3" s="117">
        <f t="shared" si="0"/>
        <v>15.066935479258005</v>
      </c>
      <c r="G3" s="117">
        <f t="shared" si="0"/>
        <v>14.630358861951121</v>
      </c>
      <c r="H3" s="117">
        <f t="shared" si="0"/>
        <v>24.511175162444502</v>
      </c>
      <c r="I3" s="117">
        <f t="shared" si="0"/>
        <v>26.005040693508271</v>
      </c>
      <c r="J3" s="117">
        <f t="shared" si="0"/>
        <v>24.604093529301352</v>
      </c>
      <c r="K3" s="117">
        <f t="shared" si="0"/>
        <v>25.274408115852147</v>
      </c>
      <c r="L3" s="117">
        <f t="shared" si="0"/>
        <v>33.42986059967636</v>
      </c>
      <c r="M3" s="117">
        <f t="shared" si="0"/>
        <v>24.134638850255733</v>
      </c>
      <c r="N3" s="117">
        <f t="shared" si="0"/>
        <v>11.904269957162782</v>
      </c>
      <c r="O3" s="117">
        <f t="shared" si="0"/>
        <v>0</v>
      </c>
      <c r="P3" s="117">
        <f t="shared" si="0"/>
        <v>0</v>
      </c>
      <c r="Q3" s="117">
        <f t="shared" si="0"/>
        <v>8.9665502321249247E-4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6.7352887299761051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8.7465153897548227</v>
      </c>
      <c r="D4" s="122">
        <f t="shared" si="3"/>
        <v>3.9901249915170367</v>
      </c>
      <c r="E4" s="122">
        <f t="shared" si="3"/>
        <v>11.033786395966853</v>
      </c>
      <c r="F4" s="122">
        <f t="shared" si="3"/>
        <v>11.53815334752451</v>
      </c>
      <c r="G4" s="122">
        <f t="shared" si="3"/>
        <v>11.186488573612895</v>
      </c>
      <c r="H4" s="122">
        <f t="shared" si="3"/>
        <v>18.346082900851655</v>
      </c>
      <c r="I4" s="122">
        <f t="shared" si="3"/>
        <v>19.588191752425566</v>
      </c>
      <c r="J4" s="122">
        <f t="shared" si="3"/>
        <v>17.486619395948598</v>
      </c>
      <c r="K4" s="122">
        <f t="shared" si="3"/>
        <v>18.618413753937826</v>
      </c>
      <c r="L4" s="122">
        <f t="shared" si="3"/>
        <v>27.178876424347134</v>
      </c>
      <c r="M4" s="122">
        <f t="shared" si="3"/>
        <v>19.212214596563779</v>
      </c>
      <c r="N4" s="122">
        <f t="shared" si="3"/>
        <v>9.2494807563350516</v>
      </c>
      <c r="O4" s="122">
        <f t="shared" si="3"/>
        <v>0</v>
      </c>
      <c r="P4" s="122">
        <f t="shared" si="3"/>
        <v>0</v>
      </c>
      <c r="Q4" s="122">
        <f t="shared" si="3"/>
        <v>7.1083178999049965E-4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4.5543928305406096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8.6635873341654079</v>
      </c>
      <c r="D5" s="98">
        <v>3.9529164870211613</v>
      </c>
      <c r="E5" s="98">
        <v>10.933444567294355</v>
      </c>
      <c r="F5" s="98">
        <v>11.434132838125462</v>
      </c>
      <c r="G5" s="98">
        <v>11.086850835582144</v>
      </c>
      <c r="H5" s="98">
        <v>18.186475611938462</v>
      </c>
      <c r="I5" s="98">
        <v>19.420892455625573</v>
      </c>
      <c r="J5" s="98">
        <v>17.338743960239078</v>
      </c>
      <c r="K5" s="98">
        <v>18.462965846424265</v>
      </c>
      <c r="L5" s="98">
        <v>26.955139565813596</v>
      </c>
      <c r="M5" s="98">
        <v>19.05677291680901</v>
      </c>
      <c r="N5" s="98">
        <v>9.1752216304303982</v>
      </c>
      <c r="O5" s="98">
        <v>0</v>
      </c>
      <c r="P5" s="98">
        <v>0</v>
      </c>
      <c r="Q5" s="98">
        <v>7.0517515717740916E-4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4.5200501362999876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8.2928055589414365E-2</v>
      </c>
      <c r="D6" s="98">
        <v>3.720850449587558E-2</v>
      </c>
      <c r="E6" s="98">
        <v>0.10034182867249782</v>
      </c>
      <c r="F6" s="98">
        <v>0.10402050939904747</v>
      </c>
      <c r="G6" s="98">
        <v>9.963773803075078E-2</v>
      </c>
      <c r="H6" s="98">
        <v>0.15960728891319367</v>
      </c>
      <c r="I6" s="98">
        <v>0.16729929679999167</v>
      </c>
      <c r="J6" s="98">
        <v>0.14787543570951789</v>
      </c>
      <c r="K6" s="98">
        <v>0.15544790751356216</v>
      </c>
      <c r="L6" s="98">
        <v>0.22373685853353761</v>
      </c>
      <c r="M6" s="98">
        <v>0.15544167975477013</v>
      </c>
      <c r="N6" s="98">
        <v>7.4259125904653167E-2</v>
      </c>
      <c r="O6" s="98">
        <v>0</v>
      </c>
      <c r="P6" s="98">
        <v>0</v>
      </c>
      <c r="Q6" s="98">
        <v>5.6566328130904713E-6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3.4342694240621766E-2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2.1020734133543606E-3</v>
      </c>
      <c r="D7" s="122">
        <f t="shared" si="6"/>
        <v>8.6042142200771761E-4</v>
      </c>
      <c r="E7" s="122">
        <f t="shared" si="6"/>
        <v>7.2842943842692742E-2</v>
      </c>
      <c r="F7" s="122">
        <f t="shared" si="6"/>
        <v>0.10723482383723563</v>
      </c>
      <c r="G7" s="122">
        <f t="shared" si="6"/>
        <v>0.11136811475479508</v>
      </c>
      <c r="H7" s="122">
        <f t="shared" si="6"/>
        <v>0.38808053422450089</v>
      </c>
      <c r="I7" s="122">
        <f t="shared" si="6"/>
        <v>0.26012940115745037</v>
      </c>
      <c r="J7" s="122">
        <f t="shared" si="6"/>
        <v>0.26064456146634368</v>
      </c>
      <c r="K7" s="122">
        <f t="shared" si="6"/>
        <v>0.23126434089503164</v>
      </c>
      <c r="L7" s="122">
        <f t="shared" si="6"/>
        <v>0.2817134663083723</v>
      </c>
      <c r="M7" s="122">
        <f t="shared" si="6"/>
        <v>0.19829080586542169</v>
      </c>
      <c r="N7" s="122">
        <f t="shared" si="6"/>
        <v>9.7492378432649324E-2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3.3563520166958127E-2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2.1020734133543606E-3</v>
      </c>
      <c r="D8" s="98">
        <v>8.6042142200771761E-4</v>
      </c>
      <c r="E8" s="98">
        <v>7.2842943842692742E-2</v>
      </c>
      <c r="F8" s="98">
        <v>0.10723482383723563</v>
      </c>
      <c r="G8" s="98">
        <v>0.11136811475479508</v>
      </c>
      <c r="H8" s="98">
        <v>0.38808053422450089</v>
      </c>
      <c r="I8" s="98">
        <v>0.26012940115745037</v>
      </c>
      <c r="J8" s="98">
        <v>0.26064456146634368</v>
      </c>
      <c r="K8" s="98">
        <v>0.23126434089503164</v>
      </c>
      <c r="L8" s="98">
        <v>0.2817134663083723</v>
      </c>
      <c r="M8" s="98">
        <v>0.19829080586542169</v>
      </c>
      <c r="N8" s="98">
        <v>9.7492378432649324E-2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3.3563520166958127E-2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1.211314880670594</v>
      </c>
      <c r="D9" s="122">
        <v>0.71771048256891867</v>
      </c>
      <c r="E9" s="122">
        <v>1.8785153766104992</v>
      </c>
      <c r="F9" s="122">
        <v>2.4506705692304687</v>
      </c>
      <c r="G9" s="122">
        <v>2.3591965423095402</v>
      </c>
      <c r="H9" s="122">
        <v>4.0974564786339496</v>
      </c>
      <c r="I9" s="122">
        <v>4.5142869197520552</v>
      </c>
      <c r="J9" s="122">
        <v>5.0043838051676648</v>
      </c>
      <c r="K9" s="122">
        <v>4.7027590985423</v>
      </c>
      <c r="L9" s="122">
        <v>4.3621929847141701</v>
      </c>
      <c r="M9" s="122">
        <v>3.5911800891434753</v>
      </c>
      <c r="N9" s="122">
        <v>1.9108893584608739</v>
      </c>
      <c r="O9" s="122">
        <v>0</v>
      </c>
      <c r="P9" s="122">
        <v>0</v>
      </c>
      <c r="Q9" s="122">
        <v>1.3856626372258296E-4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1.6327638736264147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0.14498228136183969</v>
      </c>
      <c r="D11" s="98">
        <v>4.4387125147909219E-2</v>
      </c>
      <c r="E11" s="98">
        <v>0.17618600058191086</v>
      </c>
      <c r="F11" s="98">
        <v>0.34493348641311811</v>
      </c>
      <c r="G11" s="98">
        <v>0.28013217622224518</v>
      </c>
      <c r="H11" s="98">
        <v>0.4275708280170627</v>
      </c>
      <c r="I11" s="98">
        <v>0.27935325871043543</v>
      </c>
      <c r="J11" s="98">
        <v>0.42329058736879743</v>
      </c>
      <c r="K11" s="98">
        <v>0.50486780626725825</v>
      </c>
      <c r="L11" s="98">
        <v>0.43878959712513133</v>
      </c>
      <c r="M11" s="98">
        <v>0.38478853005394281</v>
      </c>
      <c r="N11" s="98">
        <v>0.15032505851862996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0.12543998527264874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6.9239631274894281E-4</v>
      </c>
      <c r="D12" s="98">
        <v>2.7919024049177397E-4</v>
      </c>
      <c r="E12" s="98">
        <v>7.2217777860494295E-4</v>
      </c>
      <c r="F12" s="98">
        <v>2.8668316181556528E-3</v>
      </c>
      <c r="G12" s="98">
        <v>7.3884705027647682E-4</v>
      </c>
      <c r="H12" s="98">
        <v>3.6255154515241147E-3</v>
      </c>
      <c r="I12" s="98">
        <v>0</v>
      </c>
      <c r="J12" s="98">
        <v>7.4180399433894538E-3</v>
      </c>
      <c r="K12" s="98">
        <v>5.4574369092443408E-3</v>
      </c>
      <c r="L12" s="98">
        <v>3.0670126061177107E-3</v>
      </c>
      <c r="M12" s="98">
        <v>4.4907616741346884E-3</v>
      </c>
      <c r="N12" s="98">
        <v>9.0748666424595717E-4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2.8632011695051921E-4</v>
      </c>
      <c r="D13" s="101">
        <v>1.1880233032953625E-4</v>
      </c>
      <c r="E13" s="101">
        <v>3.0642095406374046E-4</v>
      </c>
      <c r="F13" s="101">
        <v>1.3055900737023347E-3</v>
      </c>
      <c r="G13" s="101">
        <v>3.3057937067609768E-4</v>
      </c>
      <c r="H13" s="101">
        <v>1.6106639027828043E-3</v>
      </c>
      <c r="I13" s="101">
        <v>0</v>
      </c>
      <c r="J13" s="101">
        <v>3.3023399954391561E-3</v>
      </c>
      <c r="K13" s="101">
        <v>2.4601566953880165E-3</v>
      </c>
      <c r="L13" s="101">
        <v>1.3730639065234046E-3</v>
      </c>
      <c r="M13" s="101">
        <v>2.093747412232996E-3</v>
      </c>
      <c r="N13" s="101">
        <v>4.2548359663288236E-4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4.060761957984236E-4</v>
      </c>
      <c r="D14" s="104">
        <v>1.6038791016223774E-4</v>
      </c>
      <c r="E14" s="104">
        <v>4.157568245412025E-4</v>
      </c>
      <c r="F14" s="104">
        <v>1.5612415444533178E-3</v>
      </c>
      <c r="G14" s="104">
        <v>4.0826767960037915E-4</v>
      </c>
      <c r="H14" s="104">
        <v>2.0148515487413104E-3</v>
      </c>
      <c r="I14" s="104">
        <v>0</v>
      </c>
      <c r="J14" s="104">
        <v>4.1156999479502977E-3</v>
      </c>
      <c r="K14" s="104">
        <v>2.9972802138563239E-3</v>
      </c>
      <c r="L14" s="104">
        <v>1.6939486995943059E-3</v>
      </c>
      <c r="M14" s="104">
        <v>2.3970142619016924E-3</v>
      </c>
      <c r="N14" s="104">
        <v>4.8200306761307481E-4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0.69059018146976292</v>
      </c>
      <c r="D15" s="101">
        <v>0.42794530538752396</v>
      </c>
      <c r="E15" s="101">
        <v>0.71535686552664413</v>
      </c>
      <c r="F15" s="101">
        <v>1.5984878267788496</v>
      </c>
      <c r="G15" s="101">
        <v>1.2056624807709013</v>
      </c>
      <c r="H15" s="101">
        <v>1.9374319367200008</v>
      </c>
      <c r="I15" s="101">
        <v>1.5916286301111706</v>
      </c>
      <c r="J15" s="101">
        <v>1.9841356635835157</v>
      </c>
      <c r="K15" s="101">
        <v>0.99871847949778847</v>
      </c>
      <c r="L15" s="101">
        <v>2.1644058679662264</v>
      </c>
      <c r="M15" s="101">
        <v>0.79539375003724977</v>
      </c>
      <c r="N15" s="101">
        <v>0.75300782896751672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0.37505002152624245</v>
      </c>
      <c r="D16" s="104">
        <v>0.24509886179299376</v>
      </c>
      <c r="E16" s="104">
        <v>0.98625033272333917</v>
      </c>
      <c r="F16" s="104">
        <v>0.50438242442034531</v>
      </c>
      <c r="G16" s="104">
        <v>0.87266303826611713</v>
      </c>
      <c r="H16" s="104">
        <v>1.7288281984453624</v>
      </c>
      <c r="I16" s="104">
        <v>2.6433050309304491</v>
      </c>
      <c r="J16" s="104">
        <v>2.5895395142719622</v>
      </c>
      <c r="K16" s="104">
        <v>3.1937153758680084</v>
      </c>
      <c r="L16" s="104">
        <v>1.7559305070166944</v>
      </c>
      <c r="M16" s="104">
        <v>2.406507047378148</v>
      </c>
      <c r="N16" s="104">
        <v>1.0066489843104813</v>
      </c>
      <c r="O16" s="104">
        <v>0</v>
      </c>
      <c r="P16" s="104">
        <v>0</v>
      </c>
      <c r="Q16" s="104">
        <v>1.3856626372258296E-4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1.5073238883537661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0.1549243240868966</v>
      </c>
      <c r="D17" s="98">
        <v>0.10432289229930308</v>
      </c>
      <c r="E17" s="98">
        <v>0.41951089582515982</v>
      </c>
      <c r="F17" s="98">
        <v>0.22931308186666355</v>
      </c>
      <c r="G17" s="98">
        <v>0.39015333203606067</v>
      </c>
      <c r="H17" s="98">
        <v>0.76549114791444794</v>
      </c>
      <c r="I17" s="98">
        <v>1.3025961582990884</v>
      </c>
      <c r="J17" s="98">
        <v>1.1498721694205216</v>
      </c>
      <c r="K17" s="98">
        <v>1.4389044204791974</v>
      </c>
      <c r="L17" s="98">
        <v>0.78454908518654376</v>
      </c>
      <c r="M17" s="98">
        <v>1.1250415147052228</v>
      </c>
      <c r="N17" s="98">
        <v>0.47259898364307384</v>
      </c>
      <c r="O17" s="98">
        <v>0</v>
      </c>
      <c r="P17" s="98">
        <v>0</v>
      </c>
      <c r="Q17" s="98">
        <v>5.9772810032233241E-5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0.67507636528471748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0.22012569743934582</v>
      </c>
      <c r="D18" s="98">
        <v>0.14077596949369067</v>
      </c>
      <c r="E18" s="98">
        <v>0.56673943689817929</v>
      </c>
      <c r="F18" s="98">
        <v>0.27506934255368176</v>
      </c>
      <c r="G18" s="98">
        <v>0.4825097062300564</v>
      </c>
      <c r="H18" s="98">
        <v>0.96333705053091445</v>
      </c>
      <c r="I18" s="98">
        <v>1.340708872631361</v>
      </c>
      <c r="J18" s="98">
        <v>1.4396673448514403</v>
      </c>
      <c r="K18" s="98">
        <v>1.7548109553888109</v>
      </c>
      <c r="L18" s="98">
        <v>0.97138142183015064</v>
      </c>
      <c r="M18" s="98">
        <v>1.281465532672925</v>
      </c>
      <c r="N18" s="98">
        <v>0.5340500006674076</v>
      </c>
      <c r="O18" s="98">
        <v>0</v>
      </c>
      <c r="P18" s="98">
        <v>0</v>
      </c>
      <c r="Q18" s="98">
        <v>7.8793453690349709E-5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0.83224752306904859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0.48766245645622142</v>
      </c>
      <c r="D19" s="122">
        <v>0.28459118075668871</v>
      </c>
      <c r="E19" s="122">
        <v>0.761606737724003</v>
      </c>
      <c r="F19" s="122">
        <v>0.97087673866579183</v>
      </c>
      <c r="G19" s="122">
        <v>0.97330563127389191</v>
      </c>
      <c r="H19" s="122">
        <v>1.6795552487343945</v>
      </c>
      <c r="I19" s="122">
        <v>1.6424326201732011</v>
      </c>
      <c r="J19" s="122">
        <v>1.8524457667187457</v>
      </c>
      <c r="K19" s="122">
        <v>1.7219709224769926</v>
      </c>
      <c r="L19" s="122">
        <v>1.6070777243066854</v>
      </c>
      <c r="M19" s="122">
        <v>1.1329533586830585</v>
      </c>
      <c r="N19" s="122">
        <v>0.64640746393420667</v>
      </c>
      <c r="O19" s="122">
        <v>0</v>
      </c>
      <c r="P19" s="122">
        <v>0</v>
      </c>
      <c r="Q19" s="122">
        <v>4.7256969499409847E-5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0.51456850564212264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0.48766245645622142</v>
      </c>
      <c r="D22" s="33">
        <v>0.28459118075668871</v>
      </c>
      <c r="E22" s="33">
        <v>0.761606737724003</v>
      </c>
      <c r="F22" s="33">
        <v>0.97087673866579183</v>
      </c>
      <c r="G22" s="33">
        <v>0.97330563127389191</v>
      </c>
      <c r="H22" s="33">
        <v>1.6795552487343945</v>
      </c>
      <c r="I22" s="33">
        <v>1.6424326201732011</v>
      </c>
      <c r="J22" s="33">
        <v>1.8524457667187457</v>
      </c>
      <c r="K22" s="33">
        <v>1.7219709224769926</v>
      </c>
      <c r="L22" s="33">
        <v>1.6070777243066854</v>
      </c>
      <c r="M22" s="33">
        <v>1.1329533586830585</v>
      </c>
      <c r="N22" s="33">
        <v>0.64640746393420667</v>
      </c>
      <c r="O22" s="33">
        <v>0</v>
      </c>
      <c r="P22" s="33">
        <v>0</v>
      </c>
      <c r="Q22" s="33">
        <v>4.7256969499409847E-5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0.51456850564212264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16.019560964242768</v>
      </c>
      <c r="D24" s="117">
        <f t="shared" si="7"/>
        <v>13.715099109880907</v>
      </c>
      <c r="E24" s="117">
        <f t="shared" si="7"/>
        <v>12.58514143857475</v>
      </c>
      <c r="F24" s="117">
        <f t="shared" si="7"/>
        <v>17.844667958529808</v>
      </c>
      <c r="G24" s="117">
        <f t="shared" si="7"/>
        <v>16.355750154856704</v>
      </c>
      <c r="H24" s="117">
        <f t="shared" si="7"/>
        <v>16.066179469925551</v>
      </c>
      <c r="I24" s="117">
        <f t="shared" si="7"/>
        <v>9.1300118092765903</v>
      </c>
      <c r="J24" s="117">
        <f t="shared" si="7"/>
        <v>13.362785507038748</v>
      </c>
      <c r="K24" s="117">
        <f t="shared" si="7"/>
        <v>13.320988689671678</v>
      </c>
      <c r="L24" s="117">
        <f t="shared" si="7"/>
        <v>20.618176756040256</v>
      </c>
      <c r="M24" s="117">
        <f t="shared" si="7"/>
        <v>15.934148929527137</v>
      </c>
      <c r="N24" s="117">
        <f t="shared" si="7"/>
        <v>13.905122907708611</v>
      </c>
      <c r="O24" s="117">
        <f t="shared" si="7"/>
        <v>15.538122437706745</v>
      </c>
      <c r="P24" s="117">
        <f t="shared" si="7"/>
        <v>8.6098902935708566</v>
      </c>
      <c r="Q24" s="117">
        <f t="shared" si="7"/>
        <v>10.783527996004178</v>
      </c>
      <c r="R24" s="117">
        <f t="shared" ref="R24:V24" si="8">R25+R28+R30+R39</f>
        <v>13.128311592133013</v>
      </c>
      <c r="S24" s="117">
        <f t="shared" si="8"/>
        <v>9.9709300336657076</v>
      </c>
      <c r="T24" s="117">
        <f t="shared" si="8"/>
        <v>17.697793926013759</v>
      </c>
      <c r="U24" s="117">
        <f t="shared" si="8"/>
        <v>15.391026911582381</v>
      </c>
      <c r="V24" s="117">
        <f t="shared" si="8"/>
        <v>12.699198191865685</v>
      </c>
      <c r="W24" s="117">
        <f t="shared" ref="W24" si="9">W25+W28+W30+W39</f>
        <v>7.8482738920088346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13.379070647726909</v>
      </c>
      <c r="D25" s="122">
        <f t="shared" si="10"/>
        <v>10.989504063522084</v>
      </c>
      <c r="E25" s="122">
        <f t="shared" si="10"/>
        <v>9.7450778820419739</v>
      </c>
      <c r="F25" s="122">
        <f t="shared" si="10"/>
        <v>14.547502625226976</v>
      </c>
      <c r="G25" s="122">
        <f t="shared" si="10"/>
        <v>12.90444555279112</v>
      </c>
      <c r="H25" s="122">
        <f t="shared" si="10"/>
        <v>12.368415999273005</v>
      </c>
      <c r="I25" s="122">
        <f t="shared" si="10"/>
        <v>6.1789145496820854</v>
      </c>
      <c r="J25" s="122">
        <f t="shared" si="10"/>
        <v>9.7229909241538088</v>
      </c>
      <c r="K25" s="122">
        <f t="shared" si="10"/>
        <v>10.131301904326955</v>
      </c>
      <c r="L25" s="122">
        <f t="shared" si="10"/>
        <v>16.160938742654189</v>
      </c>
      <c r="M25" s="122">
        <f t="shared" si="10"/>
        <v>12.389052405572988</v>
      </c>
      <c r="N25" s="122">
        <f t="shared" si="10"/>
        <v>10.668722713886085</v>
      </c>
      <c r="O25" s="122">
        <f t="shared" si="10"/>
        <v>12.65538955764681</v>
      </c>
      <c r="P25" s="122">
        <f t="shared" si="10"/>
        <v>6.8243801490658509</v>
      </c>
      <c r="Q25" s="122">
        <f t="shared" si="10"/>
        <v>8.1212387009192568</v>
      </c>
      <c r="R25" s="122">
        <f t="shared" ref="R25:V25" si="11">SUM(R26:R27)</f>
        <v>9.7052850242397746</v>
      </c>
      <c r="S25" s="122">
        <f t="shared" si="11"/>
        <v>6.3933462030698358</v>
      </c>
      <c r="T25" s="122">
        <f t="shared" si="11"/>
        <v>12.688689504571911</v>
      </c>
      <c r="U25" s="122">
        <f t="shared" si="11"/>
        <v>10.918793520188592</v>
      </c>
      <c r="V25" s="122">
        <f t="shared" si="11"/>
        <v>9.4262985744580874</v>
      </c>
      <c r="W25" s="122">
        <f t="shared" ref="W25" si="12">SUM(W26:W27)</f>
        <v>5.2584404200211328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13.066391162068603</v>
      </c>
      <c r="D26" s="98">
        <v>10.736841370225102</v>
      </c>
      <c r="E26" s="98">
        <v>9.5265038518123148</v>
      </c>
      <c r="F26" s="98">
        <v>14.224000228840028</v>
      </c>
      <c r="G26" s="98">
        <v>12.620885217739655</v>
      </c>
      <c r="H26" s="98">
        <v>12.102874313455697</v>
      </c>
      <c r="I26" s="98">
        <v>6.0486508357813147</v>
      </c>
      <c r="J26" s="98">
        <v>9.5200097292783088</v>
      </c>
      <c r="K26" s="98">
        <v>9.9224481620527136</v>
      </c>
      <c r="L26" s="98">
        <v>15.832402873519678</v>
      </c>
      <c r="M26" s="98">
        <v>12.141464623527844</v>
      </c>
      <c r="N26" s="98">
        <v>10.457137126700266</v>
      </c>
      <c r="O26" s="98">
        <v>12.405643409842714</v>
      </c>
      <c r="P26" s="98">
        <v>6.6898925100207016</v>
      </c>
      <c r="Q26" s="98">
        <v>7.9615772374275107</v>
      </c>
      <c r="R26" s="98">
        <v>9.5170111384234168</v>
      </c>
      <c r="S26" s="98">
        <v>6.2706492782186523</v>
      </c>
      <c r="T26" s="98">
        <v>12.446200359249048</v>
      </c>
      <c r="U26" s="98">
        <v>10.713057982002052</v>
      </c>
      <c r="V26" s="98">
        <v>9.2489497808260701</v>
      </c>
      <c r="W26" s="98">
        <v>5.1604200862682941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0.31267948565830483</v>
      </c>
      <c r="D27" s="98">
        <v>0.25266269329698143</v>
      </c>
      <c r="E27" s="98">
        <v>0.21857403022965963</v>
      </c>
      <c r="F27" s="98">
        <v>0.32350239638694683</v>
      </c>
      <c r="G27" s="98">
        <v>0.28356033505146588</v>
      </c>
      <c r="H27" s="98">
        <v>0.2655416858173073</v>
      </c>
      <c r="I27" s="98">
        <v>0.13026371390077035</v>
      </c>
      <c r="J27" s="98">
        <v>0.20298119487550068</v>
      </c>
      <c r="K27" s="98">
        <v>0.20885374227424133</v>
      </c>
      <c r="L27" s="98">
        <v>0.3285358691345111</v>
      </c>
      <c r="M27" s="98">
        <v>0.24758778204514417</v>
      </c>
      <c r="N27" s="98">
        <v>0.21158558718581921</v>
      </c>
      <c r="O27" s="98">
        <v>0.24974614780409532</v>
      </c>
      <c r="P27" s="98">
        <v>0.13448763904514971</v>
      </c>
      <c r="Q27" s="98">
        <v>0.15966146349174529</v>
      </c>
      <c r="R27" s="98">
        <v>0.18827388581635698</v>
      </c>
      <c r="S27" s="98">
        <v>0.1226969248511838</v>
      </c>
      <c r="T27" s="98">
        <v>0.24248914532286439</v>
      </c>
      <c r="U27" s="98">
        <v>0.20573553818654006</v>
      </c>
      <c r="V27" s="98">
        <v>0.177348793632017</v>
      </c>
      <c r="W27" s="98">
        <v>9.8020333752838473E-2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3.3032582209854234E-3</v>
      </c>
      <c r="D28" s="122">
        <f t="shared" si="13"/>
        <v>2.2944571253539136E-3</v>
      </c>
      <c r="E28" s="122">
        <f t="shared" si="13"/>
        <v>7.6092443196270107E-2</v>
      </c>
      <c r="F28" s="122">
        <f t="shared" si="13"/>
        <v>0.10016439589192337</v>
      </c>
      <c r="G28" s="122">
        <f t="shared" si="13"/>
        <v>0.11166589046269558</v>
      </c>
      <c r="H28" s="122">
        <f t="shared" si="13"/>
        <v>0.23259252357240567</v>
      </c>
      <c r="I28" s="122">
        <f t="shared" si="13"/>
        <v>0.1197270906106499</v>
      </c>
      <c r="J28" s="122">
        <f t="shared" si="13"/>
        <v>0.13325087131144539</v>
      </c>
      <c r="K28" s="122">
        <f t="shared" si="13"/>
        <v>0.11088868531147114</v>
      </c>
      <c r="L28" s="122">
        <f t="shared" si="13"/>
        <v>0.20089559901936271</v>
      </c>
      <c r="M28" s="122">
        <f t="shared" si="13"/>
        <v>0.14268316682924911</v>
      </c>
      <c r="N28" s="122">
        <f t="shared" si="13"/>
        <v>0.11858841830357975</v>
      </c>
      <c r="O28" s="122">
        <f t="shared" si="13"/>
        <v>0.1020897777517502</v>
      </c>
      <c r="P28" s="122">
        <f t="shared" si="13"/>
        <v>2.6157714441536063E-2</v>
      </c>
      <c r="Q28" s="122">
        <f t="shared" si="13"/>
        <v>3.4798236981211671E-2</v>
      </c>
      <c r="R28" s="122">
        <f t="shared" si="13"/>
        <v>2.1091143599989995E-2</v>
      </c>
      <c r="S28" s="122">
        <f t="shared" si="13"/>
        <v>3.870643361123393E-2</v>
      </c>
      <c r="T28" s="122">
        <f t="shared" si="13"/>
        <v>5.3663274200550032E-2</v>
      </c>
      <c r="U28" s="122">
        <f t="shared" si="13"/>
        <v>6.6247524491956145E-2</v>
      </c>
      <c r="V28" s="122">
        <f t="shared" si="13"/>
        <v>8.4823587107356185E-2</v>
      </c>
      <c r="W28" s="122">
        <f t="shared" si="13"/>
        <v>3.9821125621814724E-2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3.3032582209854234E-3</v>
      </c>
      <c r="D29" s="98">
        <v>2.2944571253539136E-3</v>
      </c>
      <c r="E29" s="98">
        <v>7.6092443196270107E-2</v>
      </c>
      <c r="F29" s="98">
        <v>0.10016439589192337</v>
      </c>
      <c r="G29" s="98">
        <v>0.11166589046269558</v>
      </c>
      <c r="H29" s="98">
        <v>0.23259252357240567</v>
      </c>
      <c r="I29" s="98">
        <v>0.1197270906106499</v>
      </c>
      <c r="J29" s="98">
        <v>0.13325087131144539</v>
      </c>
      <c r="K29" s="98">
        <v>0.11088868531147114</v>
      </c>
      <c r="L29" s="98">
        <v>0.20089559901936271</v>
      </c>
      <c r="M29" s="98">
        <v>0.14268316682924911</v>
      </c>
      <c r="N29" s="98">
        <v>0.11858841830357975</v>
      </c>
      <c r="O29" s="98">
        <v>0.1020897777517502</v>
      </c>
      <c r="P29" s="98">
        <v>2.6157714441536063E-2</v>
      </c>
      <c r="Q29" s="98">
        <v>3.4798236981211671E-2</v>
      </c>
      <c r="R29" s="98">
        <v>2.1091143599989995E-2</v>
      </c>
      <c r="S29" s="98">
        <v>3.870643361123393E-2</v>
      </c>
      <c r="T29" s="98">
        <v>5.3663274200550032E-2</v>
      </c>
      <c r="U29" s="98">
        <v>6.6247524491956145E-2</v>
      </c>
      <c r="V29" s="98">
        <v>8.4823587107356185E-2</v>
      </c>
      <c r="W29" s="98">
        <v>3.9821125621814724E-2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1.8802275384920197</v>
      </c>
      <c r="D30" s="122">
        <v>1.9500524478594632</v>
      </c>
      <c r="E30" s="122">
        <v>1.9666368284195017</v>
      </c>
      <c r="F30" s="122">
        <v>2.2898422930342885</v>
      </c>
      <c r="G30" s="122">
        <v>2.3642487828254817</v>
      </c>
      <c r="H30" s="122">
        <v>2.4577386316651784</v>
      </c>
      <c r="I30" s="122">
        <v>2.0760469081683377</v>
      </c>
      <c r="J30" s="122">
        <v>2.5592128892092747</v>
      </c>
      <c r="K30" s="122">
        <v>2.253611493731067</v>
      </c>
      <c r="L30" s="122">
        <v>3.1104280547166905</v>
      </c>
      <c r="M30" s="122">
        <v>2.5864381286309657</v>
      </c>
      <c r="N30" s="122">
        <v>2.3297231299848895</v>
      </c>
      <c r="O30" s="122">
        <v>2.0620771925007118</v>
      </c>
      <c r="P30" s="122">
        <v>1.2910116204310256</v>
      </c>
      <c r="Q30" s="122">
        <v>1.9449113906542339</v>
      </c>
      <c r="R30" s="122">
        <v>2.5643706891042326</v>
      </c>
      <c r="S30" s="122">
        <v>2.6504036972305252</v>
      </c>
      <c r="T30" s="122">
        <v>3.8238535058797969</v>
      </c>
      <c r="U30" s="122">
        <v>3.3509838662506359</v>
      </c>
      <c r="V30" s="122">
        <v>2.4353661032104394</v>
      </c>
      <c r="W30" s="122">
        <v>1.938950086924712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0.22502025521775501</v>
      </c>
      <c r="D31" s="98">
        <v>0.12087814584304839</v>
      </c>
      <c r="E31" s="98">
        <v>0.18448984896999274</v>
      </c>
      <c r="F31" s="98">
        <v>0.32234253471255214</v>
      </c>
      <c r="G31" s="98">
        <v>0.28072317237461281</v>
      </c>
      <c r="H31" s="98">
        <v>0.256416416212223</v>
      </c>
      <c r="I31" s="98">
        <v>0.12840494289002552</v>
      </c>
      <c r="J31" s="98">
        <v>0.21641242042809447</v>
      </c>
      <c r="K31" s="98">
        <v>0.24196497373965267</v>
      </c>
      <c r="L31" s="98">
        <v>0.31291738914479139</v>
      </c>
      <c r="M31" s="98">
        <v>0.27720072584266325</v>
      </c>
      <c r="N31" s="98">
        <v>0.18314250087128861</v>
      </c>
      <c r="O31" s="98">
        <v>0.18494981228430235</v>
      </c>
      <c r="P31" s="98">
        <v>0.20435343007093679</v>
      </c>
      <c r="Q31" s="98">
        <v>0.23437929898207335</v>
      </c>
      <c r="R31" s="98">
        <v>0.241935835764998</v>
      </c>
      <c r="S31" s="98">
        <v>0.21123826402540066</v>
      </c>
      <c r="T31" s="98">
        <v>0.63678736386214363</v>
      </c>
      <c r="U31" s="98">
        <v>0.35787192826834363</v>
      </c>
      <c r="V31" s="98">
        <v>0.28727833400884933</v>
      </c>
      <c r="W31" s="98">
        <v>0.14888671149183544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1.1078341003983084E-3</v>
      </c>
      <c r="D32" s="98">
        <v>5.5838048098354794E-4</v>
      </c>
      <c r="E32" s="98">
        <v>7.2217777860494295E-4</v>
      </c>
      <c r="F32" s="98">
        <v>2.6981944641464965E-3</v>
      </c>
      <c r="G32" s="98">
        <v>7.3884705027647682E-4</v>
      </c>
      <c r="H32" s="98">
        <v>2.2068354922320701E-3</v>
      </c>
      <c r="I32" s="98">
        <v>0</v>
      </c>
      <c r="J32" s="98">
        <v>3.7847142568313546E-3</v>
      </c>
      <c r="K32" s="98">
        <v>2.6549693071999496E-3</v>
      </c>
      <c r="L32" s="98">
        <v>2.1469088242823974E-3</v>
      </c>
      <c r="M32" s="98">
        <v>3.1601656225392254E-3</v>
      </c>
      <c r="N32" s="98">
        <v>1.2099822189946094E-3</v>
      </c>
      <c r="O32" s="98">
        <v>5.3797720970153535E-4</v>
      </c>
      <c r="P32" s="98">
        <v>5.8234943339191261E-3</v>
      </c>
      <c r="Q32" s="98">
        <v>0</v>
      </c>
      <c r="R32" s="98">
        <v>9.302999582219796E-3</v>
      </c>
      <c r="S32" s="98">
        <v>0</v>
      </c>
      <c r="T32" s="98">
        <v>1.5225754709491021E-2</v>
      </c>
      <c r="U32" s="98">
        <v>3.8316887371995499E-3</v>
      </c>
      <c r="V32" s="98">
        <v>7.1230948548426437E-3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4.5811218712083065E-4</v>
      </c>
      <c r="D33" s="101">
        <v>2.3760466065907249E-4</v>
      </c>
      <c r="E33" s="101">
        <v>3.0642095406374046E-4</v>
      </c>
      <c r="F33" s="101">
        <v>1.2287906576021977E-3</v>
      </c>
      <c r="G33" s="101">
        <v>3.3057937067609768E-4</v>
      </c>
      <c r="H33" s="101">
        <v>9.8040411473735941E-4</v>
      </c>
      <c r="I33" s="101">
        <v>0</v>
      </c>
      <c r="J33" s="101">
        <v>1.6848673446118146E-3</v>
      </c>
      <c r="K33" s="101">
        <v>1.1968329869455219E-3</v>
      </c>
      <c r="L33" s="101">
        <v>9.6114473456638345E-4</v>
      </c>
      <c r="M33" s="101">
        <v>1.4733778086084045E-3</v>
      </c>
      <c r="N33" s="101">
        <v>5.6731146217717644E-4</v>
      </c>
      <c r="O33" s="101">
        <v>2.6303195595899176E-4</v>
      </c>
      <c r="P33" s="101">
        <v>2.5493321349856746E-3</v>
      </c>
      <c r="Q33" s="101">
        <v>0</v>
      </c>
      <c r="R33" s="101">
        <v>4.0886318948239594E-3</v>
      </c>
      <c r="S33" s="101">
        <v>0</v>
      </c>
      <c r="T33" s="101">
        <v>6.5383200432086661E-3</v>
      </c>
      <c r="U33" s="101">
        <v>1.6616911982829615E-3</v>
      </c>
      <c r="V33" s="101">
        <v>2.928092467891801E-3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6.4972191327747775E-4</v>
      </c>
      <c r="D34" s="104">
        <v>3.2077582032447548E-4</v>
      </c>
      <c r="E34" s="104">
        <v>4.157568245412025E-4</v>
      </c>
      <c r="F34" s="104">
        <v>1.469403806544299E-3</v>
      </c>
      <c r="G34" s="104">
        <v>4.0826767960037915E-4</v>
      </c>
      <c r="H34" s="104">
        <v>1.2264313774947109E-3</v>
      </c>
      <c r="I34" s="104">
        <v>0</v>
      </c>
      <c r="J34" s="104">
        <v>2.0998469122195402E-3</v>
      </c>
      <c r="K34" s="104">
        <v>1.4581363202544279E-3</v>
      </c>
      <c r="L34" s="104">
        <v>1.1857640897160141E-3</v>
      </c>
      <c r="M34" s="104">
        <v>1.6867878139308207E-3</v>
      </c>
      <c r="N34" s="104">
        <v>6.4267075681743297E-4</v>
      </c>
      <c r="O34" s="104">
        <v>2.749452537425436E-4</v>
      </c>
      <c r="P34" s="104">
        <v>3.2741621989334515E-3</v>
      </c>
      <c r="Q34" s="104">
        <v>0</v>
      </c>
      <c r="R34" s="104">
        <v>5.2143676873958374E-3</v>
      </c>
      <c r="S34" s="104">
        <v>0</v>
      </c>
      <c r="T34" s="104">
        <v>8.6874346662823548E-3</v>
      </c>
      <c r="U34" s="104">
        <v>2.1699975389165883E-3</v>
      </c>
      <c r="V34" s="104">
        <v>4.1950023869508427E-3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1.0719220217535623</v>
      </c>
      <c r="D35" s="101">
        <v>1.1625895235444055</v>
      </c>
      <c r="E35" s="101">
        <v>0.74895541138556365</v>
      </c>
      <c r="F35" s="101">
        <v>1.4934689913325563</v>
      </c>
      <c r="G35" s="101">
        <v>1.2081897634063028</v>
      </c>
      <c r="H35" s="101">
        <v>1.1621971108232467</v>
      </c>
      <c r="I35" s="101">
        <v>0.7319306830800697</v>
      </c>
      <c r="J35" s="101">
        <v>1.0146763545459176</v>
      </c>
      <c r="K35" s="101">
        <v>0.47866959974746032</v>
      </c>
      <c r="L35" s="101">
        <v>1.5432762645922433</v>
      </c>
      <c r="M35" s="101">
        <v>0.57287671308350907</v>
      </c>
      <c r="N35" s="101">
        <v>0.91808207672370323</v>
      </c>
      <c r="O35" s="101">
        <v>0.43819588483902672</v>
      </c>
      <c r="P35" s="101">
        <v>9.8726546129858317E-2</v>
      </c>
      <c r="Q35" s="101">
        <v>9.0969601282611001E-2</v>
      </c>
      <c r="R35" s="101">
        <v>0.42080615400524396</v>
      </c>
      <c r="S35" s="101">
        <v>0.6572661631757476</v>
      </c>
      <c r="T35" s="101">
        <v>0.88424351095451514</v>
      </c>
      <c r="U35" s="101">
        <v>0.51211399112178757</v>
      </c>
      <c r="V35" s="101">
        <v>0.68339585874209985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0.58217742742030398</v>
      </c>
      <c r="D36" s="104">
        <v>0.6660263979910257</v>
      </c>
      <c r="E36" s="104">
        <v>1.0324693902853403</v>
      </c>
      <c r="F36" s="104">
        <v>0.47133257252503347</v>
      </c>
      <c r="G36" s="104">
        <v>0.87459699999428953</v>
      </c>
      <c r="H36" s="104">
        <v>1.0369182691374765</v>
      </c>
      <c r="I36" s="104">
        <v>1.2157112821982423</v>
      </c>
      <c r="J36" s="104">
        <v>1.3243393999784312</v>
      </c>
      <c r="K36" s="104">
        <v>1.5303219509367538</v>
      </c>
      <c r="L36" s="104">
        <v>1.2520874921553733</v>
      </c>
      <c r="M36" s="104">
        <v>1.7332005240822539</v>
      </c>
      <c r="N36" s="104">
        <v>1.2272885701709031</v>
      </c>
      <c r="O36" s="104">
        <v>1.4383935181676812</v>
      </c>
      <c r="P36" s="104">
        <v>0.98210814989631134</v>
      </c>
      <c r="Q36" s="104">
        <v>1.6195624903895496</v>
      </c>
      <c r="R36" s="104">
        <v>1.892325699751771</v>
      </c>
      <c r="S36" s="104">
        <v>1.7818992700293768</v>
      </c>
      <c r="T36" s="104">
        <v>2.2875968763536472</v>
      </c>
      <c r="U36" s="104">
        <v>2.4771662581233054</v>
      </c>
      <c r="V36" s="104">
        <v>1.4575688156046473</v>
      </c>
      <c r="W36" s="104">
        <v>1.7900633754328765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0.24048377353693345</v>
      </c>
      <c r="D37" s="98">
        <v>0.28348479335164628</v>
      </c>
      <c r="E37" s="98">
        <v>0.43917060857627205</v>
      </c>
      <c r="F37" s="98">
        <v>0.21428725418826941</v>
      </c>
      <c r="G37" s="98">
        <v>0.39101797460620535</v>
      </c>
      <c r="H37" s="98">
        <v>0.45912703000175809</v>
      </c>
      <c r="I37" s="98">
        <v>0.59909122377558721</v>
      </c>
      <c r="J37" s="98">
        <v>0.58806633786022955</v>
      </c>
      <c r="K37" s="98">
        <v>0.68947503481294869</v>
      </c>
      <c r="L37" s="98">
        <v>0.55943221706021207</v>
      </c>
      <c r="M37" s="98">
        <v>0.81027086333522069</v>
      </c>
      <c r="N37" s="98">
        <v>0.57618429059144161</v>
      </c>
      <c r="O37" s="98">
        <v>0.70665108112467934</v>
      </c>
      <c r="P37" s="98">
        <v>0.42534090573357813</v>
      </c>
      <c r="Q37" s="98">
        <v>0.69862460365674217</v>
      </c>
      <c r="R37" s="98">
        <v>0.82745730822310826</v>
      </c>
      <c r="S37" s="98">
        <v>0.83131760442461811</v>
      </c>
      <c r="T37" s="98">
        <v>0.97773295797203674</v>
      </c>
      <c r="U37" s="98">
        <v>1.0683498243229499</v>
      </c>
      <c r="V37" s="98">
        <v>0.58841105456436682</v>
      </c>
      <c r="W37" s="98">
        <v>0.80170525157424077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0.34169365388337058</v>
      </c>
      <c r="D38" s="98">
        <v>0.38254160463937942</v>
      </c>
      <c r="E38" s="98">
        <v>0.59329878170906825</v>
      </c>
      <c r="F38" s="98">
        <v>0.25704531833676408</v>
      </c>
      <c r="G38" s="98">
        <v>0.48357902538808412</v>
      </c>
      <c r="H38" s="98">
        <v>0.57779123913571839</v>
      </c>
      <c r="I38" s="98">
        <v>0.61662005842265499</v>
      </c>
      <c r="J38" s="98">
        <v>0.73627306211820165</v>
      </c>
      <c r="K38" s="98">
        <v>0.84084691612380513</v>
      </c>
      <c r="L38" s="98">
        <v>0.69265527509516112</v>
      </c>
      <c r="M38" s="98">
        <v>0.9229296607470332</v>
      </c>
      <c r="N38" s="98">
        <v>0.6511042795794616</v>
      </c>
      <c r="O38" s="98">
        <v>0.73174243704300179</v>
      </c>
      <c r="P38" s="98">
        <v>0.55676724416273327</v>
      </c>
      <c r="Q38" s="98">
        <v>0.9209378867328073</v>
      </c>
      <c r="R38" s="98">
        <v>1.0648683915286627</v>
      </c>
      <c r="S38" s="98">
        <v>0.95058166560475876</v>
      </c>
      <c r="T38" s="98">
        <v>1.3098639183816103</v>
      </c>
      <c r="U38" s="98">
        <v>1.4088164338003555</v>
      </c>
      <c r="V38" s="98">
        <v>0.86915776104028053</v>
      </c>
      <c r="W38" s="98">
        <v>0.98835812385863575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0.7569595198028547</v>
      </c>
      <c r="D39" s="122">
        <v>0.77324814137400599</v>
      </c>
      <c r="E39" s="122">
        <v>0.79733428491700542</v>
      </c>
      <c r="F39" s="122">
        <v>0.90715864437661886</v>
      </c>
      <c r="G39" s="122">
        <v>0.97538992877740738</v>
      </c>
      <c r="H39" s="122">
        <v>1.0074323154149636</v>
      </c>
      <c r="I39" s="122">
        <v>0.7553232608155166</v>
      </c>
      <c r="J39" s="122">
        <v>0.94733082236421917</v>
      </c>
      <c r="K39" s="122">
        <v>0.82518660630218355</v>
      </c>
      <c r="L39" s="122">
        <v>1.1459143596500145</v>
      </c>
      <c r="M39" s="122">
        <v>0.81597522849393234</v>
      </c>
      <c r="N39" s="122">
        <v>0.78808864553405678</v>
      </c>
      <c r="O39" s="122">
        <v>0.7185659098074727</v>
      </c>
      <c r="P39" s="122">
        <v>0.4683408096324444</v>
      </c>
      <c r="Q39" s="122">
        <v>0.68257966744947574</v>
      </c>
      <c r="R39" s="122">
        <v>0.83756473518901642</v>
      </c>
      <c r="S39" s="122">
        <v>0.88847369975411339</v>
      </c>
      <c r="T39" s="122">
        <v>1.1315876413614994</v>
      </c>
      <c r="U39" s="122">
        <v>1.0550020006511984</v>
      </c>
      <c r="V39" s="122">
        <v>0.75270992708980211</v>
      </c>
      <c r="W39" s="122">
        <v>0.61106225944117476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0.7569595198028547</v>
      </c>
      <c r="D41" s="33">
        <v>0.77324814137400599</v>
      </c>
      <c r="E41" s="33">
        <v>0.79733428491700542</v>
      </c>
      <c r="F41" s="33">
        <v>0.90715864437661886</v>
      </c>
      <c r="G41" s="33">
        <v>0.97538992877740738</v>
      </c>
      <c r="H41" s="33">
        <v>1.0074323154149636</v>
      </c>
      <c r="I41" s="33">
        <v>0.7553232608155166</v>
      </c>
      <c r="J41" s="33">
        <v>0.94733082236421917</v>
      </c>
      <c r="K41" s="33">
        <v>0.82518660630218355</v>
      </c>
      <c r="L41" s="33">
        <v>1.1459143596500145</v>
      </c>
      <c r="M41" s="33">
        <v>0.81597522849393234</v>
      </c>
      <c r="N41" s="33">
        <v>0.78808864553405678</v>
      </c>
      <c r="O41" s="33">
        <v>0.7185659098074727</v>
      </c>
      <c r="P41" s="33">
        <v>0.4683408096324444</v>
      </c>
      <c r="Q41" s="33">
        <v>0.68257966744947574</v>
      </c>
      <c r="R41" s="33">
        <v>0.83756473518901642</v>
      </c>
      <c r="S41" s="33">
        <v>0.88847369975411339</v>
      </c>
      <c r="T41" s="33">
        <v>1.1315876413614994</v>
      </c>
      <c r="U41" s="33">
        <v>1.0550020006511984</v>
      </c>
      <c r="V41" s="33">
        <v>0.75270992708980211</v>
      </c>
      <c r="W41" s="33">
        <v>0.61106225944117476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326.64480602820322</v>
      </c>
      <c r="D43" s="117">
        <f t="shared" si="14"/>
        <v>215.37867235249422</v>
      </c>
      <c r="E43" s="117">
        <f t="shared" si="14"/>
        <v>223.42442572794971</v>
      </c>
      <c r="F43" s="117">
        <f t="shared" si="14"/>
        <v>196.06809969325485</v>
      </c>
      <c r="G43" s="117">
        <f t="shared" si="14"/>
        <v>202.82804109070005</v>
      </c>
      <c r="H43" s="117">
        <f t="shared" si="14"/>
        <v>248.53819420693185</v>
      </c>
      <c r="I43" s="117">
        <f t="shared" si="14"/>
        <v>102.64017995236148</v>
      </c>
      <c r="J43" s="117">
        <f t="shared" si="14"/>
        <v>220.02509573479182</v>
      </c>
      <c r="K43" s="117">
        <f t="shared" si="14"/>
        <v>164.74772451328283</v>
      </c>
      <c r="L43" s="117">
        <f t="shared" si="14"/>
        <v>239.32973851276995</v>
      </c>
      <c r="M43" s="117">
        <f t="shared" si="14"/>
        <v>229.1176640757684</v>
      </c>
      <c r="N43" s="117">
        <f t="shared" si="14"/>
        <v>311.68544610962033</v>
      </c>
      <c r="O43" s="117">
        <f t="shared" si="14"/>
        <v>330.40860578810111</v>
      </c>
      <c r="P43" s="117">
        <f t="shared" si="14"/>
        <v>226.42440873977094</v>
      </c>
      <c r="Q43" s="117">
        <f t="shared" si="14"/>
        <v>96.52021617038524</v>
      </c>
      <c r="R43" s="117">
        <f t="shared" ref="R43:V43" si="15">R44+R47+R49+R58</f>
        <v>35.905730587856908</v>
      </c>
      <c r="S43" s="117">
        <f t="shared" si="15"/>
        <v>101.26626239592596</v>
      </c>
      <c r="T43" s="117">
        <f t="shared" si="15"/>
        <v>103.41751663212145</v>
      </c>
      <c r="U43" s="117">
        <f t="shared" si="15"/>
        <v>141.37789783361299</v>
      </c>
      <c r="V43" s="117">
        <f t="shared" si="15"/>
        <v>110.03377956513594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272.16732212901979</v>
      </c>
      <c r="D44" s="122">
        <f t="shared" si="17"/>
        <v>173.7623281839991</v>
      </c>
      <c r="E44" s="122">
        <f t="shared" si="17"/>
        <v>178.42930086203336</v>
      </c>
      <c r="F44" s="122">
        <f t="shared" si="17"/>
        <v>155.04689986157027</v>
      </c>
      <c r="G44" s="122">
        <f t="shared" si="17"/>
        <v>158.55890833068437</v>
      </c>
      <c r="H44" s="122">
        <f t="shared" si="17"/>
        <v>188.68077180144363</v>
      </c>
      <c r="I44" s="122">
        <f t="shared" si="17"/>
        <v>72.37886525898827</v>
      </c>
      <c r="J44" s="122">
        <f t="shared" si="17"/>
        <v>161.21030421758573</v>
      </c>
      <c r="K44" s="122">
        <f t="shared" si="17"/>
        <v>125.25984528171669</v>
      </c>
      <c r="L44" s="122">
        <f t="shared" si="17"/>
        <v>186.80329502516742</v>
      </c>
      <c r="M44" s="122">
        <f t="shared" si="17"/>
        <v>175.27840857720102</v>
      </c>
      <c r="N44" s="122">
        <f t="shared" si="17"/>
        <v>241.1341028299947</v>
      </c>
      <c r="O44" s="122">
        <f t="shared" si="17"/>
        <v>268.11928692037384</v>
      </c>
      <c r="P44" s="122">
        <f t="shared" si="17"/>
        <v>179.01797348267112</v>
      </c>
      <c r="Q44" s="122">
        <f t="shared" si="17"/>
        <v>75.229417710057149</v>
      </c>
      <c r="R44" s="122">
        <f t="shared" ref="R44:V44" si="18">SUM(R45:R46)</f>
        <v>26.289715196589018</v>
      </c>
      <c r="S44" s="122">
        <f t="shared" si="18"/>
        <v>70.326221574055879</v>
      </c>
      <c r="T44" s="122">
        <f t="shared" si="18"/>
        <v>70.969907319210463</v>
      </c>
      <c r="U44" s="122">
        <f t="shared" si="18"/>
        <v>99.607328439473136</v>
      </c>
      <c r="V44" s="122">
        <f t="shared" si="18"/>
        <v>81.560853092119459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265.80655608352777</v>
      </c>
      <c r="D45" s="98">
        <v>169.7673109767847</v>
      </c>
      <c r="E45" s="98">
        <v>174.42727934178021</v>
      </c>
      <c r="F45" s="98">
        <v>151.59901984052766</v>
      </c>
      <c r="G45" s="98">
        <v>155.07475885772087</v>
      </c>
      <c r="H45" s="98">
        <v>184.62992080901171</v>
      </c>
      <c r="I45" s="98">
        <v>70.852975926687279</v>
      </c>
      <c r="J45" s="98">
        <v>157.84481098288168</v>
      </c>
      <c r="K45" s="98">
        <v>122.67765123688164</v>
      </c>
      <c r="L45" s="98">
        <v>183.0057691595255</v>
      </c>
      <c r="M45" s="98">
        <v>171.77557470424796</v>
      </c>
      <c r="N45" s="98">
        <v>236.35185268571047</v>
      </c>
      <c r="O45" s="98">
        <v>262.82812154333624</v>
      </c>
      <c r="P45" s="98">
        <v>175.49007731123243</v>
      </c>
      <c r="Q45" s="98">
        <v>73.750426712309476</v>
      </c>
      <c r="R45" s="98">
        <v>25.779718135739703</v>
      </c>
      <c r="S45" s="98">
        <v>68.976566659482913</v>
      </c>
      <c r="T45" s="98">
        <v>69.6136260292256</v>
      </c>
      <c r="U45" s="98">
        <v>97.730494035935067</v>
      </c>
      <c r="V45" s="98">
        <v>80.026346330082475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6.3607660454920074</v>
      </c>
      <c r="D46" s="98">
        <v>3.9950172072143912</v>
      </c>
      <c r="E46" s="98">
        <v>4.002021520253165</v>
      </c>
      <c r="F46" s="98">
        <v>3.4478800210426068</v>
      </c>
      <c r="G46" s="98">
        <v>3.4841494729635123</v>
      </c>
      <c r="H46" s="98">
        <v>4.0508509924319291</v>
      </c>
      <c r="I46" s="98">
        <v>1.5258893323009877</v>
      </c>
      <c r="J46" s="98">
        <v>3.3654932347040489</v>
      </c>
      <c r="K46" s="98">
        <v>2.5821940448350436</v>
      </c>
      <c r="L46" s="98">
        <v>3.7975258656419197</v>
      </c>
      <c r="M46" s="98">
        <v>3.5028338729530697</v>
      </c>
      <c r="N46" s="98">
        <v>4.7822501442842267</v>
      </c>
      <c r="O46" s="98">
        <v>5.2911653770376281</v>
      </c>
      <c r="P46" s="98">
        <v>3.5278961714386963</v>
      </c>
      <c r="Q46" s="98">
        <v>1.4789909977476678</v>
      </c>
      <c r="R46" s="98">
        <v>0.50999706084931384</v>
      </c>
      <c r="S46" s="98">
        <v>1.349654914572969</v>
      </c>
      <c r="T46" s="98">
        <v>1.3562812899848675</v>
      </c>
      <c r="U46" s="98">
        <v>1.8768344035380664</v>
      </c>
      <c r="V46" s="98">
        <v>1.5345067620369874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6.6966053025431765E-2</v>
      </c>
      <c r="D47" s="122">
        <f t="shared" si="20"/>
        <v>3.4847067591312564E-2</v>
      </c>
      <c r="E47" s="122">
        <f t="shared" si="20"/>
        <v>1.185254889217346</v>
      </c>
      <c r="F47" s="122">
        <f t="shared" si="20"/>
        <v>1.2823988685810073</v>
      </c>
      <c r="G47" s="122">
        <f t="shared" si="20"/>
        <v>1.4150301639432783</v>
      </c>
      <c r="H47" s="122">
        <f t="shared" si="20"/>
        <v>3.5873696840696088</v>
      </c>
      <c r="I47" s="122">
        <f t="shared" si="20"/>
        <v>1.4253739861863828</v>
      </c>
      <c r="J47" s="122">
        <f t="shared" si="20"/>
        <v>2.0523318723326009</v>
      </c>
      <c r="K47" s="122">
        <f t="shared" si="20"/>
        <v>1.3524375981326129</v>
      </c>
      <c r="L47" s="122">
        <f t="shared" si="20"/>
        <v>2.3919790579140514</v>
      </c>
      <c r="M47" s="122">
        <f t="shared" si="20"/>
        <v>2.2236589609929953</v>
      </c>
      <c r="N47" s="122">
        <f t="shared" si="20"/>
        <v>2.5378740780650371</v>
      </c>
      <c r="O47" s="122">
        <f t="shared" si="20"/>
        <v>2.2478464099270292</v>
      </c>
      <c r="P47" s="122">
        <f t="shared" si="20"/>
        <v>0.68941430713715124</v>
      </c>
      <c r="Q47" s="122">
        <f t="shared" si="20"/>
        <v>0.2739435677244324</v>
      </c>
      <c r="R47" s="122">
        <f t="shared" si="20"/>
        <v>6.1208563594376576E-2</v>
      </c>
      <c r="S47" s="122">
        <f t="shared" si="20"/>
        <v>0.32980200923429653</v>
      </c>
      <c r="T47" s="122">
        <f t="shared" si="20"/>
        <v>0.38719441439524932</v>
      </c>
      <c r="U47" s="122">
        <f t="shared" si="20"/>
        <v>0.57928461953452182</v>
      </c>
      <c r="V47" s="122">
        <f t="shared" si="20"/>
        <v>0.68254317644427409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6.6966053025431765E-2</v>
      </c>
      <c r="D48" s="98">
        <v>3.4847067591312564E-2</v>
      </c>
      <c r="E48" s="98">
        <v>1.185254889217346</v>
      </c>
      <c r="F48" s="98">
        <v>1.2823988685810073</v>
      </c>
      <c r="G48" s="98">
        <v>1.4150301639432783</v>
      </c>
      <c r="H48" s="98">
        <v>3.5873696840696088</v>
      </c>
      <c r="I48" s="98">
        <v>1.4253739861863828</v>
      </c>
      <c r="J48" s="98">
        <v>2.0523318723326009</v>
      </c>
      <c r="K48" s="98">
        <v>1.3524375981326129</v>
      </c>
      <c r="L48" s="98">
        <v>2.3919790579140514</v>
      </c>
      <c r="M48" s="98">
        <v>2.2236589609929953</v>
      </c>
      <c r="N48" s="98">
        <v>2.5378740780650371</v>
      </c>
      <c r="O48" s="98">
        <v>2.2478464099270292</v>
      </c>
      <c r="P48" s="98">
        <v>0.68941430713715124</v>
      </c>
      <c r="Q48" s="98">
        <v>0.2739435677244324</v>
      </c>
      <c r="R48" s="98">
        <v>6.1208563594376576E-2</v>
      </c>
      <c r="S48" s="98">
        <v>0.32980200923429653</v>
      </c>
      <c r="T48" s="98">
        <v>0.38719441439524932</v>
      </c>
      <c r="U48" s="98">
        <v>0.57928461953452182</v>
      </c>
      <c r="V48" s="98">
        <v>0.68254317644427409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39.375952811737456</v>
      </c>
      <c r="D49" s="122">
        <v>29.728430479366224</v>
      </c>
      <c r="E49" s="122">
        <v>31.414851030779381</v>
      </c>
      <c r="F49" s="122">
        <v>28.124844574670405</v>
      </c>
      <c r="G49" s="122">
        <v>30.492992342871712</v>
      </c>
      <c r="H49" s="122">
        <v>40.740469139273301</v>
      </c>
      <c r="I49" s="122">
        <v>19.837442504527118</v>
      </c>
      <c r="J49" s="122">
        <v>42.17173942898301</v>
      </c>
      <c r="K49" s="122">
        <v>28.064030444684271</v>
      </c>
      <c r="L49" s="122">
        <v>36.491899919759064</v>
      </c>
      <c r="M49" s="122">
        <v>38.911488334385602</v>
      </c>
      <c r="N49" s="122">
        <v>51.16504299477694</v>
      </c>
      <c r="O49" s="122">
        <v>44.228128982435024</v>
      </c>
      <c r="P49" s="122">
        <v>34.33716952546618</v>
      </c>
      <c r="Q49" s="122">
        <v>15.660844483479547</v>
      </c>
      <c r="R49" s="122">
        <v>7.1285841651837289</v>
      </c>
      <c r="S49" s="122">
        <v>23.037772469944983</v>
      </c>
      <c r="T49" s="122">
        <v>23.885668889295527</v>
      </c>
      <c r="U49" s="122">
        <v>31.974014971060214</v>
      </c>
      <c r="V49" s="122">
        <v>21.737056477918063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30.698526163109609</v>
      </c>
      <c r="D50" s="98">
        <v>23.002533815595111</v>
      </c>
      <c r="E50" s="98">
        <v>23.804451815476035</v>
      </c>
      <c r="F50" s="98">
        <v>20.671710120421761</v>
      </c>
      <c r="G50" s="98">
        <v>22.065785893104074</v>
      </c>
      <c r="H50" s="98">
        <v>29.778119776805173</v>
      </c>
      <c r="I50" s="98">
        <v>16.092111202406567</v>
      </c>
      <c r="J50" s="98">
        <v>35.763452977107221</v>
      </c>
      <c r="K50" s="98">
        <v>22.538940559948919</v>
      </c>
      <c r="L50" s="98">
        <v>31.218318167479328</v>
      </c>
      <c r="M50" s="98">
        <v>24.154822511456228</v>
      </c>
      <c r="N50" s="98">
        <v>29.835563998106878</v>
      </c>
      <c r="O50" s="98">
        <v>10.665228218813654</v>
      </c>
      <c r="P50" s="98">
        <v>4.8596106493544546</v>
      </c>
      <c r="Q50" s="98">
        <v>4.4992598703981068</v>
      </c>
      <c r="R50" s="98">
        <v>7.0186987965001206</v>
      </c>
      <c r="S50" s="98">
        <v>22.730931677111272</v>
      </c>
      <c r="T50" s="98">
        <v>23.724493379891435</v>
      </c>
      <c r="U50" s="98">
        <v>30.808543277989752</v>
      </c>
      <c r="V50" s="98">
        <v>11.426606811898898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0.34635677717022151</v>
      </c>
      <c r="D51" s="98">
        <v>0.12103237637338715</v>
      </c>
      <c r="E51" s="98">
        <v>0.4364582335440389</v>
      </c>
      <c r="F51" s="98">
        <v>1.4393338860677332E-3</v>
      </c>
      <c r="G51" s="98">
        <v>0.33428767001035586</v>
      </c>
      <c r="H51" s="98">
        <v>0.60380673653214101</v>
      </c>
      <c r="I51" s="98">
        <v>0</v>
      </c>
      <c r="J51" s="98">
        <v>0.50783710534051429</v>
      </c>
      <c r="K51" s="98">
        <v>0.23287765967363858</v>
      </c>
      <c r="L51" s="98">
        <v>0</v>
      </c>
      <c r="M51" s="98">
        <v>0.16595171160577585</v>
      </c>
      <c r="N51" s="98">
        <v>0.41953579062038077</v>
      </c>
      <c r="O51" s="98">
        <v>0</v>
      </c>
      <c r="P51" s="98">
        <v>0.95192718902437434</v>
      </c>
      <c r="Q51" s="98">
        <v>1.3891366877296103E-2</v>
      </c>
      <c r="R51" s="98">
        <v>0.10988536868360838</v>
      </c>
      <c r="S51" s="98">
        <v>0.30669174228832785</v>
      </c>
      <c r="T51" s="98">
        <v>0.16117550940409336</v>
      </c>
      <c r="U51" s="98">
        <v>1.1654716930704618</v>
      </c>
      <c r="V51" s="98">
        <v>0.54489394632215737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0.14330953649287154</v>
      </c>
      <c r="D52" s="101">
        <v>5.1510947774622631E-2</v>
      </c>
      <c r="E52" s="101">
        <v>0.18569330348930174</v>
      </c>
      <c r="F52" s="101">
        <v>6.5409578308392967E-4</v>
      </c>
      <c r="G52" s="101">
        <v>0.14964566705284249</v>
      </c>
      <c r="H52" s="101">
        <v>0.26851062798139108</v>
      </c>
      <c r="I52" s="101">
        <v>0</v>
      </c>
      <c r="J52" s="101">
        <v>0.22640540565265219</v>
      </c>
      <c r="K52" s="101">
        <v>0.10506747027410057</v>
      </c>
      <c r="L52" s="101">
        <v>0</v>
      </c>
      <c r="M52" s="101">
        <v>7.72210670743287E-2</v>
      </c>
      <c r="N52" s="101">
        <v>0.19700518683768728</v>
      </c>
      <c r="O52" s="101">
        <v>0</v>
      </c>
      <c r="P52" s="101">
        <v>0.41766031760601474</v>
      </c>
      <c r="Q52" s="101">
        <v>6.0028900140237703E-3</v>
      </c>
      <c r="R52" s="101">
        <v>4.8065887615917978E-2</v>
      </c>
      <c r="S52" s="101">
        <v>0.14296910573814905</v>
      </c>
      <c r="T52" s="101">
        <v>6.8373153844402304E-2</v>
      </c>
      <c r="U52" s="101">
        <v>0.50789942168246027</v>
      </c>
      <c r="V52" s="101">
        <v>0.22647285069033946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0.20304724067735</v>
      </c>
      <c r="D53" s="104">
        <v>6.952142859876452E-2</v>
      </c>
      <c r="E53" s="104">
        <v>0.25076493005473716</v>
      </c>
      <c r="F53" s="104">
        <v>7.852381029838034E-4</v>
      </c>
      <c r="G53" s="104">
        <v>0.1846420029575134</v>
      </c>
      <c r="H53" s="104">
        <v>0.33529610855074993</v>
      </c>
      <c r="I53" s="104">
        <v>0</v>
      </c>
      <c r="J53" s="104">
        <v>0.28143169968786208</v>
      </c>
      <c r="K53" s="104">
        <v>0.127810189399538</v>
      </c>
      <c r="L53" s="104">
        <v>0</v>
      </c>
      <c r="M53" s="104">
        <v>8.8730644531447148E-2</v>
      </c>
      <c r="N53" s="104">
        <v>0.22253060378269349</v>
      </c>
      <c r="O53" s="104">
        <v>0</v>
      </c>
      <c r="P53" s="104">
        <v>0.5342668714183596</v>
      </c>
      <c r="Q53" s="104">
        <v>7.8884768632723323E-3</v>
      </c>
      <c r="R53" s="104">
        <v>6.1819481067690397E-2</v>
      </c>
      <c r="S53" s="104">
        <v>0.1637226365501788</v>
      </c>
      <c r="T53" s="104">
        <v>9.280235555969106E-2</v>
      </c>
      <c r="U53" s="104">
        <v>0.65757227138800156</v>
      </c>
      <c r="V53" s="104">
        <v>0.31842109563181786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5.3989353829903965</v>
      </c>
      <c r="D54" s="101">
        <v>4.1993387117079175</v>
      </c>
      <c r="E54" s="101">
        <v>3.0158346924234372</v>
      </c>
      <c r="F54" s="101">
        <v>5.6641745270877575</v>
      </c>
      <c r="G54" s="101">
        <v>4.6946504907847455</v>
      </c>
      <c r="H54" s="101">
        <v>5.4741041668626966</v>
      </c>
      <c r="I54" s="101">
        <v>1.4076564359214581</v>
      </c>
      <c r="J54" s="101">
        <v>2.5596652428204782</v>
      </c>
      <c r="K54" s="101">
        <v>1.2607379918016621</v>
      </c>
      <c r="L54" s="101">
        <v>2.911535618429872</v>
      </c>
      <c r="M54" s="101">
        <v>3.6243549217284392</v>
      </c>
      <c r="N54" s="101">
        <v>8.9487376960172611</v>
      </c>
      <c r="O54" s="101">
        <v>7.8370796706053429</v>
      </c>
      <c r="P54" s="101">
        <v>2.6064346197607557</v>
      </c>
      <c r="Q54" s="101">
        <v>0.59254667340010758</v>
      </c>
      <c r="R54" s="101">
        <v>0</v>
      </c>
      <c r="S54" s="101">
        <v>0</v>
      </c>
      <c r="T54" s="101">
        <v>0</v>
      </c>
      <c r="U54" s="101">
        <v>0</v>
      </c>
      <c r="V54" s="101">
        <v>3.1171279412870034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2.9321344884672254</v>
      </c>
      <c r="D55" s="104">
        <v>2.4055255756898095</v>
      </c>
      <c r="E55" s="104">
        <v>4.1581062893358745</v>
      </c>
      <c r="F55" s="104">
        <v>1.7875205932748188</v>
      </c>
      <c r="G55" s="104">
        <v>3.3982682889725382</v>
      </c>
      <c r="H55" s="104">
        <v>4.8844384590732881</v>
      </c>
      <c r="I55" s="104">
        <v>2.3376748661990949</v>
      </c>
      <c r="J55" s="104">
        <v>3.3407841037147952</v>
      </c>
      <c r="K55" s="104">
        <v>4.0314742332600515</v>
      </c>
      <c r="L55" s="104">
        <v>2.3620461338498657</v>
      </c>
      <c r="M55" s="104">
        <v>10.96635918959516</v>
      </c>
      <c r="N55" s="104">
        <v>11.961205510032418</v>
      </c>
      <c r="O55" s="104">
        <v>25.725821093016023</v>
      </c>
      <c r="P55" s="104">
        <v>25.9191970673266</v>
      </c>
      <c r="Q55" s="104">
        <v>10.555146572804036</v>
      </c>
      <c r="R55" s="104">
        <v>0</v>
      </c>
      <c r="S55" s="104">
        <v>1.4905054538095997E-4</v>
      </c>
      <c r="T55" s="104">
        <v>0</v>
      </c>
      <c r="U55" s="104">
        <v>0</v>
      </c>
      <c r="V55" s="104">
        <v>6.6484277784100048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1.2111956477407599</v>
      </c>
      <c r="D56" s="98">
        <v>1.0238782168146345</v>
      </c>
      <c r="E56" s="98">
        <v>1.7686897905106729</v>
      </c>
      <c r="F56" s="98">
        <v>0.81268068889404632</v>
      </c>
      <c r="G56" s="98">
        <v>1.5193100176780996</v>
      </c>
      <c r="H56" s="98">
        <v>2.1627333510153037</v>
      </c>
      <c r="I56" s="98">
        <v>1.1519844529601688</v>
      </c>
      <c r="J56" s="98">
        <v>1.4834586009335866</v>
      </c>
      <c r="K56" s="98">
        <v>1.8163503670734167</v>
      </c>
      <c r="L56" s="98">
        <v>1.0553613175892651</v>
      </c>
      <c r="M56" s="98">
        <v>5.1267705062012237</v>
      </c>
      <c r="N56" s="98">
        <v>5.6155160888174498</v>
      </c>
      <c r="O56" s="98">
        <v>12.638529761561822</v>
      </c>
      <c r="P56" s="98">
        <v>11.225336799890863</v>
      </c>
      <c r="Q56" s="98">
        <v>4.5531340313953361</v>
      </c>
      <c r="R56" s="98">
        <v>0</v>
      </c>
      <c r="S56" s="98">
        <v>6.9537231654087658E-5</v>
      </c>
      <c r="T56" s="98">
        <v>0</v>
      </c>
      <c r="U56" s="98">
        <v>0</v>
      </c>
      <c r="V56" s="98">
        <v>2.6839270697942537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1.7209388407264652</v>
      </c>
      <c r="D57" s="98">
        <v>1.3816473588751748</v>
      </c>
      <c r="E57" s="98">
        <v>2.3894164988252018</v>
      </c>
      <c r="F57" s="98">
        <v>0.97483990438077239</v>
      </c>
      <c r="G57" s="98">
        <v>1.8789582712944384</v>
      </c>
      <c r="H57" s="98">
        <v>2.7217051080579844</v>
      </c>
      <c r="I57" s="98">
        <v>1.1856904132389261</v>
      </c>
      <c r="J57" s="98">
        <v>1.8573255027812088</v>
      </c>
      <c r="K57" s="98">
        <v>2.2151238661866346</v>
      </c>
      <c r="L57" s="98">
        <v>1.3066848162606008</v>
      </c>
      <c r="M57" s="98">
        <v>5.839588683393937</v>
      </c>
      <c r="N57" s="98">
        <v>6.345689421214967</v>
      </c>
      <c r="O57" s="98">
        <v>13.0872913314542</v>
      </c>
      <c r="P57" s="98">
        <v>14.693860267435737</v>
      </c>
      <c r="Q57" s="98">
        <v>6.0020125414086998</v>
      </c>
      <c r="R57" s="98">
        <v>0</v>
      </c>
      <c r="S57" s="98">
        <v>7.9513313726872317E-5</v>
      </c>
      <c r="T57" s="98">
        <v>0</v>
      </c>
      <c r="U57" s="98">
        <v>0</v>
      </c>
      <c r="V57" s="98">
        <v>3.9645007086157511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15.034565034420478</v>
      </c>
      <c r="D58" s="122">
        <v>11.853066621537604</v>
      </c>
      <c r="E58" s="122">
        <v>12.395018945919634</v>
      </c>
      <c r="F58" s="122">
        <v>11.613956388433158</v>
      </c>
      <c r="G58" s="122">
        <v>12.361110253200705</v>
      </c>
      <c r="H58" s="122">
        <v>15.529583582145296</v>
      </c>
      <c r="I58" s="122">
        <v>8.9984982026597091</v>
      </c>
      <c r="J58" s="122">
        <v>14.590720215890476</v>
      </c>
      <c r="K58" s="122">
        <v>10.071411188749279</v>
      </c>
      <c r="L58" s="122">
        <v>13.64256450992939</v>
      </c>
      <c r="M58" s="122">
        <v>12.704108203188772</v>
      </c>
      <c r="N58" s="122">
        <v>16.848426206783635</v>
      </c>
      <c r="O58" s="122">
        <v>15.81334347536524</v>
      </c>
      <c r="P58" s="122">
        <v>12.37985142449649</v>
      </c>
      <c r="Q58" s="122">
        <v>5.3560104091241119</v>
      </c>
      <c r="R58" s="122">
        <v>2.4262226624897845</v>
      </c>
      <c r="S58" s="122">
        <v>7.5724663426908014</v>
      </c>
      <c r="T58" s="122">
        <v>8.1747460092201987</v>
      </c>
      <c r="U58" s="122">
        <v>9.2172698035451255</v>
      </c>
      <c r="V58" s="122">
        <v>6.0533268186541607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15.034565034420478</v>
      </c>
      <c r="D60" s="33">
        <v>11.853066621537604</v>
      </c>
      <c r="E60" s="33">
        <v>12.395018945919634</v>
      </c>
      <c r="F60" s="33">
        <v>11.613956388433158</v>
      </c>
      <c r="G60" s="33">
        <v>12.361110253200705</v>
      </c>
      <c r="H60" s="33">
        <v>15.529583582145296</v>
      </c>
      <c r="I60" s="33">
        <v>8.9984982026597091</v>
      </c>
      <c r="J60" s="33">
        <v>14.590720215890476</v>
      </c>
      <c r="K60" s="33">
        <v>10.071411188749279</v>
      </c>
      <c r="L60" s="33">
        <v>13.64256450992939</v>
      </c>
      <c r="M60" s="33">
        <v>12.704108203188772</v>
      </c>
      <c r="N60" s="33">
        <v>16.848426206783635</v>
      </c>
      <c r="O60" s="33">
        <v>15.81334347536524</v>
      </c>
      <c r="P60" s="33">
        <v>12.37985142449649</v>
      </c>
      <c r="Q60" s="33">
        <v>5.3560104091241119</v>
      </c>
      <c r="R60" s="33">
        <v>2.4262226624897845</v>
      </c>
      <c r="S60" s="33">
        <v>7.5724663426908014</v>
      </c>
      <c r="T60" s="33">
        <v>8.1747460092201987</v>
      </c>
      <c r="U60" s="33">
        <v>9.2172698035451255</v>
      </c>
      <c r="V60" s="33">
        <v>6.0533268186541607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583.15700621623046</v>
      </c>
      <c r="D62" s="117">
        <f t="shared" si="21"/>
        <v>572.31302445248889</v>
      </c>
      <c r="E62" s="117">
        <f t="shared" si="21"/>
        <v>547.80120250541313</v>
      </c>
      <c r="F62" s="117">
        <f t="shared" si="21"/>
        <v>461.38078686804784</v>
      </c>
      <c r="G62" s="117">
        <f t="shared" si="21"/>
        <v>413.97415367569204</v>
      </c>
      <c r="H62" s="117">
        <f t="shared" si="21"/>
        <v>425.14534158700872</v>
      </c>
      <c r="I62" s="117">
        <f t="shared" si="21"/>
        <v>385.9918608013196</v>
      </c>
      <c r="J62" s="117">
        <f t="shared" si="21"/>
        <v>479.47897429389815</v>
      </c>
      <c r="K62" s="117">
        <f t="shared" si="21"/>
        <v>402.93403633932854</v>
      </c>
      <c r="L62" s="117">
        <f t="shared" si="21"/>
        <v>522.6225296875831</v>
      </c>
      <c r="M62" s="117">
        <f t="shared" si="21"/>
        <v>289.86539624116648</v>
      </c>
      <c r="N62" s="117">
        <f t="shared" si="21"/>
        <v>450.90306804658195</v>
      </c>
      <c r="O62" s="117">
        <f t="shared" si="21"/>
        <v>332.09889069800084</v>
      </c>
      <c r="P62" s="117">
        <f t="shared" si="21"/>
        <v>419.98608235834445</v>
      </c>
      <c r="Q62" s="117">
        <f t="shared" si="21"/>
        <v>773.90579380246822</v>
      </c>
      <c r="R62" s="117">
        <f t="shared" ref="R62:V62" si="22">R63+R66+R68+R77</f>
        <v>576.77705328964703</v>
      </c>
      <c r="S62" s="117">
        <f t="shared" si="22"/>
        <v>468.06994370811185</v>
      </c>
      <c r="T62" s="117">
        <f t="shared" si="22"/>
        <v>430.94307368920965</v>
      </c>
      <c r="U62" s="117">
        <f t="shared" si="22"/>
        <v>328.23743526872624</v>
      </c>
      <c r="V62" s="117">
        <f t="shared" si="22"/>
        <v>333.95924218084974</v>
      </c>
      <c r="W62" s="117">
        <f t="shared" ref="W62" si="23">W63+W66+W68+W77</f>
        <v>367.19918767315255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483.08738674062221</v>
      </c>
      <c r="D63" s="122">
        <f t="shared" si="24"/>
        <v>461.95104691586761</v>
      </c>
      <c r="E63" s="122">
        <f t="shared" si="24"/>
        <v>437.31178991412878</v>
      </c>
      <c r="F63" s="122">
        <f t="shared" si="24"/>
        <v>366.13777281838816</v>
      </c>
      <c r="G63" s="122">
        <f t="shared" si="24"/>
        <v>322.94864250485517</v>
      </c>
      <c r="H63" s="122">
        <f t="shared" si="24"/>
        <v>317.72619890228884</v>
      </c>
      <c r="I63" s="122">
        <f t="shared" si="24"/>
        <v>281.35332769601223</v>
      </c>
      <c r="J63" s="122">
        <f t="shared" si="24"/>
        <v>347.15495987398174</v>
      </c>
      <c r="K63" s="122">
        <f t="shared" si="24"/>
        <v>306.28251165944243</v>
      </c>
      <c r="L63" s="122">
        <f t="shared" si="24"/>
        <v>408.56702854462748</v>
      </c>
      <c r="M63" s="122">
        <f t="shared" si="24"/>
        <v>223.96883775728648</v>
      </c>
      <c r="N63" s="122">
        <f t="shared" si="24"/>
        <v>354.63462875866117</v>
      </c>
      <c r="O63" s="122">
        <f t="shared" si="24"/>
        <v>268.65476856295919</v>
      </c>
      <c r="P63" s="122">
        <f t="shared" si="24"/>
        <v>325.90278883238881</v>
      </c>
      <c r="Q63" s="122">
        <f t="shared" si="24"/>
        <v>601.52219904758704</v>
      </c>
      <c r="R63" s="122">
        <f t="shared" ref="R63:V63" si="25">SUM(R64:R65)</f>
        <v>424.82764125978804</v>
      </c>
      <c r="S63" s="122">
        <f t="shared" si="25"/>
        <v>326.52544390225</v>
      </c>
      <c r="T63" s="122">
        <f t="shared" si="25"/>
        <v>297.31688606774173</v>
      </c>
      <c r="U63" s="122">
        <f t="shared" si="25"/>
        <v>233.76630699224046</v>
      </c>
      <c r="V63" s="122">
        <f t="shared" si="25"/>
        <v>241.40241542039618</v>
      </c>
      <c r="W63" s="122">
        <f t="shared" ref="W63" si="26">SUM(W64:W65)</f>
        <v>251.97373422719124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471.79725160408822</v>
      </c>
      <c r="D64" s="98">
        <v>451.33020406340898</v>
      </c>
      <c r="E64" s="98">
        <v>427.5032484591016</v>
      </c>
      <c r="F64" s="98">
        <v>357.99572603785492</v>
      </c>
      <c r="G64" s="98">
        <v>315.85221787363298</v>
      </c>
      <c r="H64" s="98">
        <v>310.90482820374524</v>
      </c>
      <c r="I64" s="98">
        <v>275.42184424704487</v>
      </c>
      <c r="J64" s="98">
        <v>339.90760881586993</v>
      </c>
      <c r="K64" s="98">
        <v>299.96858978076381</v>
      </c>
      <c r="L64" s="98">
        <v>400.26126574457811</v>
      </c>
      <c r="M64" s="98">
        <v>219.49295485904227</v>
      </c>
      <c r="N64" s="98">
        <v>347.60139917957929</v>
      </c>
      <c r="O64" s="98">
        <v>263.35303579272943</v>
      </c>
      <c r="P64" s="98">
        <v>319.48024265663133</v>
      </c>
      <c r="Q64" s="98">
        <v>589.69642736920503</v>
      </c>
      <c r="R64" s="98">
        <v>416.58636337640689</v>
      </c>
      <c r="S64" s="98">
        <v>320.25898083581433</v>
      </c>
      <c r="T64" s="98">
        <v>291.63496615263585</v>
      </c>
      <c r="U64" s="98">
        <v>229.36160450473542</v>
      </c>
      <c r="V64" s="98">
        <v>236.8606086002018</v>
      </c>
      <c r="W64" s="98">
        <v>247.27679986013817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11.290135136534008</v>
      </c>
      <c r="D65" s="98">
        <v>10.620842852458608</v>
      </c>
      <c r="E65" s="98">
        <v>9.8085414550271981</v>
      </c>
      <c r="F65" s="98">
        <v>8.1420467805332368</v>
      </c>
      <c r="G65" s="98">
        <v>7.0964246312222103</v>
      </c>
      <c r="H65" s="98">
        <v>6.8213706985436104</v>
      </c>
      <c r="I65" s="98">
        <v>5.9314834489673824</v>
      </c>
      <c r="J65" s="98">
        <v>7.247351058111775</v>
      </c>
      <c r="K65" s="98">
        <v>6.3139218786786362</v>
      </c>
      <c r="L65" s="98">
        <v>8.3057628000493704</v>
      </c>
      <c r="M65" s="98">
        <v>4.4758828982441994</v>
      </c>
      <c r="N65" s="98">
        <v>7.0332295790818815</v>
      </c>
      <c r="O65" s="98">
        <v>5.3017327702297781</v>
      </c>
      <c r="P65" s="98">
        <v>6.4225461757574509</v>
      </c>
      <c r="Q65" s="98">
        <v>11.825771678381985</v>
      </c>
      <c r="R65" s="98">
        <v>8.2412778833811569</v>
      </c>
      <c r="S65" s="98">
        <v>6.2664630664356613</v>
      </c>
      <c r="T65" s="98">
        <v>5.6819199151058823</v>
      </c>
      <c r="U65" s="98">
        <v>4.4047024875050331</v>
      </c>
      <c r="V65" s="98">
        <v>4.5418068201943784</v>
      </c>
      <c r="W65" s="98">
        <v>4.6969343670530828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0.1271754415079388</v>
      </c>
      <c r="D66" s="122">
        <f t="shared" si="27"/>
        <v>9.1778285014156538E-2</v>
      </c>
      <c r="E66" s="122">
        <f t="shared" si="27"/>
        <v>2.9009905479061975</v>
      </c>
      <c r="F66" s="122">
        <f t="shared" si="27"/>
        <v>2.9103649029891496</v>
      </c>
      <c r="G66" s="122">
        <f t="shared" si="27"/>
        <v>2.9161175074698074</v>
      </c>
      <c r="H66" s="122">
        <f t="shared" si="27"/>
        <v>6.8374528021418408</v>
      </c>
      <c r="I66" s="122">
        <f t="shared" si="27"/>
        <v>4.2949053283050631</v>
      </c>
      <c r="J66" s="122">
        <f t="shared" si="27"/>
        <v>4.8736628206768584</v>
      </c>
      <c r="K66" s="122">
        <f t="shared" si="27"/>
        <v>3.3447013552713862</v>
      </c>
      <c r="L66" s="122">
        <f t="shared" si="27"/>
        <v>5.0668206513396372</v>
      </c>
      <c r="M66" s="122">
        <f t="shared" si="27"/>
        <v>2.8277993184286223</v>
      </c>
      <c r="N66" s="122">
        <f t="shared" si="27"/>
        <v>3.5859171462160173</v>
      </c>
      <c r="O66" s="122">
        <f t="shared" si="27"/>
        <v>2.2734208349035376</v>
      </c>
      <c r="P66" s="122">
        <f t="shared" si="27"/>
        <v>1.3489057742692121</v>
      </c>
      <c r="Q66" s="122">
        <f t="shared" si="27"/>
        <v>2.2191279955731216</v>
      </c>
      <c r="R66" s="122">
        <f t="shared" si="27"/>
        <v>0.92476552707648452</v>
      </c>
      <c r="S66" s="122">
        <f t="shared" si="27"/>
        <v>1.5340504886669566</v>
      </c>
      <c r="T66" s="122">
        <f t="shared" si="27"/>
        <v>1.4326778218446572</v>
      </c>
      <c r="U66" s="122">
        <f t="shared" si="27"/>
        <v>1.398144685697243</v>
      </c>
      <c r="V66" s="122">
        <f t="shared" si="27"/>
        <v>2.4377389404349517</v>
      </c>
      <c r="W66" s="122">
        <f t="shared" si="27"/>
        <v>1.7388558188192431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0.1271754415079388</v>
      </c>
      <c r="D67" s="98">
        <v>9.1778285014156538E-2</v>
      </c>
      <c r="E67" s="98">
        <v>2.9009905479061975</v>
      </c>
      <c r="F67" s="98">
        <v>2.9103649029891496</v>
      </c>
      <c r="G67" s="98">
        <v>2.9161175074698074</v>
      </c>
      <c r="H67" s="98">
        <v>6.8374528021418408</v>
      </c>
      <c r="I67" s="98">
        <v>4.2949053283050631</v>
      </c>
      <c r="J67" s="98">
        <v>4.8736628206768584</v>
      </c>
      <c r="K67" s="98">
        <v>3.3447013552713862</v>
      </c>
      <c r="L67" s="98">
        <v>5.0668206513396372</v>
      </c>
      <c r="M67" s="98">
        <v>2.8277993184286223</v>
      </c>
      <c r="N67" s="98">
        <v>3.5859171462160173</v>
      </c>
      <c r="O67" s="98">
        <v>2.2734208349035376</v>
      </c>
      <c r="P67" s="98">
        <v>1.3489057742692121</v>
      </c>
      <c r="Q67" s="98">
        <v>2.2191279955731216</v>
      </c>
      <c r="R67" s="98">
        <v>0.92476552707648452</v>
      </c>
      <c r="S67" s="98">
        <v>1.5340504886669566</v>
      </c>
      <c r="T67" s="98">
        <v>1.4326778218446572</v>
      </c>
      <c r="U67" s="98">
        <v>1.398144685697243</v>
      </c>
      <c r="V67" s="98">
        <v>2.4377389404349517</v>
      </c>
      <c r="W67" s="98">
        <v>1.7388558188192431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71.368054520650745</v>
      </c>
      <c r="D68" s="122">
        <v>79.064602885041495</v>
      </c>
      <c r="E68" s="122">
        <v>77.239725966202371</v>
      </c>
      <c r="F68" s="122">
        <v>65.972735717717441</v>
      </c>
      <c r="G68" s="122">
        <v>62.636169277808015</v>
      </c>
      <c r="H68" s="122">
        <v>70.994443572057818</v>
      </c>
      <c r="I68" s="122">
        <v>73.214260140435144</v>
      </c>
      <c r="J68" s="122">
        <v>92.831028087922064</v>
      </c>
      <c r="K68" s="122">
        <v>68.392687397466077</v>
      </c>
      <c r="L68" s="122">
        <v>80.077500111038248</v>
      </c>
      <c r="M68" s="122">
        <v>46.942671167389484</v>
      </c>
      <c r="N68" s="122">
        <v>68.886575502749523</v>
      </c>
      <c r="O68" s="122">
        <v>45.129688378454119</v>
      </c>
      <c r="P68" s="122">
        <v>68.522704801734093</v>
      </c>
      <c r="Q68" s="122">
        <v>126.76271565303475</v>
      </c>
      <c r="R68" s="122">
        <v>114.33230032654973</v>
      </c>
      <c r="S68" s="122">
        <v>104.84824240930179</v>
      </c>
      <c r="T68" s="122">
        <v>101.94687714704796</v>
      </c>
      <c r="U68" s="122">
        <v>70.779741126859747</v>
      </c>
      <c r="V68" s="122">
        <v>68.518989583505657</v>
      </c>
      <c r="W68" s="122">
        <v>86.771811617854993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57.884963425532263</v>
      </c>
      <c r="D69" s="98">
        <v>78.327572787191244</v>
      </c>
      <c r="E69" s="98">
        <v>70.806590472613024</v>
      </c>
      <c r="F69" s="98">
        <v>58.489004441539009</v>
      </c>
      <c r="G69" s="98">
        <v>54.062720446143288</v>
      </c>
      <c r="H69" s="98">
        <v>60.9205592666071</v>
      </c>
      <c r="I69" s="98">
        <v>72.623145640250939</v>
      </c>
      <c r="J69" s="98">
        <v>69.54465838489854</v>
      </c>
      <c r="K69" s="98">
        <v>49.547765429394559</v>
      </c>
      <c r="L69" s="98">
        <v>61.841708535384157</v>
      </c>
      <c r="M69" s="98">
        <v>39.809583437219153</v>
      </c>
      <c r="N69" s="98">
        <v>59.408267206877092</v>
      </c>
      <c r="O69" s="98">
        <v>44.580705416876192</v>
      </c>
      <c r="P69" s="98">
        <v>65.730529970407687</v>
      </c>
      <c r="Q69" s="98">
        <v>124.70620363352323</v>
      </c>
      <c r="R69" s="98">
        <v>98.115126531398474</v>
      </c>
      <c r="S69" s="98">
        <v>88.630020788149665</v>
      </c>
      <c r="T69" s="98">
        <v>85.018347613118095</v>
      </c>
      <c r="U69" s="98">
        <v>64.63954596375163</v>
      </c>
      <c r="V69" s="98">
        <v>53.190521122871658</v>
      </c>
      <c r="W69" s="98">
        <v>85.165775925620991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0.39432687324804833</v>
      </c>
      <c r="D70" s="98">
        <v>0.42337282453320069</v>
      </c>
      <c r="E70" s="98">
        <v>0.8489693075864948</v>
      </c>
      <c r="F70" s="98">
        <v>0.18795858828539624</v>
      </c>
      <c r="G70" s="98">
        <v>0.57510755003502378</v>
      </c>
      <c r="H70" s="98">
        <v>0.67475179990579437</v>
      </c>
      <c r="I70" s="98">
        <v>0.5911145001842002</v>
      </c>
      <c r="J70" s="98">
        <v>0.75491969386602542</v>
      </c>
      <c r="K70" s="98">
        <v>0.90134060911065617</v>
      </c>
      <c r="L70" s="98">
        <v>0.30630530821764707</v>
      </c>
      <c r="M70" s="98">
        <v>0</v>
      </c>
      <c r="N70" s="98">
        <v>0.75407643528391521</v>
      </c>
      <c r="O70" s="98">
        <v>0.54898296157792803</v>
      </c>
      <c r="P70" s="98">
        <v>2.7921748313264105</v>
      </c>
      <c r="Q70" s="98">
        <v>1.9336185293215069</v>
      </c>
      <c r="R70" s="98">
        <v>1.9073190455308415</v>
      </c>
      <c r="S70" s="98">
        <v>0.24505550242369883</v>
      </c>
      <c r="T70" s="98">
        <v>2.3575664638607305</v>
      </c>
      <c r="U70" s="98">
        <v>0.96430350185421165</v>
      </c>
      <c r="V70" s="98">
        <v>0.58293880273725385</v>
      </c>
      <c r="W70" s="98">
        <v>1.6060356922340056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0.16305947681099381</v>
      </c>
      <c r="D71" s="101">
        <v>0.18020915859159881</v>
      </c>
      <c r="E71" s="101">
        <v>0.36121623702255412</v>
      </c>
      <c r="F71" s="101">
        <v>8.5463983955134298E-2</v>
      </c>
      <c r="G71" s="101">
        <v>0.25741605371512066</v>
      </c>
      <c r="H71" s="101">
        <v>0.29925465606279766</v>
      </c>
      <c r="I71" s="101">
        <v>0.29089657344067893</v>
      </c>
      <c r="J71" s="101">
        <v>0.33576079498609357</v>
      </c>
      <c r="K71" s="101">
        <v>0.40644929544979869</v>
      </c>
      <c r="L71" s="101">
        <v>0.13718135948813731</v>
      </c>
      <c r="M71" s="101">
        <v>0</v>
      </c>
      <c r="N71" s="101">
        <v>0.35344594731735646</v>
      </c>
      <c r="O71" s="101">
        <v>0.26889174249632081</v>
      </c>
      <c r="P71" s="101">
        <v>1.2215960831474439</v>
      </c>
      <c r="Q71" s="101">
        <v>0.83564107339361082</v>
      </c>
      <c r="R71" s="101">
        <v>0.83696892758335817</v>
      </c>
      <c r="S71" s="101">
        <v>0.11407535490814792</v>
      </c>
      <c r="T71" s="101">
        <v>1.0081436998431432</v>
      </c>
      <c r="U71" s="101">
        <v>0.41770993040029547</v>
      </c>
      <c r="V71" s="101">
        <v>0.23769101953324109</v>
      </c>
      <c r="W71" s="101">
        <v>0.72952499548151173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0.23126739643705452</v>
      </c>
      <c r="D72" s="104">
        <v>0.24316366594160188</v>
      </c>
      <c r="E72" s="104">
        <v>0.48775307056394068</v>
      </c>
      <c r="F72" s="104">
        <v>0.10249460433026195</v>
      </c>
      <c r="G72" s="104">
        <v>0.31769149631990307</v>
      </c>
      <c r="H72" s="104">
        <v>0.37549714384299671</v>
      </c>
      <c r="I72" s="104">
        <v>0.30021792674352121</v>
      </c>
      <c r="J72" s="104">
        <v>0.41915889887993185</v>
      </c>
      <c r="K72" s="104">
        <v>0.49489131366085753</v>
      </c>
      <c r="L72" s="104">
        <v>0.16912394872950975</v>
      </c>
      <c r="M72" s="104">
        <v>0</v>
      </c>
      <c r="N72" s="104">
        <v>0.40063048796655876</v>
      </c>
      <c r="O72" s="104">
        <v>0.28009121908160717</v>
      </c>
      <c r="P72" s="104">
        <v>1.5705787481789668</v>
      </c>
      <c r="Q72" s="104">
        <v>1.0979774559278961</v>
      </c>
      <c r="R72" s="104">
        <v>1.0703501179474832</v>
      </c>
      <c r="S72" s="104">
        <v>0.1309801475155509</v>
      </c>
      <c r="T72" s="104">
        <v>1.3494227640175875</v>
      </c>
      <c r="U72" s="104">
        <v>0.54659357145391618</v>
      </c>
      <c r="V72" s="104">
        <v>0.34524778320401273</v>
      </c>
      <c r="W72" s="104">
        <v>0.87651069675249371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8.4820642864132409</v>
      </c>
      <c r="D73" s="101">
        <v>0.19935429330008234</v>
      </c>
      <c r="E73" s="101">
        <v>2.3475157910992794</v>
      </c>
      <c r="F73" s="101">
        <v>5.545619269508868</v>
      </c>
      <c r="G73" s="101">
        <v>4.6397935912280923</v>
      </c>
      <c r="H73" s="101">
        <v>4.96703507792403</v>
      </c>
      <c r="I73" s="101">
        <v>0</v>
      </c>
      <c r="J73" s="101">
        <v>9.7741985038275203</v>
      </c>
      <c r="K73" s="101">
        <v>4.2746274074391133</v>
      </c>
      <c r="L73" s="101">
        <v>9.8986798132468596</v>
      </c>
      <c r="M73" s="101">
        <v>1.7717637298400601</v>
      </c>
      <c r="N73" s="101">
        <v>3.733676567645722</v>
      </c>
      <c r="O73" s="101">
        <v>0</v>
      </c>
      <c r="P73" s="101">
        <v>0</v>
      </c>
      <c r="Q73" s="101">
        <v>6.4978286630436441E-3</v>
      </c>
      <c r="R73" s="101">
        <v>2.6034521099691816</v>
      </c>
      <c r="S73" s="101">
        <v>4.3044460724892115</v>
      </c>
      <c r="T73" s="101">
        <v>4.0620714667845359</v>
      </c>
      <c r="U73" s="101">
        <v>0.88669388834021812</v>
      </c>
      <c r="V73" s="101">
        <v>4.7067084768863499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4.6066999354572005</v>
      </c>
      <c r="D74" s="104">
        <v>0.11430298001697833</v>
      </c>
      <c r="E74" s="104">
        <v>3.2366503949035694</v>
      </c>
      <c r="F74" s="104">
        <v>1.7501534183841734</v>
      </c>
      <c r="G74" s="104">
        <v>3.3585476904016116</v>
      </c>
      <c r="H74" s="104">
        <v>4.432097427620902</v>
      </c>
      <c r="I74" s="104">
        <v>0</v>
      </c>
      <c r="J74" s="104">
        <v>12.757251505329974</v>
      </c>
      <c r="K74" s="104">
        <v>13.668953951521749</v>
      </c>
      <c r="L74" s="104">
        <v>8.0308064541895874</v>
      </c>
      <c r="M74" s="104">
        <v>5.3613240003302733</v>
      </c>
      <c r="N74" s="104">
        <v>4.9905552929427976</v>
      </c>
      <c r="O74" s="104">
        <v>0</v>
      </c>
      <c r="P74" s="104">
        <v>0</v>
      </c>
      <c r="Q74" s="104">
        <v>0.11639566152696969</v>
      </c>
      <c r="R74" s="104">
        <v>11.706402639651234</v>
      </c>
      <c r="S74" s="104">
        <v>11.668720046239216</v>
      </c>
      <c r="T74" s="104">
        <v>10.508891603284596</v>
      </c>
      <c r="U74" s="104">
        <v>4.2891977729136821</v>
      </c>
      <c r="V74" s="104">
        <v>10.038821181010391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1.9029191649357629</v>
      </c>
      <c r="D75" s="98">
        <v>4.8651460013191664E-2</v>
      </c>
      <c r="E75" s="98">
        <v>1.376739821105585</v>
      </c>
      <c r="F75" s="98">
        <v>0.79569202787027649</v>
      </c>
      <c r="G75" s="98">
        <v>1.5015515895066662</v>
      </c>
      <c r="H75" s="98">
        <v>1.9624456325903799</v>
      </c>
      <c r="I75" s="98">
        <v>0</v>
      </c>
      <c r="J75" s="98">
        <v>5.664794216666424</v>
      </c>
      <c r="K75" s="98">
        <v>6.1584443037055721</v>
      </c>
      <c r="L75" s="98">
        <v>3.5881612807383889</v>
      </c>
      <c r="M75" s="98">
        <v>2.5064177895213278</v>
      </c>
      <c r="N75" s="98">
        <v>2.3429531008515725</v>
      </c>
      <c r="O75" s="98">
        <v>0</v>
      </c>
      <c r="P75" s="98">
        <v>0</v>
      </c>
      <c r="Q75" s="98">
        <v>5.0209160427075919E-2</v>
      </c>
      <c r="R75" s="98">
        <v>5.1188589884142814</v>
      </c>
      <c r="S75" s="98">
        <v>5.4438612545035623</v>
      </c>
      <c r="T75" s="98">
        <v>4.4915648287930772</v>
      </c>
      <c r="U75" s="98">
        <v>1.8498409915571454</v>
      </c>
      <c r="V75" s="98">
        <v>4.0526068439870055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2.7037807705214378</v>
      </c>
      <c r="D76" s="98">
        <v>6.565152000378667E-2</v>
      </c>
      <c r="E76" s="98">
        <v>1.8599105737979842</v>
      </c>
      <c r="F76" s="98">
        <v>0.95446139051389689</v>
      </c>
      <c r="G76" s="98">
        <v>1.8569961008949454</v>
      </c>
      <c r="H76" s="98">
        <v>2.4696517950305221</v>
      </c>
      <c r="I76" s="98">
        <v>0</v>
      </c>
      <c r="J76" s="98">
        <v>7.0924572886635495</v>
      </c>
      <c r="K76" s="98">
        <v>7.5105096478161766</v>
      </c>
      <c r="L76" s="98">
        <v>4.442645173451198</v>
      </c>
      <c r="M76" s="98">
        <v>2.8549062108089456</v>
      </c>
      <c r="N76" s="98">
        <v>2.6476021920912252</v>
      </c>
      <c r="O76" s="98">
        <v>0</v>
      </c>
      <c r="P76" s="98">
        <v>0</v>
      </c>
      <c r="Q76" s="98">
        <v>6.6186501099893769E-2</v>
      </c>
      <c r="R76" s="98">
        <v>6.5875436512369525</v>
      </c>
      <c r="S76" s="98">
        <v>6.2248587917356542</v>
      </c>
      <c r="T76" s="98">
        <v>6.0173267744915195</v>
      </c>
      <c r="U76" s="98">
        <v>2.4393567813565364</v>
      </c>
      <c r="V76" s="98">
        <v>5.9862143370233865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28.574389513449493</v>
      </c>
      <c r="D77" s="122">
        <v>31.205596366565715</v>
      </c>
      <c r="E77" s="122">
        <v>30.348696077175799</v>
      </c>
      <c r="F77" s="122">
        <v>26.359913428953053</v>
      </c>
      <c r="G77" s="122">
        <v>25.473224385559011</v>
      </c>
      <c r="H77" s="122">
        <v>29.5872463105202</v>
      </c>
      <c r="I77" s="122">
        <v>27.129367636567167</v>
      </c>
      <c r="J77" s="122">
        <v>34.619323511317489</v>
      </c>
      <c r="K77" s="122">
        <v>24.914135927148614</v>
      </c>
      <c r="L77" s="122">
        <v>28.911180380577726</v>
      </c>
      <c r="M77" s="122">
        <v>16.126087998061912</v>
      </c>
      <c r="N77" s="122">
        <v>23.795946638955268</v>
      </c>
      <c r="O77" s="122">
        <v>16.041012921683965</v>
      </c>
      <c r="P77" s="122">
        <v>24.211682949952294</v>
      </c>
      <c r="Q77" s="122">
        <v>43.401751106273267</v>
      </c>
      <c r="R77" s="122">
        <v>36.692346176232839</v>
      </c>
      <c r="S77" s="122">
        <v>35.162206907893086</v>
      </c>
      <c r="T77" s="122">
        <v>30.246632652575268</v>
      </c>
      <c r="U77" s="122">
        <v>22.293242463928788</v>
      </c>
      <c r="V77" s="122">
        <v>21.600098236512967</v>
      </c>
      <c r="W77" s="122">
        <v>26.714786009287089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0.25140922355974182</v>
      </c>
      <c r="D78" s="98">
        <v>0.47286998441295325</v>
      </c>
      <c r="E78" s="98">
        <v>0.44653997738558238</v>
      </c>
      <c r="F78" s="98">
        <v>0.36083299725817747</v>
      </c>
      <c r="G78" s="98">
        <v>0.34223635699760036</v>
      </c>
      <c r="H78" s="98">
        <v>0.39691903807768286</v>
      </c>
      <c r="I78" s="98">
        <v>0.35186635480352091</v>
      </c>
      <c r="J78" s="98">
        <v>0.95561087356020602</v>
      </c>
      <c r="K78" s="98">
        <v>0.72352646905075735</v>
      </c>
      <c r="L78" s="98">
        <v>0.82445529078551227</v>
      </c>
      <c r="M78" s="98">
        <v>0.57524392210819209</v>
      </c>
      <c r="N78" s="98">
        <v>0.82741047166248649</v>
      </c>
      <c r="O78" s="98">
        <v>0.59406079516894461</v>
      </c>
      <c r="P78" s="98">
        <v>0.61455685621225487</v>
      </c>
      <c r="Q78" s="98">
        <v>0.76622968208870434</v>
      </c>
      <c r="R78" s="98">
        <v>0.7439582265094955</v>
      </c>
      <c r="S78" s="98">
        <v>1.0403759393323857</v>
      </c>
      <c r="T78" s="98">
        <v>1.199554382217648</v>
      </c>
      <c r="U78" s="98">
        <v>1.1321898346475689</v>
      </c>
      <c r="V78" s="98">
        <v>0.78787173873142524</v>
      </c>
      <c r="W78" s="98">
        <v>0.79527002220289111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28.322980289889752</v>
      </c>
      <c r="D79" s="33">
        <v>30.732726382152762</v>
      </c>
      <c r="E79" s="33">
        <v>29.902156099790215</v>
      </c>
      <c r="F79" s="33">
        <v>25.999080431694875</v>
      </c>
      <c r="G79" s="33">
        <v>25.130988028561411</v>
      </c>
      <c r="H79" s="33">
        <v>29.190327272442516</v>
      </c>
      <c r="I79" s="33">
        <v>26.777501281763648</v>
      </c>
      <c r="J79" s="33">
        <v>33.663712637757286</v>
      </c>
      <c r="K79" s="33">
        <v>24.190609458097857</v>
      </c>
      <c r="L79" s="33">
        <v>28.086725089792214</v>
      </c>
      <c r="M79" s="33">
        <v>15.550844075953719</v>
      </c>
      <c r="N79" s="33">
        <v>22.968536167292783</v>
      </c>
      <c r="O79" s="33">
        <v>15.44695212651502</v>
      </c>
      <c r="P79" s="33">
        <v>23.597126093740041</v>
      </c>
      <c r="Q79" s="33">
        <v>42.63552142418456</v>
      </c>
      <c r="R79" s="33">
        <v>35.94838794972334</v>
      </c>
      <c r="S79" s="33">
        <v>34.121830968560701</v>
      </c>
      <c r="T79" s="33">
        <v>29.04707827035762</v>
      </c>
      <c r="U79" s="33">
        <v>21.161052629281219</v>
      </c>
      <c r="V79" s="33">
        <v>20.812226497781541</v>
      </c>
      <c r="W79" s="33">
        <v>25.919515987084196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76.709394192140152</v>
      </c>
      <c r="D81" s="117">
        <f t="shared" si="28"/>
        <v>151.84910268344174</v>
      </c>
      <c r="E81" s="117">
        <f t="shared" si="28"/>
        <v>166.43701248635642</v>
      </c>
      <c r="F81" s="117">
        <f t="shared" si="28"/>
        <v>152.76924223450555</v>
      </c>
      <c r="G81" s="117">
        <f t="shared" si="28"/>
        <v>167.81934093964506</v>
      </c>
      <c r="H81" s="117">
        <f t="shared" si="28"/>
        <v>234.83617623961547</v>
      </c>
      <c r="I81" s="117">
        <f t="shared" si="28"/>
        <v>226.0825166222061</v>
      </c>
      <c r="J81" s="117">
        <f t="shared" si="28"/>
        <v>167.0472043365148</v>
      </c>
      <c r="K81" s="117">
        <f t="shared" si="28"/>
        <v>89.24375999606967</v>
      </c>
      <c r="L81" s="117">
        <f t="shared" si="28"/>
        <v>154.55120506370739</v>
      </c>
      <c r="M81" s="117">
        <f t="shared" si="28"/>
        <v>116.51176519817858</v>
      </c>
      <c r="N81" s="117">
        <f t="shared" si="28"/>
        <v>135.9830582898739</v>
      </c>
      <c r="O81" s="117">
        <f t="shared" si="28"/>
        <v>100.3927663545914</v>
      </c>
      <c r="P81" s="117">
        <f t="shared" si="28"/>
        <v>3.2965649728884849</v>
      </c>
      <c r="Q81" s="117">
        <f t="shared" si="28"/>
        <v>9.8788317085293471</v>
      </c>
      <c r="R81" s="117">
        <f t="shared" ref="R81:V81" si="29">R82+R85+R87+R100</f>
        <v>46.837609542832915</v>
      </c>
      <c r="S81" s="117">
        <f t="shared" si="29"/>
        <v>123.52574536464343</v>
      </c>
      <c r="T81" s="117">
        <f t="shared" si="29"/>
        <v>155.12856820774999</v>
      </c>
      <c r="U81" s="117">
        <f t="shared" si="29"/>
        <v>151.25206089904526</v>
      </c>
      <c r="V81" s="117">
        <f t="shared" si="29"/>
        <v>122.06854412074017</v>
      </c>
      <c r="W81" s="117">
        <f t="shared" ref="W81" si="30">W82+W85+W87+W100</f>
        <v>153.29475374575063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63.485131864022172</v>
      </c>
      <c r="D82" s="122">
        <f t="shared" si="31"/>
        <v>121.69912539245156</v>
      </c>
      <c r="E82" s="122">
        <f t="shared" si="31"/>
        <v>134.01233290928326</v>
      </c>
      <c r="F82" s="122">
        <f t="shared" si="31"/>
        <v>120.68475067445539</v>
      </c>
      <c r="G82" s="122">
        <f t="shared" si="31"/>
        <v>129.1212994496033</v>
      </c>
      <c r="H82" s="122">
        <f t="shared" si="31"/>
        <v>175.3100080282365</v>
      </c>
      <c r="I82" s="122">
        <f t="shared" si="31"/>
        <v>165.11210201039856</v>
      </c>
      <c r="J82" s="122">
        <f t="shared" si="31"/>
        <v>122.8462056464208</v>
      </c>
      <c r="K82" s="122">
        <f t="shared" si="31"/>
        <v>67.330052548282183</v>
      </c>
      <c r="L82" s="122">
        <f t="shared" si="31"/>
        <v>120.94473440153762</v>
      </c>
      <c r="M82" s="122">
        <f t="shared" si="31"/>
        <v>89.434953231171178</v>
      </c>
      <c r="N82" s="122">
        <f t="shared" si="31"/>
        <v>109.48031088085591</v>
      </c>
      <c r="O82" s="122">
        <f t="shared" si="31"/>
        <v>82.220068146244557</v>
      </c>
      <c r="P82" s="122">
        <f t="shared" si="31"/>
        <v>2.490171534985131</v>
      </c>
      <c r="Q82" s="122">
        <f t="shared" si="31"/>
        <v>7.5692047173776471</v>
      </c>
      <c r="R82" s="122">
        <f t="shared" ref="R82:V82" si="32">SUM(R83:R84)</f>
        <v>34.101113700889911</v>
      </c>
      <c r="S82" s="122">
        <f t="shared" si="32"/>
        <v>85.719764272360564</v>
      </c>
      <c r="T82" s="122">
        <f t="shared" si="32"/>
        <v>106.85362119353223</v>
      </c>
      <c r="U82" s="122">
        <f t="shared" si="32"/>
        <v>108.81427127972101</v>
      </c>
      <c r="V82" s="122">
        <f t="shared" si="32"/>
        <v>88.193236853641338</v>
      </c>
      <c r="W82" s="122">
        <f t="shared" ref="W82" si="33">SUM(W83:W84)</f>
        <v>106.1405057544427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62.883212321242006</v>
      </c>
      <c r="D83" s="98">
        <v>120.56426308514637</v>
      </c>
      <c r="E83" s="98">
        <v>132.79361776778839</v>
      </c>
      <c r="F83" s="98">
        <v>119.59673521273098</v>
      </c>
      <c r="G83" s="98">
        <v>127.97121967934393</v>
      </c>
      <c r="H83" s="98">
        <v>173.78484566785937</v>
      </c>
      <c r="I83" s="98">
        <v>163.70190861895966</v>
      </c>
      <c r="J83" s="98">
        <v>121.80735784091333</v>
      </c>
      <c r="K83" s="98">
        <v>66.76790391845087</v>
      </c>
      <c r="L83" s="98">
        <v>119.94911580021336</v>
      </c>
      <c r="M83" s="98">
        <v>88.711355267533563</v>
      </c>
      <c r="N83" s="98">
        <v>108.6013521150664</v>
      </c>
      <c r="O83" s="98">
        <v>81.563266689518386</v>
      </c>
      <c r="P83" s="98">
        <v>2.4703071929735589</v>
      </c>
      <c r="Q83" s="98">
        <v>7.5089707599544857</v>
      </c>
      <c r="R83" s="98">
        <v>33.833384987775283</v>
      </c>
      <c r="S83" s="98">
        <v>85.054067812320596</v>
      </c>
      <c r="T83" s="98">
        <v>106.02732960909158</v>
      </c>
      <c r="U83" s="98">
        <v>107.98476753570209</v>
      </c>
      <c r="V83" s="98">
        <v>87.521942864542794</v>
      </c>
      <c r="W83" s="98">
        <v>105.34014639342617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0.60191954278016868</v>
      </c>
      <c r="D84" s="98">
        <v>1.1348623073051984</v>
      </c>
      <c r="E84" s="98">
        <v>1.2187151414948814</v>
      </c>
      <c r="F84" s="98">
        <v>1.0880154617244064</v>
      </c>
      <c r="G84" s="98">
        <v>1.1500797702593621</v>
      </c>
      <c r="H84" s="98">
        <v>1.5251623603771096</v>
      </c>
      <c r="I84" s="98">
        <v>1.4101933914388833</v>
      </c>
      <c r="J84" s="98">
        <v>1.0388478055074672</v>
      </c>
      <c r="K84" s="98">
        <v>0.56214862983131442</v>
      </c>
      <c r="L84" s="98">
        <v>0.99561860132424906</v>
      </c>
      <c r="M84" s="98">
        <v>0.72359796363762252</v>
      </c>
      <c r="N84" s="98">
        <v>0.87895876578950671</v>
      </c>
      <c r="O84" s="98">
        <v>0.6568014567261713</v>
      </c>
      <c r="P84" s="98">
        <v>1.9864342011572129E-2</v>
      </c>
      <c r="Q84" s="98">
        <v>6.0233957423161719E-2</v>
      </c>
      <c r="R84" s="98">
        <v>0.26772871311462976</v>
      </c>
      <c r="S84" s="98">
        <v>0.6656964600399643</v>
      </c>
      <c r="T84" s="98">
        <v>0.82629158444065087</v>
      </c>
      <c r="U84" s="98">
        <v>0.82950374401891558</v>
      </c>
      <c r="V84" s="98">
        <v>0.67129398909853899</v>
      </c>
      <c r="W84" s="98">
        <v>0.80035936101653737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1.6816587306834885E-2</v>
      </c>
      <c r="D85" s="122">
        <f t="shared" si="34"/>
        <v>2.5239028378893046E-2</v>
      </c>
      <c r="E85" s="122">
        <f t="shared" si="34"/>
        <v>0.86544999450277293</v>
      </c>
      <c r="F85" s="122">
        <f t="shared" si="34"/>
        <v>0.97837046693258101</v>
      </c>
      <c r="G85" s="122">
        <f t="shared" si="34"/>
        <v>1.2643556557456144</v>
      </c>
      <c r="H85" s="122">
        <f t="shared" si="34"/>
        <v>3.7627733153575198</v>
      </c>
      <c r="I85" s="122">
        <f t="shared" si="34"/>
        <v>2.470215819822438</v>
      </c>
      <c r="J85" s="122">
        <f t="shared" si="34"/>
        <v>1.5888824133208153</v>
      </c>
      <c r="K85" s="122">
        <f t="shared" si="34"/>
        <v>0.77015535717027339</v>
      </c>
      <c r="L85" s="122">
        <f t="shared" si="34"/>
        <v>1.5062382138105697</v>
      </c>
      <c r="M85" s="122">
        <f t="shared" si="34"/>
        <v>1.1000829055838177</v>
      </c>
      <c r="N85" s="122">
        <f t="shared" si="34"/>
        <v>1.0128147297257371</v>
      </c>
      <c r="O85" s="122">
        <f t="shared" si="34"/>
        <v>0.67429154633182475</v>
      </c>
      <c r="P85" s="122">
        <f t="shared" si="34"/>
        <v>1.010638967059348E-2</v>
      </c>
      <c r="Q85" s="122">
        <f t="shared" si="34"/>
        <v>2.7209259767224023E-2</v>
      </c>
      <c r="R85" s="122">
        <f t="shared" si="34"/>
        <v>8.1709745135625581E-2</v>
      </c>
      <c r="S85" s="122">
        <f t="shared" si="34"/>
        <v>0.41228875352190741</v>
      </c>
      <c r="T85" s="122">
        <f t="shared" si="34"/>
        <v>0.50870444398832038</v>
      </c>
      <c r="U85" s="122">
        <f t="shared" si="34"/>
        <v>0.63350254239238868</v>
      </c>
      <c r="V85" s="122">
        <f t="shared" si="34"/>
        <v>0.89489873018157129</v>
      </c>
      <c r="W85" s="122">
        <f t="shared" si="34"/>
        <v>0.72379636427841332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1.6816587306834885E-2</v>
      </c>
      <c r="D86" s="98">
        <v>2.5239028378893046E-2</v>
      </c>
      <c r="E86" s="98">
        <v>0.86544999450277293</v>
      </c>
      <c r="F86" s="98">
        <v>0.97837046693258101</v>
      </c>
      <c r="G86" s="98">
        <v>1.2643556557456144</v>
      </c>
      <c r="H86" s="98">
        <v>3.7627733153575198</v>
      </c>
      <c r="I86" s="98">
        <v>2.470215819822438</v>
      </c>
      <c r="J86" s="98">
        <v>1.5888824133208153</v>
      </c>
      <c r="K86" s="98">
        <v>0.77015535717027339</v>
      </c>
      <c r="L86" s="98">
        <v>1.5062382138105697</v>
      </c>
      <c r="M86" s="98">
        <v>1.1000829055838177</v>
      </c>
      <c r="N86" s="98">
        <v>1.0128147297257371</v>
      </c>
      <c r="O86" s="98">
        <v>0.67429154633182475</v>
      </c>
      <c r="P86" s="98">
        <v>1.010638967059348E-2</v>
      </c>
      <c r="Q86" s="98">
        <v>2.7209259767224023E-2</v>
      </c>
      <c r="R86" s="98">
        <v>8.1709745135625581E-2</v>
      </c>
      <c r="S86" s="98">
        <v>0.41228875352190741</v>
      </c>
      <c r="T86" s="98">
        <v>0.50870444398832038</v>
      </c>
      <c r="U86" s="98">
        <v>0.63350254239238868</v>
      </c>
      <c r="V86" s="98">
        <v>0.89489873018157129</v>
      </c>
      <c r="W86" s="98">
        <v>0.72379636427841332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9.4153011655045411</v>
      </c>
      <c r="D87" s="122">
        <v>21.543136641959521</v>
      </c>
      <c r="E87" s="122">
        <v>22.50999376752327</v>
      </c>
      <c r="F87" s="122">
        <v>22.246129073472563</v>
      </c>
      <c r="G87" s="122">
        <v>26.387522094342586</v>
      </c>
      <c r="H87" s="122">
        <v>39.474627071406843</v>
      </c>
      <c r="I87" s="122">
        <v>42.904429317745524</v>
      </c>
      <c r="J87" s="122">
        <v>31.315918834207977</v>
      </c>
      <c r="K87" s="122">
        <v>15.408212941266536</v>
      </c>
      <c r="L87" s="122">
        <v>23.510037877169623</v>
      </c>
      <c r="M87" s="122">
        <v>19.691364262432934</v>
      </c>
      <c r="N87" s="122">
        <v>18.765609358566216</v>
      </c>
      <c r="O87" s="122">
        <v>12.754583904759166</v>
      </c>
      <c r="P87" s="122">
        <v>0.61487148219612897</v>
      </c>
      <c r="Q87" s="122">
        <v>1.7493591154311314</v>
      </c>
      <c r="R87" s="122">
        <v>9.41271925559548</v>
      </c>
      <c r="S87" s="122">
        <v>27.928354493068689</v>
      </c>
      <c r="T87" s="122">
        <v>37.024467741134458</v>
      </c>
      <c r="U87" s="122">
        <v>31.72256236658508</v>
      </c>
      <c r="V87" s="122">
        <v>25.043000238589926</v>
      </c>
      <c r="W87" s="122">
        <v>35.320586865656693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0.32373572155122887</v>
      </c>
      <c r="D88" s="98">
        <v>2.1627359018609202</v>
      </c>
      <c r="E88" s="98">
        <v>3.4506482274091783</v>
      </c>
      <c r="F88" s="98">
        <v>3.9258784867497649</v>
      </c>
      <c r="G88" s="98">
        <v>5.2163359255342412</v>
      </c>
      <c r="H88" s="98">
        <v>9.0676999124180284</v>
      </c>
      <c r="I88" s="98">
        <v>16.272966068704093</v>
      </c>
      <c r="J88" s="98">
        <v>14.94480276112726</v>
      </c>
      <c r="K88" s="98">
        <v>5.948432368114049</v>
      </c>
      <c r="L88" s="98">
        <v>7.4127248256067073</v>
      </c>
      <c r="M88" s="98">
        <v>7.4993234467702834</v>
      </c>
      <c r="N88" s="98">
        <v>8.56638456388227</v>
      </c>
      <c r="O88" s="98">
        <v>11.749859702979251</v>
      </c>
      <c r="P88" s="98">
        <v>0.57947093121347015</v>
      </c>
      <c r="Q88" s="98">
        <v>1.5741621361500109</v>
      </c>
      <c r="R88" s="98">
        <v>5.536481244127029</v>
      </c>
      <c r="S88" s="98">
        <v>7.0270100092452825</v>
      </c>
      <c r="T88" s="98">
        <v>13.476759754522105</v>
      </c>
      <c r="U88" s="98">
        <v>10.777884293872697</v>
      </c>
      <c r="V88" s="98">
        <v>14.021973918559762</v>
      </c>
      <c r="W88" s="98">
        <v>17.679731979156525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1.7617003597377575E-3</v>
      </c>
      <c r="D89" s="98">
        <v>7.5289553533559646E-3</v>
      </c>
      <c r="E89" s="98">
        <v>2.9105958391167672E-2</v>
      </c>
      <c r="F89" s="98">
        <v>1.0577698216872867E-2</v>
      </c>
      <c r="G89" s="98">
        <v>2.7125187989384972E-2</v>
      </c>
      <c r="H89" s="98">
        <v>7.7067326810292228E-2</v>
      </c>
      <c r="I89" s="98">
        <v>0.12844382580000935</v>
      </c>
      <c r="J89" s="98">
        <v>0.15351210965023249</v>
      </c>
      <c r="K89" s="98">
        <v>5.2193363894722386E-2</v>
      </c>
      <c r="L89" s="98">
        <v>7.1015572912716568E-2</v>
      </c>
      <c r="M89" s="98">
        <v>6.8545003097608845E-2</v>
      </c>
      <c r="N89" s="98">
        <v>4.1287799075489087E-2</v>
      </c>
      <c r="O89" s="98">
        <v>0.14560616570440102</v>
      </c>
      <c r="P89" s="98">
        <v>3.5400550982658867E-2</v>
      </c>
      <c r="Q89" s="98">
        <v>1.8737418678678789E-2</v>
      </c>
      <c r="R89" s="98">
        <v>0</v>
      </c>
      <c r="S89" s="98">
        <v>0</v>
      </c>
      <c r="T89" s="98">
        <v>0.5422743163461281</v>
      </c>
      <c r="U89" s="98">
        <v>1.7546051858642615E-2</v>
      </c>
      <c r="V89" s="98">
        <v>0.22756108442079259</v>
      </c>
      <c r="W89" s="98">
        <v>0.36703762763034825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7.2835566858733922E-4</v>
      </c>
      <c r="D90" s="101">
        <v>3.2031649433226059E-3</v>
      </c>
      <c r="E90" s="101">
        <v>1.2387954412254834E-2</v>
      </c>
      <c r="F90" s="101">
        <v>4.8083051382977323E-3</v>
      </c>
      <c r="G90" s="101">
        <v>1.2125503914271283E-2</v>
      </c>
      <c r="H90" s="101">
        <v>3.4174297812960212E-2</v>
      </c>
      <c r="I90" s="101">
        <v>6.3231488479219999E-2</v>
      </c>
      <c r="J90" s="101">
        <v>6.8384818297173869E-2</v>
      </c>
      <c r="K90" s="101">
        <v>2.3505359125352485E-2</v>
      </c>
      <c r="L90" s="101">
        <v>3.1802491189496664E-2</v>
      </c>
      <c r="M90" s="101">
        <v>3.1911437591919264E-2</v>
      </c>
      <c r="N90" s="101">
        <v>1.9307392207925718E-2</v>
      </c>
      <c r="O90" s="101">
        <v>7.1228155618773117E-2</v>
      </c>
      <c r="P90" s="101">
        <v>1.561070664591239E-2</v>
      </c>
      <c r="Q90" s="101">
        <v>8.1504428699771033E-3</v>
      </c>
      <c r="R90" s="101">
        <v>0</v>
      </c>
      <c r="S90" s="101">
        <v>0</v>
      </c>
      <c r="T90" s="101">
        <v>0.2326689633361243</v>
      </c>
      <c r="U90" s="101">
        <v>7.5926071848872968E-3</v>
      </c>
      <c r="V90" s="101">
        <v>9.2728550035018203E-2</v>
      </c>
      <c r="W90" s="101">
        <v>0.16656738614891967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1.0333446911504182E-3</v>
      </c>
      <c r="D91" s="104">
        <v>4.3257904100333592E-3</v>
      </c>
      <c r="E91" s="104">
        <v>1.6718003978912838E-2</v>
      </c>
      <c r="F91" s="104">
        <v>5.7693930785751354E-3</v>
      </c>
      <c r="G91" s="104">
        <v>1.4999684075113691E-2</v>
      </c>
      <c r="H91" s="104">
        <v>4.2893028997332015E-2</v>
      </c>
      <c r="I91" s="104">
        <v>6.5212337320789335E-2</v>
      </c>
      <c r="J91" s="104">
        <v>8.5127291353058632E-2</v>
      </c>
      <c r="K91" s="104">
        <v>2.8688004769369897E-2</v>
      </c>
      <c r="L91" s="104">
        <v>3.9213081723219897E-2</v>
      </c>
      <c r="M91" s="104">
        <v>3.663356550568958E-2</v>
      </c>
      <c r="N91" s="104">
        <v>2.1980406867563366E-2</v>
      </c>
      <c r="O91" s="104">
        <v>7.4378010085627902E-2</v>
      </c>
      <c r="P91" s="104">
        <v>1.9789844336746475E-2</v>
      </c>
      <c r="Q91" s="104">
        <v>1.0586975808701686E-2</v>
      </c>
      <c r="R91" s="104">
        <v>0</v>
      </c>
      <c r="S91" s="104">
        <v>0</v>
      </c>
      <c r="T91" s="104">
        <v>0.30960535301000375</v>
      </c>
      <c r="U91" s="104">
        <v>9.9534446737553177E-3</v>
      </c>
      <c r="V91" s="104">
        <v>0.13483253438577439</v>
      </c>
      <c r="W91" s="104">
        <v>0.20047024148142858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1.0881287172314578</v>
      </c>
      <c r="D92" s="101">
        <v>1.2002669470027401</v>
      </c>
      <c r="E92" s="101">
        <v>1.7852070578087882</v>
      </c>
      <c r="F92" s="101">
        <v>2.5772229749742603</v>
      </c>
      <c r="G92" s="101">
        <v>2.5102561571814057</v>
      </c>
      <c r="H92" s="101">
        <v>3.1654110139044249</v>
      </c>
      <c r="I92" s="101">
        <v>1.6398655899476666</v>
      </c>
      <c r="J92" s="101">
        <v>1.3715704659719024</v>
      </c>
      <c r="K92" s="101">
        <v>1.0098830622442909</v>
      </c>
      <c r="L92" s="101">
        <v>1.6121148196263997</v>
      </c>
      <c r="M92" s="101">
        <v>1.2993680094388547</v>
      </c>
      <c r="N92" s="101">
        <v>0.79865858555018565</v>
      </c>
      <c r="O92" s="101">
        <v>7.7073630864658363E-2</v>
      </c>
      <c r="P92" s="101">
        <v>0</v>
      </c>
      <c r="Q92" s="101">
        <v>1.8879933998079315E-2</v>
      </c>
      <c r="R92" s="101">
        <v>0.36563124478805303</v>
      </c>
      <c r="S92" s="101">
        <v>1.66557878647166</v>
      </c>
      <c r="T92" s="101">
        <v>3.8311493117814481</v>
      </c>
      <c r="U92" s="101">
        <v>2.2347079698845587</v>
      </c>
      <c r="V92" s="101">
        <v>1.2734626321971525</v>
      </c>
      <c r="W92" s="101">
        <v>1.3269381619670964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5.2622119768919642E-3</v>
      </c>
      <c r="D93" s="104">
        <v>6.002590170573141E-3</v>
      </c>
      <c r="E93" s="104">
        <v>7.3421407491502519E-3</v>
      </c>
      <c r="F93" s="104">
        <v>2.1922830021190283E-2</v>
      </c>
      <c r="G93" s="104">
        <v>6.7973928625435854E-3</v>
      </c>
      <c r="H93" s="104">
        <v>2.6639657013372845E-2</v>
      </c>
      <c r="I93" s="104">
        <v>0</v>
      </c>
      <c r="J93" s="104">
        <v>2.4070782673447415E-2</v>
      </c>
      <c r="K93" s="104">
        <v>1.1062372113333123E-2</v>
      </c>
      <c r="L93" s="104">
        <v>1.1194596012329645E-2</v>
      </c>
      <c r="M93" s="104">
        <v>1.5135530086898394E-2</v>
      </c>
      <c r="N93" s="104">
        <v>4.9911766533527642E-3</v>
      </c>
      <c r="O93" s="104">
        <v>2.6898860485076768E-4</v>
      </c>
      <c r="P93" s="104">
        <v>0</v>
      </c>
      <c r="Q93" s="104">
        <v>0</v>
      </c>
      <c r="R93" s="104">
        <v>1.4028332703347312E-2</v>
      </c>
      <c r="S93" s="104">
        <v>0</v>
      </c>
      <c r="T93" s="104">
        <v>9.1525604152558351E-2</v>
      </c>
      <c r="U93" s="104">
        <v>2.3909737720125189E-2</v>
      </c>
      <c r="V93" s="104">
        <v>3.1308486687564176E-2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2.1760328888239455E-3</v>
      </c>
      <c r="D94" s="98">
        <v>2.5542501020850293E-3</v>
      </c>
      <c r="E94" s="98">
        <v>3.1152796996480273E-3</v>
      </c>
      <c r="F94" s="98">
        <v>9.9839240930178555E-3</v>
      </c>
      <c r="G94" s="98">
        <v>3.0413302102200983E-3</v>
      </c>
      <c r="H94" s="98">
        <v>1.1834878242186694E-2</v>
      </c>
      <c r="I94" s="98">
        <v>0</v>
      </c>
      <c r="J94" s="98">
        <v>1.0715756311731137E-2</v>
      </c>
      <c r="K94" s="98">
        <v>4.9868041122730061E-3</v>
      </c>
      <c r="L94" s="98">
        <v>5.0116832588104282E-3</v>
      </c>
      <c r="M94" s="98">
        <v>7.0567042412297259E-3</v>
      </c>
      <c r="N94" s="98">
        <v>2.3401597814808532E-3</v>
      </c>
      <c r="O94" s="98">
        <v>1.3151597797949588E-4</v>
      </c>
      <c r="P94" s="98">
        <v>0</v>
      </c>
      <c r="Q94" s="98">
        <v>0</v>
      </c>
      <c r="R94" s="98">
        <v>6.1653973017186696E-3</v>
      </c>
      <c r="S94" s="98">
        <v>0</v>
      </c>
      <c r="T94" s="98">
        <v>3.9303384529400402E-2</v>
      </c>
      <c r="U94" s="98">
        <v>1.036895307728568E-2</v>
      </c>
      <c r="V94" s="98">
        <v>1.2869987823989546E-2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3.0861790880680191E-3</v>
      </c>
      <c r="D95" s="98">
        <v>3.4483400684881113E-3</v>
      </c>
      <c r="E95" s="98">
        <v>4.2268610495022245E-3</v>
      </c>
      <c r="F95" s="98">
        <v>1.1938905928172429E-2</v>
      </c>
      <c r="G95" s="98">
        <v>3.756062652323487E-3</v>
      </c>
      <c r="H95" s="98">
        <v>1.4804778771186151E-2</v>
      </c>
      <c r="I95" s="98">
        <v>0</v>
      </c>
      <c r="J95" s="98">
        <v>1.3355026361716277E-2</v>
      </c>
      <c r="K95" s="98">
        <v>6.0755680010601172E-3</v>
      </c>
      <c r="L95" s="98">
        <v>6.1829127535192163E-3</v>
      </c>
      <c r="M95" s="98">
        <v>8.0788258456686683E-3</v>
      </c>
      <c r="N95" s="98">
        <v>2.651016871871911E-3</v>
      </c>
      <c r="O95" s="98">
        <v>1.374726268712718E-4</v>
      </c>
      <c r="P95" s="98">
        <v>0</v>
      </c>
      <c r="Q95" s="98">
        <v>0</v>
      </c>
      <c r="R95" s="98">
        <v>7.8629354016286433E-3</v>
      </c>
      <c r="S95" s="98">
        <v>0</v>
      </c>
      <c r="T95" s="98">
        <v>5.2222219623157949E-2</v>
      </c>
      <c r="U95" s="98">
        <v>1.3540784642839507E-2</v>
      </c>
      <c r="V95" s="98">
        <v>1.843849886357463E-2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5.1820297763898724</v>
      </c>
      <c r="D96" s="101">
        <v>11.550223727994418</v>
      </c>
      <c r="E96" s="101">
        <v>7.2466220192322321</v>
      </c>
      <c r="F96" s="101">
        <v>11.94180185499777</v>
      </c>
      <c r="G96" s="101">
        <v>10.805619903185322</v>
      </c>
      <c r="H96" s="101">
        <v>14.341189151068065</v>
      </c>
      <c r="I96" s="101">
        <v>9.3442675568647449</v>
      </c>
      <c r="J96" s="101">
        <v>6.4298931379791782</v>
      </c>
      <c r="K96" s="101">
        <v>1.9978803084241785</v>
      </c>
      <c r="L96" s="101">
        <v>7.9516918601871387</v>
      </c>
      <c r="M96" s="101">
        <v>2.6848564335771541</v>
      </c>
      <c r="N96" s="101">
        <v>4.0032417433143044</v>
      </c>
      <c r="O96" s="101">
        <v>0.18253186892306864</v>
      </c>
      <c r="P96" s="101">
        <v>0</v>
      </c>
      <c r="Q96" s="101">
        <v>7.3273387051343208E-3</v>
      </c>
      <c r="R96" s="101">
        <v>0.63613134582407227</v>
      </c>
      <c r="S96" s="101">
        <v>5.1837274304709844</v>
      </c>
      <c r="T96" s="101">
        <v>5.319938996452227</v>
      </c>
      <c r="U96" s="101">
        <v>3.1981875205410253</v>
      </c>
      <c r="V96" s="101">
        <v>3.0287196801301981</v>
      </c>
      <c r="W96" s="101">
        <v>0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2.8143830379953521</v>
      </c>
      <c r="D97" s="104">
        <v>6.6163785195775144</v>
      </c>
      <c r="E97" s="104">
        <v>9.9910683639327544</v>
      </c>
      <c r="F97" s="104">
        <v>3.7687252285127042</v>
      </c>
      <c r="G97" s="104">
        <v>7.8213875275896871</v>
      </c>
      <c r="H97" s="104">
        <v>12.796620010192663</v>
      </c>
      <c r="I97" s="104">
        <v>15.518886276429011</v>
      </c>
      <c r="J97" s="104">
        <v>8.3920695768059552</v>
      </c>
      <c r="K97" s="104">
        <v>6.3887614664759624</v>
      </c>
      <c r="L97" s="104">
        <v>6.4512962028243326</v>
      </c>
      <c r="M97" s="104">
        <v>8.1241358394621344</v>
      </c>
      <c r="N97" s="104">
        <v>5.3510454900906153</v>
      </c>
      <c r="O97" s="104">
        <v>0.59924354768293431</v>
      </c>
      <c r="P97" s="104">
        <v>0</v>
      </c>
      <c r="Q97" s="104">
        <v>0.13025228789922799</v>
      </c>
      <c r="R97" s="104">
        <v>2.8604470881529784</v>
      </c>
      <c r="S97" s="104">
        <v>14.052038266880764</v>
      </c>
      <c r="T97" s="104">
        <v>13.762819757879988</v>
      </c>
      <c r="U97" s="104">
        <v>15.470326792708034</v>
      </c>
      <c r="V97" s="104">
        <v>6.4599744365944565</v>
      </c>
      <c r="W97" s="104">
        <v>15.946879096902721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1.1625552989137697</v>
      </c>
      <c r="D98" s="98">
        <v>2.8161687029467806</v>
      </c>
      <c r="E98" s="98">
        <v>4.2497953111257365</v>
      </c>
      <c r="F98" s="98">
        <v>1.7134181426961592</v>
      </c>
      <c r="G98" s="98">
        <v>3.4968140865659545</v>
      </c>
      <c r="H98" s="98">
        <v>5.6660918359823693</v>
      </c>
      <c r="I98" s="98">
        <v>7.6475629593309566</v>
      </c>
      <c r="J98" s="98">
        <v>3.7264568457156071</v>
      </c>
      <c r="K98" s="98">
        <v>2.8784083844669279</v>
      </c>
      <c r="L98" s="98">
        <v>2.882436698928617</v>
      </c>
      <c r="M98" s="98">
        <v>3.798031715908476</v>
      </c>
      <c r="N98" s="98">
        <v>2.5121951141458543</v>
      </c>
      <c r="O98" s="98">
        <v>0.29439516758012074</v>
      </c>
      <c r="P98" s="98">
        <v>0</v>
      </c>
      <c r="Q98" s="98">
        <v>5.6186441430299244E-2</v>
      </c>
      <c r="R98" s="98">
        <v>1.2507877730499424</v>
      </c>
      <c r="S98" s="98">
        <v>6.5557615886524232</v>
      </c>
      <c r="T98" s="98">
        <v>5.8823137113899984</v>
      </c>
      <c r="U98" s="98">
        <v>6.6720273041865212</v>
      </c>
      <c r="V98" s="98">
        <v>2.6078496809212859</v>
      </c>
      <c r="W98" s="98">
        <v>7.1420358036847595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1.6518277390815821</v>
      </c>
      <c r="D99" s="98">
        <v>3.8002098166307343</v>
      </c>
      <c r="E99" s="98">
        <v>5.7412730528070188</v>
      </c>
      <c r="F99" s="98">
        <v>2.055307085816545</v>
      </c>
      <c r="G99" s="98">
        <v>4.3245734410237331</v>
      </c>
      <c r="H99" s="98">
        <v>7.1305281742102942</v>
      </c>
      <c r="I99" s="98">
        <v>7.8713233170980539</v>
      </c>
      <c r="J99" s="98">
        <v>4.6656127310903477</v>
      </c>
      <c r="K99" s="98">
        <v>3.5103530820090341</v>
      </c>
      <c r="L99" s="98">
        <v>3.5688595038957156</v>
      </c>
      <c r="M99" s="98">
        <v>4.3261041235536588</v>
      </c>
      <c r="N99" s="98">
        <v>2.838850375944761</v>
      </c>
      <c r="O99" s="98">
        <v>0.30484838010281362</v>
      </c>
      <c r="P99" s="98">
        <v>0</v>
      </c>
      <c r="Q99" s="98">
        <v>7.4065846468928734E-2</v>
      </c>
      <c r="R99" s="98">
        <v>1.6096593151030361</v>
      </c>
      <c r="S99" s="98">
        <v>7.496276678228341</v>
      </c>
      <c r="T99" s="98">
        <v>7.880506046489991</v>
      </c>
      <c r="U99" s="98">
        <v>8.7982994885215131</v>
      </c>
      <c r="V99" s="98">
        <v>3.8521247556731706</v>
      </c>
      <c r="W99" s="98">
        <v>8.8048432932179619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3.7921445753066023</v>
      </c>
      <c r="D100" s="122">
        <v>8.5816016206517922</v>
      </c>
      <c r="E100" s="122">
        <v>9.0492358150471333</v>
      </c>
      <c r="F100" s="122">
        <v>8.8599920196450377</v>
      </c>
      <c r="G100" s="122">
        <v>11.046163739953556</v>
      </c>
      <c r="H100" s="122">
        <v>16.288767824614599</v>
      </c>
      <c r="I100" s="122">
        <v>15.595769474239566</v>
      </c>
      <c r="J100" s="122">
        <v>11.296197442565218</v>
      </c>
      <c r="K100" s="122">
        <v>5.7353391493506773</v>
      </c>
      <c r="L100" s="122">
        <v>8.590194571189592</v>
      </c>
      <c r="M100" s="122">
        <v>6.2853647989906589</v>
      </c>
      <c r="N100" s="122">
        <v>6.7243233207260253</v>
      </c>
      <c r="O100" s="122">
        <v>4.743822757255856</v>
      </c>
      <c r="P100" s="122">
        <v>0.18141556603663156</v>
      </c>
      <c r="Q100" s="122">
        <v>0.53305861595334303</v>
      </c>
      <c r="R100" s="122">
        <v>3.2420668412119</v>
      </c>
      <c r="S100" s="122">
        <v>9.4653378456922681</v>
      </c>
      <c r="T100" s="122">
        <v>10.741774829094988</v>
      </c>
      <c r="U100" s="122">
        <v>10.08172471034678</v>
      </c>
      <c r="V100" s="122">
        <v>7.937408298327334</v>
      </c>
      <c r="W100" s="122">
        <v>11.109864761372819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3.7921445753066023</v>
      </c>
      <c r="D103" s="33">
        <v>8.5816016206517922</v>
      </c>
      <c r="E103" s="33">
        <v>9.0492358150471333</v>
      </c>
      <c r="F103" s="33">
        <v>8.8599920196450377</v>
      </c>
      <c r="G103" s="33">
        <v>11.046163739953556</v>
      </c>
      <c r="H103" s="33">
        <v>16.288767824614599</v>
      </c>
      <c r="I103" s="33">
        <v>15.595769474239566</v>
      </c>
      <c r="J103" s="33">
        <v>11.296197442565218</v>
      </c>
      <c r="K103" s="33">
        <v>5.7353391493506773</v>
      </c>
      <c r="L103" s="33">
        <v>8.590194571189592</v>
      </c>
      <c r="M103" s="33">
        <v>6.2853647989906589</v>
      </c>
      <c r="N103" s="33">
        <v>6.7243233207260253</v>
      </c>
      <c r="O103" s="33">
        <v>4.743822757255856</v>
      </c>
      <c r="P103" s="33">
        <v>0.18141556603663156</v>
      </c>
      <c r="Q103" s="33">
        <v>0.53305861595334303</v>
      </c>
      <c r="R103" s="33">
        <v>3.2420668412119</v>
      </c>
      <c r="S103" s="33">
        <v>9.4653378456922681</v>
      </c>
      <c r="T103" s="33">
        <v>10.741774829094988</v>
      </c>
      <c r="U103" s="33">
        <v>10.08172471034678</v>
      </c>
      <c r="V103" s="33">
        <v>7.937408298327334</v>
      </c>
      <c r="W103" s="33">
        <v>11.109864761372819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0.53788005648571702</v>
      </c>
      <c r="F105" s="117">
        <f t="shared" si="35"/>
        <v>0.52791140259014202</v>
      </c>
      <c r="G105" s="117">
        <f t="shared" si="35"/>
        <v>0.28201734929964267</v>
      </c>
      <c r="H105" s="117">
        <f t="shared" si="35"/>
        <v>0.18861709601714549</v>
      </c>
      <c r="I105" s="117">
        <f t="shared" si="35"/>
        <v>0.20994683464370573</v>
      </c>
      <c r="J105" s="117">
        <f t="shared" si="35"/>
        <v>0.43582267645911038</v>
      </c>
      <c r="K105" s="117">
        <f t="shared" si="35"/>
        <v>0.69405693892386799</v>
      </c>
      <c r="L105" s="117">
        <f t="shared" si="35"/>
        <v>1.2493008257646425</v>
      </c>
      <c r="M105" s="117">
        <f t="shared" si="35"/>
        <v>1.0258226857474138</v>
      </c>
      <c r="N105" s="117">
        <f t="shared" si="35"/>
        <v>0.86098165083832678</v>
      </c>
      <c r="O105" s="117">
        <f t="shared" si="35"/>
        <v>0.42194737330126914</v>
      </c>
      <c r="P105" s="117">
        <f t="shared" si="35"/>
        <v>1.2977491855438315</v>
      </c>
      <c r="Q105" s="117">
        <f t="shared" si="35"/>
        <v>1.30627240573347</v>
      </c>
      <c r="R105" s="117">
        <f t="shared" ref="R105:V105" si="36">R106+R109+R111+R120</f>
        <v>0.66207249999707696</v>
      </c>
      <c r="S105" s="117">
        <f t="shared" si="36"/>
        <v>0.25222781039259828</v>
      </c>
      <c r="T105" s="117">
        <f t="shared" si="36"/>
        <v>0.37359197635758795</v>
      </c>
      <c r="U105" s="117">
        <f t="shared" si="36"/>
        <v>0.43050281913396199</v>
      </c>
      <c r="V105" s="117">
        <f t="shared" si="36"/>
        <v>0.5598957778720155</v>
      </c>
      <c r="W105" s="117">
        <f t="shared" ref="W105" si="37">W106+W109+W111+W120</f>
        <v>0.97775315252262107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0.41629346926360183</v>
      </c>
      <c r="F106" s="122">
        <f t="shared" si="38"/>
        <v>0.42927066327843427</v>
      </c>
      <c r="G106" s="122">
        <f t="shared" si="38"/>
        <v>0.22140762441772538</v>
      </c>
      <c r="H106" s="122">
        <f t="shared" si="38"/>
        <v>0.14022690580306429</v>
      </c>
      <c r="I106" s="122">
        <f t="shared" si="38"/>
        <v>0.14704924859129911</v>
      </c>
      <c r="J106" s="122">
        <f t="shared" si="38"/>
        <v>0.30762570549548157</v>
      </c>
      <c r="K106" s="122">
        <f t="shared" si="38"/>
        <v>0.51861089563070095</v>
      </c>
      <c r="L106" s="122">
        <f t="shared" si="38"/>
        <v>0.98321445102293559</v>
      </c>
      <c r="M106" s="122">
        <f t="shared" si="38"/>
        <v>0.79415922693600161</v>
      </c>
      <c r="N106" s="122">
        <f t="shared" si="38"/>
        <v>0.68193096070081782</v>
      </c>
      <c r="O106" s="122">
        <f t="shared" si="38"/>
        <v>0.3376957049226777</v>
      </c>
      <c r="P106" s="122">
        <f t="shared" si="38"/>
        <v>1.0117444437727747</v>
      </c>
      <c r="Q106" s="122">
        <f t="shared" si="38"/>
        <v>1.011935478544493</v>
      </c>
      <c r="R106" s="122">
        <f t="shared" ref="R106:V106" si="39">SUM(R107:R108)</f>
        <v>0.50014383242338589</v>
      </c>
      <c r="S106" s="122">
        <f t="shared" si="39"/>
        <v>0.17874800997172188</v>
      </c>
      <c r="T106" s="122">
        <f t="shared" si="39"/>
        <v>0.2488950987211839</v>
      </c>
      <c r="U106" s="122">
        <f t="shared" si="39"/>
        <v>0.30097915268552816</v>
      </c>
      <c r="V106" s="122">
        <f t="shared" si="39"/>
        <v>0.39020834091912487</v>
      </c>
      <c r="W106" s="122">
        <f t="shared" ref="W106" si="40">SUM(W107:W108)</f>
        <v>0.68700812193932348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0.41439192563982019</v>
      </c>
      <c r="F107" s="98">
        <v>0.42732688838796723</v>
      </c>
      <c r="G107" s="98">
        <v>0.22041717774628297</v>
      </c>
      <c r="H107" s="98">
        <v>0.13961426772954758</v>
      </c>
      <c r="I107" s="98">
        <v>0.14641859456842887</v>
      </c>
      <c r="J107" s="98">
        <v>0.30631946542067384</v>
      </c>
      <c r="K107" s="98">
        <v>0.51643684009640423</v>
      </c>
      <c r="L107" s="98">
        <v>0.97915080807103205</v>
      </c>
      <c r="M107" s="98">
        <v>0.7909334963314345</v>
      </c>
      <c r="N107" s="98">
        <v>0.67918249855440416</v>
      </c>
      <c r="O107" s="98">
        <v>0.33634148270497893</v>
      </c>
      <c r="P107" s="98">
        <v>1.0076928917429002</v>
      </c>
      <c r="Q107" s="98">
        <v>1.0078930213770942</v>
      </c>
      <c r="R107" s="98">
        <v>0.49817277401842741</v>
      </c>
      <c r="S107" s="98">
        <v>0.17805122922946881</v>
      </c>
      <c r="T107" s="98">
        <v>0.24792901920722812</v>
      </c>
      <c r="U107" s="98">
        <v>0.29982756393592652</v>
      </c>
      <c r="V107" s="98">
        <v>0.38871760736852762</v>
      </c>
      <c r="W107" s="98">
        <v>0.68440810451028666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1.9015436237816445E-3</v>
      </c>
      <c r="F108" s="98">
        <v>1.9437748904670594E-3</v>
      </c>
      <c r="G108" s="98">
        <v>9.9044667144240544E-4</v>
      </c>
      <c r="H108" s="98">
        <v>6.1263807351672795E-4</v>
      </c>
      <c r="I108" s="98">
        <v>6.3065402287024272E-4</v>
      </c>
      <c r="J108" s="98">
        <v>1.3062400748077069E-3</v>
      </c>
      <c r="K108" s="98">
        <v>2.1740555342967777E-3</v>
      </c>
      <c r="L108" s="98">
        <v>4.0636429519035058E-3</v>
      </c>
      <c r="M108" s="98">
        <v>3.2257306045670735E-3</v>
      </c>
      <c r="N108" s="98">
        <v>2.7484621464137072E-3</v>
      </c>
      <c r="O108" s="98">
        <v>1.3542222176987633E-3</v>
      </c>
      <c r="P108" s="98">
        <v>4.0515520298744796E-3</v>
      </c>
      <c r="Q108" s="98">
        <v>4.0424571673986446E-3</v>
      </c>
      <c r="R108" s="98">
        <v>1.9710584049584473E-3</v>
      </c>
      <c r="S108" s="98">
        <v>6.9678074225305951E-4</v>
      </c>
      <c r="T108" s="98">
        <v>9.6607951395576185E-4</v>
      </c>
      <c r="U108" s="98">
        <v>1.1515887496016213E-3</v>
      </c>
      <c r="V108" s="98">
        <v>1.490733550597247E-3</v>
      </c>
      <c r="W108" s="98">
        <v>2.6000174290368022E-3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3.2494993535773713E-3</v>
      </c>
      <c r="F109" s="122">
        <f t="shared" si="41"/>
        <v>2.7987110616860943E-3</v>
      </c>
      <c r="G109" s="122">
        <f t="shared" si="41"/>
        <v>1.93554210135339E-3</v>
      </c>
      <c r="H109" s="122">
        <f t="shared" si="41"/>
        <v>3.1061059707234062E-3</v>
      </c>
      <c r="I109" s="122">
        <f t="shared" si="41"/>
        <v>2.5675109724631467E-3</v>
      </c>
      <c r="J109" s="122">
        <f t="shared" si="41"/>
        <v>4.7589596896944787E-3</v>
      </c>
      <c r="K109" s="122">
        <f t="shared" si="41"/>
        <v>6.0654400100243677E-3</v>
      </c>
      <c r="L109" s="122">
        <f t="shared" si="41"/>
        <v>1.2065226633193373E-2</v>
      </c>
      <c r="M109" s="122">
        <f t="shared" si="41"/>
        <v>9.4834733239984263E-3</v>
      </c>
      <c r="N109" s="122">
        <f t="shared" si="41"/>
        <v>6.5541094744638196E-3</v>
      </c>
      <c r="O109" s="122">
        <f t="shared" si="41"/>
        <v>2.9109101599277044E-3</v>
      </c>
      <c r="P109" s="122">
        <f t="shared" si="41"/>
        <v>4.1614545702443736E-3</v>
      </c>
      <c r="Q109" s="122">
        <f t="shared" si="41"/>
        <v>3.7019401043842217E-3</v>
      </c>
      <c r="R109" s="122">
        <f t="shared" si="41"/>
        <v>1.0324336027967135E-3</v>
      </c>
      <c r="S109" s="122">
        <f t="shared" si="41"/>
        <v>7.2483958073471771E-4</v>
      </c>
      <c r="T109" s="122">
        <f t="shared" si="41"/>
        <v>1.4622145558732978E-3</v>
      </c>
      <c r="U109" s="122">
        <f t="shared" si="41"/>
        <v>2.0331721071700092E-3</v>
      </c>
      <c r="V109" s="122">
        <f t="shared" si="41"/>
        <v>4.5476515232382103E-3</v>
      </c>
      <c r="W109" s="122">
        <f t="shared" si="41"/>
        <v>4.3613613776273281E-3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3.2494993535773713E-3</v>
      </c>
      <c r="F110" s="98">
        <v>2.7987110616860943E-3</v>
      </c>
      <c r="G110" s="98">
        <v>1.93554210135339E-3</v>
      </c>
      <c r="H110" s="98">
        <v>3.1061059707234062E-3</v>
      </c>
      <c r="I110" s="98">
        <v>2.5675109724631467E-3</v>
      </c>
      <c r="J110" s="98">
        <v>4.7589596896944787E-3</v>
      </c>
      <c r="K110" s="98">
        <v>6.0654400100243677E-3</v>
      </c>
      <c r="L110" s="98">
        <v>1.2065226633193373E-2</v>
      </c>
      <c r="M110" s="98">
        <v>9.4834733239984263E-3</v>
      </c>
      <c r="N110" s="98">
        <v>6.5541094744638196E-3</v>
      </c>
      <c r="O110" s="98">
        <v>2.9109101599277044E-3</v>
      </c>
      <c r="P110" s="98">
        <v>4.1614545702443736E-3</v>
      </c>
      <c r="Q110" s="98">
        <v>3.7019401043842217E-3</v>
      </c>
      <c r="R110" s="98">
        <v>1.0324336027967135E-3</v>
      </c>
      <c r="S110" s="98">
        <v>7.2483958073471771E-4</v>
      </c>
      <c r="T110" s="98">
        <v>1.4622145558732978E-3</v>
      </c>
      <c r="U110" s="98">
        <v>2.0331721071700092E-3</v>
      </c>
      <c r="V110" s="98">
        <v>4.5476515232382103E-3</v>
      </c>
      <c r="W110" s="98">
        <v>4.3613613776273281E-3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8.3190476402250801E-2</v>
      </c>
      <c r="F111" s="122">
        <v>7.0007128307750993E-2</v>
      </c>
      <c r="G111" s="122">
        <v>4.1877197016940669E-2</v>
      </c>
      <c r="H111" s="122">
        <v>3.1987229148595059E-2</v>
      </c>
      <c r="I111" s="122">
        <v>4.388526399242771E-2</v>
      </c>
      <c r="J111" s="122">
        <v>8.9100257217144554E-2</v>
      </c>
      <c r="K111" s="122">
        <v>0.12316409214843213</v>
      </c>
      <c r="L111" s="122">
        <v>0.18585689536436412</v>
      </c>
      <c r="M111" s="122">
        <v>0.16813513781160971</v>
      </c>
      <c r="N111" s="122">
        <v>0.12963026696002483</v>
      </c>
      <c r="O111" s="122">
        <v>6.0118596581339084E-2</v>
      </c>
      <c r="P111" s="122">
        <v>0.20677477711668904</v>
      </c>
      <c r="Q111" s="122">
        <v>0.21639428800101998</v>
      </c>
      <c r="R111" s="122">
        <v>0.12174447462509339</v>
      </c>
      <c r="S111" s="122">
        <v>5.481490930588117E-2</v>
      </c>
      <c r="T111" s="122">
        <v>9.4028777809009242E-2</v>
      </c>
      <c r="U111" s="122">
        <v>9.6374060050070071E-2</v>
      </c>
      <c r="V111" s="122">
        <v>0.12486546780588452</v>
      </c>
      <c r="W111" s="122">
        <v>0.21980103364573969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2.9415872076249343E-2</v>
      </c>
      <c r="F112" s="98">
        <v>3.0842884841771053E-2</v>
      </c>
      <c r="G112" s="98">
        <v>1.6448319609498763E-2</v>
      </c>
      <c r="H112" s="98">
        <v>1.0003099019741892E-2</v>
      </c>
      <c r="I112" s="98">
        <v>1.0632842589343118E-2</v>
      </c>
      <c r="J112" s="98">
        <v>2.2689416558924883E-2</v>
      </c>
      <c r="K112" s="98">
        <v>3.3154791608281893E-2</v>
      </c>
      <c r="L112" s="98">
        <v>5.5616809980214538E-2</v>
      </c>
      <c r="M112" s="98">
        <v>4.913459143660711E-2</v>
      </c>
      <c r="N112" s="98">
        <v>5.0331719171480514E-2</v>
      </c>
      <c r="O112" s="98">
        <v>2.3105742005987331E-2</v>
      </c>
      <c r="P112" s="98">
        <v>6.0482999984924964E-2</v>
      </c>
      <c r="Q112" s="98">
        <v>4.8485433053413997E-2</v>
      </c>
      <c r="R112" s="98">
        <v>1.2780776545026858E-2</v>
      </c>
      <c r="S112" s="98">
        <v>9.0768759013369303E-3</v>
      </c>
      <c r="T112" s="98">
        <v>1.2092459766080742E-2</v>
      </c>
      <c r="U112" s="98">
        <v>1.8068503876559654E-2</v>
      </c>
      <c r="V112" s="98">
        <v>1.9864297447634998E-2</v>
      </c>
      <c r="W112" s="98">
        <v>4.6562604190322779E-2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1.2420166170730847E-4</v>
      </c>
      <c r="F113" s="98">
        <v>1.8360501980412388E-4</v>
      </c>
      <c r="G113" s="98">
        <v>0</v>
      </c>
      <c r="H113" s="98">
        <v>1.4293797095482283E-4</v>
      </c>
      <c r="I113" s="98">
        <v>0</v>
      </c>
      <c r="J113" s="98">
        <v>2.5507960893038774E-4</v>
      </c>
      <c r="K113" s="98">
        <v>2.7072150720254702E-4</v>
      </c>
      <c r="L113" s="98">
        <v>6.1484872246810116E-4</v>
      </c>
      <c r="M113" s="98">
        <v>4.5935729146989518E-4</v>
      </c>
      <c r="N113" s="98">
        <v>8.0938736415987441E-4</v>
      </c>
      <c r="O113" s="98">
        <v>1.4089299363007659E-4</v>
      </c>
      <c r="P113" s="98">
        <v>1.6597339639212111E-3</v>
      </c>
      <c r="Q113" s="98">
        <v>5.4094213333720194E-4</v>
      </c>
      <c r="R113" s="98">
        <v>1.0241504381573612E-3</v>
      </c>
      <c r="S113" s="98">
        <v>0</v>
      </c>
      <c r="T113" s="98">
        <v>0</v>
      </c>
      <c r="U113" s="98">
        <v>0</v>
      </c>
      <c r="V113" s="98">
        <v>0</v>
      </c>
      <c r="W113" s="98">
        <v>2.5716666954933736E-3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5.2629741269778782E-5</v>
      </c>
      <c r="F114" s="101">
        <v>8.3805495925174964E-5</v>
      </c>
      <c r="G114" s="101">
        <v>0</v>
      </c>
      <c r="H114" s="101">
        <v>6.33704709403672E-5</v>
      </c>
      <c r="I114" s="101">
        <v>0</v>
      </c>
      <c r="J114" s="101">
        <v>1.130104760453829E-4</v>
      </c>
      <c r="K114" s="101">
        <v>1.2164812167294162E-4</v>
      </c>
      <c r="L114" s="101">
        <v>2.7491120287762065E-4</v>
      </c>
      <c r="M114" s="101">
        <v>2.1346517063329466E-4</v>
      </c>
      <c r="N114" s="101">
        <v>3.7993050644005212E-4</v>
      </c>
      <c r="O114" s="101">
        <v>6.8891501656659506E-5</v>
      </c>
      <c r="P114" s="101">
        <v>7.2557445637635683E-4</v>
      </c>
      <c r="Q114" s="101">
        <v>2.3334163956774902E-4</v>
      </c>
      <c r="R114" s="101">
        <v>4.5348386062188655E-4</v>
      </c>
      <c r="S114" s="101">
        <v>0</v>
      </c>
      <c r="T114" s="101">
        <v>0</v>
      </c>
      <c r="U114" s="101">
        <v>0</v>
      </c>
      <c r="V114" s="101">
        <v>0</v>
      </c>
      <c r="W114" s="101">
        <v>1.1771432069052042E-3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7.1571920437529698E-5</v>
      </c>
      <c r="F115" s="104">
        <v>9.97995238789489E-5</v>
      </c>
      <c r="G115" s="104">
        <v>0</v>
      </c>
      <c r="H115" s="104">
        <v>7.9567500014455627E-5</v>
      </c>
      <c r="I115" s="104">
        <v>0</v>
      </c>
      <c r="J115" s="104">
        <v>1.4206913288500485E-4</v>
      </c>
      <c r="K115" s="104">
        <v>1.4907338552960539E-4</v>
      </c>
      <c r="L115" s="104">
        <v>3.3993751959048051E-4</v>
      </c>
      <c r="M115" s="104">
        <v>2.4589212083660054E-4</v>
      </c>
      <c r="N115" s="104">
        <v>4.2945685771982229E-4</v>
      </c>
      <c r="O115" s="104">
        <v>7.2001491973417087E-5</v>
      </c>
      <c r="P115" s="104">
        <v>9.3415950754485429E-4</v>
      </c>
      <c r="Q115" s="104">
        <v>3.0760049376945289E-4</v>
      </c>
      <c r="R115" s="104">
        <v>5.7066657753547479E-4</v>
      </c>
      <c r="S115" s="104">
        <v>0</v>
      </c>
      <c r="T115" s="104">
        <v>0</v>
      </c>
      <c r="U115" s="104">
        <v>0</v>
      </c>
      <c r="V115" s="104">
        <v>0</v>
      </c>
      <c r="W115" s="104">
        <v>1.3945234885881694E-3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2.2496417662059058E-2</v>
      </c>
      <c r="F116" s="101">
        <v>2.9601626421830549E-2</v>
      </c>
      <c r="G116" s="101">
        <v>1.4717704759102248E-2</v>
      </c>
      <c r="H116" s="101">
        <v>1.1501136384195977E-2</v>
      </c>
      <c r="I116" s="101">
        <v>1.2507576024946034E-2</v>
      </c>
      <c r="J116" s="101">
        <v>2.8681362199451957E-2</v>
      </c>
      <c r="K116" s="101">
        <v>2.142855571577084E-2</v>
      </c>
      <c r="L116" s="101">
        <v>7.1570489277660562E-2</v>
      </c>
      <c r="M116" s="101">
        <v>2.9464991145104601E-2</v>
      </c>
      <c r="N116" s="101">
        <v>3.3657399913216909E-2</v>
      </c>
      <c r="O116" s="101">
        <v>8.6564582154848579E-3</v>
      </c>
      <c r="P116" s="101">
        <v>1.318147346147972E-2</v>
      </c>
      <c r="Q116" s="101">
        <v>8.8481071156338974E-3</v>
      </c>
      <c r="R116" s="101">
        <v>1.9688459264825257E-2</v>
      </c>
      <c r="S116" s="101">
        <v>1.23507112392092E-2</v>
      </c>
      <c r="T116" s="101">
        <v>2.2884471146181997E-2</v>
      </c>
      <c r="U116" s="101">
        <v>1.3367244547842484E-2</v>
      </c>
      <c r="V116" s="101">
        <v>3.3447792137657757E-2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3.1153985002235089E-2</v>
      </c>
      <c r="F117" s="104">
        <v>9.3790120243452645E-3</v>
      </c>
      <c r="G117" s="104">
        <v>1.0711172648339658E-2</v>
      </c>
      <c r="H117" s="104">
        <v>1.0340055773702363E-2</v>
      </c>
      <c r="I117" s="104">
        <v>2.074484537813856E-2</v>
      </c>
      <c r="J117" s="104">
        <v>3.7474398849837331E-2</v>
      </c>
      <c r="K117" s="104">
        <v>6.8310023317176852E-2</v>
      </c>
      <c r="L117" s="104">
        <v>5.8054747384020902E-2</v>
      </c>
      <c r="M117" s="104">
        <v>8.9076197938428109E-2</v>
      </c>
      <c r="N117" s="104">
        <v>4.4831760511167516E-2</v>
      </c>
      <c r="O117" s="104">
        <v>2.8215503366236825E-2</v>
      </c>
      <c r="P117" s="104">
        <v>0.13145056970636315</v>
      </c>
      <c r="Q117" s="104">
        <v>0.15851980569863489</v>
      </c>
      <c r="R117" s="104">
        <v>8.8251088377083911E-2</v>
      </c>
      <c r="S117" s="104">
        <v>3.3387322165335041E-2</v>
      </c>
      <c r="T117" s="104">
        <v>5.9051846896746502E-2</v>
      </c>
      <c r="U117" s="104">
        <v>6.4938311625667933E-2</v>
      </c>
      <c r="V117" s="104">
        <v>7.1553378220591768E-2</v>
      </c>
      <c r="W117" s="104">
        <v>0.17066676275992354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1.3251641822743443E-2</v>
      </c>
      <c r="F118" s="98">
        <v>4.2640862330577921E-3</v>
      </c>
      <c r="G118" s="98">
        <v>4.7887896192629334E-3</v>
      </c>
      <c r="H118" s="98">
        <v>4.5783734733321384E-3</v>
      </c>
      <c r="I118" s="98">
        <v>1.0222867046320423E-2</v>
      </c>
      <c r="J118" s="98">
        <v>1.6640320823722639E-2</v>
      </c>
      <c r="K118" s="98">
        <v>3.0776566771360613E-2</v>
      </c>
      <c r="L118" s="98">
        <v>2.5938839133362389E-2</v>
      </c>
      <c r="M118" s="98">
        <v>4.1643102920481137E-2</v>
      </c>
      <c r="N118" s="98">
        <v>2.1047499955528289E-2</v>
      </c>
      <c r="O118" s="98">
        <v>1.3861655872606583E-2</v>
      </c>
      <c r="P118" s="98">
        <v>5.6929885353260046E-2</v>
      </c>
      <c r="Q118" s="98">
        <v>6.8380094676874822E-2</v>
      </c>
      <c r="R118" s="98">
        <v>3.8589555722802128E-2</v>
      </c>
      <c r="S118" s="98">
        <v>1.5576339890515638E-2</v>
      </c>
      <c r="T118" s="98">
        <v>2.5239122127189883E-2</v>
      </c>
      <c r="U118" s="98">
        <v>2.8006531087530241E-2</v>
      </c>
      <c r="V118" s="98">
        <v>2.8885633587705281E-2</v>
      </c>
      <c r="W118" s="98">
        <v>7.6435528401735287E-2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1.7902343179491645E-2</v>
      </c>
      <c r="F119" s="98">
        <v>5.1149257912874715E-3</v>
      </c>
      <c r="G119" s="98">
        <v>5.9223830290767243E-3</v>
      </c>
      <c r="H119" s="98">
        <v>5.7616823003702258E-3</v>
      </c>
      <c r="I119" s="98">
        <v>1.0521978331818135E-2</v>
      </c>
      <c r="J119" s="98">
        <v>2.0834078026114689E-2</v>
      </c>
      <c r="K119" s="98">
        <v>3.7533456545816239E-2</v>
      </c>
      <c r="L119" s="98">
        <v>3.2115908250658513E-2</v>
      </c>
      <c r="M119" s="98">
        <v>4.7433095017946965E-2</v>
      </c>
      <c r="N119" s="98">
        <v>2.3784260555639227E-2</v>
      </c>
      <c r="O119" s="98">
        <v>1.4353847493630242E-2</v>
      </c>
      <c r="P119" s="98">
        <v>7.4520684353103092E-2</v>
      </c>
      <c r="Q119" s="98">
        <v>9.0139711021760063E-2</v>
      </c>
      <c r="R119" s="98">
        <v>4.9661532654281783E-2</v>
      </c>
      <c r="S119" s="98">
        <v>1.7810982274819403E-2</v>
      </c>
      <c r="T119" s="98">
        <v>3.3812724769556622E-2</v>
      </c>
      <c r="U119" s="98">
        <v>3.6931780538137698E-2</v>
      </c>
      <c r="V119" s="98">
        <v>4.2667744632886494E-2</v>
      </c>
      <c r="W119" s="98">
        <v>9.4231234358188254E-2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3.5146611466286941E-2</v>
      </c>
      <c r="F120" s="122">
        <v>2.5834899942270565E-2</v>
      </c>
      <c r="G120" s="122">
        <v>1.6796985763623255E-2</v>
      </c>
      <c r="H120" s="122">
        <v>1.3296855094762718E-2</v>
      </c>
      <c r="I120" s="122">
        <v>1.6444811087515769E-2</v>
      </c>
      <c r="J120" s="122">
        <v>3.4337754056789772E-2</v>
      </c>
      <c r="K120" s="122">
        <v>4.6216511134710439E-2</v>
      </c>
      <c r="L120" s="122">
        <v>6.8164252744149278E-2</v>
      </c>
      <c r="M120" s="122">
        <v>5.4044847675804072E-2</v>
      </c>
      <c r="N120" s="122">
        <v>4.2866313703020346E-2</v>
      </c>
      <c r="O120" s="122">
        <v>2.1222161637324644E-2</v>
      </c>
      <c r="P120" s="122">
        <v>7.5068510084123408E-2</v>
      </c>
      <c r="Q120" s="122">
        <v>7.4240699083572864E-2</v>
      </c>
      <c r="R120" s="122">
        <v>3.9151759345800924E-2</v>
      </c>
      <c r="S120" s="122">
        <v>1.7940051534260485E-2</v>
      </c>
      <c r="T120" s="122">
        <v>2.9205885271521518E-2</v>
      </c>
      <c r="U120" s="122">
        <v>3.1116434291193769E-2</v>
      </c>
      <c r="V120" s="122">
        <v>4.0274317623767909E-2</v>
      </c>
      <c r="W120" s="122">
        <v>6.6582635559930617E-2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3.5146611466286941E-2</v>
      </c>
      <c r="F122" s="33">
        <v>2.5834899942270565E-2</v>
      </c>
      <c r="G122" s="33">
        <v>1.6796985763623255E-2</v>
      </c>
      <c r="H122" s="33">
        <v>1.3296855094762718E-2</v>
      </c>
      <c r="I122" s="33">
        <v>1.6444811087515769E-2</v>
      </c>
      <c r="J122" s="33">
        <v>3.4337754056789772E-2</v>
      </c>
      <c r="K122" s="33">
        <v>4.6216511134710439E-2</v>
      </c>
      <c r="L122" s="33">
        <v>6.8164252744149278E-2</v>
      </c>
      <c r="M122" s="33">
        <v>5.4044847675804072E-2</v>
      </c>
      <c r="N122" s="33">
        <v>4.2866313703020346E-2</v>
      </c>
      <c r="O122" s="33">
        <v>2.1222161637324644E-2</v>
      </c>
      <c r="P122" s="33">
        <v>7.5068510084123408E-2</v>
      </c>
      <c r="Q122" s="33">
        <v>7.4240699083572864E-2</v>
      </c>
      <c r="R122" s="33">
        <v>3.9151759345800924E-2</v>
      </c>
      <c r="S122" s="33">
        <v>1.7940051534260485E-2</v>
      </c>
      <c r="T122" s="33">
        <v>2.9205885271521518E-2</v>
      </c>
      <c r="U122" s="33">
        <v>3.1116434291193769E-2</v>
      </c>
      <c r="V122" s="33">
        <v>4.0274317623767909E-2</v>
      </c>
      <c r="W122" s="33">
        <v>6.6582635559930617E-2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135.61494631548743</v>
      </c>
      <c r="D124" s="117">
        <f t="shared" si="42"/>
        <v>110.70298893466769</v>
      </c>
      <c r="E124" s="117">
        <f t="shared" si="42"/>
        <v>84.430565306264072</v>
      </c>
      <c r="F124" s="117">
        <f t="shared" si="42"/>
        <v>169.79261701172291</v>
      </c>
      <c r="G124" s="117">
        <f t="shared" si="42"/>
        <v>133.97988324488605</v>
      </c>
      <c r="H124" s="117">
        <f t="shared" si="42"/>
        <v>87.173387454597133</v>
      </c>
      <c r="I124" s="117">
        <f t="shared" si="42"/>
        <v>103.69770932824332</v>
      </c>
      <c r="J124" s="117">
        <f t="shared" si="42"/>
        <v>60.750086217824823</v>
      </c>
      <c r="K124" s="117">
        <f t="shared" si="42"/>
        <v>95.706104861772673</v>
      </c>
      <c r="L124" s="117">
        <f t="shared" si="42"/>
        <v>92.024620744670472</v>
      </c>
      <c r="M124" s="117">
        <f t="shared" si="42"/>
        <v>108.32220417578614</v>
      </c>
      <c r="N124" s="117">
        <f t="shared" si="42"/>
        <v>120.22653599687962</v>
      </c>
      <c r="O124" s="117">
        <f t="shared" si="42"/>
        <v>129.09989974520587</v>
      </c>
      <c r="P124" s="117">
        <f t="shared" si="42"/>
        <v>165.02739759940408</v>
      </c>
      <c r="Q124" s="117">
        <f t="shared" si="42"/>
        <v>222.99236292847289</v>
      </c>
      <c r="R124" s="117">
        <f t="shared" ref="R124:V124" si="43">R125+R128+R130+R139</f>
        <v>99.335860637181227</v>
      </c>
      <c r="S124" s="117">
        <f t="shared" si="43"/>
        <v>69.084289545707861</v>
      </c>
      <c r="T124" s="117">
        <f t="shared" si="43"/>
        <v>12.94829802792038</v>
      </c>
      <c r="U124" s="117">
        <f t="shared" si="43"/>
        <v>42.399520240574887</v>
      </c>
      <c r="V124" s="117">
        <f t="shared" si="43"/>
        <v>50.169728536842491</v>
      </c>
      <c r="W124" s="117">
        <f t="shared" ref="W124" si="44">W125+W128+W130+W139</f>
        <v>42.5481168445124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112.48039458858055</v>
      </c>
      <c r="D125" s="122">
        <f t="shared" si="45"/>
        <v>89.922828363717116</v>
      </c>
      <c r="E125" s="122">
        <f t="shared" si="45"/>
        <v>66.401672595979036</v>
      </c>
      <c r="F125" s="122">
        <f t="shared" si="45"/>
        <v>135.47281657482395</v>
      </c>
      <c r="G125" s="122">
        <f t="shared" si="45"/>
        <v>105.51622952553649</v>
      </c>
      <c r="H125" s="122">
        <f t="shared" si="45"/>
        <v>64.867200518498876</v>
      </c>
      <c r="I125" s="122">
        <f t="shared" si="45"/>
        <v>75.188973669560554</v>
      </c>
      <c r="J125" s="122">
        <f t="shared" si="45"/>
        <v>43.999948230079859</v>
      </c>
      <c r="K125" s="122">
        <f t="shared" si="45"/>
        <v>72.592024740864332</v>
      </c>
      <c r="L125" s="122">
        <f t="shared" si="45"/>
        <v>72.198127080671966</v>
      </c>
      <c r="M125" s="122">
        <f t="shared" si="45"/>
        <v>83.560041913946151</v>
      </c>
      <c r="N125" s="122">
        <f t="shared" si="45"/>
        <v>90.184307410029746</v>
      </c>
      <c r="O125" s="122">
        <f t="shared" si="45"/>
        <v>104.7798411892758</v>
      </c>
      <c r="P125" s="122">
        <f t="shared" si="45"/>
        <v>129.14436973928917</v>
      </c>
      <c r="Q125" s="122">
        <f t="shared" si="45"/>
        <v>173.91346055683124</v>
      </c>
      <c r="R125" s="122">
        <f t="shared" ref="R125:V125" si="46">SUM(R126:R127)</f>
        <v>73.267926119995579</v>
      </c>
      <c r="S125" s="122">
        <f t="shared" si="46"/>
        <v>48.543598684742911</v>
      </c>
      <c r="T125" s="122">
        <f t="shared" si="46"/>
        <v>8.7322693557064248</v>
      </c>
      <c r="U125" s="122">
        <f t="shared" si="46"/>
        <v>30.139310042375705</v>
      </c>
      <c r="V125" s="122">
        <f t="shared" si="46"/>
        <v>36.527111585931095</v>
      </c>
      <c r="W125" s="122">
        <f t="shared" ref="W125" si="47">SUM(W126:W127)</f>
        <v>28.381113989858633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111.94462633016899</v>
      </c>
      <c r="D126" s="98">
        <v>89.501592496764431</v>
      </c>
      <c r="E126" s="98">
        <v>66.09836330468346</v>
      </c>
      <c r="F126" s="98">
        <v>134.85938388136222</v>
      </c>
      <c r="G126" s="98">
        <v>105.04421236446733</v>
      </c>
      <c r="H126" s="98">
        <v>64.583801861639913</v>
      </c>
      <c r="I126" s="98">
        <v>74.866508718706001</v>
      </c>
      <c r="J126" s="98">
        <v>43.813115677920337</v>
      </c>
      <c r="K126" s="98">
        <v>72.287713561783235</v>
      </c>
      <c r="L126" s="98">
        <v>71.899730927170793</v>
      </c>
      <c r="M126" s="98">
        <v>83.220636193558491</v>
      </c>
      <c r="N126" s="98">
        <v>89.820827572038127</v>
      </c>
      <c r="O126" s="98">
        <v>104.35965465199676</v>
      </c>
      <c r="P126" s="98">
        <v>128.62720837844893</v>
      </c>
      <c r="Q126" s="98">
        <v>173.21871496282728</v>
      </c>
      <c r="R126" s="98">
        <v>72.979178459361748</v>
      </c>
      <c r="S126" s="98">
        <v>48.354370034149596</v>
      </c>
      <c r="T126" s="98">
        <v>8.6983752911859256</v>
      </c>
      <c r="U126" s="98">
        <v>30.023992785164143</v>
      </c>
      <c r="V126" s="98">
        <v>36.387565130775123</v>
      </c>
      <c r="W126" s="98">
        <v>28.273704210159362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0.5357682584115584</v>
      </c>
      <c r="D127" s="98">
        <v>0.42123586695269033</v>
      </c>
      <c r="E127" s="98">
        <v>0.30330929129557743</v>
      </c>
      <c r="F127" s="98">
        <v>0.61343269346172802</v>
      </c>
      <c r="G127" s="98">
        <v>0.47201716106915514</v>
      </c>
      <c r="H127" s="98">
        <v>0.28339865685896087</v>
      </c>
      <c r="I127" s="98">
        <v>0.32246495085455917</v>
      </c>
      <c r="J127" s="98">
        <v>0.18683255215952344</v>
      </c>
      <c r="K127" s="98">
        <v>0.30431117908110161</v>
      </c>
      <c r="L127" s="98">
        <v>0.29839615350116788</v>
      </c>
      <c r="M127" s="98">
        <v>0.33940572038766342</v>
      </c>
      <c r="N127" s="98">
        <v>0.36347983799162137</v>
      </c>
      <c r="O127" s="98">
        <v>0.42018653727904265</v>
      </c>
      <c r="P127" s="98">
        <v>0.51716136084023756</v>
      </c>
      <c r="Q127" s="98">
        <v>0.69474559400394875</v>
      </c>
      <c r="R127" s="98">
        <v>0.28874766063383173</v>
      </c>
      <c r="S127" s="98">
        <v>0.18922865059331762</v>
      </c>
      <c r="T127" s="98">
        <v>3.3894064520498528E-2</v>
      </c>
      <c r="U127" s="98">
        <v>0.11531725721156195</v>
      </c>
      <c r="V127" s="98">
        <v>0.139546455155972</v>
      </c>
      <c r="W127" s="98">
        <v>0.10740977969927104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2.9579175887914928E-2</v>
      </c>
      <c r="D128" s="122">
        <f t="shared" si="48"/>
        <v>1.7351832010488972E-2</v>
      </c>
      <c r="E128" s="122">
        <f t="shared" si="48"/>
        <v>0.47875957142706599</v>
      </c>
      <c r="F128" s="122">
        <f t="shared" si="48"/>
        <v>1.0526099603583594</v>
      </c>
      <c r="G128" s="122">
        <f t="shared" si="48"/>
        <v>0.91700029247965609</v>
      </c>
      <c r="H128" s="122">
        <f t="shared" si="48"/>
        <v>1.413095504563225</v>
      </c>
      <c r="I128" s="122">
        <f t="shared" si="48"/>
        <v>1.1542988803568528</v>
      </c>
      <c r="J128" s="122">
        <f t="shared" si="48"/>
        <v>0.61866475966028234</v>
      </c>
      <c r="K128" s="122">
        <f t="shared" si="48"/>
        <v>0.80265989465989129</v>
      </c>
      <c r="L128" s="122">
        <f t="shared" si="48"/>
        <v>0.88861351711138514</v>
      </c>
      <c r="M128" s="122">
        <f t="shared" si="48"/>
        <v>0.99985983522792499</v>
      </c>
      <c r="N128" s="122">
        <f t="shared" si="48"/>
        <v>1.1164515857906963</v>
      </c>
      <c r="O128" s="122">
        <f t="shared" si="48"/>
        <v>0.87140174858978636</v>
      </c>
      <c r="P128" s="122">
        <f t="shared" si="48"/>
        <v>0.52632492088424088</v>
      </c>
      <c r="Q128" s="122">
        <f t="shared" si="48"/>
        <v>0.63025530277141373</v>
      </c>
      <c r="R128" s="122">
        <f t="shared" si="48"/>
        <v>0.1604696799775463</v>
      </c>
      <c r="S128" s="122">
        <f t="shared" si="48"/>
        <v>0.21759684213656225</v>
      </c>
      <c r="T128" s="122">
        <f t="shared" si="48"/>
        <v>4.6498422876770876E-2</v>
      </c>
      <c r="U128" s="122">
        <f t="shared" si="48"/>
        <v>0.18179947258278498</v>
      </c>
      <c r="V128" s="122">
        <f t="shared" si="48"/>
        <v>0.35946219431508986</v>
      </c>
      <c r="W128" s="122">
        <f t="shared" si="48"/>
        <v>0.21503407835779956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2.9579175887914928E-2</v>
      </c>
      <c r="D129" s="98">
        <v>1.7351832010488972E-2</v>
      </c>
      <c r="E129" s="98">
        <v>0.47875957142706599</v>
      </c>
      <c r="F129" s="98">
        <v>1.0526099603583594</v>
      </c>
      <c r="G129" s="98">
        <v>0.91700029247965609</v>
      </c>
      <c r="H129" s="98">
        <v>1.413095504563225</v>
      </c>
      <c r="I129" s="98">
        <v>1.1542988803568528</v>
      </c>
      <c r="J129" s="98">
        <v>0.61866475966028234</v>
      </c>
      <c r="K129" s="98">
        <v>0.80265989465989129</v>
      </c>
      <c r="L129" s="98">
        <v>0.88861351711138514</v>
      </c>
      <c r="M129" s="98">
        <v>0.99985983522792499</v>
      </c>
      <c r="N129" s="98">
        <v>1.1164515857906963</v>
      </c>
      <c r="O129" s="98">
        <v>0.87140174858978636</v>
      </c>
      <c r="P129" s="98">
        <v>0.52632492088424088</v>
      </c>
      <c r="Q129" s="98">
        <v>0.63025530277141373</v>
      </c>
      <c r="R129" s="98">
        <v>0.1604696799775463</v>
      </c>
      <c r="S129" s="98">
        <v>0.21759684213656225</v>
      </c>
      <c r="T129" s="98">
        <v>4.6498422876770876E-2</v>
      </c>
      <c r="U129" s="98">
        <v>0.18179947258278498</v>
      </c>
      <c r="V129" s="98">
        <v>0.35946219431508986</v>
      </c>
      <c r="W129" s="98">
        <v>0.21503407835779956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16.467393774074402</v>
      </c>
      <c r="D130" s="122">
        <v>14.882468293801582</v>
      </c>
      <c r="E130" s="122">
        <v>12.54333857816056</v>
      </c>
      <c r="F130" s="122">
        <v>23.735191349580496</v>
      </c>
      <c r="G130" s="122">
        <v>19.535288154902375</v>
      </c>
      <c r="H130" s="122">
        <v>14.775334752641481</v>
      </c>
      <c r="I130" s="122">
        <v>20.067223173057037</v>
      </c>
      <c r="J130" s="122">
        <v>11.733524114349073</v>
      </c>
      <c r="K130" s="122">
        <v>16.334391453094945</v>
      </c>
      <c r="L130" s="122">
        <v>13.869856853689793</v>
      </c>
      <c r="M130" s="122">
        <v>18.049711041574227</v>
      </c>
      <c r="N130" s="122">
        <v>21.513265780365124</v>
      </c>
      <c r="O130" s="122">
        <v>17.31864572041928</v>
      </c>
      <c r="P130" s="122">
        <v>25.904818953330263</v>
      </c>
      <c r="Q130" s="122">
        <v>36.126392271899107</v>
      </c>
      <c r="R130" s="122">
        <v>19.53978254155642</v>
      </c>
      <c r="S130" s="122">
        <v>15.325368187043692</v>
      </c>
      <c r="T130" s="122">
        <v>3.186312249499279</v>
      </c>
      <c r="U130" s="122">
        <v>9.1851455299162144</v>
      </c>
      <c r="V130" s="122">
        <v>10.095117277340318</v>
      </c>
      <c r="W130" s="122">
        <v>10.65094858584775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0.55226521773203341</v>
      </c>
      <c r="D131" s="98">
        <v>0.86235546151647913</v>
      </c>
      <c r="E131" s="98">
        <v>0.71573610618850636</v>
      </c>
      <c r="F131" s="98">
        <v>2.6281342480795682</v>
      </c>
      <c r="G131" s="98">
        <v>2.0973679560397311</v>
      </c>
      <c r="H131" s="98">
        <v>1.0699830974483395</v>
      </c>
      <c r="I131" s="98">
        <v>7.401439186044521</v>
      </c>
      <c r="J131" s="98">
        <v>6.5091641293008102</v>
      </c>
      <c r="K131" s="98">
        <v>6.5815929165987832</v>
      </c>
      <c r="L131" s="98">
        <v>5.8004705332172453</v>
      </c>
      <c r="M131" s="98">
        <v>6.6919335705458129</v>
      </c>
      <c r="N131" s="98">
        <v>5.3133187932164221</v>
      </c>
      <c r="O131" s="98">
        <v>4.9616508768546606</v>
      </c>
      <c r="P131" s="98">
        <v>1.9078863145748446</v>
      </c>
      <c r="Q131" s="98">
        <v>5.5932389250865562</v>
      </c>
      <c r="R131" s="98">
        <v>4.5974868770738437</v>
      </c>
      <c r="S131" s="98">
        <v>3.5514956977071255</v>
      </c>
      <c r="T131" s="98">
        <v>0.78507859611925257</v>
      </c>
      <c r="U131" s="98">
        <v>2.2631956549606858</v>
      </c>
      <c r="V131" s="98">
        <v>3.0510106679101905</v>
      </c>
      <c r="W131" s="98">
        <v>5.5055557318756145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4.8023469998181283E-3</v>
      </c>
      <c r="D132" s="98">
        <v>9.1821018277475387E-3</v>
      </c>
      <c r="E132" s="98">
        <v>9.91110639070715E-3</v>
      </c>
      <c r="F132" s="98">
        <v>1.884158005015104E-2</v>
      </c>
      <c r="G132" s="98">
        <v>2.4211079832406321E-2</v>
      </c>
      <c r="H132" s="98">
        <v>1.0059469690487245E-2</v>
      </c>
      <c r="I132" s="98">
        <v>7.0082621671573392E-2</v>
      </c>
      <c r="J132" s="98">
        <v>5.3965752864105626E-2</v>
      </c>
      <c r="K132" s="98">
        <v>8.7788228893254328E-2</v>
      </c>
      <c r="L132" s="98">
        <v>3.0516248494913356E-2</v>
      </c>
      <c r="M132" s="98">
        <v>6.2862949445505217E-2</v>
      </c>
      <c r="N132" s="98">
        <v>1.205297614873662E-2</v>
      </c>
      <c r="O132" s="98">
        <v>6.0863348467346937E-2</v>
      </c>
      <c r="P132" s="98">
        <v>0.15945152223259779</v>
      </c>
      <c r="Q132" s="98">
        <v>0.112669663944576</v>
      </c>
      <c r="R132" s="98">
        <v>0.11121876165055006</v>
      </c>
      <c r="S132" s="98">
        <v>3.3489727835012348E-2</v>
      </c>
      <c r="T132" s="98">
        <v>0</v>
      </c>
      <c r="U132" s="98">
        <v>7.2816097143898723E-2</v>
      </c>
      <c r="V132" s="98">
        <v>2.743290344679334E-2</v>
      </c>
      <c r="W132" s="98">
        <v>0.10723561217101449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1.9857095749685931E-3</v>
      </c>
      <c r="D133" s="101">
        <v>3.9095359984676892E-3</v>
      </c>
      <c r="E133" s="101">
        <v>4.2120477011804184E-3</v>
      </c>
      <c r="F133" s="101">
        <v>8.5691926445205947E-3</v>
      </c>
      <c r="G133" s="101">
        <v>1.0842154745065396E-2</v>
      </c>
      <c r="H133" s="101">
        <v>4.4603339654110527E-3</v>
      </c>
      <c r="I133" s="101">
        <v>3.4492367295278929E-2</v>
      </c>
      <c r="J133" s="101">
        <v>2.399795305423023E-2</v>
      </c>
      <c r="K133" s="101">
        <v>3.9581692543418763E-2</v>
      </c>
      <c r="L133" s="101">
        <v>1.3664943843206764E-2</v>
      </c>
      <c r="M133" s="101">
        <v>2.9287729074490967E-2</v>
      </c>
      <c r="N133" s="101">
        <v>5.6431392335000779E-3</v>
      </c>
      <c r="O133" s="101">
        <v>2.977236136827047E-2</v>
      </c>
      <c r="P133" s="101">
        <v>6.9749531945002705E-2</v>
      </c>
      <c r="Q133" s="101">
        <v>4.8711610001475551E-2</v>
      </c>
      <c r="R133" s="101">
        <v>4.8831911869661335E-2</v>
      </c>
      <c r="S133" s="101">
        <v>1.5638331001054259E-2</v>
      </c>
      <c r="T133" s="101">
        <v>0</v>
      </c>
      <c r="U133" s="101">
        <v>3.1565743009047423E-2</v>
      </c>
      <c r="V133" s="101">
        <v>1.1178121521232745E-2</v>
      </c>
      <c r="W133" s="101">
        <v>4.8734018194516428E-2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2.8166374248495356E-3</v>
      </c>
      <c r="D134" s="104">
        <v>5.2725658292798504E-3</v>
      </c>
      <c r="E134" s="104">
        <v>5.6990586895267316E-3</v>
      </c>
      <c r="F134" s="104">
        <v>1.0272387405630447E-2</v>
      </c>
      <c r="G134" s="104">
        <v>1.3368925087340926E-2</v>
      </c>
      <c r="H134" s="104">
        <v>5.5991357250761925E-3</v>
      </c>
      <c r="I134" s="104">
        <v>3.559025437629447E-2</v>
      </c>
      <c r="J134" s="104">
        <v>2.9967799809875399E-2</v>
      </c>
      <c r="K134" s="104">
        <v>4.8206536349835565E-2</v>
      </c>
      <c r="L134" s="104">
        <v>1.6851304651706592E-2</v>
      </c>
      <c r="M134" s="104">
        <v>3.3575220371014243E-2</v>
      </c>
      <c r="N134" s="104">
        <v>6.4098369152365432E-3</v>
      </c>
      <c r="O134" s="104">
        <v>3.109098709907647E-2</v>
      </c>
      <c r="P134" s="104">
        <v>8.9701990287595096E-2</v>
      </c>
      <c r="Q134" s="104">
        <v>6.3958053943100446E-2</v>
      </c>
      <c r="R134" s="104">
        <v>6.238684978088873E-2</v>
      </c>
      <c r="S134" s="104">
        <v>1.7851396833958092E-2</v>
      </c>
      <c r="T134" s="104">
        <v>0</v>
      </c>
      <c r="U134" s="104">
        <v>4.12503541348513E-2</v>
      </c>
      <c r="V134" s="104">
        <v>1.6254781925560593E-2</v>
      </c>
      <c r="W134" s="104">
        <v>5.8501593976498061E-2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10.310621026832679</v>
      </c>
      <c r="D135" s="101">
        <v>8.9080269262112992</v>
      </c>
      <c r="E135" s="101">
        <v>4.9680562874608221</v>
      </c>
      <c r="F135" s="101">
        <v>16.029355083367026</v>
      </c>
      <c r="G135" s="101">
        <v>10.101697357383815</v>
      </c>
      <c r="H135" s="101">
        <v>7.2374176337662615</v>
      </c>
      <c r="I135" s="101">
        <v>4.7338800398213472</v>
      </c>
      <c r="J135" s="101">
        <v>2.2429995907816309</v>
      </c>
      <c r="K135" s="101">
        <v>2.3024613658738593</v>
      </c>
      <c r="L135" s="101">
        <v>4.4381221260687118</v>
      </c>
      <c r="M135" s="101">
        <v>2.8056145940079102</v>
      </c>
      <c r="N135" s="101">
        <v>6.9277638194100071</v>
      </c>
      <c r="O135" s="101">
        <v>2.8712576405085812</v>
      </c>
      <c r="P135" s="101">
        <v>2.1780367322626644</v>
      </c>
      <c r="Q135" s="101">
        <v>1.6169915753820947</v>
      </c>
      <c r="R135" s="101">
        <v>2.6982894771321426</v>
      </c>
      <c r="S135" s="101">
        <v>3.1638653297357351</v>
      </c>
      <c r="T135" s="101">
        <v>0.66940970019443924</v>
      </c>
      <c r="U135" s="101">
        <v>1.1733470214217292</v>
      </c>
      <c r="V135" s="101">
        <v>2.2396759493057168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5.5997051825098705</v>
      </c>
      <c r="D136" s="104">
        <v>5.1029038042460559</v>
      </c>
      <c r="E136" s="104">
        <v>6.8496350781205244</v>
      </c>
      <c r="F136" s="104">
        <v>5.0588604380837525</v>
      </c>
      <c r="G136" s="104">
        <v>7.3120117616464224</v>
      </c>
      <c r="H136" s="104">
        <v>6.4578745517363929</v>
      </c>
      <c r="I136" s="104">
        <v>7.8618213255195961</v>
      </c>
      <c r="J136" s="104">
        <v>2.9273946414025263</v>
      </c>
      <c r="K136" s="104">
        <v>7.3625489417290497</v>
      </c>
      <c r="L136" s="104">
        <v>3.6007479459089238</v>
      </c>
      <c r="M136" s="104">
        <v>8.4892999275750007</v>
      </c>
      <c r="N136" s="104">
        <v>9.2601301915899601</v>
      </c>
      <c r="O136" s="104">
        <v>9.4248738545886912</v>
      </c>
      <c r="P136" s="104">
        <v>21.659444384260155</v>
      </c>
      <c r="Q136" s="104">
        <v>28.80349210748588</v>
      </c>
      <c r="R136" s="104">
        <v>12.132787425699885</v>
      </c>
      <c r="S136" s="104">
        <v>8.5765174317658186</v>
      </c>
      <c r="T136" s="104">
        <v>1.731823953185587</v>
      </c>
      <c r="U136" s="104">
        <v>5.6757867563899005</v>
      </c>
      <c r="V136" s="104">
        <v>4.7769977566776163</v>
      </c>
      <c r="W136" s="104">
        <v>5.0381572418011222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2.3131062276863039</v>
      </c>
      <c r="D137" s="98">
        <v>2.1719794212413706</v>
      </c>
      <c r="E137" s="98">
        <v>2.9135569868586768</v>
      </c>
      <c r="F137" s="98">
        <v>2.2999668934212201</v>
      </c>
      <c r="G137" s="98">
        <v>3.2690805357832278</v>
      </c>
      <c r="H137" s="98">
        <v>2.8594199285629158</v>
      </c>
      <c r="I137" s="98">
        <v>3.8742324990963652</v>
      </c>
      <c r="J137" s="98">
        <v>1.2998950618468958</v>
      </c>
      <c r="K137" s="98">
        <v>3.3171410008222981</v>
      </c>
      <c r="L137" s="98">
        <v>1.6088128178544794</v>
      </c>
      <c r="M137" s="98">
        <v>3.9687458466873724</v>
      </c>
      <c r="N137" s="98">
        <v>4.3474221751145805</v>
      </c>
      <c r="O137" s="98">
        <v>4.6302331140179822</v>
      </c>
      <c r="P137" s="98">
        <v>9.3804818675620645</v>
      </c>
      <c r="Q137" s="98">
        <v>12.424854475780259</v>
      </c>
      <c r="R137" s="98">
        <v>5.3053042749616148</v>
      </c>
      <c r="S137" s="98">
        <v>4.0012418466078588</v>
      </c>
      <c r="T137" s="98">
        <v>0.7401921964214131</v>
      </c>
      <c r="U137" s="98">
        <v>2.4478477228563325</v>
      </c>
      <c r="V137" s="98">
        <v>1.9284429370096412</v>
      </c>
      <c r="W137" s="98">
        <v>2.2564101218103545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3.2865989548235661</v>
      </c>
      <c r="D138" s="98">
        <v>2.9309243830046854</v>
      </c>
      <c r="E138" s="98">
        <v>3.9360780912618472</v>
      </c>
      <c r="F138" s="98">
        <v>2.7588935446625324</v>
      </c>
      <c r="G138" s="98">
        <v>4.0429312258631951</v>
      </c>
      <c r="H138" s="98">
        <v>3.5984546231734771</v>
      </c>
      <c r="I138" s="98">
        <v>3.9875888264232304</v>
      </c>
      <c r="J138" s="98">
        <v>1.6274995795556302</v>
      </c>
      <c r="K138" s="98">
        <v>4.0454079409067516</v>
      </c>
      <c r="L138" s="98">
        <v>1.9919351280544446</v>
      </c>
      <c r="M138" s="98">
        <v>4.5205540808876279</v>
      </c>
      <c r="N138" s="98">
        <v>4.9127080164753796</v>
      </c>
      <c r="O138" s="98">
        <v>4.794640740570709</v>
      </c>
      <c r="P138" s="98">
        <v>12.27896251669809</v>
      </c>
      <c r="Q138" s="98">
        <v>16.378637631705619</v>
      </c>
      <c r="R138" s="98">
        <v>6.8274831507382689</v>
      </c>
      <c r="S138" s="98">
        <v>4.5752755851579607</v>
      </c>
      <c r="T138" s="98">
        <v>0.99163175676417392</v>
      </c>
      <c r="U138" s="98">
        <v>3.227939033533568</v>
      </c>
      <c r="V138" s="98">
        <v>2.8485548196679749</v>
      </c>
      <c r="W138" s="98">
        <v>2.7817471199907677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6.6375787769445687</v>
      </c>
      <c r="D139" s="122">
        <v>5.8803404451385042</v>
      </c>
      <c r="E139" s="122">
        <v>5.0067945606974211</v>
      </c>
      <c r="F139" s="122">
        <v>9.5319991269601108</v>
      </c>
      <c r="G139" s="122">
        <v>8.0113652719675361</v>
      </c>
      <c r="H139" s="122">
        <v>6.117756678893544</v>
      </c>
      <c r="I139" s="122">
        <v>7.2872136052688807</v>
      </c>
      <c r="J139" s="122">
        <v>4.397949113735609</v>
      </c>
      <c r="K139" s="122">
        <v>5.9770287731535081</v>
      </c>
      <c r="L139" s="122">
        <v>5.0680232931973261</v>
      </c>
      <c r="M139" s="122">
        <v>5.7125913850378449</v>
      </c>
      <c r="N139" s="122">
        <v>7.4125112206940571</v>
      </c>
      <c r="O139" s="122">
        <v>6.1300110869210105</v>
      </c>
      <c r="P139" s="122">
        <v>9.4518839859003858</v>
      </c>
      <c r="Q139" s="122">
        <v>12.322254796971116</v>
      </c>
      <c r="R139" s="122">
        <v>6.3676822956516741</v>
      </c>
      <c r="S139" s="122">
        <v>4.9977258317846953</v>
      </c>
      <c r="T139" s="122">
        <v>0.98321799983790459</v>
      </c>
      <c r="U139" s="122">
        <v>2.893265195700184</v>
      </c>
      <c r="V139" s="122">
        <v>3.1880374792559922</v>
      </c>
      <c r="W139" s="122">
        <v>3.3010201904482175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6.6375787769445687</v>
      </c>
      <c r="D141" s="33">
        <v>5.8803404451385042</v>
      </c>
      <c r="E141" s="33">
        <v>5.0067945606974211</v>
      </c>
      <c r="F141" s="33">
        <v>9.5319991269601108</v>
      </c>
      <c r="G141" s="33">
        <v>8.0113652719675361</v>
      </c>
      <c r="H141" s="33">
        <v>6.117756678893544</v>
      </c>
      <c r="I141" s="33">
        <v>7.2872136052688807</v>
      </c>
      <c r="J141" s="33">
        <v>4.397949113735609</v>
      </c>
      <c r="K141" s="33">
        <v>5.9770287731535081</v>
      </c>
      <c r="L141" s="33">
        <v>5.0680232931973261</v>
      </c>
      <c r="M141" s="33">
        <v>5.7125913850378449</v>
      </c>
      <c r="N141" s="33">
        <v>7.4125112206940571</v>
      </c>
      <c r="O141" s="33">
        <v>6.1300110869210105</v>
      </c>
      <c r="P141" s="33">
        <v>9.4518839859003858</v>
      </c>
      <c r="Q141" s="33">
        <v>12.322254796971116</v>
      </c>
      <c r="R141" s="33">
        <v>6.3676822956516741</v>
      </c>
      <c r="S141" s="33">
        <v>4.9977258317846953</v>
      </c>
      <c r="T141" s="33">
        <v>0.98321799983790459</v>
      </c>
      <c r="U141" s="33">
        <v>2.893265195700184</v>
      </c>
      <c r="V141" s="33">
        <v>3.1880374792559922</v>
      </c>
      <c r="W141" s="33">
        <v>3.3010201904482175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25.416256674495742</v>
      </c>
      <c r="D143" s="117">
        <f t="shared" si="49"/>
        <v>35.83707693547197</v>
      </c>
      <c r="E143" s="117">
        <f t="shared" si="49"/>
        <v>31.812692079963988</v>
      </c>
      <c r="F143" s="117">
        <f t="shared" si="49"/>
        <v>21.034737966289441</v>
      </c>
      <c r="G143" s="117">
        <f t="shared" si="49"/>
        <v>23.83986182533372</v>
      </c>
      <c r="H143" s="117">
        <f t="shared" si="49"/>
        <v>31.64430511314136</v>
      </c>
      <c r="I143" s="117">
        <f t="shared" si="49"/>
        <v>45.493839057181802</v>
      </c>
      <c r="J143" s="117">
        <f t="shared" si="49"/>
        <v>35.564428625550718</v>
      </c>
      <c r="K143" s="117">
        <f t="shared" si="49"/>
        <v>43.010312117291029</v>
      </c>
      <c r="L143" s="117">
        <f t="shared" si="49"/>
        <v>41.565228366475985</v>
      </c>
      <c r="M143" s="117">
        <f t="shared" si="49"/>
        <v>53.721421867336439</v>
      </c>
      <c r="N143" s="117">
        <f t="shared" si="49"/>
        <v>42.584079973125377</v>
      </c>
      <c r="O143" s="117">
        <f t="shared" si="49"/>
        <v>44.300434673219335</v>
      </c>
      <c r="P143" s="117">
        <f t="shared" si="49"/>
        <v>125.28078895314988</v>
      </c>
      <c r="Q143" s="117">
        <f t="shared" si="49"/>
        <v>89.284082143359115</v>
      </c>
      <c r="R143" s="117">
        <f t="shared" ref="R143:V143" si="50">R144+R146+R148+R157</f>
        <v>51.966422773389901</v>
      </c>
      <c r="S143" s="117">
        <f t="shared" si="50"/>
        <v>48.08207914254384</v>
      </c>
      <c r="T143" s="117">
        <f t="shared" si="50"/>
        <v>51.461095766083552</v>
      </c>
      <c r="U143" s="117">
        <f t="shared" si="50"/>
        <v>45.499597122267566</v>
      </c>
      <c r="V143" s="117">
        <f t="shared" si="50"/>
        <v>51.453710871670147</v>
      </c>
      <c r="W143" s="117">
        <f t="shared" ref="W143" si="51">W144+W146+W148+W157</f>
        <v>38.937837382987361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20.967161976180158</v>
      </c>
      <c r="D144" s="122">
        <f t="shared" si="52"/>
        <v>28.935430645679844</v>
      </c>
      <c r="E144" s="122">
        <f t="shared" si="52"/>
        <v>25.169710840548657</v>
      </c>
      <c r="F144" s="122">
        <f t="shared" si="52"/>
        <v>16.399688178874396</v>
      </c>
      <c r="G144" s="122">
        <f t="shared" si="52"/>
        <v>18.064240535411074</v>
      </c>
      <c r="H144" s="122">
        <f t="shared" si="52"/>
        <v>22.835246447740072</v>
      </c>
      <c r="I144" s="122">
        <f t="shared" si="52"/>
        <v>32.696375225477091</v>
      </c>
      <c r="J144" s="122">
        <f t="shared" si="52"/>
        <v>25.300838219573578</v>
      </c>
      <c r="K144" s="122">
        <f t="shared" si="52"/>
        <v>32.100694601162211</v>
      </c>
      <c r="L144" s="122">
        <f t="shared" si="52"/>
        <v>31.168728578470432</v>
      </c>
      <c r="M144" s="122">
        <f t="shared" si="52"/>
        <v>40.166709631747189</v>
      </c>
      <c r="N144" s="122">
        <f t="shared" si="52"/>
        <v>31.945136240311481</v>
      </c>
      <c r="O144" s="122">
        <f t="shared" si="52"/>
        <v>33.580921596248899</v>
      </c>
      <c r="P144" s="122">
        <f t="shared" si="52"/>
        <v>96.963678523129943</v>
      </c>
      <c r="Q144" s="122">
        <f t="shared" si="52"/>
        <v>68.452893795046577</v>
      </c>
      <c r="R144" s="122">
        <f t="shared" si="52"/>
        <v>37.26991572889488</v>
      </c>
      <c r="S144" s="122">
        <f t="shared" si="52"/>
        <v>32.578310328470259</v>
      </c>
      <c r="T144" s="122">
        <f t="shared" si="52"/>
        <v>34.422291550186571</v>
      </c>
      <c r="U144" s="122">
        <f t="shared" si="52"/>
        <v>31.185774852981218</v>
      </c>
      <c r="V144" s="122">
        <f t="shared" si="52"/>
        <v>35.375783626098865</v>
      </c>
      <c r="W144" s="122">
        <f t="shared" si="52"/>
        <v>25.415126019267603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20.967161976180158</v>
      </c>
      <c r="D145" s="98">
        <v>28.935430645679844</v>
      </c>
      <c r="E145" s="98">
        <v>25.169710840548657</v>
      </c>
      <c r="F145" s="98">
        <v>16.399688178874396</v>
      </c>
      <c r="G145" s="98">
        <v>18.064240535411074</v>
      </c>
      <c r="H145" s="98">
        <v>22.835246447740072</v>
      </c>
      <c r="I145" s="98">
        <v>32.696375225477091</v>
      </c>
      <c r="J145" s="98">
        <v>25.300838219573578</v>
      </c>
      <c r="K145" s="98">
        <v>32.100694601162211</v>
      </c>
      <c r="L145" s="98">
        <v>31.168728578470432</v>
      </c>
      <c r="M145" s="98">
        <v>40.166709631747189</v>
      </c>
      <c r="N145" s="98">
        <v>31.945136240311481</v>
      </c>
      <c r="O145" s="98">
        <v>33.580921596248899</v>
      </c>
      <c r="P145" s="98">
        <v>96.963678523129943</v>
      </c>
      <c r="Q145" s="98">
        <v>68.452893795046577</v>
      </c>
      <c r="R145" s="98">
        <v>37.26991572889488</v>
      </c>
      <c r="S145" s="98">
        <v>32.578310328470259</v>
      </c>
      <c r="T145" s="98">
        <v>34.422291550186571</v>
      </c>
      <c r="U145" s="98">
        <v>31.185774852981218</v>
      </c>
      <c r="V145" s="98">
        <v>35.375783626098865</v>
      </c>
      <c r="W145" s="98">
        <v>25.415126019267603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5.6155389756752189E-2</v>
      </c>
      <c r="D146" s="122">
        <f t="shared" si="53"/>
        <v>5.7218024563513215E-2</v>
      </c>
      <c r="E146" s="122">
        <f t="shared" si="53"/>
        <v>0.88467619901143923</v>
      </c>
      <c r="F146" s="122">
        <f t="shared" si="53"/>
        <v>0.36913525897817645</v>
      </c>
      <c r="G146" s="122">
        <f t="shared" si="53"/>
        <v>0.4990720864412741</v>
      </c>
      <c r="H146" s="122">
        <f t="shared" si="53"/>
        <v>1.0575377269733572</v>
      </c>
      <c r="I146" s="122">
        <f t="shared" si="53"/>
        <v>1.2514589008411161</v>
      </c>
      <c r="J146" s="122">
        <f t="shared" si="53"/>
        <v>1.0479473285922101</v>
      </c>
      <c r="K146" s="122">
        <f t="shared" si="53"/>
        <v>1.4501067347042873</v>
      </c>
      <c r="L146" s="122">
        <f t="shared" si="53"/>
        <v>1.7100064858378354</v>
      </c>
      <c r="M146" s="122">
        <f t="shared" si="53"/>
        <v>2.5215262367604003</v>
      </c>
      <c r="N146" s="122">
        <f t="shared" si="53"/>
        <v>2.0274728027411677</v>
      </c>
      <c r="O146" s="122">
        <f t="shared" si="53"/>
        <v>2.1800637876315698</v>
      </c>
      <c r="P146" s="122">
        <f t="shared" si="53"/>
        <v>3.6325535108166482</v>
      </c>
      <c r="Q146" s="122">
        <f t="shared" si="53"/>
        <v>2.4192178582150889</v>
      </c>
      <c r="R146" s="122">
        <f t="shared" si="53"/>
        <v>0.85190521282197373</v>
      </c>
      <c r="S146" s="122">
        <f t="shared" si="53"/>
        <v>1.5153496274840008</v>
      </c>
      <c r="T146" s="122">
        <f t="shared" si="53"/>
        <v>1.6477695830136194</v>
      </c>
      <c r="U146" s="122">
        <f t="shared" si="53"/>
        <v>1.8557778408194257</v>
      </c>
      <c r="V146" s="122">
        <f t="shared" si="53"/>
        <v>3.3508282767094761</v>
      </c>
      <c r="W146" s="122">
        <f t="shared" si="53"/>
        <v>1.8093960984921724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5.6155389756752189E-2</v>
      </c>
      <c r="D147" s="98">
        <v>5.7218024563513215E-2</v>
      </c>
      <c r="E147" s="98">
        <v>0.88467619901143923</v>
      </c>
      <c r="F147" s="98">
        <v>0.36913525897817645</v>
      </c>
      <c r="G147" s="98">
        <v>0.4990720864412741</v>
      </c>
      <c r="H147" s="98">
        <v>1.0575377269733572</v>
      </c>
      <c r="I147" s="98">
        <v>1.2514589008411161</v>
      </c>
      <c r="J147" s="98">
        <v>1.0479473285922101</v>
      </c>
      <c r="K147" s="98">
        <v>1.4501067347042873</v>
      </c>
      <c r="L147" s="98">
        <v>1.7100064858378354</v>
      </c>
      <c r="M147" s="98">
        <v>2.5215262367604003</v>
      </c>
      <c r="N147" s="98">
        <v>2.0274728027411677</v>
      </c>
      <c r="O147" s="98">
        <v>2.1800637876315698</v>
      </c>
      <c r="P147" s="98">
        <v>3.6325535108166482</v>
      </c>
      <c r="Q147" s="98">
        <v>2.4192178582150889</v>
      </c>
      <c r="R147" s="98">
        <v>0.85190521282197373</v>
      </c>
      <c r="S147" s="98">
        <v>1.5153496274840008</v>
      </c>
      <c r="T147" s="98">
        <v>1.6477695830136194</v>
      </c>
      <c r="U147" s="98">
        <v>1.8557778408194257</v>
      </c>
      <c r="V147" s="98">
        <v>3.3508282767094761</v>
      </c>
      <c r="W147" s="98">
        <v>1.8093960984921724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3.1320214074408277</v>
      </c>
      <c r="D148" s="122">
        <v>4.9010365252099595</v>
      </c>
      <c r="E148" s="122">
        <v>4.0971774234336271</v>
      </c>
      <c r="F148" s="122">
        <v>3.0554505622322026</v>
      </c>
      <c r="G148" s="122">
        <v>3.7354564111028123</v>
      </c>
      <c r="H148" s="122">
        <v>5.4979145835436238</v>
      </c>
      <c r="I148" s="122">
        <v>8.4658747434337371</v>
      </c>
      <c r="J148" s="122">
        <v>6.7259385807103591</v>
      </c>
      <c r="K148" s="122">
        <v>6.9241509100544532</v>
      </c>
      <c r="L148" s="122">
        <v>6.3478710445425168</v>
      </c>
      <c r="M148" s="122">
        <v>8.387180848044693</v>
      </c>
      <c r="N148" s="122">
        <v>6.4347515794788279</v>
      </c>
      <c r="O148" s="122">
        <v>6.3327050497645345</v>
      </c>
      <c r="P148" s="122">
        <v>18.113500894109961</v>
      </c>
      <c r="Q148" s="122">
        <v>13.628856322214675</v>
      </c>
      <c r="R148" s="122">
        <v>10.436025934688624</v>
      </c>
      <c r="S148" s="122">
        <v>10.476482540888226</v>
      </c>
      <c r="T148" s="122">
        <v>11.876452692300308</v>
      </c>
      <c r="U148" s="122">
        <v>9.4749968213051208</v>
      </c>
      <c r="V148" s="122">
        <v>9.7222104483301592</v>
      </c>
      <c r="W148" s="122">
        <v>8.9064364752825735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0.37498760069518811</v>
      </c>
      <c r="D149" s="98">
        <v>0.30359118615315267</v>
      </c>
      <c r="E149" s="98">
        <v>0.38438393842802132</v>
      </c>
      <c r="F149" s="98">
        <v>0.43007102826972837</v>
      </c>
      <c r="G149" s="98">
        <v>0.44354261235188819</v>
      </c>
      <c r="H149" s="98">
        <v>0.57366672096649773</v>
      </c>
      <c r="I149" s="98">
        <v>0.52377088100828684</v>
      </c>
      <c r="J149" s="98">
        <v>0.56887712474769736</v>
      </c>
      <c r="K149" s="98">
        <v>0.7432939869723274</v>
      </c>
      <c r="L149" s="98">
        <v>0.63855998323765606</v>
      </c>
      <c r="M149" s="98">
        <v>0.89878219746826316</v>
      </c>
      <c r="N149" s="98">
        <v>0.50587255608130499</v>
      </c>
      <c r="O149" s="98">
        <v>0.56803131438298826</v>
      </c>
      <c r="P149" s="98">
        <v>2.8669041931395269</v>
      </c>
      <c r="Q149" s="98">
        <v>1.6421073954897505</v>
      </c>
      <c r="R149" s="98">
        <v>0.98455058576395904</v>
      </c>
      <c r="S149" s="98">
        <v>0.83483674243105888</v>
      </c>
      <c r="T149" s="98">
        <v>1.9778690719207164</v>
      </c>
      <c r="U149" s="98">
        <v>1.0117235506353346</v>
      </c>
      <c r="V149" s="98">
        <v>1.1471263965494569</v>
      </c>
      <c r="W149" s="98">
        <v>0.68420477948364122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1.8002304131472511E-3</v>
      </c>
      <c r="D150" s="98">
        <v>1.5355463227047568E-3</v>
      </c>
      <c r="E150" s="98">
        <v>1.5647185203107098E-3</v>
      </c>
      <c r="F150" s="98">
        <v>3.7100173882014323E-3</v>
      </c>
      <c r="G150" s="98">
        <v>1.1821552804423625E-3</v>
      </c>
      <c r="H150" s="98">
        <v>4.8865643042281543E-3</v>
      </c>
      <c r="I150" s="98">
        <v>0</v>
      </c>
      <c r="J150" s="98">
        <v>9.9916456380347747E-3</v>
      </c>
      <c r="K150" s="98">
        <v>8.1124062164442904E-3</v>
      </c>
      <c r="L150" s="98">
        <v>4.4471682788706814E-3</v>
      </c>
      <c r="M150" s="98">
        <v>1.0478443906314274E-2</v>
      </c>
      <c r="N150" s="98">
        <v>3.1762033248608499E-3</v>
      </c>
      <c r="O150" s="98">
        <v>1.7484259315299901E-3</v>
      </c>
      <c r="P150" s="98">
        <v>8.124484778053026E-2</v>
      </c>
      <c r="Q150" s="98">
        <v>0</v>
      </c>
      <c r="R150" s="98">
        <v>3.7802664969020128E-2</v>
      </c>
      <c r="S150" s="98">
        <v>0</v>
      </c>
      <c r="T150" s="98">
        <v>4.7216947188983394E-2</v>
      </c>
      <c r="U150" s="98">
        <v>1.0881996013646721E-2</v>
      </c>
      <c r="V150" s="98">
        <v>2.8161072681936038E-2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7.4443230407134986E-4</v>
      </c>
      <c r="D151" s="101">
        <v>6.534128168124493E-4</v>
      </c>
      <c r="E151" s="101">
        <v>6.6391206713810433E-4</v>
      </c>
      <c r="F151" s="101">
        <v>1.6895871542030214E-3</v>
      </c>
      <c r="G151" s="101">
        <v>5.2892699308175614E-4</v>
      </c>
      <c r="H151" s="101">
        <v>2.1708948254898666E-3</v>
      </c>
      <c r="I151" s="101">
        <v>0</v>
      </c>
      <c r="J151" s="101">
        <v>4.4480497897751905E-3</v>
      </c>
      <c r="K151" s="101">
        <v>3.6569896823335384E-3</v>
      </c>
      <c r="L151" s="101">
        <v>1.9909426644589374E-3</v>
      </c>
      <c r="M151" s="101">
        <v>4.885410628543657E-3</v>
      </c>
      <c r="N151" s="101">
        <v>1.4891925882150883E-3</v>
      </c>
      <c r="O151" s="101">
        <v>8.5485385686672334E-4</v>
      </c>
      <c r="P151" s="101">
        <v>3.5566292224678192E-2</v>
      </c>
      <c r="Q151" s="101">
        <v>0</v>
      </c>
      <c r="R151" s="101">
        <v>1.6614123255157681E-2</v>
      </c>
      <c r="S151" s="101">
        <v>0</v>
      </c>
      <c r="T151" s="101">
        <v>2.02761385609617E-2</v>
      </c>
      <c r="U151" s="101">
        <v>4.7192030031236116E-3</v>
      </c>
      <c r="V151" s="101">
        <v>1.1576179524223401E-2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1.0557981090759012E-3</v>
      </c>
      <c r="D152" s="104">
        <v>8.8213350589230754E-4</v>
      </c>
      <c r="E152" s="104">
        <v>9.0080645317260543E-4</v>
      </c>
      <c r="F152" s="104">
        <v>2.0204302339984111E-3</v>
      </c>
      <c r="G152" s="104">
        <v>6.5322828736060639E-4</v>
      </c>
      <c r="H152" s="104">
        <v>2.7156694787382877E-3</v>
      </c>
      <c r="I152" s="104">
        <v>0</v>
      </c>
      <c r="J152" s="104">
        <v>5.5435958482595842E-3</v>
      </c>
      <c r="K152" s="104">
        <v>4.4554165341107524E-3</v>
      </c>
      <c r="L152" s="104">
        <v>2.4562256144117444E-3</v>
      </c>
      <c r="M152" s="104">
        <v>5.5930332777706163E-3</v>
      </c>
      <c r="N152" s="104">
        <v>1.6870107366457616E-3</v>
      </c>
      <c r="O152" s="104">
        <v>8.9357207466326681E-4</v>
      </c>
      <c r="P152" s="104">
        <v>4.5678555555852061E-2</v>
      </c>
      <c r="Q152" s="104">
        <v>0</v>
      </c>
      <c r="R152" s="104">
        <v>2.118854171386245E-2</v>
      </c>
      <c r="S152" s="104">
        <v>0</v>
      </c>
      <c r="T152" s="104">
        <v>2.694080862802169E-2</v>
      </c>
      <c r="U152" s="104">
        <v>6.1627930105231082E-3</v>
      </c>
      <c r="V152" s="104">
        <v>1.6584893157712634E-2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1.7855318759389842</v>
      </c>
      <c r="D153" s="101">
        <v>2.9220953889973966</v>
      </c>
      <c r="E153" s="101">
        <v>1.5601411729272128</v>
      </c>
      <c r="F153" s="101">
        <v>1.9928290913229336</v>
      </c>
      <c r="G153" s="101">
        <v>1.9089903718346661</v>
      </c>
      <c r="H153" s="101">
        <v>2.5996935748428807</v>
      </c>
      <c r="I153" s="101">
        <v>2.9848776050418677</v>
      </c>
      <c r="J153" s="101">
        <v>2.6666350171459849</v>
      </c>
      <c r="K153" s="101">
        <v>1.470590054673349</v>
      </c>
      <c r="L153" s="101">
        <v>3.1495526027293184</v>
      </c>
      <c r="M153" s="101">
        <v>1.8574215183056102</v>
      </c>
      <c r="N153" s="101">
        <v>2.5359320952794708</v>
      </c>
      <c r="O153" s="101">
        <v>1.3456315046691634</v>
      </c>
      <c r="P153" s="101">
        <v>1.3856687714302458</v>
      </c>
      <c r="Q153" s="101">
        <v>0.63720196399932238</v>
      </c>
      <c r="R153" s="101">
        <v>1.712618653796631</v>
      </c>
      <c r="S153" s="101">
        <v>2.5982622764799017</v>
      </c>
      <c r="T153" s="101">
        <v>2.7464478908907672</v>
      </c>
      <c r="U153" s="101">
        <v>1.447969634410182</v>
      </c>
      <c r="V153" s="101">
        <v>2.7281315921970628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0.96970170039350823</v>
      </c>
      <c r="D154" s="104">
        <v>1.6738144037367055</v>
      </c>
      <c r="E154" s="104">
        <v>2.1510875935580822</v>
      </c>
      <c r="F154" s="104">
        <v>0.62884042525133954</v>
      </c>
      <c r="G154" s="104">
        <v>1.3817412716358157</v>
      </c>
      <c r="H154" s="104">
        <v>2.3196677234300176</v>
      </c>
      <c r="I154" s="104">
        <v>4.9572262573835832</v>
      </c>
      <c r="J154" s="104">
        <v>3.4804347931786417</v>
      </c>
      <c r="K154" s="104">
        <v>4.7021544621923326</v>
      </c>
      <c r="L154" s="104">
        <v>2.5553112902966713</v>
      </c>
      <c r="M154" s="104">
        <v>5.6204986883645063</v>
      </c>
      <c r="N154" s="104">
        <v>3.3897707247931912</v>
      </c>
      <c r="O154" s="104">
        <v>4.4172938047808525</v>
      </c>
      <c r="P154" s="104">
        <v>13.779683081759659</v>
      </c>
      <c r="Q154" s="104">
        <v>11.349546962725602</v>
      </c>
      <c r="R154" s="104">
        <v>7.701054030159014</v>
      </c>
      <c r="S154" s="104">
        <v>7.0433835219772645</v>
      </c>
      <c r="T154" s="104">
        <v>7.1049187822998423</v>
      </c>
      <c r="U154" s="104">
        <v>7.0044216402459574</v>
      </c>
      <c r="V154" s="104">
        <v>5.8187913869017036</v>
      </c>
      <c r="W154" s="104">
        <v>8.2222316957989321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0.40056091688256823</v>
      </c>
      <c r="D155" s="98">
        <v>0.71243562084562095</v>
      </c>
      <c r="E155" s="98">
        <v>0.91498542857787701</v>
      </c>
      <c r="F155" s="98">
        <v>0.28589682934025579</v>
      </c>
      <c r="G155" s="98">
        <v>0.61775386088491846</v>
      </c>
      <c r="H155" s="98">
        <v>1.0271032772286521</v>
      </c>
      <c r="I155" s="98">
        <v>2.4428750383054547</v>
      </c>
      <c r="J155" s="98">
        <v>1.5454697965032402</v>
      </c>
      <c r="K155" s="98">
        <v>2.1185202953740481</v>
      </c>
      <c r="L155" s="98">
        <v>1.141712116258619</v>
      </c>
      <c r="M155" s="98">
        <v>2.6275818991037041</v>
      </c>
      <c r="N155" s="98">
        <v>1.5914208669446201</v>
      </c>
      <c r="O155" s="98">
        <v>2.1701192360558528</v>
      </c>
      <c r="P155" s="98">
        <v>5.9678385555970728</v>
      </c>
      <c r="Q155" s="98">
        <v>4.8958115513101284</v>
      </c>
      <c r="R155" s="98">
        <v>3.3674400971841121</v>
      </c>
      <c r="S155" s="98">
        <v>3.285981881813913</v>
      </c>
      <c r="T155" s="98">
        <v>3.0366859340365662</v>
      </c>
      <c r="U155" s="98">
        <v>3.0208600671437642</v>
      </c>
      <c r="V155" s="98">
        <v>2.3490082523730211</v>
      </c>
      <c r="W155" s="98">
        <v>3.6824429909293781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0.56914078351094</v>
      </c>
      <c r="D156" s="98">
        <v>0.96137878289108469</v>
      </c>
      <c r="E156" s="98">
        <v>1.2361021649802051</v>
      </c>
      <c r="F156" s="98">
        <v>0.34294359591108375</v>
      </c>
      <c r="G156" s="98">
        <v>0.76398741075089727</v>
      </c>
      <c r="H156" s="98">
        <v>1.2925644462013655</v>
      </c>
      <c r="I156" s="98">
        <v>2.514351219078129</v>
      </c>
      <c r="J156" s="98">
        <v>1.9349649966754017</v>
      </c>
      <c r="K156" s="98">
        <v>2.5836341668182845</v>
      </c>
      <c r="L156" s="98">
        <v>1.4135991740380522</v>
      </c>
      <c r="M156" s="98">
        <v>2.9929167892608022</v>
      </c>
      <c r="N156" s="98">
        <v>1.798349857848571</v>
      </c>
      <c r="O156" s="98">
        <v>2.2471745687250002</v>
      </c>
      <c r="P156" s="98">
        <v>7.8118445261625862</v>
      </c>
      <c r="Q156" s="98">
        <v>6.4537354114154741</v>
      </c>
      <c r="R156" s="98">
        <v>4.3336139329749015</v>
      </c>
      <c r="S156" s="98">
        <v>3.7574016401633514</v>
      </c>
      <c r="T156" s="98">
        <v>4.0682328482632766</v>
      </c>
      <c r="U156" s="98">
        <v>3.9835615731021932</v>
      </c>
      <c r="V156" s="98">
        <v>3.4697831345286825</v>
      </c>
      <c r="W156" s="98">
        <v>4.5397887048695544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1.2609179011180007</v>
      </c>
      <c r="D157" s="122">
        <v>1.9433917400186562</v>
      </c>
      <c r="E157" s="122">
        <v>1.6611276169702625</v>
      </c>
      <c r="F157" s="122">
        <v>1.2104639662046675</v>
      </c>
      <c r="G157" s="122">
        <v>1.5410927923785585</v>
      </c>
      <c r="H157" s="122">
        <v>2.2536063548843095</v>
      </c>
      <c r="I157" s="122">
        <v>3.0801301874298566</v>
      </c>
      <c r="J157" s="122">
        <v>2.4897044966745803</v>
      </c>
      <c r="K157" s="122">
        <v>2.5353598713700816</v>
      </c>
      <c r="L157" s="122">
        <v>2.338622257625206</v>
      </c>
      <c r="M157" s="122">
        <v>2.6460051507841551</v>
      </c>
      <c r="N157" s="122">
        <v>2.1767193505939018</v>
      </c>
      <c r="O157" s="122">
        <v>2.2067442395743329</v>
      </c>
      <c r="P157" s="122">
        <v>6.571056025093327</v>
      </c>
      <c r="Q157" s="122">
        <v>4.7831141678827667</v>
      </c>
      <c r="R157" s="122">
        <v>3.4085758969844262</v>
      </c>
      <c r="S157" s="122">
        <v>3.5119366457013523</v>
      </c>
      <c r="T157" s="122">
        <v>3.5145819405830481</v>
      </c>
      <c r="U157" s="122">
        <v>2.9830476071618039</v>
      </c>
      <c r="V157" s="122">
        <v>3.0048885205316407</v>
      </c>
      <c r="W157" s="122">
        <v>2.8068787899450074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1.2609179011180007</v>
      </c>
      <c r="D159" s="33">
        <v>1.9433917400186562</v>
      </c>
      <c r="E159" s="33">
        <v>1.6611276169702625</v>
      </c>
      <c r="F159" s="33">
        <v>1.2104639662046675</v>
      </c>
      <c r="G159" s="33">
        <v>1.5410927923785585</v>
      </c>
      <c r="H159" s="33">
        <v>2.2536063548843095</v>
      </c>
      <c r="I159" s="33">
        <v>3.0801301874298566</v>
      </c>
      <c r="J159" s="33">
        <v>2.4897044966745803</v>
      </c>
      <c r="K159" s="33">
        <v>2.5353598713700816</v>
      </c>
      <c r="L159" s="33">
        <v>2.338622257625206</v>
      </c>
      <c r="M159" s="33">
        <v>2.6460051507841551</v>
      </c>
      <c r="N159" s="33">
        <v>2.1767193505939018</v>
      </c>
      <c r="O159" s="33">
        <v>2.2067442395743329</v>
      </c>
      <c r="P159" s="33">
        <v>6.571056025093327</v>
      </c>
      <c r="Q159" s="33">
        <v>4.7831141678827667</v>
      </c>
      <c r="R159" s="33">
        <v>3.4085758969844262</v>
      </c>
      <c r="S159" s="33">
        <v>3.5119366457013523</v>
      </c>
      <c r="T159" s="33">
        <v>3.5145819405830481</v>
      </c>
      <c r="U159" s="33">
        <v>2.9830476071618039</v>
      </c>
      <c r="V159" s="33">
        <v>3.0048885205316407</v>
      </c>
      <c r="W159" s="33">
        <v>2.8068787899450074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5.9507712060138749</v>
      </c>
      <c r="D161" s="117">
        <f t="shared" si="54"/>
        <v>7.5811664536595886</v>
      </c>
      <c r="E161" s="117">
        <f t="shared" si="54"/>
        <v>7.6128570940200504</v>
      </c>
      <c r="F161" s="117">
        <f t="shared" si="54"/>
        <v>6.6422915877169251</v>
      </c>
      <c r="G161" s="117">
        <f t="shared" si="54"/>
        <v>5.2097629468810736</v>
      </c>
      <c r="H161" s="117">
        <f t="shared" si="54"/>
        <v>3.2911454466734771</v>
      </c>
      <c r="I161" s="117">
        <f t="shared" si="54"/>
        <v>2.4793534154976062</v>
      </c>
      <c r="J161" s="117">
        <f t="shared" si="54"/>
        <v>1.4899590600095738</v>
      </c>
      <c r="K161" s="117">
        <f t="shared" si="54"/>
        <v>1.9655583250542352</v>
      </c>
      <c r="L161" s="117">
        <f t="shared" si="54"/>
        <v>2.6381686890219269</v>
      </c>
      <c r="M161" s="117">
        <f t="shared" si="54"/>
        <v>2.8392543126757595</v>
      </c>
      <c r="N161" s="117">
        <f t="shared" si="54"/>
        <v>3.0731710797212428</v>
      </c>
      <c r="O161" s="117">
        <f t="shared" si="54"/>
        <v>3.0519885186711493</v>
      </c>
      <c r="P161" s="117">
        <f t="shared" si="54"/>
        <v>1.3908509355502567</v>
      </c>
      <c r="Q161" s="117">
        <f t="shared" si="54"/>
        <v>2.8225715904769335</v>
      </c>
      <c r="R161" s="117">
        <f t="shared" ref="R161:V161" si="55">R162+R164+R166+R175</f>
        <v>2.4379640330374435</v>
      </c>
      <c r="S161" s="117">
        <f t="shared" si="55"/>
        <v>3.2749075149560385</v>
      </c>
      <c r="T161" s="117">
        <f t="shared" si="55"/>
        <v>1.9461477065243917</v>
      </c>
      <c r="U161" s="117">
        <f t="shared" si="55"/>
        <v>0.48460350054775309</v>
      </c>
      <c r="V161" s="117">
        <f t="shared" si="55"/>
        <v>0</v>
      </c>
      <c r="W161" s="117">
        <f t="shared" ref="W161" si="56">W162+W164+W166+W175</f>
        <v>0.51502553023570818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4.9375909403394251</v>
      </c>
      <c r="D162" s="122">
        <f t="shared" si="57"/>
        <v>6.1056233647515699</v>
      </c>
      <c r="E162" s="122">
        <f t="shared" si="57"/>
        <v>5.9703902593669271</v>
      </c>
      <c r="F162" s="122">
        <f t="shared" si="57"/>
        <v>5.2128160291483097</v>
      </c>
      <c r="G162" s="122">
        <f t="shared" si="57"/>
        <v>4.0412499273699662</v>
      </c>
      <c r="H162" s="122">
        <f t="shared" si="57"/>
        <v>2.4312706889278637</v>
      </c>
      <c r="I162" s="122">
        <f t="shared" si="57"/>
        <v>1.7542956653842212</v>
      </c>
      <c r="J162" s="122">
        <f t="shared" si="57"/>
        <v>1.0583340334191542</v>
      </c>
      <c r="K162" s="122">
        <f t="shared" si="57"/>
        <v>1.4489395083684393</v>
      </c>
      <c r="L162" s="122">
        <f t="shared" si="57"/>
        <v>2.003209618540077</v>
      </c>
      <c r="M162" s="122">
        <f t="shared" si="57"/>
        <v>2.0844557974771423</v>
      </c>
      <c r="N162" s="122">
        <f t="shared" si="57"/>
        <v>2.3169445733021909</v>
      </c>
      <c r="O162" s="122">
        <f t="shared" si="57"/>
        <v>2.3987989365592988</v>
      </c>
      <c r="P162" s="122">
        <f t="shared" si="57"/>
        <v>1.0739125368262004</v>
      </c>
      <c r="Q162" s="122">
        <f t="shared" si="57"/>
        <v>2.1759137003610438</v>
      </c>
      <c r="R162" s="122">
        <f t="shared" si="57"/>
        <v>1.751011975585355</v>
      </c>
      <c r="S162" s="122">
        <f t="shared" si="57"/>
        <v>2.2824785341341558</v>
      </c>
      <c r="T162" s="122">
        <f t="shared" si="57"/>
        <v>1.3303527885746325</v>
      </c>
      <c r="U162" s="122">
        <f t="shared" si="57"/>
        <v>0.33667180463189472</v>
      </c>
      <c r="V162" s="122">
        <f t="shared" si="57"/>
        <v>0</v>
      </c>
      <c r="W162" s="122">
        <f t="shared" si="57"/>
        <v>0.33631068939054348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4.9375909403394251</v>
      </c>
      <c r="D163" s="33">
        <v>6.1056233647515699</v>
      </c>
      <c r="E163" s="33">
        <v>5.9703902593669271</v>
      </c>
      <c r="F163" s="33">
        <v>5.2128160291483097</v>
      </c>
      <c r="G163" s="33">
        <v>4.0412499273699662</v>
      </c>
      <c r="H163" s="33">
        <v>2.4312706889278637</v>
      </c>
      <c r="I163" s="33">
        <v>1.7542956653842212</v>
      </c>
      <c r="J163" s="33">
        <v>1.0583340334191542</v>
      </c>
      <c r="K163" s="33">
        <v>1.4489395083684393</v>
      </c>
      <c r="L163" s="33">
        <v>2.003209618540077</v>
      </c>
      <c r="M163" s="33">
        <v>2.0844557974771423</v>
      </c>
      <c r="N163" s="33">
        <v>2.3169445733021909</v>
      </c>
      <c r="O163" s="33">
        <v>2.3987989365592988</v>
      </c>
      <c r="P163" s="33">
        <v>1.0739125368262004</v>
      </c>
      <c r="Q163" s="33">
        <v>2.1759137003610438</v>
      </c>
      <c r="R163" s="33">
        <v>1.751011975585355</v>
      </c>
      <c r="S163" s="33">
        <v>2.2824785341341558</v>
      </c>
      <c r="T163" s="33">
        <v>1.3303527885746325</v>
      </c>
      <c r="U163" s="33">
        <v>0.33667180463189472</v>
      </c>
      <c r="V163" s="33">
        <v>0</v>
      </c>
      <c r="W163" s="33">
        <v>0.33631068939054348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6.4563683410169635E-3</v>
      </c>
      <c r="D164" s="122">
        <f t="shared" si="58"/>
        <v>6.1663535243886422E-3</v>
      </c>
      <c r="E164" s="122">
        <f t="shared" si="58"/>
        <v>0.19876104379381587</v>
      </c>
      <c r="F164" s="122">
        <f t="shared" si="58"/>
        <v>0.11150654072086175</v>
      </c>
      <c r="G164" s="122">
        <f t="shared" si="58"/>
        <v>9.930819858482394E-2</v>
      </c>
      <c r="H164" s="122">
        <f t="shared" si="58"/>
        <v>0.10140522433832297</v>
      </c>
      <c r="I164" s="122">
        <f t="shared" si="58"/>
        <v>6.9998457038732101E-2</v>
      </c>
      <c r="J164" s="122">
        <f t="shared" si="58"/>
        <v>4.368480945924675E-2</v>
      </c>
      <c r="K164" s="122">
        <f t="shared" si="58"/>
        <v>6.7964032932837148E-2</v>
      </c>
      <c r="L164" s="122">
        <f t="shared" si="58"/>
        <v>0.10322471675065442</v>
      </c>
      <c r="M164" s="122">
        <f t="shared" si="58"/>
        <v>0.13061329168961472</v>
      </c>
      <c r="N164" s="122">
        <f t="shared" si="58"/>
        <v>0.12043176159327271</v>
      </c>
      <c r="O164" s="122">
        <f t="shared" si="58"/>
        <v>0.10105016698034744</v>
      </c>
      <c r="P164" s="122">
        <f t="shared" si="58"/>
        <v>2.1798095367946722E-2</v>
      </c>
      <c r="Q164" s="122">
        <f t="shared" si="58"/>
        <v>3.9980953127349596E-2</v>
      </c>
      <c r="R164" s="122">
        <f t="shared" si="58"/>
        <v>2.0648672055934264E-2</v>
      </c>
      <c r="S164" s="122">
        <f t="shared" si="58"/>
        <v>5.1173674399871069E-2</v>
      </c>
      <c r="T164" s="122">
        <f t="shared" si="58"/>
        <v>3.1437612951275902E-2</v>
      </c>
      <c r="U164" s="122">
        <f t="shared" si="58"/>
        <v>1.033529154478088E-2</v>
      </c>
      <c r="V164" s="122">
        <f t="shared" si="58"/>
        <v>0</v>
      </c>
      <c r="W164" s="122">
        <f t="shared" si="58"/>
        <v>1.2894459725159057E-2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6.4563683410169635E-3</v>
      </c>
      <c r="D165" s="98">
        <v>6.1663535243886422E-3</v>
      </c>
      <c r="E165" s="98">
        <v>0.19876104379381587</v>
      </c>
      <c r="F165" s="98">
        <v>0.11150654072086175</v>
      </c>
      <c r="G165" s="98">
        <v>9.930819858482394E-2</v>
      </c>
      <c r="H165" s="98">
        <v>0.10140522433832297</v>
      </c>
      <c r="I165" s="98">
        <v>6.9998457038732101E-2</v>
      </c>
      <c r="J165" s="98">
        <v>4.368480945924675E-2</v>
      </c>
      <c r="K165" s="98">
        <v>6.7964032932837148E-2</v>
      </c>
      <c r="L165" s="98">
        <v>0.10322471675065442</v>
      </c>
      <c r="M165" s="98">
        <v>0.13061329168961472</v>
      </c>
      <c r="N165" s="98">
        <v>0.12043176159327271</v>
      </c>
      <c r="O165" s="98">
        <v>0.10105016698034744</v>
      </c>
      <c r="P165" s="98">
        <v>2.1798095367946722E-2</v>
      </c>
      <c r="Q165" s="98">
        <v>3.9980953127349596E-2</v>
      </c>
      <c r="R165" s="98">
        <v>2.0648672055934264E-2</v>
      </c>
      <c r="S165" s="98">
        <v>5.1173674399871069E-2</v>
      </c>
      <c r="T165" s="98">
        <v>3.1437612951275902E-2</v>
      </c>
      <c r="U165" s="98">
        <v>1.033529154478088E-2</v>
      </c>
      <c r="V165" s="98">
        <v>0</v>
      </c>
      <c r="W165" s="98">
        <v>1.2894459725159057E-2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0.71776124330958857</v>
      </c>
      <c r="D166" s="122">
        <v>1.0521654969144021</v>
      </c>
      <c r="E166" s="122">
        <v>1.0272329683769745</v>
      </c>
      <c r="F166" s="122">
        <v>0.94399235719850627</v>
      </c>
      <c r="G166" s="122">
        <v>0.75692801260549158</v>
      </c>
      <c r="H166" s="122">
        <v>0.53795833918871427</v>
      </c>
      <c r="I166" s="122">
        <v>0.48031183684710654</v>
      </c>
      <c r="J166" s="122">
        <v>0.2831340026129015</v>
      </c>
      <c r="K166" s="122">
        <v>0.32840526649145235</v>
      </c>
      <c r="L166" s="122">
        <v>0.38857832129865411</v>
      </c>
      <c r="M166" s="122">
        <v>0.47449119258809608</v>
      </c>
      <c r="N166" s="122">
        <v>0.47508484978478122</v>
      </c>
      <c r="O166" s="122">
        <v>0.40945643519123759</v>
      </c>
      <c r="P166" s="122">
        <v>0.21657450704103326</v>
      </c>
      <c r="Q166" s="122">
        <v>0.44907494370800849</v>
      </c>
      <c r="R166" s="122">
        <v>0.50225842636567097</v>
      </c>
      <c r="S166" s="122">
        <v>0.70494659481908872</v>
      </c>
      <c r="T166" s="122">
        <v>0.45091823623388749</v>
      </c>
      <c r="U166" s="122">
        <v>0.10464959159216644</v>
      </c>
      <c r="V166" s="122">
        <v>0</v>
      </c>
      <c r="W166" s="122">
        <v>0.12608479802835965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8.5992355993985151E-2</v>
      </c>
      <c r="D167" s="98">
        <v>6.5184866176332082E-2</v>
      </c>
      <c r="E167" s="98">
        <v>9.639684867903732E-2</v>
      </c>
      <c r="F167" s="98">
        <v>0.13284828313467112</v>
      </c>
      <c r="G167" s="98">
        <v>8.9831415159876082E-2</v>
      </c>
      <c r="H167" s="98">
        <v>5.6105866116503617E-2</v>
      </c>
      <c r="I167" s="98">
        <v>2.966233280313731E-2</v>
      </c>
      <c r="J167" s="98">
        <v>2.3911302396950298E-2</v>
      </c>
      <c r="K167" s="98">
        <v>3.5240480636061541E-2</v>
      </c>
      <c r="L167" s="98">
        <v>3.9095509177815686E-2</v>
      </c>
      <c r="M167" s="98">
        <v>5.0717589311345103E-2</v>
      </c>
      <c r="N167" s="98">
        <v>3.73544159498004E-2</v>
      </c>
      <c r="O167" s="98">
        <v>3.6720944548083299E-2</v>
      </c>
      <c r="P167" s="98">
        <v>3.4318896653134423E-2</v>
      </c>
      <c r="Q167" s="98">
        <v>5.4070343521126552E-2</v>
      </c>
      <c r="R167" s="98">
        <v>4.7473089041029461E-2</v>
      </c>
      <c r="S167" s="98">
        <v>5.612145441039721E-2</v>
      </c>
      <c r="T167" s="98">
        <v>7.5197648979963283E-2</v>
      </c>
      <c r="U167" s="98">
        <v>1.1183497758385738E-2</v>
      </c>
      <c r="V167" s="98">
        <v>0</v>
      </c>
      <c r="W167" s="98">
        <v>9.6717745654145044E-3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4.154377876493656E-4</v>
      </c>
      <c r="D168" s="98">
        <v>2.7919024049177397E-4</v>
      </c>
      <c r="E168" s="98">
        <v>3.6108888930247148E-4</v>
      </c>
      <c r="F168" s="98">
        <v>1.1804600780640924E-3</v>
      </c>
      <c r="G168" s="98">
        <v>2.9553882011059063E-4</v>
      </c>
      <c r="H168" s="98">
        <v>4.7289331976401507E-4</v>
      </c>
      <c r="I168" s="98">
        <v>0</v>
      </c>
      <c r="J168" s="98">
        <v>4.5416571081976251E-4</v>
      </c>
      <c r="K168" s="98">
        <v>4.4249488453332493E-4</v>
      </c>
      <c r="L168" s="98">
        <v>3.0670126061177114E-4</v>
      </c>
      <c r="M168" s="98">
        <v>6.6529802579773172E-4</v>
      </c>
      <c r="N168" s="98">
        <v>3.0249555474865235E-4</v>
      </c>
      <c r="O168" s="98">
        <v>1.3449430242538384E-4</v>
      </c>
      <c r="P168" s="98">
        <v>9.9425513018131417E-4</v>
      </c>
      <c r="Q168" s="98">
        <v>0</v>
      </c>
      <c r="R168" s="98">
        <v>1.7719999204228181E-3</v>
      </c>
      <c r="S168" s="98">
        <v>0</v>
      </c>
      <c r="T168" s="98">
        <v>1.7107589561225869E-3</v>
      </c>
      <c r="U168" s="98">
        <v>1.5326754948798198E-4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1.7179207017031147E-4</v>
      </c>
      <c r="D169" s="101">
        <v>1.1880233032953625E-4</v>
      </c>
      <c r="E169" s="101">
        <v>1.5321047703187023E-4</v>
      </c>
      <c r="F169" s="101">
        <v>5.3759591270096155E-4</v>
      </c>
      <c r="G169" s="101">
        <v>1.3223174827043903E-4</v>
      </c>
      <c r="H169" s="101">
        <v>2.1008659601514843E-4</v>
      </c>
      <c r="I169" s="101">
        <v>0</v>
      </c>
      <c r="J169" s="101">
        <v>2.0218408135341771E-4</v>
      </c>
      <c r="K169" s="101">
        <v>1.9947216449092028E-4</v>
      </c>
      <c r="L169" s="101">
        <v>1.3730639065234049E-4</v>
      </c>
      <c r="M169" s="101">
        <v>3.1018480181229573E-4</v>
      </c>
      <c r="N169" s="101">
        <v>1.4182786554429411E-4</v>
      </c>
      <c r="O169" s="101">
        <v>6.575798898974794E-5</v>
      </c>
      <c r="P169" s="101">
        <v>4.352518279243834E-4</v>
      </c>
      <c r="Q169" s="101">
        <v>0</v>
      </c>
      <c r="R169" s="101">
        <v>7.787870275855162E-4</v>
      </c>
      <c r="S169" s="101">
        <v>0</v>
      </c>
      <c r="T169" s="101">
        <v>7.3464270148411979E-4</v>
      </c>
      <c r="U169" s="101">
        <v>6.6467647931318461E-5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2.436457174790541E-4</v>
      </c>
      <c r="D170" s="104">
        <v>1.6038791016223774E-4</v>
      </c>
      <c r="E170" s="104">
        <v>2.0787841227060125E-4</v>
      </c>
      <c r="F170" s="104">
        <v>6.4286416536313089E-4</v>
      </c>
      <c r="G170" s="104">
        <v>1.633070718401516E-4</v>
      </c>
      <c r="H170" s="104">
        <v>2.6280672374886664E-4</v>
      </c>
      <c r="I170" s="104">
        <v>0</v>
      </c>
      <c r="J170" s="104">
        <v>2.519816294663448E-4</v>
      </c>
      <c r="K170" s="104">
        <v>2.4302272004240468E-4</v>
      </c>
      <c r="L170" s="104">
        <v>1.6939486995943065E-4</v>
      </c>
      <c r="M170" s="104">
        <v>3.5511322398543605E-4</v>
      </c>
      <c r="N170" s="104">
        <v>1.6066768920435824E-4</v>
      </c>
      <c r="O170" s="104">
        <v>6.8736313435635899E-5</v>
      </c>
      <c r="P170" s="104">
        <v>5.5900330225693083E-4</v>
      </c>
      <c r="Q170" s="104">
        <v>0</v>
      </c>
      <c r="R170" s="104">
        <v>9.9321289283730197E-4</v>
      </c>
      <c r="S170" s="104">
        <v>0</v>
      </c>
      <c r="T170" s="104">
        <v>9.7611625463846707E-4</v>
      </c>
      <c r="U170" s="104">
        <v>8.6799901556663505E-5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0.40914727814855389</v>
      </c>
      <c r="D171" s="101">
        <v>0.62729959868760632</v>
      </c>
      <c r="E171" s="101">
        <v>0.39120393830515693</v>
      </c>
      <c r="F171" s="101">
        <v>0.61568407919576196</v>
      </c>
      <c r="G171" s="101">
        <v>0.38682290690084897</v>
      </c>
      <c r="H171" s="101">
        <v>0.25433525649608069</v>
      </c>
      <c r="I171" s="101">
        <v>0.16940640945180069</v>
      </c>
      <c r="J171" s="101">
        <v>0.1122377796274472</v>
      </c>
      <c r="K171" s="101">
        <v>6.975364343340576E-2</v>
      </c>
      <c r="L171" s="101">
        <v>0.1927591749032791</v>
      </c>
      <c r="M171" s="101">
        <v>0.10514010501504535</v>
      </c>
      <c r="N171" s="101">
        <v>0.18725753406262505</v>
      </c>
      <c r="O171" s="101">
        <v>8.7012329993580564E-2</v>
      </c>
      <c r="P171" s="101">
        <v>1.6544094242469443E-2</v>
      </c>
      <c r="Q171" s="101">
        <v>2.1014254399630505E-2</v>
      </c>
      <c r="R171" s="101">
        <v>8.2358766220466215E-2</v>
      </c>
      <c r="S171" s="101">
        <v>0.1748444060972387</v>
      </c>
      <c r="T171" s="101">
        <v>0.10430337189076147</v>
      </c>
      <c r="U171" s="101">
        <v>1.6040693457410982E-2</v>
      </c>
      <c r="V171" s="101">
        <v>0</v>
      </c>
      <c r="W171" s="101">
        <v>0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0.22220617137940019</v>
      </c>
      <c r="D172" s="104">
        <v>0.35940184180997203</v>
      </c>
      <c r="E172" s="104">
        <v>0.53927109250347782</v>
      </c>
      <c r="F172" s="104">
        <v>0.19427953479000906</v>
      </c>
      <c r="G172" s="104">
        <v>0.27997815172465601</v>
      </c>
      <c r="H172" s="104">
        <v>0.22704432325636595</v>
      </c>
      <c r="I172" s="104">
        <v>0.28124309459216851</v>
      </c>
      <c r="J172" s="104">
        <v>0.14653075487768424</v>
      </c>
      <c r="K172" s="104">
        <v>0.22296864753745171</v>
      </c>
      <c r="L172" s="104">
        <v>0.15641693595694756</v>
      </c>
      <c r="M172" s="104">
        <v>0.31796820023590788</v>
      </c>
      <c r="N172" s="104">
        <v>0.25017040421760711</v>
      </c>
      <c r="O172" s="104">
        <v>0.28558866634714836</v>
      </c>
      <c r="P172" s="104">
        <v>0.16471726101524808</v>
      </c>
      <c r="Q172" s="104">
        <v>0.37399034578725143</v>
      </c>
      <c r="R172" s="104">
        <v>0.3706545711837525</v>
      </c>
      <c r="S172" s="104">
        <v>0.47398073431145282</v>
      </c>
      <c r="T172" s="104">
        <v>0.26970645640704016</v>
      </c>
      <c r="U172" s="104">
        <v>7.7272132826881737E-2</v>
      </c>
      <c r="V172" s="104">
        <v>0</v>
      </c>
      <c r="W172" s="104">
        <v>0.11641302346294513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9.1788132070489539E-2</v>
      </c>
      <c r="D173" s="98">
        <v>0.15297435231249473</v>
      </c>
      <c r="E173" s="98">
        <v>0.22938405352326321</v>
      </c>
      <c r="F173" s="98">
        <v>8.8327500541911436E-2</v>
      </c>
      <c r="G173" s="98">
        <v>0.12517363977017831</v>
      </c>
      <c r="H173" s="98">
        <v>0.10053076401302541</v>
      </c>
      <c r="I173" s="98">
        <v>0.13859398377301582</v>
      </c>
      <c r="J173" s="98">
        <v>6.5066254470884238E-2</v>
      </c>
      <c r="K173" s="98">
        <v>0.10045684565197362</v>
      </c>
      <c r="L173" s="98">
        <v>6.9887027716831307E-2</v>
      </c>
      <c r="M173" s="98">
        <v>0.14865006358956559</v>
      </c>
      <c r="N173" s="98">
        <v>0.11744935982009815</v>
      </c>
      <c r="O173" s="98">
        <v>0.14030342690103909</v>
      </c>
      <c r="P173" s="98">
        <v>7.1337346093275661E-2</v>
      </c>
      <c r="Q173" s="98">
        <v>0.16132681427699752</v>
      </c>
      <c r="R173" s="98">
        <v>0.16207613403576893</v>
      </c>
      <c r="S173" s="98">
        <v>0.22112839665999875</v>
      </c>
      <c r="T173" s="98">
        <v>0.11527419631178282</v>
      </c>
      <c r="U173" s="98">
        <v>3.3325849349006224E-2</v>
      </c>
      <c r="V173" s="98">
        <v>0</v>
      </c>
      <c r="W173" s="98">
        <v>5.213722237030264E-2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0.13041803930891066</v>
      </c>
      <c r="D174" s="33">
        <v>0.2064274894974773</v>
      </c>
      <c r="E174" s="33">
        <v>0.30988703898021458</v>
      </c>
      <c r="F174" s="33">
        <v>0.10595203424809763</v>
      </c>
      <c r="G174" s="33">
        <v>0.15480451195447772</v>
      </c>
      <c r="H174" s="33">
        <v>0.12651355924334054</v>
      </c>
      <c r="I174" s="33">
        <v>0.14264911081915269</v>
      </c>
      <c r="J174" s="33">
        <v>8.1464500406800006E-2</v>
      </c>
      <c r="K174" s="33">
        <v>0.12251180188547808</v>
      </c>
      <c r="L174" s="33">
        <v>8.6529908240116235E-2</v>
      </c>
      <c r="M174" s="33">
        <v>0.16931813664634229</v>
      </c>
      <c r="N174" s="33">
        <v>0.13272104439750898</v>
      </c>
      <c r="O174" s="33">
        <v>0.14528523944610927</v>
      </c>
      <c r="P174" s="33">
        <v>9.337991492197241E-2</v>
      </c>
      <c r="Q174" s="33">
        <v>0.21266353151025388</v>
      </c>
      <c r="R174" s="33">
        <v>0.20857843714798358</v>
      </c>
      <c r="S174" s="33">
        <v>0.25285233765145404</v>
      </c>
      <c r="T174" s="33">
        <v>0.15443226009525735</v>
      </c>
      <c r="U174" s="33">
        <v>4.3946283477875513E-2</v>
      </c>
      <c r="V174" s="33">
        <v>0</v>
      </c>
      <c r="W174" s="33">
        <v>6.4275801092642484E-2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0.28896265402384391</v>
      </c>
      <c r="D175" s="122">
        <v>0.41721123846922736</v>
      </c>
      <c r="E175" s="122">
        <v>0.41647282248233242</v>
      </c>
      <c r="F175" s="122">
        <v>0.37397666064924828</v>
      </c>
      <c r="G175" s="122">
        <v>0.31227680832079147</v>
      </c>
      <c r="H175" s="122">
        <v>0.22051119421857629</v>
      </c>
      <c r="I175" s="122">
        <v>0.17474745622754642</v>
      </c>
      <c r="J175" s="122">
        <v>0.10480621451827131</v>
      </c>
      <c r="K175" s="122">
        <v>0.12024951726150658</v>
      </c>
      <c r="L175" s="122">
        <v>0.14315603243254149</v>
      </c>
      <c r="M175" s="122">
        <v>0.14969403092090636</v>
      </c>
      <c r="N175" s="122">
        <v>0.16070989504099786</v>
      </c>
      <c r="O175" s="122">
        <v>0.14268297994026519</v>
      </c>
      <c r="P175" s="122">
        <v>7.8565796315076653E-2</v>
      </c>
      <c r="Q175" s="122">
        <v>0.15760199328053184</v>
      </c>
      <c r="R175" s="122">
        <v>0.16404495903048291</v>
      </c>
      <c r="S175" s="122">
        <v>0.23630871160292294</v>
      </c>
      <c r="T175" s="122">
        <v>0.13343906876459588</v>
      </c>
      <c r="U175" s="122">
        <v>3.2946812778911046E-2</v>
      </c>
      <c r="V175" s="122">
        <v>0</v>
      </c>
      <c r="W175" s="122">
        <v>3.9735583091645953E-2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0.28896265402384391</v>
      </c>
      <c r="D177" s="33">
        <v>0.41721123846922736</v>
      </c>
      <c r="E177" s="33">
        <v>0.41647282248233242</v>
      </c>
      <c r="F177" s="33">
        <v>0.37397666064924828</v>
      </c>
      <c r="G177" s="33">
        <v>0.31227680832079147</v>
      </c>
      <c r="H177" s="33">
        <v>0.22051119421857629</v>
      </c>
      <c r="I177" s="33">
        <v>0.17474745622754642</v>
      </c>
      <c r="J177" s="33">
        <v>0.10480621451827131</v>
      </c>
      <c r="K177" s="33">
        <v>0.12024951726150658</v>
      </c>
      <c r="L177" s="33">
        <v>0.14315603243254149</v>
      </c>
      <c r="M177" s="33">
        <v>0.14969403092090636</v>
      </c>
      <c r="N177" s="33">
        <v>0.16070989504099786</v>
      </c>
      <c r="O177" s="33">
        <v>0.14268297994026519</v>
      </c>
      <c r="P177" s="33">
        <v>7.8565796315076653E-2</v>
      </c>
      <c r="Q177" s="33">
        <v>0.15760199328053184</v>
      </c>
      <c r="R177" s="33">
        <v>0.16404495903048291</v>
      </c>
      <c r="S177" s="33">
        <v>0.23630871160292294</v>
      </c>
      <c r="T177" s="33">
        <v>0.13343906876459588</v>
      </c>
      <c r="U177" s="33">
        <v>3.2946812778911046E-2</v>
      </c>
      <c r="V177" s="33">
        <v>0</v>
      </c>
      <c r="W177" s="33">
        <v>3.9735583091645953E-2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0.74849844280484124</v>
      </c>
      <c r="D3" s="119">
        <f>IF(RES_hhdet_in_tes!D3=0,"",RES_hhdet_in_tes!D3/RES_hhdet_in_fec!D3)</f>
        <v>0.75491706322800467</v>
      </c>
      <c r="E3" s="119">
        <f>IF(RES_hhdet_in_tes!E3=0,"",RES_hhdet_in_tes!E3/RES_hhdet_in_fec!E3)</f>
        <v>0.76295954617452466</v>
      </c>
      <c r="F3" s="119">
        <f>IF(RES_hhdet_in_tes!F3=0,"",RES_hhdet_in_tes!F3/RES_hhdet_in_fec!F3)</f>
        <v>0.7640862379114054</v>
      </c>
      <c r="G3" s="119">
        <f>IF(RES_hhdet_in_tes!G3=0,"",RES_hhdet_in_tes!G3/RES_hhdet_in_fec!G3)</f>
        <v>0.77109558259498989</v>
      </c>
      <c r="H3" s="119">
        <f>IF(RES_hhdet_in_tes!H3=0,"",RES_hhdet_in_tes!H3/RES_hhdet_in_fec!H3)</f>
        <v>0.7813255052790492</v>
      </c>
      <c r="I3" s="119">
        <f>IF(RES_hhdet_in_tes!I3=0,"",RES_hhdet_in_tes!I3/RES_hhdet_in_fec!I3)</f>
        <v>0.78480174776706813</v>
      </c>
      <c r="J3" s="119">
        <f>IF(RES_hhdet_in_tes!J3=0,"",RES_hhdet_in_tes!J3/RES_hhdet_in_fec!J3)</f>
        <v>0.79067362925719742</v>
      </c>
      <c r="K3" s="119">
        <f>IF(RES_hhdet_in_tes!K3=0,"",RES_hhdet_in_tes!K3/RES_hhdet_in_fec!K3)</f>
        <v>0.79555688214779918</v>
      </c>
      <c r="L3" s="119">
        <f>IF(RES_hhdet_in_tes!L3=0,"",RES_hhdet_in_tes!L3/RES_hhdet_in_fec!L3)</f>
        <v>0.79297111270733478</v>
      </c>
      <c r="M3" s="119">
        <f>IF(RES_hhdet_in_tes!M3=0,"",RES_hhdet_in_tes!M3/RES_hhdet_in_fec!M3)</f>
        <v>0.80188978841480463</v>
      </c>
      <c r="N3" s="119">
        <f>IF(RES_hhdet_in_tes!N3=0,"",RES_hhdet_in_tes!N3/RES_hhdet_in_fec!N3)</f>
        <v>0.806117483828932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>
        <f>IF(RES_hhdet_in_tes!Q3=0,"",RES_hhdet_in_tes!Q3/RES_hhdet_in_fec!Q3)</f>
        <v>0.82688542575409185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0.90901873788630105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0.74068587519671025</v>
      </c>
      <c r="D4" s="124">
        <f>IF(RES_hhdet_in_tes!D4=0,"",RES_hhdet_in_tes!D4/RES_hhdet_in_fec!D4)</f>
        <v>0.74473579849509586</v>
      </c>
      <c r="E4" s="124">
        <f>IF(RES_hhdet_in_tes!E4=0,"",RES_hhdet_in_tes!E4/RES_hhdet_in_fec!E4)</f>
        <v>0.74897161250211397</v>
      </c>
      <c r="F4" s="124">
        <f>IF(RES_hhdet_in_tes!F4=0,"",RES_hhdet_in_tes!F4/RES_hhdet_in_fec!F4)</f>
        <v>0.75338308019889344</v>
      </c>
      <c r="G4" s="124">
        <f>IF(RES_hhdet_in_tes!G4=0,"",RES_hhdet_in_tes!G4/RES_hhdet_in_fec!G4)</f>
        <v>0.75796529099526078</v>
      </c>
      <c r="H4" s="124">
        <f>IF(RES_hhdet_in_tes!H4=0,"",RES_hhdet_in_tes!H4/RES_hhdet_in_fec!H4)</f>
        <v>0.76268938239660389</v>
      </c>
      <c r="I4" s="124">
        <f>IF(RES_hhdet_in_tes!I4=0,"",RES_hhdet_in_tes!I4/RES_hhdet_in_fec!I4)</f>
        <v>0.76757708160225291</v>
      </c>
      <c r="J4" s="124">
        <f>IF(RES_hhdet_in_tes!J4=0,"",RES_hhdet_in_tes!J4/RES_hhdet_in_fec!J4)</f>
        <v>0.77263978663432953</v>
      </c>
      <c r="K4" s="124">
        <f>IF(RES_hhdet_in_tes!K4=0,"",RES_hhdet_in_tes!K4/RES_hhdet_in_fec!K4)</f>
        <v>0.77785037495224629</v>
      </c>
      <c r="L4" s="124">
        <f>IF(RES_hhdet_in_tes!L4=0,"",RES_hhdet_in_tes!L4/RES_hhdet_in_fec!L4)</f>
        <v>0.78318192556356181</v>
      </c>
      <c r="M4" s="124">
        <f>IF(RES_hhdet_in_tes!M4=0,"",RES_hhdet_in_tes!M4/RES_hhdet_in_fec!M4)</f>
        <v>0.78862828827160547</v>
      </c>
      <c r="N4" s="124">
        <f>IF(RES_hhdet_in_tes!N4=0,"",RES_hhdet_in_tes!N4/RES_hhdet_in_fec!N4)</f>
        <v>0.79394336397871423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>
        <f>IF(RES_hhdet_in_tes!Q4=0,"",RES_hhdet_in_tes!Q4/RES_hhdet_in_fec!Q4)</f>
        <v>0.81213814941220952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0.89902700220778953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0.73885192596973659</v>
      </c>
      <c r="D5" s="111">
        <f>IF(RES_hhdet_in_tes!D5=0,"",RES_hhdet_in_tes!D5/RES_hhdet_in_fec!D5)</f>
        <v>0.74295064955750023</v>
      </c>
      <c r="E5" s="111">
        <f>IF(RES_hhdet_in_tes!E5=0,"",RES_hhdet_in_tes!E5/RES_hhdet_in_fec!E5)</f>
        <v>0.7472500855992722</v>
      </c>
      <c r="F5" s="111">
        <f>IF(RES_hhdet_in_tes!F5=0,"",RES_hhdet_in_tes!F5/RES_hhdet_in_fec!F5)</f>
        <v>0.7516966001881269</v>
      </c>
      <c r="G5" s="111">
        <f>IF(RES_hhdet_in_tes!G5=0,"",RES_hhdet_in_tes!G5/RES_hhdet_in_fec!G5)</f>
        <v>0.75632016567858984</v>
      </c>
      <c r="H5" s="111">
        <f>IF(RES_hhdet_in_tes!H5=0,"",RES_hhdet_in_tes!H5/RES_hhdet_in_fec!H5)</f>
        <v>0.7611042501794355</v>
      </c>
      <c r="I5" s="111">
        <f>IF(RES_hhdet_in_tes!I5=0,"",RES_hhdet_in_tes!I5/RES_hhdet_in_fec!I5)</f>
        <v>0.76604332228716587</v>
      </c>
      <c r="J5" s="111">
        <f>IF(RES_hhdet_in_tes!J5=0,"",RES_hhdet_in_tes!J5/RES_hhdet_in_fec!J5)</f>
        <v>0.7711444856152524</v>
      </c>
      <c r="K5" s="111">
        <f>IF(RES_hhdet_in_tes!K5=0,"",RES_hhdet_in_tes!K5/RES_hhdet_in_fec!K5)</f>
        <v>0.77639821809960552</v>
      </c>
      <c r="L5" s="111">
        <f>IF(RES_hhdet_in_tes!L5=0,"",RES_hhdet_in_tes!L5/RES_hhdet_in_fec!L5)</f>
        <v>0.7817749932360053</v>
      </c>
      <c r="M5" s="111">
        <f>IF(RES_hhdet_in_tes!M5=0,"",RES_hhdet_in_tes!M5/RES_hhdet_in_fec!M5)</f>
        <v>0.78727094651167606</v>
      </c>
      <c r="N5" s="111">
        <f>IF(RES_hhdet_in_tes!N5=0,"",RES_hhdet_in_tes!N5/RES_hhdet_in_fec!N5)</f>
        <v>0.79262150317475655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>
        <f>IF(RES_hhdet_in_tes!Q5=0,"",RES_hhdet_in_tes!Q5/RES_hhdet_in_fec!Q5)</f>
        <v>0.81091613726320855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0.89833781684709879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2.4302611004928116</v>
      </c>
      <c r="D7" s="124">
        <f>IF(RES_hhdet_in_tes!D7=0,"",RES_hhdet_in_tes!D7/RES_hhdet_in_fec!D7)</f>
        <v>2.5141192823976986</v>
      </c>
      <c r="E7" s="124">
        <f>IF(RES_hhdet_in_tes!E7=0,"",RES_hhdet_in_tes!E7/RES_hhdet_in_fec!E7)</f>
        <v>2.5988628912268577</v>
      </c>
      <c r="F7" s="124">
        <f>IF(RES_hhdet_in_tes!F7=0,"",RES_hhdet_in_tes!F7/RES_hhdet_in_fec!F7)</f>
        <v>2.6836975122578228</v>
      </c>
      <c r="G7" s="124">
        <f>IF(RES_hhdet_in_tes!G7=0,"",RES_hhdet_in_tes!G7/RES_hhdet_in_fec!G7)</f>
        <v>2.7693382721292963</v>
      </c>
      <c r="H7" s="124">
        <f>IF(RES_hhdet_in_tes!H7=0,"",RES_hhdet_in_tes!H7/RES_hhdet_in_fec!H7)</f>
        <v>2.855693001004215</v>
      </c>
      <c r="I7" s="124">
        <f>IF(RES_hhdet_in_tes!I7=0,"",RES_hhdet_in_tes!I7/RES_hhdet_in_fec!I7)</f>
        <v>2.9429330755190071</v>
      </c>
      <c r="J7" s="124">
        <f>IF(RES_hhdet_in_tes!J7=0,"",RES_hhdet_in_tes!J7/RES_hhdet_in_fec!J7)</f>
        <v>3.0317713449605415</v>
      </c>
      <c r="K7" s="124">
        <f>IF(RES_hhdet_in_tes!K7=0,"",RES_hhdet_in_tes!K7/RES_hhdet_in_fec!K7)</f>
        <v>3.1228071882322821</v>
      </c>
      <c r="L7" s="124">
        <f>IF(RES_hhdet_in_tes!L7=0,"",RES_hhdet_in_tes!L7/RES_hhdet_in_fec!L7)</f>
        <v>3.2161887982583686</v>
      </c>
      <c r="M7" s="124">
        <f>IF(RES_hhdet_in_tes!M7=0,"",RES_hhdet_in_tes!M7/RES_hhdet_in_fec!M7)</f>
        <v>3.3277243321959999</v>
      </c>
      <c r="N7" s="124">
        <f>IF(RES_hhdet_in_tes!N7=0,"",RES_hhdet_in_tes!N7/RES_hhdet_in_fec!N7)</f>
        <v>3.4625871682298897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4.3521744542800276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2.4302611004928116</v>
      </c>
      <c r="D8" s="111">
        <f>IF(RES_hhdet_in_tes!D8=0,"",RES_hhdet_in_tes!D8/RES_hhdet_in_fec!D8)</f>
        <v>2.5141192823976986</v>
      </c>
      <c r="E8" s="111">
        <f>IF(RES_hhdet_in_tes!E8=0,"",RES_hhdet_in_tes!E8/RES_hhdet_in_fec!E8)</f>
        <v>2.5988628912268577</v>
      </c>
      <c r="F8" s="111">
        <f>IF(RES_hhdet_in_tes!F8=0,"",RES_hhdet_in_tes!F8/RES_hhdet_in_fec!F8)</f>
        <v>2.6836975122578228</v>
      </c>
      <c r="G8" s="111">
        <f>IF(RES_hhdet_in_tes!G8=0,"",RES_hhdet_in_tes!G8/RES_hhdet_in_fec!G8)</f>
        <v>2.7693382721292963</v>
      </c>
      <c r="H8" s="111">
        <f>IF(RES_hhdet_in_tes!H8=0,"",RES_hhdet_in_tes!H8/RES_hhdet_in_fec!H8)</f>
        <v>2.855693001004215</v>
      </c>
      <c r="I8" s="111">
        <f>IF(RES_hhdet_in_tes!I8=0,"",RES_hhdet_in_tes!I8/RES_hhdet_in_fec!I8)</f>
        <v>2.9429330755190071</v>
      </c>
      <c r="J8" s="111">
        <f>IF(RES_hhdet_in_tes!J8=0,"",RES_hhdet_in_tes!J8/RES_hhdet_in_fec!J8)</f>
        <v>3.0317713449605415</v>
      </c>
      <c r="K8" s="111">
        <f>IF(RES_hhdet_in_tes!K8=0,"",RES_hhdet_in_tes!K8/RES_hhdet_in_fec!K8)</f>
        <v>3.1228071882322821</v>
      </c>
      <c r="L8" s="111">
        <f>IF(RES_hhdet_in_tes!L8=0,"",RES_hhdet_in_tes!L8/RES_hhdet_in_fec!L8)</f>
        <v>3.2161887982583686</v>
      </c>
      <c r="M8" s="111">
        <f>IF(RES_hhdet_in_tes!M8=0,"",RES_hhdet_in_tes!M8/RES_hhdet_in_fec!M8)</f>
        <v>3.3277243321959999</v>
      </c>
      <c r="N8" s="111">
        <f>IF(RES_hhdet_in_tes!N8=0,"",RES_hhdet_in_tes!N8/RES_hhdet_in_fec!N8)</f>
        <v>3.4625871682298897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4.3521744542800276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0.79703145881252146</v>
      </c>
      <c r="D9" s="124">
        <f>IF(RES_hhdet_in_tes!D9=0,"",RES_hhdet_in_tes!D9/RES_hhdet_in_fec!D9)</f>
        <v>0.80648406522764116</v>
      </c>
      <c r="E9" s="124">
        <f>IF(RES_hhdet_in_tes!E9=0,"",RES_hhdet_in_tes!E9/RES_hhdet_in_fec!E9)</f>
        <v>0.82422568548899788</v>
      </c>
      <c r="F9" s="124">
        <f>IF(RES_hhdet_in_tes!F9=0,"",RES_hhdet_in_tes!F9/RES_hhdet_in_fec!F9)</f>
        <v>0.78584794571258887</v>
      </c>
      <c r="G9" s="124">
        <f>IF(RES_hhdet_in_tes!G9=0,"",RES_hhdet_in_tes!G9/RES_hhdet_in_fec!G9)</f>
        <v>0.80559849997999744</v>
      </c>
      <c r="H9" s="124">
        <f>IF(RES_hhdet_in_tes!H9=0,"",RES_hhdet_in_tes!H9/RES_hhdet_in_fec!H9)</f>
        <v>0.81388206974459465</v>
      </c>
      <c r="I9" s="124">
        <f>IF(RES_hhdet_in_tes!I9=0,"",RES_hhdet_in_tes!I9/RES_hhdet_in_fec!I9)</f>
        <v>0.83091666465575265</v>
      </c>
      <c r="J9" s="124">
        <f>IF(RES_hhdet_in_tes!J9=0,"",RES_hhdet_in_tes!J9/RES_hhdet_in_fec!J9)</f>
        <v>0.82833685966841231</v>
      </c>
      <c r="K9" s="124">
        <f>IF(RES_hhdet_in_tes!K9=0,"",RES_hhdet_in_tes!K9/RES_hhdet_in_fec!K9)</f>
        <v>0.84394126981426276</v>
      </c>
      <c r="L9" s="124">
        <f>IF(RES_hhdet_in_tes!L9=0,"",RES_hhdet_in_tes!L9/RES_hhdet_in_fec!L9)</f>
        <v>0.81836512200595657</v>
      </c>
      <c r="M9" s="124">
        <f>IF(RES_hhdet_in_tes!M9=0,"",RES_hhdet_in_tes!M9/RES_hhdet_in_fec!M9)</f>
        <v>0.84601708246118346</v>
      </c>
      <c r="N9" s="124">
        <f>IF(RES_hhdet_in_tes!N9=0,"",RES_hhdet_in_tes!N9/RES_hhdet_in_fec!N9)</f>
        <v>0.83958219927964006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>
        <f>IF(RES_hhdet_in_tes!Q9=0,"",RES_hhdet_in_tes!Q9/RES_hhdet_in_fec!Q9)</f>
        <v>0.91782164307897973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0.93179409423784842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0.69165506529135745</v>
      </c>
      <c r="D11" s="111">
        <f>IF(RES_hhdet_in_tes!D11=0,"",RES_hhdet_in_tes!D11/RES_hhdet_in_fec!D11)</f>
        <v>0.69310880675893138</v>
      </c>
      <c r="E11" s="111">
        <f>IF(RES_hhdet_in_tes!E11=0,"",RES_hhdet_in_tes!E11/RES_hhdet_in_fec!E11)</f>
        <v>0.69480320630184222</v>
      </c>
      <c r="F11" s="111">
        <f>IF(RES_hhdet_in_tes!F11=0,"",RES_hhdet_in_tes!F11/RES_hhdet_in_fec!F11)</f>
        <v>0.69653042285502609</v>
      </c>
      <c r="G11" s="111">
        <f>IF(RES_hhdet_in_tes!G11=0,"",RES_hhdet_in_tes!G11/RES_hhdet_in_fec!G11)</f>
        <v>0.69847927134031729</v>
      </c>
      <c r="H11" s="111">
        <f>IF(RES_hhdet_in_tes!H11=0,"",RES_hhdet_in_tes!H11/RES_hhdet_in_fec!H11)</f>
        <v>0.70062664321503176</v>
      </c>
      <c r="I11" s="111">
        <f>IF(RES_hhdet_in_tes!I11=0,"",RES_hhdet_in_tes!I11/RES_hhdet_in_fec!I11)</f>
        <v>0.70301906248142676</v>
      </c>
      <c r="J11" s="111">
        <f>IF(RES_hhdet_in_tes!J11=0,"",RES_hhdet_in_tes!J11/RES_hhdet_in_fec!J11)</f>
        <v>0.70584712155525409</v>
      </c>
      <c r="K11" s="111">
        <f>IF(RES_hhdet_in_tes!K11=0,"",RES_hhdet_in_tes!K11/RES_hhdet_in_fec!K11)</f>
        <v>0.70927287412167106</v>
      </c>
      <c r="L11" s="111">
        <f>IF(RES_hhdet_in_tes!L11=0,"",RES_hhdet_in_tes!L11/RES_hhdet_in_fec!L11)</f>
        <v>0.71333967618532135</v>
      </c>
      <c r="M11" s="111">
        <f>IF(RES_hhdet_in_tes!M11=0,"",RES_hhdet_in_tes!M11/RES_hhdet_in_fec!M11)</f>
        <v>0.72189311377933107</v>
      </c>
      <c r="N11" s="111">
        <f>IF(RES_hhdet_in_tes!N11=0,"",RES_hhdet_in_tes!N11/RES_hhdet_in_fec!N11)</f>
        <v>0.73615377326726694</v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0.87391675012773318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0.84434462681329814</v>
      </c>
      <c r="D12" s="111">
        <f>IF(RES_hhdet_in_tes!D12=0,"",RES_hhdet_in_tes!D12/RES_hhdet_in_fec!D12)</f>
        <v>0.84145927582351621</v>
      </c>
      <c r="E12" s="111">
        <f>IF(RES_hhdet_in_tes!E12=0,"",RES_hhdet_in_tes!E12/RES_hhdet_in_fec!E12)</f>
        <v>0.84290232916981556</v>
      </c>
      <c r="F12" s="111">
        <f>IF(RES_hhdet_in_tes!F12=0,"",RES_hhdet_in_tes!F12/RES_hhdet_in_fec!F12)</f>
        <v>0.83443382239470809</v>
      </c>
      <c r="G12" s="111">
        <f>IF(RES_hhdet_in_tes!G12=0,"",RES_hhdet_in_tes!G12/RES_hhdet_in_fec!G12)</f>
        <v>0.83812066692729814</v>
      </c>
      <c r="H12" s="111">
        <f>IF(RES_hhdet_in_tes!H12=0,"",RES_hhdet_in_tes!H12/RES_hhdet_in_fec!H12)</f>
        <v>0.84045718268901681</v>
      </c>
      <c r="I12" s="111" t="str">
        <f>IF(RES_hhdet_in_tes!I12=0,"",RES_hhdet_in_tes!I12/RES_hhdet_in_fec!I12)</f>
        <v/>
      </c>
      <c r="J12" s="111">
        <f>IF(RES_hhdet_in_tes!J12=0,"",RES_hhdet_in_tes!J12/RES_hhdet_in_fec!J12)</f>
        <v>0.84351039010588358</v>
      </c>
      <c r="K12" s="111">
        <f>IF(RES_hhdet_in_tes!K12=0,"",RES_hhdet_in_tes!K12/RES_hhdet_in_fec!K12)</f>
        <v>0.84404119655479326</v>
      </c>
      <c r="L12" s="111">
        <f>IF(RES_hhdet_in_tes!L12=0,"",RES_hhdet_in_tes!L12/RES_hhdet_in_fec!L12)</f>
        <v>0.84752491889481429</v>
      </c>
      <c r="M12" s="111">
        <f>IF(RES_hhdet_in_tes!M12=0,"",RES_hhdet_in_tes!M12/RES_hhdet_in_fec!M12)</f>
        <v>0.84773406352478031</v>
      </c>
      <c r="N12" s="111">
        <f>IF(RES_hhdet_in_tes!N12=0,"",RES_hhdet_in_tes!N12/RES_hhdet_in_fec!N12)</f>
        <v>0.85613159183905796</v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0.69165506529135745</v>
      </c>
      <c r="D13" s="112">
        <f>IF(RES_hhdet_in_tes!D13=0,"",RES_hhdet_in_tes!D13/RES_hhdet_in_fec!D13)</f>
        <v>0.69310880675893138</v>
      </c>
      <c r="E13" s="112">
        <f>IF(RES_hhdet_in_tes!E13=0,"",RES_hhdet_in_tes!E13/RES_hhdet_in_fec!E13)</f>
        <v>0.69480320630184222</v>
      </c>
      <c r="F13" s="112">
        <f>IF(RES_hhdet_in_tes!F13=0,"",RES_hhdet_in_tes!F13/RES_hhdet_in_fec!F13)</f>
        <v>0.69653042285502609</v>
      </c>
      <c r="G13" s="112">
        <f>IF(RES_hhdet_in_tes!G13=0,"",RES_hhdet_in_tes!G13/RES_hhdet_in_fec!G13)</f>
        <v>0.69847927134031729</v>
      </c>
      <c r="H13" s="112">
        <f>IF(RES_hhdet_in_tes!H13=0,"",RES_hhdet_in_tes!H13/RES_hhdet_in_fec!H13)</f>
        <v>0.70062664321503176</v>
      </c>
      <c r="I13" s="112" t="str">
        <f>IF(RES_hhdet_in_tes!I13=0,"",RES_hhdet_in_tes!I13/RES_hhdet_in_fec!I13)</f>
        <v/>
      </c>
      <c r="J13" s="112">
        <f>IF(RES_hhdet_in_tes!J13=0,"",RES_hhdet_in_tes!J13/RES_hhdet_in_fec!J13)</f>
        <v>0.70584712155525409</v>
      </c>
      <c r="K13" s="112">
        <f>IF(RES_hhdet_in_tes!K13=0,"",RES_hhdet_in_tes!K13/RES_hhdet_in_fec!K13)</f>
        <v>0.70927287412167106</v>
      </c>
      <c r="L13" s="112">
        <f>IF(RES_hhdet_in_tes!L13=0,"",RES_hhdet_in_tes!L13/RES_hhdet_in_fec!L13)</f>
        <v>0.71333967618532135</v>
      </c>
      <c r="M13" s="112">
        <f>IF(RES_hhdet_in_tes!M13=0,"",RES_hhdet_in_tes!M13/RES_hhdet_in_fec!M13)</f>
        <v>0.72189311377933107</v>
      </c>
      <c r="N13" s="112">
        <f>IF(RES_hhdet_in_tes!N13=0,"",RES_hhdet_in_tes!N13/RES_hhdet_in_fec!N13)</f>
        <v>0.73615377326726694</v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 t="str">
        <f>IF(RES_hhdet_in_tes!I14=0,"",RES_hhdet_in_tes!I14/RES_hhdet_in_fec!I14)</f>
        <v/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0.77625627360508975</v>
      </c>
      <c r="D15" s="112">
        <f>IF(RES_hhdet_in_tes!D15=0,"",RES_hhdet_in_tes!D15/RES_hhdet_in_fec!D15)</f>
        <v>0.77728714299572677</v>
      </c>
      <c r="E15" s="112">
        <f>IF(RES_hhdet_in_tes!E15=0,"",RES_hhdet_in_tes!E15/RES_hhdet_in_fec!E15)</f>
        <v>0.77839730082130376</v>
      </c>
      <c r="F15" s="112">
        <f>IF(RES_hhdet_in_tes!F15=0,"",RES_hhdet_in_tes!F15/RES_hhdet_in_fec!F15)</f>
        <v>0.77951812272683929</v>
      </c>
      <c r="G15" s="112">
        <f>IF(RES_hhdet_in_tes!G15=0,"",RES_hhdet_in_tes!G15/RES_hhdet_in_fec!G15)</f>
        <v>0.78071260017044242</v>
      </c>
      <c r="H15" s="112">
        <f>IF(RES_hhdet_in_tes!H15=0,"",RES_hhdet_in_tes!H15/RES_hhdet_in_fec!H15)</f>
        <v>0.78197367265657802</v>
      </c>
      <c r="I15" s="112">
        <f>IF(RES_hhdet_in_tes!I15=0,"",RES_hhdet_in_tes!I15/RES_hhdet_in_fec!I15)</f>
        <v>0.78331774592973724</v>
      </c>
      <c r="J15" s="112">
        <f>IF(RES_hhdet_in_tes!J15=0,"",RES_hhdet_in_tes!J15/RES_hhdet_in_fec!J15)</f>
        <v>0.78481048956675137</v>
      </c>
      <c r="K15" s="112">
        <f>IF(RES_hhdet_in_tes!K15=0,"",RES_hhdet_in_tes!K15/RES_hhdet_in_fec!K15)</f>
        <v>0.78651009996613297</v>
      </c>
      <c r="L15" s="112">
        <f>IF(RES_hhdet_in_tes!L15=0,"",RES_hhdet_in_tes!L15/RES_hhdet_in_fec!L15)</f>
        <v>0.78843694512547491</v>
      </c>
      <c r="M15" s="112">
        <f>IF(RES_hhdet_in_tes!M15=0,"",RES_hhdet_in_tes!M15/RES_hhdet_in_fec!M15)</f>
        <v>0.79192615878362294</v>
      </c>
      <c r="N15" s="112">
        <f>IF(RES_hhdet_in_tes!N15=0,"",RES_hhdet_in_tes!N15/RES_hhdet_in_fec!N15)</f>
        <v>0.79756437864609031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0.89360488390393689</v>
      </c>
      <c r="D16" s="113">
        <f>IF(RES_hhdet_in_tes!D16=0,"",RES_hhdet_in_tes!D16/RES_hhdet_in_fec!D16)</f>
        <v>0.89130078254409484</v>
      </c>
      <c r="E16" s="113">
        <f>IF(RES_hhdet_in_tes!E16=0,"",RES_hhdet_in_tes!E16/RES_hhdet_in_fec!E16)</f>
        <v>0.89198427052230145</v>
      </c>
      <c r="F16" s="113">
        <f>IF(RES_hhdet_in_tes!F16=0,"",RES_hhdet_in_tes!F16/RES_hhdet_in_fec!F16)</f>
        <v>0.88605942253880265</v>
      </c>
      <c r="G16" s="113">
        <f>IF(RES_hhdet_in_tes!G16=0,"",RES_hhdet_in_tes!G16/RES_hhdet_in_fec!G16)</f>
        <v>0.88843296478210432</v>
      </c>
      <c r="H16" s="113">
        <f>IF(RES_hhdet_in_tes!H16=0,"",RES_hhdet_in_tes!H16/RES_hhdet_in_fec!H16)</f>
        <v>0.89011210590744583</v>
      </c>
      <c r="I16" s="113">
        <f>IF(RES_hhdet_in_tes!I16=0,"",RES_hhdet_in_tes!I16/RES_hhdet_in_fec!I16)</f>
        <v>0.8800366344872016</v>
      </c>
      <c r="J16" s="113">
        <f>IF(RES_hhdet_in_tes!J16=0,"",RES_hhdet_in_tes!J16/RES_hhdet_in_fec!J16)</f>
        <v>0.89146103317614023</v>
      </c>
      <c r="K16" s="113">
        <f>IF(RES_hhdet_in_tes!K16=0,"",RES_hhdet_in_tes!K16/RES_hhdet_in_fec!K16)</f>
        <v>0.89103130942354303</v>
      </c>
      <c r="L16" s="113">
        <f>IF(RES_hhdet_in_tes!L16=0,"",RES_hhdet_in_tes!L16/RES_hhdet_in_fec!L16)</f>
        <v>0.89294424875425527</v>
      </c>
      <c r="M16" s="113">
        <f>IF(RES_hhdet_in_tes!M16=0,"",RES_hhdet_in_tes!M16/RES_hhdet_in_fec!M16)</f>
        <v>0.89060458207292903</v>
      </c>
      <c r="N16" s="113">
        <f>IF(RES_hhdet_in_tes!N16=0,"",RES_hhdet_in_tes!N16/RES_hhdet_in_fec!N16)</f>
        <v>0.89352610208102901</v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0.91782164307897973</v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0.93695811667524209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0.77625627360508975</v>
      </c>
      <c r="D17" s="111">
        <f>IF(RES_hhdet_in_tes!D17=0,"",RES_hhdet_in_tes!D17/RES_hhdet_in_fec!D17)</f>
        <v>0.77728714299572677</v>
      </c>
      <c r="E17" s="111">
        <f>IF(RES_hhdet_in_tes!E17=0,"",RES_hhdet_in_tes!E17/RES_hhdet_in_fec!E17)</f>
        <v>0.77839730082130376</v>
      </c>
      <c r="F17" s="111">
        <f>IF(RES_hhdet_in_tes!F17=0,"",RES_hhdet_in_tes!F17/RES_hhdet_in_fec!F17)</f>
        <v>0.77951812272683929</v>
      </c>
      <c r="G17" s="111">
        <f>IF(RES_hhdet_in_tes!G17=0,"",RES_hhdet_in_tes!G17/RES_hhdet_in_fec!G17)</f>
        <v>0.78071260017044242</v>
      </c>
      <c r="H17" s="111">
        <f>IF(RES_hhdet_in_tes!H17=0,"",RES_hhdet_in_tes!H17/RES_hhdet_in_fec!H17)</f>
        <v>0.78197367265657802</v>
      </c>
      <c r="I17" s="111">
        <f>IF(RES_hhdet_in_tes!I17=0,"",RES_hhdet_in_tes!I17/RES_hhdet_in_fec!I17)</f>
        <v>0.78331774592973724</v>
      </c>
      <c r="J17" s="111">
        <f>IF(RES_hhdet_in_tes!J17=0,"",RES_hhdet_in_tes!J17/RES_hhdet_in_fec!J17)</f>
        <v>0.78481048956675137</v>
      </c>
      <c r="K17" s="111">
        <f>IF(RES_hhdet_in_tes!K17=0,"",RES_hhdet_in_tes!K17/RES_hhdet_in_fec!K17)</f>
        <v>0.78651009996613297</v>
      </c>
      <c r="L17" s="111">
        <f>IF(RES_hhdet_in_tes!L17=0,"",RES_hhdet_in_tes!L17/RES_hhdet_in_fec!L17)</f>
        <v>0.78843694512547491</v>
      </c>
      <c r="M17" s="111">
        <f>IF(RES_hhdet_in_tes!M17=0,"",RES_hhdet_in_tes!M17/RES_hhdet_in_fec!M17)</f>
        <v>0.79192615878362305</v>
      </c>
      <c r="N17" s="111">
        <f>IF(RES_hhdet_in_tes!N17=0,"",RES_hhdet_in_tes!N17/RES_hhdet_in_fec!N17)</f>
        <v>0.79756437864609031</v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0.82811314311122963</v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0.86938976711328286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0.77560244913429854</v>
      </c>
      <c r="D19" s="124">
        <f>IF(RES_hhdet_in_tes!D19=0,"",RES_hhdet_in_tes!D19/RES_hhdet_in_fec!D19)</f>
        <v>0.77690942615596326</v>
      </c>
      <c r="E19" s="124">
        <f>IF(RES_hhdet_in_tes!E19=0,"",RES_hhdet_in_tes!E19/RES_hhdet_in_fec!E19)</f>
        <v>0.77826473202001623</v>
      </c>
      <c r="F19" s="124">
        <f>IF(RES_hhdet_in_tes!F19=0,"",RES_hhdet_in_tes!F19/RES_hhdet_in_fec!F19)</f>
        <v>0.77962662818075845</v>
      </c>
      <c r="G19" s="124">
        <f>IF(RES_hhdet_in_tes!G19=0,"",RES_hhdet_in_tes!G19/RES_hhdet_in_fec!G19)</f>
        <v>0.78103303236268384</v>
      </c>
      <c r="H19" s="124">
        <f>IF(RES_hhdet_in_tes!H19=0,"",RES_hhdet_in_tes!H19/RES_hhdet_in_fec!H19)</f>
        <v>0.78247930391903431</v>
      </c>
      <c r="I19" s="124">
        <f>IF(RES_hhdet_in_tes!I19=0,"",RES_hhdet_in_tes!I19/RES_hhdet_in_fec!I19)</f>
        <v>0.78397478577823299</v>
      </c>
      <c r="J19" s="124">
        <f>IF(RES_hhdet_in_tes!J19=0,"",RES_hhdet_in_tes!J19/RES_hhdet_in_fec!J19)</f>
        <v>0.78555775262027328</v>
      </c>
      <c r="K19" s="124">
        <f>IF(RES_hhdet_in_tes!K19=0,"",RES_hhdet_in_tes!K19/RES_hhdet_in_fec!K19)</f>
        <v>0.78726074799058698</v>
      </c>
      <c r="L19" s="124">
        <f>IF(RES_hhdet_in_tes!L19=0,"",RES_hhdet_in_tes!L19/RES_hhdet_in_fec!L19)</f>
        <v>0.78909247862179499</v>
      </c>
      <c r="M19" s="124">
        <f>IF(RES_hhdet_in_tes!M19=0,"",RES_hhdet_in_tes!M19/RES_hhdet_in_fec!M19)</f>
        <v>0.79158460725550395</v>
      </c>
      <c r="N19" s="124">
        <f>IF(RES_hhdet_in_tes!N19=0,"",RES_hhdet_in_tes!N19/RES_hhdet_in_fec!N19)</f>
        <v>0.79488788882673589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0.8127615477518576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0.88186404411964814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0.77560244913429854</v>
      </c>
      <c r="D22" s="45">
        <f>IF(RES_hhdet_in_tes!D22=0,"",RES_hhdet_in_tes!D22/RES_hhdet_in_fec!D22)</f>
        <v>0.77690942615596326</v>
      </c>
      <c r="E22" s="45">
        <f>IF(RES_hhdet_in_tes!E22=0,"",RES_hhdet_in_tes!E22/RES_hhdet_in_fec!E22)</f>
        <v>0.77826473202001623</v>
      </c>
      <c r="F22" s="45">
        <f>IF(RES_hhdet_in_tes!F22=0,"",RES_hhdet_in_tes!F22/RES_hhdet_in_fec!F22)</f>
        <v>0.77962662818075845</v>
      </c>
      <c r="G22" s="45">
        <f>IF(RES_hhdet_in_tes!G22=0,"",RES_hhdet_in_tes!G22/RES_hhdet_in_fec!G22)</f>
        <v>0.78103303236268384</v>
      </c>
      <c r="H22" s="45">
        <f>IF(RES_hhdet_in_tes!H22=0,"",RES_hhdet_in_tes!H22/RES_hhdet_in_fec!H22)</f>
        <v>0.78247930391903431</v>
      </c>
      <c r="I22" s="45">
        <f>IF(RES_hhdet_in_tes!I22=0,"",RES_hhdet_in_tes!I22/RES_hhdet_in_fec!I22)</f>
        <v>0.78397478577823299</v>
      </c>
      <c r="J22" s="45">
        <f>IF(RES_hhdet_in_tes!J22=0,"",RES_hhdet_in_tes!J22/RES_hhdet_in_fec!J22)</f>
        <v>0.78555775262027328</v>
      </c>
      <c r="K22" s="45">
        <f>IF(RES_hhdet_in_tes!K22=0,"",RES_hhdet_in_tes!K22/RES_hhdet_in_fec!K22)</f>
        <v>0.78726074799058698</v>
      </c>
      <c r="L22" s="45">
        <f>IF(RES_hhdet_in_tes!L22=0,"",RES_hhdet_in_tes!L22/RES_hhdet_in_fec!L22)</f>
        <v>0.78909247862179499</v>
      </c>
      <c r="M22" s="45">
        <f>IF(RES_hhdet_in_tes!M22=0,"",RES_hhdet_in_tes!M22/RES_hhdet_in_fec!M22)</f>
        <v>0.79158460725550395</v>
      </c>
      <c r="N22" s="45">
        <f>IF(RES_hhdet_in_tes!N22=0,"",RES_hhdet_in_tes!N22/RES_hhdet_in_fec!N22)</f>
        <v>0.79488788882673589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0.8127615477518576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0.88186404411964814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0.64787759433020986</v>
      </c>
      <c r="D24" s="119">
        <f>IF(RES_hhdet_in_tes!D24=0,"",RES_hhdet_in_tes!D24/RES_hhdet_in_fec!D24)</f>
        <v>0.65793396114139435</v>
      </c>
      <c r="E24" s="119">
        <f>IF(RES_hhdet_in_tes!E24=0,"",RES_hhdet_in_tes!E24/RES_hhdet_in_fec!E24)</f>
        <v>0.67035793289930568</v>
      </c>
      <c r="F24" s="119">
        <f>IF(RES_hhdet_in_tes!F24=0,"",RES_hhdet_in_tes!F24/RES_hhdet_in_fec!F24)</f>
        <v>0.66531334295957378</v>
      </c>
      <c r="G24" s="119">
        <f>IF(RES_hhdet_in_tes!G24=0,"",RES_hhdet_in_tes!G24/RES_hhdet_in_fec!G24)</f>
        <v>0.67581593817570507</v>
      </c>
      <c r="H24" s="119">
        <f>IF(RES_hhdet_in_tes!H24=0,"",RES_hhdet_in_tes!H24/RES_hhdet_in_fec!H24)</f>
        <v>0.68719518783792144</v>
      </c>
      <c r="I24" s="119">
        <f>IF(RES_hhdet_in_tes!I24=0,"",RES_hhdet_in_tes!I24/RES_hhdet_in_fec!I24)</f>
        <v>0.70720830827261849</v>
      </c>
      <c r="J24" s="119">
        <f>IF(RES_hhdet_in_tes!J24=0,"",RES_hhdet_in_tes!J24/RES_hhdet_in_fec!J24)</f>
        <v>0.70290395742866763</v>
      </c>
      <c r="K24" s="119">
        <f>IF(RES_hhdet_in_tes!K24=0,"",RES_hhdet_in_tes!K24/RES_hhdet_in_fec!K24)</f>
        <v>0.70494397992171653</v>
      </c>
      <c r="L24" s="119">
        <f>IF(RES_hhdet_in_tes!L24=0,"",RES_hhdet_in_tes!L24/RES_hhdet_in_fec!L24)</f>
        <v>0.70547509637297812</v>
      </c>
      <c r="M24" s="119">
        <f>IF(RES_hhdet_in_tes!M24=0,"",RES_hhdet_in_tes!M24/RES_hhdet_in_fec!M24)</f>
        <v>0.71875674994392635</v>
      </c>
      <c r="N24" s="119">
        <f>IF(RES_hhdet_in_tes!N24=0,"",RES_hhdet_in_tes!N24/RES_hhdet_in_fec!N24)</f>
        <v>0.73273145208351842</v>
      </c>
      <c r="O24" s="119">
        <f>IF(RES_hhdet_in_tes!O24=0,"",RES_hhdet_in_tes!O24/RES_hhdet_in_fec!O24)</f>
        <v>0.74766418341281093</v>
      </c>
      <c r="P24" s="119">
        <f>IF(RES_hhdet_in_tes!P24=0,"",RES_hhdet_in_tes!P24/RES_hhdet_in_fec!P24)</f>
        <v>0.77196161301704047</v>
      </c>
      <c r="Q24" s="119">
        <f>IF(RES_hhdet_in_tes!Q24=0,"",RES_hhdet_in_tes!Q24/RES_hhdet_in_fec!Q24)</f>
        <v>0.79580569073258589</v>
      </c>
      <c r="R24" s="119">
        <f>IF(RES_hhdet_in_tes!R24=0,"",RES_hhdet_in_tes!R24/RES_hhdet_in_fec!R24)</f>
        <v>0.80469257405173367</v>
      </c>
      <c r="S24" s="119">
        <f>IF(RES_hhdet_in_tes!S24=0,"",RES_hhdet_in_tes!S24/RES_hhdet_in_fec!S24)</f>
        <v>0.82046532978723097</v>
      </c>
      <c r="T24" s="119">
        <f>IF(RES_hhdet_in_tes!T24=0,"",RES_hhdet_in_tes!T24/RES_hhdet_in_fec!T24)</f>
        <v>0.8192659457291438</v>
      </c>
      <c r="U24" s="119">
        <f>IF(RES_hhdet_in_tes!U24=0,"",RES_hhdet_in_tes!U24/RES_hhdet_in_fec!U24)</f>
        <v>0.82740662135612242</v>
      </c>
      <c r="V24" s="119">
        <f>IF(RES_hhdet_in_tes!V24=0,"",RES_hhdet_in_tes!V24/RES_hhdet_in_fec!V24)</f>
        <v>0.82851223321482692</v>
      </c>
      <c r="W24" s="119">
        <f>IF(RES_hhdet_in_tes!W24=0,"",RES_hhdet_in_tes!W24/RES_hhdet_in_fec!W24)</f>
        <v>0.84131771720045634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0.62548644603369874</v>
      </c>
      <c r="D25" s="124">
        <f>IF(RES_hhdet_in_tes!D25=0,"",RES_hhdet_in_tes!D25/RES_hhdet_in_fec!D25)</f>
        <v>0.63043971796386211</v>
      </c>
      <c r="E25" s="124">
        <f>IF(RES_hhdet_in_tes!E25=0,"",RES_hhdet_in_tes!E25/RES_hhdet_in_fec!E25)</f>
        <v>0.63552410193339981</v>
      </c>
      <c r="F25" s="124">
        <f>IF(RES_hhdet_in_tes!F25=0,"",RES_hhdet_in_tes!F25/RES_hhdet_in_fec!F25)</f>
        <v>0.64067009596981561</v>
      </c>
      <c r="G25" s="124">
        <f>IF(RES_hhdet_in_tes!G25=0,"",RES_hhdet_in_tes!G25/RES_hhdet_in_fec!G25)</f>
        <v>0.64594714769869477</v>
      </c>
      <c r="H25" s="124">
        <f>IF(RES_hhdet_in_tes!H25=0,"",RES_hhdet_in_tes!H25/RES_hhdet_in_fec!H25)</f>
        <v>0.65128994476641</v>
      </c>
      <c r="I25" s="124">
        <f>IF(RES_hhdet_in_tes!I25=0,"",RES_hhdet_in_tes!I25/RES_hhdet_in_fec!I25)</f>
        <v>0.65682000601329538</v>
      </c>
      <c r="J25" s="124">
        <f>IF(RES_hhdet_in_tes!J25=0,"",RES_hhdet_in_tes!J25/RES_hhdet_in_fec!J25)</f>
        <v>0.66271829333395793</v>
      </c>
      <c r="K25" s="124">
        <f>IF(RES_hhdet_in_tes!K25=0,"",RES_hhdet_in_tes!K25/RES_hhdet_in_fec!K25)</f>
        <v>0.66906514928441418</v>
      </c>
      <c r="L25" s="124">
        <f>IF(RES_hhdet_in_tes!L25=0,"",RES_hhdet_in_tes!L25/RES_hhdet_in_fec!L25)</f>
        <v>0.6758929022392296</v>
      </c>
      <c r="M25" s="124">
        <f>IF(RES_hhdet_in_tes!M25=0,"",RES_hhdet_in_tes!M25/RES_hhdet_in_fec!M25)</f>
        <v>0.68682527259847936</v>
      </c>
      <c r="N25" s="124">
        <f>IF(RES_hhdet_in_tes!N25=0,"",RES_hhdet_in_tes!N25/RES_hhdet_in_fec!N25)</f>
        <v>0.70297304790378023</v>
      </c>
      <c r="O25" s="124">
        <f>IF(RES_hhdet_in_tes!O25=0,"",RES_hhdet_in_tes!O25/RES_hhdet_in_fec!O25)</f>
        <v>0.72489368181831981</v>
      </c>
      <c r="P25" s="124">
        <f>IF(RES_hhdet_in_tes!P25=0,"",RES_hhdet_in_tes!P25/RES_hhdet_in_fec!P25)</f>
        <v>0.75000803880255462</v>
      </c>
      <c r="Q25" s="124">
        <f>IF(RES_hhdet_in_tes!Q25=0,"",RES_hhdet_in_tes!Q25/RES_hhdet_in_fec!Q25)</f>
        <v>0.77076682150604325</v>
      </c>
      <c r="R25" s="124">
        <f>IF(RES_hhdet_in_tes!R25=0,"",RES_hhdet_in_tes!R25/RES_hhdet_in_fec!R25)</f>
        <v>0.78085769131116511</v>
      </c>
      <c r="S25" s="124">
        <f>IF(RES_hhdet_in_tes!S25=0,"",RES_hhdet_in_tes!S25/RES_hhdet_in_fec!S25)</f>
        <v>0.78804615796756716</v>
      </c>
      <c r="T25" s="124">
        <f>IF(RES_hhdet_in_tes!T25=0,"",RES_hhdet_in_tes!T25/RES_hhdet_in_fec!T25)</f>
        <v>0.79331023762685871</v>
      </c>
      <c r="U25" s="124">
        <f>IF(RES_hhdet_in_tes!U25=0,"",RES_hhdet_in_tes!U25/RES_hhdet_in_fec!U25)</f>
        <v>0.79738480193980654</v>
      </c>
      <c r="V25" s="124">
        <f>IF(RES_hhdet_in_tes!V25=0,"",RES_hhdet_in_tes!V25/RES_hhdet_in_fec!V25)</f>
        <v>0.80099036466021889</v>
      </c>
      <c r="W25" s="124">
        <f>IF(RES_hhdet_in_tes!W25=0,"",RES_hhdet_in_tes!W25/RES_hhdet_in_fec!W25)</f>
        <v>0.8033542339950388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0.61993054744003462</v>
      </c>
      <c r="D26" s="111">
        <f>IF(RES_hhdet_in_tes!D26=0,"",RES_hhdet_in_tes!D26/RES_hhdet_in_fec!D26)</f>
        <v>0.62500430081517011</v>
      </c>
      <c r="E26" s="111">
        <f>IF(RES_hhdet_in_tes!E26=0,"",RES_hhdet_in_tes!E26/RES_hhdet_in_fec!E26)</f>
        <v>0.63025363387178612</v>
      </c>
      <c r="F26" s="111">
        <f>IF(RES_hhdet_in_tes!F26=0,"",RES_hhdet_in_tes!F26/RES_hhdet_in_fec!F26)</f>
        <v>0.63547673193130838</v>
      </c>
      <c r="G26" s="111">
        <f>IF(RES_hhdet_in_tes!G26=0,"",RES_hhdet_in_tes!G26/RES_hhdet_in_fec!G26)</f>
        <v>0.64084938362555954</v>
      </c>
      <c r="H26" s="111">
        <f>IF(RES_hhdet_in_tes!H26=0,"",RES_hhdet_in_tes!H26/RES_hhdet_in_fec!H26)</f>
        <v>0.64634486887599452</v>
      </c>
      <c r="I26" s="111">
        <f>IF(RES_hhdet_in_tes!I26=0,"",RES_hhdet_in_tes!I26/RES_hhdet_in_fec!I26)</f>
        <v>0.65200124565866646</v>
      </c>
      <c r="J26" s="111">
        <f>IF(RES_hhdet_in_tes!J26=0,"",RES_hhdet_in_tes!J26/RES_hhdet_in_fec!J26)</f>
        <v>0.65798647388236575</v>
      </c>
      <c r="K26" s="111">
        <f>IF(RES_hhdet_in_tes!K26=0,"",RES_hhdet_in_tes!K26/RES_hhdet_in_fec!K26)</f>
        <v>0.66443686900729038</v>
      </c>
      <c r="L26" s="111">
        <f>IF(RES_hhdet_in_tes!L26=0,"",RES_hhdet_in_tes!L26/RES_hhdet_in_fec!L26)</f>
        <v>0.67137755328783311</v>
      </c>
      <c r="M26" s="111">
        <f>IF(RES_hhdet_in_tes!M26=0,"",RES_hhdet_in_tes!M26/RES_hhdet_in_fec!M26)</f>
        <v>0.68246687929977368</v>
      </c>
      <c r="N26" s="111">
        <f>IF(RES_hhdet_in_tes!N26=0,"",RES_hhdet_in_tes!N26/RES_hhdet_in_fec!N26)</f>
        <v>0.69877347093469278</v>
      </c>
      <c r="O26" s="111">
        <f>IF(RES_hhdet_in_tes!O26=0,"",RES_hhdet_in_tes!O26/RES_hhdet_in_fec!O26)</f>
        <v>0.72090108232939121</v>
      </c>
      <c r="P26" s="111">
        <f>IF(RES_hhdet_in_tes!P26=0,"",RES_hhdet_in_tes!P26/RES_hhdet_in_fec!P26)</f>
        <v>0.74625763473813689</v>
      </c>
      <c r="Q26" s="111">
        <f>IF(RES_hhdet_in_tes!Q26=0,"",RES_hhdet_in_tes!Q26/RES_hhdet_in_fec!Q26)</f>
        <v>0.76723978799462877</v>
      </c>
      <c r="R26" s="111">
        <f>IF(RES_hhdet_in_tes!R26=0,"",RES_hhdet_in_tes!R26/RES_hhdet_in_fec!R26)</f>
        <v>0.77748707808199646</v>
      </c>
      <c r="S26" s="111">
        <f>IF(RES_hhdet_in_tes!S26=0,"",RES_hhdet_in_tes!S26/RES_hhdet_in_fec!S26)</f>
        <v>0.78479141495024707</v>
      </c>
      <c r="T26" s="111">
        <f>IF(RES_hhdet_in_tes!T26=0,"",RES_hhdet_in_tes!T26/RES_hhdet_in_fec!T26)</f>
        <v>0.79012844276313143</v>
      </c>
      <c r="U26" s="111">
        <f>IF(RES_hhdet_in_tes!U26=0,"",RES_hhdet_in_tes!U26/RES_hhdet_in_fec!U26)</f>
        <v>0.79429415606003828</v>
      </c>
      <c r="V26" s="111">
        <f>IF(RES_hhdet_in_tes!V26=0,"",RES_hhdet_in_tes!V26/RES_hhdet_in_fec!V26)</f>
        <v>0.79794539413244725</v>
      </c>
      <c r="W26" s="111">
        <f>IF(RES_hhdet_in_tes!W26=0,"",RES_hhdet_in_tes!W26/RES_hhdet_in_fec!W26)</f>
        <v>0.80036469897459883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2.4302611004928116</v>
      </c>
      <c r="D28" s="124">
        <f>IF(RES_hhdet_in_tes!D28=0,"",RES_hhdet_in_tes!D28/RES_hhdet_in_fec!D28)</f>
        <v>2.5141192823976986</v>
      </c>
      <c r="E28" s="124">
        <f>IF(RES_hhdet_in_tes!E28=0,"",RES_hhdet_in_tes!E28/RES_hhdet_in_fec!E28)</f>
        <v>2.5988628912268577</v>
      </c>
      <c r="F28" s="124">
        <f>IF(RES_hhdet_in_tes!F28=0,"",RES_hhdet_in_tes!F28/RES_hhdet_in_fec!F28)</f>
        <v>2.6836975122578228</v>
      </c>
      <c r="G28" s="124">
        <f>IF(RES_hhdet_in_tes!G28=0,"",RES_hhdet_in_tes!G28/RES_hhdet_in_fec!G28)</f>
        <v>2.7693382721292963</v>
      </c>
      <c r="H28" s="124">
        <f>IF(RES_hhdet_in_tes!H28=0,"",RES_hhdet_in_tes!H28/RES_hhdet_in_fec!H28)</f>
        <v>2.855693001004215</v>
      </c>
      <c r="I28" s="124">
        <f>IF(RES_hhdet_in_tes!I28=0,"",RES_hhdet_in_tes!I28/RES_hhdet_in_fec!I28)</f>
        <v>2.9429330755190075</v>
      </c>
      <c r="J28" s="124">
        <f>IF(RES_hhdet_in_tes!J28=0,"",RES_hhdet_in_tes!J28/RES_hhdet_in_fec!J28)</f>
        <v>3.0317713449605415</v>
      </c>
      <c r="K28" s="124">
        <f>IF(RES_hhdet_in_tes!K28=0,"",RES_hhdet_in_tes!K28/RES_hhdet_in_fec!K28)</f>
        <v>3.1228071882322821</v>
      </c>
      <c r="L28" s="124">
        <f>IF(RES_hhdet_in_tes!L28=0,"",RES_hhdet_in_tes!L28/RES_hhdet_in_fec!L28)</f>
        <v>3.2161887982583686</v>
      </c>
      <c r="M28" s="124">
        <f>IF(RES_hhdet_in_tes!M28=0,"",RES_hhdet_in_tes!M28/RES_hhdet_in_fec!M28)</f>
        <v>3.3277243321960004</v>
      </c>
      <c r="N28" s="124">
        <f>IF(RES_hhdet_in_tes!N28=0,"",RES_hhdet_in_tes!N28/RES_hhdet_in_fec!N28)</f>
        <v>3.4625871682298897</v>
      </c>
      <c r="O28" s="124">
        <f>IF(RES_hhdet_in_tes!O28=0,"",RES_hhdet_in_tes!O28/RES_hhdet_in_fec!O28)</f>
        <v>3.6236373971660205</v>
      </c>
      <c r="P28" s="124">
        <f>IF(RES_hhdet_in_tes!P28=0,"",RES_hhdet_in_tes!P28/RES_hhdet_in_fec!P28)</f>
        <v>3.7982929025379546</v>
      </c>
      <c r="Q28" s="124">
        <f>IF(RES_hhdet_in_tes!Q28=0,"",RES_hhdet_in_tes!Q28/RES_hhdet_in_fec!Q28)</f>
        <v>3.9483889770876766</v>
      </c>
      <c r="R28" s="124">
        <f>IF(RES_hhdet_in_tes!R28=0,"",RES_hhdet_in_tes!R28/RES_hhdet_in_fec!R28)</f>
        <v>4.0425529827174955</v>
      </c>
      <c r="S28" s="124">
        <f>IF(RES_hhdet_in_tes!S28=0,"",RES_hhdet_in_tes!S28/RES_hhdet_in_fec!S28)</f>
        <v>4.117502907802379</v>
      </c>
      <c r="T28" s="124">
        <f>IF(RES_hhdet_in_tes!T28=0,"",RES_hhdet_in_tes!T28/RES_hhdet_in_fec!T28)</f>
        <v>4.1801264233407771</v>
      </c>
      <c r="U28" s="124">
        <f>IF(RES_hhdet_in_tes!U28=0,"",RES_hhdet_in_tes!U28/RES_hhdet_in_fec!U28)</f>
        <v>4.2371371001856035</v>
      </c>
      <c r="V28" s="124">
        <f>IF(RES_hhdet_in_tes!V28=0,"",RES_hhdet_in_tes!V28/RES_hhdet_in_fec!V28)</f>
        <v>4.2952657217728003</v>
      </c>
      <c r="W28" s="124">
        <f>IF(RES_hhdet_in_tes!W28=0,"",RES_hhdet_in_tes!W28/RES_hhdet_in_fec!W28)</f>
        <v>4.3521744542800276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2.4302611004928116</v>
      </c>
      <c r="D29" s="111">
        <f>IF(RES_hhdet_in_tes!D29=0,"",RES_hhdet_in_tes!D29/RES_hhdet_in_fec!D29)</f>
        <v>2.5141192823976986</v>
      </c>
      <c r="E29" s="111">
        <f>IF(RES_hhdet_in_tes!E29=0,"",RES_hhdet_in_tes!E29/RES_hhdet_in_fec!E29)</f>
        <v>2.5988628912268577</v>
      </c>
      <c r="F29" s="111">
        <f>IF(RES_hhdet_in_tes!F29=0,"",RES_hhdet_in_tes!F29/RES_hhdet_in_fec!F29)</f>
        <v>2.6836975122578228</v>
      </c>
      <c r="G29" s="111">
        <f>IF(RES_hhdet_in_tes!G29=0,"",RES_hhdet_in_tes!G29/RES_hhdet_in_fec!G29)</f>
        <v>2.7693382721292963</v>
      </c>
      <c r="H29" s="111">
        <f>IF(RES_hhdet_in_tes!H29=0,"",RES_hhdet_in_tes!H29/RES_hhdet_in_fec!H29)</f>
        <v>2.855693001004215</v>
      </c>
      <c r="I29" s="111">
        <f>IF(RES_hhdet_in_tes!I29=0,"",RES_hhdet_in_tes!I29/RES_hhdet_in_fec!I29)</f>
        <v>2.9429330755190075</v>
      </c>
      <c r="J29" s="111">
        <f>IF(RES_hhdet_in_tes!J29=0,"",RES_hhdet_in_tes!J29/RES_hhdet_in_fec!J29)</f>
        <v>3.0317713449605415</v>
      </c>
      <c r="K29" s="111">
        <f>IF(RES_hhdet_in_tes!K29=0,"",RES_hhdet_in_tes!K29/RES_hhdet_in_fec!K29)</f>
        <v>3.1228071882322821</v>
      </c>
      <c r="L29" s="111">
        <f>IF(RES_hhdet_in_tes!L29=0,"",RES_hhdet_in_tes!L29/RES_hhdet_in_fec!L29)</f>
        <v>3.2161887982583686</v>
      </c>
      <c r="M29" s="111">
        <f>IF(RES_hhdet_in_tes!M29=0,"",RES_hhdet_in_tes!M29/RES_hhdet_in_fec!M29)</f>
        <v>3.3277243321960004</v>
      </c>
      <c r="N29" s="111">
        <f>IF(RES_hhdet_in_tes!N29=0,"",RES_hhdet_in_tes!N29/RES_hhdet_in_fec!N29)</f>
        <v>3.4625871682298897</v>
      </c>
      <c r="O29" s="111">
        <f>IF(RES_hhdet_in_tes!O29=0,"",RES_hhdet_in_tes!O29/RES_hhdet_in_fec!O29)</f>
        <v>3.6236373971660205</v>
      </c>
      <c r="P29" s="111">
        <f>IF(RES_hhdet_in_tes!P29=0,"",RES_hhdet_in_tes!P29/RES_hhdet_in_fec!P29)</f>
        <v>3.7982929025379546</v>
      </c>
      <c r="Q29" s="111">
        <f>IF(RES_hhdet_in_tes!Q29=0,"",RES_hhdet_in_tes!Q29/RES_hhdet_in_fec!Q29)</f>
        <v>3.9483889770876766</v>
      </c>
      <c r="R29" s="111">
        <f>IF(RES_hhdet_in_tes!R29=0,"",RES_hhdet_in_tes!R29/RES_hhdet_in_fec!R29)</f>
        <v>4.0425529827174955</v>
      </c>
      <c r="S29" s="111">
        <f>IF(RES_hhdet_in_tes!S29=0,"",RES_hhdet_in_tes!S29/RES_hhdet_in_fec!S29)</f>
        <v>4.117502907802379</v>
      </c>
      <c r="T29" s="111">
        <f>IF(RES_hhdet_in_tes!T29=0,"",RES_hhdet_in_tes!T29/RES_hhdet_in_fec!T29)</f>
        <v>4.1801264233407771</v>
      </c>
      <c r="U29" s="111">
        <f>IF(RES_hhdet_in_tes!U29=0,"",RES_hhdet_in_tes!U29/RES_hhdet_in_fec!U29)</f>
        <v>4.2371371001856035</v>
      </c>
      <c r="V29" s="111">
        <f>IF(RES_hhdet_in_tes!V29=0,"",RES_hhdet_in_tes!V29/RES_hhdet_in_fec!V29)</f>
        <v>4.2952657217728003</v>
      </c>
      <c r="W29" s="111">
        <f>IF(RES_hhdet_in_tes!W29=0,"",RES_hhdet_in_tes!W29/RES_hhdet_in_fec!W29)</f>
        <v>4.3521744542800276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0.79703488905058328</v>
      </c>
      <c r="D30" s="124">
        <f>IF(RES_hhdet_in_tes!D30=0,"",RES_hhdet_in_tes!D30/RES_hhdet_in_fec!D30)</f>
        <v>0.80646758935181828</v>
      </c>
      <c r="E30" s="124">
        <f>IF(RES_hhdet_in_tes!E30=0,"",RES_hhdet_in_tes!E30/RES_hhdet_in_fec!E30)</f>
        <v>0.82421985092472472</v>
      </c>
      <c r="F30" s="124">
        <f>IF(RES_hhdet_in_tes!F30=0,"",RES_hhdet_in_tes!F30/RES_hhdet_in_fec!F30)</f>
        <v>0.78584862065764827</v>
      </c>
      <c r="G30" s="124">
        <f>IF(RES_hhdet_in_tes!G30=0,"",RES_hhdet_in_tes!G30/RES_hhdet_in_fec!G30)</f>
        <v>0.80560160793406721</v>
      </c>
      <c r="H30" s="124">
        <f>IF(RES_hhdet_in_tes!H30=0,"",RES_hhdet_in_tes!H30/RES_hhdet_in_fec!H30)</f>
        <v>0.81388195141684105</v>
      </c>
      <c r="I30" s="124">
        <f>IF(RES_hhdet_in_tes!I30=0,"",RES_hhdet_in_tes!I30/RES_hhdet_in_fec!I30)</f>
        <v>0.83092441226696523</v>
      </c>
      <c r="J30" s="124">
        <f>IF(RES_hhdet_in_tes!J30=0,"",RES_hhdet_in_tes!J30/RES_hhdet_in_fec!J30)</f>
        <v>0.82834139873625345</v>
      </c>
      <c r="K30" s="124">
        <f>IF(RES_hhdet_in_tes!K30=0,"",RES_hhdet_in_tes!K30/RES_hhdet_in_fec!K30)</f>
        <v>0.8439345777345767</v>
      </c>
      <c r="L30" s="124">
        <f>IF(RES_hhdet_in_tes!L30=0,"",RES_hhdet_in_tes!L30/RES_hhdet_in_fec!L30)</f>
        <v>0.81836426914165461</v>
      </c>
      <c r="M30" s="124">
        <f>IF(RES_hhdet_in_tes!M30=0,"",RES_hhdet_in_tes!M30/RES_hhdet_in_fec!M30)</f>
        <v>0.84601255412844556</v>
      </c>
      <c r="N30" s="124">
        <f>IF(RES_hhdet_in_tes!N30=0,"",RES_hhdet_in_tes!N30/RES_hhdet_in_fec!N30)</f>
        <v>0.83958902372263389</v>
      </c>
      <c r="O30" s="124">
        <f>IF(RES_hhdet_in_tes!O30=0,"",RES_hhdet_in_tes!O30/RES_hhdet_in_fec!O30)</f>
        <v>0.86032390163557315</v>
      </c>
      <c r="P30" s="124">
        <f>IF(RES_hhdet_in_tes!P30=0,"",RES_hhdet_in_tes!P30/RES_hhdet_in_fec!P30)</f>
        <v>0.8808345340560827</v>
      </c>
      <c r="Q30" s="124">
        <f>IF(RES_hhdet_in_tes!Q30=0,"",RES_hhdet_in_tes!Q30/RES_hhdet_in_fec!Q30)</f>
        <v>0.89824190219030897</v>
      </c>
      <c r="R30" s="124">
        <f>IF(RES_hhdet_in_tes!R30=0,"",RES_hhdet_in_tes!R30/RES_hhdet_in_fec!R30)</f>
        <v>0.8957570954203331</v>
      </c>
      <c r="S30" s="124">
        <f>IF(RES_hhdet_in_tes!S30=0,"",RES_hhdet_in_tes!S30/RES_hhdet_in_fec!S30)</f>
        <v>0.89315111027610405</v>
      </c>
      <c r="T30" s="124">
        <f>IF(RES_hhdet_in_tes!T30=0,"",RES_hhdet_in_tes!T30/RES_hhdet_in_fec!T30)</f>
        <v>0.89706153464731497</v>
      </c>
      <c r="U30" s="124">
        <f>IF(RES_hhdet_in_tes!U30=0,"",RES_hhdet_in_tes!U30/RES_hhdet_in_fec!U30)</f>
        <v>0.91312859257164225</v>
      </c>
      <c r="V30" s="124">
        <f>IF(RES_hhdet_in_tes!V30=0,"",RES_hhdet_in_tes!V30/RES_hhdet_in_fec!V30)</f>
        <v>0.90935608947666446</v>
      </c>
      <c r="W30" s="124">
        <f>IF(RES_hhdet_in_tes!W30=0,"",RES_hhdet_in_tes!W30/RES_hhdet_in_fec!W30)</f>
        <v>0.93179673414583386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0.69165506529135745</v>
      </c>
      <c r="D31" s="111">
        <f>IF(RES_hhdet_in_tes!D31=0,"",RES_hhdet_in_tes!D31/RES_hhdet_in_fec!D31)</f>
        <v>0.69310880675893138</v>
      </c>
      <c r="E31" s="111">
        <f>IF(RES_hhdet_in_tes!E31=0,"",RES_hhdet_in_tes!E31/RES_hhdet_in_fec!E31)</f>
        <v>0.69480320630184222</v>
      </c>
      <c r="F31" s="111">
        <f>IF(RES_hhdet_in_tes!F31=0,"",RES_hhdet_in_tes!F31/RES_hhdet_in_fec!F31)</f>
        <v>0.69653042285502609</v>
      </c>
      <c r="G31" s="111">
        <f>IF(RES_hhdet_in_tes!G31=0,"",RES_hhdet_in_tes!G31/RES_hhdet_in_fec!G31)</f>
        <v>0.69847927134031729</v>
      </c>
      <c r="H31" s="111">
        <f>IF(RES_hhdet_in_tes!H31=0,"",RES_hhdet_in_tes!H31/RES_hhdet_in_fec!H31)</f>
        <v>0.70062664321503176</v>
      </c>
      <c r="I31" s="111">
        <f>IF(RES_hhdet_in_tes!I31=0,"",RES_hhdet_in_tes!I31/RES_hhdet_in_fec!I31)</f>
        <v>0.70301906248142676</v>
      </c>
      <c r="J31" s="111">
        <f>IF(RES_hhdet_in_tes!J31=0,"",RES_hhdet_in_tes!J31/RES_hhdet_in_fec!J31)</f>
        <v>0.70584712155525409</v>
      </c>
      <c r="K31" s="111">
        <f>IF(RES_hhdet_in_tes!K31=0,"",RES_hhdet_in_tes!K31/RES_hhdet_in_fec!K31)</f>
        <v>0.70927287412167106</v>
      </c>
      <c r="L31" s="111">
        <f>IF(RES_hhdet_in_tes!L31=0,"",RES_hhdet_in_tes!L31/RES_hhdet_in_fec!L31)</f>
        <v>0.71333967618532135</v>
      </c>
      <c r="M31" s="111">
        <f>IF(RES_hhdet_in_tes!M31=0,"",RES_hhdet_in_tes!M31/RES_hhdet_in_fec!M31)</f>
        <v>0.72189311377933107</v>
      </c>
      <c r="N31" s="111">
        <f>IF(RES_hhdet_in_tes!N31=0,"",RES_hhdet_in_tes!N31/RES_hhdet_in_fec!N31)</f>
        <v>0.73615377326726694</v>
      </c>
      <c r="O31" s="111">
        <f>IF(RES_hhdet_in_tes!O31=0,"",RES_hhdet_in_tes!O31/RES_hhdet_in_fec!O31)</f>
        <v>0.75714056761457549</v>
      </c>
      <c r="P31" s="111">
        <f>IF(RES_hhdet_in_tes!P31=0,"",RES_hhdet_in_tes!P31/RES_hhdet_in_fec!P31)</f>
        <v>0.78271202790939853</v>
      </c>
      <c r="Q31" s="111">
        <f>IF(RES_hhdet_in_tes!Q31=0,"",RES_hhdet_in_tes!Q31/RES_hhdet_in_fec!Q31)</f>
        <v>0.8059296853663066</v>
      </c>
      <c r="R31" s="111">
        <f>IF(RES_hhdet_in_tes!R31=0,"",RES_hhdet_in_tes!R31/RES_hhdet_in_fec!R31)</f>
        <v>0.82159876384308173</v>
      </c>
      <c r="S31" s="111">
        <f>IF(RES_hhdet_in_tes!S31=0,"",RES_hhdet_in_tes!S31/RES_hhdet_in_fec!S31)</f>
        <v>0.8366980576479911</v>
      </c>
      <c r="T31" s="111">
        <f>IF(RES_hhdet_in_tes!T31=0,"",RES_hhdet_in_tes!T31/RES_hhdet_in_fec!T31)</f>
        <v>0.8503728897731796</v>
      </c>
      <c r="U31" s="111">
        <f>IF(RES_hhdet_in_tes!U31=0,"",RES_hhdet_in_tes!U31/RES_hhdet_in_fec!U31)</f>
        <v>0.86176858321083927</v>
      </c>
      <c r="V31" s="111">
        <f>IF(RES_hhdet_in_tes!V31=0,"",RES_hhdet_in_tes!V31/RES_hhdet_in_fec!V31)</f>
        <v>0.87003046095314263</v>
      </c>
      <c r="W31" s="111">
        <f>IF(RES_hhdet_in_tes!W31=0,"",RES_hhdet_in_tes!W31/RES_hhdet_in_fec!W31)</f>
        <v>0.87391675012773318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0.84434462681329814</v>
      </c>
      <c r="D32" s="111">
        <f>IF(RES_hhdet_in_tes!D32=0,"",RES_hhdet_in_tes!D32/RES_hhdet_in_fec!D32)</f>
        <v>0.84145927582351621</v>
      </c>
      <c r="E32" s="111">
        <f>IF(RES_hhdet_in_tes!E32=0,"",RES_hhdet_in_tes!E32/RES_hhdet_in_fec!E32)</f>
        <v>0.84290232916981556</v>
      </c>
      <c r="F32" s="111">
        <f>IF(RES_hhdet_in_tes!F32=0,"",RES_hhdet_in_tes!F32/RES_hhdet_in_fec!F32)</f>
        <v>0.83443382239470809</v>
      </c>
      <c r="G32" s="111">
        <f>IF(RES_hhdet_in_tes!G32=0,"",RES_hhdet_in_tes!G32/RES_hhdet_in_fec!G32)</f>
        <v>0.83812066692729814</v>
      </c>
      <c r="H32" s="111">
        <f>IF(RES_hhdet_in_tes!H32=0,"",RES_hhdet_in_tes!H32/RES_hhdet_in_fec!H32)</f>
        <v>0.84045718268901692</v>
      </c>
      <c r="I32" s="111" t="str">
        <f>IF(RES_hhdet_in_tes!I32=0,"",RES_hhdet_in_tes!I32/RES_hhdet_in_fec!I32)</f>
        <v/>
      </c>
      <c r="J32" s="111">
        <f>IF(RES_hhdet_in_tes!J32=0,"",RES_hhdet_in_tes!J32/RES_hhdet_in_fec!J32)</f>
        <v>0.84351039010588347</v>
      </c>
      <c r="K32" s="111">
        <f>IF(RES_hhdet_in_tes!K32=0,"",RES_hhdet_in_tes!K32/RES_hhdet_in_fec!K32)</f>
        <v>0.84404119655479326</v>
      </c>
      <c r="L32" s="111">
        <f>IF(RES_hhdet_in_tes!L32=0,"",RES_hhdet_in_tes!L32/RES_hhdet_in_fec!L32)</f>
        <v>0.84752491889481429</v>
      </c>
      <c r="M32" s="111">
        <f>IF(RES_hhdet_in_tes!M32=0,"",RES_hhdet_in_tes!M32/RES_hhdet_in_fec!M32)</f>
        <v>0.84773406352478042</v>
      </c>
      <c r="N32" s="111">
        <f>IF(RES_hhdet_in_tes!N32=0,"",RES_hhdet_in_tes!N32/RES_hhdet_in_fec!N32)</f>
        <v>0.85613159183905785</v>
      </c>
      <c r="O32" s="111">
        <f>IF(RES_hhdet_in_tes!O32=0,"",RES_hhdet_in_tes!O32/RES_hhdet_in_fec!O32)</f>
        <v>0.86443287909823019</v>
      </c>
      <c r="P32" s="111">
        <f>IF(RES_hhdet_in_tes!P32=0,"",RES_hhdet_in_tes!P32/RES_hhdet_in_fec!P32)</f>
        <v>0.89164066984322632</v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0.91288202927758022</v>
      </c>
      <c r="S32" s="111" t="str">
        <f>IF(RES_hhdet_in_tes!S32=0,"",RES_hhdet_in_tes!S32/RES_hhdet_in_fec!S32)</f>
        <v/>
      </c>
      <c r="T32" s="111">
        <f>IF(RES_hhdet_in_tes!T32=0,"",RES_hhdet_in_tes!T32/RES_hhdet_in_fec!T32)</f>
        <v>0.92974878381064363</v>
      </c>
      <c r="U32" s="111">
        <f>IF(RES_hhdet_in_tes!U32=0,"",RES_hhdet_in_tes!U32/RES_hhdet_in_fec!U32)</f>
        <v>0.93496158255843043</v>
      </c>
      <c r="V32" s="111">
        <f>IF(RES_hhdet_in_tes!V32=0,"",RES_hhdet_in_tes!V32/RES_hhdet_in_fec!V32)</f>
        <v>0.94214499623220305</v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0.69165506529135745</v>
      </c>
      <c r="D33" s="112">
        <f>IF(RES_hhdet_in_tes!D33=0,"",RES_hhdet_in_tes!D33/RES_hhdet_in_fec!D33)</f>
        <v>0.69310880675893138</v>
      </c>
      <c r="E33" s="112">
        <f>IF(RES_hhdet_in_tes!E33=0,"",RES_hhdet_in_tes!E33/RES_hhdet_in_fec!E33)</f>
        <v>0.69480320630184222</v>
      </c>
      <c r="F33" s="112">
        <f>IF(RES_hhdet_in_tes!F33=0,"",RES_hhdet_in_tes!F33/RES_hhdet_in_fec!F33)</f>
        <v>0.69653042285502609</v>
      </c>
      <c r="G33" s="112">
        <f>IF(RES_hhdet_in_tes!G33=0,"",RES_hhdet_in_tes!G33/RES_hhdet_in_fec!G33)</f>
        <v>0.69847927134031729</v>
      </c>
      <c r="H33" s="112">
        <f>IF(RES_hhdet_in_tes!H33=0,"",RES_hhdet_in_tes!H33/RES_hhdet_in_fec!H33)</f>
        <v>0.70062664321503176</v>
      </c>
      <c r="I33" s="112" t="str">
        <f>IF(RES_hhdet_in_tes!I33=0,"",RES_hhdet_in_tes!I33/RES_hhdet_in_fec!I33)</f>
        <v/>
      </c>
      <c r="J33" s="112">
        <f>IF(RES_hhdet_in_tes!J33=0,"",RES_hhdet_in_tes!J33/RES_hhdet_in_fec!J33)</f>
        <v>0.70584712155525409</v>
      </c>
      <c r="K33" s="112">
        <f>IF(RES_hhdet_in_tes!K33=0,"",RES_hhdet_in_tes!K33/RES_hhdet_in_fec!K33)</f>
        <v>0.70927287412167106</v>
      </c>
      <c r="L33" s="112">
        <f>IF(RES_hhdet_in_tes!L33=0,"",RES_hhdet_in_tes!L33/RES_hhdet_in_fec!L33)</f>
        <v>0.71333967618532135</v>
      </c>
      <c r="M33" s="112">
        <f>IF(RES_hhdet_in_tes!M33=0,"",RES_hhdet_in_tes!M33/RES_hhdet_in_fec!M33)</f>
        <v>0.72189311377933107</v>
      </c>
      <c r="N33" s="112">
        <f>IF(RES_hhdet_in_tes!N33=0,"",RES_hhdet_in_tes!N33/RES_hhdet_in_fec!N33)</f>
        <v>0.73615377326726694</v>
      </c>
      <c r="O33" s="112">
        <f>IF(RES_hhdet_in_tes!O33=0,"",RES_hhdet_in_tes!O33/RES_hhdet_in_fec!O33)</f>
        <v>0.75714056761457538</v>
      </c>
      <c r="P33" s="112">
        <f>IF(RES_hhdet_in_tes!P33=0,"",RES_hhdet_in_tes!P33/RES_hhdet_in_fec!P33)</f>
        <v>0.78271202790939853</v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0.82159876384308161</v>
      </c>
      <c r="S33" s="112" t="str">
        <f>IF(RES_hhdet_in_tes!S33=0,"",RES_hhdet_in_tes!S33/RES_hhdet_in_fec!S33)</f>
        <v/>
      </c>
      <c r="T33" s="112">
        <f>IF(RES_hhdet_in_tes!T33=0,"",RES_hhdet_in_tes!T33/RES_hhdet_in_fec!T33)</f>
        <v>0.8503728897731796</v>
      </c>
      <c r="U33" s="112">
        <f>IF(RES_hhdet_in_tes!U33=0,"",RES_hhdet_in_tes!U33/RES_hhdet_in_fec!U33)</f>
        <v>0.86176858321083927</v>
      </c>
      <c r="V33" s="112">
        <f>IF(RES_hhdet_in_tes!V33=0,"",RES_hhdet_in_tes!V33/RES_hhdet_in_fec!V33)</f>
        <v>0.87003046095314251</v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 t="str">
        <f>IF(RES_hhdet_in_tes!I34=0,"",RES_hhdet_in_tes!I34/RES_hhdet_in_fec!I34)</f>
        <v/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 t="str">
        <f>IF(RES_hhdet_in_tes!S34=0,"",RES_hhdet_in_tes!S34/RES_hhdet_in_fec!S34)</f>
        <v/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0.77625627360508975</v>
      </c>
      <c r="D35" s="112">
        <f>IF(RES_hhdet_in_tes!D35=0,"",RES_hhdet_in_tes!D35/RES_hhdet_in_fec!D35)</f>
        <v>0.77728714299572688</v>
      </c>
      <c r="E35" s="112">
        <f>IF(RES_hhdet_in_tes!E35=0,"",RES_hhdet_in_tes!E35/RES_hhdet_in_fec!E35)</f>
        <v>0.77839730082130376</v>
      </c>
      <c r="F35" s="112">
        <f>IF(RES_hhdet_in_tes!F35=0,"",RES_hhdet_in_tes!F35/RES_hhdet_in_fec!F35)</f>
        <v>0.77951812272683929</v>
      </c>
      <c r="G35" s="112">
        <f>IF(RES_hhdet_in_tes!G35=0,"",RES_hhdet_in_tes!G35/RES_hhdet_in_fec!G35)</f>
        <v>0.78071260017044242</v>
      </c>
      <c r="H35" s="112">
        <f>IF(RES_hhdet_in_tes!H35=0,"",RES_hhdet_in_tes!H35/RES_hhdet_in_fec!H35)</f>
        <v>0.78197367265657813</v>
      </c>
      <c r="I35" s="112">
        <f>IF(RES_hhdet_in_tes!I35=0,"",RES_hhdet_in_tes!I35/RES_hhdet_in_fec!I35)</f>
        <v>0.78331774592973724</v>
      </c>
      <c r="J35" s="112">
        <f>IF(RES_hhdet_in_tes!J35=0,"",RES_hhdet_in_tes!J35/RES_hhdet_in_fec!J35)</f>
        <v>0.78481048956675126</v>
      </c>
      <c r="K35" s="112">
        <f>IF(RES_hhdet_in_tes!K35=0,"",RES_hhdet_in_tes!K35/RES_hhdet_in_fec!K35)</f>
        <v>0.78651009996613297</v>
      </c>
      <c r="L35" s="112">
        <f>IF(RES_hhdet_in_tes!L35=0,"",RES_hhdet_in_tes!L35/RES_hhdet_in_fec!L35)</f>
        <v>0.78843694512547491</v>
      </c>
      <c r="M35" s="112">
        <f>IF(RES_hhdet_in_tes!M35=0,"",RES_hhdet_in_tes!M35/RES_hhdet_in_fec!M35)</f>
        <v>0.79192615878362294</v>
      </c>
      <c r="N35" s="112">
        <f>IF(RES_hhdet_in_tes!N35=0,"",RES_hhdet_in_tes!N35/RES_hhdet_in_fec!N35)</f>
        <v>0.79756437864609031</v>
      </c>
      <c r="O35" s="112">
        <f>IF(RES_hhdet_in_tes!O35=0,"",RES_hhdet_in_tes!O35/RES_hhdet_in_fec!O35)</f>
        <v>0.80610389913358227</v>
      </c>
      <c r="P35" s="112">
        <f>IF(RES_hhdet_in_tes!P35=0,"",RES_hhdet_in_tes!P35/RES_hhdet_in_fec!P35)</f>
        <v>0.81721271906665649</v>
      </c>
      <c r="Q35" s="112">
        <f>IF(RES_hhdet_in_tes!Q35=0,"",RES_hhdet_in_tes!Q35/RES_hhdet_in_fec!Q35)</f>
        <v>0.82811314311122963</v>
      </c>
      <c r="R35" s="112">
        <f>IF(RES_hhdet_in_tes!R35=0,"",RES_hhdet_in_tes!R35/RES_hhdet_in_fec!R35)</f>
        <v>0.83592717396286853</v>
      </c>
      <c r="S35" s="112">
        <f>IF(RES_hhdet_in_tes!S35=0,"",RES_hhdet_in_tes!S35/RES_hhdet_in_fec!S35)</f>
        <v>0.84366417033693031</v>
      </c>
      <c r="T35" s="112">
        <f>IF(RES_hhdet_in_tes!T35=0,"",RES_hhdet_in_tes!T35/RES_hhdet_in_fec!T35)</f>
        <v>0.85116190179147466</v>
      </c>
      <c r="U35" s="112">
        <f>IF(RES_hhdet_in_tes!U35=0,"",RES_hhdet_in_tes!U35/RES_hhdet_in_fec!U35)</f>
        <v>0.85820505844539963</v>
      </c>
      <c r="V35" s="112">
        <f>IF(RES_hhdet_in_tes!V35=0,"",RES_hhdet_in_tes!V35/RES_hhdet_in_fec!V35)</f>
        <v>0.86446331183166125</v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0.89360488390393689</v>
      </c>
      <c r="D36" s="113">
        <f>IF(RES_hhdet_in_tes!D36=0,"",RES_hhdet_in_tes!D36/RES_hhdet_in_fec!D36)</f>
        <v>0.89130078254409484</v>
      </c>
      <c r="E36" s="113">
        <f>IF(RES_hhdet_in_tes!E36=0,"",RES_hhdet_in_tes!E36/RES_hhdet_in_fec!E36)</f>
        <v>0.89198427052230156</v>
      </c>
      <c r="F36" s="113">
        <f>IF(RES_hhdet_in_tes!F36=0,"",RES_hhdet_in_tes!F36/RES_hhdet_in_fec!F36)</f>
        <v>0.88605942253880265</v>
      </c>
      <c r="G36" s="113">
        <f>IF(RES_hhdet_in_tes!G36=0,"",RES_hhdet_in_tes!G36/RES_hhdet_in_fec!G36)</f>
        <v>0.88843296478210432</v>
      </c>
      <c r="H36" s="113">
        <f>IF(RES_hhdet_in_tes!H36=0,"",RES_hhdet_in_tes!H36/RES_hhdet_in_fec!H36)</f>
        <v>0.89011210590744594</v>
      </c>
      <c r="I36" s="113">
        <f>IF(RES_hhdet_in_tes!I36=0,"",RES_hhdet_in_tes!I36/RES_hhdet_in_fec!I36)</f>
        <v>0.88003663448720171</v>
      </c>
      <c r="J36" s="113">
        <f>IF(RES_hhdet_in_tes!J36=0,"",RES_hhdet_in_tes!J36/RES_hhdet_in_fec!J36)</f>
        <v>0.89146103317614023</v>
      </c>
      <c r="K36" s="113">
        <f>IF(RES_hhdet_in_tes!K36=0,"",RES_hhdet_in_tes!K36/RES_hhdet_in_fec!K36)</f>
        <v>0.89103130942354292</v>
      </c>
      <c r="L36" s="113">
        <f>IF(RES_hhdet_in_tes!L36=0,"",RES_hhdet_in_tes!L36/RES_hhdet_in_fec!L36)</f>
        <v>0.89294424875425538</v>
      </c>
      <c r="M36" s="113">
        <f>IF(RES_hhdet_in_tes!M36=0,"",RES_hhdet_in_tes!M36/RES_hhdet_in_fec!M36)</f>
        <v>0.89060458207292903</v>
      </c>
      <c r="N36" s="113">
        <f>IF(RES_hhdet_in_tes!N36=0,"",RES_hhdet_in_tes!N36/RES_hhdet_in_fec!N36)</f>
        <v>0.89352610208102901</v>
      </c>
      <c r="O36" s="113">
        <f>IF(RES_hhdet_in_tes!O36=0,"",RES_hhdet_in_tes!O36/RES_hhdet_in_fec!O36)</f>
        <v>0.8943188024542662</v>
      </c>
      <c r="P36" s="113">
        <f>IF(RES_hhdet_in_tes!P36=0,"",RES_hhdet_in_tes!P36/RES_hhdet_in_fec!P36)</f>
        <v>0.9116851802367788</v>
      </c>
      <c r="Q36" s="113">
        <f>IF(RES_hhdet_in_tes!Q36=0,"",RES_hhdet_in_tes!Q36/RES_hhdet_in_fec!Q36)</f>
        <v>0.91782164307897984</v>
      </c>
      <c r="R36" s="113">
        <f>IF(RES_hhdet_in_tes!R36=0,"",RES_hhdet_in_tes!R36/RES_hhdet_in_fec!R36)</f>
        <v>0.92095802885512723</v>
      </c>
      <c r="S36" s="113">
        <f>IF(RES_hhdet_in_tes!S36=0,"",RES_hhdet_in_tes!S36/RES_hhdet_in_fec!S36)</f>
        <v>0.92042761336534074</v>
      </c>
      <c r="T36" s="113">
        <f>IF(RES_hhdet_in_tes!T36=0,"",RES_hhdet_in_tes!T36/RES_hhdet_in_fec!T36)</f>
        <v>0.93045914818842468</v>
      </c>
      <c r="U36" s="113">
        <f>IF(RES_hhdet_in_tes!U36=0,"",RES_hhdet_in_tes!U36/RES_hhdet_in_fec!U36)</f>
        <v>0.93348274914468155</v>
      </c>
      <c r="V36" s="113">
        <f>IF(RES_hhdet_in_tes!V36=0,"",RES_hhdet_in_tes!V36/RES_hhdet_in_fec!V36)</f>
        <v>0.94047372259716133</v>
      </c>
      <c r="W36" s="113">
        <f>IF(RES_hhdet_in_tes!W36=0,"",RES_hhdet_in_tes!W36/RES_hhdet_in_fec!W36)</f>
        <v>0.9369581166752422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0.77625627360508975</v>
      </c>
      <c r="D37" s="111">
        <f>IF(RES_hhdet_in_tes!D37=0,"",RES_hhdet_in_tes!D37/RES_hhdet_in_fec!D37)</f>
        <v>0.77728714299572677</v>
      </c>
      <c r="E37" s="111">
        <f>IF(RES_hhdet_in_tes!E37=0,"",RES_hhdet_in_tes!E37/RES_hhdet_in_fec!E37)</f>
        <v>0.77839730082130376</v>
      </c>
      <c r="F37" s="111">
        <f>IF(RES_hhdet_in_tes!F37=0,"",RES_hhdet_in_tes!F37/RES_hhdet_in_fec!F37)</f>
        <v>0.77951812272683929</v>
      </c>
      <c r="G37" s="111">
        <f>IF(RES_hhdet_in_tes!G37=0,"",RES_hhdet_in_tes!G37/RES_hhdet_in_fec!G37)</f>
        <v>0.78071260017044242</v>
      </c>
      <c r="H37" s="111">
        <f>IF(RES_hhdet_in_tes!H37=0,"",RES_hhdet_in_tes!H37/RES_hhdet_in_fec!H37)</f>
        <v>0.78197367265657802</v>
      </c>
      <c r="I37" s="111">
        <f>IF(RES_hhdet_in_tes!I37=0,"",RES_hhdet_in_tes!I37/RES_hhdet_in_fec!I37)</f>
        <v>0.78331774592973724</v>
      </c>
      <c r="J37" s="111">
        <f>IF(RES_hhdet_in_tes!J37=0,"",RES_hhdet_in_tes!J37/RES_hhdet_in_fec!J37)</f>
        <v>0.78481048956675137</v>
      </c>
      <c r="K37" s="111">
        <f>IF(RES_hhdet_in_tes!K37=0,"",RES_hhdet_in_tes!K37/RES_hhdet_in_fec!K37)</f>
        <v>0.78651009996613297</v>
      </c>
      <c r="L37" s="111">
        <f>IF(RES_hhdet_in_tes!L37=0,"",RES_hhdet_in_tes!L37/RES_hhdet_in_fec!L37)</f>
        <v>0.78843694512547491</v>
      </c>
      <c r="M37" s="111">
        <f>IF(RES_hhdet_in_tes!M37=0,"",RES_hhdet_in_tes!M37/RES_hhdet_in_fec!M37)</f>
        <v>0.79192615878362294</v>
      </c>
      <c r="N37" s="111">
        <f>IF(RES_hhdet_in_tes!N37=0,"",RES_hhdet_in_tes!N37/RES_hhdet_in_fec!N37)</f>
        <v>0.79756437864609031</v>
      </c>
      <c r="O37" s="111">
        <f>IF(RES_hhdet_in_tes!O37=0,"",RES_hhdet_in_tes!O37/RES_hhdet_in_fec!O37)</f>
        <v>0.80610389913358227</v>
      </c>
      <c r="P37" s="111">
        <f>IF(RES_hhdet_in_tes!P37=0,"",RES_hhdet_in_tes!P37/RES_hhdet_in_fec!P37)</f>
        <v>0.81721271906665649</v>
      </c>
      <c r="Q37" s="111">
        <f>IF(RES_hhdet_in_tes!Q37=0,"",RES_hhdet_in_tes!Q37/RES_hhdet_in_fec!Q37)</f>
        <v>0.82811314311122963</v>
      </c>
      <c r="R37" s="111">
        <f>IF(RES_hhdet_in_tes!R37=0,"",RES_hhdet_in_tes!R37/RES_hhdet_in_fec!R37)</f>
        <v>0.83592717396286853</v>
      </c>
      <c r="S37" s="111">
        <f>IF(RES_hhdet_in_tes!S37=0,"",RES_hhdet_in_tes!S37/RES_hhdet_in_fec!S37)</f>
        <v>0.84366417033693031</v>
      </c>
      <c r="T37" s="111">
        <f>IF(RES_hhdet_in_tes!T37=0,"",RES_hhdet_in_tes!T37/RES_hhdet_in_fec!T37)</f>
        <v>0.85116190179147466</v>
      </c>
      <c r="U37" s="111">
        <f>IF(RES_hhdet_in_tes!U37=0,"",RES_hhdet_in_tes!U37/RES_hhdet_in_fec!U37)</f>
        <v>0.85820505844539963</v>
      </c>
      <c r="V37" s="111">
        <f>IF(RES_hhdet_in_tes!V37=0,"",RES_hhdet_in_tes!V37/RES_hhdet_in_fec!V37)</f>
        <v>0.86446331183166125</v>
      </c>
      <c r="W37" s="111">
        <f>IF(RES_hhdet_in_tes!W37=0,"",RES_hhdet_in_tes!W37/RES_hhdet_in_fec!W37)</f>
        <v>0.86938976711328297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0.77560244913429854</v>
      </c>
      <c r="D39" s="124">
        <f>IF(RES_hhdet_in_tes!D39=0,"",RES_hhdet_in_tes!D39/RES_hhdet_in_fec!D39)</f>
        <v>0.77690942615596326</v>
      </c>
      <c r="E39" s="124">
        <f>IF(RES_hhdet_in_tes!E39=0,"",RES_hhdet_in_tes!E39/RES_hhdet_in_fec!E39)</f>
        <v>0.77826473202001623</v>
      </c>
      <c r="F39" s="124">
        <f>IF(RES_hhdet_in_tes!F39=0,"",RES_hhdet_in_tes!F39/RES_hhdet_in_fec!F39)</f>
        <v>0.77962662818075845</v>
      </c>
      <c r="G39" s="124">
        <f>IF(RES_hhdet_in_tes!G39=0,"",RES_hhdet_in_tes!G39/RES_hhdet_in_fec!G39)</f>
        <v>0.78103303236268384</v>
      </c>
      <c r="H39" s="124">
        <f>IF(RES_hhdet_in_tes!H39=0,"",RES_hhdet_in_tes!H39/RES_hhdet_in_fec!H39)</f>
        <v>0.7824793039190342</v>
      </c>
      <c r="I39" s="124">
        <f>IF(RES_hhdet_in_tes!I39=0,"",RES_hhdet_in_tes!I39/RES_hhdet_in_fec!I39)</f>
        <v>0.78397478577823299</v>
      </c>
      <c r="J39" s="124">
        <f>IF(RES_hhdet_in_tes!J39=0,"",RES_hhdet_in_tes!J39/RES_hhdet_in_fec!J39)</f>
        <v>0.78555775262027328</v>
      </c>
      <c r="K39" s="124">
        <f>IF(RES_hhdet_in_tes!K39=0,"",RES_hhdet_in_tes!K39/RES_hhdet_in_fec!K39)</f>
        <v>0.78726074799058698</v>
      </c>
      <c r="L39" s="124">
        <f>IF(RES_hhdet_in_tes!L39=0,"",RES_hhdet_in_tes!L39/RES_hhdet_in_fec!L39)</f>
        <v>0.7890924786217951</v>
      </c>
      <c r="M39" s="124">
        <f>IF(RES_hhdet_in_tes!M39=0,"",RES_hhdet_in_tes!M39/RES_hhdet_in_fec!M39)</f>
        <v>0.79158460725550395</v>
      </c>
      <c r="N39" s="124">
        <f>IF(RES_hhdet_in_tes!N39=0,"",RES_hhdet_in_tes!N39/RES_hhdet_in_fec!N39)</f>
        <v>0.79488788882673578</v>
      </c>
      <c r="O39" s="124">
        <f>IF(RES_hhdet_in_tes!O39=0,"",RES_hhdet_in_tes!O39/RES_hhdet_in_fec!O39)</f>
        <v>0.79936888082037838</v>
      </c>
      <c r="P39" s="124">
        <f>IF(RES_hhdet_in_tes!P39=0,"",RES_hhdet_in_tes!P39/RES_hhdet_in_fec!P39)</f>
        <v>0.80522010253588128</v>
      </c>
      <c r="Q39" s="124">
        <f>IF(RES_hhdet_in_tes!Q39=0,"",RES_hhdet_in_tes!Q39/RES_hhdet_in_fec!Q39)</f>
        <v>0.8127615477518576</v>
      </c>
      <c r="R39" s="124">
        <f>IF(RES_hhdet_in_tes!R39=0,"",RES_hhdet_in_tes!R39/RES_hhdet_in_fec!R39)</f>
        <v>0.82302052111649326</v>
      </c>
      <c r="S39" s="124">
        <f>IF(RES_hhdet_in_tes!S39=0,"",RES_hhdet_in_tes!S39/RES_hhdet_in_fec!S39)</f>
        <v>0.83582467941454297</v>
      </c>
      <c r="T39" s="124">
        <f>IF(RES_hhdet_in_tes!T39=0,"",RES_hhdet_in_tes!T39/RES_hhdet_in_fec!T39)</f>
        <v>0.84959122619980154</v>
      </c>
      <c r="U39" s="124">
        <f>IF(RES_hhdet_in_tes!U39=0,"",RES_hhdet_in_tes!U39/RES_hhdet_in_fec!U39)</f>
        <v>0.86273736502610299</v>
      </c>
      <c r="V39" s="124">
        <f>IF(RES_hhdet_in_tes!V39=0,"",RES_hhdet_in_tes!V39/RES_hhdet_in_fec!V39)</f>
        <v>0.87368029944726444</v>
      </c>
      <c r="W39" s="124">
        <f>IF(RES_hhdet_in_tes!W39=0,"",RES_hhdet_in_tes!W39/RES_hhdet_in_fec!W39)</f>
        <v>0.88186404411964803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0.77560244913429854</v>
      </c>
      <c r="D41" s="45">
        <f>IF(RES_hhdet_in_tes!D41=0,"",RES_hhdet_in_tes!D41/RES_hhdet_in_fec!D41)</f>
        <v>0.77690942615596326</v>
      </c>
      <c r="E41" s="45">
        <f>IF(RES_hhdet_in_tes!E41=0,"",RES_hhdet_in_tes!E41/RES_hhdet_in_fec!E41)</f>
        <v>0.77826473202001623</v>
      </c>
      <c r="F41" s="45">
        <f>IF(RES_hhdet_in_tes!F41=0,"",RES_hhdet_in_tes!F41/RES_hhdet_in_fec!F41)</f>
        <v>0.77962662818075845</v>
      </c>
      <c r="G41" s="45">
        <f>IF(RES_hhdet_in_tes!G41=0,"",RES_hhdet_in_tes!G41/RES_hhdet_in_fec!G41)</f>
        <v>0.78103303236268384</v>
      </c>
      <c r="H41" s="45">
        <f>IF(RES_hhdet_in_tes!H41=0,"",RES_hhdet_in_tes!H41/RES_hhdet_in_fec!H41)</f>
        <v>0.7824793039190342</v>
      </c>
      <c r="I41" s="45">
        <f>IF(RES_hhdet_in_tes!I41=0,"",RES_hhdet_in_tes!I41/RES_hhdet_in_fec!I41)</f>
        <v>0.78397478577823299</v>
      </c>
      <c r="J41" s="45">
        <f>IF(RES_hhdet_in_tes!J41=0,"",RES_hhdet_in_tes!J41/RES_hhdet_in_fec!J41)</f>
        <v>0.78555775262027328</v>
      </c>
      <c r="K41" s="45">
        <f>IF(RES_hhdet_in_tes!K41=0,"",RES_hhdet_in_tes!K41/RES_hhdet_in_fec!K41)</f>
        <v>0.78726074799058698</v>
      </c>
      <c r="L41" s="45">
        <f>IF(RES_hhdet_in_tes!L41=0,"",RES_hhdet_in_tes!L41/RES_hhdet_in_fec!L41)</f>
        <v>0.7890924786217951</v>
      </c>
      <c r="M41" s="45">
        <f>IF(RES_hhdet_in_tes!M41=0,"",RES_hhdet_in_tes!M41/RES_hhdet_in_fec!M41)</f>
        <v>0.79158460725550395</v>
      </c>
      <c r="N41" s="45">
        <f>IF(RES_hhdet_in_tes!N41=0,"",RES_hhdet_in_tes!N41/RES_hhdet_in_fec!N41)</f>
        <v>0.79488788882673578</v>
      </c>
      <c r="O41" s="45">
        <f>IF(RES_hhdet_in_tes!O41=0,"",RES_hhdet_in_tes!O41/RES_hhdet_in_fec!O41)</f>
        <v>0.79936888082037838</v>
      </c>
      <c r="P41" s="45">
        <f>IF(RES_hhdet_in_tes!P41=0,"",RES_hhdet_in_tes!P41/RES_hhdet_in_fec!P41)</f>
        <v>0.80522010253588128</v>
      </c>
      <c r="Q41" s="45">
        <f>IF(RES_hhdet_in_tes!Q41=0,"",RES_hhdet_in_tes!Q41/RES_hhdet_in_fec!Q41)</f>
        <v>0.8127615477518576</v>
      </c>
      <c r="R41" s="45">
        <f>IF(RES_hhdet_in_tes!R41=0,"",RES_hhdet_in_tes!R41/RES_hhdet_in_fec!R41)</f>
        <v>0.82302052111649326</v>
      </c>
      <c r="S41" s="45">
        <f>IF(RES_hhdet_in_tes!S41=0,"",RES_hhdet_in_tes!S41/RES_hhdet_in_fec!S41)</f>
        <v>0.83582467941454297</v>
      </c>
      <c r="T41" s="45">
        <f>IF(RES_hhdet_in_tes!T41=0,"",RES_hhdet_in_tes!T41/RES_hhdet_in_fec!T41)</f>
        <v>0.84959122619980154</v>
      </c>
      <c r="U41" s="45">
        <f>IF(RES_hhdet_in_tes!U41=0,"",RES_hhdet_in_tes!U41/RES_hhdet_in_fec!U41)</f>
        <v>0.86273736502610299</v>
      </c>
      <c r="V41" s="45">
        <f>IF(RES_hhdet_in_tes!V41=0,"",RES_hhdet_in_tes!V41/RES_hhdet_in_fec!V41)</f>
        <v>0.87368029944726444</v>
      </c>
      <c r="W41" s="45">
        <f>IF(RES_hhdet_in_tes!W41=0,"",RES_hhdet_in_tes!W41/RES_hhdet_in_fec!W41)</f>
        <v>0.88186404411964803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0.60960160305472666</v>
      </c>
      <c r="D43" s="119">
        <f>IF(RES_hhdet_in_tes!D43=0,"",RES_hhdet_in_tes!D43/RES_hhdet_in_fec!D43)</f>
        <v>0.61666094972279317</v>
      </c>
      <c r="E43" s="119">
        <f>IF(RES_hhdet_in_tes!E43=0,"",RES_hhdet_in_tes!E43/RES_hhdet_in_fec!E43)</f>
        <v>0.62490851046033813</v>
      </c>
      <c r="F43" s="119">
        <f>IF(RES_hhdet_in_tes!F43=0,"",RES_hhdet_in_tes!F43/RES_hhdet_in_fec!F43)</f>
        <v>0.6307731165470819</v>
      </c>
      <c r="G43" s="119">
        <f>IF(RES_hhdet_in_tes!G43=0,"",RES_hhdet_in_tes!G43/RES_hhdet_in_fec!G43)</f>
        <v>0.63725572736402469</v>
      </c>
      <c r="H43" s="119">
        <f>IF(RES_hhdet_in_tes!H43=0,"",RES_hhdet_in_tes!H43/RES_hhdet_in_fec!H43)</f>
        <v>0.64709689513077717</v>
      </c>
      <c r="I43" s="119">
        <f>IF(RES_hhdet_in_tes!I43=0,"",RES_hhdet_in_tes!I43/RES_hhdet_in_fec!I43)</f>
        <v>0.65483730853408528</v>
      </c>
      <c r="J43" s="119">
        <f>IF(RES_hhdet_in_tes!J43=0,"",RES_hhdet_in_tes!J43/RES_hhdet_in_fec!J43)</f>
        <v>0.65381937306545335</v>
      </c>
      <c r="K43" s="119">
        <f>IF(RES_hhdet_in_tes!K43=0,"",RES_hhdet_in_tes!K43/RES_hhdet_in_fec!K43)</f>
        <v>0.65959707027537273</v>
      </c>
      <c r="L43" s="119">
        <f>IF(RES_hhdet_in_tes!L43=0,"",RES_hhdet_in_tes!L43/RES_hhdet_in_fec!L43)</f>
        <v>0.66430233103248171</v>
      </c>
      <c r="M43" s="119">
        <f>IF(RES_hhdet_in_tes!M43=0,"",RES_hhdet_in_tes!M43/RES_hhdet_in_fec!M43)</f>
        <v>0.68229941782679415</v>
      </c>
      <c r="N43" s="119">
        <f>IF(RES_hhdet_in_tes!N43=0,"",RES_hhdet_in_tes!N43/RES_hhdet_in_fec!N43)</f>
        <v>0.69723720412925216</v>
      </c>
      <c r="O43" s="119">
        <f>IF(RES_hhdet_in_tes!O43=0,"",RES_hhdet_in_tes!O43/RES_hhdet_in_fec!O43)</f>
        <v>0.72316127549116749</v>
      </c>
      <c r="P43" s="119">
        <f>IF(RES_hhdet_in_tes!P43=0,"",RES_hhdet_in_tes!P43/RES_hhdet_in_fec!P43)</f>
        <v>0.75170350500434668</v>
      </c>
      <c r="Q43" s="119">
        <f>IF(RES_hhdet_in_tes!Q43=0,"",RES_hhdet_in_tes!Q43/RES_hhdet_in_fec!Q43)</f>
        <v>0.77056184024585861</v>
      </c>
      <c r="R43" s="119">
        <f>IF(RES_hhdet_in_tes!R43=0,"",RES_hhdet_in_tes!R43/RES_hhdet_in_fec!R43)</f>
        <v>0.76994866254480931</v>
      </c>
      <c r="S43" s="119">
        <f>IF(RES_hhdet_in_tes!S43=0,"",RES_hhdet_in_tes!S43/RES_hhdet_in_fec!S43)</f>
        <v>0.7825766885404426</v>
      </c>
      <c r="T43" s="119">
        <f>IF(RES_hhdet_in_tes!T43=0,"",RES_hhdet_in_tes!T43/RES_hhdet_in_fec!T43)</f>
        <v>0.79187065050693495</v>
      </c>
      <c r="U43" s="119">
        <f>IF(RES_hhdet_in_tes!U43=0,"",RES_hhdet_in_tes!U43/RES_hhdet_in_fec!U43)</f>
        <v>0.79819815703795804</v>
      </c>
      <c r="V43" s="119">
        <f>IF(RES_hhdet_in_tes!V43=0,"",RES_hhdet_in_tes!V43/RES_hhdet_in_fec!V43)</f>
        <v>0.80709881321318466</v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0.59614885347874447</v>
      </c>
      <c r="D44" s="124">
        <f>IF(RES_hhdet_in_tes!D44=0,"",RES_hhdet_in_tes!D44/RES_hhdet_in_fec!D44)</f>
        <v>0.60130211484262974</v>
      </c>
      <c r="E44" s="124">
        <f>IF(RES_hhdet_in_tes!E44=0,"",RES_hhdet_in_tes!E44/RES_hhdet_in_fec!E44)</f>
        <v>0.60659657038564552</v>
      </c>
      <c r="F44" s="124">
        <f>IF(RES_hhdet_in_tes!F44=0,"",RES_hhdet_in_tes!F44/RES_hhdet_in_fec!F44)</f>
        <v>0.61195518413712091</v>
      </c>
      <c r="G44" s="124">
        <f>IF(RES_hhdet_in_tes!G44=0,"",RES_hhdet_in_tes!G44/RES_hhdet_in_fec!G44)</f>
        <v>0.61745415926797487</v>
      </c>
      <c r="H44" s="124">
        <f>IF(RES_hhdet_in_tes!H44=0,"",RES_hhdet_in_tes!H44/RES_hhdet_in_fec!H44)</f>
        <v>0.62302518872997836</v>
      </c>
      <c r="I44" s="124">
        <f>IF(RES_hhdet_in_tes!I44=0,"",RES_hhdet_in_tes!I44/RES_hhdet_in_fec!I44)</f>
        <v>0.62879456388961474</v>
      </c>
      <c r="J44" s="124">
        <f>IF(RES_hhdet_in_tes!J44=0,"",RES_hhdet_in_tes!J44/RES_hhdet_in_fec!J44)</f>
        <v>0.63495310235592595</v>
      </c>
      <c r="K44" s="124">
        <f>IF(RES_hhdet_in_tes!K44=0,"",RES_hhdet_in_tes!K44/RES_hhdet_in_fec!K44)</f>
        <v>0.64158655336715575</v>
      </c>
      <c r="L44" s="124">
        <f>IF(RES_hhdet_in_tes!L44=0,"",RES_hhdet_in_tes!L44/RES_hhdet_in_fec!L44)</f>
        <v>0.64872857132002471</v>
      </c>
      <c r="M44" s="124">
        <f>IF(RES_hhdet_in_tes!M44=0,"",RES_hhdet_in_tes!M44/RES_hhdet_in_fec!M44)</f>
        <v>0.66020145458926804</v>
      </c>
      <c r="N44" s="124">
        <f>IF(RES_hhdet_in_tes!N44=0,"",RES_hhdet_in_tes!N44/RES_hhdet_in_fec!N44)</f>
        <v>0.6771737230097169</v>
      </c>
      <c r="O44" s="124">
        <f>IF(RES_hhdet_in_tes!O44=0,"",RES_hhdet_in_tes!O44/RES_hhdet_in_fec!O44)</f>
        <v>0.70023317380987093</v>
      </c>
      <c r="P44" s="124">
        <f>IF(RES_hhdet_in_tes!P44=0,"",RES_hhdet_in_tes!P44/RES_hhdet_in_fec!P44)</f>
        <v>0.72666094249880742</v>
      </c>
      <c r="Q44" s="124">
        <f>IF(RES_hhdet_in_tes!Q44=0,"",RES_hhdet_in_tes!Q44/RES_hhdet_in_fec!Q44)</f>
        <v>0.74850735258895817</v>
      </c>
      <c r="R44" s="124">
        <f>IF(RES_hhdet_in_tes!R44=0,"",RES_hhdet_in_tes!R44/RES_hhdet_in_fec!R44)</f>
        <v>0.75914219608989686</v>
      </c>
      <c r="S44" s="124">
        <f>IF(RES_hhdet_in_tes!S44=0,"",RES_hhdet_in_tes!S44/RES_hhdet_in_fec!S44)</f>
        <v>0.76674645641495953</v>
      </c>
      <c r="T44" s="124">
        <f>IF(RES_hhdet_in_tes!T44=0,"",RES_hhdet_in_tes!T44/RES_hhdet_in_fec!T44)</f>
        <v>0.7723297297230568</v>
      </c>
      <c r="U44" s="124">
        <f>IF(RES_hhdet_in_tes!U44=0,"",RES_hhdet_in_tes!U44/RES_hhdet_in_fec!U44)</f>
        <v>0.77664203317325697</v>
      </c>
      <c r="V44" s="124">
        <f>IF(RES_hhdet_in_tes!V44=0,"",RES_hhdet_in_tes!V44/RES_hhdet_in_fec!V44)</f>
        <v>0.7804196385960972</v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0.59044270829509249</v>
      </c>
      <c r="D45" s="111">
        <f>IF(RES_hhdet_in_tes!D45=0,"",RES_hhdet_in_tes!D45/RES_hhdet_in_fec!D45)</f>
        <v>0.59571296735074497</v>
      </c>
      <c r="E45" s="111">
        <f>IF(RES_hhdet_in_tes!E45=0,"",RES_hhdet_in_tes!E45/RES_hhdet_in_fec!E45)</f>
        <v>0.60117030940117966</v>
      </c>
      <c r="F45" s="111">
        <f>IF(RES_hhdet_in_tes!F45=0,"",RES_hhdet_in_tes!F45/RES_hhdet_in_fec!F45)</f>
        <v>0.60660164207885936</v>
      </c>
      <c r="G45" s="111">
        <f>IF(RES_hhdet_in_tes!G45=0,"",RES_hhdet_in_tes!G45/RES_hhdet_in_fec!G45)</f>
        <v>0.61219244675995177</v>
      </c>
      <c r="H45" s="111">
        <f>IF(RES_hhdet_in_tes!H45=0,"",RES_hhdet_in_tes!H45/RES_hhdet_in_fec!H45)</f>
        <v>0.61791443612205166</v>
      </c>
      <c r="I45" s="111">
        <f>IF(RES_hhdet_in_tes!I45=0,"",RES_hhdet_in_tes!I45/RES_hhdet_in_fec!I45)</f>
        <v>0.62380767169380502</v>
      </c>
      <c r="J45" s="111">
        <f>IF(RES_hhdet_in_tes!J45=0,"",RES_hhdet_in_tes!J45/RES_hhdet_in_fec!J45)</f>
        <v>0.63004920308413082</v>
      </c>
      <c r="K45" s="111">
        <f>IF(RES_hhdet_in_tes!K45=0,"",RES_hhdet_in_tes!K45/RES_hhdet_in_fec!K45)</f>
        <v>0.63678259865650388</v>
      </c>
      <c r="L45" s="111">
        <f>IF(RES_hhdet_in_tes!L45=0,"",RES_hhdet_in_tes!L45/RES_hhdet_in_fec!L45)</f>
        <v>0.64403408970402576</v>
      </c>
      <c r="M45" s="111">
        <f>IF(RES_hhdet_in_tes!M45=0,"",RES_hhdet_in_tes!M45/RES_hhdet_in_fec!M45)</f>
        <v>0.65565830317330032</v>
      </c>
      <c r="N45" s="111">
        <f>IF(RES_hhdet_in_tes!N45=0,"",RES_hhdet_in_tes!N45/RES_hhdet_in_fec!N45)</f>
        <v>0.67277917015275435</v>
      </c>
      <c r="O45" s="111">
        <f>IF(RES_hhdet_in_tes!O45=0,"",RES_hhdet_in_tes!O45/RES_hhdet_in_fec!O45)</f>
        <v>0.69603275348469373</v>
      </c>
      <c r="P45" s="111">
        <f>IF(RES_hhdet_in_tes!P45=0,"",RES_hhdet_in_tes!P45/RES_hhdet_in_fec!P45)</f>
        <v>0.72268978748570456</v>
      </c>
      <c r="Q45" s="111">
        <f>IF(RES_hhdet_in_tes!Q45=0,"",RES_hhdet_in_tes!Q45/RES_hhdet_in_fec!Q45)</f>
        <v>0.7447512493021563</v>
      </c>
      <c r="R45" s="111">
        <f>IF(RES_hhdet_in_tes!R45=0,"",RES_hhdet_in_tes!R45/RES_hhdet_in_fec!R45)</f>
        <v>0.75554214284237653</v>
      </c>
      <c r="S45" s="111">
        <f>IF(RES_hhdet_in_tes!S45=0,"",RES_hhdet_in_tes!S45/RES_hhdet_in_fec!S45)</f>
        <v>0.76326289423274551</v>
      </c>
      <c r="T45" s="111">
        <f>IF(RES_hhdet_in_tes!T45=0,"",RES_hhdet_in_tes!T45/RES_hhdet_in_fec!T45)</f>
        <v>0.76891903812054774</v>
      </c>
      <c r="U45" s="111">
        <f>IF(RES_hhdet_in_tes!U45=0,"",RES_hhdet_in_tes!U45/RES_hhdet_in_fec!U45)</f>
        <v>0.77332492741110104</v>
      </c>
      <c r="V45" s="111">
        <f>IF(RES_hhdet_in_tes!V45=0,"",RES_hhdet_in_tes!V45/RES_hhdet_in_fec!V45)</f>
        <v>0.77714749192287669</v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2.4302611004928116</v>
      </c>
      <c r="D47" s="124">
        <f>IF(RES_hhdet_in_tes!D47=0,"",RES_hhdet_in_tes!D47/RES_hhdet_in_fec!D47)</f>
        <v>2.5141192823976986</v>
      </c>
      <c r="E47" s="124">
        <f>IF(RES_hhdet_in_tes!E47=0,"",RES_hhdet_in_tes!E47/RES_hhdet_in_fec!E47)</f>
        <v>2.5988628912268577</v>
      </c>
      <c r="F47" s="124">
        <f>IF(RES_hhdet_in_tes!F47=0,"",RES_hhdet_in_tes!F47/RES_hhdet_in_fec!F47)</f>
        <v>2.6836975122578224</v>
      </c>
      <c r="G47" s="124">
        <f>IF(RES_hhdet_in_tes!G47=0,"",RES_hhdet_in_tes!G47/RES_hhdet_in_fec!G47)</f>
        <v>2.7693382721292963</v>
      </c>
      <c r="H47" s="124">
        <f>IF(RES_hhdet_in_tes!H47=0,"",RES_hhdet_in_tes!H47/RES_hhdet_in_fec!H47)</f>
        <v>2.855693001004215</v>
      </c>
      <c r="I47" s="124">
        <f>IF(RES_hhdet_in_tes!I47=0,"",RES_hhdet_in_tes!I47/RES_hhdet_in_fec!I47)</f>
        <v>2.9429330755190075</v>
      </c>
      <c r="J47" s="124">
        <f>IF(RES_hhdet_in_tes!J47=0,"",RES_hhdet_in_tes!J47/RES_hhdet_in_fec!J47)</f>
        <v>3.0317713449605419</v>
      </c>
      <c r="K47" s="124">
        <f>IF(RES_hhdet_in_tes!K47=0,"",RES_hhdet_in_tes!K47/RES_hhdet_in_fec!K47)</f>
        <v>3.1228071882322821</v>
      </c>
      <c r="L47" s="124">
        <f>IF(RES_hhdet_in_tes!L47=0,"",RES_hhdet_in_tes!L47/RES_hhdet_in_fec!L47)</f>
        <v>3.2161887982583686</v>
      </c>
      <c r="M47" s="124">
        <f>IF(RES_hhdet_in_tes!M47=0,"",RES_hhdet_in_tes!M47/RES_hhdet_in_fec!M47)</f>
        <v>3.3277243321959995</v>
      </c>
      <c r="N47" s="124">
        <f>IF(RES_hhdet_in_tes!N47=0,"",RES_hhdet_in_tes!N47/RES_hhdet_in_fec!N47)</f>
        <v>3.4625871682298897</v>
      </c>
      <c r="O47" s="124">
        <f>IF(RES_hhdet_in_tes!O47=0,"",RES_hhdet_in_tes!O47/RES_hhdet_in_fec!O47)</f>
        <v>3.6236373971660205</v>
      </c>
      <c r="P47" s="124">
        <f>IF(RES_hhdet_in_tes!P47=0,"",RES_hhdet_in_tes!P47/RES_hhdet_in_fec!P47)</f>
        <v>3.798292902537955</v>
      </c>
      <c r="Q47" s="124">
        <f>IF(RES_hhdet_in_tes!Q47=0,"",RES_hhdet_in_tes!Q47/RES_hhdet_in_fec!Q47)</f>
        <v>3.9483889770876774</v>
      </c>
      <c r="R47" s="124">
        <f>IF(RES_hhdet_in_tes!R47=0,"",RES_hhdet_in_tes!R47/RES_hhdet_in_fec!R47)</f>
        <v>4.0425529827174955</v>
      </c>
      <c r="S47" s="124">
        <f>IF(RES_hhdet_in_tes!S47=0,"",RES_hhdet_in_tes!S47/RES_hhdet_in_fec!S47)</f>
        <v>4.117502907802379</v>
      </c>
      <c r="T47" s="124">
        <f>IF(RES_hhdet_in_tes!T47=0,"",RES_hhdet_in_tes!T47/RES_hhdet_in_fec!T47)</f>
        <v>4.1801264233407771</v>
      </c>
      <c r="U47" s="124">
        <f>IF(RES_hhdet_in_tes!U47=0,"",RES_hhdet_in_tes!U47/RES_hhdet_in_fec!U47)</f>
        <v>4.2371371001856035</v>
      </c>
      <c r="V47" s="124">
        <f>IF(RES_hhdet_in_tes!V47=0,"",RES_hhdet_in_tes!V47/RES_hhdet_in_fec!V47)</f>
        <v>4.2952657217728003</v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2.4302611004928116</v>
      </c>
      <c r="D48" s="111">
        <f>IF(RES_hhdet_in_tes!D48=0,"",RES_hhdet_in_tes!D48/RES_hhdet_in_fec!D48)</f>
        <v>2.5141192823976986</v>
      </c>
      <c r="E48" s="111">
        <f>IF(RES_hhdet_in_tes!E48=0,"",RES_hhdet_in_tes!E48/RES_hhdet_in_fec!E48)</f>
        <v>2.5988628912268577</v>
      </c>
      <c r="F48" s="111">
        <f>IF(RES_hhdet_in_tes!F48=0,"",RES_hhdet_in_tes!F48/RES_hhdet_in_fec!F48)</f>
        <v>2.6836975122578224</v>
      </c>
      <c r="G48" s="111">
        <f>IF(RES_hhdet_in_tes!G48=0,"",RES_hhdet_in_tes!G48/RES_hhdet_in_fec!G48)</f>
        <v>2.7693382721292963</v>
      </c>
      <c r="H48" s="111">
        <f>IF(RES_hhdet_in_tes!H48=0,"",RES_hhdet_in_tes!H48/RES_hhdet_in_fec!H48)</f>
        <v>2.855693001004215</v>
      </c>
      <c r="I48" s="111">
        <f>IF(RES_hhdet_in_tes!I48=0,"",RES_hhdet_in_tes!I48/RES_hhdet_in_fec!I48)</f>
        <v>2.9429330755190075</v>
      </c>
      <c r="J48" s="111">
        <f>IF(RES_hhdet_in_tes!J48=0,"",RES_hhdet_in_tes!J48/RES_hhdet_in_fec!J48)</f>
        <v>3.0317713449605419</v>
      </c>
      <c r="K48" s="111">
        <f>IF(RES_hhdet_in_tes!K48=0,"",RES_hhdet_in_tes!K48/RES_hhdet_in_fec!K48)</f>
        <v>3.1228071882322821</v>
      </c>
      <c r="L48" s="111">
        <f>IF(RES_hhdet_in_tes!L48=0,"",RES_hhdet_in_tes!L48/RES_hhdet_in_fec!L48)</f>
        <v>3.2161887982583686</v>
      </c>
      <c r="M48" s="111">
        <f>IF(RES_hhdet_in_tes!M48=0,"",RES_hhdet_in_tes!M48/RES_hhdet_in_fec!M48)</f>
        <v>3.3277243321959995</v>
      </c>
      <c r="N48" s="111">
        <f>IF(RES_hhdet_in_tes!N48=0,"",RES_hhdet_in_tes!N48/RES_hhdet_in_fec!N48)</f>
        <v>3.4625871682298897</v>
      </c>
      <c r="O48" s="111">
        <f>IF(RES_hhdet_in_tes!O48=0,"",RES_hhdet_in_tes!O48/RES_hhdet_in_fec!O48)</f>
        <v>3.6236373971660205</v>
      </c>
      <c r="P48" s="111">
        <f>IF(RES_hhdet_in_tes!P48=0,"",RES_hhdet_in_tes!P48/RES_hhdet_in_fec!P48)</f>
        <v>3.798292902537955</v>
      </c>
      <c r="Q48" s="111">
        <f>IF(RES_hhdet_in_tes!Q48=0,"",RES_hhdet_in_tes!Q48/RES_hhdet_in_fec!Q48)</f>
        <v>3.9483889770876774</v>
      </c>
      <c r="R48" s="111">
        <f>IF(RES_hhdet_in_tes!R48=0,"",RES_hhdet_in_tes!R48/RES_hhdet_in_fec!R48)</f>
        <v>4.0425529827174955</v>
      </c>
      <c r="S48" s="111">
        <f>IF(RES_hhdet_in_tes!S48=0,"",RES_hhdet_in_tes!S48/RES_hhdet_in_fec!S48)</f>
        <v>4.117502907802379</v>
      </c>
      <c r="T48" s="111">
        <f>IF(RES_hhdet_in_tes!T48=0,"",RES_hhdet_in_tes!T48/RES_hhdet_in_fec!T48)</f>
        <v>4.1801264233407771</v>
      </c>
      <c r="U48" s="111">
        <f>IF(RES_hhdet_in_tes!U48=0,"",RES_hhdet_in_tes!U48/RES_hhdet_in_fec!U48)</f>
        <v>4.2371371001856035</v>
      </c>
      <c r="V48" s="111">
        <f>IF(RES_hhdet_in_tes!V48=0,"",RES_hhdet_in_tes!V48/RES_hhdet_in_fec!V48)</f>
        <v>4.2952657217728003</v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0.65759461798409768</v>
      </c>
      <c r="D49" s="124">
        <f>IF(RES_hhdet_in_tes!D49=0,"",RES_hhdet_in_tes!D49/RES_hhdet_in_fec!D49)</f>
        <v>0.66035805656271973</v>
      </c>
      <c r="E49" s="124">
        <f>IF(RES_hhdet_in_tes!E49=0,"",RES_hhdet_in_tes!E49/RES_hhdet_in_fec!E49)</f>
        <v>0.66839183652692669</v>
      </c>
      <c r="F49" s="124">
        <f>IF(RES_hhdet_in_tes!F49=0,"",RES_hhdet_in_tes!F49/RES_hhdet_in_fec!F49)</f>
        <v>0.66804970636223249</v>
      </c>
      <c r="G49" s="124">
        <f>IF(RES_hhdet_in_tes!G49=0,"",RES_hhdet_in_tes!G49/RES_hhdet_in_fec!G49)</f>
        <v>0.67535006217397253</v>
      </c>
      <c r="H49" s="124">
        <f>IF(RES_hhdet_in_tes!H49=0,"",RES_hhdet_in_tes!H49/RES_hhdet_in_fec!H49)</f>
        <v>0.67750724015765362</v>
      </c>
      <c r="I49" s="124">
        <f>IF(RES_hhdet_in_tes!I49=0,"",RES_hhdet_in_tes!I49/RES_hhdet_in_fec!I49)</f>
        <v>0.66856259143330798</v>
      </c>
      <c r="J49" s="124">
        <f>IF(RES_hhdet_in_tes!J49=0,"",RES_hhdet_in_tes!J49/RES_hhdet_in_fec!J49)</f>
        <v>0.66539127820187682</v>
      </c>
      <c r="K49" s="124">
        <f>IF(RES_hhdet_in_tes!K49=0,"",RES_hhdet_in_tes!K49/RES_hhdet_in_fec!K49)</f>
        <v>0.67935755871976433</v>
      </c>
      <c r="L49" s="124">
        <f>IF(RES_hhdet_in_tes!L49=0,"",RES_hhdet_in_tes!L49/RES_hhdet_in_fec!L49)</f>
        <v>0.6722067467881323</v>
      </c>
      <c r="M49" s="124">
        <f>IF(RES_hhdet_in_tes!M49=0,"",RES_hhdet_in_tes!M49/RES_hhdet_in_fec!M49)</f>
        <v>0.7260589744436341</v>
      </c>
      <c r="N49" s="124">
        <f>IF(RES_hhdet_in_tes!N49=0,"",RES_hhdet_in_tes!N49/RES_hhdet_in_fec!N49)</f>
        <v>0.74140010868208439</v>
      </c>
      <c r="O49" s="124">
        <f>IF(RES_hhdet_in_tes!O49=0,"",RES_hhdet_in_tes!O49/RES_hhdet_in_fec!O49)</f>
        <v>0.82527251609759578</v>
      </c>
      <c r="P49" s="124">
        <f>IF(RES_hhdet_in_tes!P49=0,"",RES_hhdet_in_tes!P49/RES_hhdet_in_fec!P49)</f>
        <v>0.87367264692153479</v>
      </c>
      <c r="Q49" s="124">
        <f>IF(RES_hhdet_in_tes!Q49=0,"",RES_hhdet_in_tes!Q49/RES_hhdet_in_fec!Q49)</f>
        <v>0.86551051131986012</v>
      </c>
      <c r="R49" s="124">
        <f>IF(RES_hhdet_in_tes!R49=0,"",RES_hhdet_in_tes!R49/RES_hhdet_in_fec!R49)</f>
        <v>0.78855845685384851</v>
      </c>
      <c r="S49" s="124">
        <f>IF(RES_hhdet_in_tes!S49=0,"",RES_hhdet_in_tes!S49/RES_hhdet_in_fec!S49)</f>
        <v>0.80718757450420775</v>
      </c>
      <c r="T49" s="124">
        <f>IF(RES_hhdet_in_tes!T49=0,"",RES_hhdet_in_tes!T49/RES_hhdet_in_fec!T49)</f>
        <v>0.82382230484626062</v>
      </c>
      <c r="U49" s="124">
        <f>IF(RES_hhdet_in_tes!U49=0,"",RES_hhdet_in_tes!U49/RES_hhdet_in_fec!U49)</f>
        <v>0.84038222791277883</v>
      </c>
      <c r="V49" s="124">
        <f>IF(RES_hhdet_in_tes!V49=0,"",RES_hhdet_in_tes!V49/RES_hhdet_in_fec!V49)</f>
        <v>0.87875979007081739</v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0.62383136274308004</v>
      </c>
      <c r="D50" s="111">
        <f>IF(RES_hhdet_in_tes!D50=0,"",RES_hhdet_in_tes!D50/RES_hhdet_in_fec!D50)</f>
        <v>0.6256579548223612</v>
      </c>
      <c r="E50" s="111">
        <f>IF(RES_hhdet_in_tes!E50=0,"",RES_hhdet_in_tes!E50/RES_hhdet_in_fec!E50)</f>
        <v>0.62778692813243908</v>
      </c>
      <c r="F50" s="111">
        <f>IF(RES_hhdet_in_tes!F50=0,"",RES_hhdet_in_tes!F50/RES_hhdet_in_fec!F50)</f>
        <v>0.62995713524671637</v>
      </c>
      <c r="G50" s="111">
        <f>IF(RES_hhdet_in_tes!G50=0,"",RES_hhdet_in_tes!G50/RES_hhdet_in_fec!G50)</f>
        <v>0.63240581768878246</v>
      </c>
      <c r="H50" s="111">
        <f>IF(RES_hhdet_in_tes!H50=0,"",RES_hhdet_in_tes!H50/RES_hhdet_in_fec!H50)</f>
        <v>0.63510394011640381</v>
      </c>
      <c r="I50" s="111">
        <f>IF(RES_hhdet_in_tes!I50=0,"",RES_hhdet_in_tes!I50/RES_hhdet_in_fec!I50)</f>
        <v>0.63810995884792487</v>
      </c>
      <c r="J50" s="111">
        <f>IF(RES_hhdet_in_tes!J50=0,"",RES_hhdet_in_tes!J50/RES_hhdet_in_fec!J50)</f>
        <v>0.64166334878637976</v>
      </c>
      <c r="K50" s="111">
        <f>IF(RES_hhdet_in_tes!K50=0,"",RES_hhdet_in_tes!K50/RES_hhdet_in_fec!K50)</f>
        <v>0.64596772658873869</v>
      </c>
      <c r="L50" s="111">
        <f>IF(RES_hhdet_in_tes!L50=0,"",RES_hhdet_in_tes!L50/RES_hhdet_in_fec!L50)</f>
        <v>0.65107756805860084</v>
      </c>
      <c r="M50" s="111">
        <f>IF(RES_hhdet_in_tes!M50=0,"",RES_hhdet_in_tes!M50/RES_hhdet_in_fec!M50)</f>
        <v>0.66182476190862993</v>
      </c>
      <c r="N50" s="111">
        <f>IF(RES_hhdet_in_tes!N50=0,"",RES_hhdet_in_tes!N50/RES_hhdet_in_fec!N50)</f>
        <v>0.67974294629492149</v>
      </c>
      <c r="O50" s="111">
        <f>IF(RES_hhdet_in_tes!O50=0,"",RES_hhdet_in_tes!O50/RES_hhdet_in_fec!O50)</f>
        <v>0.70611236147592193</v>
      </c>
      <c r="P50" s="111">
        <f>IF(RES_hhdet_in_tes!P50=0,"",RES_hhdet_in_tes!P50/RES_hhdet_in_fec!P50)</f>
        <v>0.73824230195847751</v>
      </c>
      <c r="Q50" s="111">
        <f>IF(RES_hhdet_in_tes!Q50=0,"",RES_hhdet_in_tes!Q50/RES_hhdet_in_fec!Q50)</f>
        <v>0.76741474434675372</v>
      </c>
      <c r="R50" s="111">
        <f>IF(RES_hhdet_in_tes!R50=0,"",RES_hhdet_in_tes!R50/RES_hhdet_in_fec!R50)</f>
        <v>0.78710257418012453</v>
      </c>
      <c r="S50" s="111">
        <f>IF(RES_hhdet_in_tes!S50=0,"",RES_hhdet_in_tes!S50/RES_hhdet_in_fec!S50)</f>
        <v>0.80607448292866701</v>
      </c>
      <c r="T50" s="111">
        <f>IF(RES_hhdet_in_tes!T50=0,"",RES_hhdet_in_tes!T50/RES_hhdet_in_fec!T50)</f>
        <v>0.82325658896506693</v>
      </c>
      <c r="U50" s="111">
        <f>IF(RES_hhdet_in_tes!U50=0,"",RES_hhdet_in_tes!U50/RES_hhdet_in_fec!U50)</f>
        <v>0.83757501066207041</v>
      </c>
      <c r="V50" s="111">
        <f>IF(RES_hhdet_in_tes!V50=0,"",RES_hhdet_in_tes!V50/RES_hhdet_in_fec!V50)</f>
        <v>0.84795586639239795</v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0.80032151514239136</v>
      </c>
      <c r="D51" s="111">
        <f>IF(RES_hhdet_in_tes!D51=0,"",RES_hhdet_in_tes!D51/RES_hhdet_in_fec!D51)</f>
        <v>0.79704026763274305</v>
      </c>
      <c r="E51" s="111">
        <f>IF(RES_hhdet_in_tes!E51=0,"",RES_hhdet_in_tes!E51/RES_hhdet_in_fec!E51)</f>
        <v>0.79856194673254488</v>
      </c>
      <c r="F51" s="111">
        <f>IF(RES_hhdet_in_tes!F51=0,"",RES_hhdet_in_tes!F51/RES_hhdet_in_fec!F51)</f>
        <v>0.78930061211046842</v>
      </c>
      <c r="G51" s="111">
        <f>IF(RES_hhdet_in_tes!G51=0,"",RES_hhdet_in_tes!G51/RES_hhdet_in_fec!G51)</f>
        <v>0.79352134044744194</v>
      </c>
      <c r="H51" s="111">
        <f>IF(RES_hhdet_in_tes!H51=0,"",RES_hhdet_in_tes!H51/RES_hhdet_in_fec!H51)</f>
        <v>0.79649654407384529</v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0.80065998612078271</v>
      </c>
      <c r="K51" s="111">
        <f>IF(RES_hhdet_in_tes!K51=0,"",RES_hhdet_in_tes!K51/RES_hhdet_in_fec!K51)</f>
        <v>0.80175063910680833</v>
      </c>
      <c r="L51" s="111" t="str">
        <f>IF(RES_hhdet_in_tes!L51=0,"",RES_hhdet_in_tes!L51/RES_hhdet_in_fec!L51)</f>
        <v/>
      </c>
      <c r="M51" s="111">
        <f>IF(RES_hhdet_in_tes!M51=0,"",RES_hhdet_in_tes!M51/RES_hhdet_in_fec!M51)</f>
        <v>0.80790603987389598</v>
      </c>
      <c r="N51" s="111">
        <f>IF(RES_hhdet_in_tes!N51=0,"",RES_hhdet_in_tes!N51/RES_hhdet_in_fec!N51)</f>
        <v>0.8188402131052902</v>
      </c>
      <c r="O51" s="111" t="str">
        <f>IF(RES_hhdet_in_tes!O51=0,"",RES_hhdet_in_tes!O51/RES_hhdet_in_fec!O51)</f>
        <v/>
      </c>
      <c r="P51" s="111">
        <f>IF(RES_hhdet_in_tes!P51=0,"",RES_hhdet_in_tes!P51/RES_hhdet_in_fec!P51)</f>
        <v>0.86537536293667705</v>
      </c>
      <c r="Q51" s="111">
        <f>IF(RES_hhdet_in_tes!Q51=0,"",RES_hhdet_in_tes!Q51/RES_hhdet_in_fec!Q51)</f>
        <v>0.88419778455212938</v>
      </c>
      <c r="R51" s="111">
        <f>IF(RES_hhdet_in_tes!R51=0,"",RES_hhdet_in_tes!R51/RES_hhdet_in_fec!R51)</f>
        <v>0.89420322997308244</v>
      </c>
      <c r="S51" s="111">
        <f>IF(RES_hhdet_in_tes!S51=0,"",RES_hhdet_in_tes!S51/RES_hhdet_in_fec!S51)</f>
        <v>0.8991591556192885</v>
      </c>
      <c r="T51" s="111">
        <f>IF(RES_hhdet_in_tes!T51=0,"",RES_hhdet_in_tes!T51/RES_hhdet_in_fec!T51)</f>
        <v>0.91652808870478863</v>
      </c>
      <c r="U51" s="111">
        <f>IF(RES_hhdet_in_tes!U51=0,"",RES_hhdet_in_tes!U51/RES_hhdet_in_fec!U51)</f>
        <v>0.92207589999955286</v>
      </c>
      <c r="V51" s="111">
        <f>IF(RES_hhdet_in_tes!V51=0,"",RES_hhdet_in_tes!V51/RES_hhdet_in_fec!V51)</f>
        <v>0.93064398117569236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0.62383136274308004</v>
      </c>
      <c r="D52" s="112">
        <f>IF(RES_hhdet_in_tes!D52=0,"",RES_hhdet_in_tes!D52/RES_hhdet_in_fec!D52)</f>
        <v>0.6256579548223612</v>
      </c>
      <c r="E52" s="112">
        <f>IF(RES_hhdet_in_tes!E52=0,"",RES_hhdet_in_tes!E52/RES_hhdet_in_fec!E52)</f>
        <v>0.62778692813243908</v>
      </c>
      <c r="F52" s="112">
        <f>IF(RES_hhdet_in_tes!F52=0,"",RES_hhdet_in_tes!F52/RES_hhdet_in_fec!F52)</f>
        <v>0.62995713524671637</v>
      </c>
      <c r="G52" s="112">
        <f>IF(RES_hhdet_in_tes!G52=0,"",RES_hhdet_in_tes!G52/RES_hhdet_in_fec!G52)</f>
        <v>0.63240581768878246</v>
      </c>
      <c r="H52" s="112">
        <f>IF(RES_hhdet_in_tes!H52=0,"",RES_hhdet_in_tes!H52/RES_hhdet_in_fec!H52)</f>
        <v>0.6351039401164037</v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0.64166334878637987</v>
      </c>
      <c r="K52" s="112">
        <f>IF(RES_hhdet_in_tes!K52=0,"",RES_hhdet_in_tes!K52/RES_hhdet_in_fec!K52)</f>
        <v>0.64596772658873869</v>
      </c>
      <c r="L52" s="112" t="str">
        <f>IF(RES_hhdet_in_tes!L52=0,"",RES_hhdet_in_tes!L52/RES_hhdet_in_fec!L52)</f>
        <v/>
      </c>
      <c r="M52" s="112">
        <f>IF(RES_hhdet_in_tes!M52=0,"",RES_hhdet_in_tes!M52/RES_hhdet_in_fec!M52)</f>
        <v>0.66182476190862993</v>
      </c>
      <c r="N52" s="112">
        <f>IF(RES_hhdet_in_tes!N52=0,"",RES_hhdet_in_tes!N52/RES_hhdet_in_fec!N52)</f>
        <v>0.67974294629492149</v>
      </c>
      <c r="O52" s="112" t="str">
        <f>IF(RES_hhdet_in_tes!O52=0,"",RES_hhdet_in_tes!O52/RES_hhdet_in_fec!O52)</f>
        <v/>
      </c>
      <c r="P52" s="112">
        <f>IF(RES_hhdet_in_tes!P52=0,"",RES_hhdet_in_tes!P52/RES_hhdet_in_fec!P52)</f>
        <v>0.73824230195847751</v>
      </c>
      <c r="Q52" s="112">
        <f>IF(RES_hhdet_in_tes!Q52=0,"",RES_hhdet_in_tes!Q52/RES_hhdet_in_fec!Q52)</f>
        <v>0.76741474434675372</v>
      </c>
      <c r="R52" s="112">
        <f>IF(RES_hhdet_in_tes!R52=0,"",RES_hhdet_in_tes!R52/RES_hhdet_in_fec!R52)</f>
        <v>0.78710257418012453</v>
      </c>
      <c r="S52" s="112">
        <f>IF(RES_hhdet_in_tes!S52=0,"",RES_hhdet_in_tes!S52/RES_hhdet_in_fec!S52)</f>
        <v>0.80607448292866701</v>
      </c>
      <c r="T52" s="112">
        <f>IF(RES_hhdet_in_tes!T52=0,"",RES_hhdet_in_tes!T52/RES_hhdet_in_fec!T52)</f>
        <v>0.82325658896506704</v>
      </c>
      <c r="U52" s="112">
        <f>IF(RES_hhdet_in_tes!U52=0,"",RES_hhdet_in_tes!U52/RES_hhdet_in_fec!U52)</f>
        <v>0.8375750106620703</v>
      </c>
      <c r="V52" s="112">
        <f>IF(RES_hhdet_in_tes!V52=0,"",RES_hhdet_in_tes!V52/RES_hhdet_in_fec!V52)</f>
        <v>0.84795586639239795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 t="str">
        <f>IF(RES_hhdet_in_tes!L53=0,"",RES_hhdet_in_tes!L53/RES_hhdet_in_fec!L53)</f>
        <v/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0.77625627360508975</v>
      </c>
      <c r="D54" s="112">
        <f>IF(RES_hhdet_in_tes!D54=0,"",RES_hhdet_in_tes!D54/RES_hhdet_in_fec!D54)</f>
        <v>0.77728714299572677</v>
      </c>
      <c r="E54" s="112">
        <f>IF(RES_hhdet_in_tes!E54=0,"",RES_hhdet_in_tes!E54/RES_hhdet_in_fec!E54)</f>
        <v>0.77839730082130376</v>
      </c>
      <c r="F54" s="112">
        <f>IF(RES_hhdet_in_tes!F54=0,"",RES_hhdet_in_tes!F54/RES_hhdet_in_fec!F54)</f>
        <v>0.77951812272683929</v>
      </c>
      <c r="G54" s="112">
        <f>IF(RES_hhdet_in_tes!G54=0,"",RES_hhdet_in_tes!G54/RES_hhdet_in_fec!G54)</f>
        <v>0.78071260017044242</v>
      </c>
      <c r="H54" s="112">
        <f>IF(RES_hhdet_in_tes!H54=0,"",RES_hhdet_in_tes!H54/RES_hhdet_in_fec!H54)</f>
        <v>0.78197367265657802</v>
      </c>
      <c r="I54" s="112">
        <f>IF(RES_hhdet_in_tes!I54=0,"",RES_hhdet_in_tes!I54/RES_hhdet_in_fec!I54)</f>
        <v>0.78331774592973724</v>
      </c>
      <c r="J54" s="112">
        <f>IF(RES_hhdet_in_tes!J54=0,"",RES_hhdet_in_tes!J54/RES_hhdet_in_fec!J54)</f>
        <v>0.78481048956675148</v>
      </c>
      <c r="K54" s="112">
        <f>IF(RES_hhdet_in_tes!K54=0,"",RES_hhdet_in_tes!K54/RES_hhdet_in_fec!K54)</f>
        <v>0.78651009996613297</v>
      </c>
      <c r="L54" s="112">
        <f>IF(RES_hhdet_in_tes!L54=0,"",RES_hhdet_in_tes!L54/RES_hhdet_in_fec!L54)</f>
        <v>0.78843694512547491</v>
      </c>
      <c r="M54" s="112">
        <f>IF(RES_hhdet_in_tes!M54=0,"",RES_hhdet_in_tes!M54/RES_hhdet_in_fec!M54)</f>
        <v>0.79192615878362294</v>
      </c>
      <c r="N54" s="112">
        <f>IF(RES_hhdet_in_tes!N54=0,"",RES_hhdet_in_tes!N54/RES_hhdet_in_fec!N54)</f>
        <v>0.79756437864609042</v>
      </c>
      <c r="O54" s="112">
        <f>IF(RES_hhdet_in_tes!O54=0,"",RES_hhdet_in_tes!O54/RES_hhdet_in_fec!O54)</f>
        <v>0.80610389913358227</v>
      </c>
      <c r="P54" s="112">
        <f>IF(RES_hhdet_in_tes!P54=0,"",RES_hhdet_in_tes!P54/RES_hhdet_in_fec!P54)</f>
        <v>0.8172127190666566</v>
      </c>
      <c r="Q54" s="112">
        <f>IF(RES_hhdet_in_tes!Q54=0,"",RES_hhdet_in_tes!Q54/RES_hhdet_in_fec!Q54)</f>
        <v>0.82811314311122963</v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>
        <f>IF(RES_hhdet_in_tes!V54=0,"",RES_hhdet_in_tes!V54/RES_hhdet_in_fec!V54)</f>
        <v>0.86446331183166114</v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0.893604883903937</v>
      </c>
      <c r="D55" s="113">
        <f>IF(RES_hhdet_in_tes!D55=0,"",RES_hhdet_in_tes!D55/RES_hhdet_in_fec!D55)</f>
        <v>0.89130078254409484</v>
      </c>
      <c r="E55" s="113">
        <f>IF(RES_hhdet_in_tes!E55=0,"",RES_hhdet_in_tes!E55/RES_hhdet_in_fec!E55)</f>
        <v>0.89198427052230156</v>
      </c>
      <c r="F55" s="113">
        <f>IF(RES_hhdet_in_tes!F55=0,"",RES_hhdet_in_tes!F55/RES_hhdet_in_fec!F55)</f>
        <v>0.88605942253880265</v>
      </c>
      <c r="G55" s="113">
        <f>IF(RES_hhdet_in_tes!G55=0,"",RES_hhdet_in_tes!G55/RES_hhdet_in_fec!G55)</f>
        <v>0.88843296478210432</v>
      </c>
      <c r="H55" s="113">
        <f>IF(RES_hhdet_in_tes!H55=0,"",RES_hhdet_in_tes!H55/RES_hhdet_in_fec!H55)</f>
        <v>0.89011210590744572</v>
      </c>
      <c r="I55" s="113">
        <f>IF(RES_hhdet_in_tes!I55=0,"",RES_hhdet_in_tes!I55/RES_hhdet_in_fec!I55)</f>
        <v>0.88003663448720182</v>
      </c>
      <c r="J55" s="113">
        <f>IF(RES_hhdet_in_tes!J55=0,"",RES_hhdet_in_tes!J55/RES_hhdet_in_fec!J55)</f>
        <v>0.89146103317614001</v>
      </c>
      <c r="K55" s="113">
        <f>IF(RES_hhdet_in_tes!K55=0,"",RES_hhdet_in_tes!K55/RES_hhdet_in_fec!K55)</f>
        <v>0.89103130942354303</v>
      </c>
      <c r="L55" s="113">
        <f>IF(RES_hhdet_in_tes!L55=0,"",RES_hhdet_in_tes!L55/RES_hhdet_in_fec!L55)</f>
        <v>0.89294424875425515</v>
      </c>
      <c r="M55" s="113">
        <f>IF(RES_hhdet_in_tes!M55=0,"",RES_hhdet_in_tes!M55/RES_hhdet_in_fec!M55)</f>
        <v>0.89060458207292892</v>
      </c>
      <c r="N55" s="113">
        <f>IF(RES_hhdet_in_tes!N55=0,"",RES_hhdet_in_tes!N55/RES_hhdet_in_fec!N55)</f>
        <v>0.89352610208102901</v>
      </c>
      <c r="O55" s="113">
        <f>IF(RES_hhdet_in_tes!O55=0,"",RES_hhdet_in_tes!O55/RES_hhdet_in_fec!O55)</f>
        <v>0.89431880245426632</v>
      </c>
      <c r="P55" s="113">
        <f>IF(RES_hhdet_in_tes!P55=0,"",RES_hhdet_in_tes!P55/RES_hhdet_in_fec!P55)</f>
        <v>0.9116851802367788</v>
      </c>
      <c r="Q55" s="113">
        <f>IF(RES_hhdet_in_tes!Q55=0,"",RES_hhdet_in_tes!Q55/RES_hhdet_in_fec!Q55)</f>
        <v>0.91782164307897962</v>
      </c>
      <c r="R55" s="113" t="str">
        <f>IF(RES_hhdet_in_tes!R55=0,"",RES_hhdet_in_tes!R55/RES_hhdet_in_fec!R55)</f>
        <v/>
      </c>
      <c r="S55" s="113">
        <f>IF(RES_hhdet_in_tes!S55=0,"",RES_hhdet_in_tes!S55/RES_hhdet_in_fec!S55)</f>
        <v>0.92042761336534085</v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0.94047372259716133</v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0.77625627360508986</v>
      </c>
      <c r="D56" s="111">
        <f>IF(RES_hhdet_in_tes!D56=0,"",RES_hhdet_in_tes!D56/RES_hhdet_in_fec!D56)</f>
        <v>0.77728714299572677</v>
      </c>
      <c r="E56" s="111">
        <f>IF(RES_hhdet_in_tes!E56=0,"",RES_hhdet_in_tes!E56/RES_hhdet_in_fec!E56)</f>
        <v>0.77839730082130376</v>
      </c>
      <c r="F56" s="111">
        <f>IF(RES_hhdet_in_tes!F56=0,"",RES_hhdet_in_tes!F56/RES_hhdet_in_fec!F56)</f>
        <v>0.77951812272683929</v>
      </c>
      <c r="G56" s="111">
        <f>IF(RES_hhdet_in_tes!G56=0,"",RES_hhdet_in_tes!G56/RES_hhdet_in_fec!G56)</f>
        <v>0.78071260017044242</v>
      </c>
      <c r="H56" s="111">
        <f>IF(RES_hhdet_in_tes!H56=0,"",RES_hhdet_in_tes!H56/RES_hhdet_in_fec!H56)</f>
        <v>0.78197367265657802</v>
      </c>
      <c r="I56" s="111">
        <f>IF(RES_hhdet_in_tes!I56=0,"",RES_hhdet_in_tes!I56/RES_hhdet_in_fec!I56)</f>
        <v>0.78331774592973724</v>
      </c>
      <c r="J56" s="111">
        <f>IF(RES_hhdet_in_tes!J56=0,"",RES_hhdet_in_tes!J56/RES_hhdet_in_fec!J56)</f>
        <v>0.78481048956675137</v>
      </c>
      <c r="K56" s="111">
        <f>IF(RES_hhdet_in_tes!K56=0,"",RES_hhdet_in_tes!K56/RES_hhdet_in_fec!K56)</f>
        <v>0.78651009996613297</v>
      </c>
      <c r="L56" s="111">
        <f>IF(RES_hhdet_in_tes!L56=0,"",RES_hhdet_in_tes!L56/RES_hhdet_in_fec!L56)</f>
        <v>0.78843694512547491</v>
      </c>
      <c r="M56" s="111">
        <f>IF(RES_hhdet_in_tes!M56=0,"",RES_hhdet_in_tes!M56/RES_hhdet_in_fec!M56)</f>
        <v>0.79192615878362294</v>
      </c>
      <c r="N56" s="111">
        <f>IF(RES_hhdet_in_tes!N56=0,"",RES_hhdet_in_tes!N56/RES_hhdet_in_fec!N56)</f>
        <v>0.79756437864609031</v>
      </c>
      <c r="O56" s="111">
        <f>IF(RES_hhdet_in_tes!O56=0,"",RES_hhdet_in_tes!O56/RES_hhdet_in_fec!O56)</f>
        <v>0.80610389913358227</v>
      </c>
      <c r="P56" s="111">
        <f>IF(RES_hhdet_in_tes!P56=0,"",RES_hhdet_in_tes!P56/RES_hhdet_in_fec!P56)</f>
        <v>0.81721271906665649</v>
      </c>
      <c r="Q56" s="111">
        <f>IF(RES_hhdet_in_tes!Q56=0,"",RES_hhdet_in_tes!Q56/RES_hhdet_in_fec!Q56)</f>
        <v>0.82811314311122963</v>
      </c>
      <c r="R56" s="111" t="str">
        <f>IF(RES_hhdet_in_tes!R56=0,"",RES_hhdet_in_tes!R56/RES_hhdet_in_fec!R56)</f>
        <v/>
      </c>
      <c r="S56" s="111">
        <f>IF(RES_hhdet_in_tes!S56=0,"",RES_hhdet_in_tes!S56/RES_hhdet_in_fec!S56)</f>
        <v>0.84366417033693042</v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0.86446331183166125</v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0.77560244913429854</v>
      </c>
      <c r="D58" s="124">
        <f>IF(RES_hhdet_in_tes!D58=0,"",RES_hhdet_in_tes!D58/RES_hhdet_in_fec!D58)</f>
        <v>0.77690942615596326</v>
      </c>
      <c r="E58" s="124">
        <f>IF(RES_hhdet_in_tes!E58=0,"",RES_hhdet_in_tes!E58/RES_hhdet_in_fec!E58)</f>
        <v>0.77826473202001623</v>
      </c>
      <c r="F58" s="124">
        <f>IF(RES_hhdet_in_tes!F58=0,"",RES_hhdet_in_tes!F58/RES_hhdet_in_fec!F58)</f>
        <v>0.77962662818075845</v>
      </c>
      <c r="G58" s="124">
        <f>IF(RES_hhdet_in_tes!G58=0,"",RES_hhdet_in_tes!G58/RES_hhdet_in_fec!G58)</f>
        <v>0.78103303236268384</v>
      </c>
      <c r="H58" s="124">
        <f>IF(RES_hhdet_in_tes!H58=0,"",RES_hhdet_in_tes!H58/RES_hhdet_in_fec!H58)</f>
        <v>0.78247930391903431</v>
      </c>
      <c r="I58" s="124">
        <f>IF(RES_hhdet_in_tes!I58=0,"",RES_hhdet_in_tes!I58/RES_hhdet_in_fec!I58)</f>
        <v>0.78397478577823299</v>
      </c>
      <c r="J58" s="124">
        <f>IF(RES_hhdet_in_tes!J58=0,"",RES_hhdet_in_tes!J58/RES_hhdet_in_fec!J58)</f>
        <v>0.78555775262027328</v>
      </c>
      <c r="K58" s="124">
        <f>IF(RES_hhdet_in_tes!K58=0,"",RES_hhdet_in_tes!K58/RES_hhdet_in_fec!K58)</f>
        <v>0.78726074799058698</v>
      </c>
      <c r="L58" s="124">
        <f>IF(RES_hhdet_in_tes!L58=0,"",RES_hhdet_in_tes!L58/RES_hhdet_in_fec!L58)</f>
        <v>0.78909247862179499</v>
      </c>
      <c r="M58" s="124">
        <f>IF(RES_hhdet_in_tes!M58=0,"",RES_hhdet_in_tes!M58/RES_hhdet_in_fec!M58)</f>
        <v>0.79158460725550395</v>
      </c>
      <c r="N58" s="124">
        <f>IF(RES_hhdet_in_tes!N58=0,"",RES_hhdet_in_tes!N58/RES_hhdet_in_fec!N58)</f>
        <v>0.79488788882673567</v>
      </c>
      <c r="O58" s="124">
        <f>IF(RES_hhdet_in_tes!O58=0,"",RES_hhdet_in_tes!O58/RES_hhdet_in_fec!O58)</f>
        <v>0.79936888082037838</v>
      </c>
      <c r="P58" s="124">
        <f>IF(RES_hhdet_in_tes!P58=0,"",RES_hhdet_in_tes!P58/RES_hhdet_in_fec!P58)</f>
        <v>0.80522010253588128</v>
      </c>
      <c r="Q58" s="124">
        <f>IF(RES_hhdet_in_tes!Q58=0,"",RES_hhdet_in_tes!Q58/RES_hhdet_in_fec!Q58)</f>
        <v>0.8127615477518576</v>
      </c>
      <c r="R58" s="124">
        <f>IF(RES_hhdet_in_tes!R58=0,"",RES_hhdet_in_tes!R58/RES_hhdet_in_fec!R58)</f>
        <v>0.82302052111649326</v>
      </c>
      <c r="S58" s="124">
        <f>IF(RES_hhdet_in_tes!S58=0,"",RES_hhdet_in_tes!S58/RES_hhdet_in_fec!S58)</f>
        <v>0.83582467941454297</v>
      </c>
      <c r="T58" s="124">
        <f>IF(RES_hhdet_in_tes!T58=0,"",RES_hhdet_in_tes!T58/RES_hhdet_in_fec!T58)</f>
        <v>0.84959122619980154</v>
      </c>
      <c r="U58" s="124">
        <f>IF(RES_hhdet_in_tes!U58=0,"",RES_hhdet_in_tes!U58/RES_hhdet_in_fec!U58)</f>
        <v>0.8627373650261031</v>
      </c>
      <c r="V58" s="124">
        <f>IF(RES_hhdet_in_tes!V58=0,"",RES_hhdet_in_tes!V58/RES_hhdet_in_fec!V58)</f>
        <v>0.87368029944726444</v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0.77560244913429854</v>
      </c>
      <c r="D60" s="45">
        <f>IF(RES_hhdet_in_tes!D60=0,"",RES_hhdet_in_tes!D60/RES_hhdet_in_fec!D60)</f>
        <v>0.77690942615596326</v>
      </c>
      <c r="E60" s="45">
        <f>IF(RES_hhdet_in_tes!E60=0,"",RES_hhdet_in_tes!E60/RES_hhdet_in_fec!E60)</f>
        <v>0.77826473202001623</v>
      </c>
      <c r="F60" s="45">
        <f>IF(RES_hhdet_in_tes!F60=0,"",RES_hhdet_in_tes!F60/RES_hhdet_in_fec!F60)</f>
        <v>0.77962662818075845</v>
      </c>
      <c r="G60" s="45">
        <f>IF(RES_hhdet_in_tes!G60=0,"",RES_hhdet_in_tes!G60/RES_hhdet_in_fec!G60)</f>
        <v>0.78103303236268384</v>
      </c>
      <c r="H60" s="45">
        <f>IF(RES_hhdet_in_tes!H60=0,"",RES_hhdet_in_tes!H60/RES_hhdet_in_fec!H60)</f>
        <v>0.78247930391903431</v>
      </c>
      <c r="I60" s="45">
        <f>IF(RES_hhdet_in_tes!I60=0,"",RES_hhdet_in_tes!I60/RES_hhdet_in_fec!I60)</f>
        <v>0.78397478577823299</v>
      </c>
      <c r="J60" s="45">
        <f>IF(RES_hhdet_in_tes!J60=0,"",RES_hhdet_in_tes!J60/RES_hhdet_in_fec!J60)</f>
        <v>0.78555775262027328</v>
      </c>
      <c r="K60" s="45">
        <f>IF(RES_hhdet_in_tes!K60=0,"",RES_hhdet_in_tes!K60/RES_hhdet_in_fec!K60)</f>
        <v>0.78726074799058698</v>
      </c>
      <c r="L60" s="45">
        <f>IF(RES_hhdet_in_tes!L60=0,"",RES_hhdet_in_tes!L60/RES_hhdet_in_fec!L60)</f>
        <v>0.78909247862179499</v>
      </c>
      <c r="M60" s="45">
        <f>IF(RES_hhdet_in_tes!M60=0,"",RES_hhdet_in_tes!M60/RES_hhdet_in_fec!M60)</f>
        <v>0.79158460725550395</v>
      </c>
      <c r="N60" s="45">
        <f>IF(RES_hhdet_in_tes!N60=0,"",RES_hhdet_in_tes!N60/RES_hhdet_in_fec!N60)</f>
        <v>0.79488788882673567</v>
      </c>
      <c r="O60" s="45">
        <f>IF(RES_hhdet_in_tes!O60=0,"",RES_hhdet_in_tes!O60/RES_hhdet_in_fec!O60)</f>
        <v>0.79936888082037838</v>
      </c>
      <c r="P60" s="45">
        <f>IF(RES_hhdet_in_tes!P60=0,"",RES_hhdet_in_tes!P60/RES_hhdet_in_fec!P60)</f>
        <v>0.80522010253588128</v>
      </c>
      <c r="Q60" s="45">
        <f>IF(RES_hhdet_in_tes!Q60=0,"",RES_hhdet_in_tes!Q60/RES_hhdet_in_fec!Q60)</f>
        <v>0.8127615477518576</v>
      </c>
      <c r="R60" s="45">
        <f>IF(RES_hhdet_in_tes!R60=0,"",RES_hhdet_in_tes!R60/RES_hhdet_in_fec!R60)</f>
        <v>0.82302052111649326</v>
      </c>
      <c r="S60" s="45">
        <f>IF(RES_hhdet_in_tes!S60=0,"",RES_hhdet_in_tes!S60/RES_hhdet_in_fec!S60)</f>
        <v>0.83582467941454297</v>
      </c>
      <c r="T60" s="45">
        <f>IF(RES_hhdet_in_tes!T60=0,"",RES_hhdet_in_tes!T60/RES_hhdet_in_fec!T60)</f>
        <v>0.84959122619980154</v>
      </c>
      <c r="U60" s="45">
        <f>IF(RES_hhdet_in_tes!U60=0,"",RES_hhdet_in_tes!U60/RES_hhdet_in_fec!U60)</f>
        <v>0.8627373650261031</v>
      </c>
      <c r="V60" s="45">
        <f>IF(RES_hhdet_in_tes!V60=0,"",RES_hhdet_in_tes!V60/RES_hhdet_in_fec!V60)</f>
        <v>0.87368029944726444</v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0.69933323058068109</v>
      </c>
      <c r="D62" s="119">
        <f>IF(RES_hhdet_in_tes!D62=0,"",RES_hhdet_in_tes!D62/RES_hhdet_in_fec!D62)</f>
        <v>0.70394933149669459</v>
      </c>
      <c r="E62" s="119">
        <f>IF(RES_hhdet_in_tes!E62=0,"",RES_hhdet_in_tes!E62/RES_hhdet_in_fec!E62)</f>
        <v>0.71469776710433397</v>
      </c>
      <c r="F62" s="119">
        <f>IF(RES_hhdet_in_tes!F62=0,"",RES_hhdet_in_tes!F62/RES_hhdet_in_fec!F62)</f>
        <v>0.72213214259434932</v>
      </c>
      <c r="G62" s="119">
        <f>IF(RES_hhdet_in_tes!G62=0,"",RES_hhdet_in_tes!G62/RES_hhdet_in_fec!G62)</f>
        <v>0.73012626354657417</v>
      </c>
      <c r="H62" s="119">
        <f>IF(RES_hhdet_in_tes!H62=0,"",RES_hhdet_in_tes!H62/RES_hhdet_in_fec!H62)</f>
        <v>0.74245431111961924</v>
      </c>
      <c r="I62" s="119">
        <f>IF(RES_hhdet_in_tes!I62=0,"",RES_hhdet_in_tes!I62/RES_hhdet_in_fec!I62)</f>
        <v>0.74398681030090374</v>
      </c>
      <c r="J62" s="119">
        <f>IF(RES_hhdet_in_tes!J62=0,"",RES_hhdet_in_tes!J62/RES_hhdet_in_fec!J62)</f>
        <v>0.7549630468329469</v>
      </c>
      <c r="K62" s="119">
        <f>IF(RES_hhdet_in_tes!K62=0,"",RES_hhdet_in_tes!K62/RES_hhdet_in_fec!K62)</f>
        <v>0.76132733299545752</v>
      </c>
      <c r="L62" s="119">
        <f>IF(RES_hhdet_in_tes!L62=0,"",RES_hhdet_in_tes!L62/RES_hhdet_in_fec!L62)</f>
        <v>0.76721491379939233</v>
      </c>
      <c r="M62" s="119">
        <f>IF(RES_hhdet_in_tes!M62=0,"",RES_hhdet_in_tes!M62/RES_hhdet_in_fec!M62)</f>
        <v>0.77655691617649591</v>
      </c>
      <c r="N62" s="119">
        <f>IF(RES_hhdet_in_tes!N62=0,"",RES_hhdet_in_tes!N62/RES_hhdet_in_fec!N62)</f>
        <v>0.78766224632675874</v>
      </c>
      <c r="O62" s="119">
        <f>IF(RES_hhdet_in_tes!O62=0,"",RES_hhdet_in_tes!O62/RES_hhdet_in_fec!O62)</f>
        <v>0.80209613757723563</v>
      </c>
      <c r="P62" s="119">
        <f>IF(RES_hhdet_in_tes!P62=0,"",RES_hhdet_in_tes!P62/RES_hhdet_in_fec!P62)</f>
        <v>0.81893883026822367</v>
      </c>
      <c r="Q62" s="119">
        <f>IF(RES_hhdet_in_tes!Q62=0,"",RES_hhdet_in_tes!Q62/RES_hhdet_in_fec!Q62)</f>
        <v>0.83453496354814016</v>
      </c>
      <c r="R62" s="119">
        <f>IF(RES_hhdet_in_tes!R62=0,"",RES_hhdet_in_tes!R62/RES_hhdet_in_fec!R62)</f>
        <v>0.8451335212379073</v>
      </c>
      <c r="S62" s="119">
        <f>IF(RES_hhdet_in_tes!S62=0,"",RES_hhdet_in_tes!S62/RES_hhdet_in_fec!S62)</f>
        <v>0.85490652413619961</v>
      </c>
      <c r="T62" s="119">
        <f>IF(RES_hhdet_in_tes!T62=0,"",RES_hhdet_in_tes!T62/RES_hhdet_in_fec!T62)</f>
        <v>0.86298864959425703</v>
      </c>
      <c r="U62" s="119">
        <f>IF(RES_hhdet_in_tes!U62=0,"",RES_hhdet_in_tes!U62/RES_hhdet_in_fec!U62)</f>
        <v>0.86845408690672832</v>
      </c>
      <c r="V62" s="119">
        <f>IF(RES_hhdet_in_tes!V62=0,"",RES_hhdet_in_tes!V62/RES_hhdet_in_fec!V62)</f>
        <v>0.87523351357537427</v>
      </c>
      <c r="W62" s="119">
        <f>IF(RES_hhdet_in_tes!W62=0,"",RES_hhdet_in_tes!W62/RES_hhdet_in_fec!W62)</f>
        <v>0.8790435270206407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0.69378294084483716</v>
      </c>
      <c r="D63" s="124">
        <f>IF(RES_hhdet_in_tes!D63=0,"",RES_hhdet_in_tes!D63/RES_hhdet_in_fec!D63)</f>
        <v>0.70102323770867214</v>
      </c>
      <c r="E63" s="124">
        <f>IF(RES_hhdet_in_tes!E63=0,"",RES_hhdet_in_tes!E63/RES_hhdet_in_fec!E63)</f>
        <v>0.708227966745552</v>
      </c>
      <c r="F63" s="124">
        <f>IF(RES_hhdet_in_tes!F63=0,"",RES_hhdet_in_tes!F63/RES_hhdet_in_fec!F63)</f>
        <v>0.7154207509260776</v>
      </c>
      <c r="G63" s="124">
        <f>IF(RES_hhdet_in_tes!G63=0,"",RES_hhdet_in_tes!G63/RES_hhdet_in_fec!G63)</f>
        <v>0.72259354933386499</v>
      </c>
      <c r="H63" s="124">
        <f>IF(RES_hhdet_in_tes!H63=0,"",RES_hhdet_in_tes!H63/RES_hhdet_in_fec!H63)</f>
        <v>0.72970356353298149</v>
      </c>
      <c r="I63" s="124">
        <f>IF(RES_hhdet_in_tes!I63=0,"",RES_hhdet_in_tes!I63/RES_hhdet_in_fec!I63)</f>
        <v>0.73684640807451907</v>
      </c>
      <c r="J63" s="124">
        <f>IF(RES_hhdet_in_tes!J63=0,"",RES_hhdet_in_tes!J63/RES_hhdet_in_fec!J63)</f>
        <v>0.74412210483834429</v>
      </c>
      <c r="K63" s="124">
        <f>IF(RES_hhdet_in_tes!K63=0,"",RES_hhdet_in_tes!K63/RES_hhdet_in_fec!K63)</f>
        <v>0.75155971693175239</v>
      </c>
      <c r="L63" s="124">
        <f>IF(RES_hhdet_in_tes!L63=0,"",RES_hhdet_in_tes!L63/RES_hhdet_in_fec!L63)</f>
        <v>0.75918830780973201</v>
      </c>
      <c r="M63" s="124">
        <f>IF(RES_hhdet_in_tes!M63=0,"",RES_hhdet_in_tes!M63/RES_hhdet_in_fec!M63)</f>
        <v>0.7689542240969881</v>
      </c>
      <c r="N63" s="124">
        <f>IF(RES_hhdet_in_tes!N63=0,"",RES_hhdet_in_tes!N63/RES_hhdet_in_fec!N63)</f>
        <v>0.78154724330894454</v>
      </c>
      <c r="O63" s="124">
        <f>IF(RES_hhdet_in_tes!O63=0,"",RES_hhdet_in_tes!O63/RES_hhdet_in_fec!O63)</f>
        <v>0.79731348098306754</v>
      </c>
      <c r="P63" s="124">
        <f>IF(RES_hhdet_in_tes!P63=0,"",RES_hhdet_in_tes!P63/RES_hhdet_in_fec!P63)</f>
        <v>0.81484126195154261</v>
      </c>
      <c r="Q63" s="124">
        <f>IF(RES_hhdet_in_tes!Q63=0,"",RES_hhdet_in_tes!Q63/RES_hhdet_in_fec!Q63)</f>
        <v>0.82971756406221941</v>
      </c>
      <c r="R63" s="124">
        <f>IF(RES_hhdet_in_tes!R63=0,"",RES_hhdet_in_tes!R63/RES_hhdet_in_fec!R63)</f>
        <v>0.83818418037078402</v>
      </c>
      <c r="S63" s="124">
        <f>IF(RES_hhdet_in_tes!S63=0,"",RES_hhdet_in_tes!S63/RES_hhdet_in_fec!S63)</f>
        <v>0.84476214136793859</v>
      </c>
      <c r="T63" s="124">
        <f>IF(RES_hhdet_in_tes!T63=0,"",RES_hhdet_in_tes!T63/RES_hhdet_in_fec!T63)</f>
        <v>0.85006289589253581</v>
      </c>
      <c r="U63" s="124">
        <f>IF(RES_hhdet_in_tes!U63=0,"",RES_hhdet_in_tes!U63/RES_hhdet_in_fec!U63)</f>
        <v>0.85449921826110764</v>
      </c>
      <c r="V63" s="124">
        <f>IF(RES_hhdet_in_tes!V63=0,"",RES_hhdet_in_tes!V63/RES_hhdet_in_fec!V63)</f>
        <v>0.8584220738820999</v>
      </c>
      <c r="W63" s="124">
        <f>IF(RES_hhdet_in_tes!W63=0,"",RES_hhdet_in_tes!W63/RES_hhdet_in_fec!W63)</f>
        <v>0.86120323224989559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0.6887360267127034</v>
      </c>
      <c r="D64" s="111">
        <f>IF(RES_hhdet_in_tes!D64=0,"",RES_hhdet_in_tes!D64/RES_hhdet_in_fec!D64)</f>
        <v>0.69612556676114268</v>
      </c>
      <c r="E64" s="111">
        <f>IF(RES_hhdet_in_tes!E64=0,"",RES_hhdet_in_tes!E64/RES_hhdet_in_fec!E64)</f>
        <v>0.70351836575596327</v>
      </c>
      <c r="F64" s="111">
        <f>IF(RES_hhdet_in_tes!F64=0,"",RES_hhdet_in_tes!F64/RES_hhdet_in_fec!F64)</f>
        <v>0.71082010633595749</v>
      </c>
      <c r="G64" s="111">
        <f>IF(RES_hhdet_in_tes!G64=0,"",RES_hhdet_in_tes!G64/RES_hhdet_in_fec!G64)</f>
        <v>0.7181177779226936</v>
      </c>
      <c r="H64" s="111">
        <f>IF(RES_hhdet_in_tes!H64=0,"",RES_hhdet_in_tes!H64/RES_hhdet_in_fec!H64)</f>
        <v>0.72540163653822509</v>
      </c>
      <c r="I64" s="111">
        <f>IF(RES_hhdet_in_tes!I64=0,"",RES_hhdet_in_tes!I64/RES_hhdet_in_fec!I64)</f>
        <v>0.73269402993451527</v>
      </c>
      <c r="J64" s="111">
        <f>IF(RES_hhdet_in_tes!J64=0,"",RES_hhdet_in_tes!J64/RES_hhdet_in_fec!J64)</f>
        <v>0.7400844197531754</v>
      </c>
      <c r="K64" s="111">
        <f>IF(RES_hhdet_in_tes!K64=0,"",RES_hhdet_in_tes!K64/RES_hhdet_in_fec!K64)</f>
        <v>0.74765001378542473</v>
      </c>
      <c r="L64" s="111">
        <f>IF(RES_hhdet_in_tes!L64=0,"",RES_hhdet_in_tes!L64/RES_hhdet_in_fec!L64)</f>
        <v>0.75541347036797635</v>
      </c>
      <c r="M64" s="111">
        <f>IF(RES_hhdet_in_tes!M64=0,"",RES_hhdet_in_tes!M64/RES_hhdet_in_fec!M64)</f>
        <v>0.76534831070556397</v>
      </c>
      <c r="N64" s="111">
        <f>IF(RES_hhdet_in_tes!N64=0,"",RES_hhdet_in_tes!N64/RES_hhdet_in_fec!N64)</f>
        <v>0.77810793860484395</v>
      </c>
      <c r="O64" s="111">
        <f>IF(RES_hhdet_in_tes!O64=0,"",RES_hhdet_in_tes!O64/RES_hhdet_in_fec!O64)</f>
        <v>0.79407333199958519</v>
      </c>
      <c r="P64" s="111">
        <f>IF(RES_hhdet_in_tes!P64=0,"",RES_hhdet_in_tes!P64/RES_hhdet_in_fec!P64)</f>
        <v>0.81181945374649345</v>
      </c>
      <c r="Q64" s="111">
        <f>IF(RES_hhdet_in_tes!Q64=0,"",RES_hhdet_in_tes!Q64/RES_hhdet_in_fec!Q64)</f>
        <v>0.82689385069577248</v>
      </c>
      <c r="R64" s="111">
        <f>IF(RES_hhdet_in_tes!R64=0,"",RES_hhdet_in_tes!R64/RES_hhdet_in_fec!R64)</f>
        <v>0.83550956146452293</v>
      </c>
      <c r="S64" s="111">
        <f>IF(RES_hhdet_in_tes!S64=0,"",RES_hhdet_in_tes!S64/RES_hhdet_in_fec!S64)</f>
        <v>0.84220393205738842</v>
      </c>
      <c r="T64" s="111">
        <f>IF(RES_hhdet_in_tes!T64=0,"",RES_hhdet_in_tes!T64/RES_hhdet_in_fec!T64)</f>
        <v>0.84758690597265174</v>
      </c>
      <c r="U64" s="111">
        <f>IF(RES_hhdet_in_tes!U64=0,"",RES_hhdet_in_tes!U64/RES_hhdet_in_fec!U64)</f>
        <v>0.85211820927607773</v>
      </c>
      <c r="V64" s="111">
        <f>IF(RES_hhdet_in_tes!V64=0,"",RES_hhdet_in_tes!V64/RES_hhdet_in_fec!V64)</f>
        <v>0.85609797376384089</v>
      </c>
      <c r="W64" s="111">
        <f>IF(RES_hhdet_in_tes!W64=0,"",RES_hhdet_in_tes!W64/RES_hhdet_in_fec!W64)</f>
        <v>0.85893873051119862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2.4302611004928116</v>
      </c>
      <c r="D66" s="124">
        <f>IF(RES_hhdet_in_tes!D66=0,"",RES_hhdet_in_tes!D66/RES_hhdet_in_fec!D66)</f>
        <v>2.5141192823976986</v>
      </c>
      <c r="E66" s="124">
        <f>IF(RES_hhdet_in_tes!E66=0,"",RES_hhdet_in_tes!E66/RES_hhdet_in_fec!E66)</f>
        <v>2.5988628912268577</v>
      </c>
      <c r="F66" s="124">
        <f>IF(RES_hhdet_in_tes!F66=0,"",RES_hhdet_in_tes!F66/RES_hhdet_in_fec!F66)</f>
        <v>2.6836975122578228</v>
      </c>
      <c r="G66" s="124">
        <f>IF(RES_hhdet_in_tes!G66=0,"",RES_hhdet_in_tes!G66/RES_hhdet_in_fec!G66)</f>
        <v>2.7693382721292963</v>
      </c>
      <c r="H66" s="124">
        <f>IF(RES_hhdet_in_tes!H66=0,"",RES_hhdet_in_tes!H66/RES_hhdet_in_fec!H66)</f>
        <v>2.855693001004215</v>
      </c>
      <c r="I66" s="124">
        <f>IF(RES_hhdet_in_tes!I66=0,"",RES_hhdet_in_tes!I66/RES_hhdet_in_fec!I66)</f>
        <v>2.942933075519008</v>
      </c>
      <c r="J66" s="124">
        <f>IF(RES_hhdet_in_tes!J66=0,"",RES_hhdet_in_tes!J66/RES_hhdet_in_fec!J66)</f>
        <v>3.0317713449605419</v>
      </c>
      <c r="K66" s="124">
        <f>IF(RES_hhdet_in_tes!K66=0,"",RES_hhdet_in_tes!K66/RES_hhdet_in_fec!K66)</f>
        <v>3.1228071882322821</v>
      </c>
      <c r="L66" s="124">
        <f>IF(RES_hhdet_in_tes!L66=0,"",RES_hhdet_in_tes!L66/RES_hhdet_in_fec!L66)</f>
        <v>3.2161887982583686</v>
      </c>
      <c r="M66" s="124">
        <f>IF(RES_hhdet_in_tes!M66=0,"",RES_hhdet_in_tes!M66/RES_hhdet_in_fec!M66)</f>
        <v>3.3277243321959999</v>
      </c>
      <c r="N66" s="124">
        <f>IF(RES_hhdet_in_tes!N66=0,"",RES_hhdet_in_tes!N66/RES_hhdet_in_fec!N66)</f>
        <v>3.4625871682298897</v>
      </c>
      <c r="O66" s="124">
        <f>IF(RES_hhdet_in_tes!O66=0,"",RES_hhdet_in_tes!O66/RES_hhdet_in_fec!O66)</f>
        <v>3.6236373971660205</v>
      </c>
      <c r="P66" s="124">
        <f>IF(RES_hhdet_in_tes!P66=0,"",RES_hhdet_in_tes!P66/RES_hhdet_in_fec!P66)</f>
        <v>3.798292902537955</v>
      </c>
      <c r="Q66" s="124">
        <f>IF(RES_hhdet_in_tes!Q66=0,"",RES_hhdet_in_tes!Q66/RES_hhdet_in_fec!Q66)</f>
        <v>3.948388977087677</v>
      </c>
      <c r="R66" s="124">
        <f>IF(RES_hhdet_in_tes!R66=0,"",RES_hhdet_in_tes!R66/RES_hhdet_in_fec!R66)</f>
        <v>4.0425529827174955</v>
      </c>
      <c r="S66" s="124">
        <f>IF(RES_hhdet_in_tes!S66=0,"",RES_hhdet_in_tes!S66/RES_hhdet_in_fec!S66)</f>
        <v>4.117502907802379</v>
      </c>
      <c r="T66" s="124">
        <f>IF(RES_hhdet_in_tes!T66=0,"",RES_hhdet_in_tes!T66/RES_hhdet_in_fec!T66)</f>
        <v>4.1801264233407771</v>
      </c>
      <c r="U66" s="124">
        <f>IF(RES_hhdet_in_tes!U66=0,"",RES_hhdet_in_tes!U66/RES_hhdet_in_fec!U66)</f>
        <v>4.2371371001856035</v>
      </c>
      <c r="V66" s="124">
        <f>IF(RES_hhdet_in_tes!V66=0,"",RES_hhdet_in_tes!V66/RES_hhdet_in_fec!V66)</f>
        <v>4.2952657217728003</v>
      </c>
      <c r="W66" s="124">
        <f>IF(RES_hhdet_in_tes!W66=0,"",RES_hhdet_in_tes!W66/RES_hhdet_in_fec!W66)</f>
        <v>4.3521744542800276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2.4302611004928116</v>
      </c>
      <c r="D67" s="111">
        <f>IF(RES_hhdet_in_tes!D67=0,"",RES_hhdet_in_tes!D67/RES_hhdet_in_fec!D67)</f>
        <v>2.5141192823976986</v>
      </c>
      <c r="E67" s="111">
        <f>IF(RES_hhdet_in_tes!E67=0,"",RES_hhdet_in_tes!E67/RES_hhdet_in_fec!E67)</f>
        <v>2.5988628912268577</v>
      </c>
      <c r="F67" s="111">
        <f>IF(RES_hhdet_in_tes!F67=0,"",RES_hhdet_in_tes!F67/RES_hhdet_in_fec!F67)</f>
        <v>2.6836975122578228</v>
      </c>
      <c r="G67" s="111">
        <f>IF(RES_hhdet_in_tes!G67=0,"",RES_hhdet_in_tes!G67/RES_hhdet_in_fec!G67)</f>
        <v>2.7693382721292963</v>
      </c>
      <c r="H67" s="111">
        <f>IF(RES_hhdet_in_tes!H67=0,"",RES_hhdet_in_tes!H67/RES_hhdet_in_fec!H67)</f>
        <v>2.855693001004215</v>
      </c>
      <c r="I67" s="111">
        <f>IF(RES_hhdet_in_tes!I67=0,"",RES_hhdet_in_tes!I67/RES_hhdet_in_fec!I67)</f>
        <v>2.942933075519008</v>
      </c>
      <c r="J67" s="111">
        <f>IF(RES_hhdet_in_tes!J67=0,"",RES_hhdet_in_tes!J67/RES_hhdet_in_fec!J67)</f>
        <v>3.0317713449605419</v>
      </c>
      <c r="K67" s="111">
        <f>IF(RES_hhdet_in_tes!K67=0,"",RES_hhdet_in_tes!K67/RES_hhdet_in_fec!K67)</f>
        <v>3.1228071882322821</v>
      </c>
      <c r="L67" s="111">
        <f>IF(RES_hhdet_in_tes!L67=0,"",RES_hhdet_in_tes!L67/RES_hhdet_in_fec!L67)</f>
        <v>3.2161887982583686</v>
      </c>
      <c r="M67" s="111">
        <f>IF(RES_hhdet_in_tes!M67=0,"",RES_hhdet_in_tes!M67/RES_hhdet_in_fec!M67)</f>
        <v>3.3277243321959999</v>
      </c>
      <c r="N67" s="111">
        <f>IF(RES_hhdet_in_tes!N67=0,"",RES_hhdet_in_tes!N67/RES_hhdet_in_fec!N67)</f>
        <v>3.4625871682298897</v>
      </c>
      <c r="O67" s="111">
        <f>IF(RES_hhdet_in_tes!O67=0,"",RES_hhdet_in_tes!O67/RES_hhdet_in_fec!O67)</f>
        <v>3.6236373971660205</v>
      </c>
      <c r="P67" s="111">
        <f>IF(RES_hhdet_in_tes!P67=0,"",RES_hhdet_in_tes!P67/RES_hhdet_in_fec!P67)</f>
        <v>3.798292902537955</v>
      </c>
      <c r="Q67" s="111">
        <f>IF(RES_hhdet_in_tes!Q67=0,"",RES_hhdet_in_tes!Q67/RES_hhdet_in_fec!Q67)</f>
        <v>3.948388977087677</v>
      </c>
      <c r="R67" s="111">
        <f>IF(RES_hhdet_in_tes!R67=0,"",RES_hhdet_in_tes!R67/RES_hhdet_in_fec!R67)</f>
        <v>4.0425529827174955</v>
      </c>
      <c r="S67" s="111">
        <f>IF(RES_hhdet_in_tes!S67=0,"",RES_hhdet_in_tes!S67/RES_hhdet_in_fec!S67)</f>
        <v>4.117502907802379</v>
      </c>
      <c r="T67" s="111">
        <f>IF(RES_hhdet_in_tes!T67=0,"",RES_hhdet_in_tes!T67/RES_hhdet_in_fec!T67)</f>
        <v>4.1801264233407771</v>
      </c>
      <c r="U67" s="111">
        <f>IF(RES_hhdet_in_tes!U67=0,"",RES_hhdet_in_tes!U67/RES_hhdet_in_fec!U67)</f>
        <v>4.2371371001856035</v>
      </c>
      <c r="V67" s="111">
        <f>IF(RES_hhdet_in_tes!V67=0,"",RES_hhdet_in_tes!V67/RES_hhdet_in_fec!V67)</f>
        <v>4.2952657217728003</v>
      </c>
      <c r="W67" s="111">
        <f>IF(RES_hhdet_in_tes!W67=0,"",RES_hhdet_in_tes!W67/RES_hhdet_in_fec!W67)</f>
        <v>4.3521744542800276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0.709480050075876</v>
      </c>
      <c r="D68" s="124">
        <f>IF(RES_hhdet_in_tes!D68=0,"",RES_hhdet_in_tes!D68/RES_hhdet_in_fec!D68)</f>
        <v>0.69549580274275813</v>
      </c>
      <c r="E68" s="124">
        <f>IF(RES_hhdet_in_tes!E68=0,"",RES_hhdet_in_tes!E68/RES_hhdet_in_fec!E68)</f>
        <v>0.71025154458380502</v>
      </c>
      <c r="F68" s="124">
        <f>IF(RES_hhdet_in_tes!F68=0,"",RES_hhdet_in_tes!F68/RES_hhdet_in_fec!F68)</f>
        <v>0.71614667079454752</v>
      </c>
      <c r="G68" s="124">
        <f>IF(RES_hhdet_in_tes!G68=0,"",RES_hhdet_in_tes!G68/RES_hhdet_in_fec!G68)</f>
        <v>0.72596552225914945</v>
      </c>
      <c r="H68" s="124">
        <f>IF(RES_hhdet_in_tes!H68=0,"",RES_hhdet_in_tes!H68/RES_hhdet_in_fec!H68)</f>
        <v>0.73291548029642328</v>
      </c>
      <c r="I68" s="124">
        <f>IF(RES_hhdet_in_tes!I68=0,"",RES_hhdet_in_tes!I68/RES_hhdet_in_fec!I68)</f>
        <v>0.72633321246123284</v>
      </c>
      <c r="J68" s="124">
        <f>IF(RES_hhdet_in_tes!J68=0,"",RES_hhdet_in_tes!J68/RES_hhdet_in_fec!J68)</f>
        <v>0.75733362182836228</v>
      </c>
      <c r="K68" s="124">
        <f>IF(RES_hhdet_in_tes!K68=0,"",RES_hhdet_in_tes!K68/RES_hhdet_in_fec!K68)</f>
        <v>0.77052223238768369</v>
      </c>
      <c r="L68" s="124">
        <f>IF(RES_hhdet_in_tes!L68=0,"",RES_hhdet_in_tes!L68/RES_hhdet_in_fec!L68)</f>
        <v>0.76601558851194496</v>
      </c>
      <c r="M68" s="124">
        <f>IF(RES_hhdet_in_tes!M68=0,"",RES_hhdet_in_tes!M68/RES_hhdet_in_fec!M68)</f>
        <v>0.77480194992828422</v>
      </c>
      <c r="N68" s="124">
        <f>IF(RES_hhdet_in_tes!N68=0,"",RES_hhdet_in_tes!N68/RES_hhdet_in_fec!N68)</f>
        <v>0.78783780034752515</v>
      </c>
      <c r="O68" s="124">
        <f>IF(RES_hhdet_in_tes!O68=0,"",RES_hhdet_in_tes!O68/RES_hhdet_in_fec!O68)</f>
        <v>0.80326126390333652</v>
      </c>
      <c r="P68" s="124">
        <f>IF(RES_hhdet_in_tes!P68=0,"",RES_hhdet_in_tes!P68/RES_hhdet_in_fec!P68)</f>
        <v>0.8332489251391475</v>
      </c>
      <c r="Q68" s="124">
        <f>IF(RES_hhdet_in_tes!Q68=0,"",RES_hhdet_in_tes!Q68/RES_hhdet_in_fec!Q68)</f>
        <v>0.85577099492826536</v>
      </c>
      <c r="R68" s="124">
        <f>IF(RES_hhdet_in_tes!R68=0,"",RES_hhdet_in_tes!R68/RES_hhdet_in_fec!R68)</f>
        <v>0.87594805256862496</v>
      </c>
      <c r="S68" s="124">
        <f>IF(RES_hhdet_in_tes!S68=0,"",RES_hhdet_in_tes!S68/RES_hhdet_in_fec!S68)</f>
        <v>0.88767327061564216</v>
      </c>
      <c r="T68" s="124">
        <f>IF(RES_hhdet_in_tes!T68=0,"",RES_hhdet_in_tes!T68/RES_hhdet_in_fec!T68)</f>
        <v>0.90099102832555311</v>
      </c>
      <c r="U68" s="124">
        <f>IF(RES_hhdet_in_tes!U68=0,"",RES_hhdet_in_tes!U68/RES_hhdet_in_fec!U68)</f>
        <v>0.91073683610724387</v>
      </c>
      <c r="V68" s="124">
        <f>IF(RES_hhdet_in_tes!V68=0,"",RES_hhdet_in_tes!V68/RES_hhdet_in_fec!V68)</f>
        <v>0.91722306696110323</v>
      </c>
      <c r="W68" s="124">
        <f>IF(RES_hhdet_in_tes!W68=0,"",RES_hhdet_in_tes!W68/RES_hhdet_in_fec!W68)</f>
        <v>0.92228918798844872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0.68876257761899573</v>
      </c>
      <c r="D69" s="111">
        <f>IF(RES_hhdet_in_tes!D69=0,"",RES_hhdet_in_tes!D69/RES_hhdet_in_fec!D69)</f>
        <v>0.69443318344944005</v>
      </c>
      <c r="E69" s="111">
        <f>IF(RES_hhdet_in_tes!E69=0,"",RES_hhdet_in_tes!E69/RES_hhdet_in_fec!E69)</f>
        <v>0.7003489674029203</v>
      </c>
      <c r="F69" s="111">
        <f>IF(RES_hhdet_in_tes!F69=0,"",RES_hhdet_in_tes!F69/RES_hhdet_in_fec!F69)</f>
        <v>0.70631256832713618</v>
      </c>
      <c r="G69" s="111">
        <f>IF(RES_hhdet_in_tes!G69=0,"",RES_hhdet_in_tes!G69/RES_hhdet_in_fec!G69)</f>
        <v>0.71249996112064462</v>
      </c>
      <c r="H69" s="111">
        <f>IF(RES_hhdet_in_tes!H69=0,"",RES_hhdet_in_tes!H69/RES_hhdet_in_fec!H69)</f>
        <v>0.71888732120735044</v>
      </c>
      <c r="I69" s="111">
        <f>IF(RES_hhdet_in_tes!I69=0,"",RES_hhdet_in_tes!I69/RES_hhdet_in_fec!I69)</f>
        <v>0.72551570004894916</v>
      </c>
      <c r="J69" s="111">
        <f>IF(RES_hhdet_in_tes!J69=0,"",RES_hhdet_in_tes!J69/RES_hhdet_in_fec!J69)</f>
        <v>0.73255856568134659</v>
      </c>
      <c r="K69" s="111">
        <f>IF(RES_hhdet_in_tes!K69=0,"",RES_hhdet_in_tes!K69/RES_hhdet_in_fec!K69)</f>
        <v>0.74016056413413189</v>
      </c>
      <c r="L69" s="111">
        <f>IF(RES_hhdet_in_tes!L69=0,"",RES_hhdet_in_tes!L69/RES_hhdet_in_fec!L69)</f>
        <v>0.74835542178328807</v>
      </c>
      <c r="M69" s="111">
        <f>IF(RES_hhdet_in_tes!M69=0,"",RES_hhdet_in_tes!M69/RES_hhdet_in_fec!M69)</f>
        <v>0.76074815057498746</v>
      </c>
      <c r="N69" s="111">
        <f>IF(RES_hhdet_in_tes!N69=0,"",RES_hhdet_in_tes!N69/RES_hhdet_in_fec!N69)</f>
        <v>0.77844840829837736</v>
      </c>
      <c r="O69" s="111">
        <f>IF(RES_hhdet_in_tes!O69=0,"",RES_hhdet_in_tes!O69/RES_hhdet_in_fec!O69)</f>
        <v>0.80227554206812468</v>
      </c>
      <c r="P69" s="111">
        <f>IF(RES_hhdet_in_tes!P69=0,"",RES_hhdet_in_tes!P69/RES_hhdet_in_fec!P69)</f>
        <v>0.83000221708340849</v>
      </c>
      <c r="Q69" s="111">
        <f>IF(RES_hhdet_in_tes!Q69=0,"",RES_hhdet_in_tes!Q69/RES_hhdet_in_fec!Q69)</f>
        <v>0.85464084688932085</v>
      </c>
      <c r="R69" s="111">
        <f>IF(RES_hhdet_in_tes!R69=0,"",RES_hhdet_in_tes!R69/RES_hhdet_in_fec!R69)</f>
        <v>0.87084136915463795</v>
      </c>
      <c r="S69" s="111">
        <f>IF(RES_hhdet_in_tes!S69=0,"",RES_hhdet_in_tes!S69/RES_hhdet_in_fec!S69)</f>
        <v>0.88562330241036125</v>
      </c>
      <c r="T69" s="111">
        <f>IF(RES_hhdet_in_tes!T69=0,"",RES_hhdet_in_tes!T69/RES_hhdet_in_fec!T69)</f>
        <v>0.89860290925406872</v>
      </c>
      <c r="U69" s="111">
        <f>IF(RES_hhdet_in_tes!U69=0,"",RES_hhdet_in_tes!U69/RES_hhdet_in_fec!U69)</f>
        <v>0.90935263929348875</v>
      </c>
      <c r="V69" s="111">
        <f>IF(RES_hhdet_in_tes!V69=0,"",RES_hhdet_in_tes!V69/RES_hhdet_in_fec!V69)</f>
        <v>0.91740332217568399</v>
      </c>
      <c r="W69" s="111">
        <f>IF(RES_hhdet_in_tes!W69=0,"",RES_hhdet_in_tes!W69/RES_hhdet_in_fec!W69)</f>
        <v>0.92155839878342349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0.84256070466135435</v>
      </c>
      <c r="D70" s="111">
        <f>IF(RES_hhdet_in_tes!D70=0,"",RES_hhdet_in_tes!D70/RES_hhdet_in_fec!D70)</f>
        <v>0.8422496154899497</v>
      </c>
      <c r="E70" s="111">
        <f>IF(RES_hhdet_in_tes!E70=0,"",RES_hhdet_in_tes!E70/RES_hhdet_in_fec!E70)</f>
        <v>0.84599213934054762</v>
      </c>
      <c r="F70" s="111">
        <f>IF(RES_hhdet_in_tes!F70=0,"",RES_hhdet_in_tes!F70/RES_hhdet_in_fec!F70)</f>
        <v>0.84099745738062825</v>
      </c>
      <c r="G70" s="111">
        <f>IF(RES_hhdet_in_tes!G70=0,"",RES_hhdet_in_tes!G70/RES_hhdet_in_fec!G70)</f>
        <v>0.8470204086544536</v>
      </c>
      <c r="H70" s="111">
        <f>IF(RES_hhdet_in_tes!H70=0,"",RES_hhdet_in_tes!H70/RES_hhdet_in_fec!H70)</f>
        <v>0.85220476504527287</v>
      </c>
      <c r="I70" s="111">
        <f>IF(RES_hhdet_in_tes!I70=0,"",RES_hhdet_in_tes!I70/RES_hhdet_in_fec!I70)</f>
        <v>0.84304095135605062</v>
      </c>
      <c r="J70" s="111">
        <f>IF(RES_hhdet_in_tes!J70=0,"",RES_hhdet_in_tes!J70/RES_hhdet_in_fec!J70)</f>
        <v>0.8603085541525699</v>
      </c>
      <c r="K70" s="111">
        <f>IF(RES_hhdet_in_tes!K70=0,"",RES_hhdet_in_tes!K70/RES_hhdet_in_fec!K70)</f>
        <v>0.86332994634096405</v>
      </c>
      <c r="L70" s="111">
        <f>IF(RES_hhdet_in_tes!L70=0,"",RES_hhdet_in_tes!L70/RES_hhdet_in_fec!L70)</f>
        <v>0.86911300518937473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0.8823017950720522</v>
      </c>
      <c r="O70" s="111">
        <f>IF(RES_hhdet_in_tes!O70=0,"",RES_hhdet_in_tes!O70/RES_hhdet_in_fec!O70)</f>
        <v>0.89228879599059518</v>
      </c>
      <c r="P70" s="111">
        <f>IF(RES_hhdet_in_tes!P70=0,"",RES_hhdet_in_tes!P70/RES_hhdet_in_fec!P70)</f>
        <v>0.91776085989093414</v>
      </c>
      <c r="Q70" s="111">
        <f>IF(RES_hhdet_in_tes!Q70=0,"",RES_hhdet_in_tes!Q70/RES_hhdet_in_fec!Q70)</f>
        <v>0.93152937796133783</v>
      </c>
      <c r="R70" s="111">
        <f>IF(RES_hhdet_in_tes!R70=0,"",RES_hhdet_in_tes!R70/RES_hhdet_in_fec!R70)</f>
        <v>0.93889359333687628</v>
      </c>
      <c r="S70" s="111">
        <f>IF(RES_hhdet_in_tes!S70=0,"",RES_hhdet_in_tes!S70/RES_hhdet_in_fec!S70)</f>
        <v>0.94328981880101492</v>
      </c>
      <c r="T70" s="111">
        <f>IF(RES_hhdet_in_tes!T70=0,"",RES_hhdet_in_tes!T70/RES_hhdet_in_fec!T70)</f>
        <v>0.95396899778144484</v>
      </c>
      <c r="U70" s="111">
        <f>IF(RES_hhdet_in_tes!U70=0,"",RES_hhdet_in_tes!U70/RES_hhdet_in_fec!U70)</f>
        <v>0.95860722103776563</v>
      </c>
      <c r="V70" s="111">
        <f>IF(RES_hhdet_in_tes!V70=0,"",RES_hhdet_in_tes!V70/RES_hhdet_in_fec!V70)</f>
        <v>0.96458929936910376</v>
      </c>
      <c r="W70" s="111">
        <f>IF(RES_hhdet_in_tes!W70=0,"",RES_hhdet_in_tes!W70/RES_hhdet_in_fec!W70)</f>
        <v>0.96277510968939251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0.68876257761899573</v>
      </c>
      <c r="D71" s="112">
        <f>IF(RES_hhdet_in_tes!D71=0,"",RES_hhdet_in_tes!D71/RES_hhdet_in_fec!D71)</f>
        <v>0.69443318344944005</v>
      </c>
      <c r="E71" s="112">
        <f>IF(RES_hhdet_in_tes!E71=0,"",RES_hhdet_in_tes!E71/RES_hhdet_in_fec!E71)</f>
        <v>0.7003489674029203</v>
      </c>
      <c r="F71" s="112">
        <f>IF(RES_hhdet_in_tes!F71=0,"",RES_hhdet_in_tes!F71/RES_hhdet_in_fec!F71)</f>
        <v>0.70631256832713618</v>
      </c>
      <c r="G71" s="112">
        <f>IF(RES_hhdet_in_tes!G71=0,"",RES_hhdet_in_tes!G71/RES_hhdet_in_fec!G71)</f>
        <v>0.71249996112064473</v>
      </c>
      <c r="H71" s="112">
        <f>IF(RES_hhdet_in_tes!H71=0,"",RES_hhdet_in_tes!H71/RES_hhdet_in_fec!H71)</f>
        <v>0.71888732120735033</v>
      </c>
      <c r="I71" s="112">
        <f>IF(RES_hhdet_in_tes!I71=0,"",RES_hhdet_in_tes!I71/RES_hhdet_in_fec!I71)</f>
        <v>0.72551570004894927</v>
      </c>
      <c r="J71" s="112">
        <f>IF(RES_hhdet_in_tes!J71=0,"",RES_hhdet_in_tes!J71/RES_hhdet_in_fec!J71)</f>
        <v>0.73255856568134647</v>
      </c>
      <c r="K71" s="112">
        <f>IF(RES_hhdet_in_tes!K71=0,"",RES_hhdet_in_tes!K71/RES_hhdet_in_fec!K71)</f>
        <v>0.74016056413413189</v>
      </c>
      <c r="L71" s="112">
        <f>IF(RES_hhdet_in_tes!L71=0,"",RES_hhdet_in_tes!L71/RES_hhdet_in_fec!L71)</f>
        <v>0.74835542178328807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0.77844840829837736</v>
      </c>
      <c r="O71" s="112">
        <f>IF(RES_hhdet_in_tes!O71=0,"",RES_hhdet_in_tes!O71/RES_hhdet_in_fec!O71)</f>
        <v>0.80227554206812468</v>
      </c>
      <c r="P71" s="112">
        <f>IF(RES_hhdet_in_tes!P71=0,"",RES_hhdet_in_tes!P71/RES_hhdet_in_fec!P71)</f>
        <v>0.83000221708340849</v>
      </c>
      <c r="Q71" s="112">
        <f>IF(RES_hhdet_in_tes!Q71=0,"",RES_hhdet_in_tes!Q71/RES_hhdet_in_fec!Q71)</f>
        <v>0.85464084688932085</v>
      </c>
      <c r="R71" s="112">
        <f>IF(RES_hhdet_in_tes!R71=0,"",RES_hhdet_in_tes!R71/RES_hhdet_in_fec!R71)</f>
        <v>0.87084136915463795</v>
      </c>
      <c r="S71" s="112">
        <f>IF(RES_hhdet_in_tes!S71=0,"",RES_hhdet_in_tes!S71/RES_hhdet_in_fec!S71)</f>
        <v>0.88562330241036125</v>
      </c>
      <c r="T71" s="112">
        <f>IF(RES_hhdet_in_tes!T71=0,"",RES_hhdet_in_tes!T71/RES_hhdet_in_fec!T71)</f>
        <v>0.89860290925406883</v>
      </c>
      <c r="U71" s="112">
        <f>IF(RES_hhdet_in_tes!U71=0,"",RES_hhdet_in_tes!U71/RES_hhdet_in_fec!U71)</f>
        <v>0.90935263929348875</v>
      </c>
      <c r="V71" s="112">
        <f>IF(RES_hhdet_in_tes!V71=0,"",RES_hhdet_in_tes!V71/RES_hhdet_in_fec!V71)</f>
        <v>0.91740332217568399</v>
      </c>
      <c r="W71" s="112">
        <f>IF(RES_hhdet_in_tes!W71=0,"",RES_hhdet_in_tes!W71/RES_hhdet_in_fec!W71)</f>
        <v>0.92155839878342349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0.77625627360508975</v>
      </c>
      <c r="D73" s="112">
        <f>IF(RES_hhdet_in_tes!D73=0,"",RES_hhdet_in_tes!D73/RES_hhdet_in_fec!D73)</f>
        <v>0.77728714299572677</v>
      </c>
      <c r="E73" s="112">
        <f>IF(RES_hhdet_in_tes!E73=0,"",RES_hhdet_in_tes!E73/RES_hhdet_in_fec!E73)</f>
        <v>0.77839730082130365</v>
      </c>
      <c r="F73" s="112">
        <f>IF(RES_hhdet_in_tes!F73=0,"",RES_hhdet_in_tes!F73/RES_hhdet_in_fec!F73)</f>
        <v>0.77951812272683929</v>
      </c>
      <c r="G73" s="112">
        <f>IF(RES_hhdet_in_tes!G73=0,"",RES_hhdet_in_tes!G73/RES_hhdet_in_fec!G73)</f>
        <v>0.78071260017044242</v>
      </c>
      <c r="H73" s="112">
        <f>IF(RES_hhdet_in_tes!H73=0,"",RES_hhdet_in_tes!H73/RES_hhdet_in_fec!H73)</f>
        <v>0.78197367265657802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0.78481048956675148</v>
      </c>
      <c r="K73" s="112">
        <f>IF(RES_hhdet_in_tes!K73=0,"",RES_hhdet_in_tes!K73/RES_hhdet_in_fec!K73)</f>
        <v>0.78651009996613308</v>
      </c>
      <c r="L73" s="112">
        <f>IF(RES_hhdet_in_tes!L73=0,"",RES_hhdet_in_tes!L73/RES_hhdet_in_fec!L73)</f>
        <v>0.78843694512547491</v>
      </c>
      <c r="M73" s="112">
        <f>IF(RES_hhdet_in_tes!M73=0,"",RES_hhdet_in_tes!M73/RES_hhdet_in_fec!M73)</f>
        <v>0.79192615878362294</v>
      </c>
      <c r="N73" s="112">
        <f>IF(RES_hhdet_in_tes!N73=0,"",RES_hhdet_in_tes!N73/RES_hhdet_in_fec!N73)</f>
        <v>0.79756437864609031</v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0.82811314311122963</v>
      </c>
      <c r="R73" s="112">
        <f>IF(RES_hhdet_in_tes!R73=0,"",RES_hhdet_in_tes!R73/RES_hhdet_in_fec!R73)</f>
        <v>0.83592717396286853</v>
      </c>
      <c r="S73" s="112">
        <f>IF(RES_hhdet_in_tes!S73=0,"",RES_hhdet_in_tes!S73/RES_hhdet_in_fec!S73)</f>
        <v>0.84366417033693031</v>
      </c>
      <c r="T73" s="112">
        <f>IF(RES_hhdet_in_tes!T73=0,"",RES_hhdet_in_tes!T73/RES_hhdet_in_fec!T73)</f>
        <v>0.85116190179147466</v>
      </c>
      <c r="U73" s="112">
        <f>IF(RES_hhdet_in_tes!U73=0,"",RES_hhdet_in_tes!U73/RES_hhdet_in_fec!U73)</f>
        <v>0.85820505844539963</v>
      </c>
      <c r="V73" s="112">
        <f>IF(RES_hhdet_in_tes!V73=0,"",RES_hhdet_in_tes!V73/RES_hhdet_in_fec!V73)</f>
        <v>0.86446331183166125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0.89360488390393678</v>
      </c>
      <c r="D74" s="113">
        <f>IF(RES_hhdet_in_tes!D74=0,"",RES_hhdet_in_tes!D74/RES_hhdet_in_fec!D74)</f>
        <v>0.89130078254409473</v>
      </c>
      <c r="E74" s="113">
        <f>IF(RES_hhdet_in_tes!E74=0,"",RES_hhdet_in_tes!E74/RES_hhdet_in_fec!E74)</f>
        <v>0.89198427052230156</v>
      </c>
      <c r="F74" s="113">
        <f>IF(RES_hhdet_in_tes!F74=0,"",RES_hhdet_in_tes!F74/RES_hhdet_in_fec!F74)</f>
        <v>0.88605942253880254</v>
      </c>
      <c r="G74" s="113">
        <f>IF(RES_hhdet_in_tes!G74=0,"",RES_hhdet_in_tes!G74/RES_hhdet_in_fec!G74)</f>
        <v>0.88843296478210421</v>
      </c>
      <c r="H74" s="113">
        <f>IF(RES_hhdet_in_tes!H74=0,"",RES_hhdet_in_tes!H74/RES_hhdet_in_fec!H74)</f>
        <v>0.89011210590744594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0.89146103317614012</v>
      </c>
      <c r="K74" s="113">
        <f>IF(RES_hhdet_in_tes!K74=0,"",RES_hhdet_in_tes!K74/RES_hhdet_in_fec!K74)</f>
        <v>0.89103130942354303</v>
      </c>
      <c r="L74" s="113">
        <f>IF(RES_hhdet_in_tes!L74=0,"",RES_hhdet_in_tes!L74/RES_hhdet_in_fec!L74)</f>
        <v>0.89294424875425538</v>
      </c>
      <c r="M74" s="113">
        <f>IF(RES_hhdet_in_tes!M74=0,"",RES_hhdet_in_tes!M74/RES_hhdet_in_fec!M74)</f>
        <v>0.89060458207292903</v>
      </c>
      <c r="N74" s="113">
        <f>IF(RES_hhdet_in_tes!N74=0,"",RES_hhdet_in_tes!N74/RES_hhdet_in_fec!N74)</f>
        <v>0.89352610208102912</v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0.91782164307897973</v>
      </c>
      <c r="R74" s="113">
        <f>IF(RES_hhdet_in_tes!R74=0,"",RES_hhdet_in_tes!R74/RES_hhdet_in_fec!R74)</f>
        <v>0.92095802885512723</v>
      </c>
      <c r="S74" s="113">
        <f>IF(RES_hhdet_in_tes!S74=0,"",RES_hhdet_in_tes!S74/RES_hhdet_in_fec!S74)</f>
        <v>0.92042761336534074</v>
      </c>
      <c r="T74" s="113">
        <f>IF(RES_hhdet_in_tes!T74=0,"",RES_hhdet_in_tes!T74/RES_hhdet_in_fec!T74)</f>
        <v>0.93045914818842457</v>
      </c>
      <c r="U74" s="113">
        <f>IF(RES_hhdet_in_tes!U74=0,"",RES_hhdet_in_tes!U74/RES_hhdet_in_fec!U74)</f>
        <v>0.93348274914468155</v>
      </c>
      <c r="V74" s="113">
        <f>IF(RES_hhdet_in_tes!V74=0,"",RES_hhdet_in_tes!V74/RES_hhdet_in_fec!V74)</f>
        <v>0.94047372259716133</v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0.77625627360508975</v>
      </c>
      <c r="D75" s="111">
        <f>IF(RES_hhdet_in_tes!D75=0,"",RES_hhdet_in_tes!D75/RES_hhdet_in_fec!D75)</f>
        <v>0.77728714299572677</v>
      </c>
      <c r="E75" s="111">
        <f>IF(RES_hhdet_in_tes!E75=0,"",RES_hhdet_in_tes!E75/RES_hhdet_in_fec!E75)</f>
        <v>0.77839730082130376</v>
      </c>
      <c r="F75" s="111">
        <f>IF(RES_hhdet_in_tes!F75=0,"",RES_hhdet_in_tes!F75/RES_hhdet_in_fec!F75)</f>
        <v>0.77951812272683929</v>
      </c>
      <c r="G75" s="111">
        <f>IF(RES_hhdet_in_tes!G75=0,"",RES_hhdet_in_tes!G75/RES_hhdet_in_fec!G75)</f>
        <v>0.78071260017044242</v>
      </c>
      <c r="H75" s="111">
        <f>IF(RES_hhdet_in_tes!H75=0,"",RES_hhdet_in_tes!H75/RES_hhdet_in_fec!H75)</f>
        <v>0.78197367265657802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0.78481048956675137</v>
      </c>
      <c r="K75" s="111">
        <f>IF(RES_hhdet_in_tes!K75=0,"",RES_hhdet_in_tes!K75/RES_hhdet_in_fec!K75)</f>
        <v>0.78651009996613297</v>
      </c>
      <c r="L75" s="111">
        <f>IF(RES_hhdet_in_tes!L75=0,"",RES_hhdet_in_tes!L75/RES_hhdet_in_fec!L75)</f>
        <v>0.78843694512547491</v>
      </c>
      <c r="M75" s="111">
        <f>IF(RES_hhdet_in_tes!M75=0,"",RES_hhdet_in_tes!M75/RES_hhdet_in_fec!M75)</f>
        <v>0.79192615878362294</v>
      </c>
      <c r="N75" s="111">
        <f>IF(RES_hhdet_in_tes!N75=0,"",RES_hhdet_in_tes!N75/RES_hhdet_in_fec!N75)</f>
        <v>0.79756437864609031</v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0.82811314311122963</v>
      </c>
      <c r="R75" s="111">
        <f>IF(RES_hhdet_in_tes!R75=0,"",RES_hhdet_in_tes!R75/RES_hhdet_in_fec!R75)</f>
        <v>0.83592717396286853</v>
      </c>
      <c r="S75" s="111">
        <f>IF(RES_hhdet_in_tes!S75=0,"",RES_hhdet_in_tes!S75/RES_hhdet_in_fec!S75)</f>
        <v>0.84366417033693031</v>
      </c>
      <c r="T75" s="111">
        <f>IF(RES_hhdet_in_tes!T75=0,"",RES_hhdet_in_tes!T75/RES_hhdet_in_fec!T75)</f>
        <v>0.85116190179147477</v>
      </c>
      <c r="U75" s="111">
        <f>IF(RES_hhdet_in_tes!U75=0,"",RES_hhdet_in_tes!U75/RES_hhdet_in_fec!U75)</f>
        <v>0.85820505844539963</v>
      </c>
      <c r="V75" s="111">
        <f>IF(RES_hhdet_in_tes!V75=0,"",RES_hhdet_in_tes!V75/RES_hhdet_in_fec!V75)</f>
        <v>0.86446331183166125</v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0.77390751086642873</v>
      </c>
      <c r="D77" s="124">
        <f>IF(RES_hhdet_in_tes!D77=0,"",RES_hhdet_in_tes!D77/RES_hhdet_in_fec!D77)</f>
        <v>0.77396914984991572</v>
      </c>
      <c r="E77" s="124">
        <f>IF(RES_hhdet_in_tes!E77=0,"",RES_hhdet_in_tes!E77/RES_hhdet_in_fec!E77)</f>
        <v>0.77538332360338269</v>
      </c>
      <c r="F77" s="124">
        <f>IF(RES_hhdet_in_tes!F77=0,"",RES_hhdet_in_tes!F77/RES_hhdet_in_fec!F77)</f>
        <v>0.77692071539959351</v>
      </c>
      <c r="G77" s="124">
        <f>IF(RES_hhdet_in_tes!G77=0,"",RES_hhdet_in_tes!G77/RES_hhdet_in_fec!G77)</f>
        <v>0.778351992917939</v>
      </c>
      <c r="H77" s="124">
        <f>IF(RES_hhdet_in_tes!H77=0,"",RES_hhdet_in_tes!H77/RES_hhdet_in_fec!H77)</f>
        <v>0.77977627979901198</v>
      </c>
      <c r="I77" s="124">
        <f>IF(RES_hhdet_in_tes!I77=0,"",RES_hhdet_in_tes!I77/RES_hhdet_in_fec!I77)</f>
        <v>0.78133500925622679</v>
      </c>
      <c r="J77" s="124">
        <f>IF(RES_hhdet_in_tes!J77=0,"",RES_hhdet_in_tes!J77/RES_hhdet_in_fec!J77)</f>
        <v>0.77990161566739824</v>
      </c>
      <c r="K77" s="124">
        <f>IF(RES_hhdet_in_tes!K77=0,"",RES_hhdet_in_tes!K77/RES_hhdet_in_fec!K77)</f>
        <v>0.78124429936551754</v>
      </c>
      <c r="L77" s="124">
        <f>IF(RES_hhdet_in_tes!L77=0,"",RES_hhdet_in_tes!L77/RES_hhdet_in_fec!L77)</f>
        <v>0.7831109361611337</v>
      </c>
      <c r="M77" s="124">
        <f>IF(RES_hhdet_in_tes!M77=0,"",RES_hhdet_in_tes!M77/RES_hhdet_in_fec!M77)</f>
        <v>0.78398616402160692</v>
      </c>
      <c r="N77" s="124">
        <f>IF(RES_hhdet_in_tes!N77=0,"",RES_hhdet_in_tes!N77/RES_hhdet_in_fec!N77)</f>
        <v>0.78730464891105956</v>
      </c>
      <c r="O77" s="124">
        <f>IF(RES_hhdet_in_tes!O77=0,"",RES_hhdet_in_tes!O77/RES_hhdet_in_fec!O77)</f>
        <v>0.7910429027682786</v>
      </c>
      <c r="P77" s="124">
        <f>IF(RES_hhdet_in_tes!P77=0,"",RES_hhdet_in_tes!P77/RES_hhdet_in_fec!P77)</f>
        <v>0.79926354931441712</v>
      </c>
      <c r="Q77" s="124">
        <f>IF(RES_hhdet_in_tes!Q77=0,"",RES_hhdet_in_tes!Q77/RES_hhdet_in_fec!Q77)</f>
        <v>0.80839833841260289</v>
      </c>
      <c r="R77" s="124">
        <f>IF(RES_hhdet_in_tes!R77=0,"",RES_hhdet_in_tes!R77/RES_hhdet_in_fec!R77)</f>
        <v>0.81769493720208508</v>
      </c>
      <c r="S77" s="124">
        <f>IF(RES_hhdet_in_tes!S77=0,"",RES_hhdet_in_tes!S77/RES_hhdet_in_fec!S77)</f>
        <v>0.82749665336558553</v>
      </c>
      <c r="T77" s="124">
        <f>IF(RES_hhdet_in_tes!T77=0,"",RES_hhdet_in_tes!T77/RES_hhdet_in_fec!T77)</f>
        <v>0.83762275999652736</v>
      </c>
      <c r="U77" s="124">
        <f>IF(RES_hhdet_in_tes!U77=0,"",RES_hhdet_in_tes!U77/RES_hhdet_in_fec!U77)</f>
        <v>0.84643193935121963</v>
      </c>
      <c r="V77" s="124">
        <f>IF(RES_hhdet_in_tes!V77=0,"",RES_hhdet_in_tes!V77/RES_hhdet_in_fec!V77)</f>
        <v>0.86127434080188259</v>
      </c>
      <c r="W77" s="124">
        <f>IF(RES_hhdet_in_tes!W77=0,"",RES_hhdet_in_tes!W77/RES_hhdet_in_fec!W77)</f>
        <v>0.87132799701902997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0.62101829556398402</v>
      </c>
      <c r="D78" s="111">
        <f>IF(RES_hhdet_in_tes!D78=0,"",RES_hhdet_in_tes!D78/RES_hhdet_in_fec!D78)</f>
        <v>0.62117942258430259</v>
      </c>
      <c r="E78" s="111">
        <f>IF(RES_hhdet_in_tes!E78=0,"",RES_hhdet_in_tes!E78/RES_hhdet_in_fec!E78)</f>
        <v>0.62133827722259238</v>
      </c>
      <c r="F78" s="111">
        <f>IF(RES_hhdet_in_tes!F78=0,"",RES_hhdet_in_tes!F78/RES_hhdet_in_fec!F78)</f>
        <v>0.62149682199060552</v>
      </c>
      <c r="G78" s="111">
        <f>IF(RES_hhdet_in_tes!G78=0,"",RES_hhdet_in_tes!G78/RES_hhdet_in_fec!G78)</f>
        <v>0.62165327402842963</v>
      </c>
      <c r="H78" s="111">
        <f>IF(RES_hhdet_in_tes!H78=0,"",RES_hhdet_in_tes!H78/RES_hhdet_in_fec!H78)</f>
        <v>0.62180785153542084</v>
      </c>
      <c r="I78" s="111">
        <f>IF(RES_hhdet_in_tes!I78=0,"",RES_hhdet_in_tes!I78/RES_hhdet_in_fec!I78)</f>
        <v>0.62196011521484462</v>
      </c>
      <c r="J78" s="111">
        <f>IF(RES_hhdet_in_tes!J78=0,"",RES_hhdet_in_tes!J78/RES_hhdet_in_fec!J78)</f>
        <v>0.62210826542303765</v>
      </c>
      <c r="K78" s="111">
        <f>IF(RES_hhdet_in_tes!K78=0,"",RES_hhdet_in_tes!K78/RES_hhdet_in_fec!K78)</f>
        <v>0.62225077198952294</v>
      </c>
      <c r="L78" s="111">
        <f>IF(RES_hhdet_in_tes!L78=0,"",RES_hhdet_in_tes!L78/RES_hhdet_in_fec!L78)</f>
        <v>0.62238722553096448</v>
      </c>
      <c r="M78" s="111">
        <f>IF(RES_hhdet_in_tes!M78=0,"",RES_hhdet_in_tes!M78/RES_hhdet_in_fec!M78)</f>
        <v>0.62246065560234665</v>
      </c>
      <c r="N78" s="111">
        <f>IF(RES_hhdet_in_tes!N78=0,"",RES_hhdet_in_tes!N78/RES_hhdet_in_fec!N78)</f>
        <v>0.62246065560234665</v>
      </c>
      <c r="O78" s="111">
        <f>IF(RES_hhdet_in_tes!O78=0,"",RES_hhdet_in_tes!O78/RES_hhdet_in_fec!O78)</f>
        <v>0.62246065560234665</v>
      </c>
      <c r="P78" s="111">
        <f>IF(RES_hhdet_in_tes!P78=0,"",RES_hhdet_in_tes!P78/RES_hhdet_in_fec!P78)</f>
        <v>0.62246065560234665</v>
      </c>
      <c r="Q78" s="111">
        <f>IF(RES_hhdet_in_tes!Q78=0,"",RES_hhdet_in_tes!Q78/RES_hhdet_in_fec!Q78)</f>
        <v>0.62246065560234665</v>
      </c>
      <c r="R78" s="111">
        <f>IF(RES_hhdet_in_tes!R78=0,"",RES_hhdet_in_tes!R78/RES_hhdet_in_fec!R78)</f>
        <v>0.62292456465255475</v>
      </c>
      <c r="S78" s="111">
        <f>IF(RES_hhdet_in_tes!S78=0,"",RES_hhdet_in_tes!S78/RES_hhdet_in_fec!S78)</f>
        <v>0.62368316105950639</v>
      </c>
      <c r="T78" s="111">
        <f>IF(RES_hhdet_in_tes!T78=0,"",RES_hhdet_in_tes!T78/RES_hhdet_in_fec!T78)</f>
        <v>0.62456819020094945</v>
      </c>
      <c r="U78" s="111">
        <f>IF(RES_hhdet_in_tes!U78=0,"",RES_hhdet_in_tes!U78/RES_hhdet_in_fec!U78)</f>
        <v>0.62548482752601564</v>
      </c>
      <c r="V78" s="111">
        <f>IF(RES_hhdet_in_tes!V78=0,"",RES_hhdet_in_tes!V78/RES_hhdet_in_fec!V78)</f>
        <v>0.62633824848383568</v>
      </c>
      <c r="W78" s="111">
        <f>IF(RES_hhdet_in_tes!W78=0,"",RES_hhdet_in_tes!W78/RES_hhdet_in_fec!W78)</f>
        <v>0.62712845307440956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0.77560244913429854</v>
      </c>
      <c r="D79" s="45">
        <f>IF(RES_hhdet_in_tes!D79=0,"",RES_hhdet_in_tes!D79/RES_hhdet_in_fec!D79)</f>
        <v>0.77690942615596326</v>
      </c>
      <c r="E79" s="45">
        <f>IF(RES_hhdet_in_tes!E79=0,"",RES_hhdet_in_tes!E79/RES_hhdet_in_fec!E79)</f>
        <v>0.77826473202001623</v>
      </c>
      <c r="F79" s="45">
        <f>IF(RES_hhdet_in_tes!F79=0,"",RES_hhdet_in_tes!F79/RES_hhdet_in_fec!F79)</f>
        <v>0.77962662818075845</v>
      </c>
      <c r="G79" s="45">
        <f>IF(RES_hhdet_in_tes!G79=0,"",RES_hhdet_in_tes!G79/RES_hhdet_in_fec!G79)</f>
        <v>0.78103303236268384</v>
      </c>
      <c r="H79" s="45">
        <f>IF(RES_hhdet_in_tes!H79=0,"",RES_hhdet_in_tes!H79/RES_hhdet_in_fec!H79)</f>
        <v>0.78247930391903431</v>
      </c>
      <c r="I79" s="45">
        <f>IF(RES_hhdet_in_tes!I79=0,"",RES_hhdet_in_tes!I79/RES_hhdet_in_fec!I79)</f>
        <v>0.78397478577823299</v>
      </c>
      <c r="J79" s="45">
        <f>IF(RES_hhdet_in_tes!J79=0,"",RES_hhdet_in_tes!J79/RES_hhdet_in_fec!J79)</f>
        <v>0.78555775262027339</v>
      </c>
      <c r="K79" s="45">
        <f>IF(RES_hhdet_in_tes!K79=0,"",RES_hhdet_in_tes!K79/RES_hhdet_in_fec!K79)</f>
        <v>0.78726074799058698</v>
      </c>
      <c r="L79" s="45">
        <f>IF(RES_hhdet_in_tes!L79=0,"",RES_hhdet_in_tes!L79/RES_hhdet_in_fec!L79)</f>
        <v>0.78909247862179499</v>
      </c>
      <c r="M79" s="45">
        <f>IF(RES_hhdet_in_tes!M79=0,"",RES_hhdet_in_tes!M79/RES_hhdet_in_fec!M79)</f>
        <v>0.79158460725550395</v>
      </c>
      <c r="N79" s="45">
        <f>IF(RES_hhdet_in_tes!N79=0,"",RES_hhdet_in_tes!N79/RES_hhdet_in_fec!N79)</f>
        <v>0.79488788882673578</v>
      </c>
      <c r="O79" s="45">
        <f>IF(RES_hhdet_in_tes!O79=0,"",RES_hhdet_in_tes!O79/RES_hhdet_in_fec!O79)</f>
        <v>0.79936888082037838</v>
      </c>
      <c r="P79" s="45">
        <f>IF(RES_hhdet_in_tes!P79=0,"",RES_hhdet_in_tes!P79/RES_hhdet_in_fec!P79)</f>
        <v>0.80522010253588128</v>
      </c>
      <c r="Q79" s="45">
        <f>IF(RES_hhdet_in_tes!Q79=0,"",RES_hhdet_in_tes!Q79/RES_hhdet_in_fec!Q79)</f>
        <v>0.8127615477518576</v>
      </c>
      <c r="R79" s="45">
        <f>IF(RES_hhdet_in_tes!R79=0,"",RES_hhdet_in_tes!R79/RES_hhdet_in_fec!R79)</f>
        <v>0.82302052111649326</v>
      </c>
      <c r="S79" s="45">
        <f>IF(RES_hhdet_in_tes!S79=0,"",RES_hhdet_in_tes!S79/RES_hhdet_in_fec!S79)</f>
        <v>0.83582467941454308</v>
      </c>
      <c r="T79" s="45">
        <f>IF(RES_hhdet_in_tes!T79=0,"",RES_hhdet_in_tes!T79/RES_hhdet_in_fec!T79)</f>
        <v>0.84959122619980154</v>
      </c>
      <c r="U79" s="45">
        <f>IF(RES_hhdet_in_tes!U79=0,"",RES_hhdet_in_tes!U79/RES_hhdet_in_fec!U79)</f>
        <v>0.8627373650261031</v>
      </c>
      <c r="V79" s="45">
        <f>IF(RES_hhdet_in_tes!V79=0,"",RES_hhdet_in_tes!V79/RES_hhdet_in_fec!V79)</f>
        <v>0.87368029944726444</v>
      </c>
      <c r="W79" s="45">
        <f>IF(RES_hhdet_in_tes!W79=0,"",RES_hhdet_in_tes!W79/RES_hhdet_in_fec!W79)</f>
        <v>0.88186404411964803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0.67740779536448181</v>
      </c>
      <c r="D81" s="119">
        <f>IF(RES_hhdet_in_tes!D81=0,"",RES_hhdet_in_tes!D81/RES_hhdet_in_fec!D81)</f>
        <v>0.69158661841912428</v>
      </c>
      <c r="E81" s="119">
        <f>IF(RES_hhdet_in_tes!E81=0,"",RES_hhdet_in_tes!E81/RES_hhdet_in_fec!E81)</f>
        <v>0.70546309602979185</v>
      </c>
      <c r="F81" s="119">
        <f>IF(RES_hhdet_in_tes!F81=0,"",RES_hhdet_in_tes!F81/RES_hhdet_in_fec!F81)</f>
        <v>0.71490707217020311</v>
      </c>
      <c r="G81" s="119">
        <f>IF(RES_hhdet_in_tes!G81=0,"",RES_hhdet_in_tes!G81/RES_hhdet_in_fec!G81)</f>
        <v>0.7299624199240532</v>
      </c>
      <c r="H81" s="119">
        <f>IF(RES_hhdet_in_tes!H81=0,"",RES_hhdet_in_tes!H81/RES_hhdet_in_fec!H81)</f>
        <v>0.7475317746318263</v>
      </c>
      <c r="I81" s="119">
        <f>IF(RES_hhdet_in_tes!I81=0,"",RES_hhdet_in_tes!I81/RES_hhdet_in_fec!I81)</f>
        <v>0.75761796680500437</v>
      </c>
      <c r="J81" s="119">
        <f>IF(RES_hhdet_in_tes!J81=0,"",RES_hhdet_in_tes!J81/RES_hhdet_in_fec!J81)</f>
        <v>0.76666720087222029</v>
      </c>
      <c r="K81" s="119">
        <f>IF(RES_hhdet_in_tes!K81=0,"",RES_hhdet_in_tes!K81/RES_hhdet_in_fec!K81)</f>
        <v>0.77840515712136127</v>
      </c>
      <c r="L81" s="119">
        <f>IF(RES_hhdet_in_tes!L81=0,"",RES_hhdet_in_tes!L81/RES_hhdet_in_fec!L81)</f>
        <v>0.78696041328417365</v>
      </c>
      <c r="M81" s="119">
        <f>IF(RES_hhdet_in_tes!M81=0,"",RES_hhdet_in_tes!M81/RES_hhdet_in_fec!M81)</f>
        <v>0.80021054665219693</v>
      </c>
      <c r="N81" s="119">
        <f>IF(RES_hhdet_in_tes!N81=0,"",RES_hhdet_in_tes!N81/RES_hhdet_in_fec!N81)</f>
        <v>0.80614042344133807</v>
      </c>
      <c r="O81" s="119">
        <f>IF(RES_hhdet_in_tes!O81=0,"",RES_hhdet_in_tes!O81/RES_hhdet_in_fec!O81)</f>
        <v>0.81294049487765674</v>
      </c>
      <c r="P81" s="119">
        <f>IF(RES_hhdet_in_tes!P81=0,"",RES_hhdet_in_tes!P81/RES_hhdet_in_fec!P81)</f>
        <v>0.81979642812552933</v>
      </c>
      <c r="Q81" s="119">
        <f>IF(RES_hhdet_in_tes!Q81=0,"",RES_hhdet_in_tes!Q81/RES_hhdet_in_fec!Q81)</f>
        <v>0.82820001902456208</v>
      </c>
      <c r="R81" s="119">
        <f>IF(RES_hhdet_in_tes!R81=0,"",RES_hhdet_in_tes!R81/RES_hhdet_in_fec!R81)</f>
        <v>0.84271949864480333</v>
      </c>
      <c r="S81" s="119">
        <f>IF(RES_hhdet_in_tes!S81=0,"",RES_hhdet_in_tes!S81/RES_hhdet_in_fec!S81)</f>
        <v>0.85934337846248932</v>
      </c>
      <c r="T81" s="119">
        <f>IF(RES_hhdet_in_tes!T81=0,"",RES_hhdet_in_tes!T81/RES_hhdet_in_fec!T81)</f>
        <v>0.87250999221836556</v>
      </c>
      <c r="U81" s="119">
        <f>IF(RES_hhdet_in_tes!U81=0,"",RES_hhdet_in_tes!U81/RES_hhdet_in_fec!U81)</f>
        <v>0.88627413393630572</v>
      </c>
      <c r="V81" s="119">
        <f>IF(RES_hhdet_in_tes!V81=0,"",RES_hhdet_in_tes!V81/RES_hhdet_in_fec!V81)</f>
        <v>0.89761904247833768</v>
      </c>
      <c r="W81" s="119">
        <f>IF(RES_hhdet_in_tes!W81=0,"",RES_hhdet_in_tes!W81/RES_hhdet_in_fec!W81)</f>
        <v>0.90657590334498905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0.65802171978445223</v>
      </c>
      <c r="D82" s="124">
        <f>IF(RES_hhdet_in_tes!D82=0,"",RES_hhdet_in_tes!D82/RES_hhdet_in_fec!D82)</f>
        <v>0.670645463049371</v>
      </c>
      <c r="E82" s="124">
        <f>IF(RES_hhdet_in_tes!E82=0,"",RES_hhdet_in_tes!E82/RES_hhdet_in_fec!E82)</f>
        <v>0.68337150096178911</v>
      </c>
      <c r="F82" s="124">
        <f>IF(RES_hhdet_in_tes!F82=0,"",RES_hhdet_in_tes!F82/RES_hhdet_in_fec!F82)</f>
        <v>0.69623728078674563</v>
      </c>
      <c r="G82" s="124">
        <f>IF(RES_hhdet_in_tes!G82=0,"",RES_hhdet_in_tes!G82/RES_hhdet_in_fec!G82)</f>
        <v>0.70919046001222252</v>
      </c>
      <c r="H82" s="124">
        <f>IF(RES_hhdet_in_tes!H82=0,"",RES_hhdet_in_tes!H82/RES_hhdet_in_fec!H82)</f>
        <v>0.72220304430508842</v>
      </c>
      <c r="I82" s="124">
        <f>IF(RES_hhdet_in_tes!I82=0,"",RES_hhdet_in_tes!I82/RES_hhdet_in_fec!I82)</f>
        <v>0.73528664298962998</v>
      </c>
      <c r="J82" s="124">
        <f>IF(RES_hhdet_in_tes!J82=0,"",RES_hhdet_in_tes!J82/RES_hhdet_in_fec!J82)</f>
        <v>0.74840433405849438</v>
      </c>
      <c r="K82" s="124">
        <f>IF(RES_hhdet_in_tes!K82=0,"",RES_hhdet_in_tes!K82/RES_hhdet_in_fec!K82)</f>
        <v>0.76148237773521121</v>
      </c>
      <c r="L82" s="124">
        <f>IF(RES_hhdet_in_tes!L82=0,"",RES_hhdet_in_tes!L82/RES_hhdet_in_fec!L82)</f>
        <v>0.77447533354013343</v>
      </c>
      <c r="M82" s="124">
        <f>IF(RES_hhdet_in_tes!M82=0,"",RES_hhdet_in_tes!M82/RES_hhdet_in_fec!M82)</f>
        <v>0.78643469083584505</v>
      </c>
      <c r="N82" s="124">
        <f>IF(RES_hhdet_in_tes!N82=0,"",RES_hhdet_in_tes!N82/RES_hhdet_in_fec!N82)</f>
        <v>0.79687018748807659</v>
      </c>
      <c r="O82" s="124">
        <f>IF(RES_hhdet_in_tes!O82=0,"",RES_hhdet_in_tes!O82/RES_hhdet_in_fec!O82)</f>
        <v>0.80549727993660813</v>
      </c>
      <c r="P82" s="124">
        <f>IF(RES_hhdet_in_tes!P82=0,"",RES_hhdet_in_tes!P82/RES_hhdet_in_fec!P82)</f>
        <v>0.81305685125158533</v>
      </c>
      <c r="Q82" s="124">
        <f>IF(RES_hhdet_in_tes!Q82=0,"",RES_hhdet_in_tes!Q82/RES_hhdet_in_fec!Q82)</f>
        <v>0.82205475215734281</v>
      </c>
      <c r="R82" s="124">
        <f>IF(RES_hhdet_in_tes!R82=0,"",RES_hhdet_in_tes!R82/RES_hhdet_in_fec!R82)</f>
        <v>0.83530907256763554</v>
      </c>
      <c r="S82" s="124">
        <f>IF(RES_hhdet_in_tes!S82=0,"",RES_hhdet_in_tes!S82/RES_hhdet_in_fec!S82)</f>
        <v>0.85016754508057635</v>
      </c>
      <c r="T82" s="124">
        <f>IF(RES_hhdet_in_tes!T82=0,"",RES_hhdet_in_tes!T82/RES_hhdet_in_fec!T82)</f>
        <v>0.86510257445897787</v>
      </c>
      <c r="U82" s="124">
        <f>IF(RES_hhdet_in_tes!U82=0,"",RES_hhdet_in_tes!U82/RES_hhdet_in_fec!U82)</f>
        <v>0.87884879405907013</v>
      </c>
      <c r="V82" s="124">
        <f>IF(RES_hhdet_in_tes!V82=0,"",RES_hhdet_in_tes!V82/RES_hhdet_in_fec!V82)</f>
        <v>0.8903786981041022</v>
      </c>
      <c r="W82" s="124">
        <f>IF(RES_hhdet_in_tes!W82=0,"",RES_hhdet_in_tes!W82/RES_hhdet_in_fec!W82)</f>
        <v>0.89964595782799295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0.65587476365823971</v>
      </c>
      <c r="D83" s="111">
        <f>IF(RES_hhdet_in_tes!D83=0,"",RES_hhdet_in_tes!D83/RES_hhdet_in_fec!D83)</f>
        <v>0.66857276086694073</v>
      </c>
      <c r="E83" s="111">
        <f>IF(RES_hhdet_in_tes!E83=0,"",RES_hhdet_in_tes!E83/RES_hhdet_in_fec!E83)</f>
        <v>0.68139147128439592</v>
      </c>
      <c r="F83" s="111">
        <f>IF(RES_hhdet_in_tes!F83=0,"",RES_hhdet_in_tes!F83/RES_hhdet_in_fec!F83)</f>
        <v>0.69431857229777194</v>
      </c>
      <c r="G83" s="111">
        <f>IF(RES_hhdet_in_tes!G83=0,"",RES_hhdet_in_tes!G83/RES_hhdet_in_fec!G83)</f>
        <v>0.70734181451737954</v>
      </c>
      <c r="H83" s="111">
        <f>IF(RES_hhdet_in_tes!H83=0,"",RES_hhdet_in_tes!H83/RES_hhdet_in_fec!H83)</f>
        <v>0.72044660374773217</v>
      </c>
      <c r="I83" s="111">
        <f>IF(RES_hhdet_in_tes!I83=0,"",RES_hhdet_in_tes!I83/RES_hhdet_in_fec!I83)</f>
        <v>0.73361374965692527</v>
      </c>
      <c r="J83" s="111">
        <f>IF(RES_hhdet_in_tes!J83=0,"",RES_hhdet_in_tes!J83/RES_hhdet_in_fec!J83)</f>
        <v>0.74680187493900108</v>
      </c>
      <c r="K83" s="111">
        <f>IF(RES_hhdet_in_tes!K83=0,"",RES_hhdet_in_tes!K83/RES_hhdet_in_fec!K83)</f>
        <v>0.75995624441928866</v>
      </c>
      <c r="L83" s="111">
        <f>IF(RES_hhdet_in_tes!L83=0,"",RES_hhdet_in_tes!L83/RES_hhdet_in_fec!L83)</f>
        <v>0.77302827739796154</v>
      </c>
      <c r="M83" s="111">
        <f>IF(RES_hhdet_in_tes!M83=0,"",RES_hhdet_in_tes!M83/RES_hhdet_in_fec!M83)</f>
        <v>0.78506710180342276</v>
      </c>
      <c r="N83" s="111">
        <f>IF(RES_hhdet_in_tes!N83=0,"",RES_hhdet_in_tes!N83/RES_hhdet_in_fec!N83)</f>
        <v>0.79556226768933169</v>
      </c>
      <c r="O83" s="111">
        <f>IF(RES_hhdet_in_tes!O83=0,"",RES_hhdet_in_tes!O83/RES_hhdet_in_fec!O83)</f>
        <v>0.80423763088114442</v>
      </c>
      <c r="P83" s="111">
        <f>IF(RES_hhdet_in_tes!P83=0,"",RES_hhdet_in_tes!P83/RES_hhdet_in_fec!P83)</f>
        <v>0.81183645371337798</v>
      </c>
      <c r="Q83" s="111">
        <f>IF(RES_hhdet_in_tes!Q83=0,"",RES_hhdet_in_tes!Q83/RES_hhdet_in_fec!Q83)</f>
        <v>0.82088301918590567</v>
      </c>
      <c r="R83" s="111">
        <f>IF(RES_hhdet_in_tes!R83=0,"",RES_hhdet_in_tes!R83/RES_hhdet_in_fec!R83)</f>
        <v>0.83422189430868998</v>
      </c>
      <c r="S83" s="111">
        <f>IF(RES_hhdet_in_tes!S83=0,"",RES_hhdet_in_tes!S83/RES_hhdet_in_fec!S83)</f>
        <v>0.84917172110855299</v>
      </c>
      <c r="T83" s="111">
        <f>IF(RES_hhdet_in_tes!T83=0,"",RES_hhdet_in_tes!T83/RES_hhdet_in_fec!T83)</f>
        <v>0.86419406292358647</v>
      </c>
      <c r="U83" s="111">
        <f>IF(RES_hhdet_in_tes!U83=0,"",RES_hhdet_in_tes!U83/RES_hhdet_in_fec!U83)</f>
        <v>0.87803165913992332</v>
      </c>
      <c r="V83" s="111">
        <f>IF(RES_hhdet_in_tes!V83=0,"",RES_hhdet_in_tes!V83/RES_hhdet_in_fec!V83)</f>
        <v>0.88963069995088373</v>
      </c>
      <c r="W83" s="111">
        <f>IF(RES_hhdet_in_tes!W83=0,"",RES_hhdet_in_tes!W83/RES_hhdet_in_fec!W83)</f>
        <v>0.89896052231535584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2.4302611004928116</v>
      </c>
      <c r="D85" s="124">
        <f>IF(RES_hhdet_in_tes!D85=0,"",RES_hhdet_in_tes!D85/RES_hhdet_in_fec!D85)</f>
        <v>2.5141192823976986</v>
      </c>
      <c r="E85" s="124">
        <f>IF(RES_hhdet_in_tes!E85=0,"",RES_hhdet_in_tes!E85/RES_hhdet_in_fec!E85)</f>
        <v>2.5988628912268577</v>
      </c>
      <c r="F85" s="124">
        <f>IF(RES_hhdet_in_tes!F85=0,"",RES_hhdet_in_tes!F85/RES_hhdet_in_fec!F85)</f>
        <v>2.6836975122578228</v>
      </c>
      <c r="G85" s="124">
        <f>IF(RES_hhdet_in_tes!G85=0,"",RES_hhdet_in_tes!G85/RES_hhdet_in_fec!G85)</f>
        <v>2.7693382721292963</v>
      </c>
      <c r="H85" s="124">
        <f>IF(RES_hhdet_in_tes!H85=0,"",RES_hhdet_in_tes!H85/RES_hhdet_in_fec!H85)</f>
        <v>2.855693001004215</v>
      </c>
      <c r="I85" s="124">
        <f>IF(RES_hhdet_in_tes!I85=0,"",RES_hhdet_in_tes!I85/RES_hhdet_in_fec!I85)</f>
        <v>2.9429330755190075</v>
      </c>
      <c r="J85" s="124">
        <f>IF(RES_hhdet_in_tes!J85=0,"",RES_hhdet_in_tes!J85/RES_hhdet_in_fec!J85)</f>
        <v>3.0317713449605419</v>
      </c>
      <c r="K85" s="124">
        <f>IF(RES_hhdet_in_tes!K85=0,"",RES_hhdet_in_tes!K85/RES_hhdet_in_fec!K85)</f>
        <v>3.1228071882322821</v>
      </c>
      <c r="L85" s="124">
        <f>IF(RES_hhdet_in_tes!L85=0,"",RES_hhdet_in_tes!L85/RES_hhdet_in_fec!L85)</f>
        <v>3.2161887982583686</v>
      </c>
      <c r="M85" s="124">
        <f>IF(RES_hhdet_in_tes!M85=0,"",RES_hhdet_in_tes!M85/RES_hhdet_in_fec!M85)</f>
        <v>3.3277243321959999</v>
      </c>
      <c r="N85" s="124">
        <f>IF(RES_hhdet_in_tes!N85=0,"",RES_hhdet_in_tes!N85/RES_hhdet_in_fec!N85)</f>
        <v>3.4625871682298897</v>
      </c>
      <c r="O85" s="124">
        <f>IF(RES_hhdet_in_tes!O85=0,"",RES_hhdet_in_tes!O85/RES_hhdet_in_fec!O85)</f>
        <v>3.6236373971660205</v>
      </c>
      <c r="P85" s="124">
        <f>IF(RES_hhdet_in_tes!P85=0,"",RES_hhdet_in_tes!P85/RES_hhdet_in_fec!P85)</f>
        <v>3.7982929025379546</v>
      </c>
      <c r="Q85" s="124">
        <f>IF(RES_hhdet_in_tes!Q85=0,"",RES_hhdet_in_tes!Q85/RES_hhdet_in_fec!Q85)</f>
        <v>3.9483889770876766</v>
      </c>
      <c r="R85" s="124">
        <f>IF(RES_hhdet_in_tes!R85=0,"",RES_hhdet_in_tes!R85/RES_hhdet_in_fec!R85)</f>
        <v>4.0425529827174955</v>
      </c>
      <c r="S85" s="124">
        <f>IF(RES_hhdet_in_tes!S85=0,"",RES_hhdet_in_tes!S85/RES_hhdet_in_fec!S85)</f>
        <v>4.117502907802379</v>
      </c>
      <c r="T85" s="124">
        <f>IF(RES_hhdet_in_tes!T85=0,"",RES_hhdet_in_tes!T85/RES_hhdet_in_fec!T85)</f>
        <v>4.1801264233407771</v>
      </c>
      <c r="U85" s="124">
        <f>IF(RES_hhdet_in_tes!U85=0,"",RES_hhdet_in_tes!U85/RES_hhdet_in_fec!U85)</f>
        <v>4.2371371001856035</v>
      </c>
      <c r="V85" s="124">
        <f>IF(RES_hhdet_in_tes!V85=0,"",RES_hhdet_in_tes!V85/RES_hhdet_in_fec!V85)</f>
        <v>4.2952657217728003</v>
      </c>
      <c r="W85" s="124">
        <f>IF(RES_hhdet_in_tes!W85=0,"",RES_hhdet_in_tes!W85/RES_hhdet_in_fec!W85)</f>
        <v>4.3521744542800276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2.4302611004928116</v>
      </c>
      <c r="D86" s="111">
        <f>IF(RES_hhdet_in_tes!D86=0,"",RES_hhdet_in_tes!D86/RES_hhdet_in_fec!D86)</f>
        <v>2.5141192823976986</v>
      </c>
      <c r="E86" s="111">
        <f>IF(RES_hhdet_in_tes!E86=0,"",RES_hhdet_in_tes!E86/RES_hhdet_in_fec!E86)</f>
        <v>2.5988628912268577</v>
      </c>
      <c r="F86" s="111">
        <f>IF(RES_hhdet_in_tes!F86=0,"",RES_hhdet_in_tes!F86/RES_hhdet_in_fec!F86)</f>
        <v>2.6836975122578228</v>
      </c>
      <c r="G86" s="111">
        <f>IF(RES_hhdet_in_tes!G86=0,"",RES_hhdet_in_tes!G86/RES_hhdet_in_fec!G86)</f>
        <v>2.7693382721292963</v>
      </c>
      <c r="H86" s="111">
        <f>IF(RES_hhdet_in_tes!H86=0,"",RES_hhdet_in_tes!H86/RES_hhdet_in_fec!H86)</f>
        <v>2.855693001004215</v>
      </c>
      <c r="I86" s="111">
        <f>IF(RES_hhdet_in_tes!I86=0,"",RES_hhdet_in_tes!I86/RES_hhdet_in_fec!I86)</f>
        <v>2.9429330755190075</v>
      </c>
      <c r="J86" s="111">
        <f>IF(RES_hhdet_in_tes!J86=0,"",RES_hhdet_in_tes!J86/RES_hhdet_in_fec!J86)</f>
        <v>3.0317713449605419</v>
      </c>
      <c r="K86" s="111">
        <f>IF(RES_hhdet_in_tes!K86=0,"",RES_hhdet_in_tes!K86/RES_hhdet_in_fec!K86)</f>
        <v>3.1228071882322821</v>
      </c>
      <c r="L86" s="111">
        <f>IF(RES_hhdet_in_tes!L86=0,"",RES_hhdet_in_tes!L86/RES_hhdet_in_fec!L86)</f>
        <v>3.2161887982583686</v>
      </c>
      <c r="M86" s="111">
        <f>IF(RES_hhdet_in_tes!M86=0,"",RES_hhdet_in_tes!M86/RES_hhdet_in_fec!M86)</f>
        <v>3.3277243321959999</v>
      </c>
      <c r="N86" s="111">
        <f>IF(RES_hhdet_in_tes!N86=0,"",RES_hhdet_in_tes!N86/RES_hhdet_in_fec!N86)</f>
        <v>3.4625871682298897</v>
      </c>
      <c r="O86" s="111">
        <f>IF(RES_hhdet_in_tes!O86=0,"",RES_hhdet_in_tes!O86/RES_hhdet_in_fec!O86)</f>
        <v>3.6236373971660205</v>
      </c>
      <c r="P86" s="111">
        <f>IF(RES_hhdet_in_tes!P86=0,"",RES_hhdet_in_tes!P86/RES_hhdet_in_fec!P86)</f>
        <v>3.7982929025379546</v>
      </c>
      <c r="Q86" s="111">
        <f>IF(RES_hhdet_in_tes!Q86=0,"",RES_hhdet_in_tes!Q86/RES_hhdet_in_fec!Q86)</f>
        <v>3.9483889770876766</v>
      </c>
      <c r="R86" s="111">
        <f>IF(RES_hhdet_in_tes!R86=0,"",RES_hhdet_in_tes!R86/RES_hhdet_in_fec!R86)</f>
        <v>4.0425529827174955</v>
      </c>
      <c r="S86" s="111">
        <f>IF(RES_hhdet_in_tes!S86=0,"",RES_hhdet_in_tes!S86/RES_hhdet_in_fec!S86)</f>
        <v>4.117502907802379</v>
      </c>
      <c r="T86" s="111">
        <f>IF(RES_hhdet_in_tes!T86=0,"",RES_hhdet_in_tes!T86/RES_hhdet_in_fec!T86)</f>
        <v>4.1801264233407771</v>
      </c>
      <c r="U86" s="111">
        <f>IF(RES_hhdet_in_tes!U86=0,"",RES_hhdet_in_tes!U86/RES_hhdet_in_fec!U86)</f>
        <v>4.2371371001856035</v>
      </c>
      <c r="V86" s="111">
        <f>IF(RES_hhdet_in_tes!V86=0,"",RES_hhdet_in_tes!V86/RES_hhdet_in_fec!V86)</f>
        <v>4.2952657217728003</v>
      </c>
      <c r="W86" s="111">
        <f>IF(RES_hhdet_in_tes!W86=0,"",RES_hhdet_in_tes!W86/RES_hhdet_in_fec!W86)</f>
        <v>4.3521744542800276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0.79356098486126292</v>
      </c>
      <c r="D87" s="124">
        <f>IF(RES_hhdet_in_tes!D87=0,"",RES_hhdet_in_tes!D87/RES_hhdet_in_fec!D87)</f>
        <v>0.79657347412500046</v>
      </c>
      <c r="E87" s="124">
        <f>IF(RES_hhdet_in_tes!E87=0,"",RES_hhdet_in_tes!E87/RES_hhdet_in_fec!E87)</f>
        <v>0.80794567074292567</v>
      </c>
      <c r="F87" s="124">
        <f>IF(RES_hhdet_in_tes!F87=0,"",RES_hhdet_in_tes!F87/RES_hhdet_in_fec!F87)</f>
        <v>0.77719674964852625</v>
      </c>
      <c r="G87" s="124">
        <f>IF(RES_hhdet_in_tes!G87=0,"",RES_hhdet_in_tes!G87/RES_hhdet_in_fec!G87)</f>
        <v>0.79401107171547491</v>
      </c>
      <c r="H87" s="124">
        <f>IF(RES_hhdet_in_tes!H87=0,"",RES_hhdet_in_tes!H87/RES_hhdet_in_fec!H87)</f>
        <v>0.80117579490321567</v>
      </c>
      <c r="I87" s="124">
        <f>IF(RES_hhdet_in_tes!I87=0,"",RES_hhdet_in_tes!I87/RES_hhdet_in_fec!I87)</f>
        <v>0.8076131043226682</v>
      </c>
      <c r="J87" s="124">
        <f>IF(RES_hhdet_in_tes!J87=0,"",RES_hhdet_in_tes!J87/RES_hhdet_in_fec!J87)</f>
        <v>0.80629215802560772</v>
      </c>
      <c r="K87" s="124">
        <f>IF(RES_hhdet_in_tes!K87=0,"",RES_hhdet_in_tes!K87/RES_hhdet_in_fec!K87)</f>
        <v>0.82405767163749477</v>
      </c>
      <c r="L87" s="124">
        <f>IF(RES_hhdet_in_tes!L87=0,"",RES_hhdet_in_tes!L87/RES_hhdet_in_fec!L87)</f>
        <v>0.8142816520008439</v>
      </c>
      <c r="M87" s="124">
        <f>IF(RES_hhdet_in_tes!M87=0,"",RES_hhdet_in_tes!M87/RES_hhdet_in_fec!M87)</f>
        <v>0.8340780340750561</v>
      </c>
      <c r="N87" s="124">
        <f>IF(RES_hhdet_in_tes!N87=0,"",RES_hhdet_in_tes!N87/RES_hhdet_in_fec!N87)</f>
        <v>0.83239067134227063</v>
      </c>
      <c r="O87" s="124">
        <f>IF(RES_hhdet_in_tes!O87=0,"",RES_hhdet_in_tes!O87/RES_hhdet_in_fec!O87)</f>
        <v>0.83367876404201569</v>
      </c>
      <c r="P87" s="124">
        <f>IF(RES_hhdet_in_tes!P87=0,"",RES_hhdet_in_tes!P87/RES_hhdet_in_fec!P87)</f>
        <v>0.84169945915730016</v>
      </c>
      <c r="Q87" s="124">
        <f>IF(RES_hhdet_in_tes!Q87=0,"",RES_hhdet_in_tes!Q87/RES_hhdet_in_fec!Q87)</f>
        <v>0.8501701995513119</v>
      </c>
      <c r="R87" s="124">
        <f>IF(RES_hhdet_in_tes!R87=0,"",RES_hhdet_in_tes!R87/RES_hhdet_in_fec!R87)</f>
        <v>0.87194097367276568</v>
      </c>
      <c r="S87" s="124">
        <f>IF(RES_hhdet_in_tes!S87=0,"",RES_hhdet_in_tes!S87/RES_hhdet_in_fec!S87)</f>
        <v>0.88681851193855876</v>
      </c>
      <c r="T87" s="124">
        <f>IF(RES_hhdet_in_tes!T87=0,"",RES_hhdet_in_tes!T87/RES_hhdet_in_fec!T87)</f>
        <v>0.89183263594992235</v>
      </c>
      <c r="U87" s="124">
        <f>IF(RES_hhdet_in_tes!U87=0,"",RES_hhdet_in_tes!U87/RES_hhdet_in_fec!U87)</f>
        <v>0.90607991289864331</v>
      </c>
      <c r="V87" s="124">
        <f>IF(RES_hhdet_in_tes!V87=0,"",RES_hhdet_in_tes!V87/RES_hhdet_in_fec!V87)</f>
        <v>0.90582132204220056</v>
      </c>
      <c r="W87" s="124">
        <f>IF(RES_hhdet_in_tes!W87=0,"",RES_hhdet_in_tes!W87/RES_hhdet_in_fec!W87)</f>
        <v>0.92107223558984941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0.70690623574335332</v>
      </c>
      <c r="D88" s="111">
        <f>IF(RES_hhdet_in_tes!D88=0,"",RES_hhdet_in_tes!D88/RES_hhdet_in_fec!D88)</f>
        <v>0.71752187695038006</v>
      </c>
      <c r="E88" s="111">
        <f>IF(RES_hhdet_in_tes!E88=0,"",RES_hhdet_in_tes!E88/RES_hhdet_in_fec!E88)</f>
        <v>0.72823843549830902</v>
      </c>
      <c r="F88" s="111">
        <f>IF(RES_hhdet_in_tes!F88=0,"",RES_hhdet_in_tes!F88/RES_hhdet_in_fec!F88)</f>
        <v>0.73904560957068621</v>
      </c>
      <c r="G88" s="111">
        <f>IF(RES_hhdet_in_tes!G88=0,"",RES_hhdet_in_tes!G88/RES_hhdet_in_fec!G88)</f>
        <v>0.74993315856627318</v>
      </c>
      <c r="H88" s="111">
        <f>IF(RES_hhdet_in_tes!H88=0,"",RES_hhdet_in_tes!H88/RES_hhdet_in_fec!H88)</f>
        <v>0.76088888160484847</v>
      </c>
      <c r="I88" s="111">
        <f>IF(RES_hhdet_in_tes!I88=0,"",RES_hhdet_in_tes!I88/RES_hhdet_in_fec!I88)</f>
        <v>0.77189673539432524</v>
      </c>
      <c r="J88" s="111">
        <f>IF(RES_hhdet_in_tes!J88=0,"",RES_hhdet_in_tes!J88/RES_hhdet_in_fec!J88)</f>
        <v>0.78292212813042572</v>
      </c>
      <c r="K88" s="111">
        <f>IF(RES_hhdet_in_tes!K88=0,"",RES_hhdet_in_tes!K88/RES_hhdet_in_fec!K88)</f>
        <v>0.79391930070908312</v>
      </c>
      <c r="L88" s="111">
        <f>IF(RES_hhdet_in_tes!L88=0,"",RES_hhdet_in_tes!L88/RES_hhdet_in_fec!L88)</f>
        <v>0.80484763922320146</v>
      </c>
      <c r="M88" s="111">
        <f>IF(RES_hhdet_in_tes!M88=0,"",RES_hhdet_in_tes!M88/RES_hhdet_in_fec!M88)</f>
        <v>0.81491220596882985</v>
      </c>
      <c r="N88" s="111">
        <f>IF(RES_hhdet_in_tes!N88=0,"",RES_hhdet_in_tes!N88/RES_hhdet_in_fec!N88)</f>
        <v>0.82368626014618407</v>
      </c>
      <c r="O88" s="111">
        <f>IF(RES_hhdet_in_tes!O88=0,"",RES_hhdet_in_tes!O88/RES_hhdet_in_fec!O88)</f>
        <v>0.83093894271267787</v>
      </c>
      <c r="P88" s="111">
        <f>IF(RES_hhdet_in_tes!P88=0,"",RES_hhdet_in_tes!P88/RES_hhdet_in_fec!P88)</f>
        <v>0.8372916277429977</v>
      </c>
      <c r="Q88" s="111">
        <f>IF(RES_hhdet_in_tes!Q88=0,"",RES_hhdet_in_tes!Q88/RES_hhdet_in_fec!Q88)</f>
        <v>0.84485463879378153</v>
      </c>
      <c r="R88" s="111">
        <f>IF(RES_hhdet_in_tes!R88=0,"",RES_hhdet_in_tes!R88/RES_hhdet_in_fec!R88)</f>
        <v>0.85600605976840449</v>
      </c>
      <c r="S88" s="111">
        <f>IF(RES_hhdet_in_tes!S88=0,"",RES_hhdet_in_tes!S88/RES_hhdet_in_fec!S88)</f>
        <v>0.86850425100330186</v>
      </c>
      <c r="T88" s="111">
        <f>IF(RES_hhdet_in_tes!T88=0,"",RES_hhdet_in_tes!T88/RES_hhdet_in_fec!T88)</f>
        <v>0.88106306545070456</v>
      </c>
      <c r="U88" s="111">
        <f>IF(RES_hhdet_in_tes!U88=0,"",RES_hhdet_in_tes!U88/RES_hhdet_in_fec!U88)</f>
        <v>0.89263142179745891</v>
      </c>
      <c r="V88" s="111">
        <f>IF(RES_hhdet_in_tes!V88=0,"",RES_hhdet_in_tes!V88/RES_hhdet_in_fec!V88)</f>
        <v>0.90232832545644237</v>
      </c>
      <c r="W88" s="111">
        <f>IF(RES_hhdet_in_tes!W88=0,"",RES_hhdet_in_tes!W88/RES_hhdet_in_fec!W88)</f>
        <v>0.91012814184627933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0.85366629682885831</v>
      </c>
      <c r="D89" s="111">
        <f>IF(RES_hhdet_in_tes!D89=0,"",RES_hhdet_in_tes!D89/RES_hhdet_in_fec!D89)</f>
        <v>0.85653686631163384</v>
      </c>
      <c r="E89" s="111">
        <f>IF(RES_hhdet_in_tes!E89=0,"",RES_hhdet_in_tes!E89/RES_hhdet_in_fec!E89)</f>
        <v>0.8629394540819233</v>
      </c>
      <c r="F89" s="111">
        <f>IF(RES_hhdet_in_tes!F89=0,"",RES_hhdet_in_tes!F89/RES_hhdet_in_fec!F89)</f>
        <v>0.86169228141570353</v>
      </c>
      <c r="G89" s="111">
        <f>IF(RES_hhdet_in_tes!G89=0,"",RES_hhdet_in_tes!G89/RES_hhdet_in_fec!G89)</f>
        <v>0.87027671046205868</v>
      </c>
      <c r="H89" s="111">
        <f>IF(RES_hhdet_in_tes!H89=0,"",RES_hhdet_in_tes!H89/RES_hhdet_in_fec!H89)</f>
        <v>0.87769320804708806</v>
      </c>
      <c r="I89" s="111">
        <f>IF(RES_hhdet_in_tes!I89=0,"",RES_hhdet_in_tes!I89/RES_hhdet_in_fec!I89)</f>
        <v>0.87299923619006026</v>
      </c>
      <c r="J89" s="111">
        <f>IF(RES_hhdet_in_tes!J89=0,"",RES_hhdet_in_tes!J89/RES_hhdet_in_fec!J89)</f>
        <v>0.89006504787462482</v>
      </c>
      <c r="K89" s="111">
        <f>IF(RES_hhdet_in_tes!K89=0,"",RES_hhdet_in_tes!K89/RES_hhdet_in_fec!K89)</f>
        <v>0.89533572366861425</v>
      </c>
      <c r="L89" s="111">
        <f>IF(RES_hhdet_in_tes!L89=0,"",RES_hhdet_in_tes!L89/RES_hhdet_in_fec!L89)</f>
        <v>0.9020512509284988</v>
      </c>
      <c r="M89" s="111">
        <f>IF(RES_hhdet_in_tes!M89=0,"",RES_hhdet_in_tes!M89/RES_hhdet_in_fec!M89)</f>
        <v>0.90437208754188303</v>
      </c>
      <c r="N89" s="111">
        <f>IF(RES_hhdet_in_tes!N89=0,"",RES_hhdet_in_tes!N89/RES_hhdet_in_fec!N89)</f>
        <v>0.90900976802218347</v>
      </c>
      <c r="O89" s="111">
        <f>IF(RES_hhdet_in_tes!O89=0,"",RES_hhdet_in_tes!O89/RES_hhdet_in_fec!O89)</f>
        <v>0.90948094615655817</v>
      </c>
      <c r="P89" s="111">
        <f>IF(RES_hhdet_in_tes!P89=0,"",RES_hhdet_in_tes!P89/RES_hhdet_in_fec!P89)</f>
        <v>0.9210706315510494</v>
      </c>
      <c r="Q89" s="111">
        <f>IF(RES_hhdet_in_tes!Q89=0,"",RES_hhdet_in_tes!Q89/RES_hhdet_in_fec!Q89)</f>
        <v>0.92603036493085567</v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0.94525098584372247</v>
      </c>
      <c r="U89" s="111">
        <f>IF(RES_hhdet_in_tes!U89=0,"",RES_hhdet_in_tes!U89/RES_hhdet_in_fec!U89)</f>
        <v>0.95052561769915034</v>
      </c>
      <c r="V89" s="111">
        <f>IF(RES_hhdet_in_tes!V89=0,"",RES_hhdet_in_tes!V89/RES_hhdet_in_fec!V89)</f>
        <v>0.95775512758276338</v>
      </c>
      <c r="W89" s="111">
        <f>IF(RES_hhdet_in_tes!W89=0,"",RES_hhdet_in_tes!W89/RES_hhdet_in_fec!W89)</f>
        <v>0.95710939818553764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0.70690623574335332</v>
      </c>
      <c r="D90" s="112">
        <f>IF(RES_hhdet_in_tes!D90=0,"",RES_hhdet_in_tes!D90/RES_hhdet_in_fec!D90)</f>
        <v>0.71752187695038017</v>
      </c>
      <c r="E90" s="112">
        <f>IF(RES_hhdet_in_tes!E90=0,"",RES_hhdet_in_tes!E90/RES_hhdet_in_fec!E90)</f>
        <v>0.72823843549830902</v>
      </c>
      <c r="F90" s="112">
        <f>IF(RES_hhdet_in_tes!F90=0,"",RES_hhdet_in_tes!F90/RES_hhdet_in_fec!F90)</f>
        <v>0.73904560957068632</v>
      </c>
      <c r="G90" s="112">
        <f>IF(RES_hhdet_in_tes!G90=0,"",RES_hhdet_in_tes!G90/RES_hhdet_in_fec!G90)</f>
        <v>0.74993315856627307</v>
      </c>
      <c r="H90" s="112">
        <f>IF(RES_hhdet_in_tes!H90=0,"",RES_hhdet_in_tes!H90/RES_hhdet_in_fec!H90)</f>
        <v>0.76088888160484847</v>
      </c>
      <c r="I90" s="112">
        <f>IF(RES_hhdet_in_tes!I90=0,"",RES_hhdet_in_tes!I90/RES_hhdet_in_fec!I90)</f>
        <v>0.77189673539432524</v>
      </c>
      <c r="J90" s="112">
        <f>IF(RES_hhdet_in_tes!J90=0,"",RES_hhdet_in_tes!J90/RES_hhdet_in_fec!J90)</f>
        <v>0.78292212813042572</v>
      </c>
      <c r="K90" s="112">
        <f>IF(RES_hhdet_in_tes!K90=0,"",RES_hhdet_in_tes!K90/RES_hhdet_in_fec!K90)</f>
        <v>0.79391930070908312</v>
      </c>
      <c r="L90" s="112">
        <f>IF(RES_hhdet_in_tes!L90=0,"",RES_hhdet_in_tes!L90/RES_hhdet_in_fec!L90)</f>
        <v>0.80484763922320135</v>
      </c>
      <c r="M90" s="112">
        <f>IF(RES_hhdet_in_tes!M90=0,"",RES_hhdet_in_tes!M90/RES_hhdet_in_fec!M90)</f>
        <v>0.81491220596882985</v>
      </c>
      <c r="N90" s="112">
        <f>IF(RES_hhdet_in_tes!N90=0,"",RES_hhdet_in_tes!N90/RES_hhdet_in_fec!N90)</f>
        <v>0.82368626014618418</v>
      </c>
      <c r="O90" s="112">
        <f>IF(RES_hhdet_in_tes!O90=0,"",RES_hhdet_in_tes!O90/RES_hhdet_in_fec!O90)</f>
        <v>0.83093894271267776</v>
      </c>
      <c r="P90" s="112">
        <f>IF(RES_hhdet_in_tes!P90=0,"",RES_hhdet_in_tes!P90/RES_hhdet_in_fec!P90)</f>
        <v>0.83729162774299759</v>
      </c>
      <c r="Q90" s="112">
        <f>IF(RES_hhdet_in_tes!Q90=0,"",RES_hhdet_in_tes!Q90/RES_hhdet_in_fec!Q90)</f>
        <v>0.84485463879378153</v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0.88106306545070456</v>
      </c>
      <c r="U90" s="112">
        <f>IF(RES_hhdet_in_tes!U90=0,"",RES_hhdet_in_tes!U90/RES_hhdet_in_fec!U90)</f>
        <v>0.8926314217974588</v>
      </c>
      <c r="V90" s="112">
        <f>IF(RES_hhdet_in_tes!V90=0,"",RES_hhdet_in_tes!V90/RES_hhdet_in_fec!V90)</f>
        <v>0.90232832545644237</v>
      </c>
      <c r="W90" s="112">
        <f>IF(RES_hhdet_in_tes!W90=0,"",RES_hhdet_in_tes!W90/RES_hhdet_in_fec!W90)</f>
        <v>0.91012814184627933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0.69165506529135745</v>
      </c>
      <c r="D92" s="112">
        <f>IF(RES_hhdet_in_tes!D92=0,"",RES_hhdet_in_tes!D92/RES_hhdet_in_fec!D92)</f>
        <v>0.69310880675893138</v>
      </c>
      <c r="E92" s="112">
        <f>IF(RES_hhdet_in_tes!E92=0,"",RES_hhdet_in_tes!E92/RES_hhdet_in_fec!E92)</f>
        <v>0.69480320630184222</v>
      </c>
      <c r="F92" s="112">
        <f>IF(RES_hhdet_in_tes!F92=0,"",RES_hhdet_in_tes!F92/RES_hhdet_in_fec!F92)</f>
        <v>0.69653042285502609</v>
      </c>
      <c r="G92" s="112">
        <f>IF(RES_hhdet_in_tes!G92=0,"",RES_hhdet_in_tes!G92/RES_hhdet_in_fec!G92)</f>
        <v>0.6984792713403174</v>
      </c>
      <c r="H92" s="112">
        <f>IF(RES_hhdet_in_tes!H92=0,"",RES_hhdet_in_tes!H92/RES_hhdet_in_fec!H92)</f>
        <v>0.70062664321503176</v>
      </c>
      <c r="I92" s="112">
        <f>IF(RES_hhdet_in_tes!I92=0,"",RES_hhdet_in_tes!I92/RES_hhdet_in_fec!I92)</f>
        <v>0.70301906248142676</v>
      </c>
      <c r="J92" s="112">
        <f>IF(RES_hhdet_in_tes!J92=0,"",RES_hhdet_in_tes!J92/RES_hhdet_in_fec!J92)</f>
        <v>0.70584712155525409</v>
      </c>
      <c r="K92" s="112">
        <f>IF(RES_hhdet_in_tes!K92=0,"",RES_hhdet_in_tes!K92/RES_hhdet_in_fec!K92)</f>
        <v>0.70927287412167117</v>
      </c>
      <c r="L92" s="112">
        <f>IF(RES_hhdet_in_tes!L92=0,"",RES_hhdet_in_tes!L92/RES_hhdet_in_fec!L92)</f>
        <v>0.71333967618532135</v>
      </c>
      <c r="M92" s="112">
        <f>IF(RES_hhdet_in_tes!M92=0,"",RES_hhdet_in_tes!M92/RES_hhdet_in_fec!M92)</f>
        <v>0.72189311377933107</v>
      </c>
      <c r="N92" s="112">
        <f>IF(RES_hhdet_in_tes!N92=0,"",RES_hhdet_in_tes!N92/RES_hhdet_in_fec!N92)</f>
        <v>0.73615377326726694</v>
      </c>
      <c r="O92" s="112">
        <f>IF(RES_hhdet_in_tes!O92=0,"",RES_hhdet_in_tes!O92/RES_hhdet_in_fec!O92)</f>
        <v>0.75714056761457549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0.8059296853663066</v>
      </c>
      <c r="R92" s="112">
        <f>IF(RES_hhdet_in_tes!R92=0,"",RES_hhdet_in_tes!R92/RES_hhdet_in_fec!R92)</f>
        <v>0.82159876384308173</v>
      </c>
      <c r="S92" s="112">
        <f>IF(RES_hhdet_in_tes!S92=0,"",RES_hhdet_in_tes!S92/RES_hhdet_in_fec!S92)</f>
        <v>0.8366980576479911</v>
      </c>
      <c r="T92" s="112">
        <f>IF(RES_hhdet_in_tes!T92=0,"",RES_hhdet_in_tes!T92/RES_hhdet_in_fec!T92)</f>
        <v>0.8503728897731796</v>
      </c>
      <c r="U92" s="112">
        <f>IF(RES_hhdet_in_tes!U92=0,"",RES_hhdet_in_tes!U92/RES_hhdet_in_fec!U92)</f>
        <v>0.86176858321083938</v>
      </c>
      <c r="V92" s="112">
        <f>IF(RES_hhdet_in_tes!V92=0,"",RES_hhdet_in_tes!V92/RES_hhdet_in_fec!V92)</f>
        <v>0.87003046095314263</v>
      </c>
      <c r="W92" s="112">
        <f>IF(RES_hhdet_in_tes!W92=0,"",RES_hhdet_in_tes!W92/RES_hhdet_in_fec!W92)</f>
        <v>0.87391675012773318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0.84434462681329803</v>
      </c>
      <c r="D93" s="113">
        <f>IF(RES_hhdet_in_tes!D93=0,"",RES_hhdet_in_tes!D93/RES_hhdet_in_fec!D93)</f>
        <v>0.84145927582351632</v>
      </c>
      <c r="E93" s="113">
        <f>IF(RES_hhdet_in_tes!E93=0,"",RES_hhdet_in_tes!E93/RES_hhdet_in_fec!E93)</f>
        <v>0.84290232916981567</v>
      </c>
      <c r="F93" s="113">
        <f>IF(RES_hhdet_in_tes!F93=0,"",RES_hhdet_in_tes!F93/RES_hhdet_in_fec!F93)</f>
        <v>0.83443382239470787</v>
      </c>
      <c r="G93" s="113">
        <f>IF(RES_hhdet_in_tes!G93=0,"",RES_hhdet_in_tes!G93/RES_hhdet_in_fec!G93)</f>
        <v>0.83812066692729814</v>
      </c>
      <c r="H93" s="113">
        <f>IF(RES_hhdet_in_tes!H93=0,"",RES_hhdet_in_tes!H93/RES_hhdet_in_fec!H93)</f>
        <v>0.84045718268901692</v>
      </c>
      <c r="I93" s="113" t="str">
        <f>IF(RES_hhdet_in_tes!I93=0,"",RES_hhdet_in_tes!I93/RES_hhdet_in_fec!I93)</f>
        <v/>
      </c>
      <c r="J93" s="113">
        <f>IF(RES_hhdet_in_tes!J93=0,"",RES_hhdet_in_tes!J93/RES_hhdet_in_fec!J93)</f>
        <v>0.84351039010588358</v>
      </c>
      <c r="K93" s="113">
        <f>IF(RES_hhdet_in_tes!K93=0,"",RES_hhdet_in_tes!K93/RES_hhdet_in_fec!K93)</f>
        <v>0.84404119655479337</v>
      </c>
      <c r="L93" s="113">
        <f>IF(RES_hhdet_in_tes!L93=0,"",RES_hhdet_in_tes!L93/RES_hhdet_in_fec!L93)</f>
        <v>0.84752491889481429</v>
      </c>
      <c r="M93" s="113">
        <f>IF(RES_hhdet_in_tes!M93=0,"",RES_hhdet_in_tes!M93/RES_hhdet_in_fec!M93)</f>
        <v>0.84773406352478042</v>
      </c>
      <c r="N93" s="113">
        <f>IF(RES_hhdet_in_tes!N93=0,"",RES_hhdet_in_tes!N93/RES_hhdet_in_fec!N93)</f>
        <v>0.85613159183905785</v>
      </c>
      <c r="O93" s="113">
        <f>IF(RES_hhdet_in_tes!O93=0,"",RES_hhdet_in_tes!O93/RES_hhdet_in_fec!O93)</f>
        <v>0.86443287909823019</v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>
        <f>IF(RES_hhdet_in_tes!R93=0,"",RES_hhdet_in_tes!R93/RES_hhdet_in_fec!R93)</f>
        <v>0.91288202927758022</v>
      </c>
      <c r="S93" s="113" t="str">
        <f>IF(RES_hhdet_in_tes!S93=0,"",RES_hhdet_in_tes!S93/RES_hhdet_in_fec!S93)</f>
        <v/>
      </c>
      <c r="T93" s="113">
        <f>IF(RES_hhdet_in_tes!T93=0,"",RES_hhdet_in_tes!T93/RES_hhdet_in_fec!T93)</f>
        <v>0.92974878381064352</v>
      </c>
      <c r="U93" s="113">
        <f>IF(RES_hhdet_in_tes!U93=0,"",RES_hhdet_in_tes!U93/RES_hhdet_in_fec!U93)</f>
        <v>0.93496158255843054</v>
      </c>
      <c r="V93" s="113">
        <f>IF(RES_hhdet_in_tes!V93=0,"",RES_hhdet_in_tes!V93/RES_hhdet_in_fec!V93)</f>
        <v>0.94214499623220305</v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0.69165506529135745</v>
      </c>
      <c r="D94" s="111">
        <f>IF(RES_hhdet_in_tes!D94=0,"",RES_hhdet_in_tes!D94/RES_hhdet_in_fec!D94)</f>
        <v>0.69310880675893138</v>
      </c>
      <c r="E94" s="111">
        <f>IF(RES_hhdet_in_tes!E94=0,"",RES_hhdet_in_tes!E94/RES_hhdet_in_fec!E94)</f>
        <v>0.69480320630184222</v>
      </c>
      <c r="F94" s="111">
        <f>IF(RES_hhdet_in_tes!F94=0,"",RES_hhdet_in_tes!F94/RES_hhdet_in_fec!F94)</f>
        <v>0.69653042285502609</v>
      </c>
      <c r="G94" s="111">
        <f>IF(RES_hhdet_in_tes!G94=0,"",RES_hhdet_in_tes!G94/RES_hhdet_in_fec!G94)</f>
        <v>0.69847927134031729</v>
      </c>
      <c r="H94" s="111">
        <f>IF(RES_hhdet_in_tes!H94=0,"",RES_hhdet_in_tes!H94/RES_hhdet_in_fec!H94)</f>
        <v>0.70062664321503176</v>
      </c>
      <c r="I94" s="111" t="str">
        <f>IF(RES_hhdet_in_tes!I94=0,"",RES_hhdet_in_tes!I94/RES_hhdet_in_fec!I94)</f>
        <v/>
      </c>
      <c r="J94" s="111">
        <f>IF(RES_hhdet_in_tes!J94=0,"",RES_hhdet_in_tes!J94/RES_hhdet_in_fec!J94)</f>
        <v>0.70584712155525409</v>
      </c>
      <c r="K94" s="111">
        <f>IF(RES_hhdet_in_tes!K94=0,"",RES_hhdet_in_tes!K94/RES_hhdet_in_fec!K94)</f>
        <v>0.70927287412167106</v>
      </c>
      <c r="L94" s="111">
        <f>IF(RES_hhdet_in_tes!L94=0,"",RES_hhdet_in_tes!L94/RES_hhdet_in_fec!L94)</f>
        <v>0.71333967618532135</v>
      </c>
      <c r="M94" s="111">
        <f>IF(RES_hhdet_in_tes!M94=0,"",RES_hhdet_in_tes!M94/RES_hhdet_in_fec!M94)</f>
        <v>0.72189311377933107</v>
      </c>
      <c r="N94" s="111">
        <f>IF(RES_hhdet_in_tes!N94=0,"",RES_hhdet_in_tes!N94/RES_hhdet_in_fec!N94)</f>
        <v>0.73615377326726694</v>
      </c>
      <c r="O94" s="111">
        <f>IF(RES_hhdet_in_tes!O94=0,"",RES_hhdet_in_tes!O94/RES_hhdet_in_fec!O94)</f>
        <v>0.75714056761457538</v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>
        <f>IF(RES_hhdet_in_tes!R94=0,"",RES_hhdet_in_tes!R94/RES_hhdet_in_fec!R94)</f>
        <v>0.82159876384308173</v>
      </c>
      <c r="S94" s="111" t="str">
        <f>IF(RES_hhdet_in_tes!S94=0,"",RES_hhdet_in_tes!S94/RES_hhdet_in_fec!S94)</f>
        <v/>
      </c>
      <c r="T94" s="111">
        <f>IF(RES_hhdet_in_tes!T94=0,"",RES_hhdet_in_tes!T94/RES_hhdet_in_fec!T94)</f>
        <v>0.8503728897731796</v>
      </c>
      <c r="U94" s="111">
        <f>IF(RES_hhdet_in_tes!U94=0,"",RES_hhdet_in_tes!U94/RES_hhdet_in_fec!U94)</f>
        <v>0.86176858321083927</v>
      </c>
      <c r="V94" s="111">
        <f>IF(RES_hhdet_in_tes!V94=0,"",RES_hhdet_in_tes!V94/RES_hhdet_in_fec!V94)</f>
        <v>0.87003046095314263</v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 t="str">
        <f>IF(RES_hhdet_in_tes!I95=0,"",RES_hhdet_in_tes!I95/RES_hhdet_in_fec!I95)</f>
        <v/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>
        <f>IF(RES_hhdet_in_tes!R95=0,"",RES_hhdet_in_tes!R95/RES_hhdet_in_fec!R95)</f>
        <v>1</v>
      </c>
      <c r="S95" s="111" t="str">
        <f>IF(RES_hhdet_in_tes!S95=0,"",RES_hhdet_in_tes!S95/RES_hhdet_in_fec!S95)</f>
        <v/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0.77625627360508975</v>
      </c>
      <c r="D96" s="112">
        <f>IF(RES_hhdet_in_tes!D96=0,"",RES_hhdet_in_tes!D96/RES_hhdet_in_fec!D96)</f>
        <v>0.77728714299572677</v>
      </c>
      <c r="E96" s="112">
        <f>IF(RES_hhdet_in_tes!E96=0,"",RES_hhdet_in_tes!E96/RES_hhdet_in_fec!E96)</f>
        <v>0.77839730082130376</v>
      </c>
      <c r="F96" s="112">
        <f>IF(RES_hhdet_in_tes!F96=0,"",RES_hhdet_in_tes!F96/RES_hhdet_in_fec!F96)</f>
        <v>0.77951812272683929</v>
      </c>
      <c r="G96" s="112">
        <f>IF(RES_hhdet_in_tes!G96=0,"",RES_hhdet_in_tes!G96/RES_hhdet_in_fec!G96)</f>
        <v>0.78071260017044242</v>
      </c>
      <c r="H96" s="112">
        <f>IF(RES_hhdet_in_tes!H96=0,"",RES_hhdet_in_tes!H96/RES_hhdet_in_fec!H96)</f>
        <v>0.78197367265657802</v>
      </c>
      <c r="I96" s="112">
        <f>IF(RES_hhdet_in_tes!I96=0,"",RES_hhdet_in_tes!I96/RES_hhdet_in_fec!I96)</f>
        <v>0.78331774592973713</v>
      </c>
      <c r="J96" s="112">
        <f>IF(RES_hhdet_in_tes!J96=0,"",RES_hhdet_in_tes!J96/RES_hhdet_in_fec!J96)</f>
        <v>0.78481048956675137</v>
      </c>
      <c r="K96" s="112">
        <f>IF(RES_hhdet_in_tes!K96=0,"",RES_hhdet_in_tes!K96/RES_hhdet_in_fec!K96)</f>
        <v>0.78651009996613297</v>
      </c>
      <c r="L96" s="112">
        <f>IF(RES_hhdet_in_tes!L96=0,"",RES_hhdet_in_tes!L96/RES_hhdet_in_fec!L96)</f>
        <v>0.78843694512547491</v>
      </c>
      <c r="M96" s="112">
        <f>IF(RES_hhdet_in_tes!M96=0,"",RES_hhdet_in_tes!M96/RES_hhdet_in_fec!M96)</f>
        <v>0.79192615878362305</v>
      </c>
      <c r="N96" s="112">
        <f>IF(RES_hhdet_in_tes!N96=0,"",RES_hhdet_in_tes!N96/RES_hhdet_in_fec!N96)</f>
        <v>0.79756437864609031</v>
      </c>
      <c r="O96" s="112">
        <f>IF(RES_hhdet_in_tes!O96=0,"",RES_hhdet_in_tes!O96/RES_hhdet_in_fec!O96)</f>
        <v>0.80610389913358227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0.82811314311122963</v>
      </c>
      <c r="R96" s="112">
        <f>IF(RES_hhdet_in_tes!R96=0,"",RES_hhdet_in_tes!R96/RES_hhdet_in_fec!R96)</f>
        <v>0.83592717396286853</v>
      </c>
      <c r="S96" s="112">
        <f>IF(RES_hhdet_in_tes!S96=0,"",RES_hhdet_in_tes!S96/RES_hhdet_in_fec!S96)</f>
        <v>0.84366417033693031</v>
      </c>
      <c r="T96" s="112">
        <f>IF(RES_hhdet_in_tes!T96=0,"",RES_hhdet_in_tes!T96/RES_hhdet_in_fec!T96)</f>
        <v>0.85116190179147466</v>
      </c>
      <c r="U96" s="112">
        <f>IF(RES_hhdet_in_tes!U96=0,"",RES_hhdet_in_tes!U96/RES_hhdet_in_fec!U96)</f>
        <v>0.85820505844539963</v>
      </c>
      <c r="V96" s="112">
        <f>IF(RES_hhdet_in_tes!V96=0,"",RES_hhdet_in_tes!V96/RES_hhdet_in_fec!V96)</f>
        <v>0.86446331183166125</v>
      </c>
      <c r="W96" s="112" t="str">
        <f>IF(RES_hhdet_in_tes!W96=0,"",RES_hhdet_in_tes!W96/RES_hhdet_in_fec!W96)</f>
        <v/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0.893604883903937</v>
      </c>
      <c r="D97" s="113">
        <f>IF(RES_hhdet_in_tes!D97=0,"",RES_hhdet_in_tes!D97/RES_hhdet_in_fec!D97)</f>
        <v>0.89130078254409473</v>
      </c>
      <c r="E97" s="113">
        <f>IF(RES_hhdet_in_tes!E97=0,"",RES_hhdet_in_tes!E97/RES_hhdet_in_fec!E97)</f>
        <v>0.89198427052230145</v>
      </c>
      <c r="F97" s="113">
        <f>IF(RES_hhdet_in_tes!F97=0,"",RES_hhdet_in_tes!F97/RES_hhdet_in_fec!F97)</f>
        <v>0.88605942253880254</v>
      </c>
      <c r="G97" s="113">
        <f>IF(RES_hhdet_in_tes!G97=0,"",RES_hhdet_in_tes!G97/RES_hhdet_in_fec!G97)</f>
        <v>0.88843296478210421</v>
      </c>
      <c r="H97" s="113">
        <f>IF(RES_hhdet_in_tes!H97=0,"",RES_hhdet_in_tes!H97/RES_hhdet_in_fec!H97)</f>
        <v>0.89011210590744583</v>
      </c>
      <c r="I97" s="113">
        <f>IF(RES_hhdet_in_tes!I97=0,"",RES_hhdet_in_tes!I97/RES_hhdet_in_fec!I97)</f>
        <v>0.88003663448720182</v>
      </c>
      <c r="J97" s="113">
        <f>IF(RES_hhdet_in_tes!J97=0,"",RES_hhdet_in_tes!J97/RES_hhdet_in_fec!J97)</f>
        <v>0.89146103317614023</v>
      </c>
      <c r="K97" s="113">
        <f>IF(RES_hhdet_in_tes!K97=0,"",RES_hhdet_in_tes!K97/RES_hhdet_in_fec!K97)</f>
        <v>0.89103130942354303</v>
      </c>
      <c r="L97" s="113">
        <f>IF(RES_hhdet_in_tes!L97=0,"",RES_hhdet_in_tes!L97/RES_hhdet_in_fec!L97)</f>
        <v>0.89294424875425527</v>
      </c>
      <c r="M97" s="113">
        <f>IF(RES_hhdet_in_tes!M97=0,"",RES_hhdet_in_tes!M97/RES_hhdet_in_fec!M97)</f>
        <v>0.89060458207292892</v>
      </c>
      <c r="N97" s="113">
        <f>IF(RES_hhdet_in_tes!N97=0,"",RES_hhdet_in_tes!N97/RES_hhdet_in_fec!N97)</f>
        <v>0.89352610208102901</v>
      </c>
      <c r="O97" s="113">
        <f>IF(RES_hhdet_in_tes!O97=0,"",RES_hhdet_in_tes!O97/RES_hhdet_in_fec!O97)</f>
        <v>0.89431880245426609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0.91782164307897973</v>
      </c>
      <c r="R97" s="113">
        <f>IF(RES_hhdet_in_tes!R97=0,"",RES_hhdet_in_tes!R97/RES_hhdet_in_fec!R97)</f>
        <v>0.92095802885512734</v>
      </c>
      <c r="S97" s="113">
        <f>IF(RES_hhdet_in_tes!S97=0,"",RES_hhdet_in_tes!S97/RES_hhdet_in_fec!S97)</f>
        <v>0.92042761336534085</v>
      </c>
      <c r="T97" s="113">
        <f>IF(RES_hhdet_in_tes!T97=0,"",RES_hhdet_in_tes!T97/RES_hhdet_in_fec!T97)</f>
        <v>0.93045914818842446</v>
      </c>
      <c r="U97" s="113">
        <f>IF(RES_hhdet_in_tes!U97=0,"",RES_hhdet_in_tes!U97/RES_hhdet_in_fec!U97)</f>
        <v>0.93348274914468143</v>
      </c>
      <c r="V97" s="113">
        <f>IF(RES_hhdet_in_tes!V97=0,"",RES_hhdet_in_tes!V97/RES_hhdet_in_fec!V97)</f>
        <v>0.94047372259716133</v>
      </c>
      <c r="W97" s="113">
        <f>IF(RES_hhdet_in_tes!W97=0,"",RES_hhdet_in_tes!W97/RES_hhdet_in_fec!W97)</f>
        <v>0.9369581166752422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0.77625627360508975</v>
      </c>
      <c r="D98" s="111">
        <f>IF(RES_hhdet_in_tes!D98=0,"",RES_hhdet_in_tes!D98/RES_hhdet_in_fec!D98)</f>
        <v>0.77728714299572677</v>
      </c>
      <c r="E98" s="111">
        <f>IF(RES_hhdet_in_tes!E98=0,"",RES_hhdet_in_tes!E98/RES_hhdet_in_fec!E98)</f>
        <v>0.77839730082130376</v>
      </c>
      <c r="F98" s="111">
        <f>IF(RES_hhdet_in_tes!F98=0,"",RES_hhdet_in_tes!F98/RES_hhdet_in_fec!F98)</f>
        <v>0.77951812272683929</v>
      </c>
      <c r="G98" s="111">
        <f>IF(RES_hhdet_in_tes!G98=0,"",RES_hhdet_in_tes!G98/RES_hhdet_in_fec!G98)</f>
        <v>0.78071260017044242</v>
      </c>
      <c r="H98" s="111">
        <f>IF(RES_hhdet_in_tes!H98=0,"",RES_hhdet_in_tes!H98/RES_hhdet_in_fec!H98)</f>
        <v>0.78197367265657802</v>
      </c>
      <c r="I98" s="111">
        <f>IF(RES_hhdet_in_tes!I98=0,"",RES_hhdet_in_tes!I98/RES_hhdet_in_fec!I98)</f>
        <v>0.78331774592973724</v>
      </c>
      <c r="J98" s="111">
        <f>IF(RES_hhdet_in_tes!J98=0,"",RES_hhdet_in_tes!J98/RES_hhdet_in_fec!J98)</f>
        <v>0.78481048956675137</v>
      </c>
      <c r="K98" s="111">
        <f>IF(RES_hhdet_in_tes!K98=0,"",RES_hhdet_in_tes!K98/RES_hhdet_in_fec!K98)</f>
        <v>0.78651009996613297</v>
      </c>
      <c r="L98" s="111">
        <f>IF(RES_hhdet_in_tes!L98=0,"",RES_hhdet_in_tes!L98/RES_hhdet_in_fec!L98)</f>
        <v>0.78843694512547491</v>
      </c>
      <c r="M98" s="111">
        <f>IF(RES_hhdet_in_tes!M98=0,"",RES_hhdet_in_tes!M98/RES_hhdet_in_fec!M98)</f>
        <v>0.79192615878362294</v>
      </c>
      <c r="N98" s="111">
        <f>IF(RES_hhdet_in_tes!N98=0,"",RES_hhdet_in_tes!N98/RES_hhdet_in_fec!N98)</f>
        <v>0.79756437864609031</v>
      </c>
      <c r="O98" s="111">
        <f>IF(RES_hhdet_in_tes!O98=0,"",RES_hhdet_in_tes!O98/RES_hhdet_in_fec!O98)</f>
        <v>0.80610389913358227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0.82811314311122963</v>
      </c>
      <c r="R98" s="111">
        <f>IF(RES_hhdet_in_tes!R98=0,"",RES_hhdet_in_tes!R98/RES_hhdet_in_fec!R98)</f>
        <v>0.83592717396286853</v>
      </c>
      <c r="S98" s="111">
        <f>IF(RES_hhdet_in_tes!S98=0,"",RES_hhdet_in_tes!S98/RES_hhdet_in_fec!S98)</f>
        <v>0.84366417033693031</v>
      </c>
      <c r="T98" s="111">
        <f>IF(RES_hhdet_in_tes!T98=0,"",RES_hhdet_in_tes!T98/RES_hhdet_in_fec!T98)</f>
        <v>0.85116190179147466</v>
      </c>
      <c r="U98" s="111">
        <f>IF(RES_hhdet_in_tes!U98=0,"",RES_hhdet_in_tes!U98/RES_hhdet_in_fec!U98)</f>
        <v>0.85820505844539963</v>
      </c>
      <c r="V98" s="111">
        <f>IF(RES_hhdet_in_tes!V98=0,"",RES_hhdet_in_tes!V98/RES_hhdet_in_fec!V98)</f>
        <v>0.86446331183166125</v>
      </c>
      <c r="W98" s="111">
        <f>IF(RES_hhdet_in_tes!W98=0,"",RES_hhdet_in_tes!W98/RES_hhdet_in_fec!W98)</f>
        <v>0.86938976711328297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0.77560244913429854</v>
      </c>
      <c r="D100" s="124">
        <f>IF(RES_hhdet_in_tes!D100=0,"",RES_hhdet_in_tes!D100/RES_hhdet_in_fec!D100)</f>
        <v>0.77690942615596326</v>
      </c>
      <c r="E100" s="124">
        <f>IF(RES_hhdet_in_tes!E100=0,"",RES_hhdet_in_tes!E100/RES_hhdet_in_fec!E100)</f>
        <v>0.77826473202001611</v>
      </c>
      <c r="F100" s="124">
        <f>IF(RES_hhdet_in_tes!F100=0,"",RES_hhdet_in_tes!F100/RES_hhdet_in_fec!F100)</f>
        <v>0.77962662818075845</v>
      </c>
      <c r="G100" s="124">
        <f>IF(RES_hhdet_in_tes!G100=0,"",RES_hhdet_in_tes!G100/RES_hhdet_in_fec!G100)</f>
        <v>0.78103303236268384</v>
      </c>
      <c r="H100" s="124">
        <f>IF(RES_hhdet_in_tes!H100=0,"",RES_hhdet_in_tes!H100/RES_hhdet_in_fec!H100)</f>
        <v>0.78247930391903431</v>
      </c>
      <c r="I100" s="124">
        <f>IF(RES_hhdet_in_tes!I100=0,"",RES_hhdet_in_tes!I100/RES_hhdet_in_fec!I100)</f>
        <v>0.78397478577823299</v>
      </c>
      <c r="J100" s="124">
        <f>IF(RES_hhdet_in_tes!J100=0,"",RES_hhdet_in_tes!J100/RES_hhdet_in_fec!J100)</f>
        <v>0.78555775262027316</v>
      </c>
      <c r="K100" s="124">
        <f>IF(RES_hhdet_in_tes!K100=0,"",RES_hhdet_in_tes!K100/RES_hhdet_in_fec!K100)</f>
        <v>0.78726074799058698</v>
      </c>
      <c r="L100" s="124">
        <f>IF(RES_hhdet_in_tes!L100=0,"",RES_hhdet_in_tes!L100/RES_hhdet_in_fec!L100)</f>
        <v>0.78909247862179488</v>
      </c>
      <c r="M100" s="124">
        <f>IF(RES_hhdet_in_tes!M100=0,"",RES_hhdet_in_tes!M100/RES_hhdet_in_fec!M100)</f>
        <v>0.79158460725550395</v>
      </c>
      <c r="N100" s="124">
        <f>IF(RES_hhdet_in_tes!N100=0,"",RES_hhdet_in_tes!N100/RES_hhdet_in_fec!N100)</f>
        <v>0.79488788882673578</v>
      </c>
      <c r="O100" s="124">
        <f>IF(RES_hhdet_in_tes!O100=0,"",RES_hhdet_in_tes!O100/RES_hhdet_in_fec!O100)</f>
        <v>0.79936888082037838</v>
      </c>
      <c r="P100" s="124">
        <f>IF(RES_hhdet_in_tes!P100=0,"",RES_hhdet_in_tes!P100/RES_hhdet_in_fec!P100)</f>
        <v>0.80522010253588128</v>
      </c>
      <c r="Q100" s="124">
        <f>IF(RES_hhdet_in_tes!Q100=0,"",RES_hhdet_in_tes!Q100/RES_hhdet_in_fec!Q100)</f>
        <v>0.8127615477518576</v>
      </c>
      <c r="R100" s="124">
        <f>IF(RES_hhdet_in_tes!R100=0,"",RES_hhdet_in_tes!R100/RES_hhdet_in_fec!R100)</f>
        <v>0.82302052111649326</v>
      </c>
      <c r="S100" s="124">
        <f>IF(RES_hhdet_in_tes!S100=0,"",RES_hhdet_in_tes!S100/RES_hhdet_in_fec!S100)</f>
        <v>0.83582467941454297</v>
      </c>
      <c r="T100" s="124">
        <f>IF(RES_hhdet_in_tes!T100=0,"",RES_hhdet_in_tes!T100/RES_hhdet_in_fec!T100)</f>
        <v>0.84959122619980154</v>
      </c>
      <c r="U100" s="124">
        <f>IF(RES_hhdet_in_tes!U100=0,"",RES_hhdet_in_tes!U100/RES_hhdet_in_fec!U100)</f>
        <v>0.8627373650261031</v>
      </c>
      <c r="V100" s="124">
        <f>IF(RES_hhdet_in_tes!V100=0,"",RES_hhdet_in_tes!V100/RES_hhdet_in_fec!V100)</f>
        <v>0.87368029944726444</v>
      </c>
      <c r="W100" s="124">
        <f>IF(RES_hhdet_in_tes!W100=0,"",RES_hhdet_in_tes!W100/RES_hhdet_in_fec!W100)</f>
        <v>0.88186404411964803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0.77560244913429854</v>
      </c>
      <c r="D103" s="45">
        <f>IF(RES_hhdet_in_tes!D103=0,"",RES_hhdet_in_tes!D103/RES_hhdet_in_fec!D103)</f>
        <v>0.77690942615596326</v>
      </c>
      <c r="E103" s="45">
        <f>IF(RES_hhdet_in_tes!E103=0,"",RES_hhdet_in_tes!E103/RES_hhdet_in_fec!E103)</f>
        <v>0.77826473202001611</v>
      </c>
      <c r="F103" s="45">
        <f>IF(RES_hhdet_in_tes!F103=0,"",RES_hhdet_in_tes!F103/RES_hhdet_in_fec!F103)</f>
        <v>0.77962662818075845</v>
      </c>
      <c r="G103" s="45">
        <f>IF(RES_hhdet_in_tes!G103=0,"",RES_hhdet_in_tes!G103/RES_hhdet_in_fec!G103)</f>
        <v>0.78103303236268384</v>
      </c>
      <c r="H103" s="45">
        <f>IF(RES_hhdet_in_tes!H103=0,"",RES_hhdet_in_tes!H103/RES_hhdet_in_fec!H103)</f>
        <v>0.78247930391903431</v>
      </c>
      <c r="I103" s="45">
        <f>IF(RES_hhdet_in_tes!I103=0,"",RES_hhdet_in_tes!I103/RES_hhdet_in_fec!I103)</f>
        <v>0.78397478577823299</v>
      </c>
      <c r="J103" s="45">
        <f>IF(RES_hhdet_in_tes!J103=0,"",RES_hhdet_in_tes!J103/RES_hhdet_in_fec!J103)</f>
        <v>0.78555775262027316</v>
      </c>
      <c r="K103" s="45">
        <f>IF(RES_hhdet_in_tes!K103=0,"",RES_hhdet_in_tes!K103/RES_hhdet_in_fec!K103)</f>
        <v>0.78726074799058698</v>
      </c>
      <c r="L103" s="45">
        <f>IF(RES_hhdet_in_tes!L103=0,"",RES_hhdet_in_tes!L103/RES_hhdet_in_fec!L103)</f>
        <v>0.78909247862179488</v>
      </c>
      <c r="M103" s="45">
        <f>IF(RES_hhdet_in_tes!M103=0,"",RES_hhdet_in_tes!M103/RES_hhdet_in_fec!M103)</f>
        <v>0.79158460725550395</v>
      </c>
      <c r="N103" s="45">
        <f>IF(RES_hhdet_in_tes!N103=0,"",RES_hhdet_in_tes!N103/RES_hhdet_in_fec!N103)</f>
        <v>0.79488788882673578</v>
      </c>
      <c r="O103" s="45">
        <f>IF(RES_hhdet_in_tes!O103=0,"",RES_hhdet_in_tes!O103/RES_hhdet_in_fec!O103)</f>
        <v>0.79936888082037838</v>
      </c>
      <c r="P103" s="45">
        <f>IF(RES_hhdet_in_tes!P103=0,"",RES_hhdet_in_tes!P103/RES_hhdet_in_fec!P103)</f>
        <v>0.80522010253588128</v>
      </c>
      <c r="Q103" s="45">
        <f>IF(RES_hhdet_in_tes!Q103=0,"",RES_hhdet_in_tes!Q103/RES_hhdet_in_fec!Q103)</f>
        <v>0.8127615477518576</v>
      </c>
      <c r="R103" s="45">
        <f>IF(RES_hhdet_in_tes!R103=0,"",RES_hhdet_in_tes!R103/RES_hhdet_in_fec!R103)</f>
        <v>0.82302052111649326</v>
      </c>
      <c r="S103" s="45">
        <f>IF(RES_hhdet_in_tes!S103=0,"",RES_hhdet_in_tes!S103/RES_hhdet_in_fec!S103)</f>
        <v>0.83582467941454297</v>
      </c>
      <c r="T103" s="45">
        <f>IF(RES_hhdet_in_tes!T103=0,"",RES_hhdet_in_tes!T103/RES_hhdet_in_fec!T103)</f>
        <v>0.84959122619980154</v>
      </c>
      <c r="U103" s="45">
        <f>IF(RES_hhdet_in_tes!U103=0,"",RES_hhdet_in_tes!U103/RES_hhdet_in_fec!U103)</f>
        <v>0.8627373650261031</v>
      </c>
      <c r="V103" s="45">
        <f>IF(RES_hhdet_in_tes!V103=0,"",RES_hhdet_in_tes!V103/RES_hhdet_in_fec!V103)</f>
        <v>0.87368029944726444</v>
      </c>
      <c r="W103" s="45">
        <f>IF(RES_hhdet_in_tes!W103=0,"",RES_hhdet_in_tes!W103/RES_hhdet_in_fec!W103)</f>
        <v>0.88186404411964803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>
        <f>IF(RES_hhdet_in_tes!E105=0,"",RES_hhdet_in_tes!E105/RES_hhdet_in_fec!E105)</f>
        <v>0.8406131207575348</v>
      </c>
      <c r="F105" s="119">
        <f>IF(RES_hhdet_in_tes!F105=0,"",RES_hhdet_in_tes!F105/RES_hhdet_in_fec!F105)</f>
        <v>0.84276235212707995</v>
      </c>
      <c r="G105" s="119">
        <f>IF(RES_hhdet_in_tes!G105=0,"",RES_hhdet_in_tes!G105/RES_hhdet_in_fec!G105)</f>
        <v>0.8482786388568756</v>
      </c>
      <c r="H105" s="119">
        <f>IF(RES_hhdet_in_tes!H105=0,"",RES_hhdet_in_tes!H105/RES_hhdet_in_fec!H105)</f>
        <v>0.85740649010959091</v>
      </c>
      <c r="I105" s="119">
        <f>IF(RES_hhdet_in_tes!I105=0,"",RES_hhdet_in_tes!I105/RES_hhdet_in_fec!I105)</f>
        <v>0.85875903572292822</v>
      </c>
      <c r="J105" s="119">
        <f>IF(RES_hhdet_in_tes!J105=0,"",RES_hhdet_in_tes!J105/RES_hhdet_in_fec!J105)</f>
        <v>0.8621261841667619</v>
      </c>
      <c r="K105" s="119">
        <f>IF(RES_hhdet_in_tes!K105=0,"",RES_hhdet_in_tes!K105/RES_hhdet_in_fec!K105)</f>
        <v>0.86944465075954414</v>
      </c>
      <c r="L105" s="119">
        <f>IF(RES_hhdet_in_tes!L105=0,"",RES_hhdet_in_tes!L105/RES_hhdet_in_fec!L105)</f>
        <v>0.87216392900322315</v>
      </c>
      <c r="M105" s="119">
        <f>IF(RES_hhdet_in_tes!M105=0,"",RES_hhdet_in_tes!M105/RES_hhdet_in_fec!M105)</f>
        <v>0.87967584057327697</v>
      </c>
      <c r="N105" s="119">
        <f>IF(RES_hhdet_in_tes!N105=0,"",RES_hhdet_in_tes!N105/RES_hhdet_in_fec!N105)</f>
        <v>0.88239502857109142</v>
      </c>
      <c r="O105" s="119">
        <f>IF(RES_hhdet_in_tes!O105=0,"",RES_hhdet_in_tes!O105/RES_hhdet_in_fec!O105)</f>
        <v>0.8887335021295284</v>
      </c>
      <c r="P105" s="119">
        <f>IF(RES_hhdet_in_tes!P105=0,"",RES_hhdet_in_tes!P105/RES_hhdet_in_fec!P105)</f>
        <v>0.89310269241477414</v>
      </c>
      <c r="Q105" s="119">
        <f>IF(RES_hhdet_in_tes!Q105=0,"",RES_hhdet_in_tes!Q105/RES_hhdet_in_fec!Q105)</f>
        <v>0.8987173733378484</v>
      </c>
      <c r="R105" s="119">
        <f>IF(RES_hhdet_in_tes!R105=0,"",RES_hhdet_in_tes!R105/RES_hhdet_in_fec!R105)</f>
        <v>0.90077423330386297</v>
      </c>
      <c r="S105" s="119">
        <f>IF(RES_hhdet_in_tes!S105=0,"",RES_hhdet_in_tes!S105/RES_hhdet_in_fec!S105)</f>
        <v>0.90310515685684578</v>
      </c>
      <c r="T105" s="119">
        <f>IF(RES_hhdet_in_tes!T105=0,"",RES_hhdet_in_tes!T105/RES_hhdet_in_fec!T105)</f>
        <v>0.90845189838821816</v>
      </c>
      <c r="U105" s="119">
        <f>IF(RES_hhdet_in_tes!U105=0,"",RES_hhdet_in_tes!U105/RES_hhdet_in_fec!U105)</f>
        <v>0.91537217606703369</v>
      </c>
      <c r="V105" s="119">
        <f>IF(RES_hhdet_in_tes!V105=0,"",RES_hhdet_in_tes!V105/RES_hhdet_in_fec!V105)</f>
        <v>0.92025506890368647</v>
      </c>
      <c r="W105" s="119">
        <f>IF(RES_hhdet_in_tes!W105=0,"",RES_hhdet_in_tes!W105/RES_hhdet_in_fec!W105)</f>
        <v>0.92446435549919503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>
        <f>IF(RES_hhdet_in_tes!E106=0,"",RES_hhdet_in_tes!E106/RES_hhdet_in_fec!E106)</f>
        <v>0.84252615176749435</v>
      </c>
      <c r="F106" s="124">
        <f>IF(RES_hhdet_in_tes!F106=0,"",RES_hhdet_in_tes!F106/RES_hhdet_in_fec!F106)</f>
        <v>0.84740283893055224</v>
      </c>
      <c r="G106" s="124">
        <f>IF(RES_hhdet_in_tes!G106=0,"",RES_hhdet_in_tes!G106/RES_hhdet_in_fec!G106)</f>
        <v>0.85227837131150408</v>
      </c>
      <c r="H106" s="124">
        <f>IF(RES_hhdet_in_tes!H106=0,"",RES_hhdet_in_tes!H106/RES_hhdet_in_fec!H106)</f>
        <v>0.85714855310290006</v>
      </c>
      <c r="I106" s="124">
        <f>IF(RES_hhdet_in_tes!I106=0,"",RES_hhdet_in_tes!I106/RES_hhdet_in_fec!I106)</f>
        <v>0.86202292065901631</v>
      </c>
      <c r="J106" s="124">
        <f>IF(RES_hhdet_in_tes!J106=0,"",RES_hhdet_in_tes!J106/RES_hhdet_in_fec!J106)</f>
        <v>0.86690336070399487</v>
      </c>
      <c r="K106" s="124">
        <f>IF(RES_hhdet_in_tes!K106=0,"",RES_hhdet_in_tes!K106/RES_hhdet_in_fec!K106)</f>
        <v>0.87178444748787964</v>
      </c>
      <c r="L106" s="124">
        <f>IF(RES_hhdet_in_tes!L106=0,"",RES_hhdet_in_tes!L106/RES_hhdet_in_fec!L106)</f>
        <v>0.87666717255489968</v>
      </c>
      <c r="M106" s="124">
        <f>IF(RES_hhdet_in_tes!M106=0,"",RES_hhdet_in_tes!M106/RES_hhdet_in_fec!M106)</f>
        <v>0.88160111142493625</v>
      </c>
      <c r="N106" s="124">
        <f>IF(RES_hhdet_in_tes!N106=0,"",RES_hhdet_in_tes!N106/RES_hhdet_in_fec!N106)</f>
        <v>0.88661045660126203</v>
      </c>
      <c r="O106" s="124">
        <f>IF(RES_hhdet_in_tes!O106=0,"",RES_hhdet_in_tes!O106/RES_hhdet_in_fec!O106)</f>
        <v>0.8916691497587661</v>
      </c>
      <c r="P106" s="124">
        <f>IF(RES_hhdet_in_tes!P106=0,"",RES_hhdet_in_tes!P106/RES_hhdet_in_fec!P106)</f>
        <v>0.89667159498344207</v>
      </c>
      <c r="Q106" s="124">
        <f>IF(RES_hhdet_in_tes!Q106=0,"",RES_hhdet_in_tes!Q106/RES_hhdet_in_fec!Q106)</f>
        <v>0.90132170967162306</v>
      </c>
      <c r="R106" s="124">
        <f>IF(RES_hhdet_in_tes!R106=0,"",RES_hhdet_in_tes!R106/RES_hhdet_in_fec!R106)</f>
        <v>0.90537465661529759</v>
      </c>
      <c r="S106" s="124">
        <f>IF(RES_hhdet_in_tes!S106=0,"",RES_hhdet_in_tes!S106/RES_hhdet_in_fec!S106)</f>
        <v>0.90910767704617468</v>
      </c>
      <c r="T106" s="124">
        <f>IF(RES_hhdet_in_tes!T106=0,"",RES_hhdet_in_tes!T106/RES_hhdet_in_fec!T106)</f>
        <v>0.91258742196857756</v>
      </c>
      <c r="U106" s="124">
        <f>IF(RES_hhdet_in_tes!U106=0,"",RES_hhdet_in_tes!U106/RES_hhdet_in_fec!U106)</f>
        <v>0.91587418219606098</v>
      </c>
      <c r="V106" s="124">
        <f>IF(RES_hhdet_in_tes!V106=0,"",RES_hhdet_in_tes!V106/RES_hhdet_in_fec!V106)</f>
        <v>0.91904038952907685</v>
      </c>
      <c r="W106" s="124">
        <f>IF(RES_hhdet_in_tes!W106=0,"",RES_hhdet_in_tes!W106/RES_hhdet_in_fec!W106)</f>
        <v>0.92199848098979087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>
        <f>IF(RES_hhdet_in_tes!E107=0,"",RES_hhdet_in_tes!E107/RES_hhdet_in_fec!E107)</f>
        <v>0.84191777429067616</v>
      </c>
      <c r="F107" s="111">
        <f>IF(RES_hhdet_in_tes!F107=0,"",RES_hhdet_in_tes!F107/RES_hhdet_in_fec!F107)</f>
        <v>0.84681505085737196</v>
      </c>
      <c r="G107" s="111">
        <f>IF(RES_hhdet_in_tes!G107=0,"",RES_hhdet_in_tes!G107/RES_hhdet_in_fec!G107)</f>
        <v>0.85171301397798749</v>
      </c>
      <c r="H107" s="111">
        <f>IF(RES_hhdet_in_tes!H107=0,"",RES_hhdet_in_tes!H107/RES_hhdet_in_fec!H107)</f>
        <v>0.85661159206870174</v>
      </c>
      <c r="I107" s="111">
        <f>IF(RES_hhdet_in_tes!I107=0,"",RES_hhdet_in_tes!I107/RES_hhdet_in_fec!I107)</f>
        <v>0.86151092924790029</v>
      </c>
      <c r="J107" s="111">
        <f>IF(RES_hhdet_in_tes!J107=0,"",RES_hhdet_in_tes!J107/RES_hhdet_in_fec!J107)</f>
        <v>0.86641161591773763</v>
      </c>
      <c r="K107" s="111">
        <f>IF(RES_hhdet_in_tes!K107=0,"",RES_hhdet_in_tes!K107/RES_hhdet_in_fec!K107)</f>
        <v>0.87131415407533752</v>
      </c>
      <c r="L107" s="111">
        <f>IF(RES_hhdet_in_tes!L107=0,"",RES_hhdet_in_tes!L107/RES_hhdet_in_fec!L107)</f>
        <v>0.87621867802551134</v>
      </c>
      <c r="M107" s="111">
        <f>IF(RES_hhdet_in_tes!M107=0,"",RES_hhdet_in_tes!M107/RES_hhdet_in_fec!M107)</f>
        <v>0.88117561274113732</v>
      </c>
      <c r="N107" s="111">
        <f>IF(RES_hhdet_in_tes!N107=0,"",RES_hhdet_in_tes!N107/RES_hhdet_in_fec!N107)</f>
        <v>0.88620381678891469</v>
      </c>
      <c r="O107" s="111">
        <f>IF(RES_hhdet_in_tes!O107=0,"",RES_hhdet_in_tes!O107/RES_hhdet_in_fec!O107)</f>
        <v>0.89128039474280474</v>
      </c>
      <c r="P107" s="111">
        <f>IF(RES_hhdet_in_tes!P107=0,"",RES_hhdet_in_tes!P107/RES_hhdet_in_fec!P107)</f>
        <v>0.89629923245075616</v>
      </c>
      <c r="Q107" s="111">
        <f>IF(RES_hhdet_in_tes!Q107=0,"",RES_hhdet_in_tes!Q107/RES_hhdet_in_fec!Q107)</f>
        <v>0.9009651267110389</v>
      </c>
      <c r="R107" s="111">
        <f>IF(RES_hhdet_in_tes!R107=0,"",RES_hhdet_in_tes!R107/RES_hhdet_in_fec!R107)</f>
        <v>0.90503581812337552</v>
      </c>
      <c r="S107" s="111">
        <f>IF(RES_hhdet_in_tes!S107=0,"",RES_hhdet_in_tes!S107/RES_hhdet_in_fec!S107)</f>
        <v>0.90878442651903768</v>
      </c>
      <c r="T107" s="111">
        <f>IF(RES_hhdet_in_tes!T107=0,"",RES_hhdet_in_tes!T107/RES_hhdet_in_fec!T107)</f>
        <v>0.9122766899419692</v>
      </c>
      <c r="U107" s="111">
        <f>IF(RES_hhdet_in_tes!U107=0,"",RES_hhdet_in_tes!U107/RES_hhdet_in_fec!U107)</f>
        <v>0.91557834643612612</v>
      </c>
      <c r="V107" s="111">
        <f>IF(RES_hhdet_in_tes!V107=0,"",RES_hhdet_in_tes!V107/RES_hhdet_in_fec!V107)</f>
        <v>0.9187551340454585</v>
      </c>
      <c r="W107" s="111">
        <f>IF(RES_hhdet_in_tes!W107=0,"",RES_hhdet_in_tes!W107/RES_hhdet_in_fec!W107)</f>
        <v>0.92172535331379701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>
        <f>IF(RES_hhdet_in_tes!E109=0,"",RES_hhdet_in_tes!E109/RES_hhdet_in_fec!E109)</f>
        <v>2.5988628912268577</v>
      </c>
      <c r="F109" s="124">
        <f>IF(RES_hhdet_in_tes!F109=0,"",RES_hhdet_in_tes!F109/RES_hhdet_in_fec!F109)</f>
        <v>2.6836975122578228</v>
      </c>
      <c r="G109" s="124">
        <f>IF(RES_hhdet_in_tes!G109=0,"",RES_hhdet_in_tes!G109/RES_hhdet_in_fec!G109)</f>
        <v>2.7693382721292963</v>
      </c>
      <c r="H109" s="124">
        <f>IF(RES_hhdet_in_tes!H109=0,"",RES_hhdet_in_tes!H109/RES_hhdet_in_fec!H109)</f>
        <v>2.855693001004215</v>
      </c>
      <c r="I109" s="124">
        <f>IF(RES_hhdet_in_tes!I109=0,"",RES_hhdet_in_tes!I109/RES_hhdet_in_fec!I109)</f>
        <v>2.9429330755190075</v>
      </c>
      <c r="J109" s="124">
        <f>IF(RES_hhdet_in_tes!J109=0,"",RES_hhdet_in_tes!J109/RES_hhdet_in_fec!J109)</f>
        <v>3.0317713449605419</v>
      </c>
      <c r="K109" s="124">
        <f>IF(RES_hhdet_in_tes!K109=0,"",RES_hhdet_in_tes!K109/RES_hhdet_in_fec!K109)</f>
        <v>3.1228071882322821</v>
      </c>
      <c r="L109" s="124">
        <f>IF(RES_hhdet_in_tes!L109=0,"",RES_hhdet_in_tes!L109/RES_hhdet_in_fec!L109)</f>
        <v>3.2161887982583686</v>
      </c>
      <c r="M109" s="124">
        <f>IF(RES_hhdet_in_tes!M109=0,"",RES_hhdet_in_tes!M109/RES_hhdet_in_fec!M109)</f>
        <v>3.3277243321959995</v>
      </c>
      <c r="N109" s="124">
        <f>IF(RES_hhdet_in_tes!N109=0,"",RES_hhdet_in_tes!N109/RES_hhdet_in_fec!N109)</f>
        <v>3.4625871682298897</v>
      </c>
      <c r="O109" s="124">
        <f>IF(RES_hhdet_in_tes!O109=0,"",RES_hhdet_in_tes!O109/RES_hhdet_in_fec!O109)</f>
        <v>3.6236373971660205</v>
      </c>
      <c r="P109" s="124">
        <f>IF(RES_hhdet_in_tes!P109=0,"",RES_hhdet_in_tes!P109/RES_hhdet_in_fec!P109)</f>
        <v>3.7982929025379555</v>
      </c>
      <c r="Q109" s="124">
        <f>IF(RES_hhdet_in_tes!Q109=0,"",RES_hhdet_in_tes!Q109/RES_hhdet_in_fec!Q109)</f>
        <v>3.948388977087677</v>
      </c>
      <c r="R109" s="124">
        <f>IF(RES_hhdet_in_tes!R109=0,"",RES_hhdet_in_tes!R109/RES_hhdet_in_fec!R109)</f>
        <v>4.0425529827174955</v>
      </c>
      <c r="S109" s="124">
        <f>IF(RES_hhdet_in_tes!S109=0,"",RES_hhdet_in_tes!S109/RES_hhdet_in_fec!S109)</f>
        <v>4.117502907802379</v>
      </c>
      <c r="T109" s="124">
        <f>IF(RES_hhdet_in_tes!T109=0,"",RES_hhdet_in_tes!T109/RES_hhdet_in_fec!T109)</f>
        <v>4.1801264233407771</v>
      </c>
      <c r="U109" s="124">
        <f>IF(RES_hhdet_in_tes!U109=0,"",RES_hhdet_in_tes!U109/RES_hhdet_in_fec!U109)</f>
        <v>4.2371371001856035</v>
      </c>
      <c r="V109" s="124">
        <f>IF(RES_hhdet_in_tes!V109=0,"",RES_hhdet_in_tes!V109/RES_hhdet_in_fec!V109)</f>
        <v>4.2952657217728003</v>
      </c>
      <c r="W109" s="124">
        <f>IF(RES_hhdet_in_tes!W109=0,"",RES_hhdet_in_tes!W109/RES_hhdet_in_fec!W109)</f>
        <v>4.3521744542800276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>
        <f>IF(RES_hhdet_in_tes!E110=0,"",RES_hhdet_in_tes!E110/RES_hhdet_in_fec!E110)</f>
        <v>2.5988628912268577</v>
      </c>
      <c r="F110" s="111">
        <f>IF(RES_hhdet_in_tes!F110=0,"",RES_hhdet_in_tes!F110/RES_hhdet_in_fec!F110)</f>
        <v>2.6836975122578228</v>
      </c>
      <c r="G110" s="111">
        <f>IF(RES_hhdet_in_tes!G110=0,"",RES_hhdet_in_tes!G110/RES_hhdet_in_fec!G110)</f>
        <v>2.7693382721292963</v>
      </c>
      <c r="H110" s="111">
        <f>IF(RES_hhdet_in_tes!H110=0,"",RES_hhdet_in_tes!H110/RES_hhdet_in_fec!H110)</f>
        <v>2.855693001004215</v>
      </c>
      <c r="I110" s="111">
        <f>IF(RES_hhdet_in_tes!I110=0,"",RES_hhdet_in_tes!I110/RES_hhdet_in_fec!I110)</f>
        <v>2.9429330755190075</v>
      </c>
      <c r="J110" s="111">
        <f>IF(RES_hhdet_in_tes!J110=0,"",RES_hhdet_in_tes!J110/RES_hhdet_in_fec!J110)</f>
        <v>3.0317713449605419</v>
      </c>
      <c r="K110" s="111">
        <f>IF(RES_hhdet_in_tes!K110=0,"",RES_hhdet_in_tes!K110/RES_hhdet_in_fec!K110)</f>
        <v>3.1228071882322821</v>
      </c>
      <c r="L110" s="111">
        <f>IF(RES_hhdet_in_tes!L110=0,"",RES_hhdet_in_tes!L110/RES_hhdet_in_fec!L110)</f>
        <v>3.2161887982583686</v>
      </c>
      <c r="M110" s="111">
        <f>IF(RES_hhdet_in_tes!M110=0,"",RES_hhdet_in_tes!M110/RES_hhdet_in_fec!M110)</f>
        <v>3.3277243321959995</v>
      </c>
      <c r="N110" s="111">
        <f>IF(RES_hhdet_in_tes!N110=0,"",RES_hhdet_in_tes!N110/RES_hhdet_in_fec!N110)</f>
        <v>3.4625871682298897</v>
      </c>
      <c r="O110" s="111">
        <f>IF(RES_hhdet_in_tes!O110=0,"",RES_hhdet_in_tes!O110/RES_hhdet_in_fec!O110)</f>
        <v>3.6236373971660205</v>
      </c>
      <c r="P110" s="111">
        <f>IF(RES_hhdet_in_tes!P110=0,"",RES_hhdet_in_tes!P110/RES_hhdet_in_fec!P110)</f>
        <v>3.7982929025379555</v>
      </c>
      <c r="Q110" s="111">
        <f>IF(RES_hhdet_in_tes!Q110=0,"",RES_hhdet_in_tes!Q110/RES_hhdet_in_fec!Q110)</f>
        <v>3.948388977087677</v>
      </c>
      <c r="R110" s="111">
        <f>IF(RES_hhdet_in_tes!R110=0,"",RES_hhdet_in_tes!R110/RES_hhdet_in_fec!R110)</f>
        <v>4.0425529827174955</v>
      </c>
      <c r="S110" s="111">
        <f>IF(RES_hhdet_in_tes!S110=0,"",RES_hhdet_in_tes!S110/RES_hhdet_in_fec!S110)</f>
        <v>4.117502907802379</v>
      </c>
      <c r="T110" s="111">
        <f>IF(RES_hhdet_in_tes!T110=0,"",RES_hhdet_in_tes!T110/RES_hhdet_in_fec!T110)</f>
        <v>4.1801264233407771</v>
      </c>
      <c r="U110" s="111">
        <f>IF(RES_hhdet_in_tes!U110=0,"",RES_hhdet_in_tes!U110/RES_hhdet_in_fec!U110)</f>
        <v>4.2371371001856035</v>
      </c>
      <c r="V110" s="111">
        <f>IF(RES_hhdet_in_tes!V110=0,"",RES_hhdet_in_tes!V110/RES_hhdet_in_fec!V110)</f>
        <v>4.2952657217728003</v>
      </c>
      <c r="W110" s="111">
        <f>IF(RES_hhdet_in_tes!W110=0,"",RES_hhdet_in_tes!W110/RES_hhdet_in_fec!W110)</f>
        <v>4.3521744542800276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>
        <f>IF(RES_hhdet_in_tes!E111=0,"",RES_hhdet_in_tes!E111/RES_hhdet_in_fec!E111)</f>
        <v>0.83731180857106702</v>
      </c>
      <c r="F111" s="124">
        <f>IF(RES_hhdet_in_tes!F111=0,"",RES_hhdet_in_tes!F111/RES_hhdet_in_fec!F111)</f>
        <v>0.81732952589913355</v>
      </c>
      <c r="G111" s="124">
        <f>IF(RES_hhdet_in_tes!G111=0,"",RES_hhdet_in_tes!G111/RES_hhdet_in_fec!G111)</f>
        <v>0.8297422084282019</v>
      </c>
      <c r="H111" s="124">
        <f>IF(RES_hhdet_in_tes!H111=0,"",RES_hhdet_in_tes!H111/RES_hhdet_in_fec!H111)</f>
        <v>0.83500731765164005</v>
      </c>
      <c r="I111" s="124">
        <f>IF(RES_hhdet_in_tes!I111=0,"",RES_hhdet_in_tes!I111/RES_hhdet_in_fec!I111)</f>
        <v>0.84326416512323532</v>
      </c>
      <c r="J111" s="124">
        <f>IF(RES_hhdet_in_tes!J111=0,"",RES_hhdet_in_tes!J111/RES_hhdet_in_fec!J111)</f>
        <v>0.84548240842931199</v>
      </c>
      <c r="K111" s="124">
        <f>IF(RES_hhdet_in_tes!K111=0,"",RES_hhdet_in_tes!K111/RES_hhdet_in_fec!K111)</f>
        <v>0.86283156855652388</v>
      </c>
      <c r="L111" s="124">
        <f>IF(RES_hhdet_in_tes!L111=0,"",RES_hhdet_in_tes!L111/RES_hhdet_in_fec!L111)</f>
        <v>0.84195711243302529</v>
      </c>
      <c r="M111" s="124">
        <f>IF(RES_hhdet_in_tes!M111=0,"",RES_hhdet_in_tes!M111/RES_hhdet_in_fec!M111)</f>
        <v>0.86579061019272785</v>
      </c>
      <c r="N111" s="124">
        <f>IF(RES_hhdet_in_tes!N111=0,"",RES_hhdet_in_tes!N111/RES_hhdet_in_fec!N111)</f>
        <v>0.8597967412281311</v>
      </c>
      <c r="O111" s="124">
        <f>IF(RES_hhdet_in_tes!O111=0,"",RES_hhdet_in_tes!O111/RES_hhdet_in_fec!O111)</f>
        <v>0.87510489493829746</v>
      </c>
      <c r="P111" s="124">
        <f>IF(RES_hhdet_in_tes!P111=0,"",RES_hhdet_in_tes!P111/RES_hhdet_in_fec!P111)</f>
        <v>0.89736956150284886</v>
      </c>
      <c r="Q111" s="124">
        <f>IF(RES_hhdet_in_tes!Q111=0,"",RES_hhdet_in_tes!Q111/RES_hhdet_in_fec!Q111)</f>
        <v>0.90739005128486827</v>
      </c>
      <c r="R111" s="124">
        <f>IF(RES_hhdet_in_tes!R111=0,"",RES_hhdet_in_tes!R111/RES_hhdet_in_fec!R111)</f>
        <v>0.90340907769561152</v>
      </c>
      <c r="S111" s="124">
        <f>IF(RES_hhdet_in_tes!S111=0,"",RES_hhdet_in_tes!S111/RES_hhdet_in_fec!S111)</f>
        <v>0.89815733101363449</v>
      </c>
      <c r="T111" s="124">
        <f>IF(RES_hhdet_in_tes!T111=0,"",RES_hhdet_in_tes!T111/RES_hhdet_in_fec!T111)</f>
        <v>0.90605329303857451</v>
      </c>
      <c r="U111" s="124">
        <f>IF(RES_hhdet_in_tes!U111=0,"",RES_hhdet_in_tes!U111/RES_hhdet_in_fec!U111)</f>
        <v>0.91669887949274409</v>
      </c>
      <c r="V111" s="124">
        <f>IF(RES_hhdet_in_tes!V111=0,"",RES_hhdet_in_tes!V111/RES_hhdet_in_fec!V111)</f>
        <v>0.9135924155810019</v>
      </c>
      <c r="W111" s="124">
        <f>IF(RES_hhdet_in_tes!W111=0,"",RES_hhdet_in_tes!W111/RES_hhdet_in_fec!W111)</f>
        <v>0.93132368389709941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>
        <f>IF(RES_hhdet_in_tes!E112=0,"",RES_hhdet_in_tes!E112/RES_hhdet_in_fec!E112)</f>
        <v>0.83114957735209616</v>
      </c>
      <c r="F112" s="111">
        <f>IF(RES_hhdet_in_tes!F112=0,"",RES_hhdet_in_tes!F112/RES_hhdet_in_fec!F112)</f>
        <v>0.83598421735243922</v>
      </c>
      <c r="G112" s="111">
        <f>IF(RES_hhdet_in_tes!G112=0,"",RES_hhdet_in_tes!G112/RES_hhdet_in_fec!G112)</f>
        <v>0.84081953512562169</v>
      </c>
      <c r="H112" s="111">
        <f>IF(RES_hhdet_in_tes!H112=0,"",RES_hhdet_in_tes!H112/RES_hhdet_in_fec!H112)</f>
        <v>0.84565546000338476</v>
      </c>
      <c r="I112" s="111">
        <f>IF(RES_hhdet_in_tes!I112=0,"",RES_hhdet_in_tes!I112/RES_hhdet_in_fec!I112)</f>
        <v>0.85049213426082881</v>
      </c>
      <c r="J112" s="111">
        <f>IF(RES_hhdet_in_tes!J112=0,"",RES_hhdet_in_tes!J112/RES_hhdet_in_fec!J112)</f>
        <v>0.85533014074881653</v>
      </c>
      <c r="K112" s="111">
        <f>IF(RES_hhdet_in_tes!K112=0,"",RES_hhdet_in_tes!K112/RES_hhdet_in_fec!K112)</f>
        <v>0.86016997504388715</v>
      </c>
      <c r="L112" s="111">
        <f>IF(RES_hhdet_in_tes!L112=0,"",RES_hhdet_in_tes!L112/RES_hhdet_in_fec!L112)</f>
        <v>0.86501176973308325</v>
      </c>
      <c r="M112" s="111">
        <f>IF(RES_hhdet_in_tes!M112=0,"",RES_hhdet_in_tes!M112/RES_hhdet_in_fec!M112)</f>
        <v>0.86990530484977024</v>
      </c>
      <c r="N112" s="111">
        <f>IF(RES_hhdet_in_tes!N112=0,"",RES_hhdet_in_tes!N112/RES_hhdet_in_fec!N112)</f>
        <v>0.87486919775804306</v>
      </c>
      <c r="O112" s="111">
        <f>IF(RES_hhdet_in_tes!O112=0,"",RES_hhdet_in_tes!O112/RES_hhdet_in_fec!O112)</f>
        <v>0.87988084586622717</v>
      </c>
      <c r="P112" s="111">
        <f>IF(RES_hhdet_in_tes!P112=0,"",RES_hhdet_in_tes!P112/RES_hhdet_in_fec!P112)</f>
        <v>0.88483549223092384</v>
      </c>
      <c r="Q112" s="111">
        <f>IF(RES_hhdet_in_tes!Q112=0,"",RES_hhdet_in_tes!Q112/RES_hhdet_in_fec!Q112)</f>
        <v>0.88944170932340749</v>
      </c>
      <c r="R112" s="111">
        <f>IF(RES_hhdet_in_tes!R112=0,"",RES_hhdet_in_tes!R112/RES_hhdet_in_fec!R112)</f>
        <v>0.89346033626087162</v>
      </c>
      <c r="S112" s="111">
        <f>IF(RES_hhdet_in_tes!S112=0,"",RES_hhdet_in_tes!S112/RES_hhdet_in_fec!S112)</f>
        <v>0.89716099964969032</v>
      </c>
      <c r="T112" s="111">
        <f>IF(RES_hhdet_in_tes!T112=0,"",RES_hhdet_in_tes!T112/RES_hhdet_in_fec!T112)</f>
        <v>0.90060859673886817</v>
      </c>
      <c r="U112" s="111">
        <f>IF(RES_hhdet_in_tes!U112=0,"",RES_hhdet_in_tes!U112/RES_hhdet_in_fec!U112)</f>
        <v>0.90386802477742256</v>
      </c>
      <c r="V112" s="111">
        <f>IF(RES_hhdet_in_tes!V112=0,"",RES_hhdet_in_tes!V112/RES_hhdet_in_fec!V112)</f>
        <v>0.90700418101436442</v>
      </c>
      <c r="W112" s="111">
        <f>IF(RES_hhdet_in_tes!W112=0,"",RES_hhdet_in_tes!W112/RES_hhdet_in_fec!W112)</f>
        <v>0.90993641093622657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>
        <f>IF(RES_hhdet_in_tes!E113=0,"",RES_hhdet_in_tes!E113/RES_hhdet_in_fec!E113)</f>
        <v>0.92073836412161314</v>
      </c>
      <c r="F113" s="111">
        <f>IF(RES_hhdet_in_tes!F113=0,"",RES_hhdet_in_tes!F113/RES_hhdet_in_fec!F113)</f>
        <v>0.91780838172446777</v>
      </c>
      <c r="G113" s="111" t="str">
        <f>IF(RES_hhdet_in_tes!G113=0,"",RES_hhdet_in_tes!G113/RES_hhdet_in_fec!G113)</f>
        <v/>
      </c>
      <c r="H113" s="111">
        <f>IF(RES_hhdet_in_tes!H113=0,"",RES_hhdet_in_tes!H113/RES_hhdet_in_fec!H113)</f>
        <v>0.92514083380943091</v>
      </c>
      <c r="I113" s="111" t="str">
        <f>IF(RES_hhdet_in_tes!I113=0,"",RES_hhdet_in_tes!I113/RES_hhdet_in_fec!I113)</f>
        <v/>
      </c>
      <c r="J113" s="111">
        <f>IF(RES_hhdet_in_tes!J113=0,"",RES_hhdet_in_tes!J113/RES_hhdet_in_fec!J113)</f>
        <v>0.93028842993545291</v>
      </c>
      <c r="K113" s="111">
        <f>IF(RES_hhdet_in_tes!K113=0,"",RES_hhdet_in_tes!K113/RES_hhdet_in_fec!K113)</f>
        <v>0.93192615156212133</v>
      </c>
      <c r="L113" s="111">
        <f>IF(RES_hhdet_in_tes!L113=0,"",RES_hhdet_in_tes!L113/RES_hhdet_in_fec!L113)</f>
        <v>0.9347762563123666</v>
      </c>
      <c r="M113" s="111">
        <f>IF(RES_hhdet_in_tes!M113=0,"",RES_hhdet_in_tes!M113/RES_hhdet_in_fec!M113)</f>
        <v>0.935019270777669</v>
      </c>
      <c r="N113" s="111">
        <f>IF(RES_hhdet_in_tes!N113=0,"",RES_hhdet_in_tes!N113/RES_hhdet_in_fec!N113)</f>
        <v>0.93708586414646833</v>
      </c>
      <c r="O113" s="111">
        <f>IF(RES_hhdet_in_tes!O113=0,"",RES_hhdet_in_tes!O113/RES_hhdet_in_fec!O113)</f>
        <v>0.93742495552934146</v>
      </c>
      <c r="P113" s="111">
        <f>IF(RES_hhdet_in_tes!P113=0,"",RES_hhdet_in_tes!P113/RES_hhdet_in_fec!P113)</f>
        <v>0.94616479047792934</v>
      </c>
      <c r="Q113" s="111">
        <f>IF(RES_hhdet_in_tes!Q113=0,"",RES_hhdet_in_tes!Q113/RES_hhdet_in_fec!Q113)</f>
        <v>0.9491100713754177</v>
      </c>
      <c r="R113" s="111">
        <f>IF(RES_hhdet_in_tes!R113=0,"",RES_hhdet_in_tes!R113/RES_hhdet_in_fec!R113)</f>
        <v>0.94984800217756238</v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>
        <f>IF(RES_hhdet_in_tes!W113=0,"",RES_hhdet_in_tes!W113/RES_hhdet_in_fec!W113)</f>
        <v>0.95665794403757543</v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>
        <f>IF(RES_hhdet_in_tes!E114=0,"",RES_hhdet_in_tes!E114/RES_hhdet_in_fec!E114)</f>
        <v>0.83114957735209616</v>
      </c>
      <c r="F114" s="112">
        <f>IF(RES_hhdet_in_tes!F114=0,"",RES_hhdet_in_tes!F114/RES_hhdet_in_fec!F114)</f>
        <v>0.83598421735243933</v>
      </c>
      <c r="G114" s="112" t="str">
        <f>IF(RES_hhdet_in_tes!G114=0,"",RES_hhdet_in_tes!G114/RES_hhdet_in_fec!G114)</f>
        <v/>
      </c>
      <c r="H114" s="112">
        <f>IF(RES_hhdet_in_tes!H114=0,"",RES_hhdet_in_tes!H114/RES_hhdet_in_fec!H114)</f>
        <v>0.84565546000338476</v>
      </c>
      <c r="I114" s="112" t="str">
        <f>IF(RES_hhdet_in_tes!I114=0,"",RES_hhdet_in_tes!I114/RES_hhdet_in_fec!I114)</f>
        <v/>
      </c>
      <c r="J114" s="112">
        <f>IF(RES_hhdet_in_tes!J114=0,"",RES_hhdet_in_tes!J114/RES_hhdet_in_fec!J114)</f>
        <v>0.85533014074881653</v>
      </c>
      <c r="K114" s="112">
        <f>IF(RES_hhdet_in_tes!K114=0,"",RES_hhdet_in_tes!K114/RES_hhdet_in_fec!K114)</f>
        <v>0.86016997504388715</v>
      </c>
      <c r="L114" s="112">
        <f>IF(RES_hhdet_in_tes!L114=0,"",RES_hhdet_in_tes!L114/RES_hhdet_in_fec!L114)</f>
        <v>0.86501176973308336</v>
      </c>
      <c r="M114" s="112">
        <f>IF(RES_hhdet_in_tes!M114=0,"",RES_hhdet_in_tes!M114/RES_hhdet_in_fec!M114)</f>
        <v>0.86990530484977024</v>
      </c>
      <c r="N114" s="112">
        <f>IF(RES_hhdet_in_tes!N114=0,"",RES_hhdet_in_tes!N114/RES_hhdet_in_fec!N114)</f>
        <v>0.87486919775804306</v>
      </c>
      <c r="O114" s="112">
        <f>IF(RES_hhdet_in_tes!O114=0,"",RES_hhdet_in_tes!O114/RES_hhdet_in_fec!O114)</f>
        <v>0.87988084586622728</v>
      </c>
      <c r="P114" s="112">
        <f>IF(RES_hhdet_in_tes!P114=0,"",RES_hhdet_in_tes!P114/RES_hhdet_in_fec!P114)</f>
        <v>0.88483549223092373</v>
      </c>
      <c r="Q114" s="112">
        <f>IF(RES_hhdet_in_tes!Q114=0,"",RES_hhdet_in_tes!Q114/RES_hhdet_in_fec!Q114)</f>
        <v>0.88944170932340749</v>
      </c>
      <c r="R114" s="112">
        <f>IF(RES_hhdet_in_tes!R114=0,"",RES_hhdet_in_tes!R114/RES_hhdet_in_fec!R114)</f>
        <v>0.89346033626087162</v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>
        <f>IF(RES_hhdet_in_tes!W114=0,"",RES_hhdet_in_tes!W114/RES_hhdet_in_fec!W114)</f>
        <v>0.90993641093622668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>
        <f>IF(RES_hhdet_in_tes!E115=0,"",RES_hhdet_in_tes!E115/RES_hhdet_in_fec!E115)</f>
        <v>1</v>
      </c>
      <c r="F115" s="113">
        <f>IF(RES_hhdet_in_tes!F115=0,"",RES_hhdet_in_tes!F115/RES_hhdet_in_fec!F115)</f>
        <v>1</v>
      </c>
      <c r="G115" s="113" t="str">
        <f>IF(RES_hhdet_in_tes!G115=0,"",RES_hhdet_in_tes!G115/RES_hhdet_in_fec!G115)</f>
        <v/>
      </c>
      <c r="H115" s="113">
        <f>IF(RES_hhdet_in_tes!H115=0,"",RES_hhdet_in_tes!H115/RES_hhdet_in_fec!H115)</f>
        <v>1</v>
      </c>
      <c r="I115" s="113" t="str">
        <f>IF(RES_hhdet_in_tes!I115=0,"",RES_hhdet_in_tes!I115/RES_hhdet_in_fec!I115)</f>
        <v/>
      </c>
      <c r="J115" s="113">
        <f>IF(RES_hhdet_in_tes!J115=0,"",RES_hhdet_in_tes!J115/RES_hhdet_in_fec!J115)</f>
        <v>1</v>
      </c>
      <c r="K115" s="113">
        <f>IF(RES_hhdet_in_tes!K115=0,"",RES_hhdet_in_tes!K115/RES_hhdet_in_fec!K115)</f>
        <v>1</v>
      </c>
      <c r="L115" s="113">
        <f>IF(RES_hhdet_in_tes!L115=0,"",RES_hhdet_in_tes!L115/RES_hhdet_in_fec!L115)</f>
        <v>1</v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>
        <f>IF(RES_hhdet_in_tes!E116=0,"",RES_hhdet_in_tes!E116/RES_hhdet_in_fec!E116)</f>
        <v>0.77839730082130376</v>
      </c>
      <c r="F116" s="112">
        <f>IF(RES_hhdet_in_tes!F116=0,"",RES_hhdet_in_tes!F116/RES_hhdet_in_fec!F116)</f>
        <v>0.77951812272683929</v>
      </c>
      <c r="G116" s="112">
        <f>IF(RES_hhdet_in_tes!G116=0,"",RES_hhdet_in_tes!G116/RES_hhdet_in_fec!G116)</f>
        <v>0.78071260017044242</v>
      </c>
      <c r="H116" s="112">
        <f>IF(RES_hhdet_in_tes!H116=0,"",RES_hhdet_in_tes!H116/RES_hhdet_in_fec!H116)</f>
        <v>0.78197367265657802</v>
      </c>
      <c r="I116" s="112">
        <f>IF(RES_hhdet_in_tes!I116=0,"",RES_hhdet_in_tes!I116/RES_hhdet_in_fec!I116)</f>
        <v>0.78331774592973724</v>
      </c>
      <c r="J116" s="112">
        <f>IF(RES_hhdet_in_tes!J116=0,"",RES_hhdet_in_tes!J116/RES_hhdet_in_fec!J116)</f>
        <v>0.78481048956675137</v>
      </c>
      <c r="K116" s="112">
        <f>IF(RES_hhdet_in_tes!K116=0,"",RES_hhdet_in_tes!K116/RES_hhdet_in_fec!K116)</f>
        <v>0.78651009996613297</v>
      </c>
      <c r="L116" s="112">
        <f>IF(RES_hhdet_in_tes!L116=0,"",RES_hhdet_in_tes!L116/RES_hhdet_in_fec!L116)</f>
        <v>0.78843694512547491</v>
      </c>
      <c r="M116" s="112">
        <f>IF(RES_hhdet_in_tes!M116=0,"",RES_hhdet_in_tes!M116/RES_hhdet_in_fec!M116)</f>
        <v>0.79192615878362294</v>
      </c>
      <c r="N116" s="112">
        <f>IF(RES_hhdet_in_tes!N116=0,"",RES_hhdet_in_tes!N116/RES_hhdet_in_fec!N116)</f>
        <v>0.7975643786460902</v>
      </c>
      <c r="O116" s="112">
        <f>IF(RES_hhdet_in_tes!O116=0,"",RES_hhdet_in_tes!O116/RES_hhdet_in_fec!O116)</f>
        <v>0.80610389913358227</v>
      </c>
      <c r="P116" s="112">
        <f>IF(RES_hhdet_in_tes!P116=0,"",RES_hhdet_in_tes!P116/RES_hhdet_in_fec!P116)</f>
        <v>0.81721271906665649</v>
      </c>
      <c r="Q116" s="112">
        <f>IF(RES_hhdet_in_tes!Q116=0,"",RES_hhdet_in_tes!Q116/RES_hhdet_in_fec!Q116)</f>
        <v>0.82811314311122963</v>
      </c>
      <c r="R116" s="112">
        <f>IF(RES_hhdet_in_tes!R116=0,"",RES_hhdet_in_tes!R116/RES_hhdet_in_fec!R116)</f>
        <v>0.83592717396286864</v>
      </c>
      <c r="S116" s="112">
        <f>IF(RES_hhdet_in_tes!S116=0,"",RES_hhdet_in_tes!S116/RES_hhdet_in_fec!S116)</f>
        <v>0.84366417033693031</v>
      </c>
      <c r="T116" s="112">
        <f>IF(RES_hhdet_in_tes!T116=0,"",RES_hhdet_in_tes!T116/RES_hhdet_in_fec!T116)</f>
        <v>0.85116190179147455</v>
      </c>
      <c r="U116" s="112">
        <f>IF(RES_hhdet_in_tes!U116=0,"",RES_hhdet_in_tes!U116/RES_hhdet_in_fec!U116)</f>
        <v>0.85820505844539963</v>
      </c>
      <c r="V116" s="112">
        <f>IF(RES_hhdet_in_tes!V116=0,"",RES_hhdet_in_tes!V116/RES_hhdet_in_fec!V116)</f>
        <v>0.86446331183166136</v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0.89198427052230156</v>
      </c>
      <c r="F117" s="113">
        <f>IF(RES_hhdet_in_tes!F117=0,"",RES_hhdet_in_tes!F117/RES_hhdet_in_fec!F117)</f>
        <v>0.88605942253880265</v>
      </c>
      <c r="G117" s="113">
        <f>IF(RES_hhdet_in_tes!G117=0,"",RES_hhdet_in_tes!G117/RES_hhdet_in_fec!G117)</f>
        <v>0.88843296478210432</v>
      </c>
      <c r="H117" s="113">
        <f>IF(RES_hhdet_in_tes!H117=0,"",RES_hhdet_in_tes!H117/RES_hhdet_in_fec!H117)</f>
        <v>0.89011210590744572</v>
      </c>
      <c r="I117" s="113">
        <f>IF(RES_hhdet_in_tes!I117=0,"",RES_hhdet_in_tes!I117/RES_hhdet_in_fec!I117)</f>
        <v>0.88003663448720171</v>
      </c>
      <c r="J117" s="113">
        <f>IF(RES_hhdet_in_tes!J117=0,"",RES_hhdet_in_tes!J117/RES_hhdet_in_fec!J117)</f>
        <v>0.89146103317614023</v>
      </c>
      <c r="K117" s="113">
        <f>IF(RES_hhdet_in_tes!K117=0,"",RES_hhdet_in_tes!K117/RES_hhdet_in_fec!K117)</f>
        <v>0.89103130942354314</v>
      </c>
      <c r="L117" s="113">
        <f>IF(RES_hhdet_in_tes!L117=0,"",RES_hhdet_in_tes!L117/RES_hhdet_in_fec!L117)</f>
        <v>0.89294424875425538</v>
      </c>
      <c r="M117" s="113">
        <f>IF(RES_hhdet_in_tes!M117=0,"",RES_hhdet_in_tes!M117/RES_hhdet_in_fec!M117)</f>
        <v>0.89060458207292914</v>
      </c>
      <c r="N117" s="113">
        <f>IF(RES_hhdet_in_tes!N117=0,"",RES_hhdet_in_tes!N117/RES_hhdet_in_fec!N117)</f>
        <v>0.89352610208102901</v>
      </c>
      <c r="O117" s="113">
        <f>IF(RES_hhdet_in_tes!O117=0,"",RES_hhdet_in_tes!O117/RES_hhdet_in_fec!O117)</f>
        <v>0.8943188024542662</v>
      </c>
      <c r="P117" s="113">
        <f>IF(RES_hhdet_in_tes!P117=0,"",RES_hhdet_in_tes!P117/RES_hhdet_in_fec!P117)</f>
        <v>0.91168518023677891</v>
      </c>
      <c r="Q117" s="113">
        <f>IF(RES_hhdet_in_tes!Q117=0,"",RES_hhdet_in_tes!Q117/RES_hhdet_in_fec!Q117)</f>
        <v>0.91782164307897962</v>
      </c>
      <c r="R117" s="113">
        <f>IF(RES_hhdet_in_tes!R117=0,"",RES_hhdet_in_tes!R117/RES_hhdet_in_fec!R117)</f>
        <v>0.92095802885512723</v>
      </c>
      <c r="S117" s="113">
        <f>IF(RES_hhdet_in_tes!S117=0,"",RES_hhdet_in_tes!S117/RES_hhdet_in_fec!S117)</f>
        <v>0.92042761336534074</v>
      </c>
      <c r="T117" s="113">
        <f>IF(RES_hhdet_in_tes!T117=0,"",RES_hhdet_in_tes!T117/RES_hhdet_in_fec!T117)</f>
        <v>0.93045914818842446</v>
      </c>
      <c r="U117" s="113">
        <f>IF(RES_hhdet_in_tes!U117=0,"",RES_hhdet_in_tes!U117/RES_hhdet_in_fec!U117)</f>
        <v>0.93348274914468143</v>
      </c>
      <c r="V117" s="113">
        <f>IF(RES_hhdet_in_tes!V117=0,"",RES_hhdet_in_tes!V117/RES_hhdet_in_fec!V117)</f>
        <v>0.94047372259716122</v>
      </c>
      <c r="W117" s="113">
        <f>IF(RES_hhdet_in_tes!W117=0,"",RES_hhdet_in_tes!W117/RES_hhdet_in_fec!W117)</f>
        <v>0.93695811667524231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0.77839730082130376</v>
      </c>
      <c r="F118" s="111">
        <f>IF(RES_hhdet_in_tes!F118=0,"",RES_hhdet_in_tes!F118/RES_hhdet_in_fec!F118)</f>
        <v>0.77951812272683918</v>
      </c>
      <c r="G118" s="111">
        <f>IF(RES_hhdet_in_tes!G118=0,"",RES_hhdet_in_tes!G118/RES_hhdet_in_fec!G118)</f>
        <v>0.78071260017044242</v>
      </c>
      <c r="H118" s="111">
        <f>IF(RES_hhdet_in_tes!H118=0,"",RES_hhdet_in_tes!H118/RES_hhdet_in_fec!H118)</f>
        <v>0.78197367265657802</v>
      </c>
      <c r="I118" s="111">
        <f>IF(RES_hhdet_in_tes!I118=0,"",RES_hhdet_in_tes!I118/RES_hhdet_in_fec!I118)</f>
        <v>0.78331774592973724</v>
      </c>
      <c r="J118" s="111">
        <f>IF(RES_hhdet_in_tes!J118=0,"",RES_hhdet_in_tes!J118/RES_hhdet_in_fec!J118)</f>
        <v>0.78481048956675137</v>
      </c>
      <c r="K118" s="111">
        <f>IF(RES_hhdet_in_tes!K118=0,"",RES_hhdet_in_tes!K118/RES_hhdet_in_fec!K118)</f>
        <v>0.78651009996613297</v>
      </c>
      <c r="L118" s="111">
        <f>IF(RES_hhdet_in_tes!L118=0,"",RES_hhdet_in_tes!L118/RES_hhdet_in_fec!L118)</f>
        <v>0.78843694512547491</v>
      </c>
      <c r="M118" s="111">
        <f>IF(RES_hhdet_in_tes!M118=0,"",RES_hhdet_in_tes!M118/RES_hhdet_in_fec!M118)</f>
        <v>0.79192615878362294</v>
      </c>
      <c r="N118" s="111">
        <f>IF(RES_hhdet_in_tes!N118=0,"",RES_hhdet_in_tes!N118/RES_hhdet_in_fec!N118)</f>
        <v>0.79756437864609031</v>
      </c>
      <c r="O118" s="111">
        <f>IF(RES_hhdet_in_tes!O118=0,"",RES_hhdet_in_tes!O118/RES_hhdet_in_fec!O118)</f>
        <v>0.80610389913358227</v>
      </c>
      <c r="P118" s="111">
        <f>IF(RES_hhdet_in_tes!P118=0,"",RES_hhdet_in_tes!P118/RES_hhdet_in_fec!P118)</f>
        <v>0.81721271906665649</v>
      </c>
      <c r="Q118" s="111">
        <f>IF(RES_hhdet_in_tes!Q118=0,"",RES_hhdet_in_tes!Q118/RES_hhdet_in_fec!Q118)</f>
        <v>0.82811314311122963</v>
      </c>
      <c r="R118" s="111">
        <f>IF(RES_hhdet_in_tes!R118=0,"",RES_hhdet_in_tes!R118/RES_hhdet_in_fec!R118)</f>
        <v>0.83592717396286864</v>
      </c>
      <c r="S118" s="111">
        <f>IF(RES_hhdet_in_tes!S118=0,"",RES_hhdet_in_tes!S118/RES_hhdet_in_fec!S118)</f>
        <v>0.84366417033693031</v>
      </c>
      <c r="T118" s="111">
        <f>IF(RES_hhdet_in_tes!T118=0,"",RES_hhdet_in_tes!T118/RES_hhdet_in_fec!T118)</f>
        <v>0.85116190179147466</v>
      </c>
      <c r="U118" s="111">
        <f>IF(RES_hhdet_in_tes!U118=0,"",RES_hhdet_in_tes!U118/RES_hhdet_in_fec!U118)</f>
        <v>0.85820505844539963</v>
      </c>
      <c r="V118" s="111">
        <f>IF(RES_hhdet_in_tes!V118=0,"",RES_hhdet_in_tes!V118/RES_hhdet_in_fec!V118)</f>
        <v>0.86446331183166125</v>
      </c>
      <c r="W118" s="111">
        <f>IF(RES_hhdet_in_tes!W118=0,"",RES_hhdet_in_tes!W118/RES_hhdet_in_fec!W118)</f>
        <v>0.86938976711328286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>
        <f>IF(RES_hhdet_in_tes!E120=0,"",RES_hhdet_in_tes!E120/RES_hhdet_in_fec!E120)</f>
        <v>0.77826473202001623</v>
      </c>
      <c r="F120" s="124">
        <f>IF(RES_hhdet_in_tes!F120=0,"",RES_hhdet_in_tes!F120/RES_hhdet_in_fec!F120)</f>
        <v>0.77962662818075845</v>
      </c>
      <c r="G120" s="124">
        <f>IF(RES_hhdet_in_tes!G120=0,"",RES_hhdet_in_tes!G120/RES_hhdet_in_fec!G120)</f>
        <v>0.78103303236268373</v>
      </c>
      <c r="H120" s="124">
        <f>IF(RES_hhdet_in_tes!H120=0,"",RES_hhdet_in_tes!H120/RES_hhdet_in_fec!H120)</f>
        <v>0.78247930391903431</v>
      </c>
      <c r="I120" s="124">
        <f>IF(RES_hhdet_in_tes!I120=0,"",RES_hhdet_in_tes!I120/RES_hhdet_in_fec!I120)</f>
        <v>0.78397478577823299</v>
      </c>
      <c r="J120" s="124">
        <f>IF(RES_hhdet_in_tes!J120=0,"",RES_hhdet_in_tes!J120/RES_hhdet_in_fec!J120)</f>
        <v>0.78555775262027328</v>
      </c>
      <c r="K120" s="124">
        <f>IF(RES_hhdet_in_tes!K120=0,"",RES_hhdet_in_tes!K120/RES_hhdet_in_fec!K120)</f>
        <v>0.78726074799058698</v>
      </c>
      <c r="L120" s="124">
        <f>IF(RES_hhdet_in_tes!L120=0,"",RES_hhdet_in_tes!L120/RES_hhdet_in_fec!L120)</f>
        <v>0.78909247862179499</v>
      </c>
      <c r="M120" s="124">
        <f>IF(RES_hhdet_in_tes!M120=0,"",RES_hhdet_in_tes!M120/RES_hhdet_in_fec!M120)</f>
        <v>0.79158460725550395</v>
      </c>
      <c r="N120" s="124">
        <f>IF(RES_hhdet_in_tes!N120=0,"",RES_hhdet_in_tes!N120/RES_hhdet_in_fec!N120)</f>
        <v>0.79488788882673578</v>
      </c>
      <c r="O120" s="124">
        <f>IF(RES_hhdet_in_tes!O120=0,"",RES_hhdet_in_tes!O120/RES_hhdet_in_fec!O120)</f>
        <v>0.79936888082037838</v>
      </c>
      <c r="P120" s="124">
        <f>IF(RES_hhdet_in_tes!P120=0,"",RES_hhdet_in_tes!P120/RES_hhdet_in_fec!P120)</f>
        <v>0.80522010253588128</v>
      </c>
      <c r="Q120" s="124">
        <f>IF(RES_hhdet_in_tes!Q120=0,"",RES_hhdet_in_tes!Q120/RES_hhdet_in_fec!Q120)</f>
        <v>0.8127615477518576</v>
      </c>
      <c r="R120" s="124">
        <f>IF(RES_hhdet_in_tes!R120=0,"",RES_hhdet_in_tes!R120/RES_hhdet_in_fec!R120)</f>
        <v>0.82302052111649326</v>
      </c>
      <c r="S120" s="124">
        <f>IF(RES_hhdet_in_tes!S120=0,"",RES_hhdet_in_tes!S120/RES_hhdet_in_fec!S120)</f>
        <v>0.83582467941454297</v>
      </c>
      <c r="T120" s="124">
        <f>IF(RES_hhdet_in_tes!T120=0,"",RES_hhdet_in_tes!T120/RES_hhdet_in_fec!T120)</f>
        <v>0.84959122619980154</v>
      </c>
      <c r="U120" s="124">
        <f>IF(RES_hhdet_in_tes!U120=0,"",RES_hhdet_in_tes!U120/RES_hhdet_in_fec!U120)</f>
        <v>0.8627373650261031</v>
      </c>
      <c r="V120" s="124">
        <f>IF(RES_hhdet_in_tes!V120=0,"",RES_hhdet_in_tes!V120/RES_hhdet_in_fec!V120)</f>
        <v>0.87368029944726444</v>
      </c>
      <c r="W120" s="124">
        <f>IF(RES_hhdet_in_tes!W120=0,"",RES_hhdet_in_tes!W120/RES_hhdet_in_fec!W120)</f>
        <v>0.88186404411964803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>
        <f>IF(RES_hhdet_in_tes!E122=0,"",RES_hhdet_in_tes!E122/RES_hhdet_in_fec!E122)</f>
        <v>0.77826473202001623</v>
      </c>
      <c r="F122" s="45">
        <f>IF(RES_hhdet_in_tes!F122=0,"",RES_hhdet_in_tes!F122/RES_hhdet_in_fec!F122)</f>
        <v>0.77962662818075845</v>
      </c>
      <c r="G122" s="45">
        <f>IF(RES_hhdet_in_tes!G122=0,"",RES_hhdet_in_tes!G122/RES_hhdet_in_fec!G122)</f>
        <v>0.78103303236268373</v>
      </c>
      <c r="H122" s="45">
        <f>IF(RES_hhdet_in_tes!H122=0,"",RES_hhdet_in_tes!H122/RES_hhdet_in_fec!H122)</f>
        <v>0.78247930391903431</v>
      </c>
      <c r="I122" s="45">
        <f>IF(RES_hhdet_in_tes!I122=0,"",RES_hhdet_in_tes!I122/RES_hhdet_in_fec!I122)</f>
        <v>0.78397478577823299</v>
      </c>
      <c r="J122" s="45">
        <f>IF(RES_hhdet_in_tes!J122=0,"",RES_hhdet_in_tes!J122/RES_hhdet_in_fec!J122)</f>
        <v>0.78555775262027328</v>
      </c>
      <c r="K122" s="45">
        <f>IF(RES_hhdet_in_tes!K122=0,"",RES_hhdet_in_tes!K122/RES_hhdet_in_fec!K122)</f>
        <v>0.78726074799058698</v>
      </c>
      <c r="L122" s="45">
        <f>IF(RES_hhdet_in_tes!L122=0,"",RES_hhdet_in_tes!L122/RES_hhdet_in_fec!L122)</f>
        <v>0.78909247862179499</v>
      </c>
      <c r="M122" s="45">
        <f>IF(RES_hhdet_in_tes!M122=0,"",RES_hhdet_in_tes!M122/RES_hhdet_in_fec!M122)</f>
        <v>0.79158460725550395</v>
      </c>
      <c r="N122" s="45">
        <f>IF(RES_hhdet_in_tes!N122=0,"",RES_hhdet_in_tes!N122/RES_hhdet_in_fec!N122)</f>
        <v>0.79488788882673578</v>
      </c>
      <c r="O122" s="45">
        <f>IF(RES_hhdet_in_tes!O122=0,"",RES_hhdet_in_tes!O122/RES_hhdet_in_fec!O122)</f>
        <v>0.79936888082037838</v>
      </c>
      <c r="P122" s="45">
        <f>IF(RES_hhdet_in_tes!P122=0,"",RES_hhdet_in_tes!P122/RES_hhdet_in_fec!P122)</f>
        <v>0.80522010253588128</v>
      </c>
      <c r="Q122" s="45">
        <f>IF(RES_hhdet_in_tes!Q122=0,"",RES_hhdet_in_tes!Q122/RES_hhdet_in_fec!Q122)</f>
        <v>0.8127615477518576</v>
      </c>
      <c r="R122" s="45">
        <f>IF(RES_hhdet_in_tes!R122=0,"",RES_hhdet_in_tes!R122/RES_hhdet_in_fec!R122)</f>
        <v>0.82302052111649326</v>
      </c>
      <c r="S122" s="45">
        <f>IF(RES_hhdet_in_tes!S122=0,"",RES_hhdet_in_tes!S122/RES_hhdet_in_fec!S122)</f>
        <v>0.83582467941454297</v>
      </c>
      <c r="T122" s="45">
        <f>IF(RES_hhdet_in_tes!T122=0,"",RES_hhdet_in_tes!T122/RES_hhdet_in_fec!T122)</f>
        <v>0.84959122619980154</v>
      </c>
      <c r="U122" s="45">
        <f>IF(RES_hhdet_in_tes!U122=0,"",RES_hhdet_in_tes!U122/RES_hhdet_in_fec!U122)</f>
        <v>0.8627373650261031</v>
      </c>
      <c r="V122" s="45">
        <f>IF(RES_hhdet_in_tes!V122=0,"",RES_hhdet_in_tes!V122/RES_hhdet_in_fec!V122)</f>
        <v>0.87368029944726444</v>
      </c>
      <c r="W122" s="45">
        <f>IF(RES_hhdet_in_tes!W122=0,"",RES_hhdet_in_tes!W122/RES_hhdet_in_fec!W122)</f>
        <v>0.88186404411964803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0.88433419749271802</v>
      </c>
      <c r="D124" s="119">
        <f>IF(RES_hhdet_in_tes!D124=0,"",RES_hhdet_in_tes!D124/RES_hhdet_in_fec!D124)</f>
        <v>0.88408288246779299</v>
      </c>
      <c r="E124" s="119">
        <f>IF(RES_hhdet_in_tes!E124=0,"",RES_hhdet_in_tes!E124/RES_hhdet_in_fec!E124)</f>
        <v>0.89016720046570375</v>
      </c>
      <c r="F124" s="119">
        <f>IF(RES_hhdet_in_tes!F124=0,"",RES_hhdet_in_tes!F124/RES_hhdet_in_fec!F124)</f>
        <v>0.88761404576182767</v>
      </c>
      <c r="G124" s="119">
        <f>IF(RES_hhdet_in_tes!G124=0,"",RES_hhdet_in_tes!G124/RES_hhdet_in_fec!G124)</f>
        <v>0.8910849072584105</v>
      </c>
      <c r="H124" s="119">
        <f>IF(RES_hhdet_in_tes!H124=0,"",RES_hhdet_in_tes!H124/RES_hhdet_in_fec!H124)</f>
        <v>0.89517292555578809</v>
      </c>
      <c r="I124" s="119">
        <f>IF(RES_hhdet_in_tes!I124=0,"",RES_hhdet_in_tes!I124/RES_hhdet_in_fec!I124)</f>
        <v>0.89796453254756226</v>
      </c>
      <c r="J124" s="119">
        <f>IF(RES_hhdet_in_tes!J124=0,"",RES_hhdet_in_tes!J124/RES_hhdet_in_fec!J124)</f>
        <v>0.90118834336410125</v>
      </c>
      <c r="K124" s="119">
        <f>IF(RES_hhdet_in_tes!K124=0,"",RES_hhdet_in_tes!K124/RES_hhdet_in_fec!K124)</f>
        <v>0.90423679556904279</v>
      </c>
      <c r="L124" s="119">
        <f>IF(RES_hhdet_in_tes!L124=0,"",RES_hhdet_in_tes!L124/RES_hhdet_in_fec!L124)</f>
        <v>0.90515270576891338</v>
      </c>
      <c r="M124" s="119">
        <f>IF(RES_hhdet_in_tes!M124=0,"",RES_hhdet_in_tes!M124/RES_hhdet_in_fec!M124)</f>
        <v>0.90955861583339781</v>
      </c>
      <c r="N124" s="119">
        <f>IF(RES_hhdet_in_tes!N124=0,"",RES_hhdet_in_tes!N124/RES_hhdet_in_fec!N124)</f>
        <v>0.90715883994038671</v>
      </c>
      <c r="O124" s="119">
        <f>IF(RES_hhdet_in_tes!O124=0,"",RES_hhdet_in_tes!O124/RES_hhdet_in_fec!O124)</f>
        <v>0.91639392520259855</v>
      </c>
      <c r="P124" s="119">
        <f>IF(RES_hhdet_in_tes!P124=0,"",RES_hhdet_in_tes!P124/RES_hhdet_in_fec!P124)</f>
        <v>0.91857689841537338</v>
      </c>
      <c r="Q124" s="119">
        <f>IF(RES_hhdet_in_tes!Q124=0,"",RES_hhdet_in_tes!Q124/RES_hhdet_in_fec!Q124)</f>
        <v>0.92421655969374128</v>
      </c>
      <c r="R124" s="119">
        <f>IF(RES_hhdet_in_tes!R124=0,"",RES_hhdet_in_tes!R124/RES_hhdet_in_fec!R124)</f>
        <v>0.92405582542105402</v>
      </c>
      <c r="S124" s="119">
        <f>IF(RES_hhdet_in_tes!S124=0,"",RES_hhdet_in_tes!S124/RES_hhdet_in_fec!S124)</f>
        <v>0.92590105248912036</v>
      </c>
      <c r="T124" s="119">
        <f>IF(RES_hhdet_in_tes!T124=0,"",RES_hhdet_in_tes!T124/RES_hhdet_in_fec!T124)</f>
        <v>0.93033405461066643</v>
      </c>
      <c r="U124" s="119">
        <f>IF(RES_hhdet_in_tes!U124=0,"",RES_hhdet_in_tes!U124/RES_hhdet_in_fec!U124)</f>
        <v>0.93794135295329473</v>
      </c>
      <c r="V124" s="119">
        <f>IF(RES_hhdet_in_tes!V124=0,"",RES_hhdet_in_tes!V124/RES_hhdet_in_fec!V124)</f>
        <v>0.94330252091606348</v>
      </c>
      <c r="W124" s="119">
        <f>IF(RES_hhdet_in_tes!W124=0,"",RES_hhdet_in_tes!W124/RES_hhdet_in_fec!W124)</f>
        <v>0.94722844043799936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0.90262078852829475</v>
      </c>
      <c r="D125" s="124">
        <f>IF(RES_hhdet_in_tes!D125=0,"",RES_hhdet_in_tes!D125/RES_hhdet_in_fec!D125)</f>
        <v>0.90383030633218298</v>
      </c>
      <c r="E125" s="124">
        <f>IF(RES_hhdet_in_tes!E125=0,"",RES_hhdet_in_tes!E125/RES_hhdet_in_fec!E125)</f>
        <v>0.90506954477326018</v>
      </c>
      <c r="F125" s="124">
        <f>IF(RES_hhdet_in_tes!F125=0,"",RES_hhdet_in_tes!F125/RES_hhdet_in_fec!F125)</f>
        <v>0.90632004506970143</v>
      </c>
      <c r="G125" s="124">
        <f>IF(RES_hhdet_in_tes!G125=0,"",RES_hhdet_in_tes!G125/RES_hhdet_in_fec!G125)</f>
        <v>0.90759960022860875</v>
      </c>
      <c r="H125" s="124">
        <f>IF(RES_hhdet_in_tes!H125=0,"",RES_hhdet_in_tes!H125/RES_hhdet_in_fec!H125)</f>
        <v>0.90890220832528745</v>
      </c>
      <c r="I125" s="124">
        <f>IF(RES_hhdet_in_tes!I125=0,"",RES_hhdet_in_tes!I125/RES_hhdet_in_fec!I125)</f>
        <v>0.91024047260582708</v>
      </c>
      <c r="J125" s="124">
        <f>IF(RES_hhdet_in_tes!J125=0,"",RES_hhdet_in_tes!J125/RES_hhdet_in_fec!J125)</f>
        <v>0.91164141374101515</v>
      </c>
      <c r="K125" s="124">
        <f>IF(RES_hhdet_in_tes!K125=0,"",RES_hhdet_in_tes!K125/RES_hhdet_in_fec!K125)</f>
        <v>0.91312310289080023</v>
      </c>
      <c r="L125" s="124">
        <f>IF(RES_hhdet_in_tes!L125=0,"",RES_hhdet_in_tes!L125/RES_hhdet_in_fec!L125)</f>
        <v>0.91469203255605946</v>
      </c>
      <c r="M125" s="124">
        <f>IF(RES_hhdet_in_tes!M125=0,"",RES_hhdet_in_tes!M125/RES_hhdet_in_fec!M125)</f>
        <v>0.91686544253719238</v>
      </c>
      <c r="N125" s="124">
        <f>IF(RES_hhdet_in_tes!N125=0,"",RES_hhdet_in_tes!N125/RES_hhdet_in_fec!N125)</f>
        <v>0.91981103456330227</v>
      </c>
      <c r="O125" s="124">
        <f>IF(RES_hhdet_in_tes!O125=0,"",RES_hhdet_in_tes!O125/RES_hhdet_in_fec!O125)</f>
        <v>0.92366999579333353</v>
      </c>
      <c r="P125" s="124">
        <f>IF(RES_hhdet_in_tes!P125=0,"",RES_hhdet_in_tes!P125/RES_hhdet_in_fec!P125)</f>
        <v>0.92816938582636344</v>
      </c>
      <c r="Q125" s="124">
        <f>IF(RES_hhdet_in_tes!Q125=0,"",RES_hhdet_in_tes!Q125/RES_hhdet_in_fec!Q125)</f>
        <v>0.93241406963820905</v>
      </c>
      <c r="R125" s="124">
        <f>IF(RES_hhdet_in_tes!R125=0,"",RES_hhdet_in_tes!R125/RES_hhdet_in_fec!R125)</f>
        <v>0.9356637800539066</v>
      </c>
      <c r="S125" s="124">
        <f>IF(RES_hhdet_in_tes!S125=0,"",RES_hhdet_in_tes!S125/RES_hhdet_in_fec!S125)</f>
        <v>0.93882596435122612</v>
      </c>
      <c r="T125" s="124">
        <f>IF(RES_hhdet_in_tes!T125=0,"",RES_hhdet_in_tes!T125/RES_hhdet_in_fec!T125)</f>
        <v>0.94188022551941342</v>
      </c>
      <c r="U125" s="124">
        <f>IF(RES_hhdet_in_tes!U125=0,"",RES_hhdet_in_tes!U125/RES_hhdet_in_fec!U125)</f>
        <v>0.94480181248565609</v>
      </c>
      <c r="V125" s="124">
        <f>IF(RES_hhdet_in_tes!V125=0,"",RES_hhdet_in_tes!V125/RES_hhdet_in_fec!V125)</f>
        <v>0.94757427240584247</v>
      </c>
      <c r="W125" s="124">
        <f>IF(RES_hhdet_in_tes!W125=0,"",RES_hhdet_in_tes!W125/RES_hhdet_in_fec!W125)</f>
        <v>0.95012676641110216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0.90220031084069352</v>
      </c>
      <c r="D126" s="111">
        <f>IF(RES_hhdet_in_tes!D126=0,"",RES_hhdet_in_tes!D126/RES_hhdet_in_fec!D126)</f>
        <v>0.90342140061105436</v>
      </c>
      <c r="E126" s="111">
        <f>IF(RES_hhdet_in_tes!E126=0,"",RES_hhdet_in_tes!E126/RES_hhdet_in_fec!E126)</f>
        <v>0.904675456619496</v>
      </c>
      <c r="F126" s="111">
        <f>IF(RES_hhdet_in_tes!F126=0,"",RES_hhdet_in_tes!F126/RES_hhdet_in_fec!F126)</f>
        <v>0.90593400802403989</v>
      </c>
      <c r="G126" s="111">
        <f>IF(RES_hhdet_in_tes!G126=0,"",RES_hhdet_in_tes!G126/RES_hhdet_in_fec!G126)</f>
        <v>0.90722291939481392</v>
      </c>
      <c r="H126" s="111">
        <f>IF(RES_hhdet_in_tes!H126=0,"",RES_hhdet_in_tes!H126/RES_hhdet_in_fec!H126)</f>
        <v>0.90853902523770902</v>
      </c>
      <c r="I126" s="111">
        <f>IF(RES_hhdet_in_tes!I126=0,"",RES_hhdet_in_tes!I126/RES_hhdet_in_fec!I126)</f>
        <v>0.90988869858356047</v>
      </c>
      <c r="J126" s="111">
        <f>IF(RES_hhdet_in_tes!J126=0,"",RES_hhdet_in_tes!J126/RES_hhdet_in_fec!J126)</f>
        <v>0.91129804749022358</v>
      </c>
      <c r="K126" s="111">
        <f>IF(RES_hhdet_in_tes!K126=0,"",RES_hhdet_in_tes!K126/RES_hhdet_in_fec!K126)</f>
        <v>0.91278927067411042</v>
      </c>
      <c r="L126" s="111">
        <f>IF(RES_hhdet_in_tes!L126=0,"",RES_hhdet_in_tes!L126/RES_hhdet_in_fec!L126)</f>
        <v>0.91436830720196294</v>
      </c>
      <c r="M126" s="111">
        <f>IF(RES_hhdet_in_tes!M126=0,"",RES_hhdet_in_tes!M126/RES_hhdet_in_fec!M126)</f>
        <v>0.91655468040325183</v>
      </c>
      <c r="N126" s="111">
        <f>IF(RES_hhdet_in_tes!N126=0,"",RES_hhdet_in_tes!N126/RES_hhdet_in_fec!N126)</f>
        <v>0.91951265052135522</v>
      </c>
      <c r="O126" s="111">
        <f>IF(RES_hhdet_in_tes!O126=0,"",RES_hhdet_in_tes!O126/RES_hhdet_in_fec!O126)</f>
        <v>0.92338621161957191</v>
      </c>
      <c r="P126" s="111">
        <f>IF(RES_hhdet_in_tes!P126=0,"",RES_hhdet_in_tes!P126/RES_hhdet_in_fec!P126)</f>
        <v>0.92790140443524038</v>
      </c>
      <c r="Q126" s="111">
        <f>IF(RES_hhdet_in_tes!Q126=0,"",RES_hhdet_in_tes!Q126/RES_hhdet_in_fec!Q126)</f>
        <v>0.93216138525976089</v>
      </c>
      <c r="R126" s="111">
        <f>IF(RES_hhdet_in_tes!R126=0,"",RES_hhdet_in_tes!R126/RES_hhdet_in_fec!R126)</f>
        <v>0.93542566638503566</v>
      </c>
      <c r="S126" s="111">
        <f>IF(RES_hhdet_in_tes!S126=0,"",RES_hhdet_in_tes!S126/RES_hhdet_in_fec!S126)</f>
        <v>0.93860126623558637</v>
      </c>
      <c r="T126" s="111">
        <f>IF(RES_hhdet_in_tes!T126=0,"",RES_hhdet_in_tes!T126/RES_hhdet_in_fec!T126)</f>
        <v>0.9416669668148312</v>
      </c>
      <c r="U126" s="111">
        <f>IF(RES_hhdet_in_tes!U126=0,"",RES_hhdet_in_tes!U126/RES_hhdet_in_fec!U126)</f>
        <v>0.9446015501261984</v>
      </c>
      <c r="V126" s="111">
        <f>IF(RES_hhdet_in_tes!V126=0,"",RES_hhdet_in_tes!V126/RES_hhdet_in_fec!V126)</f>
        <v>0.9473837981731118</v>
      </c>
      <c r="W126" s="111">
        <f>IF(RES_hhdet_in_tes!W126=0,"",RES_hhdet_in_tes!W126/RES_hhdet_in_fec!W126)</f>
        <v>0.94994678488916851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2.4302611004928116</v>
      </c>
      <c r="D128" s="124">
        <f>IF(RES_hhdet_in_tes!D128=0,"",RES_hhdet_in_tes!D128/RES_hhdet_in_fec!D128)</f>
        <v>2.5141192823976986</v>
      </c>
      <c r="E128" s="124">
        <f>IF(RES_hhdet_in_tes!E128=0,"",RES_hhdet_in_tes!E128/RES_hhdet_in_fec!E128)</f>
        <v>2.5988628912268577</v>
      </c>
      <c r="F128" s="124">
        <f>IF(RES_hhdet_in_tes!F128=0,"",RES_hhdet_in_tes!F128/RES_hhdet_in_fec!F128)</f>
        <v>2.6836975122578228</v>
      </c>
      <c r="G128" s="124">
        <f>IF(RES_hhdet_in_tes!G128=0,"",RES_hhdet_in_tes!G128/RES_hhdet_in_fec!G128)</f>
        <v>2.7693382721292963</v>
      </c>
      <c r="H128" s="124">
        <f>IF(RES_hhdet_in_tes!H128=0,"",RES_hhdet_in_tes!H128/RES_hhdet_in_fec!H128)</f>
        <v>2.855693001004215</v>
      </c>
      <c r="I128" s="124">
        <f>IF(RES_hhdet_in_tes!I128=0,"",RES_hhdet_in_tes!I128/RES_hhdet_in_fec!I128)</f>
        <v>2.9429330755190075</v>
      </c>
      <c r="J128" s="124">
        <f>IF(RES_hhdet_in_tes!J128=0,"",RES_hhdet_in_tes!J128/RES_hhdet_in_fec!J128)</f>
        <v>3.0317713449605419</v>
      </c>
      <c r="K128" s="124">
        <f>IF(RES_hhdet_in_tes!K128=0,"",RES_hhdet_in_tes!K128/RES_hhdet_in_fec!K128)</f>
        <v>3.1228071882322821</v>
      </c>
      <c r="L128" s="124">
        <f>IF(RES_hhdet_in_tes!L128=0,"",RES_hhdet_in_tes!L128/RES_hhdet_in_fec!L128)</f>
        <v>3.2161887982583686</v>
      </c>
      <c r="M128" s="124">
        <f>IF(RES_hhdet_in_tes!M128=0,"",RES_hhdet_in_tes!M128/RES_hhdet_in_fec!M128)</f>
        <v>3.3277243321959999</v>
      </c>
      <c r="N128" s="124">
        <f>IF(RES_hhdet_in_tes!N128=0,"",RES_hhdet_in_tes!N128/RES_hhdet_in_fec!N128)</f>
        <v>3.4625871682298897</v>
      </c>
      <c r="O128" s="124">
        <f>IF(RES_hhdet_in_tes!O128=0,"",RES_hhdet_in_tes!O128/RES_hhdet_in_fec!O128)</f>
        <v>3.6236373971660205</v>
      </c>
      <c r="P128" s="124">
        <f>IF(RES_hhdet_in_tes!P128=0,"",RES_hhdet_in_tes!P128/RES_hhdet_in_fec!P128)</f>
        <v>3.798292902537955</v>
      </c>
      <c r="Q128" s="124">
        <f>IF(RES_hhdet_in_tes!Q128=0,"",RES_hhdet_in_tes!Q128/RES_hhdet_in_fec!Q128)</f>
        <v>3.948388977087677</v>
      </c>
      <c r="R128" s="124">
        <f>IF(RES_hhdet_in_tes!R128=0,"",RES_hhdet_in_tes!R128/RES_hhdet_in_fec!R128)</f>
        <v>4.0425529827174955</v>
      </c>
      <c r="S128" s="124">
        <f>IF(RES_hhdet_in_tes!S128=0,"",RES_hhdet_in_tes!S128/RES_hhdet_in_fec!S128)</f>
        <v>4.117502907802379</v>
      </c>
      <c r="T128" s="124">
        <f>IF(RES_hhdet_in_tes!T128=0,"",RES_hhdet_in_tes!T128/RES_hhdet_in_fec!T128)</f>
        <v>4.1801264233407771</v>
      </c>
      <c r="U128" s="124">
        <f>IF(RES_hhdet_in_tes!U128=0,"",RES_hhdet_in_tes!U128/RES_hhdet_in_fec!U128)</f>
        <v>4.2371371001856035</v>
      </c>
      <c r="V128" s="124">
        <f>IF(RES_hhdet_in_tes!V128=0,"",RES_hhdet_in_tes!V128/RES_hhdet_in_fec!V128)</f>
        <v>4.2952657217728003</v>
      </c>
      <c r="W128" s="124">
        <f>IF(RES_hhdet_in_tes!W128=0,"",RES_hhdet_in_tes!W128/RES_hhdet_in_fec!W128)</f>
        <v>4.3521744542800276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2.4302611004928116</v>
      </c>
      <c r="D129" s="111">
        <f>IF(RES_hhdet_in_tes!D129=0,"",RES_hhdet_in_tes!D129/RES_hhdet_in_fec!D129)</f>
        <v>2.5141192823976986</v>
      </c>
      <c r="E129" s="111">
        <f>IF(RES_hhdet_in_tes!E129=0,"",RES_hhdet_in_tes!E129/RES_hhdet_in_fec!E129)</f>
        <v>2.5988628912268577</v>
      </c>
      <c r="F129" s="111">
        <f>IF(RES_hhdet_in_tes!F129=0,"",RES_hhdet_in_tes!F129/RES_hhdet_in_fec!F129)</f>
        <v>2.6836975122578228</v>
      </c>
      <c r="G129" s="111">
        <f>IF(RES_hhdet_in_tes!G129=0,"",RES_hhdet_in_tes!G129/RES_hhdet_in_fec!G129)</f>
        <v>2.7693382721292963</v>
      </c>
      <c r="H129" s="111">
        <f>IF(RES_hhdet_in_tes!H129=0,"",RES_hhdet_in_tes!H129/RES_hhdet_in_fec!H129)</f>
        <v>2.855693001004215</v>
      </c>
      <c r="I129" s="111">
        <f>IF(RES_hhdet_in_tes!I129=0,"",RES_hhdet_in_tes!I129/RES_hhdet_in_fec!I129)</f>
        <v>2.9429330755190075</v>
      </c>
      <c r="J129" s="111">
        <f>IF(RES_hhdet_in_tes!J129=0,"",RES_hhdet_in_tes!J129/RES_hhdet_in_fec!J129)</f>
        <v>3.0317713449605419</v>
      </c>
      <c r="K129" s="111">
        <f>IF(RES_hhdet_in_tes!K129=0,"",RES_hhdet_in_tes!K129/RES_hhdet_in_fec!K129)</f>
        <v>3.1228071882322821</v>
      </c>
      <c r="L129" s="111">
        <f>IF(RES_hhdet_in_tes!L129=0,"",RES_hhdet_in_tes!L129/RES_hhdet_in_fec!L129)</f>
        <v>3.2161887982583686</v>
      </c>
      <c r="M129" s="111">
        <f>IF(RES_hhdet_in_tes!M129=0,"",RES_hhdet_in_tes!M129/RES_hhdet_in_fec!M129)</f>
        <v>3.3277243321959999</v>
      </c>
      <c r="N129" s="111">
        <f>IF(RES_hhdet_in_tes!N129=0,"",RES_hhdet_in_tes!N129/RES_hhdet_in_fec!N129)</f>
        <v>3.4625871682298897</v>
      </c>
      <c r="O129" s="111">
        <f>IF(RES_hhdet_in_tes!O129=0,"",RES_hhdet_in_tes!O129/RES_hhdet_in_fec!O129)</f>
        <v>3.6236373971660205</v>
      </c>
      <c r="P129" s="111">
        <f>IF(RES_hhdet_in_tes!P129=0,"",RES_hhdet_in_tes!P129/RES_hhdet_in_fec!P129)</f>
        <v>3.798292902537955</v>
      </c>
      <c r="Q129" s="111">
        <f>IF(RES_hhdet_in_tes!Q129=0,"",RES_hhdet_in_tes!Q129/RES_hhdet_in_fec!Q129)</f>
        <v>3.948388977087677</v>
      </c>
      <c r="R129" s="111">
        <f>IF(RES_hhdet_in_tes!R129=0,"",RES_hhdet_in_tes!R129/RES_hhdet_in_fec!R129)</f>
        <v>4.0425529827174955</v>
      </c>
      <c r="S129" s="111">
        <f>IF(RES_hhdet_in_tes!S129=0,"",RES_hhdet_in_tes!S129/RES_hhdet_in_fec!S129)</f>
        <v>4.117502907802379</v>
      </c>
      <c r="T129" s="111">
        <f>IF(RES_hhdet_in_tes!T129=0,"",RES_hhdet_in_tes!T129/RES_hhdet_in_fec!T129)</f>
        <v>4.1801264233407771</v>
      </c>
      <c r="U129" s="111">
        <f>IF(RES_hhdet_in_tes!U129=0,"",RES_hhdet_in_tes!U129/RES_hhdet_in_fec!U129)</f>
        <v>4.2371371001856035</v>
      </c>
      <c r="V129" s="111">
        <f>IF(RES_hhdet_in_tes!V129=0,"",RES_hhdet_in_tes!V129/RES_hhdet_in_fec!V129)</f>
        <v>4.2952657217728003</v>
      </c>
      <c r="W129" s="111">
        <f>IF(RES_hhdet_in_tes!W129=0,"",RES_hhdet_in_tes!W129/RES_hhdet_in_fec!W129)</f>
        <v>4.3521744542800276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0.81654649374737087</v>
      </c>
      <c r="D130" s="124">
        <f>IF(RES_hhdet_in_tes!D130=0,"",RES_hhdet_in_tes!D130/RES_hhdet_in_fec!D130)</f>
        <v>0.81991358773769407</v>
      </c>
      <c r="E130" s="124">
        <f>IF(RES_hhdet_in_tes!E130=0,"",RES_hhdet_in_tes!E130/RES_hhdet_in_fec!E130)</f>
        <v>0.8438674157981404</v>
      </c>
      <c r="F130" s="124">
        <f>IF(RES_hhdet_in_tes!F130=0,"",RES_hhdet_in_tes!F130/RES_hhdet_in_fec!F130)</f>
        <v>0.8129391457994255</v>
      </c>
      <c r="G130" s="124">
        <f>IF(RES_hhdet_in_tes!G130=0,"",RES_hhdet_in_tes!G130/RES_hhdet_in_fec!G130)</f>
        <v>0.83097693178246179</v>
      </c>
      <c r="H130" s="124">
        <f>IF(RES_hhdet_in_tes!H130=0,"",RES_hhdet_in_tes!H130/RES_hhdet_in_fec!H130)</f>
        <v>0.83478249480665689</v>
      </c>
      <c r="I130" s="124">
        <f>IF(RES_hhdet_in_tes!I130=0,"",RES_hhdet_in_tes!I130/RES_hhdet_in_fec!I130)</f>
        <v>0.86533976639313315</v>
      </c>
      <c r="J130" s="124">
        <f>IF(RES_hhdet_in_tes!J130=0,"",RES_hhdet_in_tes!J130/RES_hhdet_in_fec!J130)</f>
        <v>0.87931167898351736</v>
      </c>
      <c r="K130" s="124">
        <f>IF(RES_hhdet_in_tes!K130=0,"",RES_hhdet_in_tes!K130/RES_hhdet_in_fec!K130)</f>
        <v>0.88322525676682162</v>
      </c>
      <c r="L130" s="124">
        <f>IF(RES_hhdet_in_tes!L130=0,"",RES_hhdet_in_tes!L130/RES_hhdet_in_fec!L130)</f>
        <v>0.86486636954227902</v>
      </c>
      <c r="M130" s="124">
        <f>IF(RES_hhdet_in_tes!M130=0,"",RES_hhdet_in_tes!M130/RES_hhdet_in_fec!M130)</f>
        <v>0.88308459566092024</v>
      </c>
      <c r="N130" s="124">
        <f>IF(RES_hhdet_in_tes!N130=0,"",RES_hhdet_in_tes!N130/RES_hhdet_in_fec!N130)</f>
        <v>0.86619089926122916</v>
      </c>
      <c r="O130" s="124">
        <f>IF(RES_hhdet_in_tes!O130=0,"",RES_hhdet_in_tes!O130/RES_hhdet_in_fec!O130)</f>
        <v>0.88674784388794947</v>
      </c>
      <c r="P130" s="124">
        <f>IF(RES_hhdet_in_tes!P130=0,"",RES_hhdet_in_tes!P130/RES_hhdet_in_fec!P130)</f>
        <v>0.90450162144565227</v>
      </c>
      <c r="Q130" s="124">
        <f>IF(RES_hhdet_in_tes!Q130=0,"",RES_hhdet_in_tes!Q130/RES_hhdet_in_fec!Q130)</f>
        <v>0.91605269917072096</v>
      </c>
      <c r="R130" s="124">
        <f>IF(RES_hhdet_in_tes!R130=0,"",RES_hhdet_in_tes!R130/RES_hhdet_in_fec!R130)</f>
        <v>0.91233389130338494</v>
      </c>
      <c r="S130" s="124">
        <f>IF(RES_hhdet_in_tes!S130=0,"",RES_hhdet_in_tes!S130/RES_hhdet_in_fec!S130)</f>
        <v>0.90821900992109794</v>
      </c>
      <c r="T130" s="124">
        <f>IF(RES_hhdet_in_tes!T130=0,"",RES_hhdet_in_tes!T130/RES_hhdet_in_fec!T130)</f>
        <v>0.91603057963203904</v>
      </c>
      <c r="U130" s="124">
        <f>IF(RES_hhdet_in_tes!U130=0,"",RES_hhdet_in_tes!U130/RES_hhdet_in_fec!U130)</f>
        <v>0.92702090301305451</v>
      </c>
      <c r="V130" s="124">
        <f>IF(RES_hhdet_in_tes!V130=0,"",RES_hhdet_in_tes!V130/RES_hhdet_in_fec!V130)</f>
        <v>0.92577428072946366</v>
      </c>
      <c r="W130" s="124">
        <f>IF(RES_hhdet_in_tes!W130=0,"",RES_hhdet_in_tes!W130/RES_hhdet_in_fec!W130)</f>
        <v>0.94632799419949587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0.90065205152084016</v>
      </c>
      <c r="D131" s="111">
        <f>IF(RES_hhdet_in_tes!D131=0,"",RES_hhdet_in_tes!D131/RES_hhdet_in_fec!D131)</f>
        <v>0.90202780858186171</v>
      </c>
      <c r="E131" s="111">
        <f>IF(RES_hhdet_in_tes!E131=0,"",RES_hhdet_in_tes!E131/RES_hhdet_in_fec!E131)</f>
        <v>0.9034407074942985</v>
      </c>
      <c r="F131" s="111">
        <f>IF(RES_hhdet_in_tes!F131=0,"",RES_hhdet_in_tes!F131/RES_hhdet_in_fec!F131)</f>
        <v>0.90485867120465557</v>
      </c>
      <c r="G131" s="111">
        <f>IF(RES_hhdet_in_tes!G131=0,"",RES_hhdet_in_tes!G131/RES_hhdet_in_fec!G131)</f>
        <v>0.90631084037551801</v>
      </c>
      <c r="H131" s="111">
        <f>IF(RES_hhdet_in_tes!H131=0,"",RES_hhdet_in_tes!H131/RES_hhdet_in_fec!H131)</f>
        <v>0.90779364856076705</v>
      </c>
      <c r="I131" s="111">
        <f>IF(RES_hhdet_in_tes!I131=0,"",RES_hhdet_in_tes!I131/RES_hhdet_in_fec!I131)</f>
        <v>0.90931427602051496</v>
      </c>
      <c r="J131" s="111">
        <f>IF(RES_hhdet_in_tes!J131=0,"",RES_hhdet_in_tes!J131/RES_hhdet_in_fec!J131)</f>
        <v>0.91090213774603901</v>
      </c>
      <c r="K131" s="111">
        <f>IF(RES_hhdet_in_tes!K131=0,"",RES_hhdet_in_tes!K131/RES_hhdet_in_fec!K131)</f>
        <v>0.91258224421698708</v>
      </c>
      <c r="L131" s="111">
        <f>IF(RES_hhdet_in_tes!L131=0,"",RES_hhdet_in_tes!L131/RES_hhdet_in_fec!L131)</f>
        <v>0.91436128676204287</v>
      </c>
      <c r="M131" s="111">
        <f>IF(RES_hhdet_in_tes!M131=0,"",RES_hhdet_in_tes!M131/RES_hhdet_in_fec!M131)</f>
        <v>0.91682459326309806</v>
      </c>
      <c r="N131" s="111">
        <f>IF(RES_hhdet_in_tes!N131=0,"",RES_hhdet_in_tes!N131/RES_hhdet_in_fec!N131)</f>
        <v>0.92015722971215264</v>
      </c>
      <c r="O131" s="111">
        <f>IF(RES_hhdet_in_tes!O131=0,"",RES_hhdet_in_tes!O131/RES_hhdet_in_fec!O131)</f>
        <v>0.92452142893936884</v>
      </c>
      <c r="P131" s="111">
        <f>IF(RES_hhdet_in_tes!P131=0,"",RES_hhdet_in_tes!P131/RES_hhdet_in_fec!P131)</f>
        <v>0.92960853109091257</v>
      </c>
      <c r="Q131" s="111">
        <f>IF(RES_hhdet_in_tes!Q131=0,"",RES_hhdet_in_tes!Q131/RES_hhdet_in_fec!Q131)</f>
        <v>0.93440809525188284</v>
      </c>
      <c r="R131" s="111">
        <f>IF(RES_hhdet_in_tes!R131=0,"",RES_hhdet_in_tes!R131/RES_hhdet_in_fec!R131)</f>
        <v>0.93808584107881698</v>
      </c>
      <c r="S131" s="111">
        <f>IF(RES_hhdet_in_tes!S131=0,"",RES_hhdet_in_tes!S131/RES_hhdet_in_fec!S131)</f>
        <v>0.94166367296588926</v>
      </c>
      <c r="T131" s="111">
        <f>IF(RES_hhdet_in_tes!T131=0,"",RES_hhdet_in_tes!T131/RES_hhdet_in_fec!T131)</f>
        <v>0.94511768537451679</v>
      </c>
      <c r="U131" s="111">
        <f>IF(RES_hhdet_in_tes!U131=0,"",RES_hhdet_in_tes!U131/RES_hhdet_in_fec!U131)</f>
        <v>0.94842397276612822</v>
      </c>
      <c r="V131" s="111">
        <f>IF(RES_hhdet_in_tes!V131=0,"",RES_hhdet_in_tes!V131/RES_hhdet_in_fec!V131)</f>
        <v>0.95155862960214777</v>
      </c>
      <c r="W131" s="111">
        <f>IF(RES_hhdet_in_tes!W131=0,"",RES_hhdet_in_tes!W131/RES_hhdet_in_fec!W131)</f>
        <v>0.95444625273806016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0.95637914722554807</v>
      </c>
      <c r="D132" s="111">
        <f>IF(RES_hhdet_in_tes!D132=0,"",RES_hhdet_in_tes!D132/RES_hhdet_in_fec!D132)</f>
        <v>0.95579895288201089</v>
      </c>
      <c r="E132" s="111">
        <f>IF(RES_hhdet_in_tes!E132=0,"",RES_hhdet_in_tes!E132/RES_hhdet_in_fec!E132)</f>
        <v>0.95655158306192656</v>
      </c>
      <c r="F132" s="111">
        <f>IF(RES_hhdet_in_tes!F132=0,"",RES_hhdet_in_tes!F132/RES_hhdet_in_fec!F132)</f>
        <v>0.95436224257056801</v>
      </c>
      <c r="G132" s="111">
        <f>IF(RES_hhdet_in_tes!G132=0,"",RES_hhdet_in_tes!G132/RES_hhdet_in_fec!G132)</f>
        <v>0.955755390472808</v>
      </c>
      <c r="H132" s="111">
        <f>IF(RES_hhdet_in_tes!H132=0,"",RES_hhdet_in_tes!H132/RES_hhdet_in_fec!H132)</f>
        <v>0.95690424724006951</v>
      </c>
      <c r="I132" s="111">
        <f>IF(RES_hhdet_in_tes!I132=0,"",RES_hhdet_in_tes!I132/RES_hhdet_in_fec!I132)</f>
        <v>0.95321276020357804</v>
      </c>
      <c r="J132" s="111">
        <f>IF(RES_hhdet_in_tes!J132=0,"",RES_hhdet_in_tes!J132/RES_hhdet_in_fec!J132)</f>
        <v>0.95831683941065171</v>
      </c>
      <c r="K132" s="111">
        <f>IF(RES_hhdet_in_tes!K132=0,"",RES_hhdet_in_tes!K132/RES_hhdet_in_fec!K132)</f>
        <v>0.95859791687862039</v>
      </c>
      <c r="L132" s="111">
        <f>IF(RES_hhdet_in_tes!L132=0,"",RES_hhdet_in_tes!L132/RES_hhdet_in_fec!L132)</f>
        <v>0.95974811000146143</v>
      </c>
      <c r="M132" s="111">
        <f>IF(RES_hhdet_in_tes!M132=0,"",RES_hhdet_in_tes!M132/RES_hhdet_in_fec!M132)</f>
        <v>0.95944721275788081</v>
      </c>
      <c r="N132" s="111">
        <f>IF(RES_hhdet_in_tes!N132=0,"",RES_hhdet_in_tes!N132/RES_hhdet_in_fec!N132)</f>
        <v>0.96096038660103489</v>
      </c>
      <c r="O132" s="111">
        <f>IF(RES_hhdet_in_tes!O132=0,"",RES_hhdet_in_tes!O132/RES_hhdet_in_fec!O132)</f>
        <v>0.96159767385931327</v>
      </c>
      <c r="P132" s="111">
        <f>IF(RES_hhdet_in_tes!P132=0,"",RES_hhdet_in_tes!P132/RES_hhdet_in_fec!P132)</f>
        <v>0.96793875133348606</v>
      </c>
      <c r="Q132" s="111">
        <f>IF(RES_hhdet_in_tes!Q132=0,"",RES_hhdet_in_tes!Q132/RES_hhdet_in_fec!Q132)</f>
        <v>0.97054527745541985</v>
      </c>
      <c r="R132" s="111">
        <f>IF(RES_hhdet_in_tes!R132=0,"",RES_hhdet_in_tes!R132/RES_hhdet_in_fec!R132)</f>
        <v>0.97183778246639652</v>
      </c>
      <c r="S132" s="111">
        <f>IF(RES_hhdet_in_tes!S132=0,"",RES_hhdet_in_tes!S132/RES_hhdet_in_fec!S132)</f>
        <v>0.97188507302085592</v>
      </c>
      <c r="T132" s="111" t="str">
        <f>IF(RES_hhdet_in_tes!T132=0,"",RES_hhdet_in_tes!T132/RES_hhdet_in_fec!T132)</f>
        <v/>
      </c>
      <c r="U132" s="111">
        <f>IF(RES_hhdet_in_tes!U132=0,"",RES_hhdet_in_tes!U132/RES_hhdet_in_fec!U132)</f>
        <v>0.97696889790269792</v>
      </c>
      <c r="V132" s="111">
        <f>IF(RES_hhdet_in_tes!V132=0,"",RES_hhdet_in_tes!V132/RES_hhdet_in_fec!V132)</f>
        <v>0.97967823706007007</v>
      </c>
      <c r="W132" s="111">
        <f>IF(RES_hhdet_in_tes!W132=0,"",RES_hhdet_in_tes!W132/RES_hhdet_in_fec!W132)</f>
        <v>0.97877016881194312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0.90065205152084016</v>
      </c>
      <c r="D133" s="112">
        <f>IF(RES_hhdet_in_tes!D133=0,"",RES_hhdet_in_tes!D133/RES_hhdet_in_fec!D133)</f>
        <v>0.90202780858186171</v>
      </c>
      <c r="E133" s="112">
        <f>IF(RES_hhdet_in_tes!E133=0,"",RES_hhdet_in_tes!E133/RES_hhdet_in_fec!E133)</f>
        <v>0.9034407074942985</v>
      </c>
      <c r="F133" s="112">
        <f>IF(RES_hhdet_in_tes!F133=0,"",RES_hhdet_in_tes!F133/RES_hhdet_in_fec!F133)</f>
        <v>0.90485867120465557</v>
      </c>
      <c r="G133" s="112">
        <f>IF(RES_hhdet_in_tes!G133=0,"",RES_hhdet_in_tes!G133/RES_hhdet_in_fec!G133)</f>
        <v>0.9063108403755179</v>
      </c>
      <c r="H133" s="112">
        <f>IF(RES_hhdet_in_tes!H133=0,"",RES_hhdet_in_tes!H133/RES_hhdet_in_fec!H133)</f>
        <v>0.90779364856076705</v>
      </c>
      <c r="I133" s="112">
        <f>IF(RES_hhdet_in_tes!I133=0,"",RES_hhdet_in_tes!I133/RES_hhdet_in_fec!I133)</f>
        <v>0.90931427602051496</v>
      </c>
      <c r="J133" s="112">
        <f>IF(RES_hhdet_in_tes!J133=0,"",RES_hhdet_in_tes!J133/RES_hhdet_in_fec!J133)</f>
        <v>0.91090213774603901</v>
      </c>
      <c r="K133" s="112">
        <f>IF(RES_hhdet_in_tes!K133=0,"",RES_hhdet_in_tes!K133/RES_hhdet_in_fec!K133)</f>
        <v>0.91258224421698697</v>
      </c>
      <c r="L133" s="112">
        <f>IF(RES_hhdet_in_tes!L133=0,"",RES_hhdet_in_tes!L133/RES_hhdet_in_fec!L133)</f>
        <v>0.91436128676204287</v>
      </c>
      <c r="M133" s="112">
        <f>IF(RES_hhdet_in_tes!M133=0,"",RES_hhdet_in_tes!M133/RES_hhdet_in_fec!M133)</f>
        <v>0.91682459326309806</v>
      </c>
      <c r="N133" s="112">
        <f>IF(RES_hhdet_in_tes!N133=0,"",RES_hhdet_in_tes!N133/RES_hhdet_in_fec!N133)</f>
        <v>0.92015722971215252</v>
      </c>
      <c r="O133" s="112">
        <f>IF(RES_hhdet_in_tes!O133=0,"",RES_hhdet_in_tes!O133/RES_hhdet_in_fec!O133)</f>
        <v>0.92452142893936895</v>
      </c>
      <c r="P133" s="112">
        <f>IF(RES_hhdet_in_tes!P133=0,"",RES_hhdet_in_tes!P133/RES_hhdet_in_fec!P133)</f>
        <v>0.92960853109091246</v>
      </c>
      <c r="Q133" s="112">
        <f>IF(RES_hhdet_in_tes!Q133=0,"",RES_hhdet_in_tes!Q133/RES_hhdet_in_fec!Q133)</f>
        <v>0.93440809525188273</v>
      </c>
      <c r="R133" s="112">
        <f>IF(RES_hhdet_in_tes!R133=0,"",RES_hhdet_in_tes!R133/RES_hhdet_in_fec!R133)</f>
        <v>0.93808584107881698</v>
      </c>
      <c r="S133" s="112">
        <f>IF(RES_hhdet_in_tes!S133=0,"",RES_hhdet_in_tes!S133/RES_hhdet_in_fec!S133)</f>
        <v>0.94166367296588938</v>
      </c>
      <c r="T133" s="112" t="str">
        <f>IF(RES_hhdet_in_tes!T133=0,"",RES_hhdet_in_tes!T133/RES_hhdet_in_fec!T133)</f>
        <v/>
      </c>
      <c r="U133" s="112">
        <f>IF(RES_hhdet_in_tes!U133=0,"",RES_hhdet_in_tes!U133/RES_hhdet_in_fec!U133)</f>
        <v>0.94842397276612811</v>
      </c>
      <c r="V133" s="112">
        <f>IF(RES_hhdet_in_tes!V133=0,"",RES_hhdet_in_tes!V133/RES_hhdet_in_fec!V133)</f>
        <v>0.95155862960214777</v>
      </c>
      <c r="W133" s="112">
        <f>IF(RES_hhdet_in_tes!W133=0,"",RES_hhdet_in_tes!W133/RES_hhdet_in_fec!W133)</f>
        <v>0.95444625273806016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 t="str">
        <f>IF(RES_hhdet_in_tes!T134=0,"",RES_hhdet_in_tes!T134/RES_hhdet_in_fec!T134)</f>
        <v/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0.77625627360508975</v>
      </c>
      <c r="D135" s="112">
        <f>IF(RES_hhdet_in_tes!D135=0,"",RES_hhdet_in_tes!D135/RES_hhdet_in_fec!D135)</f>
        <v>0.77728714299572677</v>
      </c>
      <c r="E135" s="112">
        <f>IF(RES_hhdet_in_tes!E135=0,"",RES_hhdet_in_tes!E135/RES_hhdet_in_fec!E135)</f>
        <v>0.77839730082130376</v>
      </c>
      <c r="F135" s="112">
        <f>IF(RES_hhdet_in_tes!F135=0,"",RES_hhdet_in_tes!F135/RES_hhdet_in_fec!F135)</f>
        <v>0.77951812272683929</v>
      </c>
      <c r="G135" s="112">
        <f>IF(RES_hhdet_in_tes!G135=0,"",RES_hhdet_in_tes!G135/RES_hhdet_in_fec!G135)</f>
        <v>0.78071260017044242</v>
      </c>
      <c r="H135" s="112">
        <f>IF(RES_hhdet_in_tes!H135=0,"",RES_hhdet_in_tes!H135/RES_hhdet_in_fec!H135)</f>
        <v>0.78197367265657802</v>
      </c>
      <c r="I135" s="112">
        <f>IF(RES_hhdet_in_tes!I135=0,"",RES_hhdet_in_tes!I135/RES_hhdet_in_fec!I135)</f>
        <v>0.78331774592973724</v>
      </c>
      <c r="J135" s="112">
        <f>IF(RES_hhdet_in_tes!J135=0,"",RES_hhdet_in_tes!J135/RES_hhdet_in_fec!J135)</f>
        <v>0.78481048956675137</v>
      </c>
      <c r="K135" s="112">
        <f>IF(RES_hhdet_in_tes!K135=0,"",RES_hhdet_in_tes!K135/RES_hhdet_in_fec!K135)</f>
        <v>0.78651009996613286</v>
      </c>
      <c r="L135" s="112">
        <f>IF(RES_hhdet_in_tes!L135=0,"",RES_hhdet_in_tes!L135/RES_hhdet_in_fec!L135)</f>
        <v>0.78843694512547491</v>
      </c>
      <c r="M135" s="112">
        <f>IF(RES_hhdet_in_tes!M135=0,"",RES_hhdet_in_tes!M135/RES_hhdet_in_fec!M135)</f>
        <v>0.79192615878362294</v>
      </c>
      <c r="N135" s="112">
        <f>IF(RES_hhdet_in_tes!N135=0,"",RES_hhdet_in_tes!N135/RES_hhdet_in_fec!N135)</f>
        <v>0.79756437864609031</v>
      </c>
      <c r="O135" s="112">
        <f>IF(RES_hhdet_in_tes!O135=0,"",RES_hhdet_in_tes!O135/RES_hhdet_in_fec!O135)</f>
        <v>0.80610389913358227</v>
      </c>
      <c r="P135" s="112">
        <f>IF(RES_hhdet_in_tes!P135=0,"",RES_hhdet_in_tes!P135/RES_hhdet_in_fec!P135)</f>
        <v>0.81721271906665649</v>
      </c>
      <c r="Q135" s="112">
        <f>IF(RES_hhdet_in_tes!Q135=0,"",RES_hhdet_in_tes!Q135/RES_hhdet_in_fec!Q135)</f>
        <v>0.82811314311122963</v>
      </c>
      <c r="R135" s="112">
        <f>IF(RES_hhdet_in_tes!R135=0,"",RES_hhdet_in_tes!R135/RES_hhdet_in_fec!R135)</f>
        <v>0.83592717396286853</v>
      </c>
      <c r="S135" s="112">
        <f>IF(RES_hhdet_in_tes!S135=0,"",RES_hhdet_in_tes!S135/RES_hhdet_in_fec!S135)</f>
        <v>0.84366417033693031</v>
      </c>
      <c r="T135" s="112">
        <f>IF(RES_hhdet_in_tes!T135=0,"",RES_hhdet_in_tes!T135/RES_hhdet_in_fec!T135)</f>
        <v>0.85116190179147466</v>
      </c>
      <c r="U135" s="112">
        <f>IF(RES_hhdet_in_tes!U135=0,"",RES_hhdet_in_tes!U135/RES_hhdet_in_fec!U135)</f>
        <v>0.85820505844539963</v>
      </c>
      <c r="V135" s="112">
        <f>IF(RES_hhdet_in_tes!V135=0,"",RES_hhdet_in_tes!V135/RES_hhdet_in_fec!V135)</f>
        <v>0.86446331183166114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0.893604883903937</v>
      </c>
      <c r="D136" s="113">
        <f>IF(RES_hhdet_in_tes!D136=0,"",RES_hhdet_in_tes!D136/RES_hhdet_in_fec!D136)</f>
        <v>0.89130078254409484</v>
      </c>
      <c r="E136" s="113">
        <f>IF(RES_hhdet_in_tes!E136=0,"",RES_hhdet_in_tes!E136/RES_hhdet_in_fec!E136)</f>
        <v>0.89198427052230156</v>
      </c>
      <c r="F136" s="113">
        <f>IF(RES_hhdet_in_tes!F136=0,"",RES_hhdet_in_tes!F136/RES_hhdet_in_fec!F136)</f>
        <v>0.88605942253880254</v>
      </c>
      <c r="G136" s="113">
        <f>IF(RES_hhdet_in_tes!G136=0,"",RES_hhdet_in_tes!G136/RES_hhdet_in_fec!G136)</f>
        <v>0.88843296478210432</v>
      </c>
      <c r="H136" s="113">
        <f>IF(RES_hhdet_in_tes!H136=0,"",RES_hhdet_in_tes!H136/RES_hhdet_in_fec!H136)</f>
        <v>0.89011210590744583</v>
      </c>
      <c r="I136" s="113">
        <f>IF(RES_hhdet_in_tes!I136=0,"",RES_hhdet_in_tes!I136/RES_hhdet_in_fec!I136)</f>
        <v>0.88003663448720171</v>
      </c>
      <c r="J136" s="113">
        <f>IF(RES_hhdet_in_tes!J136=0,"",RES_hhdet_in_tes!J136/RES_hhdet_in_fec!J136)</f>
        <v>0.89146103317614023</v>
      </c>
      <c r="K136" s="113">
        <f>IF(RES_hhdet_in_tes!K136=0,"",RES_hhdet_in_tes!K136/RES_hhdet_in_fec!K136)</f>
        <v>0.89103130942354303</v>
      </c>
      <c r="L136" s="113">
        <f>IF(RES_hhdet_in_tes!L136=0,"",RES_hhdet_in_tes!L136/RES_hhdet_in_fec!L136)</f>
        <v>0.89294424875425515</v>
      </c>
      <c r="M136" s="113">
        <f>IF(RES_hhdet_in_tes!M136=0,"",RES_hhdet_in_tes!M136/RES_hhdet_in_fec!M136)</f>
        <v>0.89060458207292903</v>
      </c>
      <c r="N136" s="113">
        <f>IF(RES_hhdet_in_tes!N136=0,"",RES_hhdet_in_tes!N136/RES_hhdet_in_fec!N136)</f>
        <v>0.89352610208102912</v>
      </c>
      <c r="O136" s="113">
        <f>IF(RES_hhdet_in_tes!O136=0,"",RES_hhdet_in_tes!O136/RES_hhdet_in_fec!O136)</f>
        <v>0.89431880245426609</v>
      </c>
      <c r="P136" s="113">
        <f>IF(RES_hhdet_in_tes!P136=0,"",RES_hhdet_in_tes!P136/RES_hhdet_in_fec!P136)</f>
        <v>0.9116851802367788</v>
      </c>
      <c r="Q136" s="113">
        <f>IF(RES_hhdet_in_tes!Q136=0,"",RES_hhdet_in_tes!Q136/RES_hhdet_in_fec!Q136)</f>
        <v>0.91782164307897984</v>
      </c>
      <c r="R136" s="113">
        <f>IF(RES_hhdet_in_tes!R136=0,"",RES_hhdet_in_tes!R136/RES_hhdet_in_fec!R136)</f>
        <v>0.92095802885512723</v>
      </c>
      <c r="S136" s="113">
        <f>IF(RES_hhdet_in_tes!S136=0,"",RES_hhdet_in_tes!S136/RES_hhdet_in_fec!S136)</f>
        <v>0.92042761336534062</v>
      </c>
      <c r="T136" s="113">
        <f>IF(RES_hhdet_in_tes!T136=0,"",RES_hhdet_in_tes!T136/RES_hhdet_in_fec!T136)</f>
        <v>0.93045914818842457</v>
      </c>
      <c r="U136" s="113">
        <f>IF(RES_hhdet_in_tes!U136=0,"",RES_hhdet_in_tes!U136/RES_hhdet_in_fec!U136)</f>
        <v>0.93348274914468143</v>
      </c>
      <c r="V136" s="113">
        <f>IF(RES_hhdet_in_tes!V136=0,"",RES_hhdet_in_tes!V136/RES_hhdet_in_fec!V136)</f>
        <v>0.94047372259716133</v>
      </c>
      <c r="W136" s="113">
        <f>IF(RES_hhdet_in_tes!W136=0,"",RES_hhdet_in_tes!W136/RES_hhdet_in_fec!W136)</f>
        <v>0.93695811667524231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0.77625627360508975</v>
      </c>
      <c r="D137" s="111">
        <f>IF(RES_hhdet_in_tes!D137=0,"",RES_hhdet_in_tes!D137/RES_hhdet_in_fec!D137)</f>
        <v>0.77728714299572677</v>
      </c>
      <c r="E137" s="111">
        <f>IF(RES_hhdet_in_tes!E137=0,"",RES_hhdet_in_tes!E137/RES_hhdet_in_fec!E137)</f>
        <v>0.77839730082130376</v>
      </c>
      <c r="F137" s="111">
        <f>IF(RES_hhdet_in_tes!F137=0,"",RES_hhdet_in_tes!F137/RES_hhdet_in_fec!F137)</f>
        <v>0.77951812272683929</v>
      </c>
      <c r="G137" s="111">
        <f>IF(RES_hhdet_in_tes!G137=0,"",RES_hhdet_in_tes!G137/RES_hhdet_in_fec!G137)</f>
        <v>0.78071260017044242</v>
      </c>
      <c r="H137" s="111">
        <f>IF(RES_hhdet_in_tes!H137=0,"",RES_hhdet_in_tes!H137/RES_hhdet_in_fec!H137)</f>
        <v>0.78197367265657802</v>
      </c>
      <c r="I137" s="111">
        <f>IF(RES_hhdet_in_tes!I137=0,"",RES_hhdet_in_tes!I137/RES_hhdet_in_fec!I137)</f>
        <v>0.78331774592973724</v>
      </c>
      <c r="J137" s="111">
        <f>IF(RES_hhdet_in_tes!J137=0,"",RES_hhdet_in_tes!J137/RES_hhdet_in_fec!J137)</f>
        <v>0.78481048956675126</v>
      </c>
      <c r="K137" s="111">
        <f>IF(RES_hhdet_in_tes!K137=0,"",RES_hhdet_in_tes!K137/RES_hhdet_in_fec!K137)</f>
        <v>0.78651009996613297</v>
      </c>
      <c r="L137" s="111">
        <f>IF(RES_hhdet_in_tes!L137=0,"",RES_hhdet_in_tes!L137/RES_hhdet_in_fec!L137)</f>
        <v>0.78843694512547491</v>
      </c>
      <c r="M137" s="111">
        <f>IF(RES_hhdet_in_tes!M137=0,"",RES_hhdet_in_tes!M137/RES_hhdet_in_fec!M137)</f>
        <v>0.79192615878362294</v>
      </c>
      <c r="N137" s="111">
        <f>IF(RES_hhdet_in_tes!N137=0,"",RES_hhdet_in_tes!N137/RES_hhdet_in_fec!N137)</f>
        <v>0.79756437864609031</v>
      </c>
      <c r="O137" s="111">
        <f>IF(RES_hhdet_in_tes!O137=0,"",RES_hhdet_in_tes!O137/RES_hhdet_in_fec!O137)</f>
        <v>0.80610389913358227</v>
      </c>
      <c r="P137" s="111">
        <f>IF(RES_hhdet_in_tes!P137=0,"",RES_hhdet_in_tes!P137/RES_hhdet_in_fec!P137)</f>
        <v>0.81721271906665649</v>
      </c>
      <c r="Q137" s="111">
        <f>IF(RES_hhdet_in_tes!Q137=0,"",RES_hhdet_in_tes!Q137/RES_hhdet_in_fec!Q137)</f>
        <v>0.82811314311122963</v>
      </c>
      <c r="R137" s="111">
        <f>IF(RES_hhdet_in_tes!R137=0,"",RES_hhdet_in_tes!R137/RES_hhdet_in_fec!R137)</f>
        <v>0.83592717396286864</v>
      </c>
      <c r="S137" s="111">
        <f>IF(RES_hhdet_in_tes!S137=0,"",RES_hhdet_in_tes!S137/RES_hhdet_in_fec!S137)</f>
        <v>0.84366417033693031</v>
      </c>
      <c r="T137" s="111">
        <f>IF(RES_hhdet_in_tes!T137=0,"",RES_hhdet_in_tes!T137/RES_hhdet_in_fec!T137)</f>
        <v>0.85116190179147466</v>
      </c>
      <c r="U137" s="111">
        <f>IF(RES_hhdet_in_tes!U137=0,"",RES_hhdet_in_tes!U137/RES_hhdet_in_fec!U137)</f>
        <v>0.85820505844539974</v>
      </c>
      <c r="V137" s="111">
        <f>IF(RES_hhdet_in_tes!V137=0,"",RES_hhdet_in_tes!V137/RES_hhdet_in_fec!V137)</f>
        <v>0.86446331183166125</v>
      </c>
      <c r="W137" s="111">
        <f>IF(RES_hhdet_in_tes!W137=0,"",RES_hhdet_in_tes!W137/RES_hhdet_in_fec!W137)</f>
        <v>0.86938976711328297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0.77560244913429854</v>
      </c>
      <c r="D139" s="124">
        <f>IF(RES_hhdet_in_tes!D139=0,"",RES_hhdet_in_tes!D139/RES_hhdet_in_fec!D139)</f>
        <v>0.77690942615596315</v>
      </c>
      <c r="E139" s="124">
        <f>IF(RES_hhdet_in_tes!E139=0,"",RES_hhdet_in_tes!E139/RES_hhdet_in_fec!E139)</f>
        <v>0.77826473202001623</v>
      </c>
      <c r="F139" s="124">
        <f>IF(RES_hhdet_in_tes!F139=0,"",RES_hhdet_in_tes!F139/RES_hhdet_in_fec!F139)</f>
        <v>0.77962662818075856</v>
      </c>
      <c r="G139" s="124">
        <f>IF(RES_hhdet_in_tes!G139=0,"",RES_hhdet_in_tes!G139/RES_hhdet_in_fec!G139)</f>
        <v>0.78103303236268384</v>
      </c>
      <c r="H139" s="124">
        <f>IF(RES_hhdet_in_tes!H139=0,"",RES_hhdet_in_tes!H139/RES_hhdet_in_fec!H139)</f>
        <v>0.78247930391903431</v>
      </c>
      <c r="I139" s="124">
        <f>IF(RES_hhdet_in_tes!I139=0,"",RES_hhdet_in_tes!I139/RES_hhdet_in_fec!I139)</f>
        <v>0.78397478577823299</v>
      </c>
      <c r="J139" s="124">
        <f>IF(RES_hhdet_in_tes!J139=0,"",RES_hhdet_in_tes!J139/RES_hhdet_in_fec!J139)</f>
        <v>0.78555775262027328</v>
      </c>
      <c r="K139" s="124">
        <f>IF(RES_hhdet_in_tes!K139=0,"",RES_hhdet_in_tes!K139/RES_hhdet_in_fec!K139)</f>
        <v>0.78726074799058698</v>
      </c>
      <c r="L139" s="124">
        <f>IF(RES_hhdet_in_tes!L139=0,"",RES_hhdet_in_tes!L139/RES_hhdet_in_fec!L139)</f>
        <v>0.78909247862179499</v>
      </c>
      <c r="M139" s="124">
        <f>IF(RES_hhdet_in_tes!M139=0,"",RES_hhdet_in_tes!M139/RES_hhdet_in_fec!M139)</f>
        <v>0.79158460725550395</v>
      </c>
      <c r="N139" s="124">
        <f>IF(RES_hhdet_in_tes!N139=0,"",RES_hhdet_in_tes!N139/RES_hhdet_in_fec!N139)</f>
        <v>0.79488788882673578</v>
      </c>
      <c r="O139" s="124">
        <f>IF(RES_hhdet_in_tes!O139=0,"",RES_hhdet_in_tes!O139/RES_hhdet_in_fec!O139)</f>
        <v>0.79936888082037838</v>
      </c>
      <c r="P139" s="124">
        <f>IF(RES_hhdet_in_tes!P139=0,"",RES_hhdet_in_tes!P139/RES_hhdet_in_fec!P139)</f>
        <v>0.80522010253588128</v>
      </c>
      <c r="Q139" s="124">
        <f>IF(RES_hhdet_in_tes!Q139=0,"",RES_hhdet_in_tes!Q139/RES_hhdet_in_fec!Q139)</f>
        <v>0.8127615477518576</v>
      </c>
      <c r="R139" s="124">
        <f>IF(RES_hhdet_in_tes!R139=0,"",RES_hhdet_in_tes!R139/RES_hhdet_in_fec!R139)</f>
        <v>0.82302052111649326</v>
      </c>
      <c r="S139" s="124">
        <f>IF(RES_hhdet_in_tes!S139=0,"",RES_hhdet_in_tes!S139/RES_hhdet_in_fec!S139)</f>
        <v>0.83582467941454286</v>
      </c>
      <c r="T139" s="124">
        <f>IF(RES_hhdet_in_tes!T139=0,"",RES_hhdet_in_tes!T139/RES_hhdet_in_fec!T139)</f>
        <v>0.84959122619980154</v>
      </c>
      <c r="U139" s="124">
        <f>IF(RES_hhdet_in_tes!U139=0,"",RES_hhdet_in_tes!U139/RES_hhdet_in_fec!U139)</f>
        <v>0.8627373650261031</v>
      </c>
      <c r="V139" s="124">
        <f>IF(RES_hhdet_in_tes!V139=0,"",RES_hhdet_in_tes!V139/RES_hhdet_in_fec!V139)</f>
        <v>0.87368029944726444</v>
      </c>
      <c r="W139" s="124">
        <f>IF(RES_hhdet_in_tes!W139=0,"",RES_hhdet_in_tes!W139/RES_hhdet_in_fec!W139)</f>
        <v>0.88186404411964792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0.77560244913429854</v>
      </c>
      <c r="D141" s="45">
        <f>IF(RES_hhdet_in_tes!D141=0,"",RES_hhdet_in_tes!D141/RES_hhdet_in_fec!D141)</f>
        <v>0.77690942615596315</v>
      </c>
      <c r="E141" s="45">
        <f>IF(RES_hhdet_in_tes!E141=0,"",RES_hhdet_in_tes!E141/RES_hhdet_in_fec!E141)</f>
        <v>0.77826473202001623</v>
      </c>
      <c r="F141" s="45">
        <f>IF(RES_hhdet_in_tes!F141=0,"",RES_hhdet_in_tes!F141/RES_hhdet_in_fec!F141)</f>
        <v>0.77962662818075856</v>
      </c>
      <c r="G141" s="45">
        <f>IF(RES_hhdet_in_tes!G141=0,"",RES_hhdet_in_tes!G141/RES_hhdet_in_fec!G141)</f>
        <v>0.78103303236268384</v>
      </c>
      <c r="H141" s="45">
        <f>IF(RES_hhdet_in_tes!H141=0,"",RES_hhdet_in_tes!H141/RES_hhdet_in_fec!H141)</f>
        <v>0.78247930391903431</v>
      </c>
      <c r="I141" s="45">
        <f>IF(RES_hhdet_in_tes!I141=0,"",RES_hhdet_in_tes!I141/RES_hhdet_in_fec!I141)</f>
        <v>0.78397478577823299</v>
      </c>
      <c r="J141" s="45">
        <f>IF(RES_hhdet_in_tes!J141=0,"",RES_hhdet_in_tes!J141/RES_hhdet_in_fec!J141)</f>
        <v>0.78555775262027328</v>
      </c>
      <c r="K141" s="45">
        <f>IF(RES_hhdet_in_tes!K141=0,"",RES_hhdet_in_tes!K141/RES_hhdet_in_fec!K141)</f>
        <v>0.78726074799058698</v>
      </c>
      <c r="L141" s="45">
        <f>IF(RES_hhdet_in_tes!L141=0,"",RES_hhdet_in_tes!L141/RES_hhdet_in_fec!L141)</f>
        <v>0.78909247862179499</v>
      </c>
      <c r="M141" s="45">
        <f>IF(RES_hhdet_in_tes!M141=0,"",RES_hhdet_in_tes!M141/RES_hhdet_in_fec!M141)</f>
        <v>0.79158460725550395</v>
      </c>
      <c r="N141" s="45">
        <f>IF(RES_hhdet_in_tes!N141=0,"",RES_hhdet_in_tes!N141/RES_hhdet_in_fec!N141)</f>
        <v>0.79488788882673578</v>
      </c>
      <c r="O141" s="45">
        <f>IF(RES_hhdet_in_tes!O141=0,"",RES_hhdet_in_tes!O141/RES_hhdet_in_fec!O141)</f>
        <v>0.79936888082037838</v>
      </c>
      <c r="P141" s="45">
        <f>IF(RES_hhdet_in_tes!P141=0,"",RES_hhdet_in_tes!P141/RES_hhdet_in_fec!P141)</f>
        <v>0.80522010253588128</v>
      </c>
      <c r="Q141" s="45">
        <f>IF(RES_hhdet_in_tes!Q141=0,"",RES_hhdet_in_tes!Q141/RES_hhdet_in_fec!Q141)</f>
        <v>0.8127615477518576</v>
      </c>
      <c r="R141" s="45">
        <f>IF(RES_hhdet_in_tes!R141=0,"",RES_hhdet_in_tes!R141/RES_hhdet_in_fec!R141)</f>
        <v>0.82302052111649326</v>
      </c>
      <c r="S141" s="45">
        <f>IF(RES_hhdet_in_tes!S141=0,"",RES_hhdet_in_tes!S141/RES_hhdet_in_fec!S141)</f>
        <v>0.83582467941454286</v>
      </c>
      <c r="T141" s="45">
        <f>IF(RES_hhdet_in_tes!T141=0,"",RES_hhdet_in_tes!T141/RES_hhdet_in_fec!T141)</f>
        <v>0.84959122619980154</v>
      </c>
      <c r="U141" s="45">
        <f>IF(RES_hhdet_in_tes!U141=0,"",RES_hhdet_in_tes!U141/RES_hhdet_in_fec!U141)</f>
        <v>0.8627373650261031</v>
      </c>
      <c r="V141" s="45">
        <f>IF(RES_hhdet_in_tes!V141=0,"",RES_hhdet_in_tes!V141/RES_hhdet_in_fec!V141)</f>
        <v>0.87368029944726444</v>
      </c>
      <c r="W141" s="45">
        <f>IF(RES_hhdet_in_tes!W141=0,"",RES_hhdet_in_tes!W141/RES_hhdet_in_fec!W141)</f>
        <v>0.88186404411964792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1.607390294226543</v>
      </c>
      <c r="D143" s="119">
        <f>IF(RES_hhdet_in_tes!D143=0,"",RES_hhdet_in_tes!D143/RES_hhdet_in_fec!D143)</f>
        <v>1.6118283920087042</v>
      </c>
      <c r="E143" s="119">
        <f>IF(RES_hhdet_in_tes!E143=0,"",RES_hhdet_in_tes!E143/RES_hhdet_in_fec!E143)</f>
        <v>1.6836414463797318</v>
      </c>
      <c r="F143" s="119">
        <f>IF(RES_hhdet_in_tes!F143=0,"",RES_hhdet_in_tes!F143/RES_hhdet_in_fec!F143)</f>
        <v>1.6454057342079202</v>
      </c>
      <c r="G143" s="119">
        <f>IF(RES_hhdet_in_tes!G143=0,"",RES_hhdet_in_tes!G143/RES_hhdet_in_fec!G143)</f>
        <v>1.6488061043316975</v>
      </c>
      <c r="H143" s="119">
        <f>IF(RES_hhdet_in_tes!H143=0,"",RES_hhdet_in_tes!H143/RES_hhdet_in_fec!H143)</f>
        <v>1.6332723424240021</v>
      </c>
      <c r="I143" s="119">
        <f>IF(RES_hhdet_in_tes!I143=0,"",RES_hhdet_in_tes!I143/RES_hhdet_in_fec!I143)</f>
        <v>1.6535789895075479</v>
      </c>
      <c r="J143" s="119">
        <f>IF(RES_hhdet_in_tes!J143=0,"",RES_hhdet_in_tes!J143/RES_hhdet_in_fec!J143)</f>
        <v>1.666578107005197</v>
      </c>
      <c r="K143" s="119">
        <f>IF(RES_hhdet_in_tes!K143=0,"",RES_hhdet_in_tes!K143/RES_hhdet_in_fec!K143)</f>
        <v>1.8072622124070123</v>
      </c>
      <c r="L143" s="119">
        <f>IF(RES_hhdet_in_tes!L143=0,"",RES_hhdet_in_tes!L143/RES_hhdet_in_fec!L143)</f>
        <v>1.8524237181655014</v>
      </c>
      <c r="M143" s="119">
        <f>IF(RES_hhdet_in_tes!M143=0,"",RES_hhdet_in_tes!M143/RES_hhdet_in_fec!M143)</f>
        <v>1.9234108279410034</v>
      </c>
      <c r="N143" s="119">
        <f>IF(RES_hhdet_in_tes!N143=0,"",RES_hhdet_in_tes!N143/RES_hhdet_in_fec!N143)</f>
        <v>1.9672004337032174</v>
      </c>
      <c r="O143" s="119">
        <f>IF(RES_hhdet_in_tes!O143=0,"",RES_hhdet_in_tes!O143/RES_hhdet_in_fec!O143)</f>
        <v>2.0609292684526874</v>
      </c>
      <c r="P143" s="119">
        <f>IF(RES_hhdet_in_tes!P143=0,"",RES_hhdet_in_tes!P143/RES_hhdet_in_fec!P143)</f>
        <v>2.1011250262207484</v>
      </c>
      <c r="Q143" s="119">
        <f>IF(RES_hhdet_in_tes!Q143=0,"",RES_hhdet_in_tes!Q143/RES_hhdet_in_fec!Q143)</f>
        <v>2.1165790533748026</v>
      </c>
      <c r="R143" s="119">
        <f>IF(RES_hhdet_in_tes!R143=0,"",RES_hhdet_in_tes!R143/RES_hhdet_in_fec!R143)</f>
        <v>1.926054527734699</v>
      </c>
      <c r="S143" s="119">
        <f>IF(RES_hhdet_in_tes!S143=0,"",RES_hhdet_in_tes!S143/RES_hhdet_in_fec!S143)</f>
        <v>1.8641385637781731</v>
      </c>
      <c r="T143" s="119">
        <f>IF(RES_hhdet_in_tes!T143=0,"",RES_hhdet_in_tes!T143/RES_hhdet_in_fec!T143)</f>
        <v>1.8555897846242491</v>
      </c>
      <c r="U143" s="119">
        <f>IF(RES_hhdet_in_tes!U143=0,"",RES_hhdet_in_tes!U143/RES_hhdet_in_fec!U143)</f>
        <v>1.9570199963137687</v>
      </c>
      <c r="V143" s="119">
        <f>IF(RES_hhdet_in_tes!V143=0,"",RES_hhdet_in_tes!V143/RES_hhdet_in_fec!V143)</f>
        <v>2.0557943607711264</v>
      </c>
      <c r="W143" s="119">
        <f>IF(RES_hhdet_in_tes!W143=0,"",RES_hhdet_in_tes!W143/RES_hhdet_in_fec!W143)</f>
        <v>1.9112725410842257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2.0488431566764138</v>
      </c>
      <c r="D144" s="124">
        <f>IF(RES_hhdet_in_tes!D144=0,"",RES_hhdet_in_tes!D144/RES_hhdet_in_fec!D144)</f>
        <v>2.1225375072732797</v>
      </c>
      <c r="E144" s="124">
        <f>IF(RES_hhdet_in_tes!E144=0,"",RES_hhdet_in_tes!E144/RES_hhdet_in_fec!E144)</f>
        <v>2.1983424763539596</v>
      </c>
      <c r="F144" s="124">
        <f>IF(RES_hhdet_in_tes!F144=0,"",RES_hhdet_in_tes!F144/RES_hhdet_in_fec!F144)</f>
        <v>2.2759429542463221</v>
      </c>
      <c r="G144" s="124">
        <f>IF(RES_hhdet_in_tes!G144=0,"",RES_hhdet_in_tes!G144/RES_hhdet_in_fec!G144)</f>
        <v>2.3556007305778435</v>
      </c>
      <c r="H144" s="124">
        <f>IF(RES_hhdet_in_tes!H144=0,"",RES_hhdet_in_tes!H144/RES_hhdet_in_fec!H144)</f>
        <v>2.4372664082914954</v>
      </c>
      <c r="I144" s="124">
        <f>IF(RES_hhdet_in_tes!I144=0,"",RES_hhdet_in_tes!I144/RES_hhdet_in_fec!I144)</f>
        <v>2.5209864131068271</v>
      </c>
      <c r="J144" s="124">
        <f>IF(RES_hhdet_in_tes!J144=0,"",RES_hhdet_in_tes!J144/RES_hhdet_in_fec!J144)</f>
        <v>2.6069912011268239</v>
      </c>
      <c r="K144" s="124">
        <f>IF(RES_hhdet_in_tes!K144=0,"",RES_hhdet_in_tes!K144/RES_hhdet_in_fec!K144)</f>
        <v>2.6954513275076466</v>
      </c>
      <c r="L144" s="124">
        <f>IF(RES_hhdet_in_tes!L144=0,"",RES_hhdet_in_tes!L144/RES_hhdet_in_fec!L144)</f>
        <v>2.7863664281454978</v>
      </c>
      <c r="M144" s="124">
        <f>IF(RES_hhdet_in_tes!M144=0,"",RES_hhdet_in_tes!M144/RES_hhdet_in_fec!M144)</f>
        <v>2.8863347442932437</v>
      </c>
      <c r="N144" s="124">
        <f>IF(RES_hhdet_in_tes!N144=0,"",RES_hhdet_in_tes!N144/RES_hhdet_in_fec!N144)</f>
        <v>2.9970324377308075</v>
      </c>
      <c r="O144" s="124">
        <f>IF(RES_hhdet_in_tes!O144=0,"",RES_hhdet_in_tes!O144/RES_hhdet_in_fec!O144)</f>
        <v>3.117340950636903</v>
      </c>
      <c r="P144" s="124">
        <f>IF(RES_hhdet_in_tes!P144=0,"",RES_hhdet_in_tes!P144/RES_hhdet_in_fec!P144)</f>
        <v>3.2381006220165474</v>
      </c>
      <c r="Q144" s="124">
        <f>IF(RES_hhdet_in_tes!Q144=0,"",RES_hhdet_in_tes!Q144/RES_hhdet_in_fec!Q144)</f>
        <v>3.3370918312867057</v>
      </c>
      <c r="R144" s="124">
        <f>IF(RES_hhdet_in_tes!R144=0,"",RES_hhdet_in_tes!R144/RES_hhdet_in_fec!R144)</f>
        <v>3.3949729137770288</v>
      </c>
      <c r="S144" s="124">
        <f>IF(RES_hhdet_in_tes!S144=0,"",RES_hhdet_in_tes!S144/RES_hhdet_in_fec!S144)</f>
        <v>3.4316093672326535</v>
      </c>
      <c r="T144" s="124">
        <f>IF(RES_hhdet_in_tes!T144=0,"",RES_hhdet_in_tes!T144/RES_hhdet_in_fec!T144)</f>
        <v>3.455106741554566</v>
      </c>
      <c r="U144" s="124">
        <f>IF(RES_hhdet_in_tes!U144=0,"",RES_hhdet_in_tes!U144/RES_hhdet_in_fec!U144)</f>
        <v>3.4738074287093776</v>
      </c>
      <c r="V144" s="124">
        <f>IF(RES_hhdet_in_tes!V144=0,"",RES_hhdet_in_tes!V144/RES_hhdet_in_fec!V144)</f>
        <v>3.4963815123010122</v>
      </c>
      <c r="W144" s="124">
        <f>IF(RES_hhdet_in_tes!W144=0,"",RES_hhdet_in_tes!W144/RES_hhdet_in_fec!W144)</f>
        <v>3.5221883066145137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2.0488431566764138</v>
      </c>
      <c r="D145" s="111">
        <f>IF(RES_hhdet_in_tes!D145=0,"",RES_hhdet_in_tes!D145/RES_hhdet_in_fec!D145)</f>
        <v>2.1225375072732797</v>
      </c>
      <c r="E145" s="111">
        <f>IF(RES_hhdet_in_tes!E145=0,"",RES_hhdet_in_tes!E145/RES_hhdet_in_fec!E145)</f>
        <v>2.1983424763539596</v>
      </c>
      <c r="F145" s="111">
        <f>IF(RES_hhdet_in_tes!F145=0,"",RES_hhdet_in_tes!F145/RES_hhdet_in_fec!F145)</f>
        <v>2.2759429542463221</v>
      </c>
      <c r="G145" s="111">
        <f>IF(RES_hhdet_in_tes!G145=0,"",RES_hhdet_in_tes!G145/RES_hhdet_in_fec!G145)</f>
        <v>2.3556007305778435</v>
      </c>
      <c r="H145" s="111">
        <f>IF(RES_hhdet_in_tes!H145=0,"",RES_hhdet_in_tes!H145/RES_hhdet_in_fec!H145)</f>
        <v>2.4372664082914954</v>
      </c>
      <c r="I145" s="111">
        <f>IF(RES_hhdet_in_tes!I145=0,"",RES_hhdet_in_tes!I145/RES_hhdet_in_fec!I145)</f>
        <v>2.5209864131068271</v>
      </c>
      <c r="J145" s="111">
        <f>IF(RES_hhdet_in_tes!J145=0,"",RES_hhdet_in_tes!J145/RES_hhdet_in_fec!J145)</f>
        <v>2.6069912011268239</v>
      </c>
      <c r="K145" s="111">
        <f>IF(RES_hhdet_in_tes!K145=0,"",RES_hhdet_in_tes!K145/RES_hhdet_in_fec!K145)</f>
        <v>2.6954513275076466</v>
      </c>
      <c r="L145" s="111">
        <f>IF(RES_hhdet_in_tes!L145=0,"",RES_hhdet_in_tes!L145/RES_hhdet_in_fec!L145)</f>
        <v>2.7863664281454978</v>
      </c>
      <c r="M145" s="111">
        <f>IF(RES_hhdet_in_tes!M145=0,"",RES_hhdet_in_tes!M145/RES_hhdet_in_fec!M145)</f>
        <v>2.8863347442932437</v>
      </c>
      <c r="N145" s="111">
        <f>IF(RES_hhdet_in_tes!N145=0,"",RES_hhdet_in_tes!N145/RES_hhdet_in_fec!N145)</f>
        <v>2.9970324377308075</v>
      </c>
      <c r="O145" s="111">
        <f>IF(RES_hhdet_in_tes!O145=0,"",RES_hhdet_in_tes!O145/RES_hhdet_in_fec!O145)</f>
        <v>3.117340950636903</v>
      </c>
      <c r="P145" s="111">
        <f>IF(RES_hhdet_in_tes!P145=0,"",RES_hhdet_in_tes!P145/RES_hhdet_in_fec!P145)</f>
        <v>3.2381006220165474</v>
      </c>
      <c r="Q145" s="111">
        <f>IF(RES_hhdet_in_tes!Q145=0,"",RES_hhdet_in_tes!Q145/RES_hhdet_in_fec!Q145)</f>
        <v>3.3370918312867057</v>
      </c>
      <c r="R145" s="111">
        <f>IF(RES_hhdet_in_tes!R145=0,"",RES_hhdet_in_tes!R145/RES_hhdet_in_fec!R145)</f>
        <v>3.3949729137770288</v>
      </c>
      <c r="S145" s="111">
        <f>IF(RES_hhdet_in_tes!S145=0,"",RES_hhdet_in_tes!S145/RES_hhdet_in_fec!S145)</f>
        <v>3.4316093672326535</v>
      </c>
      <c r="T145" s="111">
        <f>IF(RES_hhdet_in_tes!T145=0,"",RES_hhdet_in_tes!T145/RES_hhdet_in_fec!T145)</f>
        <v>3.455106741554566</v>
      </c>
      <c r="U145" s="111">
        <f>IF(RES_hhdet_in_tes!U145=0,"",RES_hhdet_in_tes!U145/RES_hhdet_in_fec!U145)</f>
        <v>3.4738074287093776</v>
      </c>
      <c r="V145" s="111">
        <f>IF(RES_hhdet_in_tes!V145=0,"",RES_hhdet_in_tes!V145/RES_hhdet_in_fec!V145)</f>
        <v>3.4963815123010122</v>
      </c>
      <c r="W145" s="111">
        <f>IF(RES_hhdet_in_tes!W145=0,"",RES_hhdet_in_tes!W145/RES_hhdet_in_fec!W145)</f>
        <v>3.5221883066145137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2.4302611004928116</v>
      </c>
      <c r="D146" s="124">
        <f>IF(RES_hhdet_in_tes!D146=0,"",RES_hhdet_in_tes!D146/RES_hhdet_in_fec!D146)</f>
        <v>2.5141192823976986</v>
      </c>
      <c r="E146" s="124">
        <f>IF(RES_hhdet_in_tes!E146=0,"",RES_hhdet_in_tes!E146/RES_hhdet_in_fec!E146)</f>
        <v>2.5988628912268577</v>
      </c>
      <c r="F146" s="124">
        <f>IF(RES_hhdet_in_tes!F146=0,"",RES_hhdet_in_tes!F146/RES_hhdet_in_fec!F146)</f>
        <v>2.6836975122578228</v>
      </c>
      <c r="G146" s="124">
        <f>IF(RES_hhdet_in_tes!G146=0,"",RES_hhdet_in_tes!G146/RES_hhdet_in_fec!G146)</f>
        <v>2.7693382721292963</v>
      </c>
      <c r="H146" s="124">
        <f>IF(RES_hhdet_in_tes!H146=0,"",RES_hhdet_in_tes!H146/RES_hhdet_in_fec!H146)</f>
        <v>2.855693001004215</v>
      </c>
      <c r="I146" s="124">
        <f>IF(RES_hhdet_in_tes!I146=0,"",RES_hhdet_in_tes!I146/RES_hhdet_in_fec!I146)</f>
        <v>2.9429330755190075</v>
      </c>
      <c r="J146" s="124">
        <f>IF(RES_hhdet_in_tes!J146=0,"",RES_hhdet_in_tes!J146/RES_hhdet_in_fec!J146)</f>
        <v>3.0317713449605419</v>
      </c>
      <c r="K146" s="124">
        <f>IF(RES_hhdet_in_tes!K146=0,"",RES_hhdet_in_tes!K146/RES_hhdet_in_fec!K146)</f>
        <v>3.1228071882322821</v>
      </c>
      <c r="L146" s="124">
        <f>IF(RES_hhdet_in_tes!L146=0,"",RES_hhdet_in_tes!L146/RES_hhdet_in_fec!L146)</f>
        <v>3.2161887982583686</v>
      </c>
      <c r="M146" s="124">
        <f>IF(RES_hhdet_in_tes!M146=0,"",RES_hhdet_in_tes!M146/RES_hhdet_in_fec!M146)</f>
        <v>3.3277243321959999</v>
      </c>
      <c r="N146" s="124">
        <f>IF(RES_hhdet_in_tes!N146=0,"",RES_hhdet_in_tes!N146/RES_hhdet_in_fec!N146)</f>
        <v>3.4625871682298897</v>
      </c>
      <c r="O146" s="124">
        <f>IF(RES_hhdet_in_tes!O146=0,"",RES_hhdet_in_tes!O146/RES_hhdet_in_fec!O146)</f>
        <v>3.6236373971660201</v>
      </c>
      <c r="P146" s="124">
        <f>IF(RES_hhdet_in_tes!P146=0,"",RES_hhdet_in_tes!P146/RES_hhdet_in_fec!P146)</f>
        <v>3.798292902537955</v>
      </c>
      <c r="Q146" s="124">
        <f>IF(RES_hhdet_in_tes!Q146=0,"",RES_hhdet_in_tes!Q146/RES_hhdet_in_fec!Q146)</f>
        <v>3.9483889770876766</v>
      </c>
      <c r="R146" s="124">
        <f>IF(RES_hhdet_in_tes!R146=0,"",RES_hhdet_in_tes!R146/RES_hhdet_in_fec!R146)</f>
        <v>4.0425529827174955</v>
      </c>
      <c r="S146" s="124">
        <f>IF(RES_hhdet_in_tes!S146=0,"",RES_hhdet_in_tes!S146/RES_hhdet_in_fec!S146)</f>
        <v>4.117502907802379</v>
      </c>
      <c r="T146" s="124">
        <f>IF(RES_hhdet_in_tes!T146=0,"",RES_hhdet_in_tes!T146/RES_hhdet_in_fec!T146)</f>
        <v>4.1801264233407771</v>
      </c>
      <c r="U146" s="124">
        <f>IF(RES_hhdet_in_tes!U146=0,"",RES_hhdet_in_tes!U146/RES_hhdet_in_fec!U146)</f>
        <v>4.2371371001856035</v>
      </c>
      <c r="V146" s="124">
        <f>IF(RES_hhdet_in_tes!V146=0,"",RES_hhdet_in_tes!V146/RES_hhdet_in_fec!V146)</f>
        <v>4.2952657217728003</v>
      </c>
      <c r="W146" s="124">
        <f>IF(RES_hhdet_in_tes!W146=0,"",RES_hhdet_in_tes!W146/RES_hhdet_in_fec!W146)</f>
        <v>4.3521744542800276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2.4302611004928116</v>
      </c>
      <c r="D147" s="111">
        <f>IF(RES_hhdet_in_tes!D147=0,"",RES_hhdet_in_tes!D147/RES_hhdet_in_fec!D147)</f>
        <v>2.5141192823976986</v>
      </c>
      <c r="E147" s="111">
        <f>IF(RES_hhdet_in_tes!E147=0,"",RES_hhdet_in_tes!E147/RES_hhdet_in_fec!E147)</f>
        <v>2.5988628912268577</v>
      </c>
      <c r="F147" s="111">
        <f>IF(RES_hhdet_in_tes!F147=0,"",RES_hhdet_in_tes!F147/RES_hhdet_in_fec!F147)</f>
        <v>2.6836975122578228</v>
      </c>
      <c r="G147" s="111">
        <f>IF(RES_hhdet_in_tes!G147=0,"",RES_hhdet_in_tes!G147/RES_hhdet_in_fec!G147)</f>
        <v>2.7693382721292963</v>
      </c>
      <c r="H147" s="111">
        <f>IF(RES_hhdet_in_tes!H147=0,"",RES_hhdet_in_tes!H147/RES_hhdet_in_fec!H147)</f>
        <v>2.855693001004215</v>
      </c>
      <c r="I147" s="111">
        <f>IF(RES_hhdet_in_tes!I147=0,"",RES_hhdet_in_tes!I147/RES_hhdet_in_fec!I147)</f>
        <v>2.9429330755190075</v>
      </c>
      <c r="J147" s="111">
        <f>IF(RES_hhdet_in_tes!J147=0,"",RES_hhdet_in_tes!J147/RES_hhdet_in_fec!J147)</f>
        <v>3.0317713449605419</v>
      </c>
      <c r="K147" s="111">
        <f>IF(RES_hhdet_in_tes!K147=0,"",RES_hhdet_in_tes!K147/RES_hhdet_in_fec!K147)</f>
        <v>3.1228071882322821</v>
      </c>
      <c r="L147" s="111">
        <f>IF(RES_hhdet_in_tes!L147=0,"",RES_hhdet_in_tes!L147/RES_hhdet_in_fec!L147)</f>
        <v>3.2161887982583686</v>
      </c>
      <c r="M147" s="111">
        <f>IF(RES_hhdet_in_tes!M147=0,"",RES_hhdet_in_tes!M147/RES_hhdet_in_fec!M147)</f>
        <v>3.3277243321959999</v>
      </c>
      <c r="N147" s="111">
        <f>IF(RES_hhdet_in_tes!N147=0,"",RES_hhdet_in_tes!N147/RES_hhdet_in_fec!N147)</f>
        <v>3.4625871682298897</v>
      </c>
      <c r="O147" s="111">
        <f>IF(RES_hhdet_in_tes!O147=0,"",RES_hhdet_in_tes!O147/RES_hhdet_in_fec!O147)</f>
        <v>3.6236373971660201</v>
      </c>
      <c r="P147" s="111">
        <f>IF(RES_hhdet_in_tes!P147=0,"",RES_hhdet_in_tes!P147/RES_hhdet_in_fec!P147)</f>
        <v>3.798292902537955</v>
      </c>
      <c r="Q147" s="111">
        <f>IF(RES_hhdet_in_tes!Q147=0,"",RES_hhdet_in_tes!Q147/RES_hhdet_in_fec!Q147)</f>
        <v>3.9483889770876766</v>
      </c>
      <c r="R147" s="111">
        <f>IF(RES_hhdet_in_tes!R147=0,"",RES_hhdet_in_tes!R147/RES_hhdet_in_fec!R147)</f>
        <v>4.0425529827174955</v>
      </c>
      <c r="S147" s="111">
        <f>IF(RES_hhdet_in_tes!S147=0,"",RES_hhdet_in_tes!S147/RES_hhdet_in_fec!S147)</f>
        <v>4.117502907802379</v>
      </c>
      <c r="T147" s="111">
        <f>IF(RES_hhdet_in_tes!T147=0,"",RES_hhdet_in_tes!T147/RES_hhdet_in_fec!T147)</f>
        <v>4.1801264233407771</v>
      </c>
      <c r="U147" s="111">
        <f>IF(RES_hhdet_in_tes!U147=0,"",RES_hhdet_in_tes!U147/RES_hhdet_in_fec!U147)</f>
        <v>4.2371371001856035</v>
      </c>
      <c r="V147" s="111">
        <f>IF(RES_hhdet_in_tes!V147=0,"",RES_hhdet_in_tes!V147/RES_hhdet_in_fec!V147)</f>
        <v>4.2952657217728003</v>
      </c>
      <c r="W147" s="111">
        <f>IF(RES_hhdet_in_tes!W147=0,"",RES_hhdet_in_tes!W147/RES_hhdet_in_fec!W147)</f>
        <v>4.3521744542800276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0.79702652936430807</v>
      </c>
      <c r="D148" s="124">
        <f>IF(RES_hhdet_in_tes!D148=0,"",RES_hhdet_in_tes!D148/RES_hhdet_in_fec!D148)</f>
        <v>0.80647149353927061</v>
      </c>
      <c r="E148" s="124">
        <f>IF(RES_hhdet_in_tes!E148=0,"",RES_hhdet_in_tes!E148/RES_hhdet_in_fec!E148)</f>
        <v>0.82422283081902425</v>
      </c>
      <c r="F148" s="124">
        <f>IF(RES_hhdet_in_tes!F148=0,"",RES_hhdet_in_tes!F148/RES_hhdet_in_fec!F148)</f>
        <v>0.78584937448860026</v>
      </c>
      <c r="G148" s="124">
        <f>IF(RES_hhdet_in_tes!G148=0,"",RES_hhdet_in_tes!G148/RES_hhdet_in_fec!G148)</f>
        <v>0.80559893125794402</v>
      </c>
      <c r="H148" s="124">
        <f>IF(RES_hhdet_in_tes!H148=0,"",RES_hhdet_in_tes!H148/RES_hhdet_in_fec!H148)</f>
        <v>0.81388209232873099</v>
      </c>
      <c r="I148" s="124">
        <f>IF(RES_hhdet_in_tes!I148=0,"",RES_hhdet_in_tes!I148/RES_hhdet_in_fec!I148)</f>
        <v>0.83091917488604605</v>
      </c>
      <c r="J148" s="124">
        <f>IF(RES_hhdet_in_tes!J148=0,"",RES_hhdet_in_tes!J148/RES_hhdet_in_fec!J148)</f>
        <v>0.82833856419489271</v>
      </c>
      <c r="K148" s="124">
        <f>IF(RES_hhdet_in_tes!K148=0,"",RES_hhdet_in_tes!K148/RES_hhdet_in_fec!K148)</f>
        <v>0.84394053143745806</v>
      </c>
      <c r="L148" s="124">
        <f>IF(RES_hhdet_in_tes!L148=0,"",RES_hhdet_in_tes!L148/RES_hhdet_in_fec!L148)</f>
        <v>0.81836573694916337</v>
      </c>
      <c r="M148" s="124">
        <f>IF(RES_hhdet_in_tes!M148=0,"",RES_hhdet_in_tes!M148/RES_hhdet_in_fec!M148)</f>
        <v>0.84601722942327784</v>
      </c>
      <c r="N148" s="124">
        <f>IF(RES_hhdet_in_tes!N148=0,"",RES_hhdet_in_tes!N148/RES_hhdet_in_fec!N148)</f>
        <v>0.83958669685608256</v>
      </c>
      <c r="O148" s="124">
        <f>IF(RES_hhdet_in_tes!O148=0,"",RES_hhdet_in_tes!O148/RES_hhdet_in_fec!O148)</f>
        <v>0.86032358631469885</v>
      </c>
      <c r="P148" s="124">
        <f>IF(RES_hhdet_in_tes!P148=0,"",RES_hhdet_in_tes!P148/RES_hhdet_in_fec!P148)</f>
        <v>0.88083446169437585</v>
      </c>
      <c r="Q148" s="124">
        <f>IF(RES_hhdet_in_tes!Q148=0,"",RES_hhdet_in_tes!Q148/RES_hhdet_in_fec!Q148)</f>
        <v>0.89824635260273622</v>
      </c>
      <c r="R148" s="124">
        <f>IF(RES_hhdet_in_tes!R148=0,"",RES_hhdet_in_tes!R148/RES_hhdet_in_fec!R148)</f>
        <v>0.89575670368666582</v>
      </c>
      <c r="S148" s="124">
        <f>IF(RES_hhdet_in_tes!S148=0,"",RES_hhdet_in_tes!S148/RES_hhdet_in_fec!S148)</f>
        <v>0.89315057360347971</v>
      </c>
      <c r="T148" s="124">
        <f>IF(RES_hhdet_in_tes!T148=0,"",RES_hhdet_in_tes!T148/RES_hhdet_in_fec!T148)</f>
        <v>0.89706038883398909</v>
      </c>
      <c r="U148" s="124">
        <f>IF(RES_hhdet_in_tes!U148=0,"",RES_hhdet_in_tes!U148/RES_hhdet_in_fec!U148)</f>
        <v>0.91313030882189428</v>
      </c>
      <c r="V148" s="124">
        <f>IF(RES_hhdet_in_tes!V148=0,"",RES_hhdet_in_tes!V148/RES_hhdet_in_fec!V148)</f>
        <v>0.90935435279372767</v>
      </c>
      <c r="W148" s="124">
        <f>IF(RES_hhdet_in_tes!W148=0,"",RES_hhdet_in_tes!W148/RES_hhdet_in_fec!W148)</f>
        <v>0.93179445468595123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0.69165506529135745</v>
      </c>
      <c r="D149" s="111">
        <f>IF(RES_hhdet_in_tes!D149=0,"",RES_hhdet_in_tes!D149/RES_hhdet_in_fec!D149)</f>
        <v>0.69310880675893149</v>
      </c>
      <c r="E149" s="111">
        <f>IF(RES_hhdet_in_tes!E149=0,"",RES_hhdet_in_tes!E149/RES_hhdet_in_fec!E149)</f>
        <v>0.69480320630184222</v>
      </c>
      <c r="F149" s="111">
        <f>IF(RES_hhdet_in_tes!F149=0,"",RES_hhdet_in_tes!F149/RES_hhdet_in_fec!F149)</f>
        <v>0.69653042285502609</v>
      </c>
      <c r="G149" s="111">
        <f>IF(RES_hhdet_in_tes!G149=0,"",RES_hhdet_in_tes!G149/RES_hhdet_in_fec!G149)</f>
        <v>0.69847927134031729</v>
      </c>
      <c r="H149" s="111">
        <f>IF(RES_hhdet_in_tes!H149=0,"",RES_hhdet_in_tes!H149/RES_hhdet_in_fec!H149)</f>
        <v>0.70062664321503176</v>
      </c>
      <c r="I149" s="111">
        <f>IF(RES_hhdet_in_tes!I149=0,"",RES_hhdet_in_tes!I149/RES_hhdet_in_fec!I149)</f>
        <v>0.70301906248142676</v>
      </c>
      <c r="J149" s="111">
        <f>IF(RES_hhdet_in_tes!J149=0,"",RES_hhdet_in_tes!J149/RES_hhdet_in_fec!J149)</f>
        <v>0.7058471215552542</v>
      </c>
      <c r="K149" s="111">
        <f>IF(RES_hhdet_in_tes!K149=0,"",RES_hhdet_in_tes!K149/RES_hhdet_in_fec!K149)</f>
        <v>0.70927287412167106</v>
      </c>
      <c r="L149" s="111">
        <f>IF(RES_hhdet_in_tes!L149=0,"",RES_hhdet_in_tes!L149/RES_hhdet_in_fec!L149)</f>
        <v>0.71333967618532135</v>
      </c>
      <c r="M149" s="111">
        <f>IF(RES_hhdet_in_tes!M149=0,"",RES_hhdet_in_tes!M149/RES_hhdet_in_fec!M149)</f>
        <v>0.72189311377933107</v>
      </c>
      <c r="N149" s="111">
        <f>IF(RES_hhdet_in_tes!N149=0,"",RES_hhdet_in_tes!N149/RES_hhdet_in_fec!N149)</f>
        <v>0.73615377326726694</v>
      </c>
      <c r="O149" s="111">
        <f>IF(RES_hhdet_in_tes!O149=0,"",RES_hhdet_in_tes!O149/RES_hhdet_in_fec!O149)</f>
        <v>0.75714056761457549</v>
      </c>
      <c r="P149" s="111">
        <f>IF(RES_hhdet_in_tes!P149=0,"",RES_hhdet_in_tes!P149/RES_hhdet_in_fec!P149)</f>
        <v>0.78271202790939853</v>
      </c>
      <c r="Q149" s="111">
        <f>IF(RES_hhdet_in_tes!Q149=0,"",RES_hhdet_in_tes!Q149/RES_hhdet_in_fec!Q149)</f>
        <v>0.8059296853663066</v>
      </c>
      <c r="R149" s="111">
        <f>IF(RES_hhdet_in_tes!R149=0,"",RES_hhdet_in_tes!R149/RES_hhdet_in_fec!R149)</f>
        <v>0.82159876384308173</v>
      </c>
      <c r="S149" s="111">
        <f>IF(RES_hhdet_in_tes!S149=0,"",RES_hhdet_in_tes!S149/RES_hhdet_in_fec!S149)</f>
        <v>0.8366980576479911</v>
      </c>
      <c r="T149" s="111">
        <f>IF(RES_hhdet_in_tes!T149=0,"",RES_hhdet_in_tes!T149/RES_hhdet_in_fec!T149)</f>
        <v>0.8503728897731796</v>
      </c>
      <c r="U149" s="111">
        <f>IF(RES_hhdet_in_tes!U149=0,"",RES_hhdet_in_tes!U149/RES_hhdet_in_fec!U149)</f>
        <v>0.86176858321083938</v>
      </c>
      <c r="V149" s="111">
        <f>IF(RES_hhdet_in_tes!V149=0,"",RES_hhdet_in_tes!V149/RES_hhdet_in_fec!V149)</f>
        <v>0.87003046095314274</v>
      </c>
      <c r="W149" s="111">
        <f>IF(RES_hhdet_in_tes!W149=0,"",RES_hhdet_in_tes!W149/RES_hhdet_in_fec!W149)</f>
        <v>0.87391675012773318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0.84434462681329803</v>
      </c>
      <c r="D150" s="111">
        <f>IF(RES_hhdet_in_tes!D150=0,"",RES_hhdet_in_tes!D150/RES_hhdet_in_fec!D150)</f>
        <v>0.84145927582351621</v>
      </c>
      <c r="E150" s="111">
        <f>IF(RES_hhdet_in_tes!E150=0,"",RES_hhdet_in_tes!E150/RES_hhdet_in_fec!E150)</f>
        <v>0.84290232916981567</v>
      </c>
      <c r="F150" s="111">
        <f>IF(RES_hhdet_in_tes!F150=0,"",RES_hhdet_in_tes!F150/RES_hhdet_in_fec!F150)</f>
        <v>0.83443382239470787</v>
      </c>
      <c r="G150" s="111">
        <f>IF(RES_hhdet_in_tes!G150=0,"",RES_hhdet_in_tes!G150/RES_hhdet_in_fec!G150)</f>
        <v>0.83812066692729814</v>
      </c>
      <c r="H150" s="111">
        <f>IF(RES_hhdet_in_tes!H150=0,"",RES_hhdet_in_tes!H150/RES_hhdet_in_fec!H150)</f>
        <v>0.84045718268901692</v>
      </c>
      <c r="I150" s="111" t="str">
        <f>IF(RES_hhdet_in_tes!I150=0,"",RES_hhdet_in_tes!I150/RES_hhdet_in_fec!I150)</f>
        <v/>
      </c>
      <c r="J150" s="111">
        <f>IF(RES_hhdet_in_tes!J150=0,"",RES_hhdet_in_tes!J150/RES_hhdet_in_fec!J150)</f>
        <v>0.84351039010588347</v>
      </c>
      <c r="K150" s="111">
        <f>IF(RES_hhdet_in_tes!K150=0,"",RES_hhdet_in_tes!K150/RES_hhdet_in_fec!K150)</f>
        <v>0.84404119655479326</v>
      </c>
      <c r="L150" s="111">
        <f>IF(RES_hhdet_in_tes!L150=0,"",RES_hhdet_in_tes!L150/RES_hhdet_in_fec!L150)</f>
        <v>0.84752491889481418</v>
      </c>
      <c r="M150" s="111">
        <f>IF(RES_hhdet_in_tes!M150=0,"",RES_hhdet_in_tes!M150/RES_hhdet_in_fec!M150)</f>
        <v>0.84773406352478042</v>
      </c>
      <c r="N150" s="111">
        <f>IF(RES_hhdet_in_tes!N150=0,"",RES_hhdet_in_tes!N150/RES_hhdet_in_fec!N150)</f>
        <v>0.85613159183905785</v>
      </c>
      <c r="O150" s="111">
        <f>IF(RES_hhdet_in_tes!O150=0,"",RES_hhdet_in_tes!O150/RES_hhdet_in_fec!O150)</f>
        <v>0.86443287909823019</v>
      </c>
      <c r="P150" s="111">
        <f>IF(RES_hhdet_in_tes!P150=0,"",RES_hhdet_in_tes!P150/RES_hhdet_in_fec!P150)</f>
        <v>0.89164066984322621</v>
      </c>
      <c r="Q150" s="111" t="str">
        <f>IF(RES_hhdet_in_tes!Q150=0,"",RES_hhdet_in_tes!Q150/RES_hhdet_in_fec!Q150)</f>
        <v/>
      </c>
      <c r="R150" s="111">
        <f>IF(RES_hhdet_in_tes!R150=0,"",RES_hhdet_in_tes!R150/RES_hhdet_in_fec!R150)</f>
        <v>0.91288202927758022</v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0.92974878381064363</v>
      </c>
      <c r="U150" s="111">
        <f>IF(RES_hhdet_in_tes!U150=0,"",RES_hhdet_in_tes!U150/RES_hhdet_in_fec!U150)</f>
        <v>0.93496158255843054</v>
      </c>
      <c r="V150" s="111">
        <f>IF(RES_hhdet_in_tes!V150=0,"",RES_hhdet_in_tes!V150/RES_hhdet_in_fec!V150)</f>
        <v>0.94214499623220305</v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0.69165506529135745</v>
      </c>
      <c r="D151" s="112">
        <f>IF(RES_hhdet_in_tes!D151=0,"",RES_hhdet_in_tes!D151/RES_hhdet_in_fec!D151)</f>
        <v>0.69310880675893138</v>
      </c>
      <c r="E151" s="112">
        <f>IF(RES_hhdet_in_tes!E151=0,"",RES_hhdet_in_tes!E151/RES_hhdet_in_fec!E151)</f>
        <v>0.69480320630184222</v>
      </c>
      <c r="F151" s="112">
        <f>IF(RES_hhdet_in_tes!F151=0,"",RES_hhdet_in_tes!F151/RES_hhdet_in_fec!F151)</f>
        <v>0.69653042285502609</v>
      </c>
      <c r="G151" s="112">
        <f>IF(RES_hhdet_in_tes!G151=0,"",RES_hhdet_in_tes!G151/RES_hhdet_in_fec!G151)</f>
        <v>0.69847927134031729</v>
      </c>
      <c r="H151" s="112">
        <f>IF(RES_hhdet_in_tes!H151=0,"",RES_hhdet_in_tes!H151/RES_hhdet_in_fec!H151)</f>
        <v>0.70062664321503176</v>
      </c>
      <c r="I151" s="112" t="str">
        <f>IF(RES_hhdet_in_tes!I151=0,"",RES_hhdet_in_tes!I151/RES_hhdet_in_fec!I151)</f>
        <v/>
      </c>
      <c r="J151" s="112">
        <f>IF(RES_hhdet_in_tes!J151=0,"",RES_hhdet_in_tes!J151/RES_hhdet_in_fec!J151)</f>
        <v>0.70584712155525409</v>
      </c>
      <c r="K151" s="112">
        <f>IF(RES_hhdet_in_tes!K151=0,"",RES_hhdet_in_tes!K151/RES_hhdet_in_fec!K151)</f>
        <v>0.70927287412167106</v>
      </c>
      <c r="L151" s="112">
        <f>IF(RES_hhdet_in_tes!L151=0,"",RES_hhdet_in_tes!L151/RES_hhdet_in_fec!L151)</f>
        <v>0.71333967618532135</v>
      </c>
      <c r="M151" s="112">
        <f>IF(RES_hhdet_in_tes!M151=0,"",RES_hhdet_in_tes!M151/RES_hhdet_in_fec!M151)</f>
        <v>0.72189311377933119</v>
      </c>
      <c r="N151" s="112">
        <f>IF(RES_hhdet_in_tes!N151=0,"",RES_hhdet_in_tes!N151/RES_hhdet_in_fec!N151)</f>
        <v>0.73615377326726694</v>
      </c>
      <c r="O151" s="112">
        <f>IF(RES_hhdet_in_tes!O151=0,"",RES_hhdet_in_tes!O151/RES_hhdet_in_fec!O151)</f>
        <v>0.75714056761457549</v>
      </c>
      <c r="P151" s="112">
        <f>IF(RES_hhdet_in_tes!P151=0,"",RES_hhdet_in_tes!P151/RES_hhdet_in_fec!P151)</f>
        <v>0.78271202790939853</v>
      </c>
      <c r="Q151" s="112" t="str">
        <f>IF(RES_hhdet_in_tes!Q151=0,"",RES_hhdet_in_tes!Q151/RES_hhdet_in_fec!Q151)</f>
        <v/>
      </c>
      <c r="R151" s="112">
        <f>IF(RES_hhdet_in_tes!R151=0,"",RES_hhdet_in_tes!R151/RES_hhdet_in_fec!R151)</f>
        <v>0.82159876384308173</v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0.8503728897731796</v>
      </c>
      <c r="U151" s="112">
        <f>IF(RES_hhdet_in_tes!U151=0,"",RES_hhdet_in_tes!U151/RES_hhdet_in_fec!U151)</f>
        <v>0.86176858321083927</v>
      </c>
      <c r="V151" s="112">
        <f>IF(RES_hhdet_in_tes!V151=0,"",RES_hhdet_in_tes!V151/RES_hhdet_in_fec!V151)</f>
        <v>0.87003046095314263</v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 t="str">
        <f>IF(RES_hhdet_in_tes!I152=0,"",RES_hhdet_in_tes!I152/RES_hhdet_in_fec!I152)</f>
        <v/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>
        <f>IF(RES_hhdet_in_tes!R152=0,"",RES_hhdet_in_tes!R152/RES_hhdet_in_fec!R152)</f>
        <v>1</v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0.77625627360508975</v>
      </c>
      <c r="D153" s="112">
        <f>IF(RES_hhdet_in_tes!D153=0,"",RES_hhdet_in_tes!D153/RES_hhdet_in_fec!D153)</f>
        <v>0.77728714299572677</v>
      </c>
      <c r="E153" s="112">
        <f>IF(RES_hhdet_in_tes!E153=0,"",RES_hhdet_in_tes!E153/RES_hhdet_in_fec!E153)</f>
        <v>0.77839730082130376</v>
      </c>
      <c r="F153" s="112">
        <f>IF(RES_hhdet_in_tes!F153=0,"",RES_hhdet_in_tes!F153/RES_hhdet_in_fec!F153)</f>
        <v>0.77951812272683929</v>
      </c>
      <c r="G153" s="112">
        <f>IF(RES_hhdet_in_tes!G153=0,"",RES_hhdet_in_tes!G153/RES_hhdet_in_fec!G153)</f>
        <v>0.78071260017044242</v>
      </c>
      <c r="H153" s="112">
        <f>IF(RES_hhdet_in_tes!H153=0,"",RES_hhdet_in_tes!H153/RES_hhdet_in_fec!H153)</f>
        <v>0.78197367265657802</v>
      </c>
      <c r="I153" s="112">
        <f>IF(RES_hhdet_in_tes!I153=0,"",RES_hhdet_in_tes!I153/RES_hhdet_in_fec!I153)</f>
        <v>0.78331774592973724</v>
      </c>
      <c r="J153" s="112">
        <f>IF(RES_hhdet_in_tes!J153=0,"",RES_hhdet_in_tes!J153/RES_hhdet_in_fec!J153)</f>
        <v>0.78481048956675137</v>
      </c>
      <c r="K153" s="112">
        <f>IF(RES_hhdet_in_tes!K153=0,"",RES_hhdet_in_tes!K153/RES_hhdet_in_fec!K153)</f>
        <v>0.78651009996613297</v>
      </c>
      <c r="L153" s="112">
        <f>IF(RES_hhdet_in_tes!L153=0,"",RES_hhdet_in_tes!L153/RES_hhdet_in_fec!L153)</f>
        <v>0.78843694512547491</v>
      </c>
      <c r="M153" s="112">
        <f>IF(RES_hhdet_in_tes!M153=0,"",RES_hhdet_in_tes!M153/RES_hhdet_in_fec!M153)</f>
        <v>0.79192615878362294</v>
      </c>
      <c r="N153" s="112">
        <f>IF(RES_hhdet_in_tes!N153=0,"",RES_hhdet_in_tes!N153/RES_hhdet_in_fec!N153)</f>
        <v>0.79756437864609031</v>
      </c>
      <c r="O153" s="112">
        <f>IF(RES_hhdet_in_tes!O153=0,"",RES_hhdet_in_tes!O153/RES_hhdet_in_fec!O153)</f>
        <v>0.80610389913358227</v>
      </c>
      <c r="P153" s="112">
        <f>IF(RES_hhdet_in_tes!P153=0,"",RES_hhdet_in_tes!P153/RES_hhdet_in_fec!P153)</f>
        <v>0.81721271906665649</v>
      </c>
      <c r="Q153" s="112">
        <f>IF(RES_hhdet_in_tes!Q153=0,"",RES_hhdet_in_tes!Q153/RES_hhdet_in_fec!Q153)</f>
        <v>0.82811314311122963</v>
      </c>
      <c r="R153" s="112">
        <f>IF(RES_hhdet_in_tes!R153=0,"",RES_hhdet_in_tes!R153/RES_hhdet_in_fec!R153)</f>
        <v>0.83592717396286853</v>
      </c>
      <c r="S153" s="112">
        <f>IF(RES_hhdet_in_tes!S153=0,"",RES_hhdet_in_tes!S153/RES_hhdet_in_fec!S153)</f>
        <v>0.84366417033693031</v>
      </c>
      <c r="T153" s="112">
        <f>IF(RES_hhdet_in_tes!T153=0,"",RES_hhdet_in_tes!T153/RES_hhdet_in_fec!T153)</f>
        <v>0.85116190179147466</v>
      </c>
      <c r="U153" s="112">
        <f>IF(RES_hhdet_in_tes!U153=0,"",RES_hhdet_in_tes!U153/RES_hhdet_in_fec!U153)</f>
        <v>0.85820505844539963</v>
      </c>
      <c r="V153" s="112">
        <f>IF(RES_hhdet_in_tes!V153=0,"",RES_hhdet_in_tes!V153/RES_hhdet_in_fec!V153)</f>
        <v>0.86446331183166125</v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0.893604883903937</v>
      </c>
      <c r="D154" s="113">
        <f>IF(RES_hhdet_in_tes!D154=0,"",RES_hhdet_in_tes!D154/RES_hhdet_in_fec!D154)</f>
        <v>0.89130078254409473</v>
      </c>
      <c r="E154" s="113">
        <f>IF(RES_hhdet_in_tes!E154=0,"",RES_hhdet_in_tes!E154/RES_hhdet_in_fec!E154)</f>
        <v>0.89198427052230156</v>
      </c>
      <c r="F154" s="113">
        <f>IF(RES_hhdet_in_tes!F154=0,"",RES_hhdet_in_tes!F154/RES_hhdet_in_fec!F154)</f>
        <v>0.88605942253880265</v>
      </c>
      <c r="G154" s="113">
        <f>IF(RES_hhdet_in_tes!G154=0,"",RES_hhdet_in_tes!G154/RES_hhdet_in_fec!G154)</f>
        <v>0.88843296478210432</v>
      </c>
      <c r="H154" s="113">
        <f>IF(RES_hhdet_in_tes!H154=0,"",RES_hhdet_in_tes!H154/RES_hhdet_in_fec!H154)</f>
        <v>0.89011210590744594</v>
      </c>
      <c r="I154" s="113">
        <f>IF(RES_hhdet_in_tes!I154=0,"",RES_hhdet_in_tes!I154/RES_hhdet_in_fec!I154)</f>
        <v>0.8800366344872016</v>
      </c>
      <c r="J154" s="113">
        <f>IF(RES_hhdet_in_tes!J154=0,"",RES_hhdet_in_tes!J154/RES_hhdet_in_fec!J154)</f>
        <v>0.89146103317614012</v>
      </c>
      <c r="K154" s="113">
        <f>IF(RES_hhdet_in_tes!K154=0,"",RES_hhdet_in_tes!K154/RES_hhdet_in_fec!K154)</f>
        <v>0.89103130942354303</v>
      </c>
      <c r="L154" s="113">
        <f>IF(RES_hhdet_in_tes!L154=0,"",RES_hhdet_in_tes!L154/RES_hhdet_in_fec!L154)</f>
        <v>0.89294424875425515</v>
      </c>
      <c r="M154" s="113">
        <f>IF(RES_hhdet_in_tes!M154=0,"",RES_hhdet_in_tes!M154/RES_hhdet_in_fec!M154)</f>
        <v>0.89060458207292903</v>
      </c>
      <c r="N154" s="113">
        <f>IF(RES_hhdet_in_tes!N154=0,"",RES_hhdet_in_tes!N154/RES_hhdet_in_fec!N154)</f>
        <v>0.89352610208102901</v>
      </c>
      <c r="O154" s="113">
        <f>IF(RES_hhdet_in_tes!O154=0,"",RES_hhdet_in_tes!O154/RES_hhdet_in_fec!O154)</f>
        <v>0.89431880245426598</v>
      </c>
      <c r="P154" s="113">
        <f>IF(RES_hhdet_in_tes!P154=0,"",RES_hhdet_in_tes!P154/RES_hhdet_in_fec!P154)</f>
        <v>0.91168518023677891</v>
      </c>
      <c r="Q154" s="113">
        <f>IF(RES_hhdet_in_tes!Q154=0,"",RES_hhdet_in_tes!Q154/RES_hhdet_in_fec!Q154)</f>
        <v>0.91782164307897973</v>
      </c>
      <c r="R154" s="113">
        <f>IF(RES_hhdet_in_tes!R154=0,"",RES_hhdet_in_tes!R154/RES_hhdet_in_fec!R154)</f>
        <v>0.92095802885512734</v>
      </c>
      <c r="S154" s="113">
        <f>IF(RES_hhdet_in_tes!S154=0,"",RES_hhdet_in_tes!S154/RES_hhdet_in_fec!S154)</f>
        <v>0.92042761336534085</v>
      </c>
      <c r="T154" s="113">
        <f>IF(RES_hhdet_in_tes!T154=0,"",RES_hhdet_in_tes!T154/RES_hhdet_in_fec!T154)</f>
        <v>0.93045914818842446</v>
      </c>
      <c r="U154" s="113">
        <f>IF(RES_hhdet_in_tes!U154=0,"",RES_hhdet_in_tes!U154/RES_hhdet_in_fec!U154)</f>
        <v>0.93348274914468155</v>
      </c>
      <c r="V154" s="113">
        <f>IF(RES_hhdet_in_tes!V154=0,"",RES_hhdet_in_tes!V154/RES_hhdet_in_fec!V154)</f>
        <v>0.94047372259716144</v>
      </c>
      <c r="W154" s="113">
        <f>IF(RES_hhdet_in_tes!W154=0,"",RES_hhdet_in_tes!W154/RES_hhdet_in_fec!W154)</f>
        <v>0.9369581166752422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0.77625627360508975</v>
      </c>
      <c r="D155" s="111">
        <f>IF(RES_hhdet_in_tes!D155=0,"",RES_hhdet_in_tes!D155/RES_hhdet_in_fec!D155)</f>
        <v>0.77728714299572677</v>
      </c>
      <c r="E155" s="111">
        <f>IF(RES_hhdet_in_tes!E155=0,"",RES_hhdet_in_tes!E155/RES_hhdet_in_fec!E155)</f>
        <v>0.77839730082130376</v>
      </c>
      <c r="F155" s="111">
        <f>IF(RES_hhdet_in_tes!F155=0,"",RES_hhdet_in_tes!F155/RES_hhdet_in_fec!F155)</f>
        <v>0.7795181227268394</v>
      </c>
      <c r="G155" s="111">
        <f>IF(RES_hhdet_in_tes!G155=0,"",RES_hhdet_in_tes!G155/RES_hhdet_in_fec!G155)</f>
        <v>0.78071260017044242</v>
      </c>
      <c r="H155" s="111">
        <f>IF(RES_hhdet_in_tes!H155=0,"",RES_hhdet_in_tes!H155/RES_hhdet_in_fec!H155)</f>
        <v>0.78197367265657813</v>
      </c>
      <c r="I155" s="111">
        <f>IF(RES_hhdet_in_tes!I155=0,"",RES_hhdet_in_tes!I155/RES_hhdet_in_fec!I155)</f>
        <v>0.78331774592973724</v>
      </c>
      <c r="J155" s="111">
        <f>IF(RES_hhdet_in_tes!J155=0,"",RES_hhdet_in_tes!J155/RES_hhdet_in_fec!J155)</f>
        <v>0.78481048956675137</v>
      </c>
      <c r="K155" s="111">
        <f>IF(RES_hhdet_in_tes!K155=0,"",RES_hhdet_in_tes!K155/RES_hhdet_in_fec!K155)</f>
        <v>0.78651009996613297</v>
      </c>
      <c r="L155" s="111">
        <f>IF(RES_hhdet_in_tes!L155=0,"",RES_hhdet_in_tes!L155/RES_hhdet_in_fec!L155)</f>
        <v>0.7884369451254748</v>
      </c>
      <c r="M155" s="111">
        <f>IF(RES_hhdet_in_tes!M155=0,"",RES_hhdet_in_tes!M155/RES_hhdet_in_fec!M155)</f>
        <v>0.79192615878362294</v>
      </c>
      <c r="N155" s="111">
        <f>IF(RES_hhdet_in_tes!N155=0,"",RES_hhdet_in_tes!N155/RES_hhdet_in_fec!N155)</f>
        <v>0.79756437864609031</v>
      </c>
      <c r="O155" s="111">
        <f>IF(RES_hhdet_in_tes!O155=0,"",RES_hhdet_in_tes!O155/RES_hhdet_in_fec!O155)</f>
        <v>0.80610389913358227</v>
      </c>
      <c r="P155" s="111">
        <f>IF(RES_hhdet_in_tes!P155=0,"",RES_hhdet_in_tes!P155/RES_hhdet_in_fec!P155)</f>
        <v>0.81721271906665649</v>
      </c>
      <c r="Q155" s="111">
        <f>IF(RES_hhdet_in_tes!Q155=0,"",RES_hhdet_in_tes!Q155/RES_hhdet_in_fec!Q155)</f>
        <v>0.82811314311122963</v>
      </c>
      <c r="R155" s="111">
        <f>IF(RES_hhdet_in_tes!R155=0,"",RES_hhdet_in_tes!R155/RES_hhdet_in_fec!R155)</f>
        <v>0.83592717396286853</v>
      </c>
      <c r="S155" s="111">
        <f>IF(RES_hhdet_in_tes!S155=0,"",RES_hhdet_in_tes!S155/RES_hhdet_in_fec!S155)</f>
        <v>0.84366417033693031</v>
      </c>
      <c r="T155" s="111">
        <f>IF(RES_hhdet_in_tes!T155=0,"",RES_hhdet_in_tes!T155/RES_hhdet_in_fec!T155)</f>
        <v>0.85116190179147466</v>
      </c>
      <c r="U155" s="111">
        <f>IF(RES_hhdet_in_tes!U155=0,"",RES_hhdet_in_tes!U155/RES_hhdet_in_fec!U155)</f>
        <v>0.85820505844539963</v>
      </c>
      <c r="V155" s="111">
        <f>IF(RES_hhdet_in_tes!V155=0,"",RES_hhdet_in_tes!V155/RES_hhdet_in_fec!V155)</f>
        <v>0.86446331183166125</v>
      </c>
      <c r="W155" s="111">
        <f>IF(RES_hhdet_in_tes!W155=0,"",RES_hhdet_in_tes!W155/RES_hhdet_in_fec!W155)</f>
        <v>0.86938976711328297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0.77560244913429854</v>
      </c>
      <c r="D157" s="124">
        <f>IF(RES_hhdet_in_tes!D157=0,"",RES_hhdet_in_tes!D157/RES_hhdet_in_fec!D157)</f>
        <v>0.77690942615596326</v>
      </c>
      <c r="E157" s="124">
        <f>IF(RES_hhdet_in_tes!E157=0,"",RES_hhdet_in_tes!E157/RES_hhdet_in_fec!E157)</f>
        <v>0.77826473202001623</v>
      </c>
      <c r="F157" s="124">
        <f>IF(RES_hhdet_in_tes!F157=0,"",RES_hhdet_in_tes!F157/RES_hhdet_in_fec!F157)</f>
        <v>0.77962662818075845</v>
      </c>
      <c r="G157" s="124">
        <f>IF(RES_hhdet_in_tes!G157=0,"",RES_hhdet_in_tes!G157/RES_hhdet_in_fec!G157)</f>
        <v>0.78103303236268384</v>
      </c>
      <c r="H157" s="124">
        <f>IF(RES_hhdet_in_tes!H157=0,"",RES_hhdet_in_tes!H157/RES_hhdet_in_fec!H157)</f>
        <v>0.78247930391903431</v>
      </c>
      <c r="I157" s="124">
        <f>IF(RES_hhdet_in_tes!I157=0,"",RES_hhdet_in_tes!I157/RES_hhdet_in_fec!I157)</f>
        <v>0.78397478577823299</v>
      </c>
      <c r="J157" s="124">
        <f>IF(RES_hhdet_in_tes!J157=0,"",RES_hhdet_in_tes!J157/RES_hhdet_in_fec!J157)</f>
        <v>0.78555775262027328</v>
      </c>
      <c r="K157" s="124">
        <f>IF(RES_hhdet_in_tes!K157=0,"",RES_hhdet_in_tes!K157/RES_hhdet_in_fec!K157)</f>
        <v>0.78726074799058698</v>
      </c>
      <c r="L157" s="124">
        <f>IF(RES_hhdet_in_tes!L157=0,"",RES_hhdet_in_tes!L157/RES_hhdet_in_fec!L157)</f>
        <v>0.7890924786217951</v>
      </c>
      <c r="M157" s="124">
        <f>IF(RES_hhdet_in_tes!M157=0,"",RES_hhdet_in_tes!M157/RES_hhdet_in_fec!M157)</f>
        <v>0.79158460725550395</v>
      </c>
      <c r="N157" s="124">
        <f>IF(RES_hhdet_in_tes!N157=0,"",RES_hhdet_in_tes!N157/RES_hhdet_in_fec!N157)</f>
        <v>0.79488788882673589</v>
      </c>
      <c r="O157" s="124">
        <f>IF(RES_hhdet_in_tes!O157=0,"",RES_hhdet_in_tes!O157/RES_hhdet_in_fec!O157)</f>
        <v>0.79936888082037849</v>
      </c>
      <c r="P157" s="124">
        <f>IF(RES_hhdet_in_tes!P157=0,"",RES_hhdet_in_tes!P157/RES_hhdet_in_fec!P157)</f>
        <v>0.80522010253588128</v>
      </c>
      <c r="Q157" s="124">
        <f>IF(RES_hhdet_in_tes!Q157=0,"",RES_hhdet_in_tes!Q157/RES_hhdet_in_fec!Q157)</f>
        <v>0.8127615477518576</v>
      </c>
      <c r="R157" s="124">
        <f>IF(RES_hhdet_in_tes!R157=0,"",RES_hhdet_in_tes!R157/RES_hhdet_in_fec!R157)</f>
        <v>0.82302052111649326</v>
      </c>
      <c r="S157" s="124">
        <f>IF(RES_hhdet_in_tes!S157=0,"",RES_hhdet_in_tes!S157/RES_hhdet_in_fec!S157)</f>
        <v>0.83582467941454297</v>
      </c>
      <c r="T157" s="124">
        <f>IF(RES_hhdet_in_tes!T157=0,"",RES_hhdet_in_tes!T157/RES_hhdet_in_fec!T157)</f>
        <v>0.84959122619980154</v>
      </c>
      <c r="U157" s="124">
        <f>IF(RES_hhdet_in_tes!U157=0,"",RES_hhdet_in_tes!U157/RES_hhdet_in_fec!U157)</f>
        <v>0.8627373650261031</v>
      </c>
      <c r="V157" s="124">
        <f>IF(RES_hhdet_in_tes!V157=0,"",RES_hhdet_in_tes!V157/RES_hhdet_in_fec!V157)</f>
        <v>0.87368029944726444</v>
      </c>
      <c r="W157" s="124">
        <f>IF(RES_hhdet_in_tes!W157=0,"",RES_hhdet_in_tes!W157/RES_hhdet_in_fec!W157)</f>
        <v>0.88186404411964803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0.77560244913429854</v>
      </c>
      <c r="D159" s="45">
        <f>IF(RES_hhdet_in_tes!D159=0,"",RES_hhdet_in_tes!D159/RES_hhdet_in_fec!D159)</f>
        <v>0.77690942615596326</v>
      </c>
      <c r="E159" s="45">
        <f>IF(RES_hhdet_in_tes!E159=0,"",RES_hhdet_in_tes!E159/RES_hhdet_in_fec!E159)</f>
        <v>0.77826473202001623</v>
      </c>
      <c r="F159" s="45">
        <f>IF(RES_hhdet_in_tes!F159=0,"",RES_hhdet_in_tes!F159/RES_hhdet_in_fec!F159)</f>
        <v>0.77962662818075845</v>
      </c>
      <c r="G159" s="45">
        <f>IF(RES_hhdet_in_tes!G159=0,"",RES_hhdet_in_tes!G159/RES_hhdet_in_fec!G159)</f>
        <v>0.78103303236268384</v>
      </c>
      <c r="H159" s="45">
        <f>IF(RES_hhdet_in_tes!H159=0,"",RES_hhdet_in_tes!H159/RES_hhdet_in_fec!H159)</f>
        <v>0.78247930391903431</v>
      </c>
      <c r="I159" s="45">
        <f>IF(RES_hhdet_in_tes!I159=0,"",RES_hhdet_in_tes!I159/RES_hhdet_in_fec!I159)</f>
        <v>0.78397478577823299</v>
      </c>
      <c r="J159" s="45">
        <f>IF(RES_hhdet_in_tes!J159=0,"",RES_hhdet_in_tes!J159/RES_hhdet_in_fec!J159)</f>
        <v>0.78555775262027328</v>
      </c>
      <c r="K159" s="45">
        <f>IF(RES_hhdet_in_tes!K159=0,"",RES_hhdet_in_tes!K159/RES_hhdet_in_fec!K159)</f>
        <v>0.78726074799058698</v>
      </c>
      <c r="L159" s="45">
        <f>IF(RES_hhdet_in_tes!L159=0,"",RES_hhdet_in_tes!L159/RES_hhdet_in_fec!L159)</f>
        <v>0.7890924786217951</v>
      </c>
      <c r="M159" s="45">
        <f>IF(RES_hhdet_in_tes!M159=0,"",RES_hhdet_in_tes!M159/RES_hhdet_in_fec!M159)</f>
        <v>0.79158460725550395</v>
      </c>
      <c r="N159" s="45">
        <f>IF(RES_hhdet_in_tes!N159=0,"",RES_hhdet_in_tes!N159/RES_hhdet_in_fec!N159)</f>
        <v>0.79488788882673589</v>
      </c>
      <c r="O159" s="45">
        <f>IF(RES_hhdet_in_tes!O159=0,"",RES_hhdet_in_tes!O159/RES_hhdet_in_fec!O159)</f>
        <v>0.79936888082037849</v>
      </c>
      <c r="P159" s="45">
        <f>IF(RES_hhdet_in_tes!P159=0,"",RES_hhdet_in_tes!P159/RES_hhdet_in_fec!P159)</f>
        <v>0.80522010253588128</v>
      </c>
      <c r="Q159" s="45">
        <f>IF(RES_hhdet_in_tes!Q159=0,"",RES_hhdet_in_tes!Q159/RES_hhdet_in_fec!Q159)</f>
        <v>0.8127615477518576</v>
      </c>
      <c r="R159" s="45">
        <f>IF(RES_hhdet_in_tes!R159=0,"",RES_hhdet_in_tes!R159/RES_hhdet_in_fec!R159)</f>
        <v>0.82302052111649326</v>
      </c>
      <c r="S159" s="45">
        <f>IF(RES_hhdet_in_tes!S159=0,"",RES_hhdet_in_tes!S159/RES_hhdet_in_fec!S159)</f>
        <v>0.83582467941454297</v>
      </c>
      <c r="T159" s="45">
        <f>IF(RES_hhdet_in_tes!T159=0,"",RES_hhdet_in_tes!T159/RES_hhdet_in_fec!T159)</f>
        <v>0.84959122619980154</v>
      </c>
      <c r="U159" s="45">
        <f>IF(RES_hhdet_in_tes!U159=0,"",RES_hhdet_in_tes!U159/RES_hhdet_in_fec!U159)</f>
        <v>0.8627373650261031</v>
      </c>
      <c r="V159" s="45">
        <f>IF(RES_hhdet_in_tes!V159=0,"",RES_hhdet_in_tes!V159/RES_hhdet_in_fec!V159)</f>
        <v>0.87368029944726444</v>
      </c>
      <c r="W159" s="45">
        <f>IF(RES_hhdet_in_tes!W159=0,"",RES_hhdet_in_tes!W159/RES_hhdet_in_fec!W159)</f>
        <v>0.88186404411964803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0.82485496116471657</v>
      </c>
      <c r="D161" s="119">
        <f>IF(RES_hhdet_in_tes!D161=0,"",RES_hhdet_in_tes!D161/RES_hhdet_in_fec!D161)</f>
        <v>0.8271185306897193</v>
      </c>
      <c r="E161" s="119">
        <f>IF(RES_hhdet_in_tes!E161=0,"",RES_hhdet_in_tes!E161/RES_hhdet_in_fec!E161)</f>
        <v>0.84627255580945204</v>
      </c>
      <c r="F161" s="119">
        <f>IF(RES_hhdet_in_tes!F161=0,"",RES_hhdet_in_tes!F161/RES_hhdet_in_fec!F161)</f>
        <v>0.83701089129483452</v>
      </c>
      <c r="G161" s="119">
        <f>IF(RES_hhdet_in_tes!G161=0,"",RES_hhdet_in_tes!G161/RES_hhdet_in_fec!G161)</f>
        <v>0.84337958938773272</v>
      </c>
      <c r="H161" s="119">
        <f>IF(RES_hhdet_in_tes!H161=0,"",RES_hhdet_in_tes!H161/RES_hhdet_in_fec!H161)</f>
        <v>0.8530345825349076</v>
      </c>
      <c r="I161" s="119">
        <f>IF(RES_hhdet_in_tes!I161=0,"",RES_hhdet_in_tes!I161/RES_hhdet_in_fec!I161)</f>
        <v>0.85611247729967788</v>
      </c>
      <c r="J161" s="119">
        <f>IF(RES_hhdet_in_tes!J161=0,"",RES_hhdet_in_tes!J161/RES_hhdet_in_fec!J161)</f>
        <v>0.85873439601477752</v>
      </c>
      <c r="K161" s="119">
        <f>IF(RES_hhdet_in_tes!K161=0,"",RES_hhdet_in_tes!K161/RES_hhdet_in_fec!K161)</f>
        <v>0.86864859287155261</v>
      </c>
      <c r="L161" s="119">
        <f>IF(RES_hhdet_in_tes!L161=0,"",RES_hhdet_in_tes!L161/RES_hhdet_in_fec!L161)</f>
        <v>0.8710279391705672</v>
      </c>
      <c r="M161" s="119">
        <f>IF(RES_hhdet_in_tes!M161=0,"",RES_hhdet_in_tes!M161/RES_hhdet_in_fec!M161)</f>
        <v>0.88375626416176933</v>
      </c>
      <c r="N161" s="119">
        <f>IF(RES_hhdet_in_tes!N161=0,"",RES_hhdet_in_tes!N161/RES_hhdet_in_fec!N161)</f>
        <v>0.8832027695220579</v>
      </c>
      <c r="O161" s="119">
        <f>IF(RES_hhdet_in_tes!O161=0,"",RES_hhdet_in_tes!O161/RES_hhdet_in_fec!O161)</f>
        <v>0.88953093243368664</v>
      </c>
      <c r="P161" s="119">
        <f>IF(RES_hhdet_in_tes!P161=0,"",RES_hhdet_in_tes!P161/RES_hhdet_in_fec!P161)</f>
        <v>0.88711177085769366</v>
      </c>
      <c r="Q161" s="119">
        <f>IF(RES_hhdet_in_tes!Q161=0,"",RES_hhdet_in_tes!Q161/RES_hhdet_in_fec!Q161)</f>
        <v>0.89661512602819138</v>
      </c>
      <c r="R161" s="119">
        <f>IF(RES_hhdet_in_tes!R161=0,"",RES_hhdet_in_tes!R161/RES_hhdet_in_fec!R161)</f>
        <v>0.8994012279274507</v>
      </c>
      <c r="S161" s="119">
        <f>IF(RES_hhdet_in_tes!S161=0,"",RES_hhdet_in_tes!S161/RES_hhdet_in_fec!S161)</f>
        <v>0.91251301807685736</v>
      </c>
      <c r="T161" s="119">
        <f>IF(RES_hhdet_in_tes!T161=0,"",RES_hhdet_in_tes!T161/RES_hhdet_in_fec!T161)</f>
        <v>0.92284998991528822</v>
      </c>
      <c r="U161" s="119">
        <f>IF(RES_hhdet_in_tes!U161=0,"",RES_hhdet_in_tes!U161/RES_hhdet_in_fec!U161)</f>
        <v>0.93898373499663623</v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0.95447977609868484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0.83144840638710216</v>
      </c>
      <c r="D162" s="124">
        <f>IF(RES_hhdet_in_tes!D162=0,"",RES_hhdet_in_tes!D162/RES_hhdet_in_fec!D162)</f>
        <v>0.83391470631560749</v>
      </c>
      <c r="E162" s="124">
        <f>IF(RES_hhdet_in_tes!E162=0,"",RES_hhdet_in_tes!E162/RES_hhdet_in_fec!E162)</f>
        <v>0.83644428067986709</v>
      </c>
      <c r="F162" s="124">
        <f>IF(RES_hhdet_in_tes!F162=0,"",RES_hhdet_in_tes!F162/RES_hhdet_in_fec!F162)</f>
        <v>0.83898240107930488</v>
      </c>
      <c r="G162" s="124">
        <f>IF(RES_hhdet_in_tes!G162=0,"",RES_hhdet_in_tes!G162/RES_hhdet_in_fec!G162)</f>
        <v>0.84157875409288785</v>
      </c>
      <c r="H162" s="124">
        <f>IF(RES_hhdet_in_tes!H162=0,"",RES_hhdet_in_tes!H162/RES_hhdet_in_fec!H162)</f>
        <v>0.84422722345271395</v>
      </c>
      <c r="I162" s="124">
        <f>IF(RES_hhdet_in_tes!I162=0,"",RES_hhdet_in_tes!I162/RES_hhdet_in_fec!I162)</f>
        <v>0.84694000119229151</v>
      </c>
      <c r="J162" s="124">
        <f>IF(RES_hhdet_in_tes!J162=0,"",RES_hhdet_in_tes!J162/RES_hhdet_in_fec!J162)</f>
        <v>0.84976711783731351</v>
      </c>
      <c r="K162" s="124">
        <f>IF(RES_hhdet_in_tes!K162=0,"",RES_hhdet_in_tes!K162/RES_hhdet_in_fec!K162)</f>
        <v>0.85275096624232039</v>
      </c>
      <c r="L162" s="124">
        <f>IF(RES_hhdet_in_tes!L162=0,"",RES_hhdet_in_tes!L162/RES_hhdet_in_fec!L162)</f>
        <v>0.85590258820428955</v>
      </c>
      <c r="M162" s="124">
        <f>IF(RES_hhdet_in_tes!M162=0,"",RES_hhdet_in_tes!M162/RES_hhdet_in_fec!M162)</f>
        <v>0.86009297338297674</v>
      </c>
      <c r="N162" s="124">
        <f>IF(RES_hhdet_in_tes!N162=0,"",RES_hhdet_in_tes!N162/RES_hhdet_in_fec!N162)</f>
        <v>0.86558062047367246</v>
      </c>
      <c r="O162" s="124">
        <f>IF(RES_hhdet_in_tes!O162=0,"",RES_hhdet_in_tes!O162/RES_hhdet_in_fec!O162)</f>
        <v>0.87270482484286016</v>
      </c>
      <c r="P162" s="124">
        <f>IF(RES_hhdet_in_tes!P162=0,"",RES_hhdet_in_tes!P162/RES_hhdet_in_fec!P162)</f>
        <v>0.88122902475969356</v>
      </c>
      <c r="Q162" s="124">
        <f>IF(RES_hhdet_in_tes!Q162=0,"",RES_hhdet_in_tes!Q162/RES_hhdet_in_fec!Q162)</f>
        <v>0.8902893068269031</v>
      </c>
      <c r="R162" s="124">
        <f>IF(RES_hhdet_in_tes!R162=0,"",RES_hhdet_in_tes!R162/RES_hhdet_in_fec!R162)</f>
        <v>0.90002664318725112</v>
      </c>
      <c r="S162" s="124">
        <f>IF(RES_hhdet_in_tes!S162=0,"",RES_hhdet_in_tes!S162/RES_hhdet_in_fec!S162)</f>
        <v>0.91136593783349396</v>
      </c>
      <c r="T162" s="124">
        <f>IF(RES_hhdet_in_tes!T162=0,"",RES_hhdet_in_tes!T162/RES_hhdet_in_fec!T162)</f>
        <v>0.92283937956022011</v>
      </c>
      <c r="U162" s="124">
        <f>IF(RES_hhdet_in_tes!U162=0,"",RES_hhdet_in_tes!U162/RES_hhdet_in_fec!U162)</f>
        <v>0.93298339354752569</v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0.94402092131494109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0.83144840638710216</v>
      </c>
      <c r="D163" s="45">
        <f>IF(RES_hhdet_in_tes!D163=0,"",RES_hhdet_in_tes!D163/RES_hhdet_in_fec!D163)</f>
        <v>0.83391470631560749</v>
      </c>
      <c r="E163" s="45">
        <f>IF(RES_hhdet_in_tes!E163=0,"",RES_hhdet_in_tes!E163/RES_hhdet_in_fec!E163)</f>
        <v>0.83644428067986709</v>
      </c>
      <c r="F163" s="45">
        <f>IF(RES_hhdet_in_tes!F163=0,"",RES_hhdet_in_tes!F163/RES_hhdet_in_fec!F163)</f>
        <v>0.83898240107930488</v>
      </c>
      <c r="G163" s="45">
        <f>IF(RES_hhdet_in_tes!G163=0,"",RES_hhdet_in_tes!G163/RES_hhdet_in_fec!G163)</f>
        <v>0.84157875409288785</v>
      </c>
      <c r="H163" s="45">
        <f>IF(RES_hhdet_in_tes!H163=0,"",RES_hhdet_in_tes!H163/RES_hhdet_in_fec!H163)</f>
        <v>0.84422722345271395</v>
      </c>
      <c r="I163" s="45">
        <f>IF(RES_hhdet_in_tes!I163=0,"",RES_hhdet_in_tes!I163/RES_hhdet_in_fec!I163)</f>
        <v>0.84694000119229151</v>
      </c>
      <c r="J163" s="45">
        <f>IF(RES_hhdet_in_tes!J163=0,"",RES_hhdet_in_tes!J163/RES_hhdet_in_fec!J163)</f>
        <v>0.84976711783731351</v>
      </c>
      <c r="K163" s="45">
        <f>IF(RES_hhdet_in_tes!K163=0,"",RES_hhdet_in_tes!K163/RES_hhdet_in_fec!K163)</f>
        <v>0.85275096624232039</v>
      </c>
      <c r="L163" s="45">
        <f>IF(RES_hhdet_in_tes!L163=0,"",RES_hhdet_in_tes!L163/RES_hhdet_in_fec!L163)</f>
        <v>0.85590258820428955</v>
      </c>
      <c r="M163" s="45">
        <f>IF(RES_hhdet_in_tes!M163=0,"",RES_hhdet_in_tes!M163/RES_hhdet_in_fec!M163)</f>
        <v>0.86009297338297674</v>
      </c>
      <c r="N163" s="45">
        <f>IF(RES_hhdet_in_tes!N163=0,"",RES_hhdet_in_tes!N163/RES_hhdet_in_fec!N163)</f>
        <v>0.86558062047367246</v>
      </c>
      <c r="O163" s="45">
        <f>IF(RES_hhdet_in_tes!O163=0,"",RES_hhdet_in_tes!O163/RES_hhdet_in_fec!O163)</f>
        <v>0.87270482484286016</v>
      </c>
      <c r="P163" s="45">
        <f>IF(RES_hhdet_in_tes!P163=0,"",RES_hhdet_in_tes!P163/RES_hhdet_in_fec!P163)</f>
        <v>0.88122902475969356</v>
      </c>
      <c r="Q163" s="45">
        <f>IF(RES_hhdet_in_tes!Q163=0,"",RES_hhdet_in_tes!Q163/RES_hhdet_in_fec!Q163)</f>
        <v>0.8902893068269031</v>
      </c>
      <c r="R163" s="45">
        <f>IF(RES_hhdet_in_tes!R163=0,"",RES_hhdet_in_tes!R163/RES_hhdet_in_fec!R163)</f>
        <v>0.90002664318725112</v>
      </c>
      <c r="S163" s="45">
        <f>IF(RES_hhdet_in_tes!S163=0,"",RES_hhdet_in_tes!S163/RES_hhdet_in_fec!S163)</f>
        <v>0.91136593783349396</v>
      </c>
      <c r="T163" s="45">
        <f>IF(RES_hhdet_in_tes!T163=0,"",RES_hhdet_in_tes!T163/RES_hhdet_in_fec!T163)</f>
        <v>0.92283937956022011</v>
      </c>
      <c r="U163" s="45">
        <f>IF(RES_hhdet_in_tes!U163=0,"",RES_hhdet_in_tes!U163/RES_hhdet_in_fec!U163)</f>
        <v>0.93298339354752569</v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0.94402092131494109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2.4302611004928116</v>
      </c>
      <c r="D164" s="124">
        <f>IF(RES_hhdet_in_tes!D164=0,"",RES_hhdet_in_tes!D164/RES_hhdet_in_fec!D164)</f>
        <v>2.5141192823976986</v>
      </c>
      <c r="E164" s="124">
        <f>IF(RES_hhdet_in_tes!E164=0,"",RES_hhdet_in_tes!E164/RES_hhdet_in_fec!E164)</f>
        <v>2.5988628912268577</v>
      </c>
      <c r="F164" s="124">
        <f>IF(RES_hhdet_in_tes!F164=0,"",RES_hhdet_in_tes!F164/RES_hhdet_in_fec!F164)</f>
        <v>2.6836975122578228</v>
      </c>
      <c r="G164" s="124">
        <f>IF(RES_hhdet_in_tes!G164=0,"",RES_hhdet_in_tes!G164/RES_hhdet_in_fec!G164)</f>
        <v>2.7693382721292963</v>
      </c>
      <c r="H164" s="124">
        <f>IF(RES_hhdet_in_tes!H164=0,"",RES_hhdet_in_tes!H164/RES_hhdet_in_fec!H164)</f>
        <v>2.855693001004215</v>
      </c>
      <c r="I164" s="124">
        <f>IF(RES_hhdet_in_tes!I164=0,"",RES_hhdet_in_tes!I164/RES_hhdet_in_fec!I164)</f>
        <v>2.9429330755190075</v>
      </c>
      <c r="J164" s="124">
        <f>IF(RES_hhdet_in_tes!J164=0,"",RES_hhdet_in_tes!J164/RES_hhdet_in_fec!J164)</f>
        <v>3.0317713449605419</v>
      </c>
      <c r="K164" s="124">
        <f>IF(RES_hhdet_in_tes!K164=0,"",RES_hhdet_in_tes!K164/RES_hhdet_in_fec!K164)</f>
        <v>3.1228071882322825</v>
      </c>
      <c r="L164" s="124">
        <f>IF(RES_hhdet_in_tes!L164=0,"",RES_hhdet_in_tes!L164/RES_hhdet_in_fec!L164)</f>
        <v>3.2161887982583686</v>
      </c>
      <c r="M164" s="124">
        <f>IF(RES_hhdet_in_tes!M164=0,"",RES_hhdet_in_tes!M164/RES_hhdet_in_fec!M164)</f>
        <v>3.3277243321959999</v>
      </c>
      <c r="N164" s="124">
        <f>IF(RES_hhdet_in_tes!N164=0,"",RES_hhdet_in_tes!N164/RES_hhdet_in_fec!N164)</f>
        <v>3.4625871682298897</v>
      </c>
      <c r="O164" s="124">
        <f>IF(RES_hhdet_in_tes!O164=0,"",RES_hhdet_in_tes!O164/RES_hhdet_in_fec!O164)</f>
        <v>3.6236373971660205</v>
      </c>
      <c r="P164" s="124">
        <f>IF(RES_hhdet_in_tes!P164=0,"",RES_hhdet_in_tes!P164/RES_hhdet_in_fec!P164)</f>
        <v>3.7982929025379555</v>
      </c>
      <c r="Q164" s="124">
        <f>IF(RES_hhdet_in_tes!Q164=0,"",RES_hhdet_in_tes!Q164/RES_hhdet_in_fec!Q164)</f>
        <v>3.948388977087677</v>
      </c>
      <c r="R164" s="124">
        <f>IF(RES_hhdet_in_tes!R164=0,"",RES_hhdet_in_tes!R164/RES_hhdet_in_fec!R164)</f>
        <v>4.0425529827174955</v>
      </c>
      <c r="S164" s="124">
        <f>IF(RES_hhdet_in_tes!S164=0,"",RES_hhdet_in_tes!S164/RES_hhdet_in_fec!S164)</f>
        <v>4.117502907802379</v>
      </c>
      <c r="T164" s="124">
        <f>IF(RES_hhdet_in_tes!T164=0,"",RES_hhdet_in_tes!T164/RES_hhdet_in_fec!T164)</f>
        <v>4.1801264233407771</v>
      </c>
      <c r="U164" s="124">
        <f>IF(RES_hhdet_in_tes!U164=0,"",RES_hhdet_in_tes!U164/RES_hhdet_in_fec!U164)</f>
        <v>4.2371371001856035</v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4.3521744542800276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2.4302611004928116</v>
      </c>
      <c r="D165" s="111">
        <f>IF(RES_hhdet_in_tes!D165=0,"",RES_hhdet_in_tes!D165/RES_hhdet_in_fec!D165)</f>
        <v>2.5141192823976986</v>
      </c>
      <c r="E165" s="111">
        <f>IF(RES_hhdet_in_tes!E165=0,"",RES_hhdet_in_tes!E165/RES_hhdet_in_fec!E165)</f>
        <v>2.5988628912268577</v>
      </c>
      <c r="F165" s="111">
        <f>IF(RES_hhdet_in_tes!F165=0,"",RES_hhdet_in_tes!F165/RES_hhdet_in_fec!F165)</f>
        <v>2.6836975122578228</v>
      </c>
      <c r="G165" s="111">
        <f>IF(RES_hhdet_in_tes!G165=0,"",RES_hhdet_in_tes!G165/RES_hhdet_in_fec!G165)</f>
        <v>2.7693382721292963</v>
      </c>
      <c r="H165" s="111">
        <f>IF(RES_hhdet_in_tes!H165=0,"",RES_hhdet_in_tes!H165/RES_hhdet_in_fec!H165)</f>
        <v>2.855693001004215</v>
      </c>
      <c r="I165" s="111">
        <f>IF(RES_hhdet_in_tes!I165=0,"",RES_hhdet_in_tes!I165/RES_hhdet_in_fec!I165)</f>
        <v>2.9429330755190075</v>
      </c>
      <c r="J165" s="111">
        <f>IF(RES_hhdet_in_tes!J165=0,"",RES_hhdet_in_tes!J165/RES_hhdet_in_fec!J165)</f>
        <v>3.0317713449605419</v>
      </c>
      <c r="K165" s="111">
        <f>IF(RES_hhdet_in_tes!K165=0,"",RES_hhdet_in_tes!K165/RES_hhdet_in_fec!K165)</f>
        <v>3.1228071882322825</v>
      </c>
      <c r="L165" s="111">
        <f>IF(RES_hhdet_in_tes!L165=0,"",RES_hhdet_in_tes!L165/RES_hhdet_in_fec!L165)</f>
        <v>3.2161887982583686</v>
      </c>
      <c r="M165" s="111">
        <f>IF(RES_hhdet_in_tes!M165=0,"",RES_hhdet_in_tes!M165/RES_hhdet_in_fec!M165)</f>
        <v>3.3277243321959999</v>
      </c>
      <c r="N165" s="111">
        <f>IF(RES_hhdet_in_tes!N165=0,"",RES_hhdet_in_tes!N165/RES_hhdet_in_fec!N165)</f>
        <v>3.4625871682298897</v>
      </c>
      <c r="O165" s="111">
        <f>IF(RES_hhdet_in_tes!O165=0,"",RES_hhdet_in_tes!O165/RES_hhdet_in_fec!O165)</f>
        <v>3.6236373971660205</v>
      </c>
      <c r="P165" s="111">
        <f>IF(RES_hhdet_in_tes!P165=0,"",RES_hhdet_in_tes!P165/RES_hhdet_in_fec!P165)</f>
        <v>3.7982929025379555</v>
      </c>
      <c r="Q165" s="111">
        <f>IF(RES_hhdet_in_tes!Q165=0,"",RES_hhdet_in_tes!Q165/RES_hhdet_in_fec!Q165)</f>
        <v>3.948388977087677</v>
      </c>
      <c r="R165" s="111">
        <f>IF(RES_hhdet_in_tes!R165=0,"",RES_hhdet_in_tes!R165/RES_hhdet_in_fec!R165)</f>
        <v>4.0425529827174955</v>
      </c>
      <c r="S165" s="111">
        <f>IF(RES_hhdet_in_tes!S165=0,"",RES_hhdet_in_tes!S165/RES_hhdet_in_fec!S165)</f>
        <v>4.117502907802379</v>
      </c>
      <c r="T165" s="111">
        <f>IF(RES_hhdet_in_tes!T165=0,"",RES_hhdet_in_tes!T165/RES_hhdet_in_fec!T165)</f>
        <v>4.1801264233407771</v>
      </c>
      <c r="U165" s="111">
        <f>IF(RES_hhdet_in_tes!U165=0,"",RES_hhdet_in_tes!U165/RES_hhdet_in_fec!U165)</f>
        <v>4.2371371001856035</v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4.3521744542800276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0.79701599448213234</v>
      </c>
      <c r="D166" s="124">
        <f>IF(RES_hhdet_in_tes!D166=0,"",RES_hhdet_in_tes!D166/RES_hhdet_in_fec!D166)</f>
        <v>0.80647401311143019</v>
      </c>
      <c r="E166" s="124">
        <f>IF(RES_hhdet_in_tes!E166=0,"",RES_hhdet_in_tes!E166/RES_hhdet_in_fec!E166)</f>
        <v>0.82421350828024331</v>
      </c>
      <c r="F166" s="124">
        <f>IF(RES_hhdet_in_tes!F166=0,"",RES_hhdet_in_tes!F166/RES_hhdet_in_fec!F166)</f>
        <v>0.78585333624507447</v>
      </c>
      <c r="G166" s="124">
        <f>IF(RES_hhdet_in_tes!G166=0,"",RES_hhdet_in_tes!G166/RES_hhdet_in_fec!G166)</f>
        <v>0.80560781732852615</v>
      </c>
      <c r="H166" s="124">
        <f>IF(RES_hhdet_in_tes!H166=0,"",RES_hhdet_in_tes!H166/RES_hhdet_in_fec!H166)</f>
        <v>0.81389971155849172</v>
      </c>
      <c r="I166" s="124">
        <f>IF(RES_hhdet_in_tes!I166=0,"",RES_hhdet_in_tes!I166/RES_hhdet_in_fec!I166)</f>
        <v>0.83092937174673043</v>
      </c>
      <c r="J166" s="124">
        <f>IF(RES_hhdet_in_tes!J166=0,"",RES_hhdet_in_tes!J166/RES_hhdet_in_fec!J166)</f>
        <v>0.82836523007090179</v>
      </c>
      <c r="K166" s="124">
        <f>IF(RES_hhdet_in_tes!K166=0,"",RES_hhdet_in_tes!K166/RES_hhdet_in_fec!K166)</f>
        <v>0.84393928261681117</v>
      </c>
      <c r="L166" s="124">
        <f>IF(RES_hhdet_in_tes!L166=0,"",RES_hhdet_in_tes!L166/RES_hhdet_in_fec!L166)</f>
        <v>0.81836847463047468</v>
      </c>
      <c r="M166" s="124">
        <f>IF(RES_hhdet_in_tes!M166=0,"",RES_hhdet_in_tes!M166/RES_hhdet_in_fec!M166)</f>
        <v>0.84604975122653903</v>
      </c>
      <c r="N166" s="124">
        <f>IF(RES_hhdet_in_tes!N166=0,"",RES_hhdet_in_tes!N166/RES_hhdet_in_fec!N166)</f>
        <v>0.83957452464412585</v>
      </c>
      <c r="O166" s="124">
        <f>IF(RES_hhdet_in_tes!O166=0,"",RES_hhdet_in_tes!O166/RES_hhdet_in_fec!O166)</f>
        <v>0.86032286353249821</v>
      </c>
      <c r="P166" s="124">
        <f>IF(RES_hhdet_in_tes!P166=0,"",RES_hhdet_in_tes!P166/RES_hhdet_in_fec!P166)</f>
        <v>0.88081685886226746</v>
      </c>
      <c r="Q166" s="124">
        <f>IF(RES_hhdet_in_tes!Q166=0,"",RES_hhdet_in_tes!Q166/RES_hhdet_in_fec!Q166)</f>
        <v>0.89825269799159768</v>
      </c>
      <c r="R166" s="124">
        <f>IF(RES_hhdet_in_tes!R166=0,"",RES_hhdet_in_tes!R166/RES_hhdet_in_fec!R166)</f>
        <v>0.8957501837553048</v>
      </c>
      <c r="S166" s="124">
        <f>IF(RES_hhdet_in_tes!S166=0,"",RES_hhdet_in_tes!S166/RES_hhdet_in_fec!S166)</f>
        <v>0.89315588626894293</v>
      </c>
      <c r="T166" s="124">
        <f>IF(RES_hhdet_in_tes!T166=0,"",RES_hhdet_in_tes!T166/RES_hhdet_in_fec!T166)</f>
        <v>0.89703691758830584</v>
      </c>
      <c r="U166" s="124">
        <f>IF(RES_hhdet_in_tes!U166=0,"",RES_hhdet_in_tes!U166/RES_hhdet_in_fec!U166)</f>
        <v>0.91308818567433314</v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0.93180200123363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0.69165506529135745</v>
      </c>
      <c r="D167" s="111">
        <f>IF(RES_hhdet_in_tes!D167=0,"",RES_hhdet_in_tes!D167/RES_hhdet_in_fec!D167)</f>
        <v>0.69310880675893138</v>
      </c>
      <c r="E167" s="111">
        <f>IF(RES_hhdet_in_tes!E167=0,"",RES_hhdet_in_tes!E167/RES_hhdet_in_fec!E167)</f>
        <v>0.69480320630184222</v>
      </c>
      <c r="F167" s="111">
        <f>IF(RES_hhdet_in_tes!F167=0,"",RES_hhdet_in_tes!F167/RES_hhdet_in_fec!F167)</f>
        <v>0.69653042285502609</v>
      </c>
      <c r="G167" s="111">
        <f>IF(RES_hhdet_in_tes!G167=0,"",RES_hhdet_in_tes!G167/RES_hhdet_in_fec!G167)</f>
        <v>0.69847927134031729</v>
      </c>
      <c r="H167" s="111">
        <f>IF(RES_hhdet_in_tes!H167=0,"",RES_hhdet_in_tes!H167/RES_hhdet_in_fec!H167)</f>
        <v>0.70062664321503176</v>
      </c>
      <c r="I167" s="111">
        <f>IF(RES_hhdet_in_tes!I167=0,"",RES_hhdet_in_tes!I167/RES_hhdet_in_fec!I167)</f>
        <v>0.70301906248142676</v>
      </c>
      <c r="J167" s="111">
        <f>IF(RES_hhdet_in_tes!J167=0,"",RES_hhdet_in_tes!J167/RES_hhdet_in_fec!J167)</f>
        <v>0.70584712155525409</v>
      </c>
      <c r="K167" s="111">
        <f>IF(RES_hhdet_in_tes!K167=0,"",RES_hhdet_in_tes!K167/RES_hhdet_in_fec!K167)</f>
        <v>0.70927287412167106</v>
      </c>
      <c r="L167" s="111">
        <f>IF(RES_hhdet_in_tes!L167=0,"",RES_hhdet_in_tes!L167/RES_hhdet_in_fec!L167)</f>
        <v>0.71333967618532135</v>
      </c>
      <c r="M167" s="111">
        <f>IF(RES_hhdet_in_tes!M167=0,"",RES_hhdet_in_tes!M167/RES_hhdet_in_fec!M167)</f>
        <v>0.72189311377933107</v>
      </c>
      <c r="N167" s="111">
        <f>IF(RES_hhdet_in_tes!N167=0,"",RES_hhdet_in_tes!N167/RES_hhdet_in_fec!N167)</f>
        <v>0.73615377326726705</v>
      </c>
      <c r="O167" s="111">
        <f>IF(RES_hhdet_in_tes!O167=0,"",RES_hhdet_in_tes!O167/RES_hhdet_in_fec!O167)</f>
        <v>0.75714056761457538</v>
      </c>
      <c r="P167" s="111">
        <f>IF(RES_hhdet_in_tes!P167=0,"",RES_hhdet_in_tes!P167/RES_hhdet_in_fec!P167)</f>
        <v>0.78271202790939853</v>
      </c>
      <c r="Q167" s="111">
        <f>IF(RES_hhdet_in_tes!Q167=0,"",RES_hhdet_in_tes!Q167/RES_hhdet_in_fec!Q167)</f>
        <v>0.8059296853663066</v>
      </c>
      <c r="R167" s="111">
        <f>IF(RES_hhdet_in_tes!R167=0,"",RES_hhdet_in_tes!R167/RES_hhdet_in_fec!R167)</f>
        <v>0.82159876384308173</v>
      </c>
      <c r="S167" s="111">
        <f>IF(RES_hhdet_in_tes!S167=0,"",RES_hhdet_in_tes!S167/RES_hhdet_in_fec!S167)</f>
        <v>0.8366980576479911</v>
      </c>
      <c r="T167" s="111">
        <f>IF(RES_hhdet_in_tes!T167=0,"",RES_hhdet_in_tes!T167/RES_hhdet_in_fec!T167)</f>
        <v>0.8503728897731796</v>
      </c>
      <c r="U167" s="111">
        <f>IF(RES_hhdet_in_tes!U167=0,"",RES_hhdet_in_tes!U167/RES_hhdet_in_fec!U167)</f>
        <v>0.86176858321083927</v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0.87391675012773318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0.84434462681329825</v>
      </c>
      <c r="D168" s="111">
        <f>IF(RES_hhdet_in_tes!D168=0,"",RES_hhdet_in_tes!D168/RES_hhdet_in_fec!D168)</f>
        <v>0.84145927582351621</v>
      </c>
      <c r="E168" s="111">
        <f>IF(RES_hhdet_in_tes!E168=0,"",RES_hhdet_in_tes!E168/RES_hhdet_in_fec!E168)</f>
        <v>0.84290232916981556</v>
      </c>
      <c r="F168" s="111">
        <f>IF(RES_hhdet_in_tes!F168=0,"",RES_hhdet_in_tes!F168/RES_hhdet_in_fec!F168)</f>
        <v>0.83443382239470798</v>
      </c>
      <c r="G168" s="111">
        <f>IF(RES_hhdet_in_tes!G168=0,"",RES_hhdet_in_tes!G168/RES_hhdet_in_fec!G168)</f>
        <v>0.83812066692729814</v>
      </c>
      <c r="H168" s="111">
        <f>IF(RES_hhdet_in_tes!H168=0,"",RES_hhdet_in_tes!H168/RES_hhdet_in_fec!H168)</f>
        <v>0.84045718268901692</v>
      </c>
      <c r="I168" s="111" t="str">
        <f>IF(RES_hhdet_in_tes!I168=0,"",RES_hhdet_in_tes!I168/RES_hhdet_in_fec!I168)</f>
        <v/>
      </c>
      <c r="J168" s="111">
        <f>IF(RES_hhdet_in_tes!J168=0,"",RES_hhdet_in_tes!J168/RES_hhdet_in_fec!J168)</f>
        <v>0.84351039010588347</v>
      </c>
      <c r="K168" s="111">
        <f>IF(RES_hhdet_in_tes!K168=0,"",RES_hhdet_in_tes!K168/RES_hhdet_in_fec!K168)</f>
        <v>0.84404119655479326</v>
      </c>
      <c r="L168" s="111">
        <f>IF(RES_hhdet_in_tes!L168=0,"",RES_hhdet_in_tes!L168/RES_hhdet_in_fec!L168)</f>
        <v>0.84752491889481429</v>
      </c>
      <c r="M168" s="111">
        <f>IF(RES_hhdet_in_tes!M168=0,"",RES_hhdet_in_tes!M168/RES_hhdet_in_fec!M168)</f>
        <v>0.84773406352478031</v>
      </c>
      <c r="N168" s="111">
        <f>IF(RES_hhdet_in_tes!N168=0,"",RES_hhdet_in_tes!N168/RES_hhdet_in_fec!N168)</f>
        <v>0.85613159183905785</v>
      </c>
      <c r="O168" s="111">
        <f>IF(RES_hhdet_in_tes!O168=0,"",RES_hhdet_in_tes!O168/RES_hhdet_in_fec!O168)</f>
        <v>0.86443287909823019</v>
      </c>
      <c r="P168" s="111">
        <f>IF(RES_hhdet_in_tes!P168=0,"",RES_hhdet_in_tes!P168/RES_hhdet_in_fec!P168)</f>
        <v>0.89164066984322621</v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0.91288202927758022</v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0.92974878381064363</v>
      </c>
      <c r="U168" s="111">
        <f>IF(RES_hhdet_in_tes!U168=0,"",RES_hhdet_in_tes!U168/RES_hhdet_in_fec!U168)</f>
        <v>0.93496158255843054</v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0.69165506529135745</v>
      </c>
      <c r="D169" s="112">
        <f>IF(RES_hhdet_in_tes!D169=0,"",RES_hhdet_in_tes!D169/RES_hhdet_in_fec!D169)</f>
        <v>0.69310880675893138</v>
      </c>
      <c r="E169" s="112">
        <f>IF(RES_hhdet_in_tes!E169=0,"",RES_hhdet_in_tes!E169/RES_hhdet_in_fec!E169)</f>
        <v>0.69480320630184222</v>
      </c>
      <c r="F169" s="112">
        <f>IF(RES_hhdet_in_tes!F169=0,"",RES_hhdet_in_tes!F169/RES_hhdet_in_fec!F169)</f>
        <v>0.69653042285502609</v>
      </c>
      <c r="G169" s="112">
        <f>IF(RES_hhdet_in_tes!G169=0,"",RES_hhdet_in_tes!G169/RES_hhdet_in_fec!G169)</f>
        <v>0.69847927134031729</v>
      </c>
      <c r="H169" s="112">
        <f>IF(RES_hhdet_in_tes!H169=0,"",RES_hhdet_in_tes!H169/RES_hhdet_in_fec!H169)</f>
        <v>0.70062664321503176</v>
      </c>
      <c r="I169" s="112" t="str">
        <f>IF(RES_hhdet_in_tes!I169=0,"",RES_hhdet_in_tes!I169/RES_hhdet_in_fec!I169)</f>
        <v/>
      </c>
      <c r="J169" s="112">
        <f>IF(RES_hhdet_in_tes!J169=0,"",RES_hhdet_in_tes!J169/RES_hhdet_in_fec!J169)</f>
        <v>0.70584712155525409</v>
      </c>
      <c r="K169" s="112">
        <f>IF(RES_hhdet_in_tes!K169=0,"",RES_hhdet_in_tes!K169/RES_hhdet_in_fec!K169)</f>
        <v>0.70927287412167106</v>
      </c>
      <c r="L169" s="112">
        <f>IF(RES_hhdet_in_tes!L169=0,"",RES_hhdet_in_tes!L169/RES_hhdet_in_fec!L169)</f>
        <v>0.71333967618532135</v>
      </c>
      <c r="M169" s="112">
        <f>IF(RES_hhdet_in_tes!M169=0,"",RES_hhdet_in_tes!M169/RES_hhdet_in_fec!M169)</f>
        <v>0.72189311377933107</v>
      </c>
      <c r="N169" s="112">
        <f>IF(RES_hhdet_in_tes!N169=0,"",RES_hhdet_in_tes!N169/RES_hhdet_in_fec!N169)</f>
        <v>0.73615377326726694</v>
      </c>
      <c r="O169" s="112">
        <f>IF(RES_hhdet_in_tes!O169=0,"",RES_hhdet_in_tes!O169/RES_hhdet_in_fec!O169)</f>
        <v>0.75714056761457538</v>
      </c>
      <c r="P169" s="112">
        <f>IF(RES_hhdet_in_tes!P169=0,"",RES_hhdet_in_tes!P169/RES_hhdet_in_fec!P169)</f>
        <v>0.78271202790939853</v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0.82159876384308173</v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0.8503728897731796</v>
      </c>
      <c r="U169" s="112">
        <f>IF(RES_hhdet_in_tes!U169=0,"",RES_hhdet_in_tes!U169/RES_hhdet_in_fec!U169)</f>
        <v>0.86176858321083927</v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 t="str">
        <f>IF(RES_hhdet_in_tes!I170=0,"",RES_hhdet_in_tes!I170/RES_hhdet_in_fec!I170)</f>
        <v/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0.77625627360508975</v>
      </c>
      <c r="D171" s="112">
        <f>IF(RES_hhdet_in_tes!D171=0,"",RES_hhdet_in_tes!D171/RES_hhdet_in_fec!D171)</f>
        <v>0.77728714299572677</v>
      </c>
      <c r="E171" s="112">
        <f>IF(RES_hhdet_in_tes!E171=0,"",RES_hhdet_in_tes!E171/RES_hhdet_in_fec!E171)</f>
        <v>0.77839730082130376</v>
      </c>
      <c r="F171" s="112">
        <f>IF(RES_hhdet_in_tes!F171=0,"",RES_hhdet_in_tes!F171/RES_hhdet_in_fec!F171)</f>
        <v>0.77951812272683929</v>
      </c>
      <c r="G171" s="112">
        <f>IF(RES_hhdet_in_tes!G171=0,"",RES_hhdet_in_tes!G171/RES_hhdet_in_fec!G171)</f>
        <v>0.78071260017044242</v>
      </c>
      <c r="H171" s="112">
        <f>IF(RES_hhdet_in_tes!H171=0,"",RES_hhdet_in_tes!H171/RES_hhdet_in_fec!H171)</f>
        <v>0.78197367265657802</v>
      </c>
      <c r="I171" s="112">
        <f>IF(RES_hhdet_in_tes!I171=0,"",RES_hhdet_in_tes!I171/RES_hhdet_in_fec!I171)</f>
        <v>0.78331774592973724</v>
      </c>
      <c r="J171" s="112">
        <f>IF(RES_hhdet_in_tes!J171=0,"",RES_hhdet_in_tes!J171/RES_hhdet_in_fec!J171)</f>
        <v>0.78481048956675137</v>
      </c>
      <c r="K171" s="112">
        <f>IF(RES_hhdet_in_tes!K171=0,"",RES_hhdet_in_tes!K171/RES_hhdet_in_fec!K171)</f>
        <v>0.78651009996613297</v>
      </c>
      <c r="L171" s="112">
        <f>IF(RES_hhdet_in_tes!L171=0,"",RES_hhdet_in_tes!L171/RES_hhdet_in_fec!L171)</f>
        <v>0.78843694512547491</v>
      </c>
      <c r="M171" s="112">
        <f>IF(RES_hhdet_in_tes!M171=0,"",RES_hhdet_in_tes!M171/RES_hhdet_in_fec!M171)</f>
        <v>0.79192615878362294</v>
      </c>
      <c r="N171" s="112">
        <f>IF(RES_hhdet_in_tes!N171=0,"",RES_hhdet_in_tes!N171/RES_hhdet_in_fec!N171)</f>
        <v>0.79756437864609031</v>
      </c>
      <c r="O171" s="112">
        <f>IF(RES_hhdet_in_tes!O171=0,"",RES_hhdet_in_tes!O171/RES_hhdet_in_fec!O171)</f>
        <v>0.80610389913358238</v>
      </c>
      <c r="P171" s="112">
        <f>IF(RES_hhdet_in_tes!P171=0,"",RES_hhdet_in_tes!P171/RES_hhdet_in_fec!P171)</f>
        <v>0.81721271906665649</v>
      </c>
      <c r="Q171" s="112">
        <f>IF(RES_hhdet_in_tes!Q171=0,"",RES_hhdet_in_tes!Q171/RES_hhdet_in_fec!Q171)</f>
        <v>0.82811314311122963</v>
      </c>
      <c r="R171" s="112">
        <f>IF(RES_hhdet_in_tes!R171=0,"",RES_hhdet_in_tes!R171/RES_hhdet_in_fec!R171)</f>
        <v>0.83592717396286853</v>
      </c>
      <c r="S171" s="112">
        <f>IF(RES_hhdet_in_tes!S171=0,"",RES_hhdet_in_tes!S171/RES_hhdet_in_fec!S171)</f>
        <v>0.84366417033693031</v>
      </c>
      <c r="T171" s="112">
        <f>IF(RES_hhdet_in_tes!T171=0,"",RES_hhdet_in_tes!T171/RES_hhdet_in_fec!T171)</f>
        <v>0.85116190179147466</v>
      </c>
      <c r="U171" s="112">
        <f>IF(RES_hhdet_in_tes!U171=0,"",RES_hhdet_in_tes!U171/RES_hhdet_in_fec!U171)</f>
        <v>0.85820505844539963</v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0.89360488390393689</v>
      </c>
      <c r="D172" s="113">
        <f>IF(RES_hhdet_in_tes!D172=0,"",RES_hhdet_in_tes!D172/RES_hhdet_in_fec!D172)</f>
        <v>0.89130078254409473</v>
      </c>
      <c r="E172" s="113">
        <f>IF(RES_hhdet_in_tes!E172=0,"",RES_hhdet_in_tes!E172/RES_hhdet_in_fec!E172)</f>
        <v>0.89198427052230167</v>
      </c>
      <c r="F172" s="113">
        <f>IF(RES_hhdet_in_tes!F172=0,"",RES_hhdet_in_tes!F172/RES_hhdet_in_fec!F172)</f>
        <v>0.88605942253880254</v>
      </c>
      <c r="G172" s="113">
        <f>IF(RES_hhdet_in_tes!G172=0,"",RES_hhdet_in_tes!G172/RES_hhdet_in_fec!G172)</f>
        <v>0.8884329647821041</v>
      </c>
      <c r="H172" s="113">
        <f>IF(RES_hhdet_in_tes!H172=0,"",RES_hhdet_in_tes!H172/RES_hhdet_in_fec!H172)</f>
        <v>0.89011210590744583</v>
      </c>
      <c r="I172" s="113">
        <f>IF(RES_hhdet_in_tes!I172=0,"",RES_hhdet_in_tes!I172/RES_hhdet_in_fec!I172)</f>
        <v>0.8800366344872016</v>
      </c>
      <c r="J172" s="113">
        <f>IF(RES_hhdet_in_tes!J172=0,"",RES_hhdet_in_tes!J172/RES_hhdet_in_fec!J172)</f>
        <v>0.89146103317614012</v>
      </c>
      <c r="K172" s="113">
        <f>IF(RES_hhdet_in_tes!K172=0,"",RES_hhdet_in_tes!K172/RES_hhdet_in_fec!K172)</f>
        <v>0.89103130942354314</v>
      </c>
      <c r="L172" s="113">
        <f>IF(RES_hhdet_in_tes!L172=0,"",RES_hhdet_in_tes!L172/RES_hhdet_in_fec!L172)</f>
        <v>0.89294424875425538</v>
      </c>
      <c r="M172" s="113">
        <f>IF(RES_hhdet_in_tes!M172=0,"",RES_hhdet_in_tes!M172/RES_hhdet_in_fec!M172)</f>
        <v>0.89060458207292914</v>
      </c>
      <c r="N172" s="113">
        <f>IF(RES_hhdet_in_tes!N172=0,"",RES_hhdet_in_tes!N172/RES_hhdet_in_fec!N172)</f>
        <v>0.89352610208102889</v>
      </c>
      <c r="O172" s="113">
        <f>IF(RES_hhdet_in_tes!O172=0,"",RES_hhdet_in_tes!O172/RES_hhdet_in_fec!O172)</f>
        <v>0.8943188024542662</v>
      </c>
      <c r="P172" s="113">
        <f>IF(RES_hhdet_in_tes!P172=0,"",RES_hhdet_in_tes!P172/RES_hhdet_in_fec!P172)</f>
        <v>0.91168518023677891</v>
      </c>
      <c r="Q172" s="113">
        <f>IF(RES_hhdet_in_tes!Q172=0,"",RES_hhdet_in_tes!Q172/RES_hhdet_in_fec!Q172)</f>
        <v>0.91782164307897973</v>
      </c>
      <c r="R172" s="113">
        <f>IF(RES_hhdet_in_tes!R172=0,"",RES_hhdet_in_tes!R172/RES_hhdet_in_fec!R172)</f>
        <v>0.92095802885512723</v>
      </c>
      <c r="S172" s="113">
        <f>IF(RES_hhdet_in_tes!S172=0,"",RES_hhdet_in_tes!S172/RES_hhdet_in_fec!S172)</f>
        <v>0.92042761336534085</v>
      </c>
      <c r="T172" s="113">
        <f>IF(RES_hhdet_in_tes!T172=0,"",RES_hhdet_in_tes!T172/RES_hhdet_in_fec!T172)</f>
        <v>0.93045914818842457</v>
      </c>
      <c r="U172" s="113">
        <f>IF(RES_hhdet_in_tes!U172=0,"",RES_hhdet_in_tes!U172/RES_hhdet_in_fec!U172)</f>
        <v>0.93348274914468155</v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0.93695811667524231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0.77625627360508975</v>
      </c>
      <c r="D173" s="111">
        <f>IF(RES_hhdet_in_tes!D173=0,"",RES_hhdet_in_tes!D173/RES_hhdet_in_fec!D173)</f>
        <v>0.77728714299572677</v>
      </c>
      <c r="E173" s="111">
        <f>IF(RES_hhdet_in_tes!E173=0,"",RES_hhdet_in_tes!E173/RES_hhdet_in_fec!E173)</f>
        <v>0.77839730082130376</v>
      </c>
      <c r="F173" s="111">
        <f>IF(RES_hhdet_in_tes!F173=0,"",RES_hhdet_in_tes!F173/RES_hhdet_in_fec!F173)</f>
        <v>0.77951812272683929</v>
      </c>
      <c r="G173" s="111">
        <f>IF(RES_hhdet_in_tes!G173=0,"",RES_hhdet_in_tes!G173/RES_hhdet_in_fec!G173)</f>
        <v>0.78071260017044231</v>
      </c>
      <c r="H173" s="111">
        <f>IF(RES_hhdet_in_tes!H173=0,"",RES_hhdet_in_tes!H173/RES_hhdet_in_fec!H173)</f>
        <v>0.78197367265657802</v>
      </c>
      <c r="I173" s="111">
        <f>IF(RES_hhdet_in_tes!I173=0,"",RES_hhdet_in_tes!I173/RES_hhdet_in_fec!I173)</f>
        <v>0.78331774592973713</v>
      </c>
      <c r="J173" s="111">
        <f>IF(RES_hhdet_in_tes!J173=0,"",RES_hhdet_in_tes!J173/RES_hhdet_in_fec!J173)</f>
        <v>0.78481048956675137</v>
      </c>
      <c r="K173" s="111">
        <f>IF(RES_hhdet_in_tes!K173=0,"",RES_hhdet_in_tes!K173/RES_hhdet_in_fec!K173)</f>
        <v>0.78651009996613297</v>
      </c>
      <c r="L173" s="111">
        <f>IF(RES_hhdet_in_tes!L173=0,"",RES_hhdet_in_tes!L173/RES_hhdet_in_fec!L173)</f>
        <v>0.78843694512547491</v>
      </c>
      <c r="M173" s="111">
        <f>IF(RES_hhdet_in_tes!M173=0,"",RES_hhdet_in_tes!M173/RES_hhdet_in_fec!M173)</f>
        <v>0.79192615878362294</v>
      </c>
      <c r="N173" s="111">
        <f>IF(RES_hhdet_in_tes!N173=0,"",RES_hhdet_in_tes!N173/RES_hhdet_in_fec!N173)</f>
        <v>0.79756437864609031</v>
      </c>
      <c r="O173" s="111">
        <f>IF(RES_hhdet_in_tes!O173=0,"",RES_hhdet_in_tes!O173/RES_hhdet_in_fec!O173)</f>
        <v>0.80610389913358216</v>
      </c>
      <c r="P173" s="111">
        <f>IF(RES_hhdet_in_tes!P173=0,"",RES_hhdet_in_tes!P173/RES_hhdet_in_fec!P173)</f>
        <v>0.81721271906665649</v>
      </c>
      <c r="Q173" s="111">
        <f>IF(RES_hhdet_in_tes!Q173=0,"",RES_hhdet_in_tes!Q173/RES_hhdet_in_fec!Q173)</f>
        <v>0.82811314311122963</v>
      </c>
      <c r="R173" s="111">
        <f>IF(RES_hhdet_in_tes!R173=0,"",RES_hhdet_in_tes!R173/RES_hhdet_in_fec!R173)</f>
        <v>0.83592717396286853</v>
      </c>
      <c r="S173" s="111">
        <f>IF(RES_hhdet_in_tes!S173=0,"",RES_hhdet_in_tes!S173/RES_hhdet_in_fec!S173)</f>
        <v>0.84366417033693031</v>
      </c>
      <c r="T173" s="111">
        <f>IF(RES_hhdet_in_tes!T173=0,"",RES_hhdet_in_tes!T173/RES_hhdet_in_fec!T173)</f>
        <v>0.85116190179147466</v>
      </c>
      <c r="U173" s="111">
        <f>IF(RES_hhdet_in_tes!U173=0,"",RES_hhdet_in_tes!U173/RES_hhdet_in_fec!U173)</f>
        <v>0.85820505844539963</v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0.86938976711328297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0.77560244913429854</v>
      </c>
      <c r="D175" s="124">
        <f>IF(RES_hhdet_in_tes!D175=0,"",RES_hhdet_in_tes!D175/RES_hhdet_in_fec!D175)</f>
        <v>0.77690942615596326</v>
      </c>
      <c r="E175" s="124">
        <f>IF(RES_hhdet_in_tes!E175=0,"",RES_hhdet_in_tes!E175/RES_hhdet_in_fec!E175)</f>
        <v>0.77826473202001623</v>
      </c>
      <c r="F175" s="124">
        <f>IF(RES_hhdet_in_tes!F175=0,"",RES_hhdet_in_tes!F175/RES_hhdet_in_fec!F175)</f>
        <v>0.77962662818075845</v>
      </c>
      <c r="G175" s="124">
        <f>IF(RES_hhdet_in_tes!G175=0,"",RES_hhdet_in_tes!G175/RES_hhdet_in_fec!G175)</f>
        <v>0.78103303236268384</v>
      </c>
      <c r="H175" s="124">
        <f>IF(RES_hhdet_in_tes!H175=0,"",RES_hhdet_in_tes!H175/RES_hhdet_in_fec!H175)</f>
        <v>0.78247930391903431</v>
      </c>
      <c r="I175" s="124">
        <f>IF(RES_hhdet_in_tes!I175=0,"",RES_hhdet_in_tes!I175/RES_hhdet_in_fec!I175)</f>
        <v>0.78397478577823299</v>
      </c>
      <c r="J175" s="124">
        <f>IF(RES_hhdet_in_tes!J175=0,"",RES_hhdet_in_tes!J175/RES_hhdet_in_fec!J175)</f>
        <v>0.78555775262027328</v>
      </c>
      <c r="K175" s="124">
        <f>IF(RES_hhdet_in_tes!K175=0,"",RES_hhdet_in_tes!K175/RES_hhdet_in_fec!K175)</f>
        <v>0.78726074799058698</v>
      </c>
      <c r="L175" s="124">
        <f>IF(RES_hhdet_in_tes!L175=0,"",RES_hhdet_in_tes!L175/RES_hhdet_in_fec!L175)</f>
        <v>0.78909247862179499</v>
      </c>
      <c r="M175" s="124">
        <f>IF(RES_hhdet_in_tes!M175=0,"",RES_hhdet_in_tes!M175/RES_hhdet_in_fec!M175)</f>
        <v>0.79158460725550384</v>
      </c>
      <c r="N175" s="124">
        <f>IF(RES_hhdet_in_tes!N175=0,"",RES_hhdet_in_tes!N175/RES_hhdet_in_fec!N175)</f>
        <v>0.79488788882673578</v>
      </c>
      <c r="O175" s="124">
        <f>IF(RES_hhdet_in_tes!O175=0,"",RES_hhdet_in_tes!O175/RES_hhdet_in_fec!O175)</f>
        <v>0.79936888082037849</v>
      </c>
      <c r="P175" s="124">
        <f>IF(RES_hhdet_in_tes!P175=0,"",RES_hhdet_in_tes!P175/RES_hhdet_in_fec!P175)</f>
        <v>0.80522010253588139</v>
      </c>
      <c r="Q175" s="124">
        <f>IF(RES_hhdet_in_tes!Q175=0,"",RES_hhdet_in_tes!Q175/RES_hhdet_in_fec!Q175)</f>
        <v>0.8127615477518576</v>
      </c>
      <c r="R175" s="124">
        <f>IF(RES_hhdet_in_tes!R175=0,"",RES_hhdet_in_tes!R175/RES_hhdet_in_fec!R175)</f>
        <v>0.82302052111649326</v>
      </c>
      <c r="S175" s="124">
        <f>IF(RES_hhdet_in_tes!S175=0,"",RES_hhdet_in_tes!S175/RES_hhdet_in_fec!S175)</f>
        <v>0.83582467941454297</v>
      </c>
      <c r="T175" s="124">
        <f>IF(RES_hhdet_in_tes!T175=0,"",RES_hhdet_in_tes!T175/RES_hhdet_in_fec!T175)</f>
        <v>0.84959122619980154</v>
      </c>
      <c r="U175" s="124">
        <f>IF(RES_hhdet_in_tes!U175=0,"",RES_hhdet_in_tes!U175/RES_hhdet_in_fec!U175)</f>
        <v>0.8627373650261031</v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0.88186404411964803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0.77560244913429854</v>
      </c>
      <c r="D177" s="45">
        <f>IF(RES_hhdet_in_tes!D177=0,"",RES_hhdet_in_tes!D177/RES_hhdet_in_fec!D177)</f>
        <v>0.77690942615596326</v>
      </c>
      <c r="E177" s="45">
        <f>IF(RES_hhdet_in_tes!E177=0,"",RES_hhdet_in_tes!E177/RES_hhdet_in_fec!E177)</f>
        <v>0.77826473202001623</v>
      </c>
      <c r="F177" s="45">
        <f>IF(RES_hhdet_in_tes!F177=0,"",RES_hhdet_in_tes!F177/RES_hhdet_in_fec!F177)</f>
        <v>0.77962662818075845</v>
      </c>
      <c r="G177" s="45">
        <f>IF(RES_hhdet_in_tes!G177=0,"",RES_hhdet_in_tes!G177/RES_hhdet_in_fec!G177)</f>
        <v>0.78103303236268384</v>
      </c>
      <c r="H177" s="45">
        <f>IF(RES_hhdet_in_tes!H177=0,"",RES_hhdet_in_tes!H177/RES_hhdet_in_fec!H177)</f>
        <v>0.78247930391903431</v>
      </c>
      <c r="I177" s="45">
        <f>IF(RES_hhdet_in_tes!I177=0,"",RES_hhdet_in_tes!I177/RES_hhdet_in_fec!I177)</f>
        <v>0.78397478577823299</v>
      </c>
      <c r="J177" s="45">
        <f>IF(RES_hhdet_in_tes!J177=0,"",RES_hhdet_in_tes!J177/RES_hhdet_in_fec!J177)</f>
        <v>0.78555775262027328</v>
      </c>
      <c r="K177" s="45">
        <f>IF(RES_hhdet_in_tes!K177=0,"",RES_hhdet_in_tes!K177/RES_hhdet_in_fec!K177)</f>
        <v>0.78726074799058698</v>
      </c>
      <c r="L177" s="45">
        <f>IF(RES_hhdet_in_tes!L177=0,"",RES_hhdet_in_tes!L177/RES_hhdet_in_fec!L177)</f>
        <v>0.78909247862179499</v>
      </c>
      <c r="M177" s="45">
        <f>IF(RES_hhdet_in_tes!M177=0,"",RES_hhdet_in_tes!M177/RES_hhdet_in_fec!M177)</f>
        <v>0.79158460725550384</v>
      </c>
      <c r="N177" s="45">
        <f>IF(RES_hhdet_in_tes!N177=0,"",RES_hhdet_in_tes!N177/RES_hhdet_in_fec!N177)</f>
        <v>0.79488788882673578</v>
      </c>
      <c r="O177" s="45">
        <f>IF(RES_hhdet_in_tes!O177=0,"",RES_hhdet_in_tes!O177/RES_hhdet_in_fec!O177)</f>
        <v>0.79936888082037849</v>
      </c>
      <c r="P177" s="45">
        <f>IF(RES_hhdet_in_tes!P177=0,"",RES_hhdet_in_tes!P177/RES_hhdet_in_fec!P177)</f>
        <v>0.80522010253588139</v>
      </c>
      <c r="Q177" s="45">
        <f>IF(RES_hhdet_in_tes!Q177=0,"",RES_hhdet_in_tes!Q177/RES_hhdet_in_fec!Q177)</f>
        <v>0.8127615477518576</v>
      </c>
      <c r="R177" s="45">
        <f>IF(RES_hhdet_in_tes!R177=0,"",RES_hhdet_in_tes!R177/RES_hhdet_in_fec!R177)</f>
        <v>0.82302052111649326</v>
      </c>
      <c r="S177" s="45">
        <f>IF(RES_hhdet_in_tes!S177=0,"",RES_hhdet_in_tes!S177/RES_hhdet_in_fec!S177)</f>
        <v>0.83582467941454297</v>
      </c>
      <c r="T177" s="45">
        <f>IF(RES_hhdet_in_tes!T177=0,"",RES_hhdet_in_tes!T177/RES_hhdet_in_fec!T177)</f>
        <v>0.84959122619980154</v>
      </c>
      <c r="U177" s="45">
        <f>IF(RES_hhdet_in_tes!U177=0,"",RES_hhdet_in_tes!U177/RES_hhdet_in_fec!U177)</f>
        <v>0.8627373650261031</v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0.88186404411964803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49.342991765453355</v>
      </c>
      <c r="D3" s="117">
        <f t="shared" si="0"/>
        <v>22.223107237535402</v>
      </c>
      <c r="E3" s="117">
        <f t="shared" si="0"/>
        <v>61.1845667181354</v>
      </c>
      <c r="F3" s="117">
        <f t="shared" si="0"/>
        <v>64.517294610307133</v>
      </c>
      <c r="G3" s="117">
        <f t="shared" si="0"/>
        <v>61.899230135286423</v>
      </c>
      <c r="H3" s="117">
        <f t="shared" si="0"/>
        <v>100.42265417154157</v>
      </c>
      <c r="I3" s="117">
        <f t="shared" si="0"/>
        <v>105.73252143628774</v>
      </c>
      <c r="J3" s="117">
        <f t="shared" si="0"/>
        <v>95.172511987119051</v>
      </c>
      <c r="K3" s="117">
        <f t="shared" si="0"/>
        <v>100.25521484292034</v>
      </c>
      <c r="L3" s="117">
        <f t="shared" si="0"/>
        <v>143.59315613755504</v>
      </c>
      <c r="M3" s="117">
        <f t="shared" si="0"/>
        <v>101.38971691303088</v>
      </c>
      <c r="N3" s="117">
        <f t="shared" si="0"/>
        <v>48.325505132441037</v>
      </c>
      <c r="O3" s="117">
        <f t="shared" si="0"/>
        <v>0</v>
      </c>
      <c r="P3" s="117">
        <f t="shared" si="0"/>
        <v>0</v>
      </c>
      <c r="Q3" s="117">
        <f t="shared" si="0"/>
        <v>3.5929431146849225E-3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21.180318942853209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48.788118540832372</v>
      </c>
      <c r="D4" s="122">
        <f t="shared" si="3"/>
        <v>22.053467335278942</v>
      </c>
      <c r="E4" s="122">
        <f t="shared" si="3"/>
        <v>60.51348435891753</v>
      </c>
      <c r="F4" s="122">
        <f t="shared" si="3"/>
        <v>63.204044139150199</v>
      </c>
      <c r="G4" s="122">
        <f t="shared" si="3"/>
        <v>60.838430774602941</v>
      </c>
      <c r="H4" s="122">
        <f t="shared" si="3"/>
        <v>98.8043285449275</v>
      </c>
      <c r="I4" s="122">
        <f t="shared" si="3"/>
        <v>104.6827416273776</v>
      </c>
      <c r="J4" s="122">
        <f t="shared" si="3"/>
        <v>93.575844148045235</v>
      </c>
      <c r="K4" s="122">
        <f t="shared" si="3"/>
        <v>98.365540247604315</v>
      </c>
      <c r="L4" s="122">
        <f t="shared" si="3"/>
        <v>141.96300304184007</v>
      </c>
      <c r="M4" s="122">
        <f t="shared" si="3"/>
        <v>99.973866044853992</v>
      </c>
      <c r="N4" s="122">
        <f t="shared" si="3"/>
        <v>47.784499340226084</v>
      </c>
      <c r="O4" s="122">
        <f t="shared" si="3"/>
        <v>0</v>
      </c>
      <c r="P4" s="122">
        <f t="shared" si="3"/>
        <v>0</v>
      </c>
      <c r="Q4" s="122">
        <f t="shared" si="3"/>
        <v>3.5929431146849225E-3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20.801110929966622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48.788118540832372</v>
      </c>
      <c r="D5" s="98">
        <v>22.053467335278942</v>
      </c>
      <c r="E5" s="98">
        <v>60.51348435891753</v>
      </c>
      <c r="F5" s="98">
        <v>63.204044139150199</v>
      </c>
      <c r="G5" s="98">
        <v>60.838430774602941</v>
      </c>
      <c r="H5" s="98">
        <v>98.8043285449275</v>
      </c>
      <c r="I5" s="98">
        <v>104.6827416273776</v>
      </c>
      <c r="J5" s="98">
        <v>93.575844148045235</v>
      </c>
      <c r="K5" s="98">
        <v>98.365540247604315</v>
      </c>
      <c r="L5" s="98">
        <v>141.96300304184007</v>
      </c>
      <c r="M5" s="98">
        <v>99.973866044853992</v>
      </c>
      <c r="N5" s="98">
        <v>47.784499340226084</v>
      </c>
      <c r="O5" s="98">
        <v>0</v>
      </c>
      <c r="P5" s="98">
        <v>0</v>
      </c>
      <c r="Q5" s="98">
        <v>3.5929431146849225E-3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20.801110929966622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0.55487322462098398</v>
      </c>
      <c r="D9" s="122">
        <v>0.16963990225645983</v>
      </c>
      <c r="E9" s="122">
        <v>0.67108235921787263</v>
      </c>
      <c r="F9" s="122">
        <v>1.3132504711569284</v>
      </c>
      <c r="G9" s="122">
        <v>1.0607993606834856</v>
      </c>
      <c r="H9" s="122">
        <v>1.618325626614066</v>
      </c>
      <c r="I9" s="122">
        <v>1.0497798089101502</v>
      </c>
      <c r="J9" s="122">
        <v>1.596667839073812</v>
      </c>
      <c r="K9" s="122">
        <v>1.8896745953160168</v>
      </c>
      <c r="L9" s="122">
        <v>1.6301530957149852</v>
      </c>
      <c r="M9" s="122">
        <v>1.4158508681768953</v>
      </c>
      <c r="N9" s="122">
        <v>0.54100579221495104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0.37920801288658601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0.55377958590656851</v>
      </c>
      <c r="D11" s="98">
        <v>0.16918707233364122</v>
      </c>
      <c r="E11" s="98">
        <v>0.66991724575307166</v>
      </c>
      <c r="F11" s="98">
        <v>1.3082984975182954</v>
      </c>
      <c r="G11" s="98">
        <v>1.0595490043417781</v>
      </c>
      <c r="H11" s="98">
        <v>1.612252255047935</v>
      </c>
      <c r="I11" s="98">
        <v>1.0497798089101502</v>
      </c>
      <c r="J11" s="98">
        <v>1.5843077183915888</v>
      </c>
      <c r="K11" s="98">
        <v>1.8805111035569126</v>
      </c>
      <c r="L11" s="98">
        <v>1.6250679202196638</v>
      </c>
      <c r="M11" s="98">
        <v>1.4081885009297619</v>
      </c>
      <c r="N11" s="98">
        <v>0.5394788385666196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0.37920801288658601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1.0936387144154321E-3</v>
      </c>
      <c r="D12" s="98">
        <v>4.5282992281862514E-4</v>
      </c>
      <c r="E12" s="98">
        <v>1.1651134648009338E-3</v>
      </c>
      <c r="F12" s="98">
        <v>4.9519736386330875E-3</v>
      </c>
      <c r="G12" s="98">
        <v>1.2503563417074416E-3</v>
      </c>
      <c r="H12" s="98">
        <v>6.0733715661309253E-3</v>
      </c>
      <c r="I12" s="98">
        <v>0</v>
      </c>
      <c r="J12" s="98">
        <v>1.2360120682223245E-2</v>
      </c>
      <c r="K12" s="98">
        <v>9.163491759104218E-3</v>
      </c>
      <c r="L12" s="98">
        <v>5.0851754953214201E-3</v>
      </c>
      <c r="M12" s="98">
        <v>7.662367247133435E-3</v>
      </c>
      <c r="N12" s="98">
        <v>1.5269536483314148E-3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1.0936387144154321E-3</v>
      </c>
      <c r="D13" s="101">
        <v>4.5282992281862514E-4</v>
      </c>
      <c r="E13" s="101">
        <v>1.1651134648009338E-3</v>
      </c>
      <c r="F13" s="101">
        <v>4.9519736386330875E-3</v>
      </c>
      <c r="G13" s="101">
        <v>1.2503563417074416E-3</v>
      </c>
      <c r="H13" s="101">
        <v>6.0733715661309253E-3</v>
      </c>
      <c r="I13" s="101">
        <v>0</v>
      </c>
      <c r="J13" s="101">
        <v>1.2360120682223245E-2</v>
      </c>
      <c r="K13" s="101">
        <v>9.163491759104218E-3</v>
      </c>
      <c r="L13" s="101">
        <v>5.0851754953214201E-3</v>
      </c>
      <c r="M13" s="101">
        <v>7.662367247133435E-3</v>
      </c>
      <c r="N13" s="101">
        <v>1.5269536483314148E-3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56.544446348006758</v>
      </c>
      <c r="D24" s="117">
        <f t="shared" si="7"/>
        <v>45.84589183037982</v>
      </c>
      <c r="E24" s="117">
        <f t="shared" si="7"/>
        <v>40.635456393638378</v>
      </c>
      <c r="F24" s="117">
        <f t="shared" si="7"/>
        <v>60.360785798729417</v>
      </c>
      <c r="G24" s="117">
        <f t="shared" si="7"/>
        <v>53.09202774636509</v>
      </c>
      <c r="H24" s="117">
        <f t="shared" si="7"/>
        <v>50.439875902315549</v>
      </c>
      <c r="I24" s="117">
        <f t="shared" si="7"/>
        <v>24.99131046990054</v>
      </c>
      <c r="J24" s="117">
        <f t="shared" si="7"/>
        <v>39.039939000362985</v>
      </c>
      <c r="K24" s="117">
        <f t="shared" si="7"/>
        <v>40.358415614458423</v>
      </c>
      <c r="L24" s="117">
        <f t="shared" si="7"/>
        <v>63.462965087878516</v>
      </c>
      <c r="M24" s="117">
        <f t="shared" si="7"/>
        <v>48.02019567211233</v>
      </c>
      <c r="N24" s="117">
        <f t="shared" si="7"/>
        <v>40.194855109455517</v>
      </c>
      <c r="O24" s="117">
        <f t="shared" si="7"/>
        <v>46.10895479268401</v>
      </c>
      <c r="P24" s="117">
        <f t="shared" si="7"/>
        <v>24.381638607751807</v>
      </c>
      <c r="Q24" s="117">
        <f t="shared" si="7"/>
        <v>28.182757134643818</v>
      </c>
      <c r="R24" s="117">
        <f t="shared" ref="R24:V24" si="8">R25+R28+R30+R39</f>
        <v>33.129530717546473</v>
      </c>
      <c r="S24" s="117">
        <f t="shared" si="8"/>
        <v>21.776090056519426</v>
      </c>
      <c r="T24" s="117">
        <f t="shared" si="8"/>
        <v>43.613706624082262</v>
      </c>
      <c r="U24" s="117">
        <f t="shared" si="8"/>
        <v>36.734484187016946</v>
      </c>
      <c r="V24" s="117">
        <f t="shared" si="8"/>
        <v>31.503027215515228</v>
      </c>
      <c r="W24" s="117">
        <f t="shared" ref="W24" si="9">W25+W28+W30+W39</f>
        <v>17.483776731341933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55.683200989198198</v>
      </c>
      <c r="D25" s="122">
        <f t="shared" si="10"/>
        <v>45.38424401757527</v>
      </c>
      <c r="E25" s="122">
        <f t="shared" si="10"/>
        <v>39.932800065870666</v>
      </c>
      <c r="F25" s="122">
        <f t="shared" si="10"/>
        <v>59.133511858979865</v>
      </c>
      <c r="G25" s="122">
        <f t="shared" si="10"/>
        <v>52.02899305022941</v>
      </c>
      <c r="H25" s="122">
        <f t="shared" si="10"/>
        <v>49.469303129755517</v>
      </c>
      <c r="I25" s="122">
        <f t="shared" si="10"/>
        <v>24.508778363303804</v>
      </c>
      <c r="J25" s="122">
        <f t="shared" si="10"/>
        <v>38.223636378264942</v>
      </c>
      <c r="K25" s="122">
        <f t="shared" si="10"/>
        <v>39.45269639086375</v>
      </c>
      <c r="L25" s="122">
        <f t="shared" si="10"/>
        <v>62.300508321367104</v>
      </c>
      <c r="M25" s="122">
        <f t="shared" si="10"/>
        <v>47.000348047720784</v>
      </c>
      <c r="N25" s="122">
        <f t="shared" si="10"/>
        <v>39.535566783426582</v>
      </c>
      <c r="O25" s="122">
        <f t="shared" si="10"/>
        <v>45.462696454519808</v>
      </c>
      <c r="P25" s="122">
        <f t="shared" si="10"/>
        <v>23.683284236769225</v>
      </c>
      <c r="Q25" s="122">
        <f t="shared" si="10"/>
        <v>27.414452110832997</v>
      </c>
      <c r="R25" s="122">
        <f t="shared" ref="R25:V25" si="11">SUM(R26:R27)</f>
        <v>32.338433060393513</v>
      </c>
      <c r="S25" s="122">
        <f t="shared" si="11"/>
        <v>21.10910607529668</v>
      </c>
      <c r="T25" s="122">
        <f t="shared" si="11"/>
        <v>41.615073601276336</v>
      </c>
      <c r="U25" s="122">
        <f t="shared" si="11"/>
        <v>35.632284142373635</v>
      </c>
      <c r="V25" s="122">
        <f t="shared" si="11"/>
        <v>30.621807627822491</v>
      </c>
      <c r="W25" s="122">
        <f t="shared" ref="W25" si="12">SUM(W26:W27)</f>
        <v>17.03368871604664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55.683200989198198</v>
      </c>
      <c r="D26" s="98">
        <v>45.38424401757527</v>
      </c>
      <c r="E26" s="98">
        <v>39.932800065870666</v>
      </c>
      <c r="F26" s="98">
        <v>59.133511858979865</v>
      </c>
      <c r="G26" s="98">
        <v>52.02899305022941</v>
      </c>
      <c r="H26" s="98">
        <v>49.469303129755517</v>
      </c>
      <c r="I26" s="98">
        <v>24.508778363303804</v>
      </c>
      <c r="J26" s="98">
        <v>38.223636378264942</v>
      </c>
      <c r="K26" s="98">
        <v>39.45269639086375</v>
      </c>
      <c r="L26" s="98">
        <v>62.300508321367104</v>
      </c>
      <c r="M26" s="98">
        <v>47.000348047720784</v>
      </c>
      <c r="N26" s="98">
        <v>39.535566783426582</v>
      </c>
      <c r="O26" s="98">
        <v>45.462696454519808</v>
      </c>
      <c r="P26" s="98">
        <v>23.683284236769225</v>
      </c>
      <c r="Q26" s="98">
        <v>27.414452110832997</v>
      </c>
      <c r="R26" s="98">
        <v>32.338433060393513</v>
      </c>
      <c r="S26" s="98">
        <v>21.10910607529668</v>
      </c>
      <c r="T26" s="98">
        <v>41.615073601276336</v>
      </c>
      <c r="U26" s="98">
        <v>35.632284142373635</v>
      </c>
      <c r="V26" s="98">
        <v>30.621807627822491</v>
      </c>
      <c r="W26" s="98">
        <v>17.03368871604664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0.86124535880856035</v>
      </c>
      <c r="D30" s="122">
        <v>0.46164781280454703</v>
      </c>
      <c r="E30" s="122">
        <v>0.70265632776771003</v>
      </c>
      <c r="F30" s="122">
        <v>1.2272739397495533</v>
      </c>
      <c r="G30" s="122">
        <v>1.0630346961356834</v>
      </c>
      <c r="H30" s="122">
        <v>0.97057277256003405</v>
      </c>
      <c r="I30" s="122">
        <v>0.48253210659673723</v>
      </c>
      <c r="J30" s="122">
        <v>0.81630262209804283</v>
      </c>
      <c r="K30" s="122">
        <v>0.90571922359467483</v>
      </c>
      <c r="L30" s="122">
        <v>1.1624567665114116</v>
      </c>
      <c r="M30" s="122">
        <v>1.019847624391548</v>
      </c>
      <c r="N30" s="122">
        <v>0.65928832602893861</v>
      </c>
      <c r="O30" s="122">
        <v>0.64625833816420009</v>
      </c>
      <c r="P30" s="122">
        <v>0.69835437098258335</v>
      </c>
      <c r="Q30" s="122">
        <v>0.76830502381082311</v>
      </c>
      <c r="R30" s="122">
        <v>0.79109765715295766</v>
      </c>
      <c r="S30" s="122">
        <v>0.66698398122274694</v>
      </c>
      <c r="T30" s="122">
        <v>1.9986330228059259</v>
      </c>
      <c r="U30" s="122">
        <v>1.1022000446433142</v>
      </c>
      <c r="V30" s="122">
        <v>0.8812195876927359</v>
      </c>
      <c r="W30" s="122">
        <v>0.45008801529529369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0.85949553686549562</v>
      </c>
      <c r="D31" s="98">
        <v>0.4607421529589098</v>
      </c>
      <c r="E31" s="98">
        <v>0.70149121430290906</v>
      </c>
      <c r="F31" s="98">
        <v>1.2226132586778986</v>
      </c>
      <c r="G31" s="98">
        <v>1.0617843397939759</v>
      </c>
      <c r="H31" s="98">
        <v>0.96687593769369351</v>
      </c>
      <c r="I31" s="98">
        <v>0.48253210659673723</v>
      </c>
      <c r="J31" s="98">
        <v>0.80999643807650035</v>
      </c>
      <c r="K31" s="98">
        <v>0.90126130868484033</v>
      </c>
      <c r="L31" s="98">
        <v>1.1588971436646867</v>
      </c>
      <c r="M31" s="98">
        <v>1.0144555881806021</v>
      </c>
      <c r="N31" s="98">
        <v>0.65725238783116335</v>
      </c>
      <c r="O31" s="98">
        <v>0.64534054763277438</v>
      </c>
      <c r="P31" s="98">
        <v>0.68974966594833298</v>
      </c>
      <c r="Q31" s="98">
        <v>0.76830502381082311</v>
      </c>
      <c r="R31" s="98">
        <v>0.77795056189156908</v>
      </c>
      <c r="S31" s="98">
        <v>0.66698398122274694</v>
      </c>
      <c r="T31" s="98">
        <v>1.9783202905787556</v>
      </c>
      <c r="U31" s="98">
        <v>1.097105900413776</v>
      </c>
      <c r="V31" s="98">
        <v>0.87232835647980955</v>
      </c>
      <c r="W31" s="98">
        <v>0.45008801529529369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1.7498219430646909E-3</v>
      </c>
      <c r="D32" s="98">
        <v>9.0565984563725028E-4</v>
      </c>
      <c r="E32" s="98">
        <v>1.1651134648009338E-3</v>
      </c>
      <c r="F32" s="98">
        <v>4.6606810716546716E-3</v>
      </c>
      <c r="G32" s="98">
        <v>1.2503563417074416E-3</v>
      </c>
      <c r="H32" s="98">
        <v>3.6968348663405635E-3</v>
      </c>
      <c r="I32" s="98">
        <v>0</v>
      </c>
      <c r="J32" s="98">
        <v>6.3061840215424729E-3</v>
      </c>
      <c r="K32" s="98">
        <v>4.4579149098344859E-3</v>
      </c>
      <c r="L32" s="98">
        <v>3.5596228467249945E-3</v>
      </c>
      <c r="M32" s="98">
        <v>5.3920362109457507E-3</v>
      </c>
      <c r="N32" s="98">
        <v>2.0359381977752195E-3</v>
      </c>
      <c r="O32" s="98">
        <v>9.1779053142571206E-4</v>
      </c>
      <c r="P32" s="98">
        <v>8.6047050342503636E-3</v>
      </c>
      <c r="Q32" s="98">
        <v>0</v>
      </c>
      <c r="R32" s="98">
        <v>1.3147095261388577E-2</v>
      </c>
      <c r="S32" s="98">
        <v>0</v>
      </c>
      <c r="T32" s="98">
        <v>2.0312732227170432E-2</v>
      </c>
      <c r="U32" s="98">
        <v>5.0941442295381533E-3</v>
      </c>
      <c r="V32" s="98">
        <v>8.8912312129263583E-3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1.7498219430646909E-3</v>
      </c>
      <c r="D33" s="101">
        <v>9.0565984563725028E-4</v>
      </c>
      <c r="E33" s="101">
        <v>1.1651134648009338E-3</v>
      </c>
      <c r="F33" s="101">
        <v>4.6606810716546716E-3</v>
      </c>
      <c r="G33" s="101">
        <v>1.2503563417074416E-3</v>
      </c>
      <c r="H33" s="101">
        <v>3.6968348663405635E-3</v>
      </c>
      <c r="I33" s="101">
        <v>0</v>
      </c>
      <c r="J33" s="101">
        <v>6.3061840215424729E-3</v>
      </c>
      <c r="K33" s="101">
        <v>4.4579149098344859E-3</v>
      </c>
      <c r="L33" s="101">
        <v>3.5596228467249945E-3</v>
      </c>
      <c r="M33" s="101">
        <v>5.3920362109457507E-3</v>
      </c>
      <c r="N33" s="101">
        <v>2.0359381977752195E-3</v>
      </c>
      <c r="O33" s="101">
        <v>9.1779053142571206E-4</v>
      </c>
      <c r="P33" s="101">
        <v>8.6047050342503636E-3</v>
      </c>
      <c r="Q33" s="101">
        <v>0</v>
      </c>
      <c r="R33" s="101">
        <v>1.3147095261388577E-2</v>
      </c>
      <c r="S33" s="101">
        <v>0</v>
      </c>
      <c r="T33" s="101">
        <v>2.0312732227170432E-2</v>
      </c>
      <c r="U33" s="101">
        <v>5.0941442295381533E-3</v>
      </c>
      <c r="V33" s="101">
        <v>8.8912312129263583E-3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1549.489685651555</v>
      </c>
      <c r="D43" s="117">
        <f t="shared" si="14"/>
        <v>998.05280137363286</v>
      </c>
      <c r="E43" s="117">
        <f t="shared" si="14"/>
        <v>1018.300583606223</v>
      </c>
      <c r="F43" s="117">
        <f t="shared" si="14"/>
        <v>876.75248279806078</v>
      </c>
      <c r="G43" s="117">
        <f t="shared" si="14"/>
        <v>894.45137015117473</v>
      </c>
      <c r="H43" s="117">
        <f t="shared" si="14"/>
        <v>1073.1986229345594</v>
      </c>
      <c r="I43" s="117">
        <f t="shared" si="14"/>
        <v>430.2087124326257</v>
      </c>
      <c r="J43" s="117">
        <f t="shared" si="14"/>
        <v>950.60242426409718</v>
      </c>
      <c r="K43" s="117">
        <f t="shared" si="14"/>
        <v>705.83364888356925</v>
      </c>
      <c r="L43" s="117">
        <f t="shared" si="14"/>
        <v>1029.4916639163889</v>
      </c>
      <c r="M43" s="117">
        <f t="shared" si="14"/>
        <v>925.72693182524654</v>
      </c>
      <c r="N43" s="117">
        <f t="shared" si="14"/>
        <v>1226.2414729408122</v>
      </c>
      <c r="O43" s="117">
        <f t="shared" si="14"/>
        <v>1217.6370273809723</v>
      </c>
      <c r="P43" s="117">
        <f t="shared" si="14"/>
        <v>775.00288214403452</v>
      </c>
      <c r="Q43" s="117">
        <f t="shared" si="14"/>
        <v>325.20703744355814</v>
      </c>
      <c r="R43" s="117">
        <f t="shared" ref="R43:V43" si="15">R44+R47+R49+R58</f>
        <v>133.61452257087871</v>
      </c>
      <c r="S43" s="117">
        <f t="shared" si="15"/>
        <v>368.12479871912092</v>
      </c>
      <c r="T43" s="117">
        <f t="shared" si="15"/>
        <v>370.19361241355716</v>
      </c>
      <c r="U43" s="117">
        <f t="shared" si="15"/>
        <v>507.55364849429657</v>
      </c>
      <c r="V43" s="117">
        <f t="shared" si="15"/>
        <v>361.5694465804163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1396.1618974128276</v>
      </c>
      <c r="D44" s="122">
        <f t="shared" si="17"/>
        <v>883.78129532096102</v>
      </c>
      <c r="E44" s="122">
        <f t="shared" si="17"/>
        <v>899.79295405367986</v>
      </c>
      <c r="F44" s="122">
        <f t="shared" si="17"/>
        <v>774.99108919707487</v>
      </c>
      <c r="G44" s="122">
        <f t="shared" si="17"/>
        <v>785.51779037188567</v>
      </c>
      <c r="H44" s="122">
        <f t="shared" si="17"/>
        <v>926.50098782357838</v>
      </c>
      <c r="I44" s="122">
        <f t="shared" si="17"/>
        <v>352.04454045970795</v>
      </c>
      <c r="J44" s="122">
        <f t="shared" si="17"/>
        <v>776.71153894458428</v>
      </c>
      <c r="K44" s="122">
        <f t="shared" si="17"/>
        <v>597.17382902062457</v>
      </c>
      <c r="L44" s="122">
        <f t="shared" si="17"/>
        <v>880.85519926610539</v>
      </c>
      <c r="M44" s="122">
        <f t="shared" si="17"/>
        <v>812.2166796790068</v>
      </c>
      <c r="N44" s="122">
        <f t="shared" si="17"/>
        <v>1089.2513068621602</v>
      </c>
      <c r="O44" s="122">
        <f t="shared" si="17"/>
        <v>1170.8054361294423</v>
      </c>
      <c r="P44" s="122">
        <f t="shared" si="17"/>
        <v>752.84068070209355</v>
      </c>
      <c r="Q44" s="122">
        <f t="shared" si="17"/>
        <v>307.00649812416793</v>
      </c>
      <c r="R44" s="122">
        <f t="shared" ref="R44:V44" si="18">SUM(R45:R46)</f>
        <v>105.78052706520536</v>
      </c>
      <c r="S44" s="122">
        <f t="shared" si="18"/>
        <v>280.15462761828917</v>
      </c>
      <c r="T44" s="122">
        <f t="shared" si="18"/>
        <v>280.61430227889014</v>
      </c>
      <c r="U44" s="122">
        <f t="shared" si="18"/>
        <v>391.67437028468549</v>
      </c>
      <c r="V44" s="122">
        <f t="shared" si="18"/>
        <v>318.99735317373739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1396.1618974128276</v>
      </c>
      <c r="D45" s="98">
        <v>883.78129532096102</v>
      </c>
      <c r="E45" s="98">
        <v>899.79295405367986</v>
      </c>
      <c r="F45" s="98">
        <v>774.99108919707487</v>
      </c>
      <c r="G45" s="98">
        <v>785.51779037188567</v>
      </c>
      <c r="H45" s="98">
        <v>926.50098782357838</v>
      </c>
      <c r="I45" s="98">
        <v>352.04454045970795</v>
      </c>
      <c r="J45" s="98">
        <v>776.71153894458428</v>
      </c>
      <c r="K45" s="98">
        <v>597.17382902062457</v>
      </c>
      <c r="L45" s="98">
        <v>880.85519926610539</v>
      </c>
      <c r="M45" s="98">
        <v>812.2166796790068</v>
      </c>
      <c r="N45" s="98">
        <v>1089.2513068621602</v>
      </c>
      <c r="O45" s="98">
        <v>1170.8054361294423</v>
      </c>
      <c r="P45" s="98">
        <v>752.84068070209355</v>
      </c>
      <c r="Q45" s="98">
        <v>307.00649812416793</v>
      </c>
      <c r="R45" s="98">
        <v>105.78052706520536</v>
      </c>
      <c r="S45" s="98">
        <v>280.15462761828917</v>
      </c>
      <c r="T45" s="98">
        <v>280.61430227889014</v>
      </c>
      <c r="U45" s="98">
        <v>391.67437028468549</v>
      </c>
      <c r="V45" s="98">
        <v>318.99735317373739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153.32778823872746</v>
      </c>
      <c r="D49" s="122">
        <v>114.27150605267187</v>
      </c>
      <c r="E49" s="122">
        <v>118.50762955254316</v>
      </c>
      <c r="F49" s="122">
        <v>101.76139360098587</v>
      </c>
      <c r="G49" s="122">
        <v>108.93357977928902</v>
      </c>
      <c r="H49" s="122">
        <v>146.69763511098097</v>
      </c>
      <c r="I49" s="122">
        <v>78.164171972917757</v>
      </c>
      <c r="J49" s="122">
        <v>173.89088531951285</v>
      </c>
      <c r="K49" s="122">
        <v>108.6598198629447</v>
      </c>
      <c r="L49" s="122">
        <v>148.63646465028344</v>
      </c>
      <c r="M49" s="122">
        <v>113.51025214623972</v>
      </c>
      <c r="N49" s="122">
        <v>136.99016607865201</v>
      </c>
      <c r="O49" s="122">
        <v>46.831591251529979</v>
      </c>
      <c r="P49" s="122">
        <v>22.162201441940944</v>
      </c>
      <c r="Q49" s="122">
        <v>18.200539319390192</v>
      </c>
      <c r="R49" s="122">
        <v>27.833995505673332</v>
      </c>
      <c r="S49" s="122">
        <v>87.97017110083172</v>
      </c>
      <c r="T49" s="122">
        <v>89.579310134667011</v>
      </c>
      <c r="U49" s="122">
        <v>115.87927820961106</v>
      </c>
      <c r="V49" s="122">
        <v>42.572093406678931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152.61533602031906</v>
      </c>
      <c r="D50" s="98">
        <v>114.01618280502383</v>
      </c>
      <c r="E50" s="98">
        <v>117.59033317475254</v>
      </c>
      <c r="F50" s="98">
        <v>101.758173761313</v>
      </c>
      <c r="G50" s="98">
        <v>108.19979082873979</v>
      </c>
      <c r="H50" s="98">
        <v>145.38667699034062</v>
      </c>
      <c r="I50" s="98">
        <v>78.164171972917757</v>
      </c>
      <c r="J50" s="98">
        <v>172.79697058355148</v>
      </c>
      <c r="K50" s="98">
        <v>108.15564178730538</v>
      </c>
      <c r="L50" s="98">
        <v>148.63646465028344</v>
      </c>
      <c r="M50" s="98">
        <v>113.14852521362663</v>
      </c>
      <c r="N50" s="98">
        <v>136.09154921050941</v>
      </c>
      <c r="O50" s="98">
        <v>46.831591251529979</v>
      </c>
      <c r="P50" s="98">
        <v>20.408213035614931</v>
      </c>
      <c r="Q50" s="98">
        <v>18.176288606048843</v>
      </c>
      <c r="R50" s="98">
        <v>27.644677513681216</v>
      </c>
      <c r="S50" s="98">
        <v>87.420329741751075</v>
      </c>
      <c r="T50" s="98">
        <v>89.321887602395478</v>
      </c>
      <c r="U50" s="98">
        <v>113.99991346336361</v>
      </c>
      <c r="V50" s="98">
        <v>41.744722133776833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0.71245221840840067</v>
      </c>
      <c r="D51" s="98">
        <v>0.25532324764803149</v>
      </c>
      <c r="E51" s="98">
        <v>0.91729637779061657</v>
      </c>
      <c r="F51" s="98">
        <v>3.2198396728600519E-3</v>
      </c>
      <c r="G51" s="98">
        <v>0.73378895054922788</v>
      </c>
      <c r="H51" s="98">
        <v>1.3109581206403593</v>
      </c>
      <c r="I51" s="98">
        <v>0</v>
      </c>
      <c r="J51" s="98">
        <v>1.0939147359613492</v>
      </c>
      <c r="K51" s="98">
        <v>0.50417807563931616</v>
      </c>
      <c r="L51" s="98">
        <v>0</v>
      </c>
      <c r="M51" s="98">
        <v>0.36172693261309646</v>
      </c>
      <c r="N51" s="98">
        <v>0.89861686814259356</v>
      </c>
      <c r="O51" s="98">
        <v>0</v>
      </c>
      <c r="P51" s="98">
        <v>1.7539884063260132</v>
      </c>
      <c r="Q51" s="98">
        <v>2.4250713341350132E-2</v>
      </c>
      <c r="R51" s="98">
        <v>0.18931799199211771</v>
      </c>
      <c r="S51" s="98">
        <v>0.54984135908065013</v>
      </c>
      <c r="T51" s="98">
        <v>0.25742253227153816</v>
      </c>
      <c r="U51" s="98">
        <v>1.8793647462474534</v>
      </c>
      <c r="V51" s="98">
        <v>0.82737127290209578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0.71245221840840067</v>
      </c>
      <c r="D52" s="101">
        <v>0.25532324764803149</v>
      </c>
      <c r="E52" s="101">
        <v>0.91729637779061657</v>
      </c>
      <c r="F52" s="101">
        <v>3.2198396728600519E-3</v>
      </c>
      <c r="G52" s="101">
        <v>0.73378895054922788</v>
      </c>
      <c r="H52" s="101">
        <v>1.3109581206403593</v>
      </c>
      <c r="I52" s="101">
        <v>0</v>
      </c>
      <c r="J52" s="101">
        <v>1.0939147359613492</v>
      </c>
      <c r="K52" s="101">
        <v>0.50417807563931616</v>
      </c>
      <c r="L52" s="101">
        <v>0</v>
      </c>
      <c r="M52" s="101">
        <v>0.36172693261309646</v>
      </c>
      <c r="N52" s="101">
        <v>0.89861686814259356</v>
      </c>
      <c r="O52" s="101">
        <v>0</v>
      </c>
      <c r="P52" s="101">
        <v>1.7539884063260132</v>
      </c>
      <c r="Q52" s="101">
        <v>2.4250713341350132E-2</v>
      </c>
      <c r="R52" s="101">
        <v>0.18931799199211771</v>
      </c>
      <c r="S52" s="101">
        <v>0.54984135908065013</v>
      </c>
      <c r="T52" s="101">
        <v>0.25742253227153816</v>
      </c>
      <c r="U52" s="101">
        <v>1.8793647462474534</v>
      </c>
      <c r="V52" s="101">
        <v>0.82737127290209578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1807.7451428610664</v>
      </c>
      <c r="D62" s="117">
        <f t="shared" si="21"/>
        <v>1790.0444437538545</v>
      </c>
      <c r="E62" s="117">
        <f t="shared" si="21"/>
        <v>1667.4200557923473</v>
      </c>
      <c r="F62" s="117">
        <f t="shared" si="21"/>
        <v>1378.785381782558</v>
      </c>
      <c r="G62" s="117">
        <f t="shared" si="21"/>
        <v>1212.8102929837692</v>
      </c>
      <c r="H62" s="117">
        <f t="shared" si="21"/>
        <v>1206.7710320058272</v>
      </c>
      <c r="I62" s="117">
        <f t="shared" si="21"/>
        <v>1116.4913747469388</v>
      </c>
      <c r="J62" s="117">
        <f t="shared" si="21"/>
        <v>1302.179879978632</v>
      </c>
      <c r="K62" s="117">
        <f t="shared" si="21"/>
        <v>1098.1364854957067</v>
      </c>
      <c r="L62" s="117">
        <f t="shared" si="21"/>
        <v>1433.8660766819964</v>
      </c>
      <c r="M62" s="117">
        <f t="shared" si="21"/>
        <v>792.03163854933996</v>
      </c>
      <c r="N62" s="117">
        <f t="shared" si="21"/>
        <v>1221.4593038842991</v>
      </c>
      <c r="O62" s="117">
        <f t="shared" si="21"/>
        <v>903.3866603344901</v>
      </c>
      <c r="P62" s="117">
        <f t="shared" si="21"/>
        <v>1100.339562410963</v>
      </c>
      <c r="Q62" s="117">
        <f t="shared" si="21"/>
        <v>1994.5107956788318</v>
      </c>
      <c r="R62" s="117">
        <f t="shared" ref="R62:V62" si="22">R63+R66+R68+R77</f>
        <v>1421.3757291673039</v>
      </c>
      <c r="S62" s="117">
        <f t="shared" si="22"/>
        <v>1116.2002724310109</v>
      </c>
      <c r="T62" s="117">
        <f t="shared" si="22"/>
        <v>1024.2296271380549</v>
      </c>
      <c r="U62" s="117">
        <f t="shared" si="22"/>
        <v>794.19463999836421</v>
      </c>
      <c r="V62" s="117">
        <f t="shared" si="22"/>
        <v>779.07849213351142</v>
      </c>
      <c r="W62" s="117">
        <f t="shared" ref="W62" si="23">W63+W66+W68+W77</f>
        <v>888.53409968669666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1608.8549701102843</v>
      </c>
      <c r="D63" s="122">
        <f t="shared" si="24"/>
        <v>1522.7350067846335</v>
      </c>
      <c r="E63" s="122">
        <f t="shared" si="24"/>
        <v>1427.0857122829846</v>
      </c>
      <c r="F63" s="122">
        <f t="shared" si="24"/>
        <v>1182.6796526152989</v>
      </c>
      <c r="G63" s="122">
        <f t="shared" si="24"/>
        <v>1032.541667877389</v>
      </c>
      <c r="H63" s="122">
        <f t="shared" si="24"/>
        <v>1005.4898572759673</v>
      </c>
      <c r="I63" s="122">
        <f t="shared" si="24"/>
        <v>879.91676935136843</v>
      </c>
      <c r="J63" s="122">
        <f t="shared" si="24"/>
        <v>1075.2547673924548</v>
      </c>
      <c r="K63" s="122">
        <f t="shared" si="24"/>
        <v>937.68486589933093</v>
      </c>
      <c r="L63" s="122">
        <f t="shared" si="24"/>
        <v>1237.3644953213502</v>
      </c>
      <c r="M63" s="122">
        <f t="shared" si="24"/>
        <v>667.99229108626946</v>
      </c>
      <c r="N63" s="122">
        <f t="shared" si="24"/>
        <v>1039.6934938845966</v>
      </c>
      <c r="O63" s="122">
        <f t="shared" si="24"/>
        <v>771.17703993035059</v>
      </c>
      <c r="P63" s="122">
        <f t="shared" si="24"/>
        <v>911.26663984354991</v>
      </c>
      <c r="Q63" s="122">
        <f t="shared" si="24"/>
        <v>1651.48618562811</v>
      </c>
      <c r="R63" s="122">
        <f t="shared" ref="R63:V63" si="25">SUM(R64:R65)</f>
        <v>1155.3185737464714</v>
      </c>
      <c r="S63" s="122">
        <f t="shared" si="25"/>
        <v>880.35190583382723</v>
      </c>
      <c r="T63" s="122">
        <f t="shared" si="25"/>
        <v>797.80145636377927</v>
      </c>
      <c r="U63" s="122">
        <f t="shared" si="25"/>
        <v>624.11307814475504</v>
      </c>
      <c r="V63" s="122">
        <f t="shared" si="25"/>
        <v>641.19517537022318</v>
      </c>
      <c r="W63" s="122">
        <f t="shared" ref="W63" si="26">SUM(W64:W65)</f>
        <v>668.99299407055014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1608.8549701102843</v>
      </c>
      <c r="D64" s="98">
        <v>1522.7350067846335</v>
      </c>
      <c r="E64" s="98">
        <v>1427.0857122829846</v>
      </c>
      <c r="F64" s="98">
        <v>1182.6796526152989</v>
      </c>
      <c r="G64" s="98">
        <v>1032.541667877389</v>
      </c>
      <c r="H64" s="98">
        <v>1005.4898572759673</v>
      </c>
      <c r="I64" s="98">
        <v>879.91676935136843</v>
      </c>
      <c r="J64" s="98">
        <v>1075.2547673924548</v>
      </c>
      <c r="K64" s="98">
        <v>937.68486589933093</v>
      </c>
      <c r="L64" s="98">
        <v>1237.3644953213502</v>
      </c>
      <c r="M64" s="98">
        <v>667.99229108626946</v>
      </c>
      <c r="N64" s="98">
        <v>1039.6934938845966</v>
      </c>
      <c r="O64" s="98">
        <v>771.17703993035059</v>
      </c>
      <c r="P64" s="98">
        <v>911.26663984354991</v>
      </c>
      <c r="Q64" s="98">
        <v>1651.48618562811</v>
      </c>
      <c r="R64" s="98">
        <v>1155.3185737464714</v>
      </c>
      <c r="S64" s="98">
        <v>880.35190583382723</v>
      </c>
      <c r="T64" s="98">
        <v>797.80145636377927</v>
      </c>
      <c r="U64" s="98">
        <v>624.11307814475504</v>
      </c>
      <c r="V64" s="98">
        <v>641.19517537022318</v>
      </c>
      <c r="W64" s="98">
        <v>668.99299407055014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197.93936852651819</v>
      </c>
      <c r="D68" s="122">
        <v>265.52154116486611</v>
      </c>
      <c r="E68" s="122">
        <v>238.6465538742967</v>
      </c>
      <c r="F68" s="122">
        <v>194.74235104523964</v>
      </c>
      <c r="G68" s="122">
        <v>178.97622420239639</v>
      </c>
      <c r="H68" s="122">
        <v>199.78364833014078</v>
      </c>
      <c r="I68" s="122">
        <v>235.2503215785575</v>
      </c>
      <c r="J68" s="122">
        <v>223.32888752435497</v>
      </c>
      <c r="K68" s="122">
        <v>157.73412649346886</v>
      </c>
      <c r="L68" s="122">
        <v>193.40811605321426</v>
      </c>
      <c r="M68" s="122">
        <v>121.88681293620638</v>
      </c>
      <c r="N68" s="122">
        <v>178.6721487055033</v>
      </c>
      <c r="O68" s="122">
        <v>129.99042594541456</v>
      </c>
      <c r="P68" s="122">
        <v>186.78673908546958</v>
      </c>
      <c r="Q68" s="122">
        <v>340.17396413137249</v>
      </c>
      <c r="R68" s="122">
        <v>263.28982368734597</v>
      </c>
      <c r="S68" s="122">
        <v>231.98648870898043</v>
      </c>
      <c r="T68" s="122">
        <v>221.97489540732639</v>
      </c>
      <c r="U68" s="122">
        <v>165.88450470245053</v>
      </c>
      <c r="V68" s="122">
        <v>134.96812275187074</v>
      </c>
      <c r="W68" s="122">
        <v>216.59425249039114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197.3833480410913</v>
      </c>
      <c r="D69" s="98">
        <v>264.91205491604671</v>
      </c>
      <c r="E69" s="98">
        <v>237.4352897626938</v>
      </c>
      <c r="F69" s="98">
        <v>194.45820920644027</v>
      </c>
      <c r="G69" s="98">
        <v>178.12807918083274</v>
      </c>
      <c r="H69" s="98">
        <v>198.80706602553713</v>
      </c>
      <c r="I69" s="98">
        <v>234.31177105563546</v>
      </c>
      <c r="J69" s="98">
        <v>222.25583894080953</v>
      </c>
      <c r="K69" s="98">
        <v>156.45073279115979</v>
      </c>
      <c r="L69" s="98">
        <v>192.9800350026949</v>
      </c>
      <c r="M69" s="98">
        <v>121.88681293620638</v>
      </c>
      <c r="N69" s="98">
        <v>177.61543624654976</v>
      </c>
      <c r="O69" s="98">
        <v>129.21107999017454</v>
      </c>
      <c r="P69" s="98">
        <v>183.37866286294346</v>
      </c>
      <c r="Q69" s="98">
        <v>337.90967259422865</v>
      </c>
      <c r="R69" s="98">
        <v>261.06283293638654</v>
      </c>
      <c r="S69" s="98">
        <v>231.68828362060236</v>
      </c>
      <c r="T69" s="98">
        <v>219.37357354806184</v>
      </c>
      <c r="U69" s="98">
        <v>164.81941820346745</v>
      </c>
      <c r="V69" s="98">
        <v>134.36767760472875</v>
      </c>
      <c r="W69" s="98">
        <v>214.75467664194616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0.5560204854268973</v>
      </c>
      <c r="D70" s="98">
        <v>0.60948624881938052</v>
      </c>
      <c r="E70" s="98">
        <v>1.2112641116029004</v>
      </c>
      <c r="F70" s="98">
        <v>0.28414183879936911</v>
      </c>
      <c r="G70" s="98">
        <v>0.84814502156366334</v>
      </c>
      <c r="H70" s="98">
        <v>0.9765823046036437</v>
      </c>
      <c r="I70" s="98">
        <v>0.93855052292204288</v>
      </c>
      <c r="J70" s="98">
        <v>1.0730485835454471</v>
      </c>
      <c r="K70" s="98">
        <v>1.2833937023090616</v>
      </c>
      <c r="L70" s="98">
        <v>0.42808105051933881</v>
      </c>
      <c r="M70" s="98">
        <v>0</v>
      </c>
      <c r="N70" s="98">
        <v>1.0567124589535277</v>
      </c>
      <c r="O70" s="98">
        <v>0.7793459552400247</v>
      </c>
      <c r="P70" s="98">
        <v>3.4080762225261263</v>
      </c>
      <c r="Q70" s="98">
        <v>2.2642915371438543</v>
      </c>
      <c r="R70" s="98">
        <v>2.2269907509594531</v>
      </c>
      <c r="S70" s="98">
        <v>0.29820508837806431</v>
      </c>
      <c r="T70" s="98">
        <v>2.6013218592645351</v>
      </c>
      <c r="U70" s="98">
        <v>1.0650864989830717</v>
      </c>
      <c r="V70" s="98">
        <v>0.60044514714199038</v>
      </c>
      <c r="W70" s="98">
        <v>1.8395758484449798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0.5560204854268973</v>
      </c>
      <c r="D71" s="101">
        <v>0.60948624881938052</v>
      </c>
      <c r="E71" s="101">
        <v>1.2112641116029004</v>
      </c>
      <c r="F71" s="101">
        <v>0.28414183879936911</v>
      </c>
      <c r="G71" s="101">
        <v>0.84814502156366334</v>
      </c>
      <c r="H71" s="101">
        <v>0.9765823046036437</v>
      </c>
      <c r="I71" s="101">
        <v>0.93855052292204288</v>
      </c>
      <c r="J71" s="101">
        <v>1.0730485835454471</v>
      </c>
      <c r="K71" s="101">
        <v>1.2833937023090616</v>
      </c>
      <c r="L71" s="101">
        <v>0.42808105051933881</v>
      </c>
      <c r="M71" s="101">
        <v>0</v>
      </c>
      <c r="N71" s="101">
        <v>1.0567124589535277</v>
      </c>
      <c r="O71" s="101">
        <v>0.7793459552400247</v>
      </c>
      <c r="P71" s="101">
        <v>3.4080762225261263</v>
      </c>
      <c r="Q71" s="101">
        <v>2.2642915371438543</v>
      </c>
      <c r="R71" s="101">
        <v>2.2269907509594531</v>
      </c>
      <c r="S71" s="101">
        <v>0.29820508837806431</v>
      </c>
      <c r="T71" s="101">
        <v>2.6013218592645351</v>
      </c>
      <c r="U71" s="101">
        <v>1.0650864989830717</v>
      </c>
      <c r="V71" s="101">
        <v>0.60044514714199038</v>
      </c>
      <c r="W71" s="101">
        <v>1.8395758484449798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0.95080422426403988</v>
      </c>
      <c r="D77" s="122">
        <v>1.7878958043547919</v>
      </c>
      <c r="E77" s="122">
        <v>1.6877896350661152</v>
      </c>
      <c r="F77" s="122">
        <v>1.3633781220193879</v>
      </c>
      <c r="G77" s="122">
        <v>1.292400903983659</v>
      </c>
      <c r="H77" s="122">
        <v>1.4975263997192054</v>
      </c>
      <c r="I77" s="122">
        <v>1.3242838170128628</v>
      </c>
      <c r="J77" s="122">
        <v>3.5962250618222544</v>
      </c>
      <c r="K77" s="122">
        <v>2.71749310290696</v>
      </c>
      <c r="L77" s="122">
        <v>3.0934653074320617</v>
      </c>
      <c r="M77" s="122">
        <v>2.1525345268640557</v>
      </c>
      <c r="N77" s="122">
        <v>3.0936612941991788</v>
      </c>
      <c r="O77" s="122">
        <v>2.2191944587249828</v>
      </c>
      <c r="P77" s="122">
        <v>2.286183481943433</v>
      </c>
      <c r="Q77" s="122">
        <v>2.850645919349228</v>
      </c>
      <c r="R77" s="122">
        <v>2.7673317334866598</v>
      </c>
      <c r="S77" s="122">
        <v>3.8618778882032418</v>
      </c>
      <c r="T77" s="122">
        <v>4.4532753669492076</v>
      </c>
      <c r="U77" s="122">
        <v>4.1970571511586732</v>
      </c>
      <c r="V77" s="122">
        <v>2.9151940114174582</v>
      </c>
      <c r="W77" s="122">
        <v>2.9468531257554376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0.95080422426403988</v>
      </c>
      <c r="D78" s="98">
        <v>1.7878958043547919</v>
      </c>
      <c r="E78" s="98">
        <v>1.6877896350661152</v>
      </c>
      <c r="F78" s="98">
        <v>1.3633781220193879</v>
      </c>
      <c r="G78" s="98">
        <v>1.292400903983659</v>
      </c>
      <c r="H78" s="98">
        <v>1.4975263997192054</v>
      </c>
      <c r="I78" s="98">
        <v>1.3242838170128628</v>
      </c>
      <c r="J78" s="98">
        <v>3.5962250618222544</v>
      </c>
      <c r="K78" s="98">
        <v>2.71749310290696</v>
      </c>
      <c r="L78" s="98">
        <v>3.0934653074320617</v>
      </c>
      <c r="M78" s="98">
        <v>2.1525345268640557</v>
      </c>
      <c r="N78" s="98">
        <v>3.0936612941991788</v>
      </c>
      <c r="O78" s="98">
        <v>2.2191944587249828</v>
      </c>
      <c r="P78" s="98">
        <v>2.286183481943433</v>
      </c>
      <c r="Q78" s="98">
        <v>2.850645919349228</v>
      </c>
      <c r="R78" s="98">
        <v>2.7673317334866598</v>
      </c>
      <c r="S78" s="98">
        <v>3.8618778882032418</v>
      </c>
      <c r="T78" s="98">
        <v>4.4532753669492076</v>
      </c>
      <c r="U78" s="98">
        <v>4.1970571511586732</v>
      </c>
      <c r="V78" s="98">
        <v>2.9151940114174582</v>
      </c>
      <c r="W78" s="98">
        <v>2.9468531257554376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4.1645676103459053</v>
      </c>
      <c r="D81" s="117">
        <f t="shared" si="28"/>
        <v>4.5847032489914827</v>
      </c>
      <c r="E81" s="117">
        <f t="shared" si="28"/>
        <v>6.7997909646934174</v>
      </c>
      <c r="F81" s="117">
        <f t="shared" si="28"/>
        <v>9.8130191244022988</v>
      </c>
      <c r="G81" s="117">
        <f t="shared" si="28"/>
        <v>9.5060906115540487</v>
      </c>
      <c r="H81" s="117">
        <f t="shared" si="28"/>
        <v>11.980522334069862</v>
      </c>
      <c r="I81" s="117">
        <f t="shared" si="28"/>
        <v>6.1624403223375914</v>
      </c>
      <c r="J81" s="117">
        <f t="shared" si="28"/>
        <v>5.1736721683401727</v>
      </c>
      <c r="K81" s="117">
        <f t="shared" si="28"/>
        <v>3.7801460672629283</v>
      </c>
      <c r="L81" s="117">
        <f t="shared" si="28"/>
        <v>5.9890672431469394</v>
      </c>
      <c r="M81" s="117">
        <f t="shared" si="28"/>
        <v>4.781047550655547</v>
      </c>
      <c r="N81" s="117">
        <f t="shared" si="28"/>
        <v>2.874583100669764</v>
      </c>
      <c r="O81" s="117">
        <f t="shared" si="28"/>
        <v>0.26938990166104354</v>
      </c>
      <c r="P81" s="117">
        <f t="shared" si="28"/>
        <v>0</v>
      </c>
      <c r="Q81" s="117">
        <f t="shared" si="28"/>
        <v>6.1889203538622081E-2</v>
      </c>
      <c r="R81" s="117">
        <f t="shared" ref="R81:V81" si="29">R82+R85+R87+R100</f>
        <v>1.1955211418290521</v>
      </c>
      <c r="S81" s="117">
        <f t="shared" si="29"/>
        <v>5.2590584152283872</v>
      </c>
      <c r="T81" s="117">
        <f t="shared" si="29"/>
        <v>12.024414329450558</v>
      </c>
      <c r="U81" s="117">
        <f t="shared" si="29"/>
        <v>6.8825938680983754</v>
      </c>
      <c r="V81" s="117">
        <f t="shared" si="29"/>
        <v>3.9059834574049188</v>
      </c>
      <c r="W81" s="117">
        <f t="shared" ref="W81" si="30">W82+W85+W87+W100</f>
        <v>4.0113651363178002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4.1645676103459053</v>
      </c>
      <c r="D87" s="122">
        <v>4.5847032489914827</v>
      </c>
      <c r="E87" s="122">
        <v>6.7997909646934174</v>
      </c>
      <c r="F87" s="122">
        <v>9.8130191244022988</v>
      </c>
      <c r="G87" s="122">
        <v>9.5060906115540487</v>
      </c>
      <c r="H87" s="122">
        <v>11.980522334069862</v>
      </c>
      <c r="I87" s="122">
        <v>6.1624403223375914</v>
      </c>
      <c r="J87" s="122">
        <v>5.1736721683401727</v>
      </c>
      <c r="K87" s="122">
        <v>3.7801460672629283</v>
      </c>
      <c r="L87" s="122">
        <v>5.9890672431469394</v>
      </c>
      <c r="M87" s="122">
        <v>4.781047550655547</v>
      </c>
      <c r="N87" s="122">
        <v>2.874583100669764</v>
      </c>
      <c r="O87" s="122">
        <v>0.26938990166104354</v>
      </c>
      <c r="P87" s="122">
        <v>0</v>
      </c>
      <c r="Q87" s="122">
        <v>6.1889203538622081E-2</v>
      </c>
      <c r="R87" s="122">
        <v>1.1955211418290521</v>
      </c>
      <c r="S87" s="122">
        <v>5.2590584152283872</v>
      </c>
      <c r="T87" s="122">
        <v>12.024414329450558</v>
      </c>
      <c r="U87" s="122">
        <v>6.8825938680983754</v>
      </c>
      <c r="V87" s="122">
        <v>3.9059834574049188</v>
      </c>
      <c r="W87" s="122">
        <v>4.0113651363178002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4.1562559561163477</v>
      </c>
      <c r="D92" s="101">
        <v>4.5749674056508827</v>
      </c>
      <c r="E92" s="101">
        <v>6.7879456444679409</v>
      </c>
      <c r="F92" s="101">
        <v>9.775151090695104</v>
      </c>
      <c r="G92" s="101">
        <v>9.4945873332103403</v>
      </c>
      <c r="H92" s="101">
        <v>11.935896256040465</v>
      </c>
      <c r="I92" s="101">
        <v>6.1624403223375914</v>
      </c>
      <c r="J92" s="101">
        <v>5.1335648379631627</v>
      </c>
      <c r="K92" s="101">
        <v>3.7615714218052845</v>
      </c>
      <c r="L92" s="101">
        <v>5.9705063525890161</v>
      </c>
      <c r="M92" s="101">
        <v>4.7552225351189117</v>
      </c>
      <c r="N92" s="101">
        <v>2.8661848556039411</v>
      </c>
      <c r="O92" s="101">
        <v>0.26893100639533069</v>
      </c>
      <c r="P92" s="101">
        <v>0</v>
      </c>
      <c r="Q92" s="101">
        <v>6.1889203538622081E-2</v>
      </c>
      <c r="R92" s="101">
        <v>1.1756961569110853</v>
      </c>
      <c r="S92" s="101">
        <v>5.2590584152283872</v>
      </c>
      <c r="T92" s="101">
        <v>11.902309703141162</v>
      </c>
      <c r="U92" s="101">
        <v>6.8508064081060569</v>
      </c>
      <c r="V92" s="101">
        <v>3.8669033946318239</v>
      </c>
      <c r="W92" s="101">
        <v>4.0113651363178002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8.3116542295572811E-3</v>
      </c>
      <c r="D93" s="104">
        <v>9.7358433406004412E-3</v>
      </c>
      <c r="E93" s="104">
        <v>1.1845320225476158E-2</v>
      </c>
      <c r="F93" s="104">
        <v>3.7868033707194201E-2</v>
      </c>
      <c r="G93" s="104">
        <v>1.1503278343708463E-2</v>
      </c>
      <c r="H93" s="104">
        <v>4.4626078029396797E-2</v>
      </c>
      <c r="I93" s="104">
        <v>0</v>
      </c>
      <c r="J93" s="104">
        <v>4.0107330377010114E-2</v>
      </c>
      <c r="K93" s="104">
        <v>1.8574645457643684E-2</v>
      </c>
      <c r="L93" s="104">
        <v>1.8560890557923187E-2</v>
      </c>
      <c r="M93" s="104">
        <v>2.5825015536634906E-2</v>
      </c>
      <c r="N93" s="104">
        <v>8.3982450658227816E-3</v>
      </c>
      <c r="O93" s="104">
        <v>4.5889526571285603E-4</v>
      </c>
      <c r="P93" s="104">
        <v>0</v>
      </c>
      <c r="Q93" s="104">
        <v>0</v>
      </c>
      <c r="R93" s="104">
        <v>1.9824984917966904E-2</v>
      </c>
      <c r="S93" s="104">
        <v>0</v>
      </c>
      <c r="T93" s="104">
        <v>0.12210462630939528</v>
      </c>
      <c r="U93" s="104">
        <v>3.1787459992318079E-2</v>
      </c>
      <c r="V93" s="104">
        <v>3.9080062773094927E-2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8.3116542295572811E-3</v>
      </c>
      <c r="D94" s="98">
        <v>9.7358433406004412E-3</v>
      </c>
      <c r="E94" s="98">
        <v>1.1845320225476158E-2</v>
      </c>
      <c r="F94" s="98">
        <v>3.7868033707194201E-2</v>
      </c>
      <c r="G94" s="98">
        <v>1.1503278343708463E-2</v>
      </c>
      <c r="H94" s="98">
        <v>4.4626078029396797E-2</v>
      </c>
      <c r="I94" s="98">
        <v>0</v>
      </c>
      <c r="J94" s="98">
        <v>4.0107330377010114E-2</v>
      </c>
      <c r="K94" s="98">
        <v>1.8574645457643684E-2</v>
      </c>
      <c r="L94" s="98">
        <v>1.8560890557923187E-2</v>
      </c>
      <c r="M94" s="98">
        <v>2.5825015536634906E-2</v>
      </c>
      <c r="N94" s="98">
        <v>8.3982450658227816E-3</v>
      </c>
      <c r="O94" s="98">
        <v>4.5889526571285603E-4</v>
      </c>
      <c r="P94" s="98">
        <v>0</v>
      </c>
      <c r="Q94" s="98">
        <v>0</v>
      </c>
      <c r="R94" s="98">
        <v>1.9824984917966904E-2</v>
      </c>
      <c r="S94" s="98">
        <v>0</v>
      </c>
      <c r="T94" s="98">
        <v>0.12210462630939528</v>
      </c>
      <c r="U94" s="98">
        <v>3.1787459992318079E-2</v>
      </c>
      <c r="V94" s="98">
        <v>3.9080062773094927E-2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1.4351597153231801</v>
      </c>
      <c r="D143" s="117">
        <f t="shared" si="49"/>
        <v>1.1596662951593693</v>
      </c>
      <c r="E143" s="117">
        <f t="shared" si="49"/>
        <v>1.4640788407415706</v>
      </c>
      <c r="F143" s="117">
        <f t="shared" si="49"/>
        <v>1.6376251848455541</v>
      </c>
      <c r="G143" s="117">
        <f t="shared" si="49"/>
        <v>1.6796198270212137</v>
      </c>
      <c r="H143" s="117">
        <f t="shared" si="49"/>
        <v>2.1713256231901061</v>
      </c>
      <c r="I143" s="117">
        <f t="shared" si="49"/>
        <v>1.9682752151014753</v>
      </c>
      <c r="J143" s="117">
        <f t="shared" si="49"/>
        <v>2.1458627389144698</v>
      </c>
      <c r="K143" s="117">
        <f t="shared" si="49"/>
        <v>2.782212666315667</v>
      </c>
      <c r="L143" s="117">
        <f t="shared" si="49"/>
        <v>2.3722958971009547</v>
      </c>
      <c r="M143" s="117">
        <f t="shared" si="49"/>
        <v>3.307100485054042</v>
      </c>
      <c r="N143" s="117">
        <f t="shared" si="49"/>
        <v>1.8207937492433475</v>
      </c>
      <c r="O143" s="117">
        <f t="shared" si="49"/>
        <v>1.9849996429749199</v>
      </c>
      <c r="P143" s="117">
        <f t="shared" si="49"/>
        <v>9.7966451897084088</v>
      </c>
      <c r="Q143" s="117">
        <f t="shared" si="49"/>
        <v>5.3828958746402717</v>
      </c>
      <c r="R143" s="117">
        <f t="shared" ref="R143:V143" si="50">R144+R146+R148+R157</f>
        <v>3.2192694623543323</v>
      </c>
      <c r="S143" s="117">
        <f t="shared" si="50"/>
        <v>2.6359937045815744</v>
      </c>
      <c r="T143" s="117">
        <f t="shared" si="50"/>
        <v>6.207678477543455</v>
      </c>
      <c r="U143" s="117">
        <f t="shared" si="50"/>
        <v>3.1160458654734366</v>
      </c>
      <c r="V143" s="117">
        <f t="shared" si="50"/>
        <v>3.5184314101603613</v>
      </c>
      <c r="W143" s="117">
        <f t="shared" ref="W143" si="51">W144+W146+W148+W157</f>
        <v>2.0683670702891002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1.4351597153231801</v>
      </c>
      <c r="D148" s="122">
        <v>1.1596662951593693</v>
      </c>
      <c r="E148" s="122">
        <v>1.4640788407415706</v>
      </c>
      <c r="F148" s="122">
        <v>1.6376251848455541</v>
      </c>
      <c r="G148" s="122">
        <v>1.6796198270212137</v>
      </c>
      <c r="H148" s="122">
        <v>2.1713256231901061</v>
      </c>
      <c r="I148" s="122">
        <v>1.9682752151014753</v>
      </c>
      <c r="J148" s="122">
        <v>2.1458627389144698</v>
      </c>
      <c r="K148" s="122">
        <v>2.782212666315667</v>
      </c>
      <c r="L148" s="122">
        <v>2.3722958971009547</v>
      </c>
      <c r="M148" s="122">
        <v>3.307100485054042</v>
      </c>
      <c r="N148" s="122">
        <v>1.8207937492433475</v>
      </c>
      <c r="O148" s="122">
        <v>1.9849996429749199</v>
      </c>
      <c r="P148" s="122">
        <v>9.7966451897084088</v>
      </c>
      <c r="Q148" s="122">
        <v>5.3828958746402717</v>
      </c>
      <c r="R148" s="122">
        <v>3.2192694623543323</v>
      </c>
      <c r="S148" s="122">
        <v>2.6359937045815744</v>
      </c>
      <c r="T148" s="122">
        <v>6.207678477543455</v>
      </c>
      <c r="U148" s="122">
        <v>3.1160458654734366</v>
      </c>
      <c r="V148" s="122">
        <v>3.5184314101603613</v>
      </c>
      <c r="W148" s="122">
        <v>2.0683670702891002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1.4323162546657</v>
      </c>
      <c r="D149" s="98">
        <v>1.1571757305838668</v>
      </c>
      <c r="E149" s="98">
        <v>1.4615544282345019</v>
      </c>
      <c r="F149" s="98">
        <v>1.631216748372029</v>
      </c>
      <c r="G149" s="98">
        <v>1.6776192568744819</v>
      </c>
      <c r="H149" s="98">
        <v>2.1631397745574947</v>
      </c>
      <c r="I149" s="98">
        <v>1.9682752151014753</v>
      </c>
      <c r="J149" s="98">
        <v>2.1292144130975976</v>
      </c>
      <c r="K149" s="98">
        <v>2.7685912596467284</v>
      </c>
      <c r="L149" s="98">
        <v>2.3649223926327387</v>
      </c>
      <c r="M149" s="98">
        <v>3.2892216281440638</v>
      </c>
      <c r="N149" s="98">
        <v>1.8154494114741875</v>
      </c>
      <c r="O149" s="98">
        <v>1.9820168237477864</v>
      </c>
      <c r="P149" s="98">
        <v>9.6765990609378907</v>
      </c>
      <c r="Q149" s="98">
        <v>5.3828958746402717</v>
      </c>
      <c r="R149" s="98">
        <v>3.1658463451017056</v>
      </c>
      <c r="S149" s="98">
        <v>2.6359937045815744</v>
      </c>
      <c r="T149" s="98">
        <v>6.1446861843445895</v>
      </c>
      <c r="U149" s="98">
        <v>3.1015784958615482</v>
      </c>
      <c r="V149" s="98">
        <v>3.4832800309464664</v>
      </c>
      <c r="W149" s="98">
        <v>2.0683670702891002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2.8434606574801228E-3</v>
      </c>
      <c r="D150" s="98">
        <v>2.4905645755024385E-3</v>
      </c>
      <c r="E150" s="98">
        <v>2.5244125070686897E-3</v>
      </c>
      <c r="F150" s="98">
        <v>6.4084364735251722E-3</v>
      </c>
      <c r="G150" s="98">
        <v>2.0005701467319063E-3</v>
      </c>
      <c r="H150" s="98">
        <v>8.1858486326112454E-3</v>
      </c>
      <c r="I150" s="98">
        <v>0</v>
      </c>
      <c r="J150" s="98">
        <v>1.6648325816872128E-2</v>
      </c>
      <c r="K150" s="98">
        <v>1.3621406668938704E-2</v>
      </c>
      <c r="L150" s="98">
        <v>7.3735044682160609E-3</v>
      </c>
      <c r="M150" s="98">
        <v>1.7878856909978012E-2</v>
      </c>
      <c r="N150" s="98">
        <v>5.3443377691599521E-3</v>
      </c>
      <c r="O150" s="98">
        <v>2.982819227133564E-3</v>
      </c>
      <c r="P150" s="98">
        <v>0.12004612877051728</v>
      </c>
      <c r="Q150" s="98">
        <v>0</v>
      </c>
      <c r="R150" s="98">
        <v>5.3423117252626606E-2</v>
      </c>
      <c r="S150" s="98">
        <v>0</v>
      </c>
      <c r="T150" s="98">
        <v>6.2992293198865595E-2</v>
      </c>
      <c r="U150" s="98">
        <v>1.4467369611888358E-2</v>
      </c>
      <c r="V150" s="98">
        <v>3.5151379213894905E-2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2.8434606574801228E-3</v>
      </c>
      <c r="D151" s="101">
        <v>2.4905645755024385E-3</v>
      </c>
      <c r="E151" s="101">
        <v>2.5244125070686897E-3</v>
      </c>
      <c r="F151" s="101">
        <v>6.4084364735251722E-3</v>
      </c>
      <c r="G151" s="101">
        <v>2.0005701467319063E-3</v>
      </c>
      <c r="H151" s="101">
        <v>8.1858486326112454E-3</v>
      </c>
      <c r="I151" s="101">
        <v>0</v>
      </c>
      <c r="J151" s="101">
        <v>1.6648325816872128E-2</v>
      </c>
      <c r="K151" s="101">
        <v>1.3621406668938704E-2</v>
      </c>
      <c r="L151" s="101">
        <v>7.3735044682160609E-3</v>
      </c>
      <c r="M151" s="101">
        <v>1.7878856909978012E-2</v>
      </c>
      <c r="N151" s="101">
        <v>5.3443377691599521E-3</v>
      </c>
      <c r="O151" s="101">
        <v>2.982819227133564E-3</v>
      </c>
      <c r="P151" s="101">
        <v>0.12004612877051728</v>
      </c>
      <c r="Q151" s="101">
        <v>0</v>
      </c>
      <c r="R151" s="101">
        <v>5.3423117252626606E-2</v>
      </c>
      <c r="S151" s="101">
        <v>0</v>
      </c>
      <c r="T151" s="101">
        <v>6.2992293198865595E-2</v>
      </c>
      <c r="U151" s="101">
        <v>1.4467369611888358E-2</v>
      </c>
      <c r="V151" s="101">
        <v>3.5151379213894905E-2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0.32911570839386328</v>
      </c>
      <c r="D161" s="117">
        <f t="shared" si="54"/>
        <v>0.24891309023668792</v>
      </c>
      <c r="E161" s="117">
        <f t="shared" si="54"/>
        <v>0.36711514815877377</v>
      </c>
      <c r="F161" s="117">
        <f t="shared" si="54"/>
        <v>0.50591940771685329</v>
      </c>
      <c r="G161" s="117">
        <f t="shared" si="54"/>
        <v>0.34027113127075526</v>
      </c>
      <c r="H161" s="117">
        <f t="shared" si="54"/>
        <v>0.21235200300500379</v>
      </c>
      <c r="I161" s="117">
        <f t="shared" si="54"/>
        <v>0.11146788910088898</v>
      </c>
      <c r="J161" s="117">
        <f t="shared" si="54"/>
        <v>9.0252852023904706E-2</v>
      </c>
      <c r="K161" s="117">
        <f t="shared" si="54"/>
        <v>0.13200529707709724</v>
      </c>
      <c r="L161" s="117">
        <f t="shared" si="54"/>
        <v>0.14529968444541413</v>
      </c>
      <c r="M161" s="117">
        <f t="shared" si="54"/>
        <v>0.18674341650494666</v>
      </c>
      <c r="N161" s="117">
        <f t="shared" si="54"/>
        <v>0.13456459131599816</v>
      </c>
      <c r="O161" s="117">
        <f t="shared" si="54"/>
        <v>0.12835887999921816</v>
      </c>
      <c r="P161" s="117">
        <f t="shared" si="54"/>
        <v>0.11730491774377284</v>
      </c>
      <c r="Q161" s="117">
        <f t="shared" si="54"/>
        <v>0.17724481960173424</v>
      </c>
      <c r="R161" s="117">
        <f t="shared" ref="R161:V161" si="55">R162+R164+R166+R175</f>
        <v>0.15515508060725294</v>
      </c>
      <c r="S161" s="117">
        <f t="shared" si="55"/>
        <v>0.17720326981174464</v>
      </c>
      <c r="T161" s="117">
        <f t="shared" si="55"/>
        <v>0.23590039920464284</v>
      </c>
      <c r="U161" s="117">
        <f t="shared" si="55"/>
        <v>3.4488325157112025E-2</v>
      </c>
      <c r="V161" s="117">
        <f t="shared" si="55"/>
        <v>0</v>
      </c>
      <c r="W161" s="117">
        <f t="shared" ref="W161" si="56">W162+W164+W166+W175</f>
        <v>2.923800099359191E-2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0.32911570839386328</v>
      </c>
      <c r="D166" s="122">
        <v>0.24891309023668792</v>
      </c>
      <c r="E166" s="122">
        <v>0.36711514815877377</v>
      </c>
      <c r="F166" s="122">
        <v>0.50591940771685329</v>
      </c>
      <c r="G166" s="122">
        <v>0.34027113127075526</v>
      </c>
      <c r="H166" s="122">
        <v>0.21235200300500379</v>
      </c>
      <c r="I166" s="122">
        <v>0.11146788910088898</v>
      </c>
      <c r="J166" s="122">
        <v>9.0252852023904706E-2</v>
      </c>
      <c r="K166" s="122">
        <v>0.13200529707709724</v>
      </c>
      <c r="L166" s="122">
        <v>0.14529968444541413</v>
      </c>
      <c r="M166" s="122">
        <v>0.18674341650494666</v>
      </c>
      <c r="N166" s="122">
        <v>0.13456459131599816</v>
      </c>
      <c r="O166" s="122">
        <v>0.12835887999921816</v>
      </c>
      <c r="P166" s="122">
        <v>0.11730491774377284</v>
      </c>
      <c r="Q166" s="122">
        <v>0.17724481960173424</v>
      </c>
      <c r="R166" s="122">
        <v>0.15515508060725294</v>
      </c>
      <c r="S166" s="122">
        <v>0.17720326981174464</v>
      </c>
      <c r="T166" s="122">
        <v>0.23590039920464284</v>
      </c>
      <c r="U166" s="122">
        <v>3.4488325157112025E-2</v>
      </c>
      <c r="V166" s="122">
        <v>0</v>
      </c>
      <c r="W166" s="122">
        <v>2.923800099359191E-2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0.32845952516521404</v>
      </c>
      <c r="D167" s="98">
        <v>0.24846026031386931</v>
      </c>
      <c r="E167" s="98">
        <v>0.36653259142637329</v>
      </c>
      <c r="F167" s="98">
        <v>0.50388035974800438</v>
      </c>
      <c r="G167" s="98">
        <v>0.3397709887340723</v>
      </c>
      <c r="H167" s="98">
        <v>0.21155982410507368</v>
      </c>
      <c r="I167" s="98">
        <v>0.11146788910088898</v>
      </c>
      <c r="J167" s="98">
        <v>8.949610994131961E-2</v>
      </c>
      <c r="K167" s="98">
        <v>0.13126231125879148</v>
      </c>
      <c r="L167" s="98">
        <v>0.14479116689588198</v>
      </c>
      <c r="M167" s="98">
        <v>0.18560825098685282</v>
      </c>
      <c r="N167" s="98">
        <v>0.13405560676655434</v>
      </c>
      <c r="O167" s="98">
        <v>0.12812943236636173</v>
      </c>
      <c r="P167" s="98">
        <v>0.11583582176231547</v>
      </c>
      <c r="Q167" s="98">
        <v>0.17724481960173424</v>
      </c>
      <c r="R167" s="98">
        <v>0.15265087198603608</v>
      </c>
      <c r="S167" s="98">
        <v>0.17720326981174464</v>
      </c>
      <c r="T167" s="98">
        <v>0.23361806974091584</v>
      </c>
      <c r="U167" s="98">
        <v>3.4284559387930499E-2</v>
      </c>
      <c r="V167" s="98">
        <v>0</v>
      </c>
      <c r="W167" s="98">
        <v>2.923800099359191E-2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6.5618322864925899E-4</v>
      </c>
      <c r="D168" s="98">
        <v>4.5282992281862514E-4</v>
      </c>
      <c r="E168" s="98">
        <v>5.825567324004669E-4</v>
      </c>
      <c r="F168" s="98">
        <v>2.0390479688489191E-3</v>
      </c>
      <c r="G168" s="98">
        <v>5.0014253668297657E-4</v>
      </c>
      <c r="H168" s="98">
        <v>7.9217889993012081E-4</v>
      </c>
      <c r="I168" s="98">
        <v>0</v>
      </c>
      <c r="J168" s="98">
        <v>7.5674208258509667E-4</v>
      </c>
      <c r="K168" s="98">
        <v>7.4298581830574753E-4</v>
      </c>
      <c r="L168" s="98">
        <v>5.0851754953214212E-4</v>
      </c>
      <c r="M168" s="98">
        <v>1.1351655180938422E-3</v>
      </c>
      <c r="N168" s="98">
        <v>5.0898454944380488E-4</v>
      </c>
      <c r="O168" s="98">
        <v>2.2944763285642802E-4</v>
      </c>
      <c r="P168" s="98">
        <v>1.469095981457379E-3</v>
      </c>
      <c r="Q168" s="98">
        <v>0</v>
      </c>
      <c r="R168" s="98">
        <v>2.5042086212168717E-3</v>
      </c>
      <c r="S168" s="98">
        <v>0</v>
      </c>
      <c r="T168" s="98">
        <v>2.2823294637270147E-3</v>
      </c>
      <c r="U168" s="98">
        <v>2.0376576918152613E-4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6.5618322864925899E-4</v>
      </c>
      <c r="D169" s="101">
        <v>4.5282992281862514E-4</v>
      </c>
      <c r="E169" s="101">
        <v>5.825567324004669E-4</v>
      </c>
      <c r="F169" s="101">
        <v>2.0390479688489191E-3</v>
      </c>
      <c r="G169" s="101">
        <v>5.0014253668297657E-4</v>
      </c>
      <c r="H169" s="101">
        <v>7.9217889993012081E-4</v>
      </c>
      <c r="I169" s="101">
        <v>0</v>
      </c>
      <c r="J169" s="101">
        <v>7.5674208258509667E-4</v>
      </c>
      <c r="K169" s="101">
        <v>7.4298581830574753E-4</v>
      </c>
      <c r="L169" s="101">
        <v>5.0851754953214212E-4</v>
      </c>
      <c r="M169" s="101">
        <v>1.1351655180938422E-3</v>
      </c>
      <c r="N169" s="101">
        <v>5.0898454944380488E-4</v>
      </c>
      <c r="O169" s="101">
        <v>2.2944763285642802E-4</v>
      </c>
      <c r="P169" s="101">
        <v>1.469095981457379E-3</v>
      </c>
      <c r="Q169" s="101">
        <v>0</v>
      </c>
      <c r="R169" s="101">
        <v>2.5042086212168717E-3</v>
      </c>
      <c r="S169" s="101">
        <v>0</v>
      </c>
      <c r="T169" s="101">
        <v>2.2823294637270147E-3</v>
      </c>
      <c r="U169" s="101">
        <v>2.0376576918152613E-4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18388.352041738552</v>
      </c>
      <c r="D3" s="117">
        <f t="shared" si="0"/>
        <v>15338.965514278274</v>
      </c>
      <c r="E3" s="117">
        <f t="shared" si="0"/>
        <v>15983.636427297992</v>
      </c>
      <c r="F3" s="117">
        <f t="shared" si="0"/>
        <v>14158.840304603726</v>
      </c>
      <c r="G3" s="117">
        <f t="shared" si="0"/>
        <v>13898.183250825936</v>
      </c>
      <c r="H3" s="117">
        <f t="shared" si="0"/>
        <v>13069.958680714495</v>
      </c>
      <c r="I3" s="117">
        <f t="shared" si="0"/>
        <v>13351.214552446434</v>
      </c>
      <c r="J3" s="117">
        <f t="shared" si="0"/>
        <v>10614.490064724512</v>
      </c>
      <c r="K3" s="117">
        <f t="shared" si="0"/>
        <v>11611.890852946814</v>
      </c>
      <c r="L3" s="117">
        <f t="shared" si="0"/>
        <v>16934.732604831352</v>
      </c>
      <c r="M3" s="117">
        <f t="shared" si="0"/>
        <v>15752.236978775474</v>
      </c>
      <c r="N3" s="117">
        <f t="shared" si="0"/>
        <v>13738.502144622928</v>
      </c>
      <c r="O3" s="117">
        <f t="shared" si="0"/>
        <v>0</v>
      </c>
      <c r="P3" s="117">
        <f t="shared" si="0"/>
        <v>0</v>
      </c>
      <c r="Q3" s="117">
        <f t="shared" si="0"/>
        <v>12611.297279125716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8144.7438303292456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15556.732788863568</v>
      </c>
      <c r="D4" s="122">
        <f t="shared" si="3"/>
        <v>12424.904155560091</v>
      </c>
      <c r="E4" s="122">
        <f t="shared" si="3"/>
        <v>13068.815830399377</v>
      </c>
      <c r="F4" s="122">
        <f t="shared" si="3"/>
        <v>10996.781014479191</v>
      </c>
      <c r="G4" s="122">
        <f t="shared" si="3"/>
        <v>10810.747765475329</v>
      </c>
      <c r="H4" s="122">
        <f t="shared" si="3"/>
        <v>10021.615443532337</v>
      </c>
      <c r="I4" s="122">
        <f t="shared" si="3"/>
        <v>10282.424908299779</v>
      </c>
      <c r="J4" s="122">
        <f t="shared" si="3"/>
        <v>7720.0090482555761</v>
      </c>
      <c r="K4" s="122">
        <f t="shared" si="3"/>
        <v>8748.6249730099316</v>
      </c>
      <c r="L4" s="122">
        <f t="shared" si="3"/>
        <v>13940.231547970905</v>
      </c>
      <c r="M4" s="122">
        <f t="shared" si="3"/>
        <v>12750.323185533229</v>
      </c>
      <c r="N4" s="122">
        <f t="shared" si="3"/>
        <v>10838.340470902105</v>
      </c>
      <c r="O4" s="122">
        <f t="shared" si="3"/>
        <v>0</v>
      </c>
      <c r="P4" s="122">
        <f t="shared" si="3"/>
        <v>0</v>
      </c>
      <c r="Q4" s="122">
        <f t="shared" si="3"/>
        <v>10179.270267715892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5568.674050949543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15447.483436065098</v>
      </c>
      <c r="D5" s="98">
        <v>12338.616038454002</v>
      </c>
      <c r="E5" s="98">
        <v>12979.801683377169</v>
      </c>
      <c r="F5" s="98">
        <v>10922.090730827224</v>
      </c>
      <c r="G5" s="98">
        <v>10737.762510496577</v>
      </c>
      <c r="H5" s="98">
        <v>9955.1195535068873</v>
      </c>
      <c r="I5" s="98">
        <v>10215.015996791191</v>
      </c>
      <c r="J5" s="98">
        <v>7669.5678892204769</v>
      </c>
      <c r="K5" s="98">
        <v>8691.8080031371283</v>
      </c>
      <c r="L5" s="98">
        <v>13850.356594090516</v>
      </c>
      <c r="M5" s="98">
        <v>12668.9683079153</v>
      </c>
      <c r="N5" s="98">
        <v>10769.25530697353</v>
      </c>
      <c r="O5" s="98">
        <v>0</v>
      </c>
      <c r="P5" s="98">
        <v>0</v>
      </c>
      <c r="Q5" s="98">
        <v>10113.48362809965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5530.9230552956269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109.24935279846953</v>
      </c>
      <c r="D6" s="98">
        <v>86.288117106088336</v>
      </c>
      <c r="E6" s="98">
        <v>89.014147022208206</v>
      </c>
      <c r="F6" s="98">
        <v>74.690283651967775</v>
      </c>
      <c r="G6" s="98">
        <v>72.985254978751115</v>
      </c>
      <c r="H6" s="98">
        <v>66.495890025450208</v>
      </c>
      <c r="I6" s="98">
        <v>67.408911508588659</v>
      </c>
      <c r="J6" s="98">
        <v>50.441159035098785</v>
      </c>
      <c r="K6" s="98">
        <v>56.816969872803298</v>
      </c>
      <c r="L6" s="98">
        <v>89.874953880389697</v>
      </c>
      <c r="M6" s="98">
        <v>81.354877617927926</v>
      </c>
      <c r="N6" s="98">
        <v>69.085163928575028</v>
      </c>
      <c r="O6" s="98">
        <v>0</v>
      </c>
      <c r="P6" s="98">
        <v>0</v>
      </c>
      <c r="Q6" s="98">
        <v>65.786639616242184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37.750995653915986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1.1394947644795097</v>
      </c>
      <c r="D7" s="122">
        <f t="shared" si="6"/>
        <v>0.79365930608976964</v>
      </c>
      <c r="E7" s="122">
        <f t="shared" si="6"/>
        <v>24.864580928582008</v>
      </c>
      <c r="F7" s="122">
        <f t="shared" si="6"/>
        <v>28.691114035346054</v>
      </c>
      <c r="G7" s="122">
        <f t="shared" si="6"/>
        <v>29.457516543166047</v>
      </c>
      <c r="H7" s="122">
        <f t="shared" si="6"/>
        <v>56.617726330830379</v>
      </c>
      <c r="I7" s="122">
        <f t="shared" si="6"/>
        <v>35.614943030892256</v>
      </c>
      <c r="J7" s="122">
        <f t="shared" si="6"/>
        <v>29.325217613883677</v>
      </c>
      <c r="K7" s="122">
        <f t="shared" si="6"/>
        <v>27.068032604917992</v>
      </c>
      <c r="L7" s="122">
        <f t="shared" si="6"/>
        <v>35.185782762093041</v>
      </c>
      <c r="M7" s="122">
        <f t="shared" si="6"/>
        <v>31.186838468452407</v>
      </c>
      <c r="N7" s="122">
        <f t="shared" si="6"/>
        <v>26.194186172032115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8.4772551578543958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1.1394947644795097</v>
      </c>
      <c r="D8" s="98">
        <f>IF(RES_hhdet_in_fec!D8=0,0,RES_hhdet_in_fec!D8*1000*11630/RES_hhdet_in_new!D5)</f>
        <v>0.79365930608976964</v>
      </c>
      <c r="E8" s="98">
        <f>IF(RES_hhdet_in_fec!E8=0,0,RES_hhdet_in_fec!E8*1000*11630/RES_hhdet_in_new!E5)</f>
        <v>24.864580928582008</v>
      </c>
      <c r="F8" s="98">
        <f>IF(RES_hhdet_in_fec!F8=0,0,RES_hhdet_in_fec!F8*1000*11630/RES_hhdet_in_new!F5)</f>
        <v>28.691114035346054</v>
      </c>
      <c r="G8" s="98">
        <f>IF(RES_hhdet_in_fec!G8=0,0,RES_hhdet_in_fec!G8*1000*11630/RES_hhdet_in_new!G5)</f>
        <v>29.457516543166047</v>
      </c>
      <c r="H8" s="98">
        <f>IF(RES_hhdet_in_fec!H8=0,0,RES_hhdet_in_fec!H8*1000*11630/RES_hhdet_in_new!H5)</f>
        <v>56.617726330830379</v>
      </c>
      <c r="I8" s="98">
        <f>IF(RES_hhdet_in_fec!I8=0,0,RES_hhdet_in_fec!I8*1000*11630/RES_hhdet_in_new!I5)</f>
        <v>35.614943030892256</v>
      </c>
      <c r="J8" s="98">
        <f>IF(RES_hhdet_in_fec!J8=0,0,RES_hhdet_in_fec!J8*1000*11630/RES_hhdet_in_new!J5)</f>
        <v>29.325217613883677</v>
      </c>
      <c r="K8" s="98">
        <f>IF(RES_hhdet_in_fec!K8=0,0,RES_hhdet_in_fec!K8*1000*11630/RES_hhdet_in_new!K5)</f>
        <v>27.068032604917992</v>
      </c>
      <c r="L8" s="98">
        <f>IF(RES_hhdet_in_fec!L8=0,0,RES_hhdet_in_fec!L8*1000*11630/RES_hhdet_in_new!L5)</f>
        <v>35.185782762093041</v>
      </c>
      <c r="M8" s="98">
        <f>IF(RES_hhdet_in_fec!M8=0,0,RES_hhdet_in_fec!M8*1000*11630/RES_hhdet_in_new!M5)</f>
        <v>31.186838468452407</v>
      </c>
      <c r="N8" s="98">
        <f>IF(RES_hhdet_in_fec!N8=0,0,RES_hhdet_in_fec!N8*1000*11630/RES_hhdet_in_new!N5)</f>
        <v>26.194186172032115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8.4772551578543958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2002.1609162586549</v>
      </c>
      <c r="D9" s="122">
        <v>2063.7746610040504</v>
      </c>
      <c r="E9" s="122">
        <v>2021.8346398201818</v>
      </c>
      <c r="F9" s="122">
        <v>2239.193091631676</v>
      </c>
      <c r="G9" s="122">
        <v>2145.1454477794932</v>
      </c>
      <c r="H9" s="122">
        <v>2097.4661035908243</v>
      </c>
      <c r="I9" s="122">
        <v>2189.0460024109516</v>
      </c>
      <c r="J9" s="122">
        <v>2060.7848015547834</v>
      </c>
      <c r="K9" s="122">
        <v>2036.7311025802389</v>
      </c>
      <c r="L9" s="122">
        <v>2141.2082486355198</v>
      </c>
      <c r="M9" s="122">
        <v>2221.64246293524</v>
      </c>
      <c r="N9" s="122">
        <v>2117.4213087154167</v>
      </c>
      <c r="O9" s="122">
        <v>0</v>
      </c>
      <c r="P9" s="122">
        <v>0</v>
      </c>
      <c r="Q9" s="122">
        <v>1755.8156960512708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1926.1826921041668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2328.4043422203135</v>
      </c>
      <c r="D11" s="98">
        <v>2342.1148910866741</v>
      </c>
      <c r="E11" s="98">
        <v>2014.4116354071693</v>
      </c>
      <c r="F11" s="98">
        <v>2814.9413668712914</v>
      </c>
      <c r="G11" s="98">
        <v>2460.0892016616526</v>
      </c>
      <c r="H11" s="98">
        <v>2616.0819195037707</v>
      </c>
      <c r="I11" s="98">
        <v>2180.8982234917921</v>
      </c>
      <c r="J11" s="98">
        <v>2493.5335251715633</v>
      </c>
      <c r="K11" s="98">
        <v>2417.7438433675761</v>
      </c>
      <c r="L11" s="98">
        <v>2499.5971897821341</v>
      </c>
      <c r="M11" s="98">
        <v>2678.9559895221209</v>
      </c>
      <c r="N11" s="98">
        <v>2389.2201534910268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1950.167349244686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1907.4128884225834</v>
      </c>
      <c r="D12" s="98">
        <v>1929.3759010152849</v>
      </c>
      <c r="E12" s="98">
        <v>1660.7158533317631</v>
      </c>
      <c r="F12" s="98">
        <v>2350.3962189571507</v>
      </c>
      <c r="G12" s="98">
        <v>2050.4902298181364</v>
      </c>
      <c r="H12" s="98">
        <v>2181.2530220196013</v>
      </c>
      <c r="I12" s="98">
        <v>0</v>
      </c>
      <c r="J12" s="98">
        <v>2087.2879491821509</v>
      </c>
      <c r="K12" s="98">
        <v>2032.3713771825305</v>
      </c>
      <c r="L12" s="98">
        <v>2104.3249474990289</v>
      </c>
      <c r="M12" s="98">
        <v>2281.793422295766</v>
      </c>
      <c r="N12" s="98">
        <v>2054.6043010571279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962.87965699544964</v>
      </c>
      <c r="D13" s="101">
        <v>996.72020342187227</v>
      </c>
      <c r="E13" s="101">
        <v>854.8405417627323</v>
      </c>
      <c r="F13" s="101">
        <v>1282.3233270752637</v>
      </c>
      <c r="G13" s="101">
        <v>1100.8596070676542</v>
      </c>
      <c r="H13" s="101">
        <v>1162.4389562864949</v>
      </c>
      <c r="I13" s="101">
        <v>0</v>
      </c>
      <c r="J13" s="101">
        <v>1110.4391656176213</v>
      </c>
      <c r="K13" s="101">
        <v>1090.2532991514752</v>
      </c>
      <c r="L13" s="101">
        <v>1119.29377868494</v>
      </c>
      <c r="M13" s="101">
        <v>1249.301723558111</v>
      </c>
      <c r="N13" s="101">
        <v>1120.3216883337843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944.53323142713327</v>
      </c>
      <c r="D14" s="104">
        <v>932.65569759341247</v>
      </c>
      <c r="E14" s="104">
        <v>805.87531156903071</v>
      </c>
      <c r="F14" s="104">
        <v>1068.0728918818877</v>
      </c>
      <c r="G14" s="104">
        <v>949.63062275048196</v>
      </c>
      <c r="H14" s="104">
        <v>1018.8140657331061</v>
      </c>
      <c r="I14" s="104">
        <v>0</v>
      </c>
      <c r="J14" s="104">
        <v>976.84878356452987</v>
      </c>
      <c r="K14" s="104">
        <v>942.11807803105523</v>
      </c>
      <c r="L14" s="104">
        <v>985.03116881408891</v>
      </c>
      <c r="M14" s="104">
        <v>1032.4916987376548</v>
      </c>
      <c r="N14" s="104">
        <v>934.28261272334339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2052.8842114382237</v>
      </c>
      <c r="D15" s="101">
        <v>2144.3550435602137</v>
      </c>
      <c r="E15" s="101">
        <v>2182.5843609624567</v>
      </c>
      <c r="F15" s="101">
        <v>2219.2999091187157</v>
      </c>
      <c r="G15" s="101">
        <v>2214.5904262413155</v>
      </c>
      <c r="H15" s="101">
        <v>2165.2160881675445</v>
      </c>
      <c r="I15" s="101">
        <v>2350.6491317685541</v>
      </c>
      <c r="J15" s="101">
        <v>2168.4959644555552</v>
      </c>
      <c r="K15" s="101">
        <v>2185.2458749375201</v>
      </c>
      <c r="L15" s="101">
        <v>2217.888870695107</v>
      </c>
      <c r="M15" s="101">
        <v>2364.5595240291013</v>
      </c>
      <c r="N15" s="101">
        <v>2230.857592935839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1784.0510717602263</v>
      </c>
      <c r="D16" s="104">
        <v>1871.3484363352388</v>
      </c>
      <c r="E16" s="104">
        <v>1907.0255944020978</v>
      </c>
      <c r="F16" s="104">
        <v>1954.039819783826</v>
      </c>
      <c r="G16" s="104">
        <v>1947.4197647593528</v>
      </c>
      <c r="H16" s="104">
        <v>1902.828027401566</v>
      </c>
      <c r="I16" s="104">
        <v>2092.7525015780802</v>
      </c>
      <c r="J16" s="104">
        <v>1909.7303927384216</v>
      </c>
      <c r="K16" s="104">
        <v>1929.8751235891914</v>
      </c>
      <c r="L16" s="104">
        <v>1958.8708577929813</v>
      </c>
      <c r="M16" s="104">
        <v>2103.4458191448484</v>
      </c>
      <c r="N16" s="104">
        <v>1991.547385536526</v>
      </c>
      <c r="O16" s="104">
        <v>0</v>
      </c>
      <c r="P16" s="104">
        <v>0</v>
      </c>
      <c r="Q16" s="104">
        <v>1755.8156960512708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1924.0713319116242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848.35594704546304</v>
      </c>
      <c r="D17" s="98">
        <v>913.34695873920441</v>
      </c>
      <c r="E17" s="98">
        <v>929.54084708994776</v>
      </c>
      <c r="F17" s="98">
        <v>1009.808280852504</v>
      </c>
      <c r="G17" s="98">
        <v>990.79039492376512</v>
      </c>
      <c r="H17" s="98">
        <v>959.0482365099366</v>
      </c>
      <c r="I17" s="98">
        <v>1158.6257229594173</v>
      </c>
      <c r="J17" s="98">
        <v>963.24473866141443</v>
      </c>
      <c r="K17" s="98">
        <v>985.03941010901201</v>
      </c>
      <c r="L17" s="98">
        <v>991.23351853091242</v>
      </c>
      <c r="M17" s="98">
        <v>1105.8926635232874</v>
      </c>
      <c r="N17" s="98">
        <v>1047.4827088741231</v>
      </c>
      <c r="O17" s="98">
        <v>0</v>
      </c>
      <c r="P17" s="98">
        <v>0</v>
      </c>
      <c r="Q17" s="98">
        <v>839.44782963250361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928.6950779736319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935.6951247147631</v>
      </c>
      <c r="D18" s="98">
        <v>958.00147759603419</v>
      </c>
      <c r="E18" s="98">
        <v>977.48474731214969</v>
      </c>
      <c r="F18" s="98">
        <v>944.23153893132201</v>
      </c>
      <c r="G18" s="98">
        <v>956.62936983558745</v>
      </c>
      <c r="H18" s="98">
        <v>943.77979089162955</v>
      </c>
      <c r="I18" s="98">
        <v>934.12677861866337</v>
      </c>
      <c r="J18" s="98">
        <v>946.48565407700687</v>
      </c>
      <c r="K18" s="98">
        <v>944.83571348017927</v>
      </c>
      <c r="L18" s="98">
        <v>967.63733926206874</v>
      </c>
      <c r="M18" s="98">
        <v>997.55315562156068</v>
      </c>
      <c r="N18" s="98">
        <v>944.06467666240303</v>
      </c>
      <c r="O18" s="98">
        <v>0</v>
      </c>
      <c r="P18" s="98">
        <v>0</v>
      </c>
      <c r="Q18" s="98">
        <v>916.36786641876711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995.37625393799226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828.31884185184754</v>
      </c>
      <c r="D19" s="122">
        <v>849.4930384080435</v>
      </c>
      <c r="E19" s="122">
        <v>868.12137614985022</v>
      </c>
      <c r="F19" s="122">
        <v>894.17508445751218</v>
      </c>
      <c r="G19" s="122">
        <v>912.83252102794791</v>
      </c>
      <c r="H19" s="122">
        <v>894.25940726050237</v>
      </c>
      <c r="I19" s="122">
        <v>844.12869870480893</v>
      </c>
      <c r="J19" s="122">
        <v>804.37099730027035</v>
      </c>
      <c r="K19" s="122">
        <v>799.46674475172324</v>
      </c>
      <c r="L19" s="122">
        <v>818.10702546283358</v>
      </c>
      <c r="M19" s="122">
        <v>749.0844918385518</v>
      </c>
      <c r="N19" s="122">
        <v>756.54617883337346</v>
      </c>
      <c r="O19" s="122">
        <v>0</v>
      </c>
      <c r="P19" s="122">
        <v>0</v>
      </c>
      <c r="Q19" s="122">
        <v>676.21131535855238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641.40983211768162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828.31884185184754</v>
      </c>
      <c r="D22" s="33">
        <v>849.4930384080435</v>
      </c>
      <c r="E22" s="33">
        <v>868.12137614985022</v>
      </c>
      <c r="F22" s="33">
        <v>894.17508445751218</v>
      </c>
      <c r="G22" s="33">
        <v>912.83252102794791</v>
      </c>
      <c r="H22" s="33">
        <v>894.25940726050237</v>
      </c>
      <c r="I22" s="33">
        <v>844.12869870480893</v>
      </c>
      <c r="J22" s="33">
        <v>804.37099730027035</v>
      </c>
      <c r="K22" s="33">
        <v>799.46674475172324</v>
      </c>
      <c r="L22" s="33">
        <v>818.10702546283358</v>
      </c>
      <c r="M22" s="33">
        <v>749.0844918385518</v>
      </c>
      <c r="N22" s="33">
        <v>756.54617883337346</v>
      </c>
      <c r="O22" s="33">
        <v>0</v>
      </c>
      <c r="P22" s="33">
        <v>0</v>
      </c>
      <c r="Q22" s="33">
        <v>676.21131535855238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641.40983211768162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20985.615219537045</v>
      </c>
      <c r="D24" s="117">
        <f t="shared" si="7"/>
        <v>17792.131351004457</v>
      </c>
      <c r="E24" s="117">
        <f t="shared" si="7"/>
        <v>15908.114538251351</v>
      </c>
      <c r="F24" s="117">
        <f t="shared" si="7"/>
        <v>20611.434712693597</v>
      </c>
      <c r="G24" s="117">
        <f t="shared" si="7"/>
        <v>17689.855158331782</v>
      </c>
      <c r="H24" s="117">
        <f t="shared" si="7"/>
        <v>16238.765255336568</v>
      </c>
      <c r="I24" s="117">
        <f t="shared" si="7"/>
        <v>11311.023028392099</v>
      </c>
      <c r="J24" s="117">
        <f t="shared" si="7"/>
        <v>12680.426565277154</v>
      </c>
      <c r="K24" s="117">
        <f t="shared" si="7"/>
        <v>14412.810776679926</v>
      </c>
      <c r="L24" s="117">
        <f t="shared" si="7"/>
        <v>16464.723250762701</v>
      </c>
      <c r="M24" s="117">
        <f t="shared" si="7"/>
        <v>16110.095236156156</v>
      </c>
      <c r="N24" s="117">
        <f t="shared" si="7"/>
        <v>14480.923185579273</v>
      </c>
      <c r="O24" s="117">
        <f t="shared" si="7"/>
        <v>17325.966485564542</v>
      </c>
      <c r="P24" s="117">
        <f t="shared" si="7"/>
        <v>13642.452631032043</v>
      </c>
      <c r="Q24" s="117">
        <f t="shared" si="7"/>
        <v>10910.53545000104</v>
      </c>
      <c r="R24" s="117">
        <f t="shared" ref="R24:V24" si="8">R25+R28+R30+R39</f>
        <v>10337.230688457716</v>
      </c>
      <c r="S24" s="117">
        <f t="shared" si="8"/>
        <v>7797.4603308212263</v>
      </c>
      <c r="T24" s="117">
        <f t="shared" si="8"/>
        <v>10391.339524118832</v>
      </c>
      <c r="U24" s="117">
        <f t="shared" si="8"/>
        <v>9623.9051243074282</v>
      </c>
      <c r="V24" s="117">
        <f t="shared" si="8"/>
        <v>10925.552139342228</v>
      </c>
      <c r="W24" s="117">
        <f t="shared" ref="W24" si="9">W25+W28+W30+W39</f>
        <v>8635.070805879317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18153.990373921421</v>
      </c>
      <c r="D25" s="122">
        <f t="shared" si="10"/>
        <v>14878.044659180894</v>
      </c>
      <c r="E25" s="122">
        <f t="shared" si="10"/>
        <v>12993.335435467427</v>
      </c>
      <c r="F25" s="122">
        <f t="shared" si="10"/>
        <v>17449.379018621228</v>
      </c>
      <c r="G25" s="122">
        <f t="shared" si="10"/>
        <v>14602.412201614241</v>
      </c>
      <c r="H25" s="122">
        <f t="shared" si="10"/>
        <v>13190.468165298602</v>
      </c>
      <c r="I25" s="122">
        <f t="shared" si="10"/>
        <v>8242.2108100267669</v>
      </c>
      <c r="J25" s="122">
        <f t="shared" si="10"/>
        <v>9785.9676543523365</v>
      </c>
      <c r="K25" s="122">
        <f t="shared" si="10"/>
        <v>11549.513210560221</v>
      </c>
      <c r="L25" s="122">
        <f t="shared" si="10"/>
        <v>13470.216085706857</v>
      </c>
      <c r="M25" s="122">
        <f t="shared" si="10"/>
        <v>13108.198061513905</v>
      </c>
      <c r="N25" s="122">
        <f t="shared" si="10"/>
        <v>11580.838492507994</v>
      </c>
      <c r="O25" s="122">
        <f t="shared" si="10"/>
        <v>14554.815707816171</v>
      </c>
      <c r="P25" s="122">
        <f t="shared" si="10"/>
        <v>11129.812151091097</v>
      </c>
      <c r="Q25" s="122">
        <f t="shared" si="10"/>
        <v>8483.8210397687653</v>
      </c>
      <c r="R25" s="122">
        <f t="shared" ref="R25:V25" si="11">SUM(R26:R27)</f>
        <v>7875.2024612832756</v>
      </c>
      <c r="S25" s="122">
        <f t="shared" si="11"/>
        <v>5205.402369069021</v>
      </c>
      <c r="T25" s="122">
        <f t="shared" si="11"/>
        <v>7693.979336219878</v>
      </c>
      <c r="U25" s="122">
        <f t="shared" si="11"/>
        <v>7084.5036266070229</v>
      </c>
      <c r="V25" s="122">
        <f t="shared" si="11"/>
        <v>8388.4151893218786</v>
      </c>
      <c r="W25" s="122">
        <f t="shared" ref="W25" si="12">SUM(W26:W27)</f>
        <v>6059.0098377919821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17888.613272687671</v>
      </c>
      <c r="D26" s="98">
        <v>14662.39317502972</v>
      </c>
      <c r="E26" s="98">
        <v>12808.124800015992</v>
      </c>
      <c r="F26" s="98">
        <v>17200.77766603895</v>
      </c>
      <c r="G26" s="98">
        <v>14395.14636686793</v>
      </c>
      <c r="H26" s="98">
        <v>13006.028974779294</v>
      </c>
      <c r="I26" s="98">
        <v>8128.0804052756775</v>
      </c>
      <c r="J26" s="98">
        <v>9650.5770087683686</v>
      </c>
      <c r="K26" s="98">
        <v>11390.215661855511</v>
      </c>
      <c r="L26" s="98">
        <v>13285.132179582348</v>
      </c>
      <c r="M26" s="98">
        <v>12928.277672537086</v>
      </c>
      <c r="N26" s="98">
        <v>11419.383182556476</v>
      </c>
      <c r="O26" s="98">
        <v>14346.604403231107</v>
      </c>
      <c r="P26" s="98">
        <v>10965.309496264099</v>
      </c>
      <c r="Q26" s="98">
        <v>8355.2650427866974</v>
      </c>
      <c r="R26" s="98">
        <v>7755.9093372274747</v>
      </c>
      <c r="S26" s="98">
        <v>5126.6775960347459</v>
      </c>
      <c r="T26" s="98">
        <v>7577.3334016496292</v>
      </c>
      <c r="U26" s="98">
        <v>6978.0618672267365</v>
      </c>
      <c r="V26" s="98">
        <v>8262.0014561801545</v>
      </c>
      <c r="W26" s="98">
        <v>5968.2762751092769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265.37710123375069</v>
      </c>
      <c r="D27" s="98">
        <v>215.65148415117378</v>
      </c>
      <c r="E27" s="98">
        <v>185.21063545143474</v>
      </c>
      <c r="F27" s="98">
        <v>248.60135258227777</v>
      </c>
      <c r="G27" s="98">
        <v>207.26583474631062</v>
      </c>
      <c r="H27" s="98">
        <v>184.43919051930746</v>
      </c>
      <c r="I27" s="98">
        <v>114.13040475108929</v>
      </c>
      <c r="J27" s="98">
        <v>135.39064558396839</v>
      </c>
      <c r="K27" s="98">
        <v>159.29754870471055</v>
      </c>
      <c r="L27" s="98">
        <v>185.08390612450901</v>
      </c>
      <c r="M27" s="98">
        <v>179.92038897681996</v>
      </c>
      <c r="N27" s="98">
        <v>161.45530995151745</v>
      </c>
      <c r="O27" s="98">
        <v>208.21130458506298</v>
      </c>
      <c r="P27" s="98">
        <v>164.5026548269974</v>
      </c>
      <c r="Q27" s="98">
        <v>128.55599698206851</v>
      </c>
      <c r="R27" s="98">
        <v>119.29312405580123</v>
      </c>
      <c r="S27" s="98">
        <v>78.724773034274946</v>
      </c>
      <c r="T27" s="98">
        <v>116.64593457024911</v>
      </c>
      <c r="U27" s="98">
        <v>106.44175938028654</v>
      </c>
      <c r="V27" s="98">
        <v>126.41373314172331</v>
      </c>
      <c r="W27" s="98">
        <v>90.733562682705454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1.1535957463858406</v>
      </c>
      <c r="D28" s="122">
        <f t="shared" si="13"/>
        <v>0.77894249621609579</v>
      </c>
      <c r="E28" s="122">
        <f t="shared" si="13"/>
        <v>24.809929057526027</v>
      </c>
      <c r="F28" s="122">
        <f t="shared" si="13"/>
        <v>28.681760008097989</v>
      </c>
      <c r="G28" s="122">
        <f t="shared" si="13"/>
        <v>29.473164280528813</v>
      </c>
      <c r="H28" s="122">
        <f t="shared" si="13"/>
        <v>56.57241687436089</v>
      </c>
      <c r="I28" s="122">
        <f t="shared" si="13"/>
        <v>35.644288045189228</v>
      </c>
      <c r="J28" s="122">
        <f t="shared" si="13"/>
        <v>29.316118467160848</v>
      </c>
      <c r="K28" s="122">
        <f t="shared" si="13"/>
        <v>27.083756190501589</v>
      </c>
      <c r="L28" s="122">
        <f t="shared" si="13"/>
        <v>35.1896341894332</v>
      </c>
      <c r="M28" s="122">
        <f t="shared" si="13"/>
        <v>31.158501970713328</v>
      </c>
      <c r="N28" s="122">
        <f t="shared" si="13"/>
        <v>26.134115912170238</v>
      </c>
      <c r="O28" s="122">
        <f t="shared" si="13"/>
        <v>23.487837435908954</v>
      </c>
      <c r="P28" s="122">
        <f t="shared" si="13"/>
        <v>8.4236804577018702</v>
      </c>
      <c r="Q28" s="122">
        <f t="shared" si="13"/>
        <v>7.0962604303176811</v>
      </c>
      <c r="R28" s="122">
        <f t="shared" si="13"/>
        <v>3.3057479242914272</v>
      </c>
      <c r="S28" s="122">
        <f t="shared" si="13"/>
        <v>6.0315229137282005</v>
      </c>
      <c r="T28" s="122">
        <f t="shared" si="13"/>
        <v>6.1753994475632217</v>
      </c>
      <c r="U28" s="122">
        <f t="shared" si="13"/>
        <v>8.0890936832026998</v>
      </c>
      <c r="V28" s="122">
        <f t="shared" si="13"/>
        <v>14.076432961409729</v>
      </c>
      <c r="W28" s="122">
        <f t="shared" si="13"/>
        <v>8.4695244010422108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1.1535957463858406</v>
      </c>
      <c r="D29" s="98">
        <f>IF(RES_hhdet_in_fec!D29=0,0,RES_hhdet_in_fec!D29*1000*11630/RES_hhdet_in_new!D26)</f>
        <v>0.77894249621609579</v>
      </c>
      <c r="E29" s="98">
        <f>IF(RES_hhdet_in_fec!E29=0,0,RES_hhdet_in_fec!E29*1000*11630/RES_hhdet_in_new!E26)</f>
        <v>24.809929057526027</v>
      </c>
      <c r="F29" s="98">
        <f>IF(RES_hhdet_in_fec!F29=0,0,RES_hhdet_in_fec!F29*1000*11630/RES_hhdet_in_new!F26)</f>
        <v>28.681760008097989</v>
      </c>
      <c r="G29" s="98">
        <f>IF(RES_hhdet_in_fec!G29=0,0,RES_hhdet_in_fec!G29*1000*11630/RES_hhdet_in_new!G26)</f>
        <v>29.473164280528813</v>
      </c>
      <c r="H29" s="98">
        <f>IF(RES_hhdet_in_fec!H29=0,0,RES_hhdet_in_fec!H29*1000*11630/RES_hhdet_in_new!H26)</f>
        <v>56.57241687436089</v>
      </c>
      <c r="I29" s="98">
        <f>IF(RES_hhdet_in_fec!I29=0,0,RES_hhdet_in_fec!I29*1000*11630/RES_hhdet_in_new!I26)</f>
        <v>35.644288045189228</v>
      </c>
      <c r="J29" s="98">
        <f>IF(RES_hhdet_in_fec!J29=0,0,RES_hhdet_in_fec!J29*1000*11630/RES_hhdet_in_new!J26)</f>
        <v>29.316118467160848</v>
      </c>
      <c r="K29" s="98">
        <f>IF(RES_hhdet_in_fec!K29=0,0,RES_hhdet_in_fec!K29*1000*11630/RES_hhdet_in_new!K26)</f>
        <v>27.083756190501589</v>
      </c>
      <c r="L29" s="98">
        <f>IF(RES_hhdet_in_fec!L29=0,0,RES_hhdet_in_fec!L29*1000*11630/RES_hhdet_in_new!L26)</f>
        <v>35.1896341894332</v>
      </c>
      <c r="M29" s="98">
        <f>IF(RES_hhdet_in_fec!M29=0,0,RES_hhdet_in_fec!M29*1000*11630/RES_hhdet_in_new!M26)</f>
        <v>31.158501970713328</v>
      </c>
      <c r="N29" s="98">
        <f>IF(RES_hhdet_in_fec!N29=0,0,RES_hhdet_in_fec!N29*1000*11630/RES_hhdet_in_new!N26)</f>
        <v>26.134115912170238</v>
      </c>
      <c r="O29" s="98">
        <f>IF(RES_hhdet_in_fec!O29=0,0,RES_hhdet_in_fec!O29*1000*11630/RES_hhdet_in_new!O26)</f>
        <v>23.487837435908954</v>
      </c>
      <c r="P29" s="98">
        <f>IF(RES_hhdet_in_fec!P29=0,0,RES_hhdet_in_fec!P29*1000*11630/RES_hhdet_in_new!P26)</f>
        <v>8.4236804577018702</v>
      </c>
      <c r="Q29" s="98">
        <f>IF(RES_hhdet_in_fec!Q29=0,0,RES_hhdet_in_fec!Q29*1000*11630/RES_hhdet_in_new!Q26)</f>
        <v>7.0962604303176811</v>
      </c>
      <c r="R29" s="98">
        <f>IF(RES_hhdet_in_fec!R29=0,0,RES_hhdet_in_fec!R29*1000*11630/RES_hhdet_in_new!R26)</f>
        <v>3.3057479242914272</v>
      </c>
      <c r="S29" s="98">
        <f>IF(RES_hhdet_in_fec!S29=0,0,RES_hhdet_in_fec!S29*1000*11630/RES_hhdet_in_new!S26)</f>
        <v>6.0315229137282005</v>
      </c>
      <c r="T29" s="98">
        <f>IF(RES_hhdet_in_fec!T29=0,0,RES_hhdet_in_fec!T29*1000*11630/RES_hhdet_in_new!T26)</f>
        <v>6.1753994475632217</v>
      </c>
      <c r="U29" s="98">
        <f>IF(RES_hhdet_in_fec!U29=0,0,RES_hhdet_in_fec!U29*1000*11630/RES_hhdet_in_new!U26)</f>
        <v>8.0890936832026998</v>
      </c>
      <c r="V29" s="98">
        <f>IF(RES_hhdet_in_fec!V29=0,0,RES_hhdet_in_fec!V29*1000*11630/RES_hhdet_in_new!V26)</f>
        <v>14.076432961409729</v>
      </c>
      <c r="W29" s="98">
        <f>IF(RES_hhdet_in_fec!W29=0,0,RES_hhdet_in_fec!W29*1000*11630/RES_hhdet_in_new!W26)</f>
        <v>8.4695244010422108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2002.1524080173899</v>
      </c>
      <c r="D30" s="122">
        <v>2063.8147109193028</v>
      </c>
      <c r="E30" s="122">
        <v>2021.8477975765466</v>
      </c>
      <c r="F30" s="122">
        <v>2239.1988496067611</v>
      </c>
      <c r="G30" s="122">
        <v>2145.1372714090653</v>
      </c>
      <c r="H30" s="122">
        <v>2097.4652659031035</v>
      </c>
      <c r="I30" s="122">
        <v>2189.0392316153348</v>
      </c>
      <c r="J30" s="122">
        <v>2060.7717951573877</v>
      </c>
      <c r="K30" s="122">
        <v>2036.7470651774813</v>
      </c>
      <c r="L30" s="122">
        <v>2141.2105054035783</v>
      </c>
      <c r="M30" s="122">
        <v>2221.6541808329862</v>
      </c>
      <c r="N30" s="122">
        <v>2117.4043983257357</v>
      </c>
      <c r="O30" s="122">
        <v>1998.2436300059867</v>
      </c>
      <c r="P30" s="122">
        <v>1792.7773628167656</v>
      </c>
      <c r="Q30" s="122">
        <v>1743.406834443404</v>
      </c>
      <c r="R30" s="122">
        <v>1813.9105768174059</v>
      </c>
      <c r="S30" s="122">
        <v>1903.9907113370871</v>
      </c>
      <c r="T30" s="122">
        <v>2050.4836714642979</v>
      </c>
      <c r="U30" s="122">
        <v>1898.6421688789276</v>
      </c>
      <c r="V30" s="122">
        <v>1908.957658610668</v>
      </c>
      <c r="W30" s="122">
        <v>1926.1816115686115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2328.404342220314</v>
      </c>
      <c r="D31" s="98">
        <v>2342.1148910866746</v>
      </c>
      <c r="E31" s="98">
        <v>2014.4116354071696</v>
      </c>
      <c r="F31" s="98">
        <v>2814.9413668712905</v>
      </c>
      <c r="G31" s="98">
        <v>2460.0892016616526</v>
      </c>
      <c r="H31" s="98">
        <v>2616.0819195037702</v>
      </c>
      <c r="I31" s="98">
        <v>2180.8982234917921</v>
      </c>
      <c r="J31" s="98">
        <v>2493.5335251715628</v>
      </c>
      <c r="K31" s="98">
        <v>2417.7438433675761</v>
      </c>
      <c r="L31" s="98">
        <v>2499.5971897821346</v>
      </c>
      <c r="M31" s="98">
        <v>2678.9559895221214</v>
      </c>
      <c r="N31" s="98">
        <v>2389.2201534910264</v>
      </c>
      <c r="O31" s="98">
        <v>2066.1145452393162</v>
      </c>
      <c r="P31" s="98">
        <v>2107.1509971184878</v>
      </c>
      <c r="Q31" s="98">
        <v>1612.1161514450641</v>
      </c>
      <c r="R31" s="98">
        <v>2086.9476624957492</v>
      </c>
      <c r="S31" s="98">
        <v>1673.9942221034255</v>
      </c>
      <c r="T31" s="98">
        <v>2337.3400180581152</v>
      </c>
      <c r="U31" s="98">
        <v>2067.4920693115037</v>
      </c>
      <c r="V31" s="98">
        <v>2213.3426412994572</v>
      </c>
      <c r="W31" s="98">
        <v>1950.1673492446857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1907.4128884225829</v>
      </c>
      <c r="D32" s="98">
        <v>1929.3759010152849</v>
      </c>
      <c r="E32" s="98">
        <v>1660.7158533317631</v>
      </c>
      <c r="F32" s="98">
        <v>2350.3962189571512</v>
      </c>
      <c r="G32" s="98">
        <v>2050.4902298181364</v>
      </c>
      <c r="H32" s="98">
        <v>2181.2530220196013</v>
      </c>
      <c r="I32" s="98">
        <v>0</v>
      </c>
      <c r="J32" s="98">
        <v>2087.2879491821518</v>
      </c>
      <c r="K32" s="98">
        <v>2032.371377182531</v>
      </c>
      <c r="L32" s="98">
        <v>2104.3249474990289</v>
      </c>
      <c r="M32" s="98">
        <v>2281.793422295766</v>
      </c>
      <c r="N32" s="98">
        <v>2054.6043010571275</v>
      </c>
      <c r="O32" s="98">
        <v>1809.4739048321981</v>
      </c>
      <c r="P32" s="98">
        <v>1852.6340671103681</v>
      </c>
      <c r="Q32" s="98">
        <v>0</v>
      </c>
      <c r="R32" s="98">
        <v>1881.2543145019915</v>
      </c>
      <c r="S32" s="98">
        <v>0</v>
      </c>
      <c r="T32" s="98">
        <v>2139.946510944596</v>
      </c>
      <c r="U32" s="98">
        <v>1906.4971585972444</v>
      </c>
      <c r="V32" s="98">
        <v>2044.8536964973041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962.87965699544952</v>
      </c>
      <c r="D33" s="101">
        <v>996.72020342187227</v>
      </c>
      <c r="E33" s="101">
        <v>854.8405417627323</v>
      </c>
      <c r="F33" s="101">
        <v>1282.3233270752639</v>
      </c>
      <c r="G33" s="101">
        <v>1100.8596070676542</v>
      </c>
      <c r="H33" s="101">
        <v>1162.4389562864951</v>
      </c>
      <c r="I33" s="101">
        <v>0</v>
      </c>
      <c r="J33" s="101">
        <v>1110.4391656176215</v>
      </c>
      <c r="K33" s="101">
        <v>1090.2532991514754</v>
      </c>
      <c r="L33" s="101">
        <v>1119.2937786849402</v>
      </c>
      <c r="M33" s="101">
        <v>1249.3017235581108</v>
      </c>
      <c r="N33" s="101">
        <v>1120.3216883337843</v>
      </c>
      <c r="O33" s="101">
        <v>1010.0705795757527</v>
      </c>
      <c r="P33" s="101">
        <v>923.89000921778177</v>
      </c>
      <c r="Q33" s="101">
        <v>0</v>
      </c>
      <c r="R33" s="101">
        <v>918.66548586050624</v>
      </c>
      <c r="S33" s="101">
        <v>0</v>
      </c>
      <c r="T33" s="101">
        <v>1004.7233068000593</v>
      </c>
      <c r="U33" s="101">
        <v>897.01430349324755</v>
      </c>
      <c r="V33" s="101">
        <v>910.25188811966939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944.53323142713327</v>
      </c>
      <c r="D34" s="104">
        <v>932.65569759341247</v>
      </c>
      <c r="E34" s="104">
        <v>805.87531156903071</v>
      </c>
      <c r="F34" s="104">
        <v>1068.0728918818875</v>
      </c>
      <c r="G34" s="104">
        <v>949.63062275048196</v>
      </c>
      <c r="H34" s="104">
        <v>1018.8140657331062</v>
      </c>
      <c r="I34" s="104">
        <v>0</v>
      </c>
      <c r="J34" s="104">
        <v>976.84878356453021</v>
      </c>
      <c r="K34" s="104">
        <v>942.11807803105535</v>
      </c>
      <c r="L34" s="104">
        <v>985.03116881408891</v>
      </c>
      <c r="M34" s="104">
        <v>1032.491698737655</v>
      </c>
      <c r="N34" s="104">
        <v>934.28261272334328</v>
      </c>
      <c r="O34" s="104">
        <v>799.40332525644556</v>
      </c>
      <c r="P34" s="104">
        <v>928.7440578925864</v>
      </c>
      <c r="Q34" s="104">
        <v>0</v>
      </c>
      <c r="R34" s="104">
        <v>962.58882864148552</v>
      </c>
      <c r="S34" s="104">
        <v>0</v>
      </c>
      <c r="T34" s="104">
        <v>1135.223204144537</v>
      </c>
      <c r="U34" s="104">
        <v>1009.4828551039968</v>
      </c>
      <c r="V34" s="104">
        <v>1134.6018083776351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2052.8842114382232</v>
      </c>
      <c r="D35" s="101">
        <v>2144.3550435602137</v>
      </c>
      <c r="E35" s="101">
        <v>2182.5843609624571</v>
      </c>
      <c r="F35" s="101">
        <v>2219.2999091187162</v>
      </c>
      <c r="G35" s="101">
        <v>2214.5904262413155</v>
      </c>
      <c r="H35" s="101">
        <v>2165.2160881675441</v>
      </c>
      <c r="I35" s="101">
        <v>2350.6491317685536</v>
      </c>
      <c r="J35" s="101">
        <v>2168.4959644555556</v>
      </c>
      <c r="K35" s="101">
        <v>2185.2458749375201</v>
      </c>
      <c r="L35" s="101">
        <v>2217.8888706951061</v>
      </c>
      <c r="M35" s="101">
        <v>2364.5595240291018</v>
      </c>
      <c r="N35" s="101">
        <v>2230.857592935839</v>
      </c>
      <c r="O35" s="101">
        <v>2153.2821306905148</v>
      </c>
      <c r="P35" s="101">
        <v>1914.1787087002344</v>
      </c>
      <c r="Q35" s="101">
        <v>1941.6030023123706</v>
      </c>
      <c r="R35" s="101">
        <v>1929.0107969203689</v>
      </c>
      <c r="S35" s="101">
        <v>2051.27546224566</v>
      </c>
      <c r="T35" s="101">
        <v>2127.1155583956343</v>
      </c>
      <c r="U35" s="101">
        <v>2012.741626796163</v>
      </c>
      <c r="V35" s="101">
        <v>1982.3244919345195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1784.0510717602263</v>
      </c>
      <c r="D36" s="104">
        <v>1871.3484363352386</v>
      </c>
      <c r="E36" s="104">
        <v>1907.0255944020973</v>
      </c>
      <c r="F36" s="104">
        <v>1954.0398197838263</v>
      </c>
      <c r="G36" s="104">
        <v>1947.4197647593523</v>
      </c>
      <c r="H36" s="104">
        <v>1902.8280274015665</v>
      </c>
      <c r="I36" s="104">
        <v>2092.7525015780807</v>
      </c>
      <c r="J36" s="104">
        <v>1909.7303927384219</v>
      </c>
      <c r="K36" s="104">
        <v>1929.8751235891912</v>
      </c>
      <c r="L36" s="104">
        <v>1958.8708577929815</v>
      </c>
      <c r="M36" s="104">
        <v>2103.4458191448484</v>
      </c>
      <c r="N36" s="104">
        <v>1991.5473855365262</v>
      </c>
      <c r="O36" s="104">
        <v>1941.3925176494834</v>
      </c>
      <c r="P36" s="104">
        <v>1718.0961889572914</v>
      </c>
      <c r="Q36" s="104">
        <v>1755.8156960512706</v>
      </c>
      <c r="R36" s="104">
        <v>1755.0367753276305</v>
      </c>
      <c r="S36" s="104">
        <v>1883.3179465819787</v>
      </c>
      <c r="T36" s="104">
        <v>1947.4964723162047</v>
      </c>
      <c r="U36" s="104">
        <v>1851.3689431409498</v>
      </c>
      <c r="V36" s="104">
        <v>1820.6519164338802</v>
      </c>
      <c r="W36" s="104">
        <v>1924.0713319116239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848.35594704546293</v>
      </c>
      <c r="D37" s="98">
        <v>913.34695873920452</v>
      </c>
      <c r="E37" s="98">
        <v>929.54084708994765</v>
      </c>
      <c r="F37" s="98">
        <v>1009.808280852504</v>
      </c>
      <c r="G37" s="98">
        <v>990.79039492376501</v>
      </c>
      <c r="H37" s="98">
        <v>959.04823650993671</v>
      </c>
      <c r="I37" s="98">
        <v>1158.6257229594173</v>
      </c>
      <c r="J37" s="98">
        <v>963.24473866141454</v>
      </c>
      <c r="K37" s="98">
        <v>985.03941010901212</v>
      </c>
      <c r="L37" s="98">
        <v>991.23351853091253</v>
      </c>
      <c r="M37" s="98">
        <v>1105.8926635232874</v>
      </c>
      <c r="N37" s="98">
        <v>1047.4827088741226</v>
      </c>
      <c r="O37" s="98">
        <v>1058.137245951496</v>
      </c>
      <c r="P37" s="98">
        <v>830.10893585627787</v>
      </c>
      <c r="Q37" s="98">
        <v>839.44782963250373</v>
      </c>
      <c r="R37" s="98">
        <v>845.48775994291077</v>
      </c>
      <c r="S37" s="98">
        <v>958.57810793845317</v>
      </c>
      <c r="T37" s="98">
        <v>909.91866474379469</v>
      </c>
      <c r="U37" s="98">
        <v>868.49341074154199</v>
      </c>
      <c r="V37" s="98">
        <v>799.61103149464145</v>
      </c>
      <c r="W37" s="98">
        <v>928.69507797363178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935.69512471476332</v>
      </c>
      <c r="D38" s="98">
        <v>958.00147759603419</v>
      </c>
      <c r="E38" s="98">
        <v>977.48474731214947</v>
      </c>
      <c r="F38" s="98">
        <v>944.23153893132235</v>
      </c>
      <c r="G38" s="98">
        <v>956.62936983558745</v>
      </c>
      <c r="H38" s="98">
        <v>943.77979089162989</v>
      </c>
      <c r="I38" s="98">
        <v>934.12677861866325</v>
      </c>
      <c r="J38" s="98">
        <v>946.48565407700733</v>
      </c>
      <c r="K38" s="98">
        <v>944.83571348017904</v>
      </c>
      <c r="L38" s="98">
        <v>967.63733926206896</v>
      </c>
      <c r="M38" s="98">
        <v>997.55315562156102</v>
      </c>
      <c r="N38" s="98">
        <v>944.0646766624036</v>
      </c>
      <c r="O38" s="98">
        <v>883.25527169798761</v>
      </c>
      <c r="P38" s="98">
        <v>887.98725310101315</v>
      </c>
      <c r="Q38" s="98">
        <v>916.36786641876711</v>
      </c>
      <c r="R38" s="98">
        <v>909.54901538471995</v>
      </c>
      <c r="S38" s="98">
        <v>924.73983864352522</v>
      </c>
      <c r="T38" s="98">
        <v>1037.5778075724104</v>
      </c>
      <c r="U38" s="98">
        <v>982.87553239940814</v>
      </c>
      <c r="V38" s="98">
        <v>1021.0408849392387</v>
      </c>
      <c r="W38" s="98">
        <v>995.37625393799203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828.31884185184742</v>
      </c>
      <c r="D39" s="122">
        <v>849.49303840804339</v>
      </c>
      <c r="E39" s="122">
        <v>868.12137614985033</v>
      </c>
      <c r="F39" s="122">
        <v>894.17508445751241</v>
      </c>
      <c r="G39" s="122">
        <v>912.83252102794791</v>
      </c>
      <c r="H39" s="122">
        <v>894.2594072605026</v>
      </c>
      <c r="I39" s="122">
        <v>844.12869870480904</v>
      </c>
      <c r="J39" s="122">
        <v>804.37099730027035</v>
      </c>
      <c r="K39" s="122">
        <v>799.46674475172313</v>
      </c>
      <c r="L39" s="122">
        <v>818.1070254628338</v>
      </c>
      <c r="M39" s="122">
        <v>749.0844918385518</v>
      </c>
      <c r="N39" s="122">
        <v>756.54617883337357</v>
      </c>
      <c r="O39" s="122">
        <v>749.41931030647652</v>
      </c>
      <c r="P39" s="122">
        <v>711.43943666648045</v>
      </c>
      <c r="Q39" s="122">
        <v>676.21131535855227</v>
      </c>
      <c r="R39" s="122">
        <v>644.81190243274273</v>
      </c>
      <c r="S39" s="122">
        <v>682.03572750138903</v>
      </c>
      <c r="T39" s="122">
        <v>640.70111698709218</v>
      </c>
      <c r="U39" s="122">
        <v>632.67023513827473</v>
      </c>
      <c r="V39" s="122">
        <v>614.10285844826922</v>
      </c>
      <c r="W39" s="122">
        <v>641.40983211768162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828.31884185184742</v>
      </c>
      <c r="D41" s="33">
        <v>849.49303840804339</v>
      </c>
      <c r="E41" s="33">
        <v>868.12137614985033</v>
      </c>
      <c r="F41" s="33">
        <v>894.17508445751241</v>
      </c>
      <c r="G41" s="33">
        <v>912.83252102794791</v>
      </c>
      <c r="H41" s="33">
        <v>894.2594072605026</v>
      </c>
      <c r="I41" s="33">
        <v>844.12869870480904</v>
      </c>
      <c r="J41" s="33">
        <v>804.37099730027035</v>
      </c>
      <c r="K41" s="33">
        <v>799.46674475172313</v>
      </c>
      <c r="L41" s="33">
        <v>818.1070254628338</v>
      </c>
      <c r="M41" s="33">
        <v>749.0844918385518</v>
      </c>
      <c r="N41" s="33">
        <v>756.54617883337357</v>
      </c>
      <c r="O41" s="33">
        <v>749.41931030647652</v>
      </c>
      <c r="P41" s="33">
        <v>711.43943666648045</v>
      </c>
      <c r="Q41" s="33">
        <v>676.21131535855227</v>
      </c>
      <c r="R41" s="33">
        <v>644.81190243274273</v>
      </c>
      <c r="S41" s="33">
        <v>682.03572750138903</v>
      </c>
      <c r="T41" s="33">
        <v>640.70111698709218</v>
      </c>
      <c r="U41" s="33">
        <v>632.67023513827473</v>
      </c>
      <c r="V41" s="33">
        <v>614.10285844826922</v>
      </c>
      <c r="W41" s="33">
        <v>641.40983211768162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22896.83743244295</v>
      </c>
      <c r="D43" s="117">
        <f t="shared" si="14"/>
        <v>19447.139860703341</v>
      </c>
      <c r="E43" s="117">
        <f t="shared" si="14"/>
        <v>19488.338600350377</v>
      </c>
      <c r="F43" s="117">
        <f t="shared" si="14"/>
        <v>18657.901746114159</v>
      </c>
      <c r="G43" s="117">
        <f t="shared" si="14"/>
        <v>18357.658002773594</v>
      </c>
      <c r="H43" s="117">
        <f t="shared" si="14"/>
        <v>17306.147029483913</v>
      </c>
      <c r="I43" s="117">
        <f t="shared" si="14"/>
        <v>11527.2235736402</v>
      </c>
      <c r="J43" s="117">
        <f t="shared" si="14"/>
        <v>14573.780566400956</v>
      </c>
      <c r="K43" s="117">
        <f t="shared" si="14"/>
        <v>15608.795157577035</v>
      </c>
      <c r="L43" s="117">
        <f t="shared" si="14"/>
        <v>17047.978927293148</v>
      </c>
      <c r="M43" s="117">
        <f t="shared" si="14"/>
        <v>15673.555811383334</v>
      </c>
      <c r="N43" s="117">
        <f t="shared" si="14"/>
        <v>15955.776816646463</v>
      </c>
      <c r="O43" s="117">
        <f t="shared" si="14"/>
        <v>17308.705984100663</v>
      </c>
      <c r="P43" s="117">
        <f t="shared" si="14"/>
        <v>13938.427439217219</v>
      </c>
      <c r="Q43" s="117">
        <f t="shared" si="14"/>
        <v>12853.309282725104</v>
      </c>
      <c r="R43" s="117">
        <f t="shared" ref="R43:V43" si="15">R44+R47+R49+R58</f>
        <v>10200.349521829232</v>
      </c>
      <c r="S43" s="117">
        <f t="shared" si="15"/>
        <v>9741.4327780280018</v>
      </c>
      <c r="T43" s="117">
        <f t="shared" si="15"/>
        <v>8696.2314506865969</v>
      </c>
      <c r="U43" s="117">
        <f t="shared" si="15"/>
        <v>10488.768728538636</v>
      </c>
      <c r="V43" s="117">
        <f t="shared" si="15"/>
        <v>12083.67015437971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19508.645245884825</v>
      </c>
      <c r="D44" s="122">
        <f t="shared" si="17"/>
        <v>16090.234926998179</v>
      </c>
      <c r="E44" s="122">
        <f t="shared" si="17"/>
        <v>16033.444353405297</v>
      </c>
      <c r="F44" s="122">
        <f t="shared" si="17"/>
        <v>15208.0140940413</v>
      </c>
      <c r="G44" s="122">
        <f t="shared" si="17"/>
        <v>14811.155875796519</v>
      </c>
      <c r="H44" s="122">
        <f t="shared" si="17"/>
        <v>13645.78753913923</v>
      </c>
      <c r="I44" s="122">
        <f t="shared" si="17"/>
        <v>8465.3265979801108</v>
      </c>
      <c r="J44" s="122">
        <f t="shared" si="17"/>
        <v>10995.347018145338</v>
      </c>
      <c r="K44" s="122">
        <f t="shared" si="17"/>
        <v>12200.715268273203</v>
      </c>
      <c r="L44" s="122">
        <f t="shared" si="17"/>
        <v>13625.847275939399</v>
      </c>
      <c r="M44" s="122">
        <f t="shared" si="17"/>
        <v>12391.843133399336</v>
      </c>
      <c r="N44" s="122">
        <f t="shared" si="17"/>
        <v>12709.852780366335</v>
      </c>
      <c r="O44" s="122">
        <f t="shared" si="17"/>
        <v>14505.53617335526</v>
      </c>
      <c r="P44" s="122">
        <f t="shared" si="17"/>
        <v>11399.923321911336</v>
      </c>
      <c r="Q44" s="122">
        <f t="shared" si="17"/>
        <v>10313.256034921864</v>
      </c>
      <c r="R44" s="122">
        <f t="shared" ref="R44:V44" si="18">SUM(R45:R46)</f>
        <v>7574.880813331808</v>
      </c>
      <c r="S44" s="122">
        <f t="shared" si="18"/>
        <v>6904.7899423863046</v>
      </c>
      <c r="T44" s="122">
        <f t="shared" si="18"/>
        <v>6118.7501153794155</v>
      </c>
      <c r="U44" s="122">
        <f t="shared" si="18"/>
        <v>7594.9358671539103</v>
      </c>
      <c r="V44" s="122">
        <f t="shared" si="18"/>
        <v>9263.0308387190162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19236.841607263279</v>
      </c>
      <c r="D45" s="98">
        <v>15867.792234249015</v>
      </c>
      <c r="E45" s="98">
        <v>15815.301984388438</v>
      </c>
      <c r="F45" s="98">
        <v>15001.056587900908</v>
      </c>
      <c r="G45" s="98">
        <v>14610.200418691949</v>
      </c>
      <c r="H45" s="98">
        <v>13463.262338383025</v>
      </c>
      <c r="I45" s="98">
        <v>8353.1082778019099</v>
      </c>
      <c r="J45" s="98">
        <v>10849.597705845086</v>
      </c>
      <c r="K45" s="98">
        <v>12039.347218808762</v>
      </c>
      <c r="L45" s="98">
        <v>13446.149479916958</v>
      </c>
      <c r="M45" s="98">
        <v>12228.34849944483</v>
      </c>
      <c r="N45" s="98">
        <v>12539.160346533181</v>
      </c>
      <c r="O45" s="98">
        <v>14305.089086806789</v>
      </c>
      <c r="P45" s="98">
        <v>11236.673428449651</v>
      </c>
      <c r="Q45" s="98">
        <v>10161.491707831166</v>
      </c>
      <c r="R45" s="98">
        <v>7463.3279486021202</v>
      </c>
      <c r="S45" s="98">
        <v>6803.1866679799841</v>
      </c>
      <c r="T45" s="98">
        <v>6028.4390422964534</v>
      </c>
      <c r="U45" s="98">
        <v>7483.79349388629</v>
      </c>
      <c r="V45" s="98">
        <v>9127.0216198666822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271.80363862154729</v>
      </c>
      <c r="D46" s="98">
        <v>222.44269274916394</v>
      </c>
      <c r="E46" s="98">
        <v>218.14236901686004</v>
      </c>
      <c r="F46" s="98">
        <v>206.95750614039201</v>
      </c>
      <c r="G46" s="98">
        <v>200.95545710457074</v>
      </c>
      <c r="H46" s="98">
        <v>182.52520075620507</v>
      </c>
      <c r="I46" s="98">
        <v>112.21832017820074</v>
      </c>
      <c r="J46" s="98">
        <v>145.74931230025206</v>
      </c>
      <c r="K46" s="98">
        <v>161.36804946444184</v>
      </c>
      <c r="L46" s="98">
        <v>179.69779602244137</v>
      </c>
      <c r="M46" s="98">
        <v>163.49463395450576</v>
      </c>
      <c r="N46" s="98">
        <v>170.69243383315347</v>
      </c>
      <c r="O46" s="98">
        <v>200.44708654847022</v>
      </c>
      <c r="P46" s="98">
        <v>163.24989346168584</v>
      </c>
      <c r="Q46" s="98">
        <v>151.76432709069667</v>
      </c>
      <c r="R46" s="98">
        <v>111.55286472968817</v>
      </c>
      <c r="S46" s="98">
        <v>101.60327440632042</v>
      </c>
      <c r="T46" s="98">
        <v>90.311073082962182</v>
      </c>
      <c r="U46" s="98">
        <v>111.1423732676201</v>
      </c>
      <c r="V46" s="98">
        <v>136.00921885233407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1.1774639275421195</v>
      </c>
      <c r="D47" s="122">
        <f t="shared" si="20"/>
        <v>0.77175570450624253</v>
      </c>
      <c r="E47" s="122">
        <f t="shared" si="20"/>
        <v>24.85930559337579</v>
      </c>
      <c r="F47" s="122">
        <f t="shared" si="20"/>
        <v>28.682605531104052</v>
      </c>
      <c r="G47" s="122">
        <f t="shared" si="20"/>
        <v>29.470853668641549</v>
      </c>
      <c r="H47" s="122">
        <f t="shared" si="20"/>
        <v>56.603225915851432</v>
      </c>
      <c r="I47" s="122">
        <f t="shared" si="20"/>
        <v>35.619610729142281</v>
      </c>
      <c r="J47" s="122">
        <f t="shared" si="20"/>
        <v>29.31628521413186</v>
      </c>
      <c r="K47" s="122">
        <f t="shared" si="20"/>
        <v>27.064545586701463</v>
      </c>
      <c r="L47" s="122">
        <f t="shared" si="20"/>
        <v>35.193126291916499</v>
      </c>
      <c r="M47" s="122">
        <f t="shared" si="20"/>
        <v>31.189240643703979</v>
      </c>
      <c r="N47" s="122">
        <f t="shared" si="20"/>
        <v>26.160819028767339</v>
      </c>
      <c r="O47" s="122">
        <f t="shared" si="20"/>
        <v>23.500132612259414</v>
      </c>
      <c r="P47" s="122">
        <f t="shared" si="20"/>
        <v>8.3990264976166831</v>
      </c>
      <c r="Q47" s="122">
        <f t="shared" si="20"/>
        <v>7.1194320082198468</v>
      </c>
      <c r="R47" s="122">
        <f t="shared" si="20"/>
        <v>3.3118413306051178</v>
      </c>
      <c r="S47" s="122">
        <f t="shared" si="20"/>
        <v>6.0298199799669288</v>
      </c>
      <c r="T47" s="122">
        <f t="shared" si="20"/>
        <v>6.1678087513995505</v>
      </c>
      <c r="U47" s="122">
        <f t="shared" si="20"/>
        <v>8.0960501868228718</v>
      </c>
      <c r="V47" s="122">
        <f t="shared" si="20"/>
        <v>14.084441584381342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1.1774639275421195</v>
      </c>
      <c r="D48" s="98">
        <f>IF(RES_hhdet_in_fec!D48=0,0,RES_hhdet_in_fec!D48*1000*11630/RES_hhdet_in_new!D45)</f>
        <v>0.77175570450624253</v>
      </c>
      <c r="E48" s="98">
        <f>IF(RES_hhdet_in_fec!E48=0,0,RES_hhdet_in_fec!E48*1000*11630/RES_hhdet_in_new!E45)</f>
        <v>24.85930559337579</v>
      </c>
      <c r="F48" s="98">
        <f>IF(RES_hhdet_in_fec!F48=0,0,RES_hhdet_in_fec!F48*1000*11630/RES_hhdet_in_new!F45)</f>
        <v>28.682605531104052</v>
      </c>
      <c r="G48" s="98">
        <f>IF(RES_hhdet_in_fec!G48=0,0,RES_hhdet_in_fec!G48*1000*11630/RES_hhdet_in_new!G45)</f>
        <v>29.470853668641549</v>
      </c>
      <c r="H48" s="98">
        <f>IF(RES_hhdet_in_fec!H48=0,0,RES_hhdet_in_fec!H48*1000*11630/RES_hhdet_in_new!H45)</f>
        <v>56.603225915851432</v>
      </c>
      <c r="I48" s="98">
        <f>IF(RES_hhdet_in_fec!I48=0,0,RES_hhdet_in_fec!I48*1000*11630/RES_hhdet_in_new!I45)</f>
        <v>35.619610729142281</v>
      </c>
      <c r="J48" s="98">
        <f>IF(RES_hhdet_in_fec!J48=0,0,RES_hhdet_in_fec!J48*1000*11630/RES_hhdet_in_new!J45)</f>
        <v>29.31628521413186</v>
      </c>
      <c r="K48" s="98">
        <f>IF(RES_hhdet_in_fec!K48=0,0,RES_hhdet_in_fec!K48*1000*11630/RES_hhdet_in_new!K45)</f>
        <v>27.064545586701463</v>
      </c>
      <c r="L48" s="98">
        <f>IF(RES_hhdet_in_fec!L48=0,0,RES_hhdet_in_fec!L48*1000*11630/RES_hhdet_in_new!L45)</f>
        <v>35.193126291916499</v>
      </c>
      <c r="M48" s="98">
        <f>IF(RES_hhdet_in_fec!M48=0,0,RES_hhdet_in_fec!M48*1000*11630/RES_hhdet_in_new!M45)</f>
        <v>31.189240643703979</v>
      </c>
      <c r="N48" s="98">
        <f>IF(RES_hhdet_in_fec!N48=0,0,RES_hhdet_in_fec!N48*1000*11630/RES_hhdet_in_new!N45)</f>
        <v>26.160819028767339</v>
      </c>
      <c r="O48" s="98">
        <f>IF(RES_hhdet_in_fec!O48=0,0,RES_hhdet_in_fec!O48*1000*11630/RES_hhdet_in_new!O45)</f>
        <v>23.500132612259414</v>
      </c>
      <c r="P48" s="98">
        <f>IF(RES_hhdet_in_fec!P48=0,0,RES_hhdet_in_fec!P48*1000*11630/RES_hhdet_in_new!P45)</f>
        <v>8.3990264976166831</v>
      </c>
      <c r="Q48" s="98">
        <f>IF(RES_hhdet_in_fec!Q48=0,0,RES_hhdet_in_fec!Q48*1000*11630/RES_hhdet_in_new!Q45)</f>
        <v>7.1194320082198468</v>
      </c>
      <c r="R48" s="98">
        <f>IF(RES_hhdet_in_fec!R48=0,0,RES_hhdet_in_fec!R48*1000*11630/RES_hhdet_in_new!R45)</f>
        <v>3.3118413306051178</v>
      </c>
      <c r="S48" s="98">
        <f>IF(RES_hhdet_in_fec!S48=0,0,RES_hhdet_in_fec!S48*1000*11630/RES_hhdet_in_new!S45)</f>
        <v>6.0298199799669288</v>
      </c>
      <c r="T48" s="98">
        <f>IF(RES_hhdet_in_fec!T48=0,0,RES_hhdet_in_fec!T48*1000*11630/RES_hhdet_in_new!T45)</f>
        <v>6.1678087513995505</v>
      </c>
      <c r="U48" s="98">
        <f>IF(RES_hhdet_in_fec!U48=0,0,RES_hhdet_in_fec!U48*1000*11630/RES_hhdet_in_new!U45)</f>
        <v>8.0960501868228718</v>
      </c>
      <c r="V48" s="98">
        <f>IF(RES_hhdet_in_fec!V48=0,0,RES_hhdet_in_fec!V48*1000*11630/RES_hhdet_in_new!V45)</f>
        <v>14.084441584381342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2558.6958807787332</v>
      </c>
      <c r="D49" s="122">
        <v>2506.6401395926132</v>
      </c>
      <c r="E49" s="122">
        <v>2561.9135652018504</v>
      </c>
      <c r="F49" s="122">
        <v>2527.0299620842447</v>
      </c>
      <c r="G49" s="122">
        <v>2604.198752280487</v>
      </c>
      <c r="H49" s="122">
        <v>2709.4968571683312</v>
      </c>
      <c r="I49" s="122">
        <v>2182.1486662261386</v>
      </c>
      <c r="J49" s="122">
        <v>2744.7462657412166</v>
      </c>
      <c r="K49" s="122">
        <v>2581.5485989654057</v>
      </c>
      <c r="L49" s="122">
        <v>2568.8314995989981</v>
      </c>
      <c r="M49" s="122">
        <v>2501.4389455017426</v>
      </c>
      <c r="N49" s="122">
        <v>2463.2170384179867</v>
      </c>
      <c r="O49" s="122">
        <v>2030.2503678266694</v>
      </c>
      <c r="P49" s="122">
        <v>1818.6656541417872</v>
      </c>
      <c r="Q49" s="122">
        <v>1856.7225004364675</v>
      </c>
      <c r="R49" s="122">
        <v>1977.3449647340765</v>
      </c>
      <c r="S49" s="122">
        <v>2148.5772881603416</v>
      </c>
      <c r="T49" s="122">
        <v>1930.6124095686891</v>
      </c>
      <c r="U49" s="122">
        <v>2253.0665760596285</v>
      </c>
      <c r="V49" s="122">
        <v>2192.4520156280405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2738.1075520717031</v>
      </c>
      <c r="D50" s="98">
        <v>2640.2691196269252</v>
      </c>
      <c r="E50" s="98">
        <v>2733.4121040258701</v>
      </c>
      <c r="F50" s="98">
        <v>2656.5150617889808</v>
      </c>
      <c r="G50" s="98">
        <v>2798.1395364206701</v>
      </c>
      <c r="H50" s="98">
        <v>2975.5960758456586</v>
      </c>
      <c r="I50" s="98">
        <v>2180.8216027652361</v>
      </c>
      <c r="J50" s="98">
        <v>2880.3832429826907</v>
      </c>
      <c r="K50" s="98">
        <v>2727.6582011574592</v>
      </c>
      <c r="L50" s="98">
        <v>2646.5468230623001</v>
      </c>
      <c r="M50" s="98">
        <v>2695.0589402346795</v>
      </c>
      <c r="N50" s="98">
        <v>2736.4235284869369</v>
      </c>
      <c r="O50" s="98">
        <v>2137.9869546685522</v>
      </c>
      <c r="P50" s="98">
        <v>2316.7357829732214</v>
      </c>
      <c r="Q50" s="98">
        <v>2080.278366072801</v>
      </c>
      <c r="R50" s="98">
        <v>1980.9417702418853</v>
      </c>
      <c r="S50" s="98">
        <v>2151.4929728110101</v>
      </c>
      <c r="T50" s="98">
        <v>1931.9217401479266</v>
      </c>
      <c r="U50" s="98">
        <v>2260.4072388524846</v>
      </c>
      <c r="V50" s="98">
        <v>2529.5331666949432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2134.4948516392997</v>
      </c>
      <c r="D51" s="98">
        <v>2072.8191735652031</v>
      </c>
      <c r="E51" s="98">
        <v>2149.6238383948444</v>
      </c>
      <c r="F51" s="98">
        <v>2120.7956560693665</v>
      </c>
      <c r="G51" s="98">
        <v>2231.0490903308801</v>
      </c>
      <c r="H51" s="98">
        <v>2374.4816831348703</v>
      </c>
      <c r="I51" s="98">
        <v>0</v>
      </c>
      <c r="J51" s="98">
        <v>2310.2400109212922</v>
      </c>
      <c r="K51" s="98">
        <v>2199.2622121035306</v>
      </c>
      <c r="L51" s="98">
        <v>0</v>
      </c>
      <c r="M51" s="98">
        <v>2207.8691695308257</v>
      </c>
      <c r="N51" s="98">
        <v>2271.701568683804</v>
      </c>
      <c r="O51" s="98">
        <v>0</v>
      </c>
      <c r="P51" s="98">
        <v>1980.3702854772448</v>
      </c>
      <c r="Q51" s="98">
        <v>1809.0638691070524</v>
      </c>
      <c r="R51" s="98">
        <v>1747.1494122342995</v>
      </c>
      <c r="S51" s="98">
        <v>1932.218683825974</v>
      </c>
      <c r="T51" s="98">
        <v>1737.6268715766139</v>
      </c>
      <c r="U51" s="98">
        <v>2058.5230786679913</v>
      </c>
      <c r="V51" s="98">
        <v>2311.4014547135903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1133.0362387989346</v>
      </c>
      <c r="D52" s="101">
        <v>1123.8353536078891</v>
      </c>
      <c r="E52" s="101">
        <v>1163.3552768336019</v>
      </c>
      <c r="F52" s="101">
        <v>1207.5637422992036</v>
      </c>
      <c r="G52" s="101">
        <v>1253.1863879648138</v>
      </c>
      <c r="H52" s="101">
        <v>1324.2544430472797</v>
      </c>
      <c r="I52" s="101">
        <v>0</v>
      </c>
      <c r="J52" s="101">
        <v>1285.1693352652212</v>
      </c>
      <c r="K52" s="101">
        <v>1231.5327181473931</v>
      </c>
      <c r="L52" s="101">
        <v>0</v>
      </c>
      <c r="M52" s="101">
        <v>1254.1377500292267</v>
      </c>
      <c r="N52" s="101">
        <v>1285.0332797044957</v>
      </c>
      <c r="O52" s="101">
        <v>0</v>
      </c>
      <c r="P52" s="101">
        <v>1018.524509224068</v>
      </c>
      <c r="Q52" s="101">
        <v>900.71747386094114</v>
      </c>
      <c r="R52" s="101">
        <v>868.22451636970402</v>
      </c>
      <c r="S52" s="101">
        <v>1004.7494860283224</v>
      </c>
      <c r="T52" s="101">
        <v>820.64182896046532</v>
      </c>
      <c r="U52" s="101">
        <v>987.58546261387289</v>
      </c>
      <c r="V52" s="101">
        <v>1054.3623025757622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1001.4586128403649</v>
      </c>
      <c r="D53" s="104">
        <v>948.98381995731381</v>
      </c>
      <c r="E53" s="104">
        <v>986.26856156124211</v>
      </c>
      <c r="F53" s="104">
        <v>913.23191377016337</v>
      </c>
      <c r="G53" s="104">
        <v>977.86270236606606</v>
      </c>
      <c r="H53" s="104">
        <v>1050.2272400875902</v>
      </c>
      <c r="I53" s="104">
        <v>0</v>
      </c>
      <c r="J53" s="104">
        <v>1025.0706756560714</v>
      </c>
      <c r="K53" s="104">
        <v>967.72949395613739</v>
      </c>
      <c r="L53" s="104">
        <v>0</v>
      </c>
      <c r="M53" s="104">
        <v>953.73141950159913</v>
      </c>
      <c r="N53" s="104">
        <v>986.66828897930816</v>
      </c>
      <c r="O53" s="104">
        <v>0</v>
      </c>
      <c r="P53" s="104">
        <v>961.84577625317684</v>
      </c>
      <c r="Q53" s="104">
        <v>908.34639524611111</v>
      </c>
      <c r="R53" s="104">
        <v>878.92489586459567</v>
      </c>
      <c r="S53" s="104">
        <v>927.46919779765199</v>
      </c>
      <c r="T53" s="104">
        <v>916.98504261614869</v>
      </c>
      <c r="U53" s="104">
        <v>1070.9376160541183</v>
      </c>
      <c r="V53" s="104">
        <v>1257.0391521378281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2052.8842114382237</v>
      </c>
      <c r="D54" s="101">
        <v>2144.3550435602137</v>
      </c>
      <c r="E54" s="101">
        <v>2182.5843609624571</v>
      </c>
      <c r="F54" s="101">
        <v>2219.2999091187162</v>
      </c>
      <c r="G54" s="101">
        <v>2214.5904262413151</v>
      </c>
      <c r="H54" s="101">
        <v>2165.216088167545</v>
      </c>
      <c r="I54" s="101">
        <v>2350.6491317685541</v>
      </c>
      <c r="J54" s="101">
        <v>2168.4959644555556</v>
      </c>
      <c r="K54" s="101">
        <v>2185.2458749375201</v>
      </c>
      <c r="L54" s="101">
        <v>2217.888870695107</v>
      </c>
      <c r="M54" s="101">
        <v>2364.5595240291013</v>
      </c>
      <c r="N54" s="101">
        <v>2230.8575929358394</v>
      </c>
      <c r="O54" s="101">
        <v>2153.2821306905139</v>
      </c>
      <c r="P54" s="101">
        <v>1914.1787087002342</v>
      </c>
      <c r="Q54" s="101">
        <v>1941.6030023123703</v>
      </c>
      <c r="R54" s="101">
        <v>0</v>
      </c>
      <c r="S54" s="101">
        <v>0</v>
      </c>
      <c r="T54" s="101">
        <v>0</v>
      </c>
      <c r="U54" s="101">
        <v>0</v>
      </c>
      <c r="V54" s="101">
        <v>1982.3244919345195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1784.0510717602263</v>
      </c>
      <c r="D55" s="104">
        <v>1871.3484363352388</v>
      </c>
      <c r="E55" s="104">
        <v>1907.0255944020969</v>
      </c>
      <c r="F55" s="104">
        <v>1954.039819783826</v>
      </c>
      <c r="G55" s="104">
        <v>1947.4197647593523</v>
      </c>
      <c r="H55" s="104">
        <v>1902.828027401566</v>
      </c>
      <c r="I55" s="104">
        <v>2092.7525015780802</v>
      </c>
      <c r="J55" s="104">
        <v>1909.7303927384219</v>
      </c>
      <c r="K55" s="104">
        <v>1929.8751235891909</v>
      </c>
      <c r="L55" s="104">
        <v>1958.8708577929813</v>
      </c>
      <c r="M55" s="104">
        <v>2103.4458191448489</v>
      </c>
      <c r="N55" s="104">
        <v>1991.5473855365262</v>
      </c>
      <c r="O55" s="104">
        <v>1941.3925176494834</v>
      </c>
      <c r="P55" s="104">
        <v>1718.0961889572911</v>
      </c>
      <c r="Q55" s="104">
        <v>1755.8156960512713</v>
      </c>
      <c r="R55" s="104">
        <v>0</v>
      </c>
      <c r="S55" s="104">
        <v>1883.317946581978</v>
      </c>
      <c r="T55" s="104">
        <v>0</v>
      </c>
      <c r="U55" s="104">
        <v>0</v>
      </c>
      <c r="V55" s="104">
        <v>1820.6519164338799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848.35594704546304</v>
      </c>
      <c r="D56" s="98">
        <v>913.34695873920441</v>
      </c>
      <c r="E56" s="98">
        <v>929.54084708994765</v>
      </c>
      <c r="F56" s="98">
        <v>1009.8082808525039</v>
      </c>
      <c r="G56" s="98">
        <v>990.79039492376501</v>
      </c>
      <c r="H56" s="98">
        <v>959.0482365099366</v>
      </c>
      <c r="I56" s="98">
        <v>1158.6257229594171</v>
      </c>
      <c r="J56" s="98">
        <v>963.24473866141466</v>
      </c>
      <c r="K56" s="98">
        <v>985.03941010901212</v>
      </c>
      <c r="L56" s="98">
        <v>991.23351853091265</v>
      </c>
      <c r="M56" s="98">
        <v>1105.8926635232876</v>
      </c>
      <c r="N56" s="98">
        <v>1047.4827088741229</v>
      </c>
      <c r="O56" s="98">
        <v>1058.137245951496</v>
      </c>
      <c r="P56" s="98">
        <v>830.10893585627798</v>
      </c>
      <c r="Q56" s="98">
        <v>839.44782963250384</v>
      </c>
      <c r="R56" s="98">
        <v>0</v>
      </c>
      <c r="S56" s="98">
        <v>958.57810793845294</v>
      </c>
      <c r="T56" s="98">
        <v>0</v>
      </c>
      <c r="U56" s="98">
        <v>0</v>
      </c>
      <c r="V56" s="98">
        <v>799.61103149464134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935.69512471476344</v>
      </c>
      <c r="D57" s="98">
        <v>958.00147759603419</v>
      </c>
      <c r="E57" s="98">
        <v>977.48474731214935</v>
      </c>
      <c r="F57" s="98">
        <v>944.23153893132189</v>
      </c>
      <c r="G57" s="98">
        <v>956.62936983558711</v>
      </c>
      <c r="H57" s="98">
        <v>943.77979089162932</v>
      </c>
      <c r="I57" s="98">
        <v>934.12677861866348</v>
      </c>
      <c r="J57" s="98">
        <v>946.4856540770071</v>
      </c>
      <c r="K57" s="98">
        <v>944.83571348017904</v>
      </c>
      <c r="L57" s="98">
        <v>967.63733926206862</v>
      </c>
      <c r="M57" s="98">
        <v>997.5531556215609</v>
      </c>
      <c r="N57" s="98">
        <v>944.06467666240337</v>
      </c>
      <c r="O57" s="98">
        <v>883.25527169798784</v>
      </c>
      <c r="P57" s="98">
        <v>887.98725310101327</v>
      </c>
      <c r="Q57" s="98">
        <v>916.36786641876722</v>
      </c>
      <c r="R57" s="98">
        <v>0</v>
      </c>
      <c r="S57" s="98">
        <v>924.73983864352499</v>
      </c>
      <c r="T57" s="98">
        <v>0</v>
      </c>
      <c r="U57" s="98">
        <v>0</v>
      </c>
      <c r="V57" s="98">
        <v>1021.0408849392384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828.31884185184765</v>
      </c>
      <c r="D58" s="122">
        <v>849.4930384080435</v>
      </c>
      <c r="E58" s="122">
        <v>868.12137614985011</v>
      </c>
      <c r="F58" s="122">
        <v>894.17508445751253</v>
      </c>
      <c r="G58" s="122">
        <v>912.83252102794791</v>
      </c>
      <c r="H58" s="122">
        <v>894.25940726050248</v>
      </c>
      <c r="I58" s="122">
        <v>844.12869870480881</v>
      </c>
      <c r="J58" s="122">
        <v>804.37099730027035</v>
      </c>
      <c r="K58" s="122">
        <v>799.46674475172335</v>
      </c>
      <c r="L58" s="122">
        <v>818.1070254628338</v>
      </c>
      <c r="M58" s="122">
        <v>749.0844918385518</v>
      </c>
      <c r="N58" s="122">
        <v>756.54617883337369</v>
      </c>
      <c r="O58" s="122">
        <v>749.41931030647652</v>
      </c>
      <c r="P58" s="122">
        <v>711.43943666648045</v>
      </c>
      <c r="Q58" s="122">
        <v>676.21131535855238</v>
      </c>
      <c r="R58" s="122">
        <v>644.81190243274261</v>
      </c>
      <c r="S58" s="122">
        <v>682.03572750138915</v>
      </c>
      <c r="T58" s="122">
        <v>640.70111698709218</v>
      </c>
      <c r="U58" s="122">
        <v>632.67023513827485</v>
      </c>
      <c r="V58" s="122">
        <v>614.10285844826922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828.31884185184765</v>
      </c>
      <c r="D60" s="33">
        <v>849.4930384080435</v>
      </c>
      <c r="E60" s="33">
        <v>868.12137614985011</v>
      </c>
      <c r="F60" s="33">
        <v>894.17508445751253</v>
      </c>
      <c r="G60" s="33">
        <v>912.83252102794791</v>
      </c>
      <c r="H60" s="33">
        <v>894.25940726050248</v>
      </c>
      <c r="I60" s="33">
        <v>844.12869870480881</v>
      </c>
      <c r="J60" s="33">
        <v>804.37099730027035</v>
      </c>
      <c r="K60" s="33">
        <v>799.46674475172335</v>
      </c>
      <c r="L60" s="33">
        <v>818.1070254628338</v>
      </c>
      <c r="M60" s="33">
        <v>749.0844918385518</v>
      </c>
      <c r="N60" s="33">
        <v>756.54617883337369</v>
      </c>
      <c r="O60" s="33">
        <v>749.41931030647652</v>
      </c>
      <c r="P60" s="33">
        <v>711.43943666648045</v>
      </c>
      <c r="Q60" s="33">
        <v>676.21131535855238</v>
      </c>
      <c r="R60" s="33">
        <v>644.81190243274261</v>
      </c>
      <c r="S60" s="33">
        <v>682.03572750138915</v>
      </c>
      <c r="T60" s="33">
        <v>640.70111698709218</v>
      </c>
      <c r="U60" s="33">
        <v>632.67023513827485</v>
      </c>
      <c r="V60" s="33">
        <v>614.10285844826922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18745.517450527477</v>
      </c>
      <c r="D62" s="117">
        <f t="shared" si="21"/>
        <v>17194.791390349325</v>
      </c>
      <c r="E62" s="117">
        <f t="shared" si="21"/>
        <v>17068.002432375852</v>
      </c>
      <c r="F62" s="117">
        <f t="shared" si="21"/>
        <v>16898.889911573147</v>
      </c>
      <c r="G62" s="117">
        <f t="shared" si="21"/>
        <v>15868.423204644412</v>
      </c>
      <c r="H62" s="117">
        <f t="shared" si="21"/>
        <v>13537.070030886664</v>
      </c>
      <c r="I62" s="117">
        <f t="shared" si="21"/>
        <v>12662.294314636185</v>
      </c>
      <c r="J62" s="117">
        <f t="shared" si="21"/>
        <v>11582.520683890714</v>
      </c>
      <c r="K62" s="117">
        <f t="shared" si="21"/>
        <v>13373.981463279764</v>
      </c>
      <c r="L62" s="117">
        <f t="shared" si="21"/>
        <v>15217.295213546942</v>
      </c>
      <c r="M62" s="117">
        <f t="shared" si="21"/>
        <v>13699.861907858385</v>
      </c>
      <c r="N62" s="117">
        <f t="shared" si="21"/>
        <v>14459.981976772797</v>
      </c>
      <c r="O62" s="117">
        <f t="shared" si="21"/>
        <v>15509.866767504816</v>
      </c>
      <c r="P62" s="117">
        <f t="shared" si="21"/>
        <v>12128.70310924478</v>
      </c>
      <c r="Q62" s="117">
        <f t="shared" si="21"/>
        <v>11746.300947214508</v>
      </c>
      <c r="R62" s="117">
        <f t="shared" ref="R62:V62" si="22">R63+R66+R68+R77</f>
        <v>9868.2338483627682</v>
      </c>
      <c r="S62" s="117">
        <f t="shared" si="22"/>
        <v>8860.7056076420686</v>
      </c>
      <c r="T62" s="117">
        <f t="shared" si="22"/>
        <v>8985.7639189759138</v>
      </c>
      <c r="U62" s="117">
        <f t="shared" si="22"/>
        <v>9271.0325591573928</v>
      </c>
      <c r="V62" s="117">
        <f t="shared" si="22"/>
        <v>9468.6813442054499</v>
      </c>
      <c r="W62" s="117">
        <f t="shared" ref="W62" si="23">W63+W66+W68+W77</f>
        <v>8852.3167141421563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15653.021514580352</v>
      </c>
      <c r="D63" s="122">
        <f t="shared" si="24"/>
        <v>13936.965467699481</v>
      </c>
      <c r="E63" s="122">
        <f t="shared" si="24"/>
        <v>13749.922610848789</v>
      </c>
      <c r="F63" s="122">
        <f t="shared" si="24"/>
        <v>13536.249484158356</v>
      </c>
      <c r="G63" s="122">
        <f t="shared" si="24"/>
        <v>12508.288840875335</v>
      </c>
      <c r="H63" s="122">
        <f t="shared" si="24"/>
        <v>10293.511266516771</v>
      </c>
      <c r="I63" s="122">
        <f t="shared" si="24"/>
        <v>9319.1130103012947</v>
      </c>
      <c r="J63" s="122">
        <f t="shared" si="24"/>
        <v>8508.2135178948993</v>
      </c>
      <c r="K63" s="122">
        <f t="shared" si="24"/>
        <v>10298.094914568313</v>
      </c>
      <c r="L63" s="122">
        <f t="shared" si="24"/>
        <v>12022.095671357058</v>
      </c>
      <c r="M63" s="122">
        <f t="shared" si="24"/>
        <v>10690.06185010527</v>
      </c>
      <c r="N63" s="122">
        <f t="shared" si="24"/>
        <v>11461.738504851804</v>
      </c>
      <c r="O63" s="122">
        <f t="shared" si="24"/>
        <v>12622.126071689599</v>
      </c>
      <c r="P63" s="122">
        <f t="shared" si="24"/>
        <v>9459.0167497230832</v>
      </c>
      <c r="Q63" s="122">
        <f t="shared" si="24"/>
        <v>9182.8806101238515</v>
      </c>
      <c r="R63" s="122">
        <f t="shared" ref="R63:V63" si="25">SUM(R64:R65)</f>
        <v>7328.7531310347158</v>
      </c>
      <c r="S63" s="122">
        <f t="shared" si="25"/>
        <v>6255.4530740147793</v>
      </c>
      <c r="T63" s="122">
        <f t="shared" si="25"/>
        <v>6293.7385594511752</v>
      </c>
      <c r="U63" s="122">
        <f t="shared" si="25"/>
        <v>6710.5343726872507</v>
      </c>
      <c r="V63" s="122">
        <f t="shared" si="25"/>
        <v>6978.4779031979588</v>
      </c>
      <c r="W63" s="122">
        <f t="shared" ref="W63" si="26">SUM(W64:W65)</f>
        <v>6200.336118524111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15399.219397174325</v>
      </c>
      <c r="D64" s="98">
        <v>13712.337583937315</v>
      </c>
      <c r="E64" s="98">
        <v>13531.50554329606</v>
      </c>
      <c r="F64" s="98">
        <v>13320.897468598936</v>
      </c>
      <c r="G64" s="98">
        <v>12309.680212122184</v>
      </c>
      <c r="H64" s="98">
        <v>10132.250531274181</v>
      </c>
      <c r="I64" s="98">
        <v>9174.3482632261712</v>
      </c>
      <c r="J64" s="98">
        <v>8376.0418074110094</v>
      </c>
      <c r="K64" s="98">
        <v>10138.544701419365</v>
      </c>
      <c r="L64" s="98">
        <v>11836.552105499683</v>
      </c>
      <c r="M64" s="98">
        <v>10525.786718328665</v>
      </c>
      <c r="N64" s="98">
        <v>11284.082707212856</v>
      </c>
      <c r="O64" s="98">
        <v>12423.523484867341</v>
      </c>
      <c r="P64" s="98">
        <v>9307.1236077640606</v>
      </c>
      <c r="Q64" s="98">
        <v>9033.0891508053137</v>
      </c>
      <c r="R64" s="98">
        <v>7209.5874101690752</v>
      </c>
      <c r="S64" s="98">
        <v>6154.0388974494026</v>
      </c>
      <c r="T64" s="98">
        <v>6191.4951575241039</v>
      </c>
      <c r="U64" s="98">
        <v>6602.4896799802991</v>
      </c>
      <c r="V64" s="98">
        <v>6865.7714893669663</v>
      </c>
      <c r="W64" s="98">
        <v>6100.800136948259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253.80211740602672</v>
      </c>
      <c r="D65" s="98">
        <v>224.62788376216582</v>
      </c>
      <c r="E65" s="98">
        <v>218.41706755272878</v>
      </c>
      <c r="F65" s="98">
        <v>215.35201555942021</v>
      </c>
      <c r="G65" s="98">
        <v>198.60862875315078</v>
      </c>
      <c r="H65" s="98">
        <v>161.26073524258911</v>
      </c>
      <c r="I65" s="98">
        <v>144.76474707512327</v>
      </c>
      <c r="J65" s="98">
        <v>132.17171048389059</v>
      </c>
      <c r="K65" s="98">
        <v>159.55021314894836</v>
      </c>
      <c r="L65" s="98">
        <v>185.54356585737563</v>
      </c>
      <c r="M65" s="98">
        <v>164.27513177660535</v>
      </c>
      <c r="N65" s="98">
        <v>177.65579763894846</v>
      </c>
      <c r="O65" s="98">
        <v>198.60258682225796</v>
      </c>
      <c r="P65" s="98">
        <v>151.89314195902259</v>
      </c>
      <c r="Q65" s="98">
        <v>149.79145931853699</v>
      </c>
      <c r="R65" s="98">
        <v>119.16572086564101</v>
      </c>
      <c r="S65" s="98">
        <v>101.41417656537639</v>
      </c>
      <c r="T65" s="98">
        <v>102.24340192707101</v>
      </c>
      <c r="U65" s="98">
        <v>108.04469270695184</v>
      </c>
      <c r="V65" s="98">
        <v>112.70641383099253</v>
      </c>
      <c r="W65" s="98">
        <v>99.535981575851594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1.1763767142488326</v>
      </c>
      <c r="D66" s="122">
        <f t="shared" si="27"/>
        <v>0.77207366966355162</v>
      </c>
      <c r="E66" s="122">
        <f t="shared" si="27"/>
        <v>24.856792442420215</v>
      </c>
      <c r="F66" s="122">
        <f t="shared" si="27"/>
        <v>28.68330747272708</v>
      </c>
      <c r="G66" s="122">
        <f t="shared" si="27"/>
        <v>29.470501812439593</v>
      </c>
      <c r="H66" s="122">
        <f t="shared" si="27"/>
        <v>56.603046770680962</v>
      </c>
      <c r="I66" s="122">
        <f t="shared" si="27"/>
        <v>35.618260197529246</v>
      </c>
      <c r="J66" s="122">
        <f t="shared" si="27"/>
        <v>29.316913617595269</v>
      </c>
      <c r="K66" s="122">
        <f t="shared" si="27"/>
        <v>27.065145139459922</v>
      </c>
      <c r="L66" s="122">
        <f t="shared" si="27"/>
        <v>35.193330795770088</v>
      </c>
      <c r="M66" s="122">
        <f t="shared" si="27"/>
        <v>31.18849021806415</v>
      </c>
      <c r="N66" s="122">
        <f t="shared" si="27"/>
        <v>26.159180016998729</v>
      </c>
      <c r="O66" s="122">
        <f t="shared" si="27"/>
        <v>23.501856489380568</v>
      </c>
      <c r="P66" s="122">
        <f t="shared" si="27"/>
        <v>8.3989325224617986</v>
      </c>
      <c r="Q66" s="122">
        <f t="shared" si="27"/>
        <v>7.1190162391357017</v>
      </c>
      <c r="R66" s="122">
        <f t="shared" si="27"/>
        <v>3.3077501495751598</v>
      </c>
      <c r="S66" s="122">
        <f t="shared" si="27"/>
        <v>6.0295086591435902</v>
      </c>
      <c r="T66" s="122">
        <f t="shared" si="27"/>
        <v>6.1673600651732237</v>
      </c>
      <c r="U66" s="122">
        <f t="shared" si="27"/>
        <v>8.0940607320805409</v>
      </c>
      <c r="V66" s="122">
        <f t="shared" si="27"/>
        <v>14.083711880933759</v>
      </c>
      <c r="W66" s="122">
        <f t="shared" si="27"/>
        <v>8.466869958263457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1.1763767142488326</v>
      </c>
      <c r="D67" s="98">
        <f>IF(RES_hhdet_in_fec!D67=0,0,RES_hhdet_in_fec!D67*1000*11630/RES_hhdet_in_new!D64)</f>
        <v>0.77207366966355162</v>
      </c>
      <c r="E67" s="98">
        <f>IF(RES_hhdet_in_fec!E67=0,0,RES_hhdet_in_fec!E67*1000*11630/RES_hhdet_in_new!E64)</f>
        <v>24.856792442420215</v>
      </c>
      <c r="F67" s="98">
        <f>IF(RES_hhdet_in_fec!F67=0,0,RES_hhdet_in_fec!F67*1000*11630/RES_hhdet_in_new!F64)</f>
        <v>28.68330747272708</v>
      </c>
      <c r="G67" s="98">
        <f>IF(RES_hhdet_in_fec!G67=0,0,RES_hhdet_in_fec!G67*1000*11630/RES_hhdet_in_new!G64)</f>
        <v>29.470501812439593</v>
      </c>
      <c r="H67" s="98">
        <f>IF(RES_hhdet_in_fec!H67=0,0,RES_hhdet_in_fec!H67*1000*11630/RES_hhdet_in_new!H64)</f>
        <v>56.603046770680962</v>
      </c>
      <c r="I67" s="98">
        <f>IF(RES_hhdet_in_fec!I67=0,0,RES_hhdet_in_fec!I67*1000*11630/RES_hhdet_in_new!I64)</f>
        <v>35.618260197529246</v>
      </c>
      <c r="J67" s="98">
        <f>IF(RES_hhdet_in_fec!J67=0,0,RES_hhdet_in_fec!J67*1000*11630/RES_hhdet_in_new!J64)</f>
        <v>29.316913617595269</v>
      </c>
      <c r="K67" s="98">
        <f>IF(RES_hhdet_in_fec!K67=0,0,RES_hhdet_in_fec!K67*1000*11630/RES_hhdet_in_new!K64)</f>
        <v>27.065145139459922</v>
      </c>
      <c r="L67" s="98">
        <f>IF(RES_hhdet_in_fec!L67=0,0,RES_hhdet_in_fec!L67*1000*11630/RES_hhdet_in_new!L64)</f>
        <v>35.193330795770088</v>
      </c>
      <c r="M67" s="98">
        <f>IF(RES_hhdet_in_fec!M67=0,0,RES_hhdet_in_fec!M67*1000*11630/RES_hhdet_in_new!M64)</f>
        <v>31.18849021806415</v>
      </c>
      <c r="N67" s="98">
        <f>IF(RES_hhdet_in_fec!N67=0,0,RES_hhdet_in_fec!N67*1000*11630/RES_hhdet_in_new!N64)</f>
        <v>26.159180016998729</v>
      </c>
      <c r="O67" s="98">
        <f>IF(RES_hhdet_in_fec!O67=0,0,RES_hhdet_in_fec!O67*1000*11630/RES_hhdet_in_new!O64)</f>
        <v>23.501856489380568</v>
      </c>
      <c r="P67" s="98">
        <f>IF(RES_hhdet_in_fec!P67=0,0,RES_hhdet_in_fec!P67*1000*11630/RES_hhdet_in_new!P64)</f>
        <v>8.3989325224617986</v>
      </c>
      <c r="Q67" s="98">
        <f>IF(RES_hhdet_in_fec!Q67=0,0,RES_hhdet_in_fec!Q67*1000*11630/RES_hhdet_in_new!Q64)</f>
        <v>7.1190162391357017</v>
      </c>
      <c r="R67" s="98">
        <f>IF(RES_hhdet_in_fec!R67=0,0,RES_hhdet_in_fec!R67*1000*11630/RES_hhdet_in_new!R64)</f>
        <v>3.3077501495751598</v>
      </c>
      <c r="S67" s="98">
        <f>IF(RES_hhdet_in_fec!S67=0,0,RES_hhdet_in_fec!S67*1000*11630/RES_hhdet_in_new!S64)</f>
        <v>6.0295086591435902</v>
      </c>
      <c r="T67" s="98">
        <f>IF(RES_hhdet_in_fec!T67=0,0,RES_hhdet_in_fec!T67*1000*11630/RES_hhdet_in_new!T64)</f>
        <v>6.1673600651732237</v>
      </c>
      <c r="U67" s="98">
        <f>IF(RES_hhdet_in_fec!U67=0,0,RES_hhdet_in_fec!U67*1000*11630/RES_hhdet_in_new!U64)</f>
        <v>8.0940607320805409</v>
      </c>
      <c r="V67" s="98">
        <f>IF(RES_hhdet_in_fec!V67=0,0,RES_hhdet_in_fec!V67*1000*11630/RES_hhdet_in_new!V64)</f>
        <v>14.083711880933759</v>
      </c>
      <c r="W67" s="98">
        <f>IF(RES_hhdet_in_fec!W67=0,0,RES_hhdet_in_fec!W67*1000*11630/RES_hhdet_in_new!W64)</f>
        <v>8.466869958263457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2261.3082693039933</v>
      </c>
      <c r="D68" s="122">
        <v>2404.3199672927844</v>
      </c>
      <c r="E68" s="122">
        <v>2421.6461111056406</v>
      </c>
      <c r="F68" s="122">
        <v>2436.5642269841228</v>
      </c>
      <c r="G68" s="122">
        <v>2414.7251859012845</v>
      </c>
      <c r="H68" s="122">
        <v>2289.9576421120096</v>
      </c>
      <c r="I68" s="122">
        <v>2460.1368584793258</v>
      </c>
      <c r="J68" s="122">
        <v>2235.4508931468322</v>
      </c>
      <c r="K68" s="122">
        <v>2242.9659435798094</v>
      </c>
      <c r="L68" s="122">
        <v>2335.2816872044905</v>
      </c>
      <c r="M68" s="122">
        <v>2223.6693095279416</v>
      </c>
      <c r="N68" s="122">
        <v>2208.6269754368973</v>
      </c>
      <c r="O68" s="122">
        <v>2104.6145946434399</v>
      </c>
      <c r="P68" s="122">
        <v>1944.8703964029842</v>
      </c>
      <c r="Q68" s="122">
        <v>1876.2535803535545</v>
      </c>
      <c r="R68" s="122">
        <v>1887.3279709440501</v>
      </c>
      <c r="S68" s="122">
        <v>1911.5435479778218</v>
      </c>
      <c r="T68" s="122">
        <v>2036.0744002906558</v>
      </c>
      <c r="U68" s="122">
        <v>1906.3512621684597</v>
      </c>
      <c r="V68" s="122">
        <v>1853.7704502558954</v>
      </c>
      <c r="W68" s="122">
        <v>1993.7796517355423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2332.7941824675208</v>
      </c>
      <c r="D69" s="98">
        <v>2408.0255944016999</v>
      </c>
      <c r="E69" s="98">
        <v>2458.1099083716435</v>
      </c>
      <c r="F69" s="98">
        <v>2473.0833705257232</v>
      </c>
      <c r="G69" s="98">
        <v>2465.2622133424752</v>
      </c>
      <c r="H69" s="98">
        <v>2331.4597459125048</v>
      </c>
      <c r="I69" s="98">
        <v>2462.8969560204387</v>
      </c>
      <c r="J69" s="98">
        <v>2307.0332639194971</v>
      </c>
      <c r="K69" s="98">
        <v>2339.233898703686</v>
      </c>
      <c r="L69" s="98">
        <v>2406.2507093412505</v>
      </c>
      <c r="M69" s="98">
        <v>2232.6615642055117</v>
      </c>
      <c r="N69" s="98">
        <v>2228.1139345894153</v>
      </c>
      <c r="O69" s="98">
        <v>2107.1958332731697</v>
      </c>
      <c r="P69" s="98">
        <v>1952.291395821162</v>
      </c>
      <c r="Q69" s="98">
        <v>1878.6561966526815</v>
      </c>
      <c r="R69" s="98">
        <v>1904.6396101092646</v>
      </c>
      <c r="S69" s="98">
        <v>1908.8595146485995</v>
      </c>
      <c r="T69" s="98">
        <v>2045.6678560284436</v>
      </c>
      <c r="U69" s="98">
        <v>1909.9072260273394</v>
      </c>
      <c r="V69" s="98">
        <v>1849.7051491189418</v>
      </c>
      <c r="W69" s="98">
        <v>1995.3103670228209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1907.1327339104973</v>
      </c>
      <c r="D70" s="98">
        <v>1985.7476887988946</v>
      </c>
      <c r="E70" s="98">
        <v>2035.7452722632011</v>
      </c>
      <c r="F70" s="98">
        <v>2077.7337612903093</v>
      </c>
      <c r="G70" s="98">
        <v>2074.7516814212577</v>
      </c>
      <c r="H70" s="98">
        <v>1968.0075628659154</v>
      </c>
      <c r="I70" s="98">
        <v>2120.8322173484962</v>
      </c>
      <c r="J70" s="98">
        <v>1965.9623652489443</v>
      </c>
      <c r="K70" s="98">
        <v>2007.2814120279452</v>
      </c>
      <c r="L70" s="98">
        <v>2073.248309270899</v>
      </c>
      <c r="M70" s="98">
        <v>0</v>
      </c>
      <c r="N70" s="98">
        <v>1966.3316125326694</v>
      </c>
      <c r="O70" s="98">
        <v>1894.9648345499245</v>
      </c>
      <c r="P70" s="98">
        <v>1769.7618320295292</v>
      </c>
      <c r="Q70" s="98">
        <v>1727.9312749221251</v>
      </c>
      <c r="R70" s="98">
        <v>1771.1829056516322</v>
      </c>
      <c r="S70" s="98">
        <v>1795.2085594319046</v>
      </c>
      <c r="T70" s="98">
        <v>1931.1629328539491</v>
      </c>
      <c r="U70" s="98">
        <v>1815.2223943829051</v>
      </c>
      <c r="V70" s="98">
        <v>1761.960642856711</v>
      </c>
      <c r="W70" s="98">
        <v>1912.4972213546023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964.72214506573755</v>
      </c>
      <c r="D71" s="101">
        <v>1025.1520927048628</v>
      </c>
      <c r="E71" s="101">
        <v>1046.2863134879299</v>
      </c>
      <c r="F71" s="101">
        <v>1124.8862406180899</v>
      </c>
      <c r="G71" s="101">
        <v>1103.9812919834033</v>
      </c>
      <c r="H71" s="101">
        <v>1034.6816849231816</v>
      </c>
      <c r="I71" s="101">
        <v>1212.7608290449459</v>
      </c>
      <c r="J71" s="101">
        <v>1026.8720177294667</v>
      </c>
      <c r="K71" s="101">
        <v>1055.7876150572438</v>
      </c>
      <c r="L71" s="101">
        <v>1078.3512310087858</v>
      </c>
      <c r="M71" s="101">
        <v>0</v>
      </c>
      <c r="N71" s="101">
        <v>1044.6041001585688</v>
      </c>
      <c r="O71" s="101">
        <v>1032.2898139145721</v>
      </c>
      <c r="P71" s="101">
        <v>856.15052600635204</v>
      </c>
      <c r="Q71" s="101">
        <v>813.93243357637812</v>
      </c>
      <c r="R71" s="101">
        <v>837.96663218816195</v>
      </c>
      <c r="S71" s="101">
        <v>890.09916216163924</v>
      </c>
      <c r="T71" s="101">
        <v>876.6855596412538</v>
      </c>
      <c r="U71" s="101">
        <v>828.89450671664508</v>
      </c>
      <c r="V71" s="101">
        <v>755.3846291533597</v>
      </c>
      <c r="W71" s="101">
        <v>907.5860025817808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942.41058884475956</v>
      </c>
      <c r="D72" s="104">
        <v>960.59559609403198</v>
      </c>
      <c r="E72" s="104">
        <v>989.4589587752713</v>
      </c>
      <c r="F72" s="104">
        <v>952.84752067221928</v>
      </c>
      <c r="G72" s="104">
        <v>970.77038943785408</v>
      </c>
      <c r="H72" s="104">
        <v>933.32587794273388</v>
      </c>
      <c r="I72" s="104">
        <v>908.07138830355052</v>
      </c>
      <c r="J72" s="104">
        <v>939.0903475194774</v>
      </c>
      <c r="K72" s="104">
        <v>951.4937969707014</v>
      </c>
      <c r="L72" s="104">
        <v>994.8970782621135</v>
      </c>
      <c r="M72" s="104">
        <v>0</v>
      </c>
      <c r="N72" s="104">
        <v>921.72751237410057</v>
      </c>
      <c r="O72" s="104">
        <v>862.67502063535255</v>
      </c>
      <c r="P72" s="104">
        <v>913.61130602317746</v>
      </c>
      <c r="Q72" s="104">
        <v>913.998841345747</v>
      </c>
      <c r="R72" s="104">
        <v>933.21627346347032</v>
      </c>
      <c r="S72" s="104">
        <v>905.10939727026562</v>
      </c>
      <c r="T72" s="104">
        <v>1054.4773732126953</v>
      </c>
      <c r="U72" s="104">
        <v>986.32788766625993</v>
      </c>
      <c r="V72" s="104">
        <v>1006.5760137033512</v>
      </c>
      <c r="W72" s="104">
        <v>1004.9112187728215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2052.8842114382237</v>
      </c>
      <c r="D73" s="101">
        <v>2144.3550435602137</v>
      </c>
      <c r="E73" s="101">
        <v>2182.5843609624571</v>
      </c>
      <c r="F73" s="101">
        <v>2219.2999091187162</v>
      </c>
      <c r="G73" s="101">
        <v>2214.5904262413155</v>
      </c>
      <c r="H73" s="101">
        <v>2165.216088167545</v>
      </c>
      <c r="I73" s="101">
        <v>0</v>
      </c>
      <c r="J73" s="101">
        <v>2168.4959644555547</v>
      </c>
      <c r="K73" s="101">
        <v>2185.2458749375196</v>
      </c>
      <c r="L73" s="101">
        <v>2217.888870695107</v>
      </c>
      <c r="M73" s="101">
        <v>2364.5595240291018</v>
      </c>
      <c r="N73" s="101">
        <v>2230.8575929358394</v>
      </c>
      <c r="O73" s="101">
        <v>0</v>
      </c>
      <c r="P73" s="101">
        <v>0</v>
      </c>
      <c r="Q73" s="101">
        <v>1941.6030023123706</v>
      </c>
      <c r="R73" s="101">
        <v>1929.0107969203689</v>
      </c>
      <c r="S73" s="101">
        <v>2051.27546224566</v>
      </c>
      <c r="T73" s="101">
        <v>2127.1155583956343</v>
      </c>
      <c r="U73" s="101">
        <v>2012.7416267961628</v>
      </c>
      <c r="V73" s="101">
        <v>1982.3244919345191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1784.0510717602258</v>
      </c>
      <c r="D74" s="104">
        <v>1871.3484363352381</v>
      </c>
      <c r="E74" s="104">
        <v>1907.0255944020971</v>
      </c>
      <c r="F74" s="104">
        <v>1954.0398197838263</v>
      </c>
      <c r="G74" s="104">
        <v>1947.4197647593521</v>
      </c>
      <c r="H74" s="104">
        <v>1902.8280274015665</v>
      </c>
      <c r="I74" s="104">
        <v>0</v>
      </c>
      <c r="J74" s="104">
        <v>1909.7303927384214</v>
      </c>
      <c r="K74" s="104">
        <v>1929.8751235891914</v>
      </c>
      <c r="L74" s="104">
        <v>1958.8708577929813</v>
      </c>
      <c r="M74" s="104">
        <v>2103.4458191448484</v>
      </c>
      <c r="N74" s="104">
        <v>1991.5473855365265</v>
      </c>
      <c r="O74" s="104">
        <v>0</v>
      </c>
      <c r="P74" s="104">
        <v>0</v>
      </c>
      <c r="Q74" s="104">
        <v>1755.8156960512706</v>
      </c>
      <c r="R74" s="104">
        <v>1755.0367753276309</v>
      </c>
      <c r="S74" s="104">
        <v>1883.3179465819785</v>
      </c>
      <c r="T74" s="104">
        <v>1947.496472316205</v>
      </c>
      <c r="U74" s="104">
        <v>1851.3689431409496</v>
      </c>
      <c r="V74" s="104">
        <v>1820.6519164338802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848.35594704546293</v>
      </c>
      <c r="D75" s="98">
        <v>913.34695873920452</v>
      </c>
      <c r="E75" s="98">
        <v>929.54084708994765</v>
      </c>
      <c r="F75" s="98">
        <v>1009.8082808525041</v>
      </c>
      <c r="G75" s="98">
        <v>990.79039492376512</v>
      </c>
      <c r="H75" s="98">
        <v>959.04823650993683</v>
      </c>
      <c r="I75" s="98">
        <v>0</v>
      </c>
      <c r="J75" s="98">
        <v>963.24473866141454</v>
      </c>
      <c r="K75" s="98">
        <v>985.0394101090119</v>
      </c>
      <c r="L75" s="98">
        <v>991.23351853091265</v>
      </c>
      <c r="M75" s="98">
        <v>1105.8926635232876</v>
      </c>
      <c r="N75" s="98">
        <v>1047.4827088741229</v>
      </c>
      <c r="O75" s="98">
        <v>0</v>
      </c>
      <c r="P75" s="98">
        <v>0</v>
      </c>
      <c r="Q75" s="98">
        <v>839.4478296325035</v>
      </c>
      <c r="R75" s="98">
        <v>845.48775994291077</v>
      </c>
      <c r="S75" s="98">
        <v>958.57810793845351</v>
      </c>
      <c r="T75" s="98">
        <v>909.91866474379469</v>
      </c>
      <c r="U75" s="98">
        <v>868.49341074154165</v>
      </c>
      <c r="V75" s="98">
        <v>799.61103149464145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935.69512471476298</v>
      </c>
      <c r="D76" s="98">
        <v>958.00147759603374</v>
      </c>
      <c r="E76" s="98">
        <v>977.48474731214958</v>
      </c>
      <c r="F76" s="98">
        <v>944.23153893132189</v>
      </c>
      <c r="G76" s="98">
        <v>956.62936983558711</v>
      </c>
      <c r="H76" s="98">
        <v>943.77979089163</v>
      </c>
      <c r="I76" s="98">
        <v>0</v>
      </c>
      <c r="J76" s="98">
        <v>946.48565407700698</v>
      </c>
      <c r="K76" s="98">
        <v>944.83571348017927</v>
      </c>
      <c r="L76" s="98">
        <v>967.63733926206896</v>
      </c>
      <c r="M76" s="98">
        <v>997.55315562156102</v>
      </c>
      <c r="N76" s="98">
        <v>944.06467666240337</v>
      </c>
      <c r="O76" s="98">
        <v>0</v>
      </c>
      <c r="P76" s="98">
        <v>0</v>
      </c>
      <c r="Q76" s="98">
        <v>916.36786641876722</v>
      </c>
      <c r="R76" s="98">
        <v>909.54901538472029</v>
      </c>
      <c r="S76" s="98">
        <v>924.73983864352522</v>
      </c>
      <c r="T76" s="98">
        <v>1037.5778075724106</v>
      </c>
      <c r="U76" s="98">
        <v>982.87553239940826</v>
      </c>
      <c r="V76" s="98">
        <v>1021.0408849392386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830.011289928883</v>
      </c>
      <c r="D77" s="122">
        <v>852.73388168739643</v>
      </c>
      <c r="E77" s="122">
        <v>871.57691797900191</v>
      </c>
      <c r="F77" s="122">
        <v>897.39289295794322</v>
      </c>
      <c r="G77" s="122">
        <v>915.93867605535138</v>
      </c>
      <c r="H77" s="122">
        <v>896.99807548720287</v>
      </c>
      <c r="I77" s="122">
        <v>847.42618565803548</v>
      </c>
      <c r="J77" s="122">
        <v>809.53935923138783</v>
      </c>
      <c r="K77" s="122">
        <v>805.85545999218118</v>
      </c>
      <c r="L77" s="122">
        <v>824.72452418962405</v>
      </c>
      <c r="M77" s="122">
        <v>754.94225800711024</v>
      </c>
      <c r="N77" s="122">
        <v>763.45731646709692</v>
      </c>
      <c r="O77" s="122">
        <v>759.62424468239703</v>
      </c>
      <c r="P77" s="122">
        <v>716.41703059624979</v>
      </c>
      <c r="Q77" s="122">
        <v>680.04774049796595</v>
      </c>
      <c r="R77" s="122">
        <v>648.8449962344273</v>
      </c>
      <c r="S77" s="122">
        <v>687.67947699032482</v>
      </c>
      <c r="T77" s="122">
        <v>649.78359916891043</v>
      </c>
      <c r="U77" s="122">
        <v>646.05286356960005</v>
      </c>
      <c r="V77" s="122">
        <v>622.34927887066192</v>
      </c>
      <c r="W77" s="122">
        <v>649.73407392423883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1017.5529720023303</v>
      </c>
      <c r="D78" s="98">
        <v>1063.5853101572229</v>
      </c>
      <c r="E78" s="98">
        <v>1107.1909479787664</v>
      </c>
      <c r="F78" s="98">
        <v>1131.2158182667679</v>
      </c>
      <c r="G78" s="98">
        <v>1143.3247548364041</v>
      </c>
      <c r="H78" s="98">
        <v>1092.5365686235157</v>
      </c>
      <c r="I78" s="98">
        <v>1108.971979585416</v>
      </c>
      <c r="J78" s="98">
        <v>986.34402146354535</v>
      </c>
      <c r="K78" s="98">
        <v>1021.5958628391021</v>
      </c>
      <c r="L78" s="98">
        <v>1053.7528961641394</v>
      </c>
      <c r="M78" s="98">
        <v>905.45970640432961</v>
      </c>
      <c r="N78" s="98">
        <v>952.62905413880264</v>
      </c>
      <c r="O78" s="98">
        <v>1048.7933017096907</v>
      </c>
      <c r="P78" s="98">
        <v>904.19136224595354</v>
      </c>
      <c r="Q78" s="98">
        <v>896.89060350571015</v>
      </c>
      <c r="R78" s="98">
        <v>841.29001524553109</v>
      </c>
      <c r="S78" s="98">
        <v>862.30734115528685</v>
      </c>
      <c r="T78" s="98">
        <v>869.10004675505832</v>
      </c>
      <c r="U78" s="98">
        <v>905.63382752382279</v>
      </c>
      <c r="V78" s="98">
        <v>834.58228613949382</v>
      </c>
      <c r="W78" s="98">
        <v>929.25205399648746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828.31884185184742</v>
      </c>
      <c r="D79" s="33">
        <v>849.49303840804339</v>
      </c>
      <c r="E79" s="33">
        <v>868.12137614985033</v>
      </c>
      <c r="F79" s="33">
        <v>894.17508445751241</v>
      </c>
      <c r="G79" s="33">
        <v>912.83252102794802</v>
      </c>
      <c r="H79" s="33">
        <v>894.25940726050248</v>
      </c>
      <c r="I79" s="33">
        <v>844.12869870480881</v>
      </c>
      <c r="J79" s="33">
        <v>804.37099730027023</v>
      </c>
      <c r="K79" s="33">
        <v>799.46674475172324</v>
      </c>
      <c r="L79" s="33">
        <v>818.1070254628338</v>
      </c>
      <c r="M79" s="33">
        <v>749.0844918385518</v>
      </c>
      <c r="N79" s="33">
        <v>756.54617883337369</v>
      </c>
      <c r="O79" s="33">
        <v>749.4193103064764</v>
      </c>
      <c r="P79" s="33">
        <v>711.43943666648056</v>
      </c>
      <c r="Q79" s="33">
        <v>676.2113153585525</v>
      </c>
      <c r="R79" s="33">
        <v>644.81190243274261</v>
      </c>
      <c r="S79" s="33">
        <v>682.03572750138915</v>
      </c>
      <c r="T79" s="33">
        <v>640.70111698709229</v>
      </c>
      <c r="U79" s="33">
        <v>632.67023513827496</v>
      </c>
      <c r="V79" s="33">
        <v>614.10285844826899</v>
      </c>
      <c r="W79" s="33">
        <v>641.40983211768173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19184.486919039115</v>
      </c>
      <c r="D81" s="117">
        <f t="shared" si="28"/>
        <v>16886.028335368363</v>
      </c>
      <c r="E81" s="117">
        <f t="shared" si="28"/>
        <v>17614.54812600341</v>
      </c>
      <c r="F81" s="117">
        <f t="shared" si="28"/>
        <v>16813.658755165514</v>
      </c>
      <c r="G81" s="117">
        <f t="shared" si="28"/>
        <v>14838.518359651691</v>
      </c>
      <c r="H81" s="117">
        <f t="shared" si="28"/>
        <v>13495.329314565915</v>
      </c>
      <c r="I81" s="117">
        <f t="shared" si="28"/>
        <v>12662.535244275607</v>
      </c>
      <c r="J81" s="117">
        <f t="shared" si="28"/>
        <v>12188.059770180904</v>
      </c>
      <c r="K81" s="117">
        <f t="shared" si="28"/>
        <v>12581.489296393796</v>
      </c>
      <c r="L81" s="117">
        <f t="shared" si="28"/>
        <v>14758.918493828924</v>
      </c>
      <c r="M81" s="117">
        <f t="shared" si="28"/>
        <v>13736.091295597862</v>
      </c>
      <c r="N81" s="117">
        <f t="shared" si="28"/>
        <v>15085.747699347816</v>
      </c>
      <c r="O81" s="117">
        <f t="shared" si="28"/>
        <v>15595.069928856072</v>
      </c>
      <c r="P81" s="117">
        <f t="shared" si="28"/>
        <v>12697.950037064284</v>
      </c>
      <c r="Q81" s="117">
        <f t="shared" si="28"/>
        <v>12298.183419549776</v>
      </c>
      <c r="R81" s="117">
        <f t="shared" ref="R81:V81" si="29">R82+R85+R87+R100</f>
        <v>9097.7379687104694</v>
      </c>
      <c r="S81" s="117">
        <f t="shared" si="29"/>
        <v>8657.1898975906715</v>
      </c>
      <c r="T81" s="117">
        <f t="shared" si="29"/>
        <v>9009.7103723022046</v>
      </c>
      <c r="U81" s="117">
        <f t="shared" si="29"/>
        <v>9239.6262168740159</v>
      </c>
      <c r="V81" s="117">
        <f t="shared" si="29"/>
        <v>9192.3520468198549</v>
      </c>
      <c r="W81" s="117">
        <f t="shared" ref="W81" si="30">W82+W85+W87+W100</f>
        <v>8608.9779784835264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16344.950995626181</v>
      </c>
      <c r="D82" s="122">
        <f t="shared" si="31"/>
        <v>13955.851239188596</v>
      </c>
      <c r="E82" s="122">
        <f t="shared" si="31"/>
        <v>14641.440237251156</v>
      </c>
      <c r="F82" s="122">
        <f t="shared" si="31"/>
        <v>13638.638582687077</v>
      </c>
      <c r="G82" s="122">
        <f t="shared" si="31"/>
        <v>11751.249105438243</v>
      </c>
      <c r="H82" s="122">
        <f t="shared" si="31"/>
        <v>10427.868330524963</v>
      </c>
      <c r="I82" s="122">
        <f t="shared" si="31"/>
        <v>9528.5360903194778</v>
      </c>
      <c r="J82" s="122">
        <f t="shared" si="31"/>
        <v>9181.7972922106801</v>
      </c>
      <c r="K82" s="122">
        <f t="shared" si="31"/>
        <v>9703.0661810568236</v>
      </c>
      <c r="L82" s="122">
        <f t="shared" si="31"/>
        <v>11735.845943889937</v>
      </c>
      <c r="M82" s="122">
        <f t="shared" si="31"/>
        <v>10728.580870838121</v>
      </c>
      <c r="N82" s="122">
        <f t="shared" si="31"/>
        <v>12286.8675753198</v>
      </c>
      <c r="O82" s="122">
        <f t="shared" si="31"/>
        <v>12890.133542896252</v>
      </c>
      <c r="P82" s="122">
        <f t="shared" si="31"/>
        <v>9671.333211625164</v>
      </c>
      <c r="Q82" s="122">
        <f t="shared" si="31"/>
        <v>9493.3637599536469</v>
      </c>
      <c r="R82" s="122">
        <f t="shared" ref="R82:V82" si="32">SUM(R83:R84)</f>
        <v>6682.563731896742</v>
      </c>
      <c r="S82" s="122">
        <f t="shared" si="32"/>
        <v>6072.4317449310793</v>
      </c>
      <c r="T82" s="122">
        <f t="shared" si="32"/>
        <v>6259.0885502518267</v>
      </c>
      <c r="U82" s="122">
        <f t="shared" si="32"/>
        <v>6703.3650843706464</v>
      </c>
      <c r="V82" s="122">
        <f t="shared" si="32"/>
        <v>6695.383567782299</v>
      </c>
      <c r="W82" s="122">
        <f t="shared" ref="W82" si="33">SUM(W83:W84)</f>
        <v>6006.7284075620346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16242.976804352824</v>
      </c>
      <c r="D83" s="98">
        <v>13868.573188667449</v>
      </c>
      <c r="E83" s="98">
        <v>14550.449307703839</v>
      </c>
      <c r="F83" s="98">
        <v>13553.031250166579</v>
      </c>
      <c r="G83" s="98">
        <v>11677.019527059218</v>
      </c>
      <c r="H83" s="98">
        <v>10362.349788779273</v>
      </c>
      <c r="I83" s="98">
        <v>9468.6973243343637</v>
      </c>
      <c r="J83" s="98">
        <v>9123.6868508292628</v>
      </c>
      <c r="K83" s="98">
        <v>9641.3767089450066</v>
      </c>
      <c r="L83" s="98">
        <v>11661.024165379382</v>
      </c>
      <c r="M83" s="98">
        <v>10660.316358259899</v>
      </c>
      <c r="N83" s="98">
        <v>12208.260572665817</v>
      </c>
      <c r="O83" s="98">
        <v>12807.19091906515</v>
      </c>
      <c r="P83" s="98">
        <v>9608.6065492318485</v>
      </c>
      <c r="Q83" s="98">
        <v>9431.2608410856174</v>
      </c>
      <c r="R83" s="98">
        <v>6638.7392595815345</v>
      </c>
      <c r="S83" s="98">
        <v>6032.3393090528534</v>
      </c>
      <c r="T83" s="98">
        <v>6217.2166389690392</v>
      </c>
      <c r="U83" s="98">
        <v>6658.4554492341549</v>
      </c>
      <c r="V83" s="98">
        <v>6650.0074120799263</v>
      </c>
      <c r="W83" s="98">
        <v>5965.9797313054196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101.97419127335627</v>
      </c>
      <c r="D84" s="98">
        <v>87.278050521147293</v>
      </c>
      <c r="E84" s="98">
        <v>90.99092954731637</v>
      </c>
      <c r="F84" s="98">
        <v>85.607332520498247</v>
      </c>
      <c r="G84" s="98">
        <v>74.229578379024261</v>
      </c>
      <c r="H84" s="98">
        <v>65.518541745691365</v>
      </c>
      <c r="I84" s="98">
        <v>59.838765985114563</v>
      </c>
      <c r="J84" s="98">
        <v>58.110441381417267</v>
      </c>
      <c r="K84" s="98">
        <v>61.689472111816364</v>
      </c>
      <c r="L84" s="98">
        <v>74.821778510555504</v>
      </c>
      <c r="M84" s="98">
        <v>68.264512578222622</v>
      </c>
      <c r="N84" s="98">
        <v>78.6070026539834</v>
      </c>
      <c r="O84" s="98">
        <v>82.942623831102367</v>
      </c>
      <c r="P84" s="98">
        <v>62.726662393316282</v>
      </c>
      <c r="Q84" s="98">
        <v>62.102918868029327</v>
      </c>
      <c r="R84" s="98">
        <v>43.824472315207025</v>
      </c>
      <c r="S84" s="98">
        <v>40.092435878225757</v>
      </c>
      <c r="T84" s="98">
        <v>41.871911282787096</v>
      </c>
      <c r="U84" s="98">
        <v>44.909635136491389</v>
      </c>
      <c r="V84" s="98">
        <v>45.376155702372557</v>
      </c>
      <c r="W84" s="98">
        <v>40.748676256615092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1.1722945788165844</v>
      </c>
      <c r="D85" s="122">
        <f t="shared" si="34"/>
        <v>0.77205567266781971</v>
      </c>
      <c r="E85" s="122">
        <f t="shared" si="34"/>
        <v>24.863055899353498</v>
      </c>
      <c r="F85" s="122">
        <f t="shared" si="34"/>
        <v>28.68439331000539</v>
      </c>
      <c r="G85" s="122">
        <f t="shared" si="34"/>
        <v>29.467431142969517</v>
      </c>
      <c r="H85" s="122">
        <f t="shared" si="34"/>
        <v>56.603681982820881</v>
      </c>
      <c r="I85" s="122">
        <f t="shared" si="34"/>
        <v>35.617092677215801</v>
      </c>
      <c r="J85" s="122">
        <f t="shared" si="34"/>
        <v>29.315517266659569</v>
      </c>
      <c r="K85" s="122">
        <f t="shared" si="34"/>
        <v>27.064067489950979</v>
      </c>
      <c r="L85" s="122">
        <f t="shared" si="34"/>
        <v>35.19550100729883</v>
      </c>
      <c r="M85" s="122">
        <f t="shared" si="34"/>
        <v>31.187153045832297</v>
      </c>
      <c r="N85" s="122">
        <f t="shared" si="34"/>
        <v>26.159053644139743</v>
      </c>
      <c r="O85" s="122">
        <f t="shared" si="34"/>
        <v>23.49885190997886</v>
      </c>
      <c r="P85" s="122">
        <f t="shared" si="34"/>
        <v>8.4020562193684736</v>
      </c>
      <c r="Q85" s="122">
        <f t="shared" si="34"/>
        <v>7.1050544606155519</v>
      </c>
      <c r="R85" s="122">
        <f t="shared" si="34"/>
        <v>3.3085665930451138</v>
      </c>
      <c r="S85" s="122">
        <f t="shared" si="34"/>
        <v>6.0305062157693792</v>
      </c>
      <c r="T85" s="122">
        <f t="shared" si="34"/>
        <v>6.1668810325776535</v>
      </c>
      <c r="U85" s="122">
        <f t="shared" si="34"/>
        <v>8.0946303619267024</v>
      </c>
      <c r="V85" s="122">
        <f t="shared" si="34"/>
        <v>14.083117302032358</v>
      </c>
      <c r="W85" s="122">
        <f t="shared" si="34"/>
        <v>8.467175820633404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1.1722945788165844</v>
      </c>
      <c r="D86" s="98">
        <f>IF(RES_hhdet_in_fec!D86=0,0,RES_hhdet_in_fec!D86*1000*11630/RES_hhdet_in_new!D83)</f>
        <v>0.77205567266781971</v>
      </c>
      <c r="E86" s="98">
        <f>IF(RES_hhdet_in_fec!E86=0,0,RES_hhdet_in_fec!E86*1000*11630/RES_hhdet_in_new!E83)</f>
        <v>24.863055899353498</v>
      </c>
      <c r="F86" s="98">
        <f>IF(RES_hhdet_in_fec!F86=0,0,RES_hhdet_in_fec!F86*1000*11630/RES_hhdet_in_new!F83)</f>
        <v>28.68439331000539</v>
      </c>
      <c r="G86" s="98">
        <f>IF(RES_hhdet_in_fec!G86=0,0,RES_hhdet_in_fec!G86*1000*11630/RES_hhdet_in_new!G83)</f>
        <v>29.467431142969517</v>
      </c>
      <c r="H86" s="98">
        <f>IF(RES_hhdet_in_fec!H86=0,0,RES_hhdet_in_fec!H86*1000*11630/RES_hhdet_in_new!H83)</f>
        <v>56.603681982820881</v>
      </c>
      <c r="I86" s="98">
        <f>IF(RES_hhdet_in_fec!I86=0,0,RES_hhdet_in_fec!I86*1000*11630/RES_hhdet_in_new!I83)</f>
        <v>35.617092677215801</v>
      </c>
      <c r="J86" s="98">
        <f>IF(RES_hhdet_in_fec!J86=0,0,RES_hhdet_in_fec!J86*1000*11630/RES_hhdet_in_new!J83)</f>
        <v>29.315517266659569</v>
      </c>
      <c r="K86" s="98">
        <f>IF(RES_hhdet_in_fec!K86=0,0,RES_hhdet_in_fec!K86*1000*11630/RES_hhdet_in_new!K83)</f>
        <v>27.064067489950979</v>
      </c>
      <c r="L86" s="98">
        <f>IF(RES_hhdet_in_fec!L86=0,0,RES_hhdet_in_fec!L86*1000*11630/RES_hhdet_in_new!L83)</f>
        <v>35.19550100729883</v>
      </c>
      <c r="M86" s="98">
        <f>IF(RES_hhdet_in_fec!M86=0,0,RES_hhdet_in_fec!M86*1000*11630/RES_hhdet_in_new!M83)</f>
        <v>31.187153045832297</v>
      </c>
      <c r="N86" s="98">
        <f>IF(RES_hhdet_in_fec!N86=0,0,RES_hhdet_in_fec!N86*1000*11630/RES_hhdet_in_new!N83)</f>
        <v>26.159053644139743</v>
      </c>
      <c r="O86" s="98">
        <f>IF(RES_hhdet_in_fec!O86=0,0,RES_hhdet_in_fec!O86*1000*11630/RES_hhdet_in_new!O83)</f>
        <v>23.49885190997886</v>
      </c>
      <c r="P86" s="98">
        <f>IF(RES_hhdet_in_fec!P86=0,0,RES_hhdet_in_fec!P86*1000*11630/RES_hhdet_in_new!P83)</f>
        <v>8.4020562193684736</v>
      </c>
      <c r="Q86" s="98">
        <f>IF(RES_hhdet_in_fec!Q86=0,0,RES_hhdet_in_fec!Q86*1000*11630/RES_hhdet_in_new!Q83)</f>
        <v>7.1050544606155519</v>
      </c>
      <c r="R86" s="98">
        <f>IF(RES_hhdet_in_fec!R86=0,0,RES_hhdet_in_fec!R86*1000*11630/RES_hhdet_in_new!R83)</f>
        <v>3.3085665930451138</v>
      </c>
      <c r="S86" s="98">
        <f>IF(RES_hhdet_in_fec!S86=0,0,RES_hhdet_in_fec!S86*1000*11630/RES_hhdet_in_new!S83)</f>
        <v>6.0305062157693792</v>
      </c>
      <c r="T86" s="98">
        <f>IF(RES_hhdet_in_fec!T86=0,0,RES_hhdet_in_fec!T86*1000*11630/RES_hhdet_in_new!T83)</f>
        <v>6.1668810325776535</v>
      </c>
      <c r="U86" s="98">
        <f>IF(RES_hhdet_in_fec!U86=0,0,RES_hhdet_in_fec!U86*1000*11630/RES_hhdet_in_new!U83)</f>
        <v>8.0946303619267024</v>
      </c>
      <c r="V86" s="98">
        <f>IF(RES_hhdet_in_fec!V86=0,0,RES_hhdet_in_fec!V86*1000*11630/RES_hhdet_in_new!V83)</f>
        <v>14.083117302032358</v>
      </c>
      <c r="W86" s="98">
        <f>IF(RES_hhdet_in_fec!W86=0,0,RES_hhdet_in_fec!W86*1000*11630/RES_hhdet_in_new!W83)</f>
        <v>8.467175820633404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2010.0447869822692</v>
      </c>
      <c r="D87" s="122">
        <v>2079.9120020990581</v>
      </c>
      <c r="E87" s="122">
        <v>2080.1234567030501</v>
      </c>
      <c r="F87" s="122">
        <v>2252.1606947109176</v>
      </c>
      <c r="G87" s="122">
        <v>2144.9693020425302</v>
      </c>
      <c r="H87" s="122">
        <v>2116.5978947976287</v>
      </c>
      <c r="I87" s="122">
        <v>2254.2533625741039</v>
      </c>
      <c r="J87" s="122">
        <v>2172.5759634032952</v>
      </c>
      <c r="K87" s="122">
        <v>2051.8923030952965</v>
      </c>
      <c r="L87" s="122">
        <v>2169.7700234688541</v>
      </c>
      <c r="M87" s="122">
        <v>2227.2387798753575</v>
      </c>
      <c r="N87" s="122">
        <v>2016.1748915505013</v>
      </c>
      <c r="O87" s="122">
        <v>1932.0182237433655</v>
      </c>
      <c r="P87" s="122">
        <v>2306.7753325532703</v>
      </c>
      <c r="Q87" s="122">
        <v>2121.5032897769624</v>
      </c>
      <c r="R87" s="122">
        <v>1767.0537677879408</v>
      </c>
      <c r="S87" s="122">
        <v>1896.6919189424336</v>
      </c>
      <c r="T87" s="122">
        <v>2103.7538240307081</v>
      </c>
      <c r="U87" s="122">
        <v>1895.4962670031668</v>
      </c>
      <c r="V87" s="122">
        <v>1868.7825032872549</v>
      </c>
      <c r="W87" s="122">
        <v>1952.3725629831774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2229.4224759154445</v>
      </c>
      <c r="D88" s="98">
        <v>2218.6611075311548</v>
      </c>
      <c r="E88" s="98">
        <v>2420.4772124539559</v>
      </c>
      <c r="F88" s="98">
        <v>2311.5929569399932</v>
      </c>
      <c r="G88" s="98">
        <v>2145.8748992722853</v>
      </c>
      <c r="H88" s="98">
        <v>2180.6814345479615</v>
      </c>
      <c r="I88" s="98">
        <v>2362.0087825966466</v>
      </c>
      <c r="J88" s="98">
        <v>2302.1794222540957</v>
      </c>
      <c r="K88" s="98">
        <v>2076.733428343498</v>
      </c>
      <c r="L88" s="98">
        <v>2234.8354458286917</v>
      </c>
      <c r="M88" s="98">
        <v>2237.9226890809518</v>
      </c>
      <c r="N88" s="98">
        <v>1911.2375774060761</v>
      </c>
      <c r="O88" s="98">
        <v>1929.5946272004028</v>
      </c>
      <c r="P88" s="98">
        <v>2318.88924954917</v>
      </c>
      <c r="Q88" s="98">
        <v>2167.1581993350947</v>
      </c>
      <c r="R88" s="98">
        <v>1737.0355010769047</v>
      </c>
      <c r="S88" s="98">
        <v>1875.8732678718816</v>
      </c>
      <c r="T88" s="98">
        <v>2201.6699735197135</v>
      </c>
      <c r="U88" s="98">
        <v>1889.7549373965451</v>
      </c>
      <c r="V88" s="98">
        <v>1841.3587074209429</v>
      </c>
      <c r="W88" s="98">
        <v>1979.4887190887277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1846.2064752449965</v>
      </c>
      <c r="D89" s="98">
        <v>1858.6845407448266</v>
      </c>
      <c r="E89" s="98">
        <v>2043.0550298657372</v>
      </c>
      <c r="F89" s="98">
        <v>1982.8332269245034</v>
      </c>
      <c r="G89" s="98">
        <v>1849.4348566367385</v>
      </c>
      <c r="H89" s="98">
        <v>1891.0957230167528</v>
      </c>
      <c r="I89" s="98">
        <v>2089.2729532430785</v>
      </c>
      <c r="J89" s="98">
        <v>2026.1211648001999</v>
      </c>
      <c r="K89" s="98">
        <v>1842.3038992193406</v>
      </c>
      <c r="L89" s="98">
        <v>1994.7543054243417</v>
      </c>
      <c r="M89" s="98">
        <v>2017.0976726712695</v>
      </c>
      <c r="N89" s="98">
        <v>1731.9408586944255</v>
      </c>
      <c r="O89" s="98">
        <v>1763.2015429215642</v>
      </c>
      <c r="P89" s="98">
        <v>2108.4385123043571</v>
      </c>
      <c r="Q89" s="98">
        <v>1977.5036178786511</v>
      </c>
      <c r="R89" s="98">
        <v>0</v>
      </c>
      <c r="S89" s="98">
        <v>0</v>
      </c>
      <c r="T89" s="98">
        <v>2053.5340100164499</v>
      </c>
      <c r="U89" s="98">
        <v>1774.2300351826188</v>
      </c>
      <c r="V89" s="98">
        <v>1734.6323753745826</v>
      </c>
      <c r="W89" s="98">
        <v>1883.4193373888563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921.76041693119942</v>
      </c>
      <c r="D90" s="101">
        <v>943.97649585959118</v>
      </c>
      <c r="E90" s="101">
        <v>1030.3967680180485</v>
      </c>
      <c r="F90" s="101">
        <v>1050.91598381577</v>
      </c>
      <c r="G90" s="101">
        <v>959.40258217973746</v>
      </c>
      <c r="H90" s="101">
        <v>967.30696887050942</v>
      </c>
      <c r="I90" s="101">
        <v>1163.2418384191715</v>
      </c>
      <c r="J90" s="101">
        <v>1026.0904593092182</v>
      </c>
      <c r="K90" s="101">
        <v>935.66940066561233</v>
      </c>
      <c r="L90" s="101">
        <v>1001.1853720015807</v>
      </c>
      <c r="M90" s="101">
        <v>1042.1586181377004</v>
      </c>
      <c r="N90" s="101">
        <v>893.80272141651744</v>
      </c>
      <c r="O90" s="101">
        <v>944.05735987624928</v>
      </c>
      <c r="P90" s="101">
        <v>1022.7975234535951</v>
      </c>
      <c r="Q90" s="101">
        <v>942.82690649041081</v>
      </c>
      <c r="R90" s="101">
        <v>0</v>
      </c>
      <c r="S90" s="101">
        <v>0</v>
      </c>
      <c r="T90" s="101">
        <v>945.28216159960061</v>
      </c>
      <c r="U90" s="101">
        <v>817.54770827539278</v>
      </c>
      <c r="V90" s="101">
        <v>750.26176965797492</v>
      </c>
      <c r="W90" s="101">
        <v>898.8463186266041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924.44605831379715</v>
      </c>
      <c r="D91" s="104">
        <v>914.70804488523572</v>
      </c>
      <c r="E91" s="104">
        <v>1012.6582618476891</v>
      </c>
      <c r="F91" s="104">
        <v>931.9172431087336</v>
      </c>
      <c r="G91" s="104">
        <v>890.03227445700111</v>
      </c>
      <c r="H91" s="104">
        <v>923.78875414624326</v>
      </c>
      <c r="I91" s="104">
        <v>926.03111482390716</v>
      </c>
      <c r="J91" s="104">
        <v>1000.0307054909817</v>
      </c>
      <c r="K91" s="104">
        <v>906.63449855372801</v>
      </c>
      <c r="L91" s="104">
        <v>993.56893342276112</v>
      </c>
      <c r="M91" s="104">
        <v>974.93905453356933</v>
      </c>
      <c r="N91" s="104">
        <v>838.13813727790796</v>
      </c>
      <c r="O91" s="104">
        <v>819.14418304531489</v>
      </c>
      <c r="P91" s="104">
        <v>1085.6409888507619</v>
      </c>
      <c r="Q91" s="104">
        <v>1034.6767113882404</v>
      </c>
      <c r="R91" s="104">
        <v>0</v>
      </c>
      <c r="S91" s="104">
        <v>0</v>
      </c>
      <c r="T91" s="104">
        <v>1108.2518484168493</v>
      </c>
      <c r="U91" s="104">
        <v>956.68232690722596</v>
      </c>
      <c r="V91" s="104">
        <v>984.37060571660777</v>
      </c>
      <c r="W91" s="104">
        <v>984.57301876225279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2328.404342220314</v>
      </c>
      <c r="D92" s="101">
        <v>2342.1148910866746</v>
      </c>
      <c r="E92" s="101">
        <v>2014.4116354071696</v>
      </c>
      <c r="F92" s="101">
        <v>2814.9413668712914</v>
      </c>
      <c r="G92" s="101">
        <v>2460.0892016616522</v>
      </c>
      <c r="H92" s="101">
        <v>2616.0819195037711</v>
      </c>
      <c r="I92" s="101">
        <v>2180.8982234917917</v>
      </c>
      <c r="J92" s="101">
        <v>2493.5335251715628</v>
      </c>
      <c r="K92" s="101">
        <v>2417.7438433675761</v>
      </c>
      <c r="L92" s="101">
        <v>2499.5971897821346</v>
      </c>
      <c r="M92" s="101">
        <v>2678.9559895221214</v>
      </c>
      <c r="N92" s="101">
        <v>2389.2201534910264</v>
      </c>
      <c r="O92" s="101">
        <v>2066.1145452393162</v>
      </c>
      <c r="P92" s="101">
        <v>0</v>
      </c>
      <c r="Q92" s="101">
        <v>1612.1161514450644</v>
      </c>
      <c r="R92" s="101">
        <v>2086.9476624957492</v>
      </c>
      <c r="S92" s="101">
        <v>1673.994222103426</v>
      </c>
      <c r="T92" s="101">
        <v>2337.3400180581157</v>
      </c>
      <c r="U92" s="101">
        <v>2067.4920693115041</v>
      </c>
      <c r="V92" s="101">
        <v>2213.3426412994572</v>
      </c>
      <c r="W92" s="101">
        <v>1950.1673492446862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1907.4128884225827</v>
      </c>
      <c r="D93" s="104">
        <v>1929.3759010152849</v>
      </c>
      <c r="E93" s="104">
        <v>1660.7158533317627</v>
      </c>
      <c r="F93" s="104">
        <v>2350.3962189571516</v>
      </c>
      <c r="G93" s="104">
        <v>2050.490229818136</v>
      </c>
      <c r="H93" s="104">
        <v>2181.2530220196008</v>
      </c>
      <c r="I93" s="104">
        <v>0</v>
      </c>
      <c r="J93" s="104">
        <v>2087.2879491821514</v>
      </c>
      <c r="K93" s="104">
        <v>2032.3713771825308</v>
      </c>
      <c r="L93" s="104">
        <v>2104.3249474990293</v>
      </c>
      <c r="M93" s="104">
        <v>2281.7934222957656</v>
      </c>
      <c r="N93" s="104">
        <v>2054.6043010571275</v>
      </c>
      <c r="O93" s="104">
        <v>1809.4739048321981</v>
      </c>
      <c r="P93" s="104">
        <v>0</v>
      </c>
      <c r="Q93" s="104">
        <v>0</v>
      </c>
      <c r="R93" s="104">
        <v>1881.254314501992</v>
      </c>
      <c r="S93" s="104">
        <v>0</v>
      </c>
      <c r="T93" s="104">
        <v>2139.9465109445955</v>
      </c>
      <c r="U93" s="104">
        <v>1906.4971585972444</v>
      </c>
      <c r="V93" s="104">
        <v>2044.8536964973041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962.87965699544941</v>
      </c>
      <c r="D94" s="98">
        <v>996.72020342187216</v>
      </c>
      <c r="E94" s="98">
        <v>854.84054176273207</v>
      </c>
      <c r="F94" s="98">
        <v>1282.3233270752637</v>
      </c>
      <c r="G94" s="98">
        <v>1100.8596070676542</v>
      </c>
      <c r="H94" s="98">
        <v>1162.4389562864951</v>
      </c>
      <c r="I94" s="98">
        <v>0</v>
      </c>
      <c r="J94" s="98">
        <v>1110.439165617621</v>
      </c>
      <c r="K94" s="98">
        <v>1090.2532991514752</v>
      </c>
      <c r="L94" s="98">
        <v>1119.2937786849402</v>
      </c>
      <c r="M94" s="98">
        <v>1249.3017235581106</v>
      </c>
      <c r="N94" s="98">
        <v>1120.3216883337843</v>
      </c>
      <c r="O94" s="98">
        <v>1010.0705795757527</v>
      </c>
      <c r="P94" s="98">
        <v>0</v>
      </c>
      <c r="Q94" s="98">
        <v>0</v>
      </c>
      <c r="R94" s="98">
        <v>918.66548586050646</v>
      </c>
      <c r="S94" s="98">
        <v>0</v>
      </c>
      <c r="T94" s="98">
        <v>1004.723306800059</v>
      </c>
      <c r="U94" s="98">
        <v>897.01430349324767</v>
      </c>
      <c r="V94" s="98">
        <v>910.2518881196695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944.53323142713327</v>
      </c>
      <c r="D95" s="98">
        <v>932.65569759341236</v>
      </c>
      <c r="E95" s="98">
        <v>805.87531156903083</v>
      </c>
      <c r="F95" s="98">
        <v>1068.0728918818872</v>
      </c>
      <c r="G95" s="98">
        <v>949.63062275048162</v>
      </c>
      <c r="H95" s="98">
        <v>1018.8140657331062</v>
      </c>
      <c r="I95" s="98">
        <v>0</v>
      </c>
      <c r="J95" s="98">
        <v>976.84878356453021</v>
      </c>
      <c r="K95" s="98">
        <v>942.11807803105557</v>
      </c>
      <c r="L95" s="98">
        <v>985.03116881408869</v>
      </c>
      <c r="M95" s="98">
        <v>1032.491698737655</v>
      </c>
      <c r="N95" s="98">
        <v>934.28261272334316</v>
      </c>
      <c r="O95" s="98">
        <v>799.40332525644556</v>
      </c>
      <c r="P95" s="98">
        <v>0</v>
      </c>
      <c r="Q95" s="98">
        <v>0</v>
      </c>
      <c r="R95" s="98">
        <v>962.58882864148552</v>
      </c>
      <c r="S95" s="98">
        <v>0</v>
      </c>
      <c r="T95" s="98">
        <v>1135.2232041445366</v>
      </c>
      <c r="U95" s="98">
        <v>1009.4828551039965</v>
      </c>
      <c r="V95" s="98">
        <v>1134.6018083776346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2052.8842114382228</v>
      </c>
      <c r="D96" s="101">
        <v>2144.3550435602137</v>
      </c>
      <c r="E96" s="101">
        <v>2182.5843609624567</v>
      </c>
      <c r="F96" s="101">
        <v>2219.2999091187157</v>
      </c>
      <c r="G96" s="101">
        <v>2214.5904262413155</v>
      </c>
      <c r="H96" s="101">
        <v>2165.2160881675441</v>
      </c>
      <c r="I96" s="101">
        <v>2350.6491317685541</v>
      </c>
      <c r="J96" s="101">
        <v>2168.4959644555552</v>
      </c>
      <c r="K96" s="101">
        <v>2185.2458749375196</v>
      </c>
      <c r="L96" s="101">
        <v>2217.8888706951061</v>
      </c>
      <c r="M96" s="101">
        <v>2364.5595240291013</v>
      </c>
      <c r="N96" s="101">
        <v>2230.857592935839</v>
      </c>
      <c r="O96" s="101">
        <v>2153.2821306905144</v>
      </c>
      <c r="P96" s="101">
        <v>0</v>
      </c>
      <c r="Q96" s="101">
        <v>1941.6030023123701</v>
      </c>
      <c r="R96" s="101">
        <v>1929.0107969203689</v>
      </c>
      <c r="S96" s="101">
        <v>2051.27546224566</v>
      </c>
      <c r="T96" s="101">
        <v>2127.1155583956343</v>
      </c>
      <c r="U96" s="101">
        <v>2012.7416267961637</v>
      </c>
      <c r="V96" s="101">
        <v>1982.3244919345193</v>
      </c>
      <c r="W96" s="101">
        <v>0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1784.0510717602258</v>
      </c>
      <c r="D97" s="104">
        <v>1871.3484363352384</v>
      </c>
      <c r="E97" s="104">
        <v>1907.0255944020973</v>
      </c>
      <c r="F97" s="104">
        <v>1954.039819783826</v>
      </c>
      <c r="G97" s="104">
        <v>1947.4197647593526</v>
      </c>
      <c r="H97" s="104">
        <v>1902.828027401566</v>
      </c>
      <c r="I97" s="104">
        <v>2092.7525015780802</v>
      </c>
      <c r="J97" s="104">
        <v>1909.7303927384216</v>
      </c>
      <c r="K97" s="104">
        <v>1929.8751235891912</v>
      </c>
      <c r="L97" s="104">
        <v>1958.870857792981</v>
      </c>
      <c r="M97" s="104">
        <v>2103.4458191448493</v>
      </c>
      <c r="N97" s="104">
        <v>1991.5473855365262</v>
      </c>
      <c r="O97" s="104">
        <v>1941.3925176494836</v>
      </c>
      <c r="P97" s="104">
        <v>0</v>
      </c>
      <c r="Q97" s="104">
        <v>1755.8156960512706</v>
      </c>
      <c r="R97" s="104">
        <v>1755.0367753276307</v>
      </c>
      <c r="S97" s="104">
        <v>1883.3179465819783</v>
      </c>
      <c r="T97" s="104">
        <v>1947.4964723162047</v>
      </c>
      <c r="U97" s="104">
        <v>1851.36894314095</v>
      </c>
      <c r="V97" s="104">
        <v>1820.6519164338802</v>
      </c>
      <c r="W97" s="104">
        <v>1924.0713319116242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848.35594704546304</v>
      </c>
      <c r="D98" s="98">
        <v>913.34695873920441</v>
      </c>
      <c r="E98" s="98">
        <v>929.54084708994776</v>
      </c>
      <c r="F98" s="98">
        <v>1009.808280852504</v>
      </c>
      <c r="G98" s="98">
        <v>990.79039492376512</v>
      </c>
      <c r="H98" s="98">
        <v>959.0482365099366</v>
      </c>
      <c r="I98" s="98">
        <v>1158.6257229594169</v>
      </c>
      <c r="J98" s="98">
        <v>963.24473866141454</v>
      </c>
      <c r="K98" s="98">
        <v>985.03941010901212</v>
      </c>
      <c r="L98" s="98">
        <v>991.23351853091242</v>
      </c>
      <c r="M98" s="98">
        <v>1105.8926635232876</v>
      </c>
      <c r="N98" s="98">
        <v>1047.4827088741229</v>
      </c>
      <c r="O98" s="98">
        <v>1058.1372459514957</v>
      </c>
      <c r="P98" s="98">
        <v>0</v>
      </c>
      <c r="Q98" s="98">
        <v>839.4478296325035</v>
      </c>
      <c r="R98" s="98">
        <v>845.48775994291088</v>
      </c>
      <c r="S98" s="98">
        <v>958.57810793845317</v>
      </c>
      <c r="T98" s="98">
        <v>909.91866474379469</v>
      </c>
      <c r="U98" s="98">
        <v>868.49341074154165</v>
      </c>
      <c r="V98" s="98">
        <v>799.61103149464157</v>
      </c>
      <c r="W98" s="98">
        <v>928.69507797363167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935.69512471476298</v>
      </c>
      <c r="D99" s="98">
        <v>958.00147759603419</v>
      </c>
      <c r="E99" s="98">
        <v>977.48474731214958</v>
      </c>
      <c r="F99" s="98">
        <v>944.23153893132201</v>
      </c>
      <c r="G99" s="98">
        <v>956.62936983558757</v>
      </c>
      <c r="H99" s="98">
        <v>943.77979089162977</v>
      </c>
      <c r="I99" s="98">
        <v>934.12677861866314</v>
      </c>
      <c r="J99" s="98">
        <v>946.4856540770071</v>
      </c>
      <c r="K99" s="98">
        <v>944.83571348017938</v>
      </c>
      <c r="L99" s="98">
        <v>967.63733926206862</v>
      </c>
      <c r="M99" s="98">
        <v>997.55315562156102</v>
      </c>
      <c r="N99" s="98">
        <v>944.06467666240337</v>
      </c>
      <c r="O99" s="98">
        <v>883.25527169798772</v>
      </c>
      <c r="P99" s="98">
        <v>0</v>
      </c>
      <c r="Q99" s="98">
        <v>916.36786641876733</v>
      </c>
      <c r="R99" s="98">
        <v>909.54901538472006</v>
      </c>
      <c r="S99" s="98">
        <v>924.73983864352499</v>
      </c>
      <c r="T99" s="98">
        <v>1037.5778075724104</v>
      </c>
      <c r="U99" s="98">
        <v>982.87553239940826</v>
      </c>
      <c r="V99" s="98">
        <v>1021.0408849392387</v>
      </c>
      <c r="W99" s="98">
        <v>995.37625393799237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828.31884185184742</v>
      </c>
      <c r="D100" s="122">
        <v>849.4930384080435</v>
      </c>
      <c r="E100" s="122">
        <v>868.12137614985011</v>
      </c>
      <c r="F100" s="122">
        <v>894.1750844575123</v>
      </c>
      <c r="G100" s="122">
        <v>912.83252102794813</v>
      </c>
      <c r="H100" s="122">
        <v>894.25940726050237</v>
      </c>
      <c r="I100" s="122">
        <v>844.12869870480893</v>
      </c>
      <c r="J100" s="122">
        <v>804.37099730027023</v>
      </c>
      <c r="K100" s="122">
        <v>799.46674475172324</v>
      </c>
      <c r="L100" s="122">
        <v>818.10702546283358</v>
      </c>
      <c r="M100" s="122">
        <v>749.08449183855191</v>
      </c>
      <c r="N100" s="122">
        <v>756.54617883337369</v>
      </c>
      <c r="O100" s="122">
        <v>749.41931030647629</v>
      </c>
      <c r="P100" s="122">
        <v>711.43943666648045</v>
      </c>
      <c r="Q100" s="122">
        <v>676.21131535855238</v>
      </c>
      <c r="R100" s="122">
        <v>644.81190243274261</v>
      </c>
      <c r="S100" s="122">
        <v>682.03572750138915</v>
      </c>
      <c r="T100" s="122">
        <v>640.70111698709218</v>
      </c>
      <c r="U100" s="122">
        <v>632.67023513827485</v>
      </c>
      <c r="V100" s="122">
        <v>614.1028584482691</v>
      </c>
      <c r="W100" s="122">
        <v>641.40983211768162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828.31884185184742</v>
      </c>
      <c r="D103" s="33">
        <v>849.4930384080435</v>
      </c>
      <c r="E103" s="33">
        <v>868.12137614985011</v>
      </c>
      <c r="F103" s="33">
        <v>894.1750844575123</v>
      </c>
      <c r="G103" s="33">
        <v>912.83252102794813</v>
      </c>
      <c r="H103" s="33">
        <v>894.25940726050237</v>
      </c>
      <c r="I103" s="33">
        <v>844.12869870480893</v>
      </c>
      <c r="J103" s="33">
        <v>804.37099730027023</v>
      </c>
      <c r="K103" s="33">
        <v>799.46674475172324</v>
      </c>
      <c r="L103" s="33">
        <v>818.10702546283358</v>
      </c>
      <c r="M103" s="33">
        <v>749.08449183855191</v>
      </c>
      <c r="N103" s="33">
        <v>756.54617883337369</v>
      </c>
      <c r="O103" s="33">
        <v>749.41931030647629</v>
      </c>
      <c r="P103" s="33">
        <v>711.43943666648045</v>
      </c>
      <c r="Q103" s="33">
        <v>676.21131535855238</v>
      </c>
      <c r="R103" s="33">
        <v>644.81190243274261</v>
      </c>
      <c r="S103" s="33">
        <v>682.03572750138915</v>
      </c>
      <c r="T103" s="33">
        <v>640.70111698709218</v>
      </c>
      <c r="U103" s="33">
        <v>632.67023513827485</v>
      </c>
      <c r="V103" s="33">
        <v>614.1028584482691</v>
      </c>
      <c r="W103" s="33">
        <v>641.40983211768162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12300.240908008156</v>
      </c>
      <c r="F105" s="117">
        <f t="shared" si="35"/>
        <v>16902.78862942183</v>
      </c>
      <c r="G105" s="117">
        <f t="shared" si="35"/>
        <v>14111.281235823892</v>
      </c>
      <c r="H105" s="117">
        <f t="shared" si="35"/>
        <v>11576.618684978406</v>
      </c>
      <c r="I105" s="117">
        <f t="shared" si="35"/>
        <v>9838.2959698549475</v>
      </c>
      <c r="J105" s="117">
        <f t="shared" si="35"/>
        <v>9302.5416760887056</v>
      </c>
      <c r="K105" s="117">
        <f t="shared" si="35"/>
        <v>10871.137897716642</v>
      </c>
      <c r="L105" s="117">
        <f t="shared" si="35"/>
        <v>13565.95130471725</v>
      </c>
      <c r="M105" s="117">
        <f t="shared" si="35"/>
        <v>12794.504869390981</v>
      </c>
      <c r="N105" s="117">
        <f t="shared" si="35"/>
        <v>13688.50526894778</v>
      </c>
      <c r="O105" s="117">
        <f t="shared" si="35"/>
        <v>13401.98830159024</v>
      </c>
      <c r="P105" s="117">
        <f t="shared" si="35"/>
        <v>11088.788856819965</v>
      </c>
      <c r="Q105" s="117">
        <f t="shared" si="35"/>
        <v>10760.046426212122</v>
      </c>
      <c r="R105" s="117">
        <f t="shared" ref="R105:V105" si="36">R106+R109+R111+R120</f>
        <v>9962.8139803169452</v>
      </c>
      <c r="S105" s="117">
        <f t="shared" si="36"/>
        <v>8874.6917408570207</v>
      </c>
      <c r="T105" s="117">
        <f t="shared" si="36"/>
        <v>7664.6217733006079</v>
      </c>
      <c r="U105" s="117">
        <f t="shared" si="36"/>
        <v>8249.8201103999381</v>
      </c>
      <c r="V105" s="117">
        <f t="shared" si="36"/>
        <v>8105.2132415129627</v>
      </c>
      <c r="W105" s="117">
        <f t="shared" ref="W105" si="37">W106+W109+W111+W120</f>
        <v>8984.9428846387273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9498.1833268658102</v>
      </c>
      <c r="F106" s="122">
        <f t="shared" si="38"/>
        <v>13669.220190259848</v>
      </c>
      <c r="G106" s="122">
        <f t="shared" si="38"/>
        <v>11026.56537903292</v>
      </c>
      <c r="H106" s="122">
        <f t="shared" si="38"/>
        <v>8609.197994107355</v>
      </c>
      <c r="I106" s="122">
        <f t="shared" si="38"/>
        <v>6864.768055337423</v>
      </c>
      <c r="J106" s="122">
        <f t="shared" si="38"/>
        <v>6530.0209194720082</v>
      </c>
      <c r="K106" s="122">
        <f t="shared" si="38"/>
        <v>8101.2934507245855</v>
      </c>
      <c r="L106" s="122">
        <f t="shared" si="38"/>
        <v>10621.720191901457</v>
      </c>
      <c r="M106" s="122">
        <f t="shared" si="38"/>
        <v>9883.4667729453995</v>
      </c>
      <c r="N106" s="122">
        <f t="shared" si="38"/>
        <v>10790.280725951132</v>
      </c>
      <c r="O106" s="122">
        <f t="shared" si="38"/>
        <v>10690.654508705977</v>
      </c>
      <c r="P106" s="122">
        <f t="shared" si="38"/>
        <v>8610.5751903804721</v>
      </c>
      <c r="Q106" s="122">
        <f t="shared" si="38"/>
        <v>8311.4447150982196</v>
      </c>
      <c r="R106" s="122">
        <f t="shared" ref="R106:V106" si="39">SUM(R107:R108)</f>
        <v>7487.8823308148721</v>
      </c>
      <c r="S106" s="122">
        <f t="shared" si="39"/>
        <v>6247.7626073905558</v>
      </c>
      <c r="T106" s="122">
        <f t="shared" si="39"/>
        <v>5083.1975817500297</v>
      </c>
      <c r="U106" s="122">
        <f t="shared" si="39"/>
        <v>5764.5682419756895</v>
      </c>
      <c r="V106" s="122">
        <f t="shared" si="39"/>
        <v>5656.2346962134134</v>
      </c>
      <c r="W106" s="122">
        <f t="shared" ref="W106" si="40">SUM(W107:W108)</f>
        <v>6330.0615437867418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9461.6296866268349</v>
      </c>
      <c r="F107" s="98">
        <v>13616.769837647013</v>
      </c>
      <c r="G107" s="98">
        <v>10984.525617029725</v>
      </c>
      <c r="H107" s="98">
        <v>8576.9582620032852</v>
      </c>
      <c r="I107" s="98">
        <v>6839.3891408530599</v>
      </c>
      <c r="J107" s="98">
        <v>6505.9836218928731</v>
      </c>
      <c r="K107" s="98">
        <v>8071.6865820315279</v>
      </c>
      <c r="L107" s="98">
        <v>10583.234713456312</v>
      </c>
      <c r="M107" s="98">
        <v>9848.0750305575548</v>
      </c>
      <c r="N107" s="98">
        <v>10751.722686430274</v>
      </c>
      <c r="O107" s="98">
        <v>10652.42731358016</v>
      </c>
      <c r="P107" s="98">
        <v>8579.65685041496</v>
      </c>
      <c r="Q107" s="98">
        <v>8281.5186954566871</v>
      </c>
      <c r="R107" s="98">
        <v>7461.1650706171249</v>
      </c>
      <c r="S107" s="98">
        <v>6225.6217329850833</v>
      </c>
      <c r="T107" s="98">
        <v>5065.191965167809</v>
      </c>
      <c r="U107" s="98">
        <v>5744.3676731101286</v>
      </c>
      <c r="V107" s="98">
        <v>5636.375324857805</v>
      </c>
      <c r="W107" s="98">
        <v>6307.9737404998914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36.553640238976072</v>
      </c>
      <c r="F108" s="98">
        <v>52.450352612835033</v>
      </c>
      <c r="G108" s="98">
        <v>42.03976200319407</v>
      </c>
      <c r="H108" s="98">
        <v>32.239732104070349</v>
      </c>
      <c r="I108" s="98">
        <v>25.378914484363055</v>
      </c>
      <c r="J108" s="98">
        <v>24.037297579135494</v>
      </c>
      <c r="K108" s="98">
        <v>29.606868693057994</v>
      </c>
      <c r="L108" s="98">
        <v>38.485478445144764</v>
      </c>
      <c r="M108" s="98">
        <v>35.391742387844403</v>
      </c>
      <c r="N108" s="98">
        <v>38.558039520858159</v>
      </c>
      <c r="O108" s="98">
        <v>38.227195125817033</v>
      </c>
      <c r="P108" s="98">
        <v>30.91833996551194</v>
      </c>
      <c r="Q108" s="98">
        <v>29.926019641531656</v>
      </c>
      <c r="R108" s="98">
        <v>26.717260197746786</v>
      </c>
      <c r="S108" s="98">
        <v>22.140874405472903</v>
      </c>
      <c r="T108" s="98">
        <v>18.00561658222037</v>
      </c>
      <c r="U108" s="98">
        <v>20.200568865560868</v>
      </c>
      <c r="V108" s="98">
        <v>19.859371355608229</v>
      </c>
      <c r="W108" s="98">
        <v>22.087803286850264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24.035736100553144</v>
      </c>
      <c r="F109" s="122">
        <f t="shared" si="41"/>
        <v>28.140184807180781</v>
      </c>
      <c r="G109" s="122">
        <f t="shared" si="41"/>
        <v>29.665779655851196</v>
      </c>
      <c r="H109" s="122">
        <f t="shared" si="41"/>
        <v>57.239020372487673</v>
      </c>
      <c r="I109" s="122">
        <f t="shared" si="41"/>
        <v>35.108622832390793</v>
      </c>
      <c r="J109" s="122">
        <f t="shared" si="41"/>
        <v>28.885388878470639</v>
      </c>
      <c r="K109" s="122">
        <f t="shared" si="41"/>
        <v>26.450810575951405</v>
      </c>
      <c r="L109" s="122">
        <f t="shared" si="41"/>
        <v>35.528371146880623</v>
      </c>
      <c r="M109" s="122">
        <f t="shared" si="41"/>
        <v>31.267555839550003</v>
      </c>
      <c r="N109" s="122">
        <f t="shared" si="41"/>
        <v>26.554501938070445</v>
      </c>
      <c r="O109" s="122">
        <f t="shared" si="41"/>
        <v>22.676006224828566</v>
      </c>
      <c r="P109" s="122">
        <f t="shared" si="41"/>
        <v>8.3608696692735265</v>
      </c>
      <c r="Q109" s="122">
        <f t="shared" si="41"/>
        <v>6.9408552389390561</v>
      </c>
      <c r="R109" s="122">
        <f t="shared" si="41"/>
        <v>3.4617750016511333</v>
      </c>
      <c r="S109" s="122">
        <f t="shared" si="41"/>
        <v>5.5937958870181408</v>
      </c>
      <c r="T109" s="122">
        <f t="shared" si="41"/>
        <v>6.5195378521159091</v>
      </c>
      <c r="U109" s="122">
        <f t="shared" si="41"/>
        <v>8.4172032220302277</v>
      </c>
      <c r="V109" s="122">
        <f t="shared" si="41"/>
        <v>14.104659720552888</v>
      </c>
      <c r="W109" s="122">
        <f t="shared" si="41"/>
        <v>8.5131844767399567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24.035736100553144</v>
      </c>
      <c r="F110" s="98">
        <f>IF(RES_hhdet_in_fec!F110=0,0,RES_hhdet_in_fec!F110*1000*11630/RES_hhdet_in_new!F107)</f>
        <v>28.140184807180781</v>
      </c>
      <c r="G110" s="98">
        <f>IF(RES_hhdet_in_fec!G110=0,0,RES_hhdet_in_fec!G110*1000*11630/RES_hhdet_in_new!G107)</f>
        <v>29.665779655851196</v>
      </c>
      <c r="H110" s="98">
        <f>IF(RES_hhdet_in_fec!H110=0,0,RES_hhdet_in_fec!H110*1000*11630/RES_hhdet_in_new!H107)</f>
        <v>57.239020372487673</v>
      </c>
      <c r="I110" s="98">
        <f>IF(RES_hhdet_in_fec!I110=0,0,RES_hhdet_in_fec!I110*1000*11630/RES_hhdet_in_new!I107)</f>
        <v>35.108622832390793</v>
      </c>
      <c r="J110" s="98">
        <f>IF(RES_hhdet_in_fec!J110=0,0,RES_hhdet_in_fec!J110*1000*11630/RES_hhdet_in_new!J107)</f>
        <v>28.885388878470639</v>
      </c>
      <c r="K110" s="98">
        <f>IF(RES_hhdet_in_fec!K110=0,0,RES_hhdet_in_fec!K110*1000*11630/RES_hhdet_in_new!K107)</f>
        <v>26.450810575951405</v>
      </c>
      <c r="L110" s="98">
        <f>IF(RES_hhdet_in_fec!L110=0,0,RES_hhdet_in_fec!L110*1000*11630/RES_hhdet_in_new!L107)</f>
        <v>35.528371146880623</v>
      </c>
      <c r="M110" s="98">
        <f>IF(RES_hhdet_in_fec!M110=0,0,RES_hhdet_in_fec!M110*1000*11630/RES_hhdet_in_new!M107)</f>
        <v>31.267555839550003</v>
      </c>
      <c r="N110" s="98">
        <f>IF(RES_hhdet_in_fec!N110=0,0,RES_hhdet_in_fec!N110*1000*11630/RES_hhdet_in_new!N107)</f>
        <v>26.554501938070445</v>
      </c>
      <c r="O110" s="98">
        <f>IF(RES_hhdet_in_fec!O110=0,0,RES_hhdet_in_fec!O110*1000*11630/RES_hhdet_in_new!O107)</f>
        <v>22.676006224828566</v>
      </c>
      <c r="P110" s="98">
        <f>IF(RES_hhdet_in_fec!P110=0,0,RES_hhdet_in_fec!P110*1000*11630/RES_hhdet_in_new!P107)</f>
        <v>8.3608696692735265</v>
      </c>
      <c r="Q110" s="98">
        <f>IF(RES_hhdet_in_fec!Q110=0,0,RES_hhdet_in_fec!Q110*1000*11630/RES_hhdet_in_new!Q107)</f>
        <v>6.9408552389390561</v>
      </c>
      <c r="R110" s="98">
        <f>IF(RES_hhdet_in_fec!R110=0,0,RES_hhdet_in_fec!R110*1000*11630/RES_hhdet_in_new!R107)</f>
        <v>3.4617750016511333</v>
      </c>
      <c r="S110" s="98">
        <f>IF(RES_hhdet_in_fec!S110=0,0,RES_hhdet_in_fec!S110*1000*11630/RES_hhdet_in_new!S107)</f>
        <v>5.5937958870181408</v>
      </c>
      <c r="T110" s="98">
        <f>IF(RES_hhdet_in_fec!T110=0,0,RES_hhdet_in_fec!T110*1000*11630/RES_hhdet_in_new!T107)</f>
        <v>6.5195378521159091</v>
      </c>
      <c r="U110" s="98">
        <f>IF(RES_hhdet_in_fec!U110=0,0,RES_hhdet_in_fec!U110*1000*11630/RES_hhdet_in_new!U107)</f>
        <v>8.4172032220302277</v>
      </c>
      <c r="V110" s="98">
        <f>IF(RES_hhdet_in_fec!V110=0,0,RES_hhdet_in_fec!V110*1000*11630/RES_hhdet_in_new!V107)</f>
        <v>14.104659720552888</v>
      </c>
      <c r="W110" s="98">
        <f>IF(RES_hhdet_in_fec!W110=0,0,RES_hhdet_in_fec!W110*1000*11630/RES_hhdet_in_new!W107)</f>
        <v>8.5131844767399567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1909.9004688919404</v>
      </c>
      <c r="F111" s="122">
        <v>2311.2531698972894</v>
      </c>
      <c r="G111" s="122">
        <v>2142.2175561071704</v>
      </c>
      <c r="H111" s="122">
        <v>2015.9222632380599</v>
      </c>
      <c r="I111" s="122">
        <v>2094.2905929803228</v>
      </c>
      <c r="J111" s="122">
        <v>1939.2643704379561</v>
      </c>
      <c r="K111" s="122">
        <v>1943.9268916643837</v>
      </c>
      <c r="L111" s="122">
        <v>2090.5957162060781</v>
      </c>
      <c r="M111" s="122">
        <v>2130.6860487674808</v>
      </c>
      <c r="N111" s="122">
        <v>2115.123862225204</v>
      </c>
      <c r="O111" s="122">
        <v>1939.2384763529578</v>
      </c>
      <c r="P111" s="122">
        <v>1758.4133601037388</v>
      </c>
      <c r="Q111" s="122">
        <v>1765.4495405164112</v>
      </c>
      <c r="R111" s="122">
        <v>1826.6579720676789</v>
      </c>
      <c r="S111" s="122">
        <v>1939.299610078059</v>
      </c>
      <c r="T111" s="122">
        <v>1934.2035367113706</v>
      </c>
      <c r="U111" s="122">
        <v>1844.1644300639437</v>
      </c>
      <c r="V111" s="122">
        <v>1820.7710271307267</v>
      </c>
      <c r="W111" s="122">
        <v>2004.9583242575623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1736.7364074199281</v>
      </c>
      <c r="F112" s="98">
        <v>2554.0379549910904</v>
      </c>
      <c r="G112" s="98">
        <v>2208.8246127456418</v>
      </c>
      <c r="H112" s="98">
        <v>1965.2725371348984</v>
      </c>
      <c r="I112" s="98">
        <v>1840.4825601882151</v>
      </c>
      <c r="J112" s="98">
        <v>1733.2023316441037</v>
      </c>
      <c r="K112" s="98">
        <v>1829.6821610319948</v>
      </c>
      <c r="L112" s="98">
        <v>2065.6427014434953</v>
      </c>
      <c r="M112" s="98">
        <v>2046.3977622143857</v>
      </c>
      <c r="N112" s="98">
        <v>2151.3841476888747</v>
      </c>
      <c r="O112" s="98">
        <v>1862.2240144587263</v>
      </c>
      <c r="P112" s="98">
        <v>1814.999015801006</v>
      </c>
      <c r="Q112" s="98">
        <v>1765.9526457994762</v>
      </c>
      <c r="R112" s="98">
        <v>2218.1985431417811</v>
      </c>
      <c r="S112" s="98">
        <v>1994.3148116579107</v>
      </c>
      <c r="T112" s="98">
        <v>1593.4271103662777</v>
      </c>
      <c r="U112" s="98">
        <v>1709.4561953540056</v>
      </c>
      <c r="V112" s="98">
        <v>1591.9288476820172</v>
      </c>
      <c r="W112" s="98">
        <v>2342.9996105303035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1568.8119252357008</v>
      </c>
      <c r="F113" s="98">
        <v>2326.5492262229091</v>
      </c>
      <c r="G113" s="98">
        <v>0</v>
      </c>
      <c r="H113" s="98">
        <v>1796.8816654211371</v>
      </c>
      <c r="I113" s="98">
        <v>0</v>
      </c>
      <c r="J113" s="98">
        <v>1594.4387549064982</v>
      </c>
      <c r="K113" s="98">
        <v>1689.2385321991612</v>
      </c>
      <c r="L113" s="98">
        <v>1912.4070048893411</v>
      </c>
      <c r="M113" s="98">
        <v>1904.533046094901</v>
      </c>
      <c r="N113" s="98">
        <v>2009.0314890734585</v>
      </c>
      <c r="O113" s="98">
        <v>1747.9644703852807</v>
      </c>
      <c r="P113" s="98">
        <v>1700.0831668598175</v>
      </c>
      <c r="Q113" s="98">
        <v>1657.1199696560827</v>
      </c>
      <c r="R113" s="98">
        <v>2089.9606337828077</v>
      </c>
      <c r="S113" s="98">
        <v>0</v>
      </c>
      <c r="T113" s="98">
        <v>0</v>
      </c>
      <c r="U113" s="98">
        <v>0</v>
      </c>
      <c r="V113" s="98">
        <v>0</v>
      </c>
      <c r="W113" s="98">
        <v>2233.1077428005819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736.43049054723019</v>
      </c>
      <c r="F114" s="101">
        <v>1165.8807635107332</v>
      </c>
      <c r="G114" s="101">
        <v>0</v>
      </c>
      <c r="H114" s="101">
        <v>871.51164025301819</v>
      </c>
      <c r="I114" s="101">
        <v>0</v>
      </c>
      <c r="J114" s="101">
        <v>768.30674718019498</v>
      </c>
      <c r="K114" s="101">
        <v>822.37679534450592</v>
      </c>
      <c r="L114" s="101">
        <v>924.03866668001911</v>
      </c>
      <c r="M114" s="101">
        <v>951.29125765167964</v>
      </c>
      <c r="N114" s="101">
        <v>1010.1148380171519</v>
      </c>
      <c r="O114" s="101">
        <v>910.5871187344402</v>
      </c>
      <c r="P114" s="101">
        <v>794.72691079759625</v>
      </c>
      <c r="Q114" s="101">
        <v>762.77153402139845</v>
      </c>
      <c r="R114" s="101">
        <v>983.81858432654553</v>
      </c>
      <c r="S114" s="101">
        <v>0</v>
      </c>
      <c r="T114" s="101">
        <v>0</v>
      </c>
      <c r="U114" s="101">
        <v>0</v>
      </c>
      <c r="V114" s="101">
        <v>0</v>
      </c>
      <c r="W114" s="101">
        <v>1074.6571590662668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832.38143468847034</v>
      </c>
      <c r="F115" s="104">
        <v>1160.6684627121758</v>
      </c>
      <c r="G115" s="104">
        <v>0</v>
      </c>
      <c r="H115" s="104">
        <v>925.3700251681189</v>
      </c>
      <c r="I115" s="104">
        <v>0</v>
      </c>
      <c r="J115" s="104">
        <v>826.13200772630319</v>
      </c>
      <c r="K115" s="104">
        <v>866.86173685465542</v>
      </c>
      <c r="L115" s="104">
        <v>988.36833820932213</v>
      </c>
      <c r="M115" s="104">
        <v>953.24178844322148</v>
      </c>
      <c r="N115" s="104">
        <v>998.9166510563067</v>
      </c>
      <c r="O115" s="104">
        <v>837.37735165084075</v>
      </c>
      <c r="P115" s="104">
        <v>905.35625606222129</v>
      </c>
      <c r="Q115" s="104">
        <v>894.34843563468428</v>
      </c>
      <c r="R115" s="104">
        <v>1106.1420494562619</v>
      </c>
      <c r="S115" s="104">
        <v>0</v>
      </c>
      <c r="T115" s="104">
        <v>0</v>
      </c>
      <c r="U115" s="104">
        <v>0</v>
      </c>
      <c r="V115" s="104">
        <v>0</v>
      </c>
      <c r="W115" s="104">
        <v>1158.4505837343149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2182.5843609624567</v>
      </c>
      <c r="F116" s="101">
        <v>2219.2999091187162</v>
      </c>
      <c r="G116" s="101">
        <v>2214.5904262413151</v>
      </c>
      <c r="H116" s="101">
        <v>2165.2160881675445</v>
      </c>
      <c r="I116" s="101">
        <v>2350.6491317685541</v>
      </c>
      <c r="J116" s="101">
        <v>2168.4959644555552</v>
      </c>
      <c r="K116" s="101">
        <v>2185.2458749375201</v>
      </c>
      <c r="L116" s="101">
        <v>2217.8888706951066</v>
      </c>
      <c r="M116" s="101">
        <v>2364.5595240291018</v>
      </c>
      <c r="N116" s="101">
        <v>2230.8575929358385</v>
      </c>
      <c r="O116" s="101">
        <v>2153.2821306905139</v>
      </c>
      <c r="P116" s="101">
        <v>1914.1787087002342</v>
      </c>
      <c r="Q116" s="101">
        <v>1941.6030023123706</v>
      </c>
      <c r="R116" s="101">
        <v>1929.0107969203689</v>
      </c>
      <c r="S116" s="101">
        <v>2051.2754622456596</v>
      </c>
      <c r="T116" s="101">
        <v>2127.1155583956347</v>
      </c>
      <c r="U116" s="101">
        <v>2012.741626796163</v>
      </c>
      <c r="V116" s="101">
        <v>1982.3244919345193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1907.0255944020969</v>
      </c>
      <c r="F117" s="104">
        <v>1954.0398197838258</v>
      </c>
      <c r="G117" s="104">
        <v>1947.4197647593528</v>
      </c>
      <c r="H117" s="104">
        <v>1902.8280274015672</v>
      </c>
      <c r="I117" s="104">
        <v>2092.7525015780802</v>
      </c>
      <c r="J117" s="104">
        <v>1909.7303927384216</v>
      </c>
      <c r="K117" s="104">
        <v>1929.8751235891912</v>
      </c>
      <c r="L117" s="104">
        <v>1958.870857792981</v>
      </c>
      <c r="M117" s="104">
        <v>2103.4458191448489</v>
      </c>
      <c r="N117" s="104">
        <v>1991.5473855365265</v>
      </c>
      <c r="O117" s="104">
        <v>1941.3925176494836</v>
      </c>
      <c r="P117" s="104">
        <v>1718.0961889572914</v>
      </c>
      <c r="Q117" s="104">
        <v>1755.8156960512708</v>
      </c>
      <c r="R117" s="104">
        <v>1755.0367753276307</v>
      </c>
      <c r="S117" s="104">
        <v>1883.3179465819787</v>
      </c>
      <c r="T117" s="104">
        <v>1947.496472316205</v>
      </c>
      <c r="U117" s="104">
        <v>1851.3689431409503</v>
      </c>
      <c r="V117" s="104">
        <v>1820.6519164338799</v>
      </c>
      <c r="W117" s="104">
        <v>1924.0713319116239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929.54084708994776</v>
      </c>
      <c r="F118" s="98">
        <v>1009.8082808525039</v>
      </c>
      <c r="G118" s="98">
        <v>990.79039492376512</v>
      </c>
      <c r="H118" s="98">
        <v>959.04823650993671</v>
      </c>
      <c r="I118" s="98">
        <v>1158.6257229594171</v>
      </c>
      <c r="J118" s="98">
        <v>963.24473866141432</v>
      </c>
      <c r="K118" s="98">
        <v>985.03941010901201</v>
      </c>
      <c r="L118" s="98">
        <v>991.23351853091253</v>
      </c>
      <c r="M118" s="98">
        <v>1105.8926635232874</v>
      </c>
      <c r="N118" s="98">
        <v>1047.4827088741231</v>
      </c>
      <c r="O118" s="98">
        <v>1058.137245951496</v>
      </c>
      <c r="P118" s="98">
        <v>830.10893585627798</v>
      </c>
      <c r="Q118" s="98">
        <v>839.44782963250361</v>
      </c>
      <c r="R118" s="98">
        <v>845.48775994291077</v>
      </c>
      <c r="S118" s="98">
        <v>958.57810793845329</v>
      </c>
      <c r="T118" s="98">
        <v>909.91866474379469</v>
      </c>
      <c r="U118" s="98">
        <v>868.49341074154188</v>
      </c>
      <c r="V118" s="98">
        <v>799.61103149464134</v>
      </c>
      <c r="W118" s="98">
        <v>928.6950779736319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977.48474731214947</v>
      </c>
      <c r="F119" s="98">
        <v>944.23153893132212</v>
      </c>
      <c r="G119" s="98">
        <v>956.62936983558757</v>
      </c>
      <c r="H119" s="98">
        <v>943.77979089163</v>
      </c>
      <c r="I119" s="98">
        <v>934.12677861866337</v>
      </c>
      <c r="J119" s="98">
        <v>946.4856540770071</v>
      </c>
      <c r="K119" s="98">
        <v>944.83571348017938</v>
      </c>
      <c r="L119" s="98">
        <v>967.63733926206862</v>
      </c>
      <c r="M119" s="98">
        <v>997.5531556215609</v>
      </c>
      <c r="N119" s="98">
        <v>944.06467666240337</v>
      </c>
      <c r="O119" s="98">
        <v>883.25527169798806</v>
      </c>
      <c r="P119" s="98">
        <v>887.98725310101338</v>
      </c>
      <c r="Q119" s="98">
        <v>916.36786641876711</v>
      </c>
      <c r="R119" s="98">
        <v>909.54901538471984</v>
      </c>
      <c r="S119" s="98">
        <v>924.73983864352533</v>
      </c>
      <c r="T119" s="98">
        <v>1037.5778075724104</v>
      </c>
      <c r="U119" s="98">
        <v>982.87553239940826</v>
      </c>
      <c r="V119" s="98">
        <v>1021.0408849392386</v>
      </c>
      <c r="W119" s="98">
        <v>995.37625393799215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868.12137614985033</v>
      </c>
      <c r="F120" s="122">
        <v>894.17508445751241</v>
      </c>
      <c r="G120" s="122">
        <v>912.83252102794813</v>
      </c>
      <c r="H120" s="122">
        <v>894.25940726050248</v>
      </c>
      <c r="I120" s="122">
        <v>844.12869870480893</v>
      </c>
      <c r="J120" s="122">
        <v>804.37099730027035</v>
      </c>
      <c r="K120" s="122">
        <v>799.46674475172313</v>
      </c>
      <c r="L120" s="122">
        <v>818.1070254628338</v>
      </c>
      <c r="M120" s="122">
        <v>749.08449183855191</v>
      </c>
      <c r="N120" s="122">
        <v>756.54617883337369</v>
      </c>
      <c r="O120" s="122">
        <v>749.41931030647652</v>
      </c>
      <c r="P120" s="122">
        <v>711.43943666648045</v>
      </c>
      <c r="Q120" s="122">
        <v>676.21131535855238</v>
      </c>
      <c r="R120" s="122">
        <v>644.8119024327425</v>
      </c>
      <c r="S120" s="122">
        <v>682.03572750138926</v>
      </c>
      <c r="T120" s="122">
        <v>640.70111698709218</v>
      </c>
      <c r="U120" s="122">
        <v>632.67023513827485</v>
      </c>
      <c r="V120" s="122">
        <v>614.10285844826922</v>
      </c>
      <c r="W120" s="122">
        <v>641.40983211768173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868.12137614985033</v>
      </c>
      <c r="F122" s="33">
        <v>894.17508445751241</v>
      </c>
      <c r="G122" s="33">
        <v>912.83252102794813</v>
      </c>
      <c r="H122" s="33">
        <v>894.25940726050248</v>
      </c>
      <c r="I122" s="33">
        <v>844.12869870480893</v>
      </c>
      <c r="J122" s="33">
        <v>804.37099730027035</v>
      </c>
      <c r="K122" s="33">
        <v>799.46674475172313</v>
      </c>
      <c r="L122" s="33">
        <v>818.1070254628338</v>
      </c>
      <c r="M122" s="33">
        <v>749.08449183855191</v>
      </c>
      <c r="N122" s="33">
        <v>756.54617883337369</v>
      </c>
      <c r="O122" s="33">
        <v>749.41931030647652</v>
      </c>
      <c r="P122" s="33">
        <v>711.43943666648045</v>
      </c>
      <c r="Q122" s="33">
        <v>676.21131535855238</v>
      </c>
      <c r="R122" s="33">
        <v>644.8119024327425</v>
      </c>
      <c r="S122" s="33">
        <v>682.03572750138926</v>
      </c>
      <c r="T122" s="33">
        <v>640.70111698709218</v>
      </c>
      <c r="U122" s="33">
        <v>632.67023513827485</v>
      </c>
      <c r="V122" s="33">
        <v>614.10285844826922</v>
      </c>
      <c r="W122" s="33">
        <v>641.40983211768173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14842.879457635625</v>
      </c>
      <c r="D124" s="117">
        <f t="shared" si="42"/>
        <v>14053.811020253635</v>
      </c>
      <c r="E124" s="117">
        <f t="shared" si="42"/>
        <v>12799.002911514734</v>
      </c>
      <c r="F124" s="117">
        <f t="shared" si="42"/>
        <v>13990.069459675886</v>
      </c>
      <c r="G124" s="117">
        <f t="shared" si="42"/>
        <v>13380.565849226792</v>
      </c>
      <c r="H124" s="117">
        <f t="shared" si="42"/>
        <v>11138.357708573956</v>
      </c>
      <c r="I124" s="117">
        <f t="shared" si="42"/>
        <v>10487.192514177736</v>
      </c>
      <c r="J124" s="117">
        <f t="shared" si="42"/>
        <v>9685.3574848795524</v>
      </c>
      <c r="K124" s="117">
        <f t="shared" si="42"/>
        <v>11145.283523233371</v>
      </c>
      <c r="L124" s="117">
        <f t="shared" si="42"/>
        <v>12950.352984451938</v>
      </c>
      <c r="M124" s="117">
        <f t="shared" si="42"/>
        <v>12361.801980812616</v>
      </c>
      <c r="N124" s="117">
        <f t="shared" si="42"/>
        <v>10752.091599116087</v>
      </c>
      <c r="O124" s="117">
        <f t="shared" si="42"/>
        <v>13767.483355898032</v>
      </c>
      <c r="P124" s="117">
        <f t="shared" si="42"/>
        <v>10888.666435099538</v>
      </c>
      <c r="Q124" s="117">
        <f t="shared" si="42"/>
        <v>10761.471042802121</v>
      </c>
      <c r="R124" s="117">
        <f t="shared" ref="R124:V124" si="43">R125+R128+R130+R139</f>
        <v>8959.2194006947902</v>
      </c>
      <c r="S124" s="117">
        <f t="shared" si="43"/>
        <v>8510.686750083365</v>
      </c>
      <c r="T124" s="117">
        <f t="shared" si="43"/>
        <v>7705.2981442937626</v>
      </c>
      <c r="U124" s="117">
        <f t="shared" si="43"/>
        <v>8528.1145745255071</v>
      </c>
      <c r="V124" s="117">
        <f t="shared" si="43"/>
        <v>8950.782404617039</v>
      </c>
      <c r="W124" s="117">
        <f t="shared" ref="W124" si="44">W125+W128+W130+W139</f>
        <v>7696.8794017760856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12061.422295400977</v>
      </c>
      <c r="D125" s="122">
        <f t="shared" si="45"/>
        <v>11166.338864960311</v>
      </c>
      <c r="E125" s="122">
        <f t="shared" si="45"/>
        <v>9900.2257208763422</v>
      </c>
      <c r="F125" s="122">
        <f t="shared" si="45"/>
        <v>10931.904003167487</v>
      </c>
      <c r="G125" s="122">
        <f t="shared" si="45"/>
        <v>10346.154048368917</v>
      </c>
      <c r="H125" s="122">
        <f t="shared" si="45"/>
        <v>8163.0446877273753</v>
      </c>
      <c r="I125" s="122">
        <f t="shared" si="45"/>
        <v>7501.4855273658222</v>
      </c>
      <c r="J125" s="122">
        <f t="shared" si="45"/>
        <v>6934.4567148023471</v>
      </c>
      <c r="K125" s="122">
        <f t="shared" si="45"/>
        <v>8371.3063271674182</v>
      </c>
      <c r="L125" s="122">
        <f t="shared" si="45"/>
        <v>10054.268040681345</v>
      </c>
      <c r="M125" s="122">
        <f t="shared" si="45"/>
        <v>9459.9323580861146</v>
      </c>
      <c r="N125" s="122">
        <f t="shared" si="45"/>
        <v>7954.4163179354327</v>
      </c>
      <c r="O125" s="122">
        <f t="shared" si="45"/>
        <v>11085.920407097994</v>
      </c>
      <c r="P125" s="122">
        <f t="shared" si="45"/>
        <v>8433.0057994505369</v>
      </c>
      <c r="Q125" s="122">
        <f t="shared" si="45"/>
        <v>8319.1657323698455</v>
      </c>
      <c r="R125" s="122">
        <f t="shared" ref="R125:V125" si="46">SUM(R126:R127)</f>
        <v>6526.1402574747381</v>
      </c>
      <c r="S125" s="122">
        <f t="shared" si="46"/>
        <v>5897.8913076492981</v>
      </c>
      <c r="T125" s="122">
        <f t="shared" si="46"/>
        <v>5132.7146862070995</v>
      </c>
      <c r="U125" s="122">
        <f t="shared" si="46"/>
        <v>6018.113251367422</v>
      </c>
      <c r="V125" s="122">
        <f t="shared" si="46"/>
        <v>6487.4244622903325</v>
      </c>
      <c r="W125" s="122">
        <f t="shared" ref="W125" si="47">SUM(W126:W127)</f>
        <v>5118.4321769054277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12009.565699541139</v>
      </c>
      <c r="D126" s="98">
        <v>11119.061519100747</v>
      </c>
      <c r="E126" s="98">
        <v>9859.2964749777802</v>
      </c>
      <c r="F126" s="98">
        <v>10887.040606352224</v>
      </c>
      <c r="G126" s="98">
        <v>10304.148006487796</v>
      </c>
      <c r="H126" s="98">
        <v>8130.6299908423462</v>
      </c>
      <c r="I126" s="98">
        <v>7472.2014343002811</v>
      </c>
      <c r="J126" s="98">
        <v>6907.6133552587589</v>
      </c>
      <c r="K126" s="98">
        <v>8339.2619701325748</v>
      </c>
      <c r="L126" s="98">
        <v>10016.258498007377</v>
      </c>
      <c r="M126" s="98">
        <v>9424.7022363640208</v>
      </c>
      <c r="N126" s="98">
        <v>7924.9275733358281</v>
      </c>
      <c r="O126" s="98">
        <v>11044.857188196802</v>
      </c>
      <c r="P126" s="98">
        <v>8401.6613799402421</v>
      </c>
      <c r="Q126" s="98">
        <v>8288.1786134503218</v>
      </c>
      <c r="R126" s="98">
        <v>6502.0755383629648</v>
      </c>
      <c r="S126" s="98">
        <v>5876.30706670775</v>
      </c>
      <c r="T126" s="98">
        <v>5113.9500853419877</v>
      </c>
      <c r="U126" s="98">
        <v>5996.3581018650866</v>
      </c>
      <c r="V126" s="98">
        <v>6463.939544072201</v>
      </c>
      <c r="W126" s="98">
        <v>5100.0273009933799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51.856595859838087</v>
      </c>
      <c r="D127" s="98">
        <v>47.277345859564456</v>
      </c>
      <c r="E127" s="98">
        <v>40.929245898561994</v>
      </c>
      <c r="F127" s="98">
        <v>44.863396815262746</v>
      </c>
      <c r="G127" s="98">
        <v>42.006041881120822</v>
      </c>
      <c r="H127" s="98">
        <v>32.414696885028668</v>
      </c>
      <c r="I127" s="98">
        <v>29.284093065541118</v>
      </c>
      <c r="J127" s="98">
        <v>26.843359543587795</v>
      </c>
      <c r="K127" s="98">
        <v>32.04435703484279</v>
      </c>
      <c r="L127" s="98">
        <v>38.009542673967516</v>
      </c>
      <c r="M127" s="98">
        <v>35.230121722093529</v>
      </c>
      <c r="N127" s="98">
        <v>29.488744599604868</v>
      </c>
      <c r="O127" s="98">
        <v>41.063218901192094</v>
      </c>
      <c r="P127" s="98">
        <v>31.344419510294927</v>
      </c>
      <c r="Q127" s="98">
        <v>30.987118919524157</v>
      </c>
      <c r="R127" s="98">
        <v>24.064719111772913</v>
      </c>
      <c r="S127" s="98">
        <v>21.58424094154849</v>
      </c>
      <c r="T127" s="98">
        <v>18.764600865111529</v>
      </c>
      <c r="U127" s="98">
        <v>21.755149502335321</v>
      </c>
      <c r="V127" s="98">
        <v>23.48491821813117</v>
      </c>
      <c r="W127" s="98">
        <v>18.404875912048006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1.1780403283430074</v>
      </c>
      <c r="D128" s="122">
        <f t="shared" si="48"/>
        <v>0.77461731393086342</v>
      </c>
      <c r="E128" s="122">
        <f t="shared" si="48"/>
        <v>24.858912767685464</v>
      </c>
      <c r="F128" s="122">
        <f t="shared" si="48"/>
        <v>28.685283483724284</v>
      </c>
      <c r="G128" s="122">
        <f t="shared" si="48"/>
        <v>29.467781371357539</v>
      </c>
      <c r="H128" s="122">
        <f t="shared" si="48"/>
        <v>56.598402697587105</v>
      </c>
      <c r="I128" s="122">
        <f t="shared" si="48"/>
        <v>35.619445081016657</v>
      </c>
      <c r="J128" s="122">
        <f t="shared" si="48"/>
        <v>29.318601910596556</v>
      </c>
      <c r="K128" s="122">
        <f t="shared" si="48"/>
        <v>27.065748912880956</v>
      </c>
      <c r="L128" s="122">
        <f t="shared" si="48"/>
        <v>35.194176195523823</v>
      </c>
      <c r="M128" s="122">
        <f t="shared" si="48"/>
        <v>31.187945503076492</v>
      </c>
      <c r="N128" s="122">
        <f t="shared" si="48"/>
        <v>26.15863860536604</v>
      </c>
      <c r="O128" s="122">
        <f t="shared" si="48"/>
        <v>23.500903039919766</v>
      </c>
      <c r="P128" s="122">
        <f t="shared" si="48"/>
        <v>8.398459718128727</v>
      </c>
      <c r="Q128" s="122">
        <f t="shared" si="48"/>
        <v>7.1195406694479271</v>
      </c>
      <c r="R128" s="122">
        <f t="shared" si="48"/>
        <v>3.3082596533875557</v>
      </c>
      <c r="S128" s="122">
        <f t="shared" si="48"/>
        <v>6.0279350162173557</v>
      </c>
      <c r="T128" s="122">
        <f t="shared" si="48"/>
        <v>6.1583516688297433</v>
      </c>
      <c r="U128" s="122">
        <f t="shared" si="48"/>
        <v>8.0944597938654503</v>
      </c>
      <c r="V128" s="122">
        <f t="shared" si="48"/>
        <v>14.084240370026444</v>
      </c>
      <c r="W128" s="122">
        <f t="shared" si="48"/>
        <v>8.4662300315792898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1.1780403283430074</v>
      </c>
      <c r="D129" s="98">
        <f>IF(RES_hhdet_in_fec!D129=0,0,RES_hhdet_in_fec!D129*1000*11630/RES_hhdet_in_new!D126)</f>
        <v>0.77461731393086342</v>
      </c>
      <c r="E129" s="98">
        <f>IF(RES_hhdet_in_fec!E129=0,0,RES_hhdet_in_fec!E129*1000*11630/RES_hhdet_in_new!E126)</f>
        <v>24.858912767685464</v>
      </c>
      <c r="F129" s="98">
        <f>IF(RES_hhdet_in_fec!F129=0,0,RES_hhdet_in_fec!F129*1000*11630/RES_hhdet_in_new!F126)</f>
        <v>28.685283483724284</v>
      </c>
      <c r="G129" s="98">
        <f>IF(RES_hhdet_in_fec!G129=0,0,RES_hhdet_in_fec!G129*1000*11630/RES_hhdet_in_new!G126)</f>
        <v>29.467781371357539</v>
      </c>
      <c r="H129" s="98">
        <f>IF(RES_hhdet_in_fec!H129=0,0,RES_hhdet_in_fec!H129*1000*11630/RES_hhdet_in_new!H126)</f>
        <v>56.598402697587105</v>
      </c>
      <c r="I129" s="98">
        <f>IF(RES_hhdet_in_fec!I129=0,0,RES_hhdet_in_fec!I129*1000*11630/RES_hhdet_in_new!I126)</f>
        <v>35.619445081016657</v>
      </c>
      <c r="J129" s="98">
        <f>IF(RES_hhdet_in_fec!J129=0,0,RES_hhdet_in_fec!J129*1000*11630/RES_hhdet_in_new!J126)</f>
        <v>29.318601910596556</v>
      </c>
      <c r="K129" s="98">
        <f>IF(RES_hhdet_in_fec!K129=0,0,RES_hhdet_in_fec!K129*1000*11630/RES_hhdet_in_new!K126)</f>
        <v>27.065748912880956</v>
      </c>
      <c r="L129" s="98">
        <f>IF(RES_hhdet_in_fec!L129=0,0,RES_hhdet_in_fec!L129*1000*11630/RES_hhdet_in_new!L126)</f>
        <v>35.194176195523823</v>
      </c>
      <c r="M129" s="98">
        <f>IF(RES_hhdet_in_fec!M129=0,0,RES_hhdet_in_fec!M129*1000*11630/RES_hhdet_in_new!M126)</f>
        <v>31.187945503076492</v>
      </c>
      <c r="N129" s="98">
        <f>IF(RES_hhdet_in_fec!N129=0,0,RES_hhdet_in_fec!N129*1000*11630/RES_hhdet_in_new!N126)</f>
        <v>26.15863860536604</v>
      </c>
      <c r="O129" s="98">
        <f>IF(RES_hhdet_in_fec!O129=0,0,RES_hhdet_in_fec!O129*1000*11630/RES_hhdet_in_new!O126)</f>
        <v>23.500903039919766</v>
      </c>
      <c r="P129" s="98">
        <f>IF(RES_hhdet_in_fec!P129=0,0,RES_hhdet_in_fec!P129*1000*11630/RES_hhdet_in_new!P126)</f>
        <v>8.398459718128727</v>
      </c>
      <c r="Q129" s="98">
        <f>IF(RES_hhdet_in_fec!Q129=0,0,RES_hhdet_in_fec!Q129*1000*11630/RES_hhdet_in_new!Q126)</f>
        <v>7.1195406694479271</v>
      </c>
      <c r="R129" s="98">
        <f>IF(RES_hhdet_in_fec!R129=0,0,RES_hhdet_in_fec!R129*1000*11630/RES_hhdet_in_new!R126)</f>
        <v>3.3082596533875557</v>
      </c>
      <c r="S129" s="98">
        <f>IF(RES_hhdet_in_fec!S129=0,0,RES_hhdet_in_fec!S129*1000*11630/RES_hhdet_in_new!S126)</f>
        <v>6.0279350162173557</v>
      </c>
      <c r="T129" s="98">
        <f>IF(RES_hhdet_in_fec!T129=0,0,RES_hhdet_in_fec!T129*1000*11630/RES_hhdet_in_new!T126)</f>
        <v>6.1583516688297433</v>
      </c>
      <c r="U129" s="98">
        <f>IF(RES_hhdet_in_fec!U129=0,0,RES_hhdet_in_fec!U129*1000*11630/RES_hhdet_in_new!U126)</f>
        <v>8.0944597938654503</v>
      </c>
      <c r="V129" s="98">
        <f>IF(RES_hhdet_in_fec!V129=0,0,RES_hhdet_in_fec!V129*1000*11630/RES_hhdet_in_new!V126)</f>
        <v>14.084240370026444</v>
      </c>
      <c r="W129" s="98">
        <f>IF(RES_hhdet_in_fec!W129=0,0,RES_hhdet_in_fec!W129*1000*11630/RES_hhdet_in_new!W126)</f>
        <v>8.4662300315792898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1951.9602800544585</v>
      </c>
      <c r="D130" s="122">
        <v>2037.2044995713502</v>
      </c>
      <c r="E130" s="122">
        <v>2005.7969017208552</v>
      </c>
      <c r="F130" s="122">
        <v>2135.3050885671628</v>
      </c>
      <c r="G130" s="122">
        <v>2092.1114984585706</v>
      </c>
      <c r="H130" s="122">
        <v>2024.4552108884909</v>
      </c>
      <c r="I130" s="122">
        <v>2105.9588430260869</v>
      </c>
      <c r="J130" s="122">
        <v>1917.2111708663381</v>
      </c>
      <c r="K130" s="122">
        <v>1947.444702401348</v>
      </c>
      <c r="L130" s="122">
        <v>2042.783742112234</v>
      </c>
      <c r="M130" s="122">
        <v>2121.5971853848723</v>
      </c>
      <c r="N130" s="122">
        <v>2014.9704637419143</v>
      </c>
      <c r="O130" s="122">
        <v>1908.6427354536404</v>
      </c>
      <c r="P130" s="122">
        <v>1735.8227392643928</v>
      </c>
      <c r="Q130" s="122">
        <v>1758.9744544042758</v>
      </c>
      <c r="R130" s="122">
        <v>1784.9589811339224</v>
      </c>
      <c r="S130" s="122">
        <v>1924.7317799164614</v>
      </c>
      <c r="T130" s="122">
        <v>1925.7239894307418</v>
      </c>
      <c r="U130" s="122">
        <v>1869.2366282259454</v>
      </c>
      <c r="V130" s="122">
        <v>1835.1708435084113</v>
      </c>
      <c r="W130" s="122">
        <v>1928.5711627213964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1771.7583131733109</v>
      </c>
      <c r="D131" s="98">
        <v>1909.4105429814012</v>
      </c>
      <c r="E131" s="98">
        <v>1747.6625668705956</v>
      </c>
      <c r="F131" s="98">
        <v>1968.7013739356264</v>
      </c>
      <c r="G131" s="98">
        <v>2004.1650981746982</v>
      </c>
      <c r="H131" s="98">
        <v>1814.8887449203814</v>
      </c>
      <c r="I131" s="98">
        <v>1969.5271383668417</v>
      </c>
      <c r="J131" s="98">
        <v>1836.8031831550657</v>
      </c>
      <c r="K131" s="98">
        <v>1885.8329988162759</v>
      </c>
      <c r="L131" s="98">
        <v>1959.7752631630954</v>
      </c>
      <c r="M131" s="98">
        <v>2044.2567493455504</v>
      </c>
      <c r="N131" s="98">
        <v>1792.5422515048069</v>
      </c>
      <c r="O131" s="98">
        <v>1724.5522291870075</v>
      </c>
      <c r="P131" s="98">
        <v>1738.4474594002886</v>
      </c>
      <c r="Q131" s="98">
        <v>1724.2677885740734</v>
      </c>
      <c r="R131" s="98">
        <v>1780.5116668976229</v>
      </c>
      <c r="S131" s="98">
        <v>1911.9778026703225</v>
      </c>
      <c r="T131" s="98">
        <v>1727.5864905357198</v>
      </c>
      <c r="U131" s="98">
        <v>1841.8051415418772</v>
      </c>
      <c r="V131" s="98">
        <v>1753.3202028966293</v>
      </c>
      <c r="W131" s="98">
        <v>1933.581619239498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1668.5341872119352</v>
      </c>
      <c r="D132" s="98">
        <v>1802.0364843381108</v>
      </c>
      <c r="E132" s="98">
        <v>1650.709299360587</v>
      </c>
      <c r="F132" s="98">
        <v>1866.7178231982762</v>
      </c>
      <c r="G132" s="98">
        <v>1900.7080766837662</v>
      </c>
      <c r="H132" s="98">
        <v>1721.9794734830512</v>
      </c>
      <c r="I132" s="98">
        <v>1879.2683965863253</v>
      </c>
      <c r="J132" s="98">
        <v>1746.4556745012083</v>
      </c>
      <c r="K132" s="98">
        <v>1796.0764885582337</v>
      </c>
      <c r="L132" s="98">
        <v>1867.6195078993856</v>
      </c>
      <c r="M132" s="98">
        <v>1953.8390074493859</v>
      </c>
      <c r="N132" s="98">
        <v>1716.1276984777921</v>
      </c>
      <c r="O132" s="98">
        <v>1657.9032481722415</v>
      </c>
      <c r="P132" s="98">
        <v>1671.7675444536899</v>
      </c>
      <c r="Q132" s="98">
        <v>1662.7037785643174</v>
      </c>
      <c r="R132" s="98">
        <v>1721.8071094671991</v>
      </c>
      <c r="S132" s="98">
        <v>1855.3364198224319</v>
      </c>
      <c r="T132" s="98">
        <v>0</v>
      </c>
      <c r="U132" s="98">
        <v>1790.9399019288569</v>
      </c>
      <c r="V132" s="98">
        <v>1705.0403530097933</v>
      </c>
      <c r="W132" s="98">
        <v>1887.7055509935337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732.60580861193262</v>
      </c>
      <c r="D133" s="101">
        <v>813.00518442642283</v>
      </c>
      <c r="E133" s="101">
        <v>742.76337389214996</v>
      </c>
      <c r="F133" s="101">
        <v>895.43436362525097</v>
      </c>
      <c r="G133" s="101">
        <v>897.60743948521804</v>
      </c>
      <c r="H133" s="101">
        <v>804.82526950226054</v>
      </c>
      <c r="I133" s="101">
        <v>969.5658506603811</v>
      </c>
      <c r="J133" s="101">
        <v>817.05430973093928</v>
      </c>
      <c r="K133" s="101">
        <v>850.64306908338096</v>
      </c>
      <c r="L133" s="101">
        <v>877.81812860975049</v>
      </c>
      <c r="M133" s="101">
        <v>952.60871792401247</v>
      </c>
      <c r="N133" s="101">
        <v>839.11118878130992</v>
      </c>
      <c r="O133" s="101">
        <v>843.51545546445004</v>
      </c>
      <c r="P133" s="101">
        <v>761.4410636118655</v>
      </c>
      <c r="Q133" s="101">
        <v>746.65431137434427</v>
      </c>
      <c r="R133" s="101">
        <v>783.17960241450089</v>
      </c>
      <c r="S133" s="101">
        <v>894.17093288292961</v>
      </c>
      <c r="T133" s="101">
        <v>0</v>
      </c>
      <c r="U133" s="101">
        <v>799.73821063067362</v>
      </c>
      <c r="V133" s="101">
        <v>715.28583052670581</v>
      </c>
      <c r="W133" s="101">
        <v>879.74475403550025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935.92837860000282</v>
      </c>
      <c r="D134" s="104">
        <v>989.03129991168805</v>
      </c>
      <c r="E134" s="104">
        <v>907.94592546843705</v>
      </c>
      <c r="F134" s="104">
        <v>971.28345957302508</v>
      </c>
      <c r="G134" s="104">
        <v>1003.1006371985483</v>
      </c>
      <c r="H134" s="104">
        <v>917.1542039807905</v>
      </c>
      <c r="I134" s="104">
        <v>909.70254592594438</v>
      </c>
      <c r="J134" s="104">
        <v>929.40136477026897</v>
      </c>
      <c r="K134" s="104">
        <v>945.43341947485271</v>
      </c>
      <c r="L134" s="104">
        <v>989.80137928963472</v>
      </c>
      <c r="M134" s="104">
        <v>1001.2302895253735</v>
      </c>
      <c r="N134" s="104">
        <v>877.01650969648222</v>
      </c>
      <c r="O134" s="104">
        <v>814.38779270779139</v>
      </c>
      <c r="P134" s="104">
        <v>910.32648084182449</v>
      </c>
      <c r="Q134" s="104">
        <v>916.04946718997314</v>
      </c>
      <c r="R134" s="104">
        <v>938.62750705269843</v>
      </c>
      <c r="S134" s="104">
        <v>961.1654869395029</v>
      </c>
      <c r="T134" s="104">
        <v>0</v>
      </c>
      <c r="U134" s="104">
        <v>991.20169129818305</v>
      </c>
      <c r="V134" s="104">
        <v>989.75452248308738</v>
      </c>
      <c r="W134" s="104">
        <v>1007.9607969580333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2052.8842114382232</v>
      </c>
      <c r="D135" s="101">
        <v>2144.3550435602137</v>
      </c>
      <c r="E135" s="101">
        <v>2182.5843609624571</v>
      </c>
      <c r="F135" s="101">
        <v>2219.2999091187166</v>
      </c>
      <c r="G135" s="101">
        <v>2214.5904262413155</v>
      </c>
      <c r="H135" s="101">
        <v>2165.216088167545</v>
      </c>
      <c r="I135" s="101">
        <v>2350.6491317685541</v>
      </c>
      <c r="J135" s="101">
        <v>2168.4959644555556</v>
      </c>
      <c r="K135" s="101">
        <v>2185.2458749375201</v>
      </c>
      <c r="L135" s="101">
        <v>2217.8888706951066</v>
      </c>
      <c r="M135" s="101">
        <v>2364.5595240291018</v>
      </c>
      <c r="N135" s="101">
        <v>2230.857592935839</v>
      </c>
      <c r="O135" s="101">
        <v>2153.2821306905144</v>
      </c>
      <c r="P135" s="101">
        <v>1914.1787087002342</v>
      </c>
      <c r="Q135" s="101">
        <v>1941.6030023123706</v>
      </c>
      <c r="R135" s="101">
        <v>1929.0107969203689</v>
      </c>
      <c r="S135" s="101">
        <v>2051.27546224566</v>
      </c>
      <c r="T135" s="101">
        <v>2127.1155583956338</v>
      </c>
      <c r="U135" s="101">
        <v>2012.7416267961632</v>
      </c>
      <c r="V135" s="101">
        <v>1982.3244919345191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1784.0510717602258</v>
      </c>
      <c r="D136" s="104">
        <v>1871.3484363352381</v>
      </c>
      <c r="E136" s="104">
        <v>1907.0255944020973</v>
      </c>
      <c r="F136" s="104">
        <v>1954.0398197838263</v>
      </c>
      <c r="G136" s="104">
        <v>1947.4197647593523</v>
      </c>
      <c r="H136" s="104">
        <v>1902.8280274015665</v>
      </c>
      <c r="I136" s="104">
        <v>2092.7525015780807</v>
      </c>
      <c r="J136" s="104">
        <v>1909.7303927384212</v>
      </c>
      <c r="K136" s="104">
        <v>1929.8751235891914</v>
      </c>
      <c r="L136" s="104">
        <v>1958.8708577929817</v>
      </c>
      <c r="M136" s="104">
        <v>2103.445819144848</v>
      </c>
      <c r="N136" s="104">
        <v>1991.5473855365265</v>
      </c>
      <c r="O136" s="104">
        <v>1941.3925176494831</v>
      </c>
      <c r="P136" s="104">
        <v>1718.0961889572914</v>
      </c>
      <c r="Q136" s="104">
        <v>1755.8156960512706</v>
      </c>
      <c r="R136" s="104">
        <v>1755.0367753276312</v>
      </c>
      <c r="S136" s="104">
        <v>1883.317946581979</v>
      </c>
      <c r="T136" s="104">
        <v>1947.4964723162052</v>
      </c>
      <c r="U136" s="104">
        <v>1851.36894314095</v>
      </c>
      <c r="V136" s="104">
        <v>1820.6519164338808</v>
      </c>
      <c r="W136" s="104">
        <v>1924.0713319116242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848.35594704546315</v>
      </c>
      <c r="D137" s="98">
        <v>913.34695873920441</v>
      </c>
      <c r="E137" s="98">
        <v>929.54084708994787</v>
      </c>
      <c r="F137" s="98">
        <v>1009.808280852504</v>
      </c>
      <c r="G137" s="98">
        <v>990.79039492376489</v>
      </c>
      <c r="H137" s="98">
        <v>959.04823650993671</v>
      </c>
      <c r="I137" s="98">
        <v>1158.6257229594171</v>
      </c>
      <c r="J137" s="98">
        <v>963.24473866141443</v>
      </c>
      <c r="K137" s="98">
        <v>985.03941010901212</v>
      </c>
      <c r="L137" s="98">
        <v>991.23351853091276</v>
      </c>
      <c r="M137" s="98">
        <v>1105.8926635232874</v>
      </c>
      <c r="N137" s="98">
        <v>1047.4827088741229</v>
      </c>
      <c r="O137" s="98">
        <v>1058.1372459514957</v>
      </c>
      <c r="P137" s="98">
        <v>830.10893585627809</v>
      </c>
      <c r="Q137" s="98">
        <v>839.44782963250361</v>
      </c>
      <c r="R137" s="98">
        <v>845.48775994291066</v>
      </c>
      <c r="S137" s="98">
        <v>958.5781079384534</v>
      </c>
      <c r="T137" s="98">
        <v>909.91866474379458</v>
      </c>
      <c r="U137" s="98">
        <v>868.49341074154165</v>
      </c>
      <c r="V137" s="98">
        <v>799.61103149464145</v>
      </c>
      <c r="W137" s="98">
        <v>928.69507797363178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935.69512471476321</v>
      </c>
      <c r="D138" s="98">
        <v>958.00147759603419</v>
      </c>
      <c r="E138" s="98">
        <v>977.48474731214969</v>
      </c>
      <c r="F138" s="98">
        <v>944.23153893132201</v>
      </c>
      <c r="G138" s="98">
        <v>956.62936983558745</v>
      </c>
      <c r="H138" s="98">
        <v>943.77979089162977</v>
      </c>
      <c r="I138" s="98">
        <v>934.12677861866359</v>
      </c>
      <c r="J138" s="98">
        <v>946.48565407700676</v>
      </c>
      <c r="K138" s="98">
        <v>944.83571348017927</v>
      </c>
      <c r="L138" s="98">
        <v>967.63733926206874</v>
      </c>
      <c r="M138" s="98">
        <v>997.55315562156068</v>
      </c>
      <c r="N138" s="98">
        <v>944.0646766624036</v>
      </c>
      <c r="O138" s="98">
        <v>883.2552716979875</v>
      </c>
      <c r="P138" s="98">
        <v>887.98725310101349</v>
      </c>
      <c r="Q138" s="98">
        <v>916.36786641876745</v>
      </c>
      <c r="R138" s="98">
        <v>909.54901538472018</v>
      </c>
      <c r="S138" s="98">
        <v>924.73983864352522</v>
      </c>
      <c r="T138" s="98">
        <v>1037.5778075724104</v>
      </c>
      <c r="U138" s="98">
        <v>982.87553239940826</v>
      </c>
      <c r="V138" s="98">
        <v>1021.0408849392389</v>
      </c>
      <c r="W138" s="98">
        <v>995.37625393799237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828.31884185184754</v>
      </c>
      <c r="D139" s="122">
        <v>849.4930384080435</v>
      </c>
      <c r="E139" s="122">
        <v>868.12137614985022</v>
      </c>
      <c r="F139" s="122">
        <v>894.17508445751253</v>
      </c>
      <c r="G139" s="122">
        <v>912.83252102794791</v>
      </c>
      <c r="H139" s="122">
        <v>894.25940726050237</v>
      </c>
      <c r="I139" s="122">
        <v>844.12869870480881</v>
      </c>
      <c r="J139" s="122">
        <v>804.37099730027035</v>
      </c>
      <c r="K139" s="122">
        <v>799.46674475172335</v>
      </c>
      <c r="L139" s="122">
        <v>818.10702546283346</v>
      </c>
      <c r="M139" s="122">
        <v>749.0844918385518</v>
      </c>
      <c r="N139" s="122">
        <v>756.54617883337369</v>
      </c>
      <c r="O139" s="122">
        <v>749.41931030647652</v>
      </c>
      <c r="P139" s="122">
        <v>711.43943666648045</v>
      </c>
      <c r="Q139" s="122">
        <v>676.21131535855238</v>
      </c>
      <c r="R139" s="122">
        <v>644.81190243274273</v>
      </c>
      <c r="S139" s="122">
        <v>682.03572750138903</v>
      </c>
      <c r="T139" s="122">
        <v>640.70111698709229</v>
      </c>
      <c r="U139" s="122">
        <v>632.67023513827473</v>
      </c>
      <c r="V139" s="122">
        <v>614.10285844826922</v>
      </c>
      <c r="W139" s="122">
        <v>641.40983211768162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828.31884185184754</v>
      </c>
      <c r="D141" s="33">
        <v>849.4930384080435</v>
      </c>
      <c r="E141" s="33">
        <v>868.12137614985022</v>
      </c>
      <c r="F141" s="33">
        <v>894.17508445751253</v>
      </c>
      <c r="G141" s="33">
        <v>912.83252102794791</v>
      </c>
      <c r="H141" s="33">
        <v>894.25940726050237</v>
      </c>
      <c r="I141" s="33">
        <v>844.12869870480881</v>
      </c>
      <c r="J141" s="33">
        <v>804.37099730027035</v>
      </c>
      <c r="K141" s="33">
        <v>799.46674475172335</v>
      </c>
      <c r="L141" s="33">
        <v>818.10702546283346</v>
      </c>
      <c r="M141" s="33">
        <v>749.0844918385518</v>
      </c>
      <c r="N141" s="33">
        <v>756.54617883337369</v>
      </c>
      <c r="O141" s="33">
        <v>749.41931030647652</v>
      </c>
      <c r="P141" s="33">
        <v>711.43943666648045</v>
      </c>
      <c r="Q141" s="33">
        <v>676.21131535855238</v>
      </c>
      <c r="R141" s="33">
        <v>644.81190243274273</v>
      </c>
      <c r="S141" s="33">
        <v>682.03572750138903</v>
      </c>
      <c r="T141" s="33">
        <v>640.70111698709229</v>
      </c>
      <c r="U141" s="33">
        <v>632.67023513827473</v>
      </c>
      <c r="V141" s="33">
        <v>614.10285844826922</v>
      </c>
      <c r="W141" s="33">
        <v>641.40983211768162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8056.3838069418243</v>
      </c>
      <c r="D143" s="117">
        <f t="shared" si="49"/>
        <v>7550.6378352080901</v>
      </c>
      <c r="E143" s="117">
        <f t="shared" si="49"/>
        <v>7685.2078111998389</v>
      </c>
      <c r="F143" s="117">
        <f t="shared" si="49"/>
        <v>7362.4348139043068</v>
      </c>
      <c r="G143" s="117">
        <f t="shared" si="49"/>
        <v>6689.0718981670843</v>
      </c>
      <c r="H143" s="117">
        <f t="shared" si="49"/>
        <v>6015.8261035508222</v>
      </c>
      <c r="I143" s="117">
        <f t="shared" si="49"/>
        <v>5911.1139175153494</v>
      </c>
      <c r="J143" s="117">
        <f t="shared" si="49"/>
        <v>5415.977878081977</v>
      </c>
      <c r="K143" s="117">
        <f t="shared" si="49"/>
        <v>5907.8684386755203</v>
      </c>
      <c r="L143" s="117">
        <f t="shared" si="49"/>
        <v>6193.9512832829405</v>
      </c>
      <c r="M143" s="117">
        <f t="shared" si="49"/>
        <v>6259.114604056288</v>
      </c>
      <c r="N143" s="117">
        <f t="shared" si="49"/>
        <v>5980.500641203058</v>
      </c>
      <c r="O143" s="117">
        <f t="shared" si="49"/>
        <v>5835.32454926019</v>
      </c>
      <c r="P143" s="117">
        <f t="shared" si="49"/>
        <v>5198.1637714384497</v>
      </c>
      <c r="Q143" s="117">
        <f t="shared" si="49"/>
        <v>4847.0151793736759</v>
      </c>
      <c r="R143" s="117">
        <f t="shared" ref="R143:V143" si="50">R144+R146+R148+R157</f>
        <v>4200.7320943114628</v>
      </c>
      <c r="S143" s="117">
        <f t="shared" si="50"/>
        <v>4186.7853023210555</v>
      </c>
      <c r="T143" s="117">
        <f t="shared" si="50"/>
        <v>4295.2543195292383</v>
      </c>
      <c r="U143" s="117">
        <f t="shared" si="50"/>
        <v>4254.1041108787749</v>
      </c>
      <c r="V143" s="117">
        <f t="shared" si="50"/>
        <v>4468.9174108901798</v>
      </c>
      <c r="W143" s="117">
        <f t="shared" ref="W143" si="51">W144+W146+W148+W157</f>
        <v>4105.469181591141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5214.117797391661</v>
      </c>
      <c r="D144" s="122">
        <f t="shared" si="52"/>
        <v>4629.6103401897826</v>
      </c>
      <c r="E144" s="122">
        <f t="shared" si="52"/>
        <v>4656.8009695912651</v>
      </c>
      <c r="F144" s="122">
        <f t="shared" si="52"/>
        <v>4149.8421824906027</v>
      </c>
      <c r="G144" s="122">
        <f t="shared" si="52"/>
        <v>3547.7233298661254</v>
      </c>
      <c r="H144" s="122">
        <f t="shared" si="52"/>
        <v>2909.1158636748828</v>
      </c>
      <c r="I144" s="122">
        <f t="shared" si="52"/>
        <v>2786.5753518067186</v>
      </c>
      <c r="J144" s="122">
        <f t="shared" si="52"/>
        <v>2463.100104749692</v>
      </c>
      <c r="K144" s="122">
        <f t="shared" si="52"/>
        <v>2956.3940890603021</v>
      </c>
      <c r="L144" s="122">
        <f t="shared" si="52"/>
        <v>3087.8685593354548</v>
      </c>
      <c r="M144" s="122">
        <f t="shared" si="52"/>
        <v>3118.5809442333439</v>
      </c>
      <c r="N144" s="122">
        <f t="shared" si="52"/>
        <v>2944.7754591956859</v>
      </c>
      <c r="O144" s="122">
        <f t="shared" si="52"/>
        <v>2924.3437472335581</v>
      </c>
      <c r="P144" s="122">
        <f t="shared" si="52"/>
        <v>2610.5746530694837</v>
      </c>
      <c r="Q144" s="122">
        <f t="shared" si="52"/>
        <v>2356.9940691824004</v>
      </c>
      <c r="R144" s="122">
        <f t="shared" si="52"/>
        <v>1709.1998178084598</v>
      </c>
      <c r="S144" s="122">
        <f t="shared" si="52"/>
        <v>1541.0131832523336</v>
      </c>
      <c r="T144" s="122">
        <f t="shared" si="52"/>
        <v>1543.0149593291803</v>
      </c>
      <c r="U144" s="122">
        <f t="shared" si="52"/>
        <v>1642.656005488089</v>
      </c>
      <c r="V144" s="122">
        <f t="shared" si="52"/>
        <v>1806.5606694241039</v>
      </c>
      <c r="W144" s="122">
        <f t="shared" si="52"/>
        <v>1454.0966915120723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5214.117797391661</v>
      </c>
      <c r="D145" s="98">
        <v>4629.6103401897826</v>
      </c>
      <c r="E145" s="98">
        <v>4656.8009695912651</v>
      </c>
      <c r="F145" s="98">
        <v>4149.8421824906027</v>
      </c>
      <c r="G145" s="98">
        <v>3547.7233298661254</v>
      </c>
      <c r="H145" s="98">
        <v>2909.1158636748828</v>
      </c>
      <c r="I145" s="98">
        <v>2786.5753518067186</v>
      </c>
      <c r="J145" s="98">
        <v>2463.100104749692</v>
      </c>
      <c r="K145" s="98">
        <v>2956.3940890603021</v>
      </c>
      <c r="L145" s="98">
        <v>3087.8685593354548</v>
      </c>
      <c r="M145" s="98">
        <v>3118.5809442333439</v>
      </c>
      <c r="N145" s="98">
        <v>2944.7754591956859</v>
      </c>
      <c r="O145" s="98">
        <v>2924.3437472335581</v>
      </c>
      <c r="P145" s="98">
        <v>2610.5746530694837</v>
      </c>
      <c r="Q145" s="98">
        <v>2356.9940691824004</v>
      </c>
      <c r="R145" s="98">
        <v>1709.1998178084598</v>
      </c>
      <c r="S145" s="98">
        <v>1541.0131832523336</v>
      </c>
      <c r="T145" s="98">
        <v>1543.0149593291803</v>
      </c>
      <c r="U145" s="98">
        <v>1642.656005488089</v>
      </c>
      <c r="V145" s="98">
        <v>1806.5606694241039</v>
      </c>
      <c r="W145" s="98">
        <v>1454.0966915120723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11.773034378179617</v>
      </c>
      <c r="D146" s="122">
        <f t="shared" si="53"/>
        <v>7.7288849627014233</v>
      </c>
      <c r="E146" s="122">
        <f t="shared" si="53"/>
        <v>138.45408609471335</v>
      </c>
      <c r="F146" s="122">
        <f t="shared" si="53"/>
        <v>79.215347048494507</v>
      </c>
      <c r="G146" s="122">
        <f t="shared" si="53"/>
        <v>83.371763742383777</v>
      </c>
      <c r="H146" s="122">
        <f t="shared" si="53"/>
        <v>114.98539216433851</v>
      </c>
      <c r="I146" s="122">
        <f t="shared" si="53"/>
        <v>91.364586520436077</v>
      </c>
      <c r="J146" s="122">
        <f t="shared" si="53"/>
        <v>87.726283194457139</v>
      </c>
      <c r="K146" s="122">
        <f t="shared" si="53"/>
        <v>115.2747499029265</v>
      </c>
      <c r="L146" s="122">
        <f t="shared" si="53"/>
        <v>146.76894414050602</v>
      </c>
      <c r="M146" s="122">
        <f t="shared" si="53"/>
        <v>169.80622628077521</v>
      </c>
      <c r="N146" s="122">
        <f t="shared" si="53"/>
        <v>161.76821964514988</v>
      </c>
      <c r="O146" s="122">
        <f t="shared" si="53"/>
        <v>163.321959955148</v>
      </c>
      <c r="P146" s="122">
        <f t="shared" si="53"/>
        <v>83.375978266535029</v>
      </c>
      <c r="Q146" s="122">
        <f t="shared" si="53"/>
        <v>70.40279227163883</v>
      </c>
      <c r="R146" s="122">
        <f t="shared" si="53"/>
        <v>32.81000494827304</v>
      </c>
      <c r="S146" s="122">
        <f t="shared" si="53"/>
        <v>59.738535945070971</v>
      </c>
      <c r="T146" s="122">
        <f t="shared" si="53"/>
        <v>61.05185889471224</v>
      </c>
      <c r="U146" s="122">
        <f t="shared" si="53"/>
        <v>80.13999190878009</v>
      </c>
      <c r="V146" s="122">
        <f t="shared" si="53"/>
        <v>139.29240367805676</v>
      </c>
      <c r="W146" s="122">
        <f t="shared" si="53"/>
        <v>83.780113391597496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11.773034378179617</v>
      </c>
      <c r="D147" s="98">
        <f>IF(RES_hhdet_in_fec!D147=0,0,RES_hhdet_in_fec!D147*1000*11630/RES_hhdet_in_new!D145)</f>
        <v>7.7288849627014233</v>
      </c>
      <c r="E147" s="98">
        <f>IF(RES_hhdet_in_fec!E147=0,0,RES_hhdet_in_fec!E147*1000*11630/RES_hhdet_in_new!E145)</f>
        <v>138.45408609471335</v>
      </c>
      <c r="F147" s="98">
        <f>IF(RES_hhdet_in_fec!F147=0,0,RES_hhdet_in_fec!F147*1000*11630/RES_hhdet_in_new!F145)</f>
        <v>79.215347048494507</v>
      </c>
      <c r="G147" s="98">
        <f>IF(RES_hhdet_in_fec!G147=0,0,RES_hhdet_in_fec!G147*1000*11630/RES_hhdet_in_new!G145)</f>
        <v>83.371763742383777</v>
      </c>
      <c r="H147" s="98">
        <f>IF(RES_hhdet_in_fec!H147=0,0,RES_hhdet_in_fec!H147*1000*11630/RES_hhdet_in_new!H145)</f>
        <v>114.98539216433851</v>
      </c>
      <c r="I147" s="98">
        <f>IF(RES_hhdet_in_fec!I147=0,0,RES_hhdet_in_fec!I147*1000*11630/RES_hhdet_in_new!I145)</f>
        <v>91.364586520436077</v>
      </c>
      <c r="J147" s="98">
        <f>IF(RES_hhdet_in_fec!J147=0,0,RES_hhdet_in_fec!J147*1000*11630/RES_hhdet_in_new!J145)</f>
        <v>87.726283194457139</v>
      </c>
      <c r="K147" s="98">
        <f>IF(RES_hhdet_in_fec!K147=0,0,RES_hhdet_in_fec!K147*1000*11630/RES_hhdet_in_new!K145)</f>
        <v>115.2747499029265</v>
      </c>
      <c r="L147" s="98">
        <f>IF(RES_hhdet_in_fec!L147=0,0,RES_hhdet_in_fec!L147*1000*11630/RES_hhdet_in_new!L145)</f>
        <v>146.76894414050602</v>
      </c>
      <c r="M147" s="98">
        <f>IF(RES_hhdet_in_fec!M147=0,0,RES_hhdet_in_fec!M147*1000*11630/RES_hhdet_in_new!M145)</f>
        <v>169.80622628077521</v>
      </c>
      <c r="N147" s="98">
        <f>IF(RES_hhdet_in_fec!N147=0,0,RES_hhdet_in_fec!N147*1000*11630/RES_hhdet_in_new!N145)</f>
        <v>161.76821964514988</v>
      </c>
      <c r="O147" s="98">
        <f>IF(RES_hhdet_in_fec!O147=0,0,RES_hhdet_in_fec!O147*1000*11630/RES_hhdet_in_new!O145)</f>
        <v>163.321959955148</v>
      </c>
      <c r="P147" s="98">
        <f>IF(RES_hhdet_in_fec!P147=0,0,RES_hhdet_in_fec!P147*1000*11630/RES_hhdet_in_new!P145)</f>
        <v>83.375978266535029</v>
      </c>
      <c r="Q147" s="98">
        <f>IF(RES_hhdet_in_fec!Q147=0,0,RES_hhdet_in_fec!Q147*1000*11630/RES_hhdet_in_new!Q145)</f>
        <v>70.40279227163883</v>
      </c>
      <c r="R147" s="98">
        <f>IF(RES_hhdet_in_fec!R147=0,0,RES_hhdet_in_fec!R147*1000*11630/RES_hhdet_in_new!R145)</f>
        <v>32.81000494827304</v>
      </c>
      <c r="S147" s="98">
        <f>IF(RES_hhdet_in_fec!S147=0,0,RES_hhdet_in_fec!S147*1000*11630/RES_hhdet_in_new!S145)</f>
        <v>59.738535945070971</v>
      </c>
      <c r="T147" s="98">
        <f>IF(RES_hhdet_in_fec!T147=0,0,RES_hhdet_in_fec!T147*1000*11630/RES_hhdet_in_new!T145)</f>
        <v>61.05185889471224</v>
      </c>
      <c r="U147" s="98">
        <f>IF(RES_hhdet_in_fec!U147=0,0,RES_hhdet_in_fec!U147*1000*11630/RES_hhdet_in_new!U145)</f>
        <v>80.13999190878009</v>
      </c>
      <c r="V147" s="98">
        <f>IF(RES_hhdet_in_fec!V147=0,0,RES_hhdet_in_fec!V147*1000*11630/RES_hhdet_in_new!V145)</f>
        <v>139.29240367805676</v>
      </c>
      <c r="W147" s="98">
        <f>IF(RES_hhdet_in_fec!W147=0,0,RES_hhdet_in_fec!W147*1000*11630/RES_hhdet_in_new!W145)</f>
        <v>83.780113391597496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2002.1741333201362</v>
      </c>
      <c r="D148" s="122">
        <v>2063.8055716475633</v>
      </c>
      <c r="E148" s="122">
        <v>2021.83137936401</v>
      </c>
      <c r="F148" s="122">
        <v>2239.2021999076969</v>
      </c>
      <c r="G148" s="122">
        <v>2145.144283530627</v>
      </c>
      <c r="H148" s="122">
        <v>2097.4654404510979</v>
      </c>
      <c r="I148" s="122">
        <v>2189.0452804833858</v>
      </c>
      <c r="J148" s="122">
        <v>2060.7804928375576</v>
      </c>
      <c r="K148" s="122">
        <v>2036.7328549605691</v>
      </c>
      <c r="L148" s="122">
        <v>2141.2067543441462</v>
      </c>
      <c r="M148" s="122">
        <v>2221.642941703617</v>
      </c>
      <c r="N148" s="122">
        <v>2117.4107835288473</v>
      </c>
      <c r="O148" s="122">
        <v>1998.2395317650078</v>
      </c>
      <c r="P148" s="122">
        <v>1792.7737034359509</v>
      </c>
      <c r="Q148" s="122">
        <v>1743.4070025610843</v>
      </c>
      <c r="R148" s="122">
        <v>1813.9103691219875</v>
      </c>
      <c r="S148" s="122">
        <v>1903.9978556222618</v>
      </c>
      <c r="T148" s="122">
        <v>2050.4863843182538</v>
      </c>
      <c r="U148" s="122">
        <v>1898.637878343631</v>
      </c>
      <c r="V148" s="122">
        <v>1908.9614793397498</v>
      </c>
      <c r="W148" s="122">
        <v>1926.1825445697898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2328.4043422203135</v>
      </c>
      <c r="D149" s="98">
        <v>2342.1148910866741</v>
      </c>
      <c r="E149" s="98">
        <v>2014.4116354071691</v>
      </c>
      <c r="F149" s="98">
        <v>2814.9413668712914</v>
      </c>
      <c r="G149" s="98">
        <v>2460.0892016616526</v>
      </c>
      <c r="H149" s="98">
        <v>2616.0819195037702</v>
      </c>
      <c r="I149" s="98">
        <v>2180.8982234917917</v>
      </c>
      <c r="J149" s="98">
        <v>2493.5335251715633</v>
      </c>
      <c r="K149" s="98">
        <v>2417.7438433675766</v>
      </c>
      <c r="L149" s="98">
        <v>2499.5971897821341</v>
      </c>
      <c r="M149" s="98">
        <v>2678.9559895221214</v>
      </c>
      <c r="N149" s="98">
        <v>2389.2201534910268</v>
      </c>
      <c r="O149" s="98">
        <v>2066.1145452393166</v>
      </c>
      <c r="P149" s="98">
        <v>2107.1509971184882</v>
      </c>
      <c r="Q149" s="98">
        <v>1612.1161514450644</v>
      </c>
      <c r="R149" s="98">
        <v>2086.9476624957492</v>
      </c>
      <c r="S149" s="98">
        <v>1673.9942221034255</v>
      </c>
      <c r="T149" s="98">
        <v>2337.3400180581152</v>
      </c>
      <c r="U149" s="98">
        <v>2067.4920693115041</v>
      </c>
      <c r="V149" s="98">
        <v>2213.3426412994568</v>
      </c>
      <c r="W149" s="98">
        <v>1950.1673492446855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1907.4128884225829</v>
      </c>
      <c r="D150" s="98">
        <v>1929.3759010152846</v>
      </c>
      <c r="E150" s="98">
        <v>1660.7158533317631</v>
      </c>
      <c r="F150" s="98">
        <v>2350.3962189571507</v>
      </c>
      <c r="G150" s="98">
        <v>2050.4902298181355</v>
      </c>
      <c r="H150" s="98">
        <v>2181.2530220196008</v>
      </c>
      <c r="I150" s="98">
        <v>0</v>
      </c>
      <c r="J150" s="98">
        <v>2087.2879491821509</v>
      </c>
      <c r="K150" s="98">
        <v>2032.3713771825308</v>
      </c>
      <c r="L150" s="98">
        <v>2104.3249474990293</v>
      </c>
      <c r="M150" s="98">
        <v>2281.7934222957656</v>
      </c>
      <c r="N150" s="98">
        <v>2054.6043010571279</v>
      </c>
      <c r="O150" s="98">
        <v>1809.4739048321985</v>
      </c>
      <c r="P150" s="98">
        <v>1852.6340671103685</v>
      </c>
      <c r="Q150" s="98">
        <v>0</v>
      </c>
      <c r="R150" s="98">
        <v>1881.2543145019922</v>
      </c>
      <c r="S150" s="98">
        <v>0</v>
      </c>
      <c r="T150" s="98">
        <v>2139.946510944596</v>
      </c>
      <c r="U150" s="98">
        <v>1906.4971585972444</v>
      </c>
      <c r="V150" s="98">
        <v>2044.8536964973046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962.87965699544964</v>
      </c>
      <c r="D151" s="101">
        <v>996.72020342187238</v>
      </c>
      <c r="E151" s="101">
        <v>854.84054176273219</v>
      </c>
      <c r="F151" s="101">
        <v>1282.3233270752635</v>
      </c>
      <c r="G151" s="101">
        <v>1100.859607067654</v>
      </c>
      <c r="H151" s="101">
        <v>1162.4389562864949</v>
      </c>
      <c r="I151" s="101">
        <v>0</v>
      </c>
      <c r="J151" s="101">
        <v>1110.4391656176213</v>
      </c>
      <c r="K151" s="101">
        <v>1090.2532991514752</v>
      </c>
      <c r="L151" s="101">
        <v>1119.2937786849402</v>
      </c>
      <c r="M151" s="101">
        <v>1249.3017235581106</v>
      </c>
      <c r="N151" s="101">
        <v>1120.3216883337843</v>
      </c>
      <c r="O151" s="101">
        <v>1010.0705795757526</v>
      </c>
      <c r="P151" s="101">
        <v>923.89000921778177</v>
      </c>
      <c r="Q151" s="101">
        <v>0</v>
      </c>
      <c r="R151" s="101">
        <v>918.66548586050646</v>
      </c>
      <c r="S151" s="101">
        <v>0</v>
      </c>
      <c r="T151" s="101">
        <v>1004.7233068000589</v>
      </c>
      <c r="U151" s="101">
        <v>897.01430349324767</v>
      </c>
      <c r="V151" s="101">
        <v>910.2518881196695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944.53323142713316</v>
      </c>
      <c r="D152" s="104">
        <v>932.65569759341258</v>
      </c>
      <c r="E152" s="104">
        <v>805.87531156903083</v>
      </c>
      <c r="F152" s="104">
        <v>1068.0728918818872</v>
      </c>
      <c r="G152" s="104">
        <v>949.63062275048151</v>
      </c>
      <c r="H152" s="104">
        <v>1018.8140657331061</v>
      </c>
      <c r="I152" s="104">
        <v>0</v>
      </c>
      <c r="J152" s="104">
        <v>976.84878356452987</v>
      </c>
      <c r="K152" s="104">
        <v>942.11807803105557</v>
      </c>
      <c r="L152" s="104">
        <v>985.03116881408926</v>
      </c>
      <c r="M152" s="104">
        <v>1032.491698737655</v>
      </c>
      <c r="N152" s="104">
        <v>934.28261272334328</v>
      </c>
      <c r="O152" s="104">
        <v>799.40332525644567</v>
      </c>
      <c r="P152" s="104">
        <v>928.74405789258651</v>
      </c>
      <c r="Q152" s="104">
        <v>0</v>
      </c>
      <c r="R152" s="104">
        <v>962.58882864148552</v>
      </c>
      <c r="S152" s="104">
        <v>0</v>
      </c>
      <c r="T152" s="104">
        <v>1135.2232041445372</v>
      </c>
      <c r="U152" s="104">
        <v>1009.4828551039965</v>
      </c>
      <c r="V152" s="104">
        <v>1134.6018083776348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2052.8842114382232</v>
      </c>
      <c r="D153" s="101">
        <v>2144.3550435602137</v>
      </c>
      <c r="E153" s="101">
        <v>2182.5843609624571</v>
      </c>
      <c r="F153" s="101">
        <v>2219.2999091187157</v>
      </c>
      <c r="G153" s="101">
        <v>2214.5904262413151</v>
      </c>
      <c r="H153" s="101">
        <v>2165.2160881675441</v>
      </c>
      <c r="I153" s="101">
        <v>2350.6491317685541</v>
      </c>
      <c r="J153" s="101">
        <v>2168.4959644555556</v>
      </c>
      <c r="K153" s="101">
        <v>2185.2458749375201</v>
      </c>
      <c r="L153" s="101">
        <v>2217.8888706951061</v>
      </c>
      <c r="M153" s="101">
        <v>2364.5595240291018</v>
      </c>
      <c r="N153" s="101">
        <v>2230.857592935839</v>
      </c>
      <c r="O153" s="101">
        <v>2153.2821306905144</v>
      </c>
      <c r="P153" s="101">
        <v>1914.1787087002347</v>
      </c>
      <c r="Q153" s="101">
        <v>1941.6030023123708</v>
      </c>
      <c r="R153" s="101">
        <v>1929.0107969203696</v>
      </c>
      <c r="S153" s="101">
        <v>2051.27546224566</v>
      </c>
      <c r="T153" s="101">
        <v>2127.1155583956343</v>
      </c>
      <c r="U153" s="101">
        <v>2012.741626796163</v>
      </c>
      <c r="V153" s="101">
        <v>1982.3244919345193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1784.0510717602258</v>
      </c>
      <c r="D154" s="104">
        <v>1871.3484363352388</v>
      </c>
      <c r="E154" s="104">
        <v>1907.0255944020976</v>
      </c>
      <c r="F154" s="104">
        <v>1954.0398197838258</v>
      </c>
      <c r="G154" s="104">
        <v>1947.4197647593523</v>
      </c>
      <c r="H154" s="104">
        <v>1902.8280274015667</v>
      </c>
      <c r="I154" s="104">
        <v>2092.7525015780807</v>
      </c>
      <c r="J154" s="104">
        <v>1909.7303927384216</v>
      </c>
      <c r="K154" s="104">
        <v>1929.8751235891907</v>
      </c>
      <c r="L154" s="104">
        <v>1958.8708577929815</v>
      </c>
      <c r="M154" s="104">
        <v>2103.4458191448484</v>
      </c>
      <c r="N154" s="104">
        <v>1991.547385536526</v>
      </c>
      <c r="O154" s="104">
        <v>1941.3925176494834</v>
      </c>
      <c r="P154" s="104">
        <v>1718.0961889572916</v>
      </c>
      <c r="Q154" s="104">
        <v>1755.8156960512708</v>
      </c>
      <c r="R154" s="104">
        <v>1755.0367753276305</v>
      </c>
      <c r="S154" s="104">
        <v>1883.3179465819785</v>
      </c>
      <c r="T154" s="104">
        <v>1947.496472316205</v>
      </c>
      <c r="U154" s="104">
        <v>1851.3689431409498</v>
      </c>
      <c r="V154" s="104">
        <v>1820.6519164338799</v>
      </c>
      <c r="W154" s="104">
        <v>1924.0713319116237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848.35594704546293</v>
      </c>
      <c r="D155" s="98">
        <v>913.34695873920452</v>
      </c>
      <c r="E155" s="98">
        <v>929.54084708994776</v>
      </c>
      <c r="F155" s="98">
        <v>1009.8082808525038</v>
      </c>
      <c r="G155" s="98">
        <v>990.79039492376501</v>
      </c>
      <c r="H155" s="98">
        <v>959.04823650993671</v>
      </c>
      <c r="I155" s="98">
        <v>1158.6257229594171</v>
      </c>
      <c r="J155" s="98">
        <v>963.24473866141443</v>
      </c>
      <c r="K155" s="98">
        <v>985.03941010901212</v>
      </c>
      <c r="L155" s="98">
        <v>991.23351853091253</v>
      </c>
      <c r="M155" s="98">
        <v>1105.8926635232874</v>
      </c>
      <c r="N155" s="98">
        <v>1047.4827088741229</v>
      </c>
      <c r="O155" s="98">
        <v>1058.1372459514957</v>
      </c>
      <c r="P155" s="98">
        <v>830.10893585627821</v>
      </c>
      <c r="Q155" s="98">
        <v>839.44782963250361</v>
      </c>
      <c r="R155" s="98">
        <v>845.48775994291066</v>
      </c>
      <c r="S155" s="98">
        <v>958.57810793845329</v>
      </c>
      <c r="T155" s="98">
        <v>909.91866474379458</v>
      </c>
      <c r="U155" s="98">
        <v>868.49341074154154</v>
      </c>
      <c r="V155" s="98">
        <v>799.61103149464157</v>
      </c>
      <c r="W155" s="98">
        <v>928.69507797363167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935.69512471476287</v>
      </c>
      <c r="D156" s="98">
        <v>958.00147759603408</v>
      </c>
      <c r="E156" s="98">
        <v>977.48474731214969</v>
      </c>
      <c r="F156" s="98">
        <v>944.23153893132201</v>
      </c>
      <c r="G156" s="98">
        <v>956.62936983558745</v>
      </c>
      <c r="H156" s="98">
        <v>943.77979089162977</v>
      </c>
      <c r="I156" s="98">
        <v>934.12677861866348</v>
      </c>
      <c r="J156" s="98">
        <v>946.4856540770071</v>
      </c>
      <c r="K156" s="98">
        <v>944.83571348017881</v>
      </c>
      <c r="L156" s="98">
        <v>967.63733926206862</v>
      </c>
      <c r="M156" s="98">
        <v>997.55315562156113</v>
      </c>
      <c r="N156" s="98">
        <v>944.06467666240326</v>
      </c>
      <c r="O156" s="98">
        <v>883.2552716979875</v>
      </c>
      <c r="P156" s="98">
        <v>887.98725310101327</v>
      </c>
      <c r="Q156" s="98">
        <v>916.36786641876722</v>
      </c>
      <c r="R156" s="98">
        <v>909.54901538472006</v>
      </c>
      <c r="S156" s="98">
        <v>924.73983864352499</v>
      </c>
      <c r="T156" s="98">
        <v>1037.5778075724102</v>
      </c>
      <c r="U156" s="98">
        <v>982.87553239940826</v>
      </c>
      <c r="V156" s="98">
        <v>1021.0408849392384</v>
      </c>
      <c r="W156" s="98">
        <v>995.37625393799203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828.31884185184754</v>
      </c>
      <c r="D157" s="122">
        <v>849.49303840804339</v>
      </c>
      <c r="E157" s="122">
        <v>868.12137614985045</v>
      </c>
      <c r="F157" s="122">
        <v>894.17508445751218</v>
      </c>
      <c r="G157" s="122">
        <v>912.83252102794802</v>
      </c>
      <c r="H157" s="122">
        <v>894.2594072605026</v>
      </c>
      <c r="I157" s="122">
        <v>844.12869870480893</v>
      </c>
      <c r="J157" s="122">
        <v>804.37099730027057</v>
      </c>
      <c r="K157" s="122">
        <v>799.46674475172324</v>
      </c>
      <c r="L157" s="122">
        <v>818.10702546283369</v>
      </c>
      <c r="M157" s="122">
        <v>749.08449183855191</v>
      </c>
      <c r="N157" s="122">
        <v>756.54617883337369</v>
      </c>
      <c r="O157" s="122">
        <v>749.41931030647652</v>
      </c>
      <c r="P157" s="122">
        <v>711.43943666648045</v>
      </c>
      <c r="Q157" s="122">
        <v>676.21131535855227</v>
      </c>
      <c r="R157" s="122">
        <v>644.81190243274261</v>
      </c>
      <c r="S157" s="122">
        <v>682.03572750138915</v>
      </c>
      <c r="T157" s="122">
        <v>640.70111698709229</v>
      </c>
      <c r="U157" s="122">
        <v>632.67023513827496</v>
      </c>
      <c r="V157" s="122">
        <v>614.1028584482691</v>
      </c>
      <c r="W157" s="122">
        <v>641.40983211768162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828.31884185184754</v>
      </c>
      <c r="D159" s="33">
        <v>849.49303840804339</v>
      </c>
      <c r="E159" s="33">
        <v>868.12137614985045</v>
      </c>
      <c r="F159" s="33">
        <v>894.17508445751218</v>
      </c>
      <c r="G159" s="33">
        <v>912.83252102794802</v>
      </c>
      <c r="H159" s="33">
        <v>894.2594072605026</v>
      </c>
      <c r="I159" s="33">
        <v>844.12869870480893</v>
      </c>
      <c r="J159" s="33">
        <v>804.37099730027057</v>
      </c>
      <c r="K159" s="33">
        <v>799.46674475172324</v>
      </c>
      <c r="L159" s="33">
        <v>818.10702546283369</v>
      </c>
      <c r="M159" s="33">
        <v>749.08449183855191</v>
      </c>
      <c r="N159" s="33">
        <v>756.54617883337369</v>
      </c>
      <c r="O159" s="33">
        <v>749.41931030647652</v>
      </c>
      <c r="P159" s="33">
        <v>711.43943666648045</v>
      </c>
      <c r="Q159" s="33">
        <v>676.21131535855227</v>
      </c>
      <c r="R159" s="33">
        <v>644.81190243274261</v>
      </c>
      <c r="S159" s="33">
        <v>682.03572750138915</v>
      </c>
      <c r="T159" s="33">
        <v>640.70111698709229</v>
      </c>
      <c r="U159" s="33">
        <v>632.67023513827496</v>
      </c>
      <c r="V159" s="33">
        <v>614.1028584482691</v>
      </c>
      <c r="W159" s="33">
        <v>641.40983211768162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16039.493754630083</v>
      </c>
      <c r="D161" s="117">
        <f t="shared" si="54"/>
        <v>14499.148493586441</v>
      </c>
      <c r="E161" s="117">
        <f t="shared" si="54"/>
        <v>14593.469494810781</v>
      </c>
      <c r="F161" s="117">
        <f t="shared" si="54"/>
        <v>14792.839886614069</v>
      </c>
      <c r="G161" s="117">
        <f t="shared" si="54"/>
        <v>14103.134581493454</v>
      </c>
      <c r="H161" s="117">
        <f t="shared" si="54"/>
        <v>12242.952747428193</v>
      </c>
      <c r="I161" s="117">
        <f t="shared" si="54"/>
        <v>10967.496604437853</v>
      </c>
      <c r="J161" s="117">
        <f t="shared" si="54"/>
        <v>10460.753390186339</v>
      </c>
      <c r="K161" s="117">
        <f t="shared" si="54"/>
        <v>11843.429387238757</v>
      </c>
      <c r="L161" s="117">
        <f t="shared" si="54"/>
        <v>13658.36921718244</v>
      </c>
      <c r="M161" s="117">
        <f t="shared" si="54"/>
        <v>12726.103543498826</v>
      </c>
      <c r="N161" s="117">
        <f t="shared" si="54"/>
        <v>13020.420792594792</v>
      </c>
      <c r="O161" s="117">
        <f t="shared" si="54"/>
        <v>14405.282725496476</v>
      </c>
      <c r="P161" s="117">
        <f t="shared" si="54"/>
        <v>11431.975169435289</v>
      </c>
      <c r="Q161" s="117">
        <f t="shared" si="54"/>
        <v>10977.988746849051</v>
      </c>
      <c r="R161" s="117">
        <f t="shared" ref="R161:V161" si="55">R162+R164+R166+R175</f>
        <v>8769.0922348639942</v>
      </c>
      <c r="S161" s="117">
        <f t="shared" si="55"/>
        <v>8657.7004237452475</v>
      </c>
      <c r="T161" s="117">
        <f t="shared" si="55"/>
        <v>8602.5495813726648</v>
      </c>
      <c r="U161" s="117">
        <f t="shared" si="55"/>
        <v>8550.0977530548753</v>
      </c>
      <c r="V161" s="117">
        <f t="shared" si="55"/>
        <v>0</v>
      </c>
      <c r="W161" s="117">
        <f t="shared" ref="W161" si="56">W162+W164+W166+W175</f>
        <v>7681.0339605124691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13203.066082717845</v>
      </c>
      <c r="D162" s="122">
        <f t="shared" si="57"/>
        <v>11581.974226954473</v>
      </c>
      <c r="E162" s="122">
        <f t="shared" si="57"/>
        <v>11579.420848899432</v>
      </c>
      <c r="F162" s="122">
        <f t="shared" si="57"/>
        <v>11582.019084616231</v>
      </c>
      <c r="G162" s="122">
        <f t="shared" si="57"/>
        <v>10963.310666715784</v>
      </c>
      <c r="H162" s="122">
        <f t="shared" si="57"/>
        <v>9138.6006102510073</v>
      </c>
      <c r="I162" s="122">
        <f t="shared" si="57"/>
        <v>7844.2250202887772</v>
      </c>
      <c r="J162" s="122">
        <f t="shared" si="57"/>
        <v>7508.7963790736385</v>
      </c>
      <c r="K162" s="122">
        <f t="shared" si="57"/>
        <v>8893.315394052257</v>
      </c>
      <c r="L162" s="122">
        <f t="shared" si="57"/>
        <v>10554.32418470604</v>
      </c>
      <c r="M162" s="122">
        <f t="shared" si="57"/>
        <v>9599.9938279262733</v>
      </c>
      <c r="N162" s="122">
        <f t="shared" si="57"/>
        <v>10016.288492677129</v>
      </c>
      <c r="O162" s="122">
        <f t="shared" si="57"/>
        <v>11540.547590967033</v>
      </c>
      <c r="P162" s="122">
        <f t="shared" si="57"/>
        <v>8885.8534580370233</v>
      </c>
      <c r="Q162" s="122">
        <f t="shared" si="57"/>
        <v>8523.0372395980521</v>
      </c>
      <c r="R162" s="122">
        <f t="shared" si="57"/>
        <v>6293.8236561320919</v>
      </c>
      <c r="S162" s="122">
        <f t="shared" si="57"/>
        <v>6041.6629343745935</v>
      </c>
      <c r="T162" s="122">
        <f t="shared" si="57"/>
        <v>5880.6211720027486</v>
      </c>
      <c r="U162" s="122">
        <f t="shared" si="57"/>
        <v>5978.2687664854548</v>
      </c>
      <c r="V162" s="122">
        <f t="shared" si="57"/>
        <v>0</v>
      </c>
      <c r="W162" s="122">
        <f t="shared" si="57"/>
        <v>5071.2697288646095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13203.066082717845</v>
      </c>
      <c r="D163" s="33">
        <v>11581.974226954473</v>
      </c>
      <c r="E163" s="33">
        <v>11579.420848899432</v>
      </c>
      <c r="F163" s="33">
        <v>11582.019084616231</v>
      </c>
      <c r="G163" s="33">
        <v>10963.310666715784</v>
      </c>
      <c r="H163" s="33">
        <v>9138.6006102510073</v>
      </c>
      <c r="I163" s="33">
        <v>7844.2250202887772</v>
      </c>
      <c r="J163" s="33">
        <v>7508.7963790736385</v>
      </c>
      <c r="K163" s="33">
        <v>8893.315394052257</v>
      </c>
      <c r="L163" s="33">
        <v>10554.32418470604</v>
      </c>
      <c r="M163" s="33">
        <v>9599.9938279262733</v>
      </c>
      <c r="N163" s="33">
        <v>10016.288492677129</v>
      </c>
      <c r="O163" s="33">
        <v>11540.547590967033</v>
      </c>
      <c r="P163" s="33">
        <v>8885.8534580370233</v>
      </c>
      <c r="Q163" s="33">
        <v>8523.0372395980521</v>
      </c>
      <c r="R163" s="33">
        <v>6293.8236561320919</v>
      </c>
      <c r="S163" s="33">
        <v>6041.6629343745935</v>
      </c>
      <c r="T163" s="33">
        <v>5880.6211720027486</v>
      </c>
      <c r="U163" s="33">
        <v>5978.2687664854548</v>
      </c>
      <c r="V163" s="33">
        <v>0</v>
      </c>
      <c r="W163" s="33">
        <v>5071.2697288646095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5.9065020424321997</v>
      </c>
      <c r="D164" s="122">
        <f t="shared" si="58"/>
        <v>3.8798662736155327</v>
      </c>
      <c r="E164" s="122">
        <f t="shared" si="58"/>
        <v>124.07064362966285</v>
      </c>
      <c r="F164" s="122">
        <f t="shared" si="58"/>
        <v>77.451798757260789</v>
      </c>
      <c r="G164" s="122">
        <f t="shared" si="58"/>
        <v>81.870957662771488</v>
      </c>
      <c r="H164" s="122">
        <f t="shared" si="58"/>
        <v>112.68200054229158</v>
      </c>
      <c r="I164" s="122">
        <f t="shared" si="58"/>
        <v>90.075769169215704</v>
      </c>
      <c r="J164" s="122">
        <f t="shared" si="58"/>
        <v>86.872333826311674</v>
      </c>
      <c r="K164" s="122">
        <f t="shared" si="58"/>
        <v>113.91204049624861</v>
      </c>
      <c r="L164" s="122">
        <f t="shared" si="58"/>
        <v>144.73399087348432</v>
      </c>
      <c r="M164" s="122">
        <f t="shared" si="58"/>
        <v>155.47612064259766</v>
      </c>
      <c r="N164" s="122">
        <f t="shared" si="58"/>
        <v>130.14845840086386</v>
      </c>
      <c r="O164" s="122">
        <f t="shared" si="58"/>
        <v>117.08257035610812</v>
      </c>
      <c r="P164" s="122">
        <f t="shared" si="58"/>
        <v>41.845534896462581</v>
      </c>
      <c r="Q164" s="122">
        <f t="shared" si="58"/>
        <v>35.3115750129029</v>
      </c>
      <c r="R164" s="122">
        <f t="shared" si="58"/>
        <v>16.524077615669942</v>
      </c>
      <c r="S164" s="122">
        <f t="shared" si="58"/>
        <v>29.981632068490757</v>
      </c>
      <c r="T164" s="122">
        <f t="shared" si="58"/>
        <v>30.679102007712039</v>
      </c>
      <c r="U164" s="122">
        <f t="shared" si="58"/>
        <v>40.410369172432155</v>
      </c>
      <c r="V164" s="122">
        <f t="shared" si="58"/>
        <v>0</v>
      </c>
      <c r="W164" s="122">
        <f t="shared" si="58"/>
        <v>42.174943819311167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5.9065020424321997</v>
      </c>
      <c r="D165" s="98">
        <f>IF(RES_hhdet_in_fec!D165=0,0,RES_hhdet_in_fec!D165*1000*11630/RES_hhdet_in_new!D163)</f>
        <v>3.8798662736155327</v>
      </c>
      <c r="E165" s="98">
        <f>IF(RES_hhdet_in_fec!E165=0,0,RES_hhdet_in_fec!E165*1000*11630/RES_hhdet_in_new!E163)</f>
        <v>124.07064362966285</v>
      </c>
      <c r="F165" s="98">
        <f>IF(RES_hhdet_in_fec!F165=0,0,RES_hhdet_in_fec!F165*1000*11630/RES_hhdet_in_new!F163)</f>
        <v>77.451798757260789</v>
      </c>
      <c r="G165" s="98">
        <f>IF(RES_hhdet_in_fec!G165=0,0,RES_hhdet_in_fec!G165*1000*11630/RES_hhdet_in_new!G163)</f>
        <v>81.870957662771488</v>
      </c>
      <c r="H165" s="98">
        <f>IF(RES_hhdet_in_fec!H165=0,0,RES_hhdet_in_fec!H165*1000*11630/RES_hhdet_in_new!H163)</f>
        <v>112.68200054229158</v>
      </c>
      <c r="I165" s="98">
        <f>IF(RES_hhdet_in_fec!I165=0,0,RES_hhdet_in_fec!I165*1000*11630/RES_hhdet_in_new!I163)</f>
        <v>90.075769169215704</v>
      </c>
      <c r="J165" s="98">
        <f>IF(RES_hhdet_in_fec!J165=0,0,RES_hhdet_in_fec!J165*1000*11630/RES_hhdet_in_new!J163)</f>
        <v>86.872333826311674</v>
      </c>
      <c r="K165" s="98">
        <f>IF(RES_hhdet_in_fec!K165=0,0,RES_hhdet_in_fec!K165*1000*11630/RES_hhdet_in_new!K163)</f>
        <v>113.91204049624861</v>
      </c>
      <c r="L165" s="98">
        <f>IF(RES_hhdet_in_fec!L165=0,0,RES_hhdet_in_fec!L165*1000*11630/RES_hhdet_in_new!L163)</f>
        <v>144.73399087348432</v>
      </c>
      <c r="M165" s="98">
        <f>IF(RES_hhdet_in_fec!M165=0,0,RES_hhdet_in_fec!M165*1000*11630/RES_hhdet_in_new!M163)</f>
        <v>155.47612064259766</v>
      </c>
      <c r="N165" s="98">
        <f>IF(RES_hhdet_in_fec!N165=0,0,RES_hhdet_in_fec!N165*1000*11630/RES_hhdet_in_new!N163)</f>
        <v>130.14845840086386</v>
      </c>
      <c r="O165" s="98">
        <f>IF(RES_hhdet_in_fec!O165=0,0,RES_hhdet_in_fec!O165*1000*11630/RES_hhdet_in_new!O163)</f>
        <v>117.08257035610812</v>
      </c>
      <c r="P165" s="98">
        <f>IF(RES_hhdet_in_fec!P165=0,0,RES_hhdet_in_fec!P165*1000*11630/RES_hhdet_in_new!P163)</f>
        <v>41.845534896462581</v>
      </c>
      <c r="Q165" s="98">
        <f>IF(RES_hhdet_in_fec!Q165=0,0,RES_hhdet_in_fec!Q165*1000*11630/RES_hhdet_in_new!Q163)</f>
        <v>35.3115750129029</v>
      </c>
      <c r="R165" s="98">
        <f>IF(RES_hhdet_in_fec!R165=0,0,RES_hhdet_in_fec!R165*1000*11630/RES_hhdet_in_new!R163)</f>
        <v>16.524077615669942</v>
      </c>
      <c r="S165" s="98">
        <f>IF(RES_hhdet_in_fec!S165=0,0,RES_hhdet_in_fec!S165*1000*11630/RES_hhdet_in_new!S163)</f>
        <v>29.981632068490757</v>
      </c>
      <c r="T165" s="98">
        <f>IF(RES_hhdet_in_fec!T165=0,0,RES_hhdet_in_fec!T165*1000*11630/RES_hhdet_in_new!T163)</f>
        <v>30.679102007712039</v>
      </c>
      <c r="U165" s="98">
        <f>IF(RES_hhdet_in_fec!U165=0,0,RES_hhdet_in_fec!U165*1000*11630/RES_hhdet_in_new!U163)</f>
        <v>40.410369172432155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42.174943819311167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2002.202328017959</v>
      </c>
      <c r="D166" s="122">
        <v>2063.801361950309</v>
      </c>
      <c r="E166" s="122">
        <v>2021.8566261318356</v>
      </c>
      <c r="F166" s="122">
        <v>2239.193918783064</v>
      </c>
      <c r="G166" s="122">
        <v>2145.1204360869501</v>
      </c>
      <c r="H166" s="122">
        <v>2097.4107293743909</v>
      </c>
      <c r="I166" s="122">
        <v>2189.0671162750496</v>
      </c>
      <c r="J166" s="122">
        <v>2060.7136799861196</v>
      </c>
      <c r="K166" s="122">
        <v>2036.7352079385271</v>
      </c>
      <c r="L166" s="122">
        <v>2141.2040161400819</v>
      </c>
      <c r="M166" s="122">
        <v>2221.5491030914045</v>
      </c>
      <c r="N166" s="122">
        <v>2117.4376626834251</v>
      </c>
      <c r="O166" s="122">
        <v>1998.2332538668581</v>
      </c>
      <c r="P166" s="122">
        <v>1792.8367398353244</v>
      </c>
      <c r="Q166" s="122">
        <v>1743.4286168795418</v>
      </c>
      <c r="R166" s="122">
        <v>1813.9325986834901</v>
      </c>
      <c r="S166" s="122">
        <v>1904.0201298007751</v>
      </c>
      <c r="T166" s="122">
        <v>2050.548190375112</v>
      </c>
      <c r="U166" s="122">
        <v>1898.7483822587128</v>
      </c>
      <c r="V166" s="122">
        <v>0</v>
      </c>
      <c r="W166" s="122">
        <v>1926.1794557108674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2328.4043422203135</v>
      </c>
      <c r="D167" s="98">
        <v>2342.1148910866746</v>
      </c>
      <c r="E167" s="98">
        <v>2014.41163540717</v>
      </c>
      <c r="F167" s="98">
        <v>2814.9413668712918</v>
      </c>
      <c r="G167" s="98">
        <v>2460.0892016616526</v>
      </c>
      <c r="H167" s="98">
        <v>2616.0819195037702</v>
      </c>
      <c r="I167" s="98">
        <v>2180.8982234917917</v>
      </c>
      <c r="J167" s="98">
        <v>2493.5335251715628</v>
      </c>
      <c r="K167" s="98">
        <v>2417.7438433675761</v>
      </c>
      <c r="L167" s="98">
        <v>2499.597189782135</v>
      </c>
      <c r="M167" s="98">
        <v>2678.9559895221219</v>
      </c>
      <c r="N167" s="98">
        <v>2389.2201534910264</v>
      </c>
      <c r="O167" s="98">
        <v>2066.1145452393162</v>
      </c>
      <c r="P167" s="98">
        <v>2107.1509971184878</v>
      </c>
      <c r="Q167" s="98">
        <v>1612.1161514450641</v>
      </c>
      <c r="R167" s="98">
        <v>2086.9476624957492</v>
      </c>
      <c r="S167" s="98">
        <v>1673.9942221034255</v>
      </c>
      <c r="T167" s="98">
        <v>2337.3400180581148</v>
      </c>
      <c r="U167" s="98">
        <v>2067.4920693115037</v>
      </c>
      <c r="V167" s="98">
        <v>0</v>
      </c>
      <c r="W167" s="98">
        <v>1950.1673492446857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1907.4128884225822</v>
      </c>
      <c r="D168" s="98">
        <v>1929.3759010152849</v>
      </c>
      <c r="E168" s="98">
        <v>1660.7158533317631</v>
      </c>
      <c r="F168" s="98">
        <v>2350.3962189571512</v>
      </c>
      <c r="G168" s="98">
        <v>2050.4902298181355</v>
      </c>
      <c r="H168" s="98">
        <v>2181.2530220196013</v>
      </c>
      <c r="I168" s="98">
        <v>0</v>
      </c>
      <c r="J168" s="98">
        <v>2087.2879491821514</v>
      </c>
      <c r="K168" s="98">
        <v>2032.3713771825308</v>
      </c>
      <c r="L168" s="98">
        <v>2104.3249474990293</v>
      </c>
      <c r="M168" s="98">
        <v>2281.7934222957665</v>
      </c>
      <c r="N168" s="98">
        <v>2054.6043010571275</v>
      </c>
      <c r="O168" s="98">
        <v>1809.4739048321981</v>
      </c>
      <c r="P168" s="98">
        <v>1852.6340671103681</v>
      </c>
      <c r="Q168" s="98">
        <v>0</v>
      </c>
      <c r="R168" s="98">
        <v>1881.2543145019915</v>
      </c>
      <c r="S168" s="98">
        <v>0</v>
      </c>
      <c r="T168" s="98">
        <v>2139.9465109445964</v>
      </c>
      <c r="U168" s="98">
        <v>1906.4971585972442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962.87965699544941</v>
      </c>
      <c r="D169" s="101">
        <v>996.72020342187227</v>
      </c>
      <c r="E169" s="101">
        <v>854.8405417627323</v>
      </c>
      <c r="F169" s="101">
        <v>1282.3233270752642</v>
      </c>
      <c r="G169" s="101">
        <v>1100.859607067654</v>
      </c>
      <c r="H169" s="101">
        <v>1162.4389562864951</v>
      </c>
      <c r="I169" s="101">
        <v>0</v>
      </c>
      <c r="J169" s="101">
        <v>1110.4391656176213</v>
      </c>
      <c r="K169" s="101">
        <v>1090.2532991514754</v>
      </c>
      <c r="L169" s="101">
        <v>1119.2937786849402</v>
      </c>
      <c r="M169" s="101">
        <v>1249.301723558111</v>
      </c>
      <c r="N169" s="101">
        <v>1120.3216883337843</v>
      </c>
      <c r="O169" s="101">
        <v>1010.0705795757527</v>
      </c>
      <c r="P169" s="101">
        <v>923.89000921778165</v>
      </c>
      <c r="Q169" s="101">
        <v>0</v>
      </c>
      <c r="R169" s="101">
        <v>918.66548586050624</v>
      </c>
      <c r="S169" s="101">
        <v>0</v>
      </c>
      <c r="T169" s="101">
        <v>1004.7233068000593</v>
      </c>
      <c r="U169" s="101">
        <v>897.01430349324755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944.53323142713305</v>
      </c>
      <c r="D170" s="104">
        <v>932.65569759341247</v>
      </c>
      <c r="E170" s="104">
        <v>805.87531156903071</v>
      </c>
      <c r="F170" s="104">
        <v>1068.0728918818875</v>
      </c>
      <c r="G170" s="104">
        <v>949.63062275048151</v>
      </c>
      <c r="H170" s="104">
        <v>1018.8140657331064</v>
      </c>
      <c r="I170" s="104">
        <v>0</v>
      </c>
      <c r="J170" s="104">
        <v>976.84878356452998</v>
      </c>
      <c r="K170" s="104">
        <v>942.11807803105546</v>
      </c>
      <c r="L170" s="104">
        <v>985.03116881408926</v>
      </c>
      <c r="M170" s="104">
        <v>1032.4916987376553</v>
      </c>
      <c r="N170" s="104">
        <v>934.28261272334328</v>
      </c>
      <c r="O170" s="104">
        <v>799.40332525644556</v>
      </c>
      <c r="P170" s="104">
        <v>928.7440578925864</v>
      </c>
      <c r="Q170" s="104">
        <v>0</v>
      </c>
      <c r="R170" s="104">
        <v>962.58882864148518</v>
      </c>
      <c r="S170" s="104">
        <v>0</v>
      </c>
      <c r="T170" s="104">
        <v>1135.2232041445372</v>
      </c>
      <c r="U170" s="104">
        <v>1009.4828551039965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2052.8842114382228</v>
      </c>
      <c r="D171" s="101">
        <v>2144.3550435602137</v>
      </c>
      <c r="E171" s="101">
        <v>2182.5843609624571</v>
      </c>
      <c r="F171" s="101">
        <v>2219.2999091187157</v>
      </c>
      <c r="G171" s="101">
        <v>2214.5904262413155</v>
      </c>
      <c r="H171" s="101">
        <v>2165.2160881675445</v>
      </c>
      <c r="I171" s="101">
        <v>2350.6491317685536</v>
      </c>
      <c r="J171" s="101">
        <v>2168.4959644555556</v>
      </c>
      <c r="K171" s="101">
        <v>2185.2458749375201</v>
      </c>
      <c r="L171" s="101">
        <v>2217.888870695107</v>
      </c>
      <c r="M171" s="101">
        <v>2364.5595240291013</v>
      </c>
      <c r="N171" s="101">
        <v>2230.8575929358394</v>
      </c>
      <c r="O171" s="101">
        <v>2153.2821306905144</v>
      </c>
      <c r="P171" s="101">
        <v>1914.178708700234</v>
      </c>
      <c r="Q171" s="101">
        <v>1941.6030023123706</v>
      </c>
      <c r="R171" s="101">
        <v>1929.0107969203689</v>
      </c>
      <c r="S171" s="101">
        <v>2051.27546224566</v>
      </c>
      <c r="T171" s="101">
        <v>2127.1155583956347</v>
      </c>
      <c r="U171" s="101">
        <v>2012.7416267961632</v>
      </c>
      <c r="V171" s="101">
        <v>0</v>
      </c>
      <c r="W171" s="101">
        <v>0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1784.051071760226</v>
      </c>
      <c r="D172" s="104">
        <v>1871.3484363352384</v>
      </c>
      <c r="E172" s="104">
        <v>1907.0255944020971</v>
      </c>
      <c r="F172" s="104">
        <v>1954.0398197838265</v>
      </c>
      <c r="G172" s="104">
        <v>1947.4197647593528</v>
      </c>
      <c r="H172" s="104">
        <v>1902.8280274015663</v>
      </c>
      <c r="I172" s="104">
        <v>2092.7525015780802</v>
      </c>
      <c r="J172" s="104">
        <v>1909.7303927384216</v>
      </c>
      <c r="K172" s="104">
        <v>1929.8751235891909</v>
      </c>
      <c r="L172" s="104">
        <v>1958.8708577929815</v>
      </c>
      <c r="M172" s="104">
        <v>2103.445819144848</v>
      </c>
      <c r="N172" s="104">
        <v>1991.5473855365267</v>
      </c>
      <c r="O172" s="104">
        <v>1941.3925176494836</v>
      </c>
      <c r="P172" s="104">
        <v>1718.0961889572911</v>
      </c>
      <c r="Q172" s="104">
        <v>1755.8156960512708</v>
      </c>
      <c r="R172" s="104">
        <v>1755.0367753276312</v>
      </c>
      <c r="S172" s="104">
        <v>1883.3179465819783</v>
      </c>
      <c r="T172" s="104">
        <v>1947.4964723162054</v>
      </c>
      <c r="U172" s="104">
        <v>1851.3689431409496</v>
      </c>
      <c r="V172" s="104">
        <v>0</v>
      </c>
      <c r="W172" s="104">
        <v>1924.0713319116239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848.35594704546304</v>
      </c>
      <c r="D173" s="98">
        <v>913.34695873920441</v>
      </c>
      <c r="E173" s="98">
        <v>929.54084708994753</v>
      </c>
      <c r="F173" s="98">
        <v>1009.8082808525041</v>
      </c>
      <c r="G173" s="98">
        <v>990.79039492376489</v>
      </c>
      <c r="H173" s="98">
        <v>959.04823650993683</v>
      </c>
      <c r="I173" s="98">
        <v>1158.6257229594171</v>
      </c>
      <c r="J173" s="98">
        <v>963.24473866141454</v>
      </c>
      <c r="K173" s="98">
        <v>985.03941010901212</v>
      </c>
      <c r="L173" s="98">
        <v>991.23351853091253</v>
      </c>
      <c r="M173" s="98">
        <v>1105.8926635232876</v>
      </c>
      <c r="N173" s="98">
        <v>1047.4827088741229</v>
      </c>
      <c r="O173" s="98">
        <v>1058.1372459514957</v>
      </c>
      <c r="P173" s="98">
        <v>830.10893585627809</v>
      </c>
      <c r="Q173" s="98">
        <v>839.44782963250361</v>
      </c>
      <c r="R173" s="98">
        <v>845.48775994291066</v>
      </c>
      <c r="S173" s="98">
        <v>958.57810793845306</v>
      </c>
      <c r="T173" s="98">
        <v>909.91866474379469</v>
      </c>
      <c r="U173" s="98">
        <v>868.49341074154165</v>
      </c>
      <c r="V173" s="98">
        <v>0</v>
      </c>
      <c r="W173" s="98">
        <v>928.6950779736319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935.6951247147631</v>
      </c>
      <c r="D174" s="33">
        <v>958.00147759603396</v>
      </c>
      <c r="E174" s="33">
        <v>977.48474731214969</v>
      </c>
      <c r="F174" s="33">
        <v>944.23153893132212</v>
      </c>
      <c r="G174" s="33">
        <v>956.62936983558768</v>
      </c>
      <c r="H174" s="33">
        <v>943.77979089162955</v>
      </c>
      <c r="I174" s="33">
        <v>934.12677861866314</v>
      </c>
      <c r="J174" s="33">
        <v>946.48565407700698</v>
      </c>
      <c r="K174" s="33">
        <v>944.83571348017915</v>
      </c>
      <c r="L174" s="33">
        <v>967.63733926206908</v>
      </c>
      <c r="M174" s="33">
        <v>997.55315562156068</v>
      </c>
      <c r="N174" s="33">
        <v>944.06467666240337</v>
      </c>
      <c r="O174" s="33">
        <v>883.25527169798784</v>
      </c>
      <c r="P174" s="33">
        <v>887.98725310101315</v>
      </c>
      <c r="Q174" s="33">
        <v>916.36786641876711</v>
      </c>
      <c r="R174" s="33">
        <v>909.54901538472018</v>
      </c>
      <c r="S174" s="33">
        <v>924.73983864352533</v>
      </c>
      <c r="T174" s="33">
        <v>1037.5778075724106</v>
      </c>
      <c r="U174" s="33">
        <v>982.87553239940814</v>
      </c>
      <c r="V174" s="33">
        <v>0</v>
      </c>
      <c r="W174" s="33">
        <v>995.37625393799226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828.31884185184754</v>
      </c>
      <c r="D175" s="122">
        <v>849.49303840804339</v>
      </c>
      <c r="E175" s="122">
        <v>868.12137614985033</v>
      </c>
      <c r="F175" s="122">
        <v>894.1750844575123</v>
      </c>
      <c r="G175" s="122">
        <v>912.83252102794791</v>
      </c>
      <c r="H175" s="122">
        <v>894.2594072605026</v>
      </c>
      <c r="I175" s="122">
        <v>844.12869870480893</v>
      </c>
      <c r="J175" s="122">
        <v>804.37099730027023</v>
      </c>
      <c r="K175" s="122">
        <v>799.46674475172335</v>
      </c>
      <c r="L175" s="122">
        <v>818.1070254628338</v>
      </c>
      <c r="M175" s="122">
        <v>749.08449183855203</v>
      </c>
      <c r="N175" s="122">
        <v>756.54617883337357</v>
      </c>
      <c r="O175" s="122">
        <v>749.4193103064764</v>
      </c>
      <c r="P175" s="122">
        <v>711.43943666648033</v>
      </c>
      <c r="Q175" s="122">
        <v>676.21131535855227</v>
      </c>
      <c r="R175" s="122">
        <v>644.81190243274273</v>
      </c>
      <c r="S175" s="122">
        <v>682.03572750138926</v>
      </c>
      <c r="T175" s="122">
        <v>640.70111698709218</v>
      </c>
      <c r="U175" s="122">
        <v>632.67023513827485</v>
      </c>
      <c r="V175" s="122">
        <v>0</v>
      </c>
      <c r="W175" s="122">
        <v>641.40983211768162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828.31884185184754</v>
      </c>
      <c r="D177" s="33">
        <v>849.49303840804339</v>
      </c>
      <c r="E177" s="33">
        <v>868.12137614985033</v>
      </c>
      <c r="F177" s="33">
        <v>894.1750844575123</v>
      </c>
      <c r="G177" s="33">
        <v>912.83252102794791</v>
      </c>
      <c r="H177" s="33">
        <v>894.2594072605026</v>
      </c>
      <c r="I177" s="33">
        <v>844.12869870480893</v>
      </c>
      <c r="J177" s="33">
        <v>804.37099730027023</v>
      </c>
      <c r="K177" s="33">
        <v>799.46674475172335</v>
      </c>
      <c r="L177" s="33">
        <v>818.1070254628338</v>
      </c>
      <c r="M177" s="33">
        <v>749.08449183855203</v>
      </c>
      <c r="N177" s="33">
        <v>756.54617883337357</v>
      </c>
      <c r="O177" s="33">
        <v>749.4193103064764</v>
      </c>
      <c r="P177" s="33">
        <v>711.43943666648033</v>
      </c>
      <c r="Q177" s="33">
        <v>676.21131535855227</v>
      </c>
      <c r="R177" s="33">
        <v>644.81190243274273</v>
      </c>
      <c r="S177" s="33">
        <v>682.03572750138926</v>
      </c>
      <c r="T177" s="33">
        <v>640.70111698709218</v>
      </c>
      <c r="U177" s="33">
        <v>632.67023513827485</v>
      </c>
      <c r="V177" s="33">
        <v>0</v>
      </c>
      <c r="W177" s="33">
        <v>641.40983211768162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13763.652868988531</v>
      </c>
      <c r="D3" s="117">
        <f t="shared" si="0"/>
        <v>11579.646798994598</v>
      </c>
      <c r="E3" s="117">
        <f t="shared" si="0"/>
        <v>12194.867994789876</v>
      </c>
      <c r="F3" s="117">
        <f t="shared" si="0"/>
        <v>10818.575021533037</v>
      </c>
      <c r="G3" s="117">
        <f t="shared" si="0"/>
        <v>10716.827710807553</v>
      </c>
      <c r="H3" s="117">
        <f t="shared" si="0"/>
        <v>10211.89207018555</v>
      </c>
      <c r="I3" s="117">
        <f t="shared" si="0"/>
        <v>10478.056515573075</v>
      </c>
      <c r="J3" s="117">
        <f t="shared" si="0"/>
        <v>8392.5973821901953</v>
      </c>
      <c r="K3" s="117">
        <f t="shared" si="0"/>
        <v>9237.9196828109161</v>
      </c>
      <c r="L3" s="117">
        <f t="shared" si="0"/>
        <v>13428.753757054299</v>
      </c>
      <c r="M3" s="117">
        <f t="shared" si="0"/>
        <v>12631.557977970127</v>
      </c>
      <c r="N3" s="117">
        <f t="shared" si="0"/>
        <v>11074.84678040182</v>
      </c>
      <c r="O3" s="117">
        <f t="shared" si="0"/>
        <v>0</v>
      </c>
      <c r="P3" s="117">
        <f t="shared" si="0"/>
        <v>0</v>
      </c>
      <c r="Q3" s="117">
        <f t="shared" si="0"/>
        <v>10428.097919961288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7403.7247570531281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11522.652240920772</v>
      </c>
      <c r="D4" s="122">
        <f t="shared" si="3"/>
        <v>9253.2709175160799</v>
      </c>
      <c r="E4" s="122">
        <f t="shared" si="3"/>
        <v>9788.1720659873754</v>
      </c>
      <c r="F4" s="122">
        <f t="shared" si="3"/>
        <v>8284.7887529610452</v>
      </c>
      <c r="G4" s="122">
        <f t="shared" si="3"/>
        <v>8194.1715759348717</v>
      </c>
      <c r="H4" s="122">
        <f t="shared" si="3"/>
        <v>7643.3796932439473</v>
      </c>
      <c r="I4" s="122">
        <f t="shared" si="3"/>
        <v>7892.5537029070583</v>
      </c>
      <c r="J4" s="122">
        <f t="shared" si="3"/>
        <v>5964.7861438592809</v>
      </c>
      <c r="K4" s="122">
        <f t="shared" si="3"/>
        <v>6805.1212155723606</v>
      </c>
      <c r="L4" s="122">
        <f t="shared" si="3"/>
        <v>10917.737386541765</v>
      </c>
      <c r="M4" s="122">
        <f t="shared" si="3"/>
        <v>10055.265548716834</v>
      </c>
      <c r="N4" s="122">
        <f t="shared" si="3"/>
        <v>8605.0284934146603</v>
      </c>
      <c r="O4" s="122">
        <f t="shared" si="3"/>
        <v>0</v>
      </c>
      <c r="P4" s="122">
        <f t="shared" si="3"/>
        <v>0</v>
      </c>
      <c r="Q4" s="122">
        <f t="shared" si="3"/>
        <v>8266.9737175895116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5006.3883382974755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11413.402888122302</v>
      </c>
      <c r="D5" s="98">
        <v>9166.9828004099909</v>
      </c>
      <c r="E5" s="98">
        <v>9699.1579189651675</v>
      </c>
      <c r="F5" s="98">
        <v>8210.0984693090777</v>
      </c>
      <c r="G5" s="98">
        <v>8121.1863209561207</v>
      </c>
      <c r="H5" s="98">
        <v>7576.8838032184967</v>
      </c>
      <c r="I5" s="98">
        <v>7825.1447913984694</v>
      </c>
      <c r="J5" s="98">
        <v>5914.3449848241817</v>
      </c>
      <c r="K5" s="98">
        <v>6748.3042456995572</v>
      </c>
      <c r="L5" s="98">
        <v>10827.862432661375</v>
      </c>
      <c r="M5" s="98">
        <v>9973.9106710989054</v>
      </c>
      <c r="N5" s="98">
        <v>8535.9433294860846</v>
      </c>
      <c r="O5" s="98">
        <v>0</v>
      </c>
      <c r="P5" s="98">
        <v>0</v>
      </c>
      <c r="Q5" s="98">
        <v>8201.187077973269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4968.6373426435594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109.24935279846953</v>
      </c>
      <c r="D6" s="98">
        <v>86.288117106088336</v>
      </c>
      <c r="E6" s="98">
        <v>89.014147022208206</v>
      </c>
      <c r="F6" s="98">
        <v>74.690283651967775</v>
      </c>
      <c r="G6" s="98">
        <v>72.985254978751115</v>
      </c>
      <c r="H6" s="98">
        <v>66.495890025450208</v>
      </c>
      <c r="I6" s="98">
        <v>67.408911508588659</v>
      </c>
      <c r="J6" s="98">
        <v>50.441159035098785</v>
      </c>
      <c r="K6" s="98">
        <v>56.816969872803298</v>
      </c>
      <c r="L6" s="98">
        <v>89.874953880389697</v>
      </c>
      <c r="M6" s="98">
        <v>81.354877617927926</v>
      </c>
      <c r="N6" s="98">
        <v>69.085163928575028</v>
      </c>
      <c r="O6" s="98">
        <v>0</v>
      </c>
      <c r="P6" s="98">
        <v>0</v>
      </c>
      <c r="Q6" s="98">
        <v>65.786639616242184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37.750995653915986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2.7692698003297704</v>
      </c>
      <c r="D7" s="122">
        <f t="shared" si="6"/>
        <v>1.9953541650946673</v>
      </c>
      <c r="E7" s="122">
        <f t="shared" si="6"/>
        <v>64.619636681198827</v>
      </c>
      <c r="F7" s="122">
        <f t="shared" si="6"/>
        <v>76.99827136056372</v>
      </c>
      <c r="G7" s="122">
        <f t="shared" si="6"/>
        <v>81.577827964871616</v>
      </c>
      <c r="H7" s="122">
        <f t="shared" si="6"/>
        <v>161.68284481572437</v>
      </c>
      <c r="I7" s="122">
        <f t="shared" si="6"/>
        <v>104.812393828338</v>
      </c>
      <c r="J7" s="122">
        <f t="shared" si="6"/>
        <v>88.907354446504698</v>
      </c>
      <c r="K7" s="122">
        <f t="shared" si="6"/>
        <v>84.52824678994368</v>
      </c>
      <c r="L7" s="122">
        <f t="shared" si="6"/>
        <v>113.16412037739603</v>
      </c>
      <c r="M7" s="122">
        <f t="shared" si="6"/>
        <v>103.78120121573531</v>
      </c>
      <c r="N7" s="122">
        <f t="shared" si="6"/>
        <v>90.699652921503201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36.894493340427509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2.7692698003297704</v>
      </c>
      <c r="D8" s="98">
        <f>IF(RES_hhdet_in_tes!D8=0,0,RES_hhdet_in_tes!D8*1000*11630/RES_hhdet_in_new!D5)</f>
        <v>1.9953541650946673</v>
      </c>
      <c r="E8" s="98">
        <f>IF(RES_hhdet_in_tes!E8=0,0,RES_hhdet_in_tes!E8*1000*11630/RES_hhdet_in_new!E5)</f>
        <v>64.619636681198827</v>
      </c>
      <c r="F8" s="98">
        <f>IF(RES_hhdet_in_tes!F8=0,0,RES_hhdet_in_tes!F8*1000*11630/RES_hhdet_in_new!F5)</f>
        <v>76.99827136056372</v>
      </c>
      <c r="G8" s="98">
        <f>IF(RES_hhdet_in_tes!G8=0,0,RES_hhdet_in_tes!G8*1000*11630/RES_hhdet_in_new!G5)</f>
        <v>81.577827964871616</v>
      </c>
      <c r="H8" s="98">
        <f>IF(RES_hhdet_in_tes!H8=0,0,RES_hhdet_in_tes!H8*1000*11630/RES_hhdet_in_new!H5)</f>
        <v>161.68284481572437</v>
      </c>
      <c r="I8" s="98">
        <f>IF(RES_hhdet_in_tes!I8=0,0,RES_hhdet_in_tes!I8*1000*11630/RES_hhdet_in_new!I5)</f>
        <v>104.812393828338</v>
      </c>
      <c r="J8" s="98">
        <f>IF(RES_hhdet_in_tes!J8=0,0,RES_hhdet_in_tes!J8*1000*11630/RES_hhdet_in_new!J5)</f>
        <v>88.907354446504698</v>
      </c>
      <c r="K8" s="98">
        <f>IF(RES_hhdet_in_tes!K8=0,0,RES_hhdet_in_tes!K8*1000*11630/RES_hhdet_in_new!K5)</f>
        <v>84.52824678994368</v>
      </c>
      <c r="L8" s="98">
        <f>IF(RES_hhdet_in_tes!L8=0,0,RES_hhdet_in_tes!L8*1000*11630/RES_hhdet_in_new!L5)</f>
        <v>113.16412037739603</v>
      </c>
      <c r="M8" s="98">
        <f>IF(RES_hhdet_in_tes!M8=0,0,RES_hhdet_in_tes!M8*1000*11630/RES_hhdet_in_new!M5)</f>
        <v>103.78120121573531</v>
      </c>
      <c r="N8" s="98">
        <f>IF(RES_hhdet_in_tes!N8=0,0,RES_hhdet_in_tes!N8*1000*11630/RES_hhdet_in_new!N5)</f>
        <v>90.699652921503201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36.894493340427509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1595.7852358630503</v>
      </c>
      <c r="D9" s="122">
        <v>1664.4013783203438</v>
      </c>
      <c r="E9" s="122">
        <v>1666.4480419511904</v>
      </c>
      <c r="F9" s="122">
        <v>1759.6652911125732</v>
      </c>
      <c r="G9" s="122">
        <v>1728.1259549700794</v>
      </c>
      <c r="H9" s="122">
        <v>1707.0900536096303</v>
      </c>
      <c r="I9" s="122">
        <v>1818.9148031013165</v>
      </c>
      <c r="J9" s="122">
        <v>1707.0240109722815</v>
      </c>
      <c r="K9" s="122">
        <v>1718.8814329817701</v>
      </c>
      <c r="L9" s="122">
        <v>1752.2901496347679</v>
      </c>
      <c r="M9" s="122">
        <v>1879.5474747643498</v>
      </c>
      <c r="N9" s="122">
        <v>1777.7492391728633</v>
      </c>
      <c r="O9" s="122">
        <v>0</v>
      </c>
      <c r="P9" s="122">
        <v>0</v>
      </c>
      <c r="Q9" s="122">
        <v>1611.5256470936399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1794.8056569258226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1610.4526573430712</v>
      </c>
      <c r="D11" s="98">
        <v>1623.3404574534095</v>
      </c>
      <c r="E11" s="98">
        <v>1399.6196630926388</v>
      </c>
      <c r="F11" s="98">
        <v>1960.6923005789656</v>
      </c>
      <c r="G11" s="98">
        <v>1718.3213130088141</v>
      </c>
      <c r="H11" s="98">
        <v>1832.8966936374638</v>
      </c>
      <c r="I11" s="98">
        <v>1533.2130244466086</v>
      </c>
      <c r="J11" s="98">
        <v>1760.0534612438737</v>
      </c>
      <c r="K11" s="98">
        <v>1714.840124675296</v>
      </c>
      <c r="L11" s="98">
        <v>1783.0618499529269</v>
      </c>
      <c r="M11" s="98">
        <v>1933.9198809539132</v>
      </c>
      <c r="N11" s="98">
        <v>1758.8334311586179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1704.2839120571318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1610.5138234540409</v>
      </c>
      <c r="D12" s="98">
        <v>1623.4912484596657</v>
      </c>
      <c r="E12" s="98">
        <v>1399.8212608625811</v>
      </c>
      <c r="F12" s="98">
        <v>1961.2501011264849</v>
      </c>
      <c r="G12" s="98">
        <v>1718.5582389430851</v>
      </c>
      <c r="H12" s="98">
        <v>1833.2497696184978</v>
      </c>
      <c r="I12" s="98">
        <v>0</v>
      </c>
      <c r="J12" s="98">
        <v>1760.6490722779458</v>
      </c>
      <c r="K12" s="98">
        <v>1715.4051690408562</v>
      </c>
      <c r="L12" s="98">
        <v>1783.4678304574488</v>
      </c>
      <c r="M12" s="98">
        <v>1934.3540100069047</v>
      </c>
      <c r="N12" s="98">
        <v>1759.0116508634137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665.98059202690763</v>
      </c>
      <c r="D13" s="101">
        <v>690.83555086625324</v>
      </c>
      <c r="E13" s="101">
        <v>593.94594929355026</v>
      </c>
      <c r="F13" s="101">
        <v>893.17720924459729</v>
      </c>
      <c r="G13" s="101">
        <v>768.92761619260318</v>
      </c>
      <c r="H13" s="101">
        <v>814.43570388539183</v>
      </c>
      <c r="I13" s="101">
        <v>0</v>
      </c>
      <c r="J13" s="101">
        <v>783.80028871341597</v>
      </c>
      <c r="K13" s="101">
        <v>773.28709100980086</v>
      </c>
      <c r="L13" s="101">
        <v>798.4366616433598</v>
      </c>
      <c r="M13" s="101">
        <v>901.86231126924974</v>
      </c>
      <c r="N13" s="101">
        <v>824.72903814007032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944.53323142713327</v>
      </c>
      <c r="D14" s="104">
        <v>932.65569759341247</v>
      </c>
      <c r="E14" s="104">
        <v>805.87531156903071</v>
      </c>
      <c r="F14" s="104">
        <v>1068.0728918818877</v>
      </c>
      <c r="G14" s="104">
        <v>949.63062275048196</v>
      </c>
      <c r="H14" s="104">
        <v>1018.8140657331061</v>
      </c>
      <c r="I14" s="104">
        <v>0</v>
      </c>
      <c r="J14" s="104">
        <v>976.84878356452987</v>
      </c>
      <c r="K14" s="104">
        <v>942.11807803105523</v>
      </c>
      <c r="L14" s="104">
        <v>985.03116881408891</v>
      </c>
      <c r="M14" s="104">
        <v>1032.4916987376548</v>
      </c>
      <c r="N14" s="104">
        <v>934.28261272334339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1593.5642481137584</v>
      </c>
      <c r="D15" s="101">
        <v>1666.7796053773957</v>
      </c>
      <c r="E15" s="101">
        <v>1698.9177753879662</v>
      </c>
      <c r="F15" s="101">
        <v>1729.9844989240671</v>
      </c>
      <c r="G15" s="101">
        <v>1728.9586499834256</v>
      </c>
      <c r="H15" s="101">
        <v>1693.1419765594837</v>
      </c>
      <c r="I15" s="101">
        <v>1841.3051793686375</v>
      </c>
      <c r="J15" s="101">
        <v>1701.8583794878889</v>
      </c>
      <c r="K15" s="101">
        <v>1718.7179515476885</v>
      </c>
      <c r="L15" s="101">
        <v>1748.6655258386393</v>
      </c>
      <c r="M15" s="101">
        <v>1872.556541079598</v>
      </c>
      <c r="N15" s="101">
        <v>1779.2525499577855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1594.2367508589912</v>
      </c>
      <c r="D16" s="104">
        <v>1667.9343257182663</v>
      </c>
      <c r="E16" s="104">
        <v>1701.0368336901133</v>
      </c>
      <c r="F16" s="104">
        <v>1731.3953943354829</v>
      </c>
      <c r="G16" s="104">
        <v>1730.1519152804199</v>
      </c>
      <c r="H16" s="104">
        <v>1693.7302626501194</v>
      </c>
      <c r="I16" s="104">
        <v>1841.698868303446</v>
      </c>
      <c r="J16" s="104">
        <v>1702.4502289984694</v>
      </c>
      <c r="K16" s="104">
        <v>1719.5791583955991</v>
      </c>
      <c r="L16" s="104">
        <v>1749.1624665185573</v>
      </c>
      <c r="M16" s="104">
        <v>1873.3384846725478</v>
      </c>
      <c r="N16" s="104">
        <v>1779.4995725081164</v>
      </c>
      <c r="O16" s="104">
        <v>0</v>
      </c>
      <c r="P16" s="104">
        <v>0</v>
      </c>
      <c r="Q16" s="104">
        <v>1611.5256470936399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1802.7742514967399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658.54162614422785</v>
      </c>
      <c r="D17" s="98">
        <v>709.93284812223214</v>
      </c>
      <c r="E17" s="98">
        <v>723.55208637796363</v>
      </c>
      <c r="F17" s="98">
        <v>787.16385540416093</v>
      </c>
      <c r="G17" s="98">
        <v>773.5225454448323</v>
      </c>
      <c r="H17" s="98">
        <v>749.95047175848958</v>
      </c>
      <c r="I17" s="98">
        <v>907.57208968478301</v>
      </c>
      <c r="J17" s="98">
        <v>755.96457492146226</v>
      </c>
      <c r="K17" s="98">
        <v>774.74344491541967</v>
      </c>
      <c r="L17" s="98">
        <v>781.52512725648853</v>
      </c>
      <c r="M17" s="98">
        <v>875.78532905098677</v>
      </c>
      <c r="N17" s="98">
        <v>835.43489584571341</v>
      </c>
      <c r="O17" s="98">
        <v>0</v>
      </c>
      <c r="P17" s="98">
        <v>0</v>
      </c>
      <c r="Q17" s="98">
        <v>695.15778067487258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807.39799755874787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935.6951247147631</v>
      </c>
      <c r="D18" s="98">
        <v>958.00147759603419</v>
      </c>
      <c r="E18" s="98">
        <v>977.48474731214969</v>
      </c>
      <c r="F18" s="98">
        <v>944.23153893132201</v>
      </c>
      <c r="G18" s="98">
        <v>956.62936983558745</v>
      </c>
      <c r="H18" s="98">
        <v>943.77979089162955</v>
      </c>
      <c r="I18" s="98">
        <v>934.12677861866337</v>
      </c>
      <c r="J18" s="98">
        <v>946.48565407700687</v>
      </c>
      <c r="K18" s="98">
        <v>944.83571348017927</v>
      </c>
      <c r="L18" s="98">
        <v>967.63733926206874</v>
      </c>
      <c r="M18" s="98">
        <v>997.55315562156068</v>
      </c>
      <c r="N18" s="98">
        <v>944.06467666240303</v>
      </c>
      <c r="O18" s="98">
        <v>0</v>
      </c>
      <c r="P18" s="98">
        <v>0</v>
      </c>
      <c r="Q18" s="98">
        <v>916.36786641876711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995.37625393799226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642.44612240437868</v>
      </c>
      <c r="D19" s="122">
        <v>659.97914899307875</v>
      </c>
      <c r="E19" s="122">
        <v>675.62825017011107</v>
      </c>
      <c r="F19" s="122">
        <v>697.12270609885525</v>
      </c>
      <c r="G19" s="122">
        <v>712.95235193773158</v>
      </c>
      <c r="H19" s="122">
        <v>699.73947851624609</v>
      </c>
      <c r="I19" s="122">
        <v>661.77561573636115</v>
      </c>
      <c r="J19" s="122">
        <v>631.87987291212823</v>
      </c>
      <c r="K19" s="122">
        <v>629.38878746684134</v>
      </c>
      <c r="L19" s="122">
        <v>645.56210050037123</v>
      </c>
      <c r="M19" s="122">
        <v>592.96375327320868</v>
      </c>
      <c r="N19" s="122">
        <v>601.3693948927945</v>
      </c>
      <c r="O19" s="122">
        <v>0</v>
      </c>
      <c r="P19" s="122">
        <v>0</v>
      </c>
      <c r="Q19" s="122">
        <v>549.59855527813647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565.63626848940328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642.44612240437868</v>
      </c>
      <c r="D22" s="33">
        <v>659.97914899307875</v>
      </c>
      <c r="E22" s="33">
        <v>675.62825017011107</v>
      </c>
      <c r="F22" s="33">
        <v>697.12270609885525</v>
      </c>
      <c r="G22" s="33">
        <v>712.95235193773158</v>
      </c>
      <c r="H22" s="33">
        <v>699.73947851624609</v>
      </c>
      <c r="I22" s="33">
        <v>661.77561573636115</v>
      </c>
      <c r="J22" s="33">
        <v>631.87987291212823</v>
      </c>
      <c r="K22" s="33">
        <v>629.38878746684134</v>
      </c>
      <c r="L22" s="33">
        <v>645.56210050037123</v>
      </c>
      <c r="M22" s="33">
        <v>592.96375327320868</v>
      </c>
      <c r="N22" s="33">
        <v>601.3693948927945</v>
      </c>
      <c r="O22" s="33">
        <v>0</v>
      </c>
      <c r="P22" s="33">
        <v>0</v>
      </c>
      <c r="Q22" s="33">
        <v>549.59855527813647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565.63626848940328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13596.1099039731</v>
      </c>
      <c r="D24" s="117">
        <f t="shared" si="7"/>
        <v>11706.047456914352</v>
      </c>
      <c r="E24" s="117">
        <f t="shared" si="7"/>
        <v>10664.130778187568</v>
      </c>
      <c r="F24" s="117">
        <f t="shared" si="7"/>
        <v>13713.062531895179</v>
      </c>
      <c r="G24" s="117">
        <f t="shared" si="7"/>
        <v>11955.08606002033</v>
      </c>
      <c r="H24" s="117">
        <f t="shared" si="7"/>
        <v>11159.201339896928</v>
      </c>
      <c r="I24" s="117">
        <f t="shared" si="7"/>
        <v>7999.2494607418057</v>
      </c>
      <c r="J24" s="117">
        <f t="shared" si="7"/>
        <v>8913.1220146169235</v>
      </c>
      <c r="K24" s="117">
        <f t="shared" si="7"/>
        <v>10160.224190771354</v>
      </c>
      <c r="L24" s="117">
        <f t="shared" si="7"/>
        <v>11615.452222086235</v>
      </c>
      <c r="M24" s="117">
        <f t="shared" si="7"/>
        <v>11579.239693226729</v>
      </c>
      <c r="N24" s="117">
        <f t="shared" si="7"/>
        <v>10610.627873279387</v>
      </c>
      <c r="O24" s="117">
        <f t="shared" si="7"/>
        <v>12954.004584267344</v>
      </c>
      <c r="P24" s="117">
        <f t="shared" si="7"/>
        <v>10531.449738560061</v>
      </c>
      <c r="Q24" s="117">
        <f t="shared" si="7"/>
        <v>8682.6662000504421</v>
      </c>
      <c r="R24" s="117">
        <f t="shared" ref="R24:V24" si="8">R25+R28+R30+R39</f>
        <v>8318.2927712616147</v>
      </c>
      <c r="S24" s="117">
        <f t="shared" si="8"/>
        <v>6397.5458618300891</v>
      </c>
      <c r="T24" s="117">
        <f t="shared" si="8"/>
        <v>8513.2706026198466</v>
      </c>
      <c r="U24" s="117">
        <f t="shared" si="8"/>
        <v>7962.8828231550833</v>
      </c>
      <c r="V24" s="117">
        <f t="shared" si="8"/>
        <v>9051.9536020714586</v>
      </c>
      <c r="W24" s="117">
        <f t="shared" ref="W24" si="9">W25+W28+W30+W39</f>
        <v>7264.8380582666941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11355.074920314088</v>
      </c>
      <c r="D25" s="122">
        <f t="shared" si="10"/>
        <v>9379.7102787877466</v>
      </c>
      <c r="E25" s="122">
        <f t="shared" si="10"/>
        <v>8257.5778337448573</v>
      </c>
      <c r="F25" s="122">
        <f t="shared" si="10"/>
        <v>11179.295330473749</v>
      </c>
      <c r="G25" s="122">
        <f t="shared" si="10"/>
        <v>9432.3865111533378</v>
      </c>
      <c r="H25" s="122">
        <f t="shared" si="10"/>
        <v>8590.8192828204155</v>
      </c>
      <c r="I25" s="122">
        <f t="shared" si="10"/>
        <v>5413.6489538046289</v>
      </c>
      <c r="J25" s="122">
        <f t="shared" si="10"/>
        <v>6485.3397825136972</v>
      </c>
      <c r="K25" s="122">
        <f t="shared" si="10"/>
        <v>7727.3767803857872</v>
      </c>
      <c r="L25" s="122">
        <f t="shared" si="10"/>
        <v>9104.423443957965</v>
      </c>
      <c r="M25" s="122">
        <f t="shared" si="10"/>
        <v>9003.0417068741463</v>
      </c>
      <c r="N25" s="122">
        <f t="shared" si="10"/>
        <v>8141.0173323597646</v>
      </c>
      <c r="O25" s="122">
        <f t="shared" si="10"/>
        <v>10550.693946625979</v>
      </c>
      <c r="P25" s="122">
        <f t="shared" si="10"/>
        <v>8347.4485836806743</v>
      </c>
      <c r="Q25" s="122">
        <f t="shared" si="10"/>
        <v>6539.0477770486668</v>
      </c>
      <c r="R25" s="122">
        <f t="shared" ref="R25:V25" si="11">SUM(R26:R27)</f>
        <v>6149.412412525664</v>
      </c>
      <c r="S25" s="122">
        <f t="shared" si="11"/>
        <v>4102.0973376201146</v>
      </c>
      <c r="T25" s="122">
        <f t="shared" si="11"/>
        <v>6103.7125755127327</v>
      </c>
      <c r="U25" s="122">
        <f t="shared" si="11"/>
        <v>5649.0755211438827</v>
      </c>
      <c r="V25" s="122">
        <f t="shared" si="11"/>
        <v>6719.0397414162517</v>
      </c>
      <c r="W25" s="122">
        <f t="shared" ref="W25" si="12">SUM(W26:W27)</f>
        <v>4867.5312070077816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11089.697819080337</v>
      </c>
      <c r="D26" s="98">
        <v>9164.0587946365722</v>
      </c>
      <c r="E26" s="98">
        <v>8072.367198293422</v>
      </c>
      <c r="F26" s="98">
        <v>10930.693977891471</v>
      </c>
      <c r="G26" s="98">
        <v>9225.1206764070266</v>
      </c>
      <c r="H26" s="98">
        <v>8406.3800923011077</v>
      </c>
      <c r="I26" s="98">
        <v>5299.5185490535396</v>
      </c>
      <c r="J26" s="98">
        <v>6349.9491369297284</v>
      </c>
      <c r="K26" s="98">
        <v>7568.0792316810766</v>
      </c>
      <c r="L26" s="98">
        <v>8919.3395378334553</v>
      </c>
      <c r="M26" s="98">
        <v>8823.1213178973267</v>
      </c>
      <c r="N26" s="98">
        <v>7979.5620224082468</v>
      </c>
      <c r="O26" s="98">
        <v>10342.482642040915</v>
      </c>
      <c r="P26" s="98">
        <v>8182.9459288536773</v>
      </c>
      <c r="Q26" s="98">
        <v>6410.491780066598</v>
      </c>
      <c r="R26" s="98">
        <v>6030.119288469863</v>
      </c>
      <c r="S26" s="98">
        <v>4023.3725645858394</v>
      </c>
      <c r="T26" s="98">
        <v>5987.0666409424839</v>
      </c>
      <c r="U26" s="98">
        <v>5542.6337617635963</v>
      </c>
      <c r="V26" s="98">
        <v>6592.6260082745284</v>
      </c>
      <c r="W26" s="98">
        <v>4776.7976443250764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265.37710123375069</v>
      </c>
      <c r="D27" s="98">
        <v>215.65148415117378</v>
      </c>
      <c r="E27" s="98">
        <v>185.21063545143474</v>
      </c>
      <c r="F27" s="98">
        <v>248.60135258227777</v>
      </c>
      <c r="G27" s="98">
        <v>207.26583474631062</v>
      </c>
      <c r="H27" s="98">
        <v>184.43919051930746</v>
      </c>
      <c r="I27" s="98">
        <v>114.13040475108929</v>
      </c>
      <c r="J27" s="98">
        <v>135.39064558396839</v>
      </c>
      <c r="K27" s="98">
        <v>159.29754870471055</v>
      </c>
      <c r="L27" s="98">
        <v>185.08390612450901</v>
      </c>
      <c r="M27" s="98">
        <v>179.92038897681996</v>
      </c>
      <c r="N27" s="98">
        <v>161.45530995151745</v>
      </c>
      <c r="O27" s="98">
        <v>208.21130458506298</v>
      </c>
      <c r="P27" s="98">
        <v>164.5026548269974</v>
      </c>
      <c r="Q27" s="98">
        <v>128.55599698206851</v>
      </c>
      <c r="R27" s="98">
        <v>119.29312405580123</v>
      </c>
      <c r="S27" s="98">
        <v>78.724773034274946</v>
      </c>
      <c r="T27" s="98">
        <v>116.64593457024911</v>
      </c>
      <c r="U27" s="98">
        <v>106.44175938028654</v>
      </c>
      <c r="V27" s="98">
        <v>126.41373314172331</v>
      </c>
      <c r="W27" s="98">
        <v>90.733562682705454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2.8035388681354796</v>
      </c>
      <c r="D28" s="122">
        <f t="shared" si="13"/>
        <v>1.9583543496158824</v>
      </c>
      <c r="E28" s="122">
        <f t="shared" si="13"/>
        <v>64.477603961575326</v>
      </c>
      <c r="F28" s="122">
        <f t="shared" si="13"/>
        <v>76.973167980908471</v>
      </c>
      <c r="G28" s="122">
        <f t="shared" si="13"/>
        <v>81.621161842822559</v>
      </c>
      <c r="H28" s="122">
        <f t="shared" si="13"/>
        <v>161.55345491800512</v>
      </c>
      <c r="I28" s="122">
        <f t="shared" si="13"/>
        <v>104.89875424151411</v>
      </c>
      <c r="J28" s="122">
        <f t="shared" si="13"/>
        <v>88.879767914206809</v>
      </c>
      <c r="K28" s="122">
        <f t="shared" si="13"/>
        <v>84.577348516028948</v>
      </c>
      <c r="L28" s="122">
        <f t="shared" si="13"/>
        <v>113.17650729486478</v>
      </c>
      <c r="M28" s="122">
        <f t="shared" si="13"/>
        <v>103.68690516271975</v>
      </c>
      <c r="N28" s="122">
        <f t="shared" si="13"/>
        <v>90.491654410513249</v>
      </c>
      <c r="O28" s="122">
        <f t="shared" si="13"/>
        <v>85.111406111315759</v>
      </c>
      <c r="P28" s="122">
        <f t="shared" si="13"/>
        <v>31.995605695736689</v>
      </c>
      <c r="Q28" s="122">
        <f t="shared" si="13"/>
        <v>28.018796461609789</v>
      </c>
      <c r="R28" s="122">
        <f t="shared" si="13"/>
        <v>13.363661131456476</v>
      </c>
      <c r="S28" s="122">
        <f t="shared" si="13"/>
        <v>24.834813135752547</v>
      </c>
      <c r="T28" s="122">
        <f t="shared" si="13"/>
        <v>25.813950405443062</v>
      </c>
      <c r="U28" s="122">
        <f t="shared" si="13"/>
        <v>34.274598951975179</v>
      </c>
      <c r="V28" s="122">
        <f t="shared" si="13"/>
        <v>60.462019983975999</v>
      </c>
      <c r="W28" s="122">
        <f t="shared" si="13"/>
        <v>36.860847738117258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2.8035388681354796</v>
      </c>
      <c r="D29" s="98">
        <f>IF(RES_hhdet_in_tes!D29=0,0,RES_hhdet_in_tes!D29*1000*11630/RES_hhdet_in_new!D26)</f>
        <v>1.9583543496158824</v>
      </c>
      <c r="E29" s="98">
        <f>IF(RES_hhdet_in_tes!E29=0,0,RES_hhdet_in_tes!E29*1000*11630/RES_hhdet_in_new!E26)</f>
        <v>64.477603961575326</v>
      </c>
      <c r="F29" s="98">
        <f>IF(RES_hhdet_in_tes!F29=0,0,RES_hhdet_in_tes!F29*1000*11630/RES_hhdet_in_new!F26)</f>
        <v>76.973167980908471</v>
      </c>
      <c r="G29" s="98">
        <f>IF(RES_hhdet_in_tes!G29=0,0,RES_hhdet_in_tes!G29*1000*11630/RES_hhdet_in_new!G26)</f>
        <v>81.621161842822559</v>
      </c>
      <c r="H29" s="98">
        <f>IF(RES_hhdet_in_tes!H29=0,0,RES_hhdet_in_tes!H29*1000*11630/RES_hhdet_in_new!H26)</f>
        <v>161.55345491800512</v>
      </c>
      <c r="I29" s="98">
        <f>IF(RES_hhdet_in_tes!I29=0,0,RES_hhdet_in_tes!I29*1000*11630/RES_hhdet_in_new!I26)</f>
        <v>104.89875424151411</v>
      </c>
      <c r="J29" s="98">
        <f>IF(RES_hhdet_in_tes!J29=0,0,RES_hhdet_in_tes!J29*1000*11630/RES_hhdet_in_new!J26)</f>
        <v>88.879767914206809</v>
      </c>
      <c r="K29" s="98">
        <f>IF(RES_hhdet_in_tes!K29=0,0,RES_hhdet_in_tes!K29*1000*11630/RES_hhdet_in_new!K26)</f>
        <v>84.577348516028948</v>
      </c>
      <c r="L29" s="98">
        <f>IF(RES_hhdet_in_tes!L29=0,0,RES_hhdet_in_tes!L29*1000*11630/RES_hhdet_in_new!L26)</f>
        <v>113.17650729486478</v>
      </c>
      <c r="M29" s="98">
        <f>IF(RES_hhdet_in_tes!M29=0,0,RES_hhdet_in_tes!M29*1000*11630/RES_hhdet_in_new!M26)</f>
        <v>103.68690516271975</v>
      </c>
      <c r="N29" s="98">
        <f>IF(RES_hhdet_in_tes!N29=0,0,RES_hhdet_in_tes!N29*1000*11630/RES_hhdet_in_new!N26)</f>
        <v>90.491654410513249</v>
      </c>
      <c r="O29" s="98">
        <f>IF(RES_hhdet_in_tes!O29=0,0,RES_hhdet_in_tes!O29*1000*11630/RES_hhdet_in_new!O26)</f>
        <v>85.111406111315759</v>
      </c>
      <c r="P29" s="98">
        <f>IF(RES_hhdet_in_tes!P29=0,0,RES_hhdet_in_tes!P29*1000*11630/RES_hhdet_in_new!P26)</f>
        <v>31.995605695736689</v>
      </c>
      <c r="Q29" s="98">
        <f>IF(RES_hhdet_in_tes!Q29=0,0,RES_hhdet_in_tes!Q29*1000*11630/RES_hhdet_in_new!Q26)</f>
        <v>28.018796461609789</v>
      </c>
      <c r="R29" s="98">
        <f>IF(RES_hhdet_in_tes!R29=0,0,RES_hhdet_in_tes!R29*1000*11630/RES_hhdet_in_new!R26)</f>
        <v>13.363661131456476</v>
      </c>
      <c r="S29" s="98">
        <f>IF(RES_hhdet_in_tes!S29=0,0,RES_hhdet_in_tes!S29*1000*11630/RES_hhdet_in_new!S26)</f>
        <v>24.834813135752547</v>
      </c>
      <c r="T29" s="98">
        <f>IF(RES_hhdet_in_tes!T29=0,0,RES_hhdet_in_tes!T29*1000*11630/RES_hhdet_in_new!T26)</f>
        <v>25.813950405443062</v>
      </c>
      <c r="U29" s="98">
        <f>IF(RES_hhdet_in_tes!U29=0,0,RES_hhdet_in_tes!U29*1000*11630/RES_hhdet_in_new!U26)</f>
        <v>34.274598951975179</v>
      </c>
      <c r="V29" s="98">
        <f>IF(RES_hhdet_in_tes!V29=0,0,RES_hhdet_in_tes!V29*1000*11630/RES_hhdet_in_new!V26)</f>
        <v>60.462019983975999</v>
      </c>
      <c r="W29" s="98">
        <f>IF(RES_hhdet_in_tes!W29=0,0,RES_hhdet_in_tes!W29*1000*11630/RES_hhdet_in_new!W26)</f>
        <v>36.860847738117258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1595.7853223864986</v>
      </c>
      <c r="D30" s="122">
        <v>1664.3996747839099</v>
      </c>
      <c r="E30" s="122">
        <v>1666.4470903110241</v>
      </c>
      <c r="F30" s="122">
        <v>1759.671327341666</v>
      </c>
      <c r="G30" s="122">
        <v>1728.1260350864402</v>
      </c>
      <c r="H30" s="122">
        <v>1707.0891236422615</v>
      </c>
      <c r="I30" s="122">
        <v>1818.9261369593014</v>
      </c>
      <c r="J30" s="122">
        <v>1707.0225912768906</v>
      </c>
      <c r="K30" s="122">
        <v>1718.8812744026959</v>
      </c>
      <c r="L30" s="122">
        <v>1752.2901703330319</v>
      </c>
      <c r="M30" s="122">
        <v>1879.5473279166542</v>
      </c>
      <c r="N30" s="122">
        <v>1777.7494916163155</v>
      </c>
      <c r="O30" s="122">
        <v>1719.1367561851814</v>
      </c>
      <c r="P30" s="122">
        <v>1579.1402130429981</v>
      </c>
      <c r="Q30" s="122">
        <v>1566.0010712620287</v>
      </c>
      <c r="R30" s="122">
        <v>1624.8232696421808</v>
      </c>
      <c r="S30" s="122">
        <v>1700.5514177861089</v>
      </c>
      <c r="T30" s="122">
        <v>1839.4100290930239</v>
      </c>
      <c r="U30" s="122">
        <v>1733.7044514655856</v>
      </c>
      <c r="V30" s="122">
        <v>1735.9222714107264</v>
      </c>
      <c r="W30" s="122">
        <v>1794.8097350313915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1610.4526573430712</v>
      </c>
      <c r="D31" s="98">
        <v>1623.3404574534097</v>
      </c>
      <c r="E31" s="98">
        <v>1399.6196630926388</v>
      </c>
      <c r="F31" s="98">
        <v>1960.6923005789652</v>
      </c>
      <c r="G31" s="98">
        <v>1718.3213130088143</v>
      </c>
      <c r="H31" s="98">
        <v>1832.8966936374638</v>
      </c>
      <c r="I31" s="98">
        <v>1533.2130244466086</v>
      </c>
      <c r="J31" s="98">
        <v>1760.0534612438732</v>
      </c>
      <c r="K31" s="98">
        <v>1714.8401246752958</v>
      </c>
      <c r="L31" s="98">
        <v>1783.0618499529271</v>
      </c>
      <c r="M31" s="98">
        <v>1933.9198809539132</v>
      </c>
      <c r="N31" s="98">
        <v>1758.8334311586182</v>
      </c>
      <c r="O31" s="98">
        <v>1564.3391395392266</v>
      </c>
      <c r="P31" s="98">
        <v>1649.2924300659229</v>
      </c>
      <c r="Q31" s="98">
        <v>1299.2522627080616</v>
      </c>
      <c r="R31" s="98">
        <v>1714.6336197117164</v>
      </c>
      <c r="S31" s="98">
        <v>1400.6277141478961</v>
      </c>
      <c r="T31" s="98">
        <v>1987.6105855385752</v>
      </c>
      <c r="U31" s="98">
        <v>1781.6997113702212</v>
      </c>
      <c r="V31" s="98">
        <v>1925.6755184570131</v>
      </c>
      <c r="W31" s="98">
        <v>1704.2839120571323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1610.5138234540409</v>
      </c>
      <c r="D32" s="98">
        <v>1623.4912484596657</v>
      </c>
      <c r="E32" s="98">
        <v>1399.8212608625811</v>
      </c>
      <c r="F32" s="98">
        <v>1961.2501011264847</v>
      </c>
      <c r="G32" s="98">
        <v>1718.5582389430851</v>
      </c>
      <c r="H32" s="98">
        <v>1833.2497696184982</v>
      </c>
      <c r="I32" s="98">
        <v>0</v>
      </c>
      <c r="J32" s="98">
        <v>1760.6490722779461</v>
      </c>
      <c r="K32" s="98">
        <v>1715.4051690408564</v>
      </c>
      <c r="L32" s="98">
        <v>1783.4678304574486</v>
      </c>
      <c r="M32" s="98">
        <v>1934.3540100069049</v>
      </c>
      <c r="N32" s="98">
        <v>1759.0116508634135</v>
      </c>
      <c r="O32" s="98">
        <v>1564.168737207214</v>
      </c>
      <c r="P32" s="98">
        <v>1651.8838805726689</v>
      </c>
      <c r="Q32" s="98">
        <v>0</v>
      </c>
      <c r="R32" s="98">
        <v>1717.3632562097814</v>
      </c>
      <c r="S32" s="98">
        <v>0</v>
      </c>
      <c r="T32" s="98">
        <v>1989.6126659705681</v>
      </c>
      <c r="U32" s="98">
        <v>1782.5016005452305</v>
      </c>
      <c r="V32" s="98">
        <v>1926.548678181859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665.98059202690752</v>
      </c>
      <c r="D33" s="101">
        <v>690.83555086625324</v>
      </c>
      <c r="E33" s="101">
        <v>593.94594929355026</v>
      </c>
      <c r="F33" s="101">
        <v>893.17720924459752</v>
      </c>
      <c r="G33" s="101">
        <v>768.92761619260318</v>
      </c>
      <c r="H33" s="101">
        <v>814.43570388539206</v>
      </c>
      <c r="I33" s="101">
        <v>0</v>
      </c>
      <c r="J33" s="101">
        <v>783.80028871341619</v>
      </c>
      <c r="K33" s="101">
        <v>773.28709100980109</v>
      </c>
      <c r="L33" s="101">
        <v>798.43666164336003</v>
      </c>
      <c r="M33" s="101">
        <v>901.86231126924974</v>
      </c>
      <c r="N33" s="101">
        <v>824.72903814007032</v>
      </c>
      <c r="O33" s="101">
        <v>764.76541195076857</v>
      </c>
      <c r="P33" s="101">
        <v>723.13982268008283</v>
      </c>
      <c r="Q33" s="101">
        <v>0</v>
      </c>
      <c r="R33" s="101">
        <v>754.77442756829589</v>
      </c>
      <c r="S33" s="101">
        <v>0</v>
      </c>
      <c r="T33" s="101">
        <v>854.38946182603127</v>
      </c>
      <c r="U33" s="101">
        <v>773.01874544123359</v>
      </c>
      <c r="V33" s="101">
        <v>791.94686980422443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944.53323142713327</v>
      </c>
      <c r="D34" s="104">
        <v>932.65569759341247</v>
      </c>
      <c r="E34" s="104">
        <v>805.87531156903071</v>
      </c>
      <c r="F34" s="104">
        <v>1068.0728918818875</v>
      </c>
      <c r="G34" s="104">
        <v>949.63062275048196</v>
      </c>
      <c r="H34" s="104">
        <v>1018.8140657331062</v>
      </c>
      <c r="I34" s="104">
        <v>0</v>
      </c>
      <c r="J34" s="104">
        <v>976.84878356453021</v>
      </c>
      <c r="K34" s="104">
        <v>942.11807803105535</v>
      </c>
      <c r="L34" s="104">
        <v>985.03116881408891</v>
      </c>
      <c r="M34" s="104">
        <v>1032.491698737655</v>
      </c>
      <c r="N34" s="104">
        <v>934.28261272334328</v>
      </c>
      <c r="O34" s="104">
        <v>799.40332525644556</v>
      </c>
      <c r="P34" s="104">
        <v>928.7440578925864</v>
      </c>
      <c r="Q34" s="104">
        <v>0</v>
      </c>
      <c r="R34" s="104">
        <v>962.58882864148552</v>
      </c>
      <c r="S34" s="104">
        <v>0</v>
      </c>
      <c r="T34" s="104">
        <v>1135.223204144537</v>
      </c>
      <c r="U34" s="104">
        <v>1009.4828551039968</v>
      </c>
      <c r="V34" s="104">
        <v>1134.6018083776351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1593.5642481137581</v>
      </c>
      <c r="D35" s="101">
        <v>1666.7796053773959</v>
      </c>
      <c r="E35" s="101">
        <v>1698.9177753879667</v>
      </c>
      <c r="F35" s="101">
        <v>1729.9844989240667</v>
      </c>
      <c r="G35" s="101">
        <v>1728.9586499834256</v>
      </c>
      <c r="H35" s="101">
        <v>1693.1419765594837</v>
      </c>
      <c r="I35" s="101">
        <v>1841.3051793686373</v>
      </c>
      <c r="J35" s="101">
        <v>1701.8583794878889</v>
      </c>
      <c r="K35" s="101">
        <v>1718.7179515476885</v>
      </c>
      <c r="L35" s="101">
        <v>1748.665525838639</v>
      </c>
      <c r="M35" s="101">
        <v>1872.5565410795982</v>
      </c>
      <c r="N35" s="101">
        <v>1779.2525499577855</v>
      </c>
      <c r="O35" s="101">
        <v>1735.7691214842916</v>
      </c>
      <c r="P35" s="101">
        <v>1564.2911873164196</v>
      </c>
      <c r="Q35" s="101">
        <v>1607.8669649190974</v>
      </c>
      <c r="R35" s="101">
        <v>1612.5125440135046</v>
      </c>
      <c r="S35" s="101">
        <v>1730.5876109879885</v>
      </c>
      <c r="T35" s="101">
        <v>1810.5197240142625</v>
      </c>
      <c r="U35" s="101">
        <v>1727.3450454600895</v>
      </c>
      <c r="V35" s="101">
        <v>1713.6467954227296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1594.2367508589912</v>
      </c>
      <c r="D36" s="104">
        <v>1667.9343257182663</v>
      </c>
      <c r="E36" s="104">
        <v>1701.0368336901131</v>
      </c>
      <c r="F36" s="104">
        <v>1731.3953943354829</v>
      </c>
      <c r="G36" s="104">
        <v>1730.1519152804199</v>
      </c>
      <c r="H36" s="104">
        <v>1693.7302626501196</v>
      </c>
      <c r="I36" s="104">
        <v>1841.6988683034463</v>
      </c>
      <c r="J36" s="104">
        <v>1702.4502289984696</v>
      </c>
      <c r="K36" s="104">
        <v>1719.5791583955991</v>
      </c>
      <c r="L36" s="104">
        <v>1749.1624665185577</v>
      </c>
      <c r="M36" s="104">
        <v>1873.3384846725473</v>
      </c>
      <c r="N36" s="104">
        <v>1779.4995725081164</v>
      </c>
      <c r="O36" s="104">
        <v>1736.2238314779588</v>
      </c>
      <c r="P36" s="104">
        <v>1566.3628336936506</v>
      </c>
      <c r="Q36" s="104">
        <v>1611.5256470936397</v>
      </c>
      <c r="R36" s="104">
        <v>1616.3152091739935</v>
      </c>
      <c r="S36" s="104">
        <v>1733.457842780565</v>
      </c>
      <c r="T36" s="104">
        <v>1812.0659087312979</v>
      </c>
      <c r="U36" s="104">
        <v>1728.2209707242978</v>
      </c>
      <c r="V36" s="104">
        <v>1712.2752854022272</v>
      </c>
      <c r="W36" s="104">
        <v>1802.7742514967399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658.54162614422785</v>
      </c>
      <c r="D37" s="98">
        <v>709.93284812223214</v>
      </c>
      <c r="E37" s="98">
        <v>723.55208637796341</v>
      </c>
      <c r="F37" s="98">
        <v>787.16385540416093</v>
      </c>
      <c r="G37" s="98">
        <v>773.52254544483219</v>
      </c>
      <c r="H37" s="98">
        <v>749.95047175848958</v>
      </c>
      <c r="I37" s="98">
        <v>907.57208968478312</v>
      </c>
      <c r="J37" s="98">
        <v>755.96457492146226</v>
      </c>
      <c r="K37" s="98">
        <v>774.74344491541956</v>
      </c>
      <c r="L37" s="98">
        <v>781.52512725648853</v>
      </c>
      <c r="M37" s="98">
        <v>875.78532905098666</v>
      </c>
      <c r="N37" s="98">
        <v>835.4348958457133</v>
      </c>
      <c r="O37" s="98">
        <v>852.96855977997097</v>
      </c>
      <c r="P37" s="98">
        <v>678.37558059263756</v>
      </c>
      <c r="Q37" s="98">
        <v>695.1577806748727</v>
      </c>
      <c r="R37" s="98">
        <v>706.76619378927364</v>
      </c>
      <c r="S37" s="98">
        <v>808.71800413703954</v>
      </c>
      <c r="T37" s="98">
        <v>774.48810115888762</v>
      </c>
      <c r="U37" s="98">
        <v>745.34543832488941</v>
      </c>
      <c r="V37" s="98">
        <v>691.23440046298856</v>
      </c>
      <c r="W37" s="98">
        <v>807.39799755874787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935.69512471476332</v>
      </c>
      <c r="D38" s="98">
        <v>958.00147759603419</v>
      </c>
      <c r="E38" s="98">
        <v>977.48474731214947</v>
      </c>
      <c r="F38" s="98">
        <v>944.23153893132235</v>
      </c>
      <c r="G38" s="98">
        <v>956.62936983558745</v>
      </c>
      <c r="H38" s="98">
        <v>943.77979089162989</v>
      </c>
      <c r="I38" s="98">
        <v>934.12677861866325</v>
      </c>
      <c r="J38" s="98">
        <v>946.48565407700733</v>
      </c>
      <c r="K38" s="98">
        <v>944.83571348017904</v>
      </c>
      <c r="L38" s="98">
        <v>967.63733926206896</v>
      </c>
      <c r="M38" s="98">
        <v>997.55315562156102</v>
      </c>
      <c r="N38" s="98">
        <v>944.0646766624036</v>
      </c>
      <c r="O38" s="98">
        <v>883.25527169798761</v>
      </c>
      <c r="P38" s="98">
        <v>887.98725310101315</v>
      </c>
      <c r="Q38" s="98">
        <v>916.36786641876711</v>
      </c>
      <c r="R38" s="98">
        <v>909.54901538471995</v>
      </c>
      <c r="S38" s="98">
        <v>924.73983864352522</v>
      </c>
      <c r="T38" s="98">
        <v>1037.5778075724104</v>
      </c>
      <c r="U38" s="98">
        <v>982.87553239940814</v>
      </c>
      <c r="V38" s="98">
        <v>1021.0408849392387</v>
      </c>
      <c r="W38" s="98">
        <v>995.37625393799203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642.44612240437857</v>
      </c>
      <c r="D39" s="122">
        <v>659.97914899307864</v>
      </c>
      <c r="E39" s="122">
        <v>675.62825017011096</v>
      </c>
      <c r="F39" s="122">
        <v>697.12270609885536</v>
      </c>
      <c r="G39" s="122">
        <v>712.95235193773158</v>
      </c>
      <c r="H39" s="122">
        <v>699.73947851624621</v>
      </c>
      <c r="I39" s="122">
        <v>661.77561573636115</v>
      </c>
      <c r="J39" s="122">
        <v>631.87987291212823</v>
      </c>
      <c r="K39" s="122">
        <v>629.38878746684111</v>
      </c>
      <c r="L39" s="122">
        <v>645.56210050037146</v>
      </c>
      <c r="M39" s="122">
        <v>592.96375327320879</v>
      </c>
      <c r="N39" s="122">
        <v>601.36939489279439</v>
      </c>
      <c r="O39" s="122">
        <v>599.06247534486783</v>
      </c>
      <c r="P39" s="122">
        <v>572.86533614065297</v>
      </c>
      <c r="Q39" s="122">
        <v>549.59855527813647</v>
      </c>
      <c r="R39" s="122">
        <v>530.69342796231342</v>
      </c>
      <c r="S39" s="122">
        <v>570.06229328811321</v>
      </c>
      <c r="T39" s="122">
        <v>544.33404760864607</v>
      </c>
      <c r="U39" s="122">
        <v>545.82825159364018</v>
      </c>
      <c r="V39" s="122">
        <v>536.5295692605049</v>
      </c>
      <c r="W39" s="122">
        <v>565.63626848940328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642.44612240437857</v>
      </c>
      <c r="D41" s="33">
        <v>659.97914899307864</v>
      </c>
      <c r="E41" s="33">
        <v>675.62825017011096</v>
      </c>
      <c r="F41" s="33">
        <v>697.12270609885536</v>
      </c>
      <c r="G41" s="33">
        <v>712.95235193773158</v>
      </c>
      <c r="H41" s="33">
        <v>699.73947851624621</v>
      </c>
      <c r="I41" s="33">
        <v>661.77561573636115</v>
      </c>
      <c r="J41" s="33">
        <v>631.87987291212823</v>
      </c>
      <c r="K41" s="33">
        <v>629.38878746684111</v>
      </c>
      <c r="L41" s="33">
        <v>645.56210050037146</v>
      </c>
      <c r="M41" s="33">
        <v>592.96375327320879</v>
      </c>
      <c r="N41" s="33">
        <v>601.36939489279439</v>
      </c>
      <c r="O41" s="33">
        <v>599.06247534486783</v>
      </c>
      <c r="P41" s="33">
        <v>572.86533614065297</v>
      </c>
      <c r="Q41" s="33">
        <v>549.59855527813647</v>
      </c>
      <c r="R41" s="33">
        <v>530.69342796231342</v>
      </c>
      <c r="S41" s="33">
        <v>570.06229328811321</v>
      </c>
      <c r="T41" s="33">
        <v>544.33404760864607</v>
      </c>
      <c r="U41" s="33">
        <v>545.82825159364018</v>
      </c>
      <c r="V41" s="33">
        <v>536.5295692605049</v>
      </c>
      <c r="W41" s="33">
        <v>565.63626848940328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13957.948803700692</v>
      </c>
      <c r="D43" s="117">
        <f t="shared" si="14"/>
        <v>11992.291735893314</v>
      </c>
      <c r="E43" s="117">
        <f t="shared" si="14"/>
        <v>12178.428646091663</v>
      </c>
      <c r="F43" s="117">
        <f t="shared" si="14"/>
        <v>11768.902832625668</v>
      </c>
      <c r="G43" s="117">
        <f t="shared" si="14"/>
        <v>11698.522703257497</v>
      </c>
      <c r="H43" s="117">
        <f t="shared" si="14"/>
        <v>11198.754009455764</v>
      </c>
      <c r="I43" s="117">
        <f t="shared" si="14"/>
        <v>7548.45605983321</v>
      </c>
      <c r="J43" s="117">
        <f t="shared" si="14"/>
        <v>9528.6200731177614</v>
      </c>
      <c r="K43" s="117">
        <f t="shared" si="14"/>
        <v>10295.515556466236</v>
      </c>
      <c r="L43" s="117">
        <f t="shared" si="14"/>
        <v>11325.012140793468</v>
      </c>
      <c r="M43" s="117">
        <f t="shared" si="14"/>
        <v>10694.058005382616</v>
      </c>
      <c r="N43" s="117">
        <f t="shared" si="14"/>
        <v>11124.961217348919</v>
      </c>
      <c r="O43" s="117">
        <f t="shared" si="14"/>
        <v>12516.98589656384</v>
      </c>
      <c r="P43" s="117">
        <f t="shared" si="14"/>
        <v>10477.564760308343</v>
      </c>
      <c r="Q43" s="117">
        <f t="shared" si="14"/>
        <v>9904.2696541458317</v>
      </c>
      <c r="R43" s="117">
        <f t="shared" ref="R43:V43" si="15">R44+R47+R49+R58</f>
        <v>7853.7454718220015</v>
      </c>
      <c r="S43" s="117">
        <f t="shared" si="15"/>
        <v>7623.4182050684767</v>
      </c>
      <c r="T43" s="117">
        <f t="shared" si="15"/>
        <v>6886.2904558140608</v>
      </c>
      <c r="U43" s="117">
        <f t="shared" si="15"/>
        <v>8372.1158687169063</v>
      </c>
      <c r="V43" s="117">
        <f t="shared" si="15"/>
        <v>9752.715840859446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11630.056496257799</v>
      </c>
      <c r="D44" s="122">
        <f t="shared" si="17"/>
        <v>9675.0922899187517</v>
      </c>
      <c r="E44" s="122">
        <f t="shared" si="17"/>
        <v>9725.8323562447476</v>
      </c>
      <c r="F44" s="122">
        <f t="shared" si="17"/>
        <v>9306.6230652789745</v>
      </c>
      <c r="G44" s="122">
        <f t="shared" si="17"/>
        <v>9145.2097990768652</v>
      </c>
      <c r="H44" s="122">
        <f t="shared" si="17"/>
        <v>8501.6693569414074</v>
      </c>
      <c r="I44" s="122">
        <f t="shared" si="17"/>
        <v>5322.9513463600606</v>
      </c>
      <c r="J44" s="122">
        <f t="shared" si="17"/>
        <v>6981.529700651362</v>
      </c>
      <c r="K44" s="122">
        <f t="shared" si="17"/>
        <v>7827.8148575854375</v>
      </c>
      <c r="L44" s="122">
        <f t="shared" si="17"/>
        <v>8839.4764363450195</v>
      </c>
      <c r="M44" s="122">
        <f t="shared" si="17"/>
        <v>8181.1128617122768</v>
      </c>
      <c r="N44" s="122">
        <f t="shared" si="17"/>
        <v>8606.7783261860714</v>
      </c>
      <c r="O44" s="122">
        <f t="shared" si="17"/>
        <v>10157.257632482444</v>
      </c>
      <c r="P44" s="122">
        <f t="shared" si="17"/>
        <v>8283.8790255142267</v>
      </c>
      <c r="Q44" s="122">
        <f t="shared" si="17"/>
        <v>7719.5479712714587</v>
      </c>
      <c r="R44" s="122">
        <f t="shared" ref="R44:V44" si="18">SUM(R45:R46)</f>
        <v>5750.4116557519328</v>
      </c>
      <c r="S44" s="122">
        <f t="shared" si="18"/>
        <v>5294.2232206143508</v>
      </c>
      <c r="T44" s="122">
        <f t="shared" si="18"/>
        <v>4725.6926228539069</v>
      </c>
      <c r="U44" s="122">
        <f t="shared" si="18"/>
        <v>5898.5464336869063</v>
      </c>
      <c r="V44" s="122">
        <f t="shared" si="18"/>
        <v>7229.0511794575987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11358.252857636251</v>
      </c>
      <c r="D45" s="98">
        <v>9452.6495971695877</v>
      </c>
      <c r="E45" s="98">
        <v>9507.6899872278882</v>
      </c>
      <c r="F45" s="98">
        <v>9099.6655591385825</v>
      </c>
      <c r="G45" s="98">
        <v>8944.2543419722952</v>
      </c>
      <c r="H45" s="98">
        <v>8319.1441561852025</v>
      </c>
      <c r="I45" s="98">
        <v>5210.7330261818597</v>
      </c>
      <c r="J45" s="98">
        <v>6835.7803883511097</v>
      </c>
      <c r="K45" s="98">
        <v>7666.4468081209952</v>
      </c>
      <c r="L45" s="98">
        <v>8659.7786403225782</v>
      </c>
      <c r="M45" s="98">
        <v>8017.6182277577709</v>
      </c>
      <c r="N45" s="98">
        <v>8436.0858923529177</v>
      </c>
      <c r="O45" s="98">
        <v>9956.8105459339731</v>
      </c>
      <c r="P45" s="98">
        <v>8120.6291320525415</v>
      </c>
      <c r="Q45" s="98">
        <v>7567.7836441807622</v>
      </c>
      <c r="R45" s="98">
        <v>5638.858791022245</v>
      </c>
      <c r="S45" s="98">
        <v>5192.6199462080303</v>
      </c>
      <c r="T45" s="98">
        <v>4635.3815497709447</v>
      </c>
      <c r="U45" s="98">
        <v>5787.404060419286</v>
      </c>
      <c r="V45" s="98">
        <v>7093.0419606052646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271.80363862154729</v>
      </c>
      <c r="D46" s="98">
        <v>222.44269274916394</v>
      </c>
      <c r="E46" s="98">
        <v>218.14236901686004</v>
      </c>
      <c r="F46" s="98">
        <v>206.95750614039201</v>
      </c>
      <c r="G46" s="98">
        <v>200.95545710457074</v>
      </c>
      <c r="H46" s="98">
        <v>182.52520075620507</v>
      </c>
      <c r="I46" s="98">
        <v>112.21832017820074</v>
      </c>
      <c r="J46" s="98">
        <v>145.74931230025206</v>
      </c>
      <c r="K46" s="98">
        <v>161.36804946444184</v>
      </c>
      <c r="L46" s="98">
        <v>179.69779602244137</v>
      </c>
      <c r="M46" s="98">
        <v>163.49463395450576</v>
      </c>
      <c r="N46" s="98">
        <v>170.69243383315347</v>
      </c>
      <c r="O46" s="98">
        <v>200.44708654847022</v>
      </c>
      <c r="P46" s="98">
        <v>163.24989346168584</v>
      </c>
      <c r="Q46" s="98">
        <v>151.76432709069667</v>
      </c>
      <c r="R46" s="98">
        <v>111.55286472968817</v>
      </c>
      <c r="S46" s="98">
        <v>101.60327440632042</v>
      </c>
      <c r="T46" s="98">
        <v>90.311073082962182</v>
      </c>
      <c r="U46" s="98">
        <v>111.1423732676201</v>
      </c>
      <c r="V46" s="98">
        <v>136.00921885233407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2.8615447803390994</v>
      </c>
      <c r="D47" s="122">
        <f t="shared" si="20"/>
        <v>1.9402858979995652</v>
      </c>
      <c r="E47" s="122">
        <f t="shared" si="20"/>
        <v>64.605926808292608</v>
      </c>
      <c r="F47" s="122">
        <f t="shared" si="20"/>
        <v>76.975437108896401</v>
      </c>
      <c r="G47" s="122">
        <f t="shared" si="20"/>
        <v>81.614762976891129</v>
      </c>
      <c r="H47" s="122">
        <f t="shared" si="20"/>
        <v>161.64143608215736</v>
      </c>
      <c r="I47" s="122">
        <f t="shared" si="20"/>
        <v>104.82613055190454</v>
      </c>
      <c r="J47" s="122">
        <f t="shared" si="20"/>
        <v>88.880273452895381</v>
      </c>
      <c r="K47" s="122">
        <f t="shared" si="20"/>
        <v>84.517357504391612</v>
      </c>
      <c r="L47" s="122">
        <f t="shared" si="20"/>
        <v>113.18773855575391</v>
      </c>
      <c r="M47" s="122">
        <f t="shared" si="20"/>
        <v>103.78919499277012</v>
      </c>
      <c r="N47" s="122">
        <f t="shared" si="20"/>
        <v>90.584116279394109</v>
      </c>
      <c r="O47" s="122">
        <f t="shared" si="20"/>
        <v>85.155959372143997</v>
      </c>
      <c r="P47" s="122">
        <f t="shared" si="20"/>
        <v>31.901962734125664</v>
      </c>
      <c r="Q47" s="122">
        <f t="shared" si="20"/>
        <v>28.110286864380427</v>
      </c>
      <c r="R47" s="122">
        <f t="shared" si="20"/>
        <v>13.3882940493248</v>
      </c>
      <c r="S47" s="122">
        <f t="shared" si="20"/>
        <v>24.827801301038715</v>
      </c>
      <c r="T47" s="122">
        <f t="shared" si="20"/>
        <v>25.782220335837753</v>
      </c>
      <c r="U47" s="122">
        <f t="shared" si="20"/>
        <v>34.304074611551776</v>
      </c>
      <c r="V47" s="122">
        <f t="shared" si="20"/>
        <v>60.496419147704572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2.8615447803390994</v>
      </c>
      <c r="D48" s="98">
        <f>IF(RES_hhdet_in_tes!D48=0,0,RES_hhdet_in_tes!D48*1000*11630/RES_hhdet_in_new!D45)</f>
        <v>1.9402858979995652</v>
      </c>
      <c r="E48" s="98">
        <f>IF(RES_hhdet_in_tes!E48=0,0,RES_hhdet_in_tes!E48*1000*11630/RES_hhdet_in_new!E45)</f>
        <v>64.605926808292608</v>
      </c>
      <c r="F48" s="98">
        <f>IF(RES_hhdet_in_tes!F48=0,0,RES_hhdet_in_tes!F48*1000*11630/RES_hhdet_in_new!F45)</f>
        <v>76.975437108896401</v>
      </c>
      <c r="G48" s="98">
        <f>IF(RES_hhdet_in_tes!G48=0,0,RES_hhdet_in_tes!G48*1000*11630/RES_hhdet_in_new!G45)</f>
        <v>81.614762976891129</v>
      </c>
      <c r="H48" s="98">
        <f>IF(RES_hhdet_in_tes!H48=0,0,RES_hhdet_in_tes!H48*1000*11630/RES_hhdet_in_new!H45)</f>
        <v>161.64143608215736</v>
      </c>
      <c r="I48" s="98">
        <f>IF(RES_hhdet_in_tes!I48=0,0,RES_hhdet_in_tes!I48*1000*11630/RES_hhdet_in_new!I45)</f>
        <v>104.82613055190454</v>
      </c>
      <c r="J48" s="98">
        <f>IF(RES_hhdet_in_tes!J48=0,0,RES_hhdet_in_tes!J48*1000*11630/RES_hhdet_in_new!J45)</f>
        <v>88.880273452895381</v>
      </c>
      <c r="K48" s="98">
        <f>IF(RES_hhdet_in_tes!K48=0,0,RES_hhdet_in_tes!K48*1000*11630/RES_hhdet_in_new!K45)</f>
        <v>84.517357504391612</v>
      </c>
      <c r="L48" s="98">
        <f>IF(RES_hhdet_in_tes!L48=0,0,RES_hhdet_in_tes!L48*1000*11630/RES_hhdet_in_new!L45)</f>
        <v>113.18773855575391</v>
      </c>
      <c r="M48" s="98">
        <f>IF(RES_hhdet_in_tes!M48=0,0,RES_hhdet_in_tes!M48*1000*11630/RES_hhdet_in_new!M45)</f>
        <v>103.78919499277012</v>
      </c>
      <c r="N48" s="98">
        <f>IF(RES_hhdet_in_tes!N48=0,0,RES_hhdet_in_tes!N48*1000*11630/RES_hhdet_in_new!N45)</f>
        <v>90.584116279394109</v>
      </c>
      <c r="O48" s="98">
        <f>IF(RES_hhdet_in_tes!O48=0,0,RES_hhdet_in_tes!O48*1000*11630/RES_hhdet_in_new!O45)</f>
        <v>85.155959372143997</v>
      </c>
      <c r="P48" s="98">
        <f>IF(RES_hhdet_in_tes!P48=0,0,RES_hhdet_in_tes!P48*1000*11630/RES_hhdet_in_new!P45)</f>
        <v>31.901962734125664</v>
      </c>
      <c r="Q48" s="98">
        <f>IF(RES_hhdet_in_tes!Q48=0,0,RES_hhdet_in_tes!Q48*1000*11630/RES_hhdet_in_new!Q45)</f>
        <v>28.110286864380427</v>
      </c>
      <c r="R48" s="98">
        <f>IF(RES_hhdet_in_tes!R48=0,0,RES_hhdet_in_tes!R48*1000*11630/RES_hhdet_in_new!R45)</f>
        <v>13.3882940493248</v>
      </c>
      <c r="S48" s="98">
        <f>IF(RES_hhdet_in_tes!S48=0,0,RES_hhdet_in_tes!S48*1000*11630/RES_hhdet_in_new!S45)</f>
        <v>24.827801301038715</v>
      </c>
      <c r="T48" s="98">
        <f>IF(RES_hhdet_in_tes!T48=0,0,RES_hhdet_in_tes!T48*1000*11630/RES_hhdet_in_new!T45)</f>
        <v>25.782220335837753</v>
      </c>
      <c r="U48" s="98">
        <f>IF(RES_hhdet_in_tes!U48=0,0,RES_hhdet_in_tes!U48*1000*11630/RES_hhdet_in_new!U45)</f>
        <v>34.304074611551776</v>
      </c>
      <c r="V48" s="98">
        <f>IF(RES_hhdet_in_tes!V48=0,0,RES_hhdet_in_tes!V48*1000*11630/RES_hhdet_in_new!V45)</f>
        <v>60.496419147704572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1682.5846402581753</v>
      </c>
      <c r="D49" s="122">
        <v>1655.2800110834826</v>
      </c>
      <c r="E49" s="122">
        <v>1712.3621128685115</v>
      </c>
      <c r="F49" s="122">
        <v>1688.1816241389433</v>
      </c>
      <c r="G49" s="122">
        <v>1758.7457892660088</v>
      </c>
      <c r="H49" s="122">
        <v>1835.7037379159522</v>
      </c>
      <c r="I49" s="122">
        <v>1458.9029671848839</v>
      </c>
      <c r="J49" s="122">
        <v>1826.3302261013762</v>
      </c>
      <c r="K49" s="122">
        <v>1753.7945539095663</v>
      </c>
      <c r="L49" s="122">
        <v>1726.785865392322</v>
      </c>
      <c r="M49" s="122">
        <v>1816.1921954043605</v>
      </c>
      <c r="N49" s="122">
        <v>1826.2293799906574</v>
      </c>
      <c r="O49" s="122">
        <v>1675.5098293643848</v>
      </c>
      <c r="P49" s="122">
        <v>1588.9184359193396</v>
      </c>
      <c r="Q49" s="122">
        <v>1607.0128407318562</v>
      </c>
      <c r="R49" s="122">
        <v>1559.2520940584307</v>
      </c>
      <c r="S49" s="122">
        <v>1734.3048898649743</v>
      </c>
      <c r="T49" s="122">
        <v>1590.4815650156704</v>
      </c>
      <c r="U49" s="122">
        <v>1893.437108824807</v>
      </c>
      <c r="V49" s="122">
        <v>1926.6386729936369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1708.1173655460095</v>
      </c>
      <c r="D50" s="98">
        <v>1651.9053775664181</v>
      </c>
      <c r="E50" s="98">
        <v>1716.0003881064285</v>
      </c>
      <c r="F50" s="98">
        <v>1673.4906180643404</v>
      </c>
      <c r="G50" s="98">
        <v>1769.5597215374246</v>
      </c>
      <c r="H50" s="98">
        <v>1889.8127919644876</v>
      </c>
      <c r="I50" s="98">
        <v>1391.6039831951903</v>
      </c>
      <c r="J50" s="98">
        <v>1848.2363574804458</v>
      </c>
      <c r="K50" s="98">
        <v>1761.9791671128121</v>
      </c>
      <c r="L50" s="98">
        <v>1723.1072693126184</v>
      </c>
      <c r="M50" s="98">
        <v>1783.6567414505416</v>
      </c>
      <c r="N50" s="98">
        <v>1860.0645915644559</v>
      </c>
      <c r="O50" s="98">
        <v>1509.6590173657262</v>
      </c>
      <c r="P50" s="98">
        <v>1710.3123574517267</v>
      </c>
      <c r="Q50" s="98">
        <v>1596.4362904698412</v>
      </c>
      <c r="R50" s="98">
        <v>1559.2043666583206</v>
      </c>
      <c r="S50" s="98">
        <v>1734.2635855832957</v>
      </c>
      <c r="T50" s="98">
        <v>1590.4673019416387</v>
      </c>
      <c r="U50" s="98">
        <v>1893.2606171824912</v>
      </c>
      <c r="V50" s="98">
        <v>2144.9324879331166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1708.2821537275981</v>
      </c>
      <c r="D51" s="98">
        <v>1652.1203488526908</v>
      </c>
      <c r="E51" s="98">
        <v>1716.6077971312725</v>
      </c>
      <c r="F51" s="98">
        <v>1673.9453094967735</v>
      </c>
      <c r="G51" s="98">
        <v>1770.3850647634056</v>
      </c>
      <c r="H51" s="98">
        <v>1891.2664545835712</v>
      </c>
      <c r="I51" s="98">
        <v>0</v>
      </c>
      <c r="J51" s="98">
        <v>1849.7167350799189</v>
      </c>
      <c r="K51" s="98">
        <v>1763.2598841174586</v>
      </c>
      <c r="L51" s="98">
        <v>0</v>
      </c>
      <c r="M51" s="98">
        <v>1783.7508373153173</v>
      </c>
      <c r="N51" s="98">
        <v>1860.1605966126681</v>
      </c>
      <c r="O51" s="98">
        <v>0</v>
      </c>
      <c r="P51" s="98">
        <v>1713.7636545438813</v>
      </c>
      <c r="Q51" s="98">
        <v>1599.5702651777592</v>
      </c>
      <c r="R51" s="98">
        <v>1562.3066476654833</v>
      </c>
      <c r="S51" s="98">
        <v>1737.372120220776</v>
      </c>
      <c r="T51" s="98">
        <v>1592.5838354881953</v>
      </c>
      <c r="U51" s="98">
        <v>1898.1145204326383</v>
      </c>
      <c r="V51" s="98">
        <v>2151.0918519099423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706.82354088723321</v>
      </c>
      <c r="D52" s="101">
        <v>703.13652889537707</v>
      </c>
      <c r="E52" s="101">
        <v>730.33923557003004</v>
      </c>
      <c r="F52" s="101">
        <v>760.7133957266102</v>
      </c>
      <c r="G52" s="101">
        <v>792.52236239733975</v>
      </c>
      <c r="H52" s="101">
        <v>841.03921449598124</v>
      </c>
      <c r="I52" s="101">
        <v>0</v>
      </c>
      <c r="J52" s="101">
        <v>824.64605942384742</v>
      </c>
      <c r="K52" s="101">
        <v>795.53039016132141</v>
      </c>
      <c r="L52" s="101">
        <v>0</v>
      </c>
      <c r="M52" s="101">
        <v>830.01941781371795</v>
      </c>
      <c r="N52" s="101">
        <v>873.49230763335981</v>
      </c>
      <c r="O52" s="101">
        <v>0</v>
      </c>
      <c r="P52" s="101">
        <v>751.91787829070461</v>
      </c>
      <c r="Q52" s="101">
        <v>691.22386993164798</v>
      </c>
      <c r="R52" s="101">
        <v>683.38175180088774</v>
      </c>
      <c r="S52" s="101">
        <v>809.90292242312387</v>
      </c>
      <c r="T52" s="101">
        <v>675.5987928720466</v>
      </c>
      <c r="U52" s="101">
        <v>827.17690437852025</v>
      </c>
      <c r="V52" s="101">
        <v>894.05269977211412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1001.4586128403649</v>
      </c>
      <c r="D53" s="104">
        <v>948.98381995731381</v>
      </c>
      <c r="E53" s="104">
        <v>986.26856156124211</v>
      </c>
      <c r="F53" s="104">
        <v>913.23191377016337</v>
      </c>
      <c r="G53" s="104">
        <v>977.86270236606606</v>
      </c>
      <c r="H53" s="104">
        <v>1050.2272400875902</v>
      </c>
      <c r="I53" s="104">
        <v>0</v>
      </c>
      <c r="J53" s="104">
        <v>1025.0706756560714</v>
      </c>
      <c r="K53" s="104">
        <v>967.72949395613739</v>
      </c>
      <c r="L53" s="104">
        <v>0</v>
      </c>
      <c r="M53" s="104">
        <v>953.73141950159913</v>
      </c>
      <c r="N53" s="104">
        <v>986.66828897930816</v>
      </c>
      <c r="O53" s="104">
        <v>0</v>
      </c>
      <c r="P53" s="104">
        <v>961.84577625317684</v>
      </c>
      <c r="Q53" s="104">
        <v>908.34639524611111</v>
      </c>
      <c r="R53" s="104">
        <v>878.92489586459567</v>
      </c>
      <c r="S53" s="104">
        <v>927.46919779765199</v>
      </c>
      <c r="T53" s="104">
        <v>916.98504261614869</v>
      </c>
      <c r="U53" s="104">
        <v>1070.9376160541183</v>
      </c>
      <c r="V53" s="104">
        <v>1257.0391521378281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1593.5642481137584</v>
      </c>
      <c r="D54" s="101">
        <v>1666.7796053773959</v>
      </c>
      <c r="E54" s="101">
        <v>1698.9177753879667</v>
      </c>
      <c r="F54" s="101">
        <v>1729.9844989240671</v>
      </c>
      <c r="G54" s="101">
        <v>1728.9586499834254</v>
      </c>
      <c r="H54" s="101">
        <v>1693.1419765594842</v>
      </c>
      <c r="I54" s="101">
        <v>1841.3051793686375</v>
      </c>
      <c r="J54" s="101">
        <v>1701.8583794878896</v>
      </c>
      <c r="K54" s="101">
        <v>1718.7179515476885</v>
      </c>
      <c r="L54" s="101">
        <v>1748.6655258386393</v>
      </c>
      <c r="M54" s="101">
        <v>1872.5565410795978</v>
      </c>
      <c r="N54" s="101">
        <v>1779.2525499577855</v>
      </c>
      <c r="O54" s="101">
        <v>1735.7691214842912</v>
      </c>
      <c r="P54" s="101">
        <v>1564.2911873164201</v>
      </c>
      <c r="Q54" s="101">
        <v>1607.8669649190974</v>
      </c>
      <c r="R54" s="101">
        <v>0</v>
      </c>
      <c r="S54" s="101">
        <v>0</v>
      </c>
      <c r="T54" s="101">
        <v>0</v>
      </c>
      <c r="U54" s="101">
        <v>0</v>
      </c>
      <c r="V54" s="101">
        <v>1713.6467954227301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1594.2367508589914</v>
      </c>
      <c r="D55" s="104">
        <v>1667.9343257182666</v>
      </c>
      <c r="E55" s="104">
        <v>1701.0368336901129</v>
      </c>
      <c r="F55" s="104">
        <v>1731.3953943354832</v>
      </c>
      <c r="G55" s="104">
        <v>1730.1519152804194</v>
      </c>
      <c r="H55" s="104">
        <v>1693.7302626501189</v>
      </c>
      <c r="I55" s="104">
        <v>1841.6988683034463</v>
      </c>
      <c r="J55" s="104">
        <v>1702.4502289984694</v>
      </c>
      <c r="K55" s="104">
        <v>1719.5791583955991</v>
      </c>
      <c r="L55" s="104">
        <v>1749.1624665185573</v>
      </c>
      <c r="M55" s="104">
        <v>1873.3384846725473</v>
      </c>
      <c r="N55" s="104">
        <v>1779.4995725081169</v>
      </c>
      <c r="O55" s="104">
        <v>1736.223831477959</v>
      </c>
      <c r="P55" s="104">
        <v>1566.3628336936511</v>
      </c>
      <c r="Q55" s="104">
        <v>1611.5256470936401</v>
      </c>
      <c r="R55" s="104">
        <v>0</v>
      </c>
      <c r="S55" s="104">
        <v>1733.4578427805645</v>
      </c>
      <c r="T55" s="104">
        <v>0</v>
      </c>
      <c r="U55" s="104">
        <v>0</v>
      </c>
      <c r="V55" s="104">
        <v>1712.2752854022269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658.54162614422808</v>
      </c>
      <c r="D56" s="98">
        <v>709.93284812223214</v>
      </c>
      <c r="E56" s="98">
        <v>723.55208637796352</v>
      </c>
      <c r="F56" s="98">
        <v>787.16385540416081</v>
      </c>
      <c r="G56" s="98">
        <v>773.52254544483208</v>
      </c>
      <c r="H56" s="98">
        <v>749.95047175848958</v>
      </c>
      <c r="I56" s="98">
        <v>907.57208968478278</v>
      </c>
      <c r="J56" s="98">
        <v>755.96457492146237</v>
      </c>
      <c r="K56" s="98">
        <v>774.7434449154199</v>
      </c>
      <c r="L56" s="98">
        <v>781.52512725648853</v>
      </c>
      <c r="M56" s="98">
        <v>875.78532905098677</v>
      </c>
      <c r="N56" s="98">
        <v>835.4348958457133</v>
      </c>
      <c r="O56" s="98">
        <v>852.96855977997132</v>
      </c>
      <c r="P56" s="98">
        <v>678.37558059263756</v>
      </c>
      <c r="Q56" s="98">
        <v>695.15778067487281</v>
      </c>
      <c r="R56" s="98">
        <v>0</v>
      </c>
      <c r="S56" s="98">
        <v>808.71800413703943</v>
      </c>
      <c r="T56" s="98">
        <v>0</v>
      </c>
      <c r="U56" s="98">
        <v>0</v>
      </c>
      <c r="V56" s="98">
        <v>691.23440046298845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935.69512471476344</v>
      </c>
      <c r="D57" s="98">
        <v>958.00147759603419</v>
      </c>
      <c r="E57" s="98">
        <v>977.48474731214935</v>
      </c>
      <c r="F57" s="98">
        <v>944.23153893132189</v>
      </c>
      <c r="G57" s="98">
        <v>956.62936983558711</v>
      </c>
      <c r="H57" s="98">
        <v>943.77979089162932</v>
      </c>
      <c r="I57" s="98">
        <v>934.12677861866348</v>
      </c>
      <c r="J57" s="98">
        <v>946.4856540770071</v>
      </c>
      <c r="K57" s="98">
        <v>944.83571348017904</v>
      </c>
      <c r="L57" s="98">
        <v>967.63733926206862</v>
      </c>
      <c r="M57" s="98">
        <v>997.5531556215609</v>
      </c>
      <c r="N57" s="98">
        <v>944.06467666240337</v>
      </c>
      <c r="O57" s="98">
        <v>883.25527169798784</v>
      </c>
      <c r="P57" s="98">
        <v>887.98725310101327</v>
      </c>
      <c r="Q57" s="98">
        <v>916.36786641876722</v>
      </c>
      <c r="R57" s="98">
        <v>0</v>
      </c>
      <c r="S57" s="98">
        <v>924.73983864352499</v>
      </c>
      <c r="T57" s="98">
        <v>0</v>
      </c>
      <c r="U57" s="98">
        <v>0</v>
      </c>
      <c r="V57" s="98">
        <v>1021.0408849392384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642.4461224043788</v>
      </c>
      <c r="D58" s="122">
        <v>659.97914899307875</v>
      </c>
      <c r="E58" s="122">
        <v>675.62825017011085</v>
      </c>
      <c r="F58" s="122">
        <v>697.12270609885525</v>
      </c>
      <c r="G58" s="122">
        <v>712.95235193773158</v>
      </c>
      <c r="H58" s="122">
        <v>699.73947851624621</v>
      </c>
      <c r="I58" s="122">
        <v>661.77561573636115</v>
      </c>
      <c r="J58" s="122">
        <v>631.87987291212823</v>
      </c>
      <c r="K58" s="122">
        <v>629.38878746684134</v>
      </c>
      <c r="L58" s="122">
        <v>645.56210050037146</v>
      </c>
      <c r="M58" s="122">
        <v>592.96375327320868</v>
      </c>
      <c r="N58" s="122">
        <v>601.3693948927945</v>
      </c>
      <c r="O58" s="122">
        <v>599.06247534486795</v>
      </c>
      <c r="P58" s="122">
        <v>572.86533614065297</v>
      </c>
      <c r="Q58" s="122">
        <v>549.59855527813636</v>
      </c>
      <c r="R58" s="122">
        <v>530.69342796231319</v>
      </c>
      <c r="S58" s="122">
        <v>570.0622932881131</v>
      </c>
      <c r="T58" s="122">
        <v>544.33404760864607</v>
      </c>
      <c r="U58" s="122">
        <v>545.82825159364029</v>
      </c>
      <c r="V58" s="122">
        <v>536.5295692605049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642.4461224043788</v>
      </c>
      <c r="D60" s="33">
        <v>659.97914899307875</v>
      </c>
      <c r="E60" s="33">
        <v>675.62825017011085</v>
      </c>
      <c r="F60" s="33">
        <v>697.12270609885525</v>
      </c>
      <c r="G60" s="33">
        <v>712.95235193773158</v>
      </c>
      <c r="H60" s="33">
        <v>699.73947851624621</v>
      </c>
      <c r="I60" s="33">
        <v>661.77561573636115</v>
      </c>
      <c r="J60" s="33">
        <v>631.87987291212823</v>
      </c>
      <c r="K60" s="33">
        <v>629.38878746684134</v>
      </c>
      <c r="L60" s="33">
        <v>645.56210050037146</v>
      </c>
      <c r="M60" s="33">
        <v>592.96375327320868</v>
      </c>
      <c r="N60" s="33">
        <v>601.3693948927945</v>
      </c>
      <c r="O60" s="33">
        <v>599.06247534486795</v>
      </c>
      <c r="P60" s="33">
        <v>572.86533614065297</v>
      </c>
      <c r="Q60" s="33">
        <v>549.59855527813636</v>
      </c>
      <c r="R60" s="33">
        <v>530.69342796231319</v>
      </c>
      <c r="S60" s="33">
        <v>570.0622932881131</v>
      </c>
      <c r="T60" s="33">
        <v>544.33404760864607</v>
      </c>
      <c r="U60" s="33">
        <v>545.82825159364029</v>
      </c>
      <c r="V60" s="33">
        <v>536.5295692605049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13109.363277583914</v>
      </c>
      <c r="D62" s="117">
        <f t="shared" si="21"/>
        <v>12104.261904461529</v>
      </c>
      <c r="E62" s="117">
        <f t="shared" si="21"/>
        <v>12198.463227350361</v>
      </c>
      <c r="F62" s="117">
        <f t="shared" si="21"/>
        <v>12203.231579310352</v>
      </c>
      <c r="G62" s="117">
        <f t="shared" si="21"/>
        <v>11585.952542782779</v>
      </c>
      <c r="H62" s="117">
        <f t="shared" si="21"/>
        <v>10050.65600436</v>
      </c>
      <c r="I62" s="117">
        <f t="shared" si="21"/>
        <v>9420.579958237442</v>
      </c>
      <c r="J62" s="117">
        <f t="shared" si="21"/>
        <v>8744.3751055157627</v>
      </c>
      <c r="K62" s="117">
        <f t="shared" si="21"/>
        <v>10181.977638969467</v>
      </c>
      <c r="L62" s="117">
        <f t="shared" si="21"/>
        <v>11674.935835521324</v>
      </c>
      <c r="M62" s="117">
        <f t="shared" si="21"/>
        <v>10638.722515210355</v>
      </c>
      <c r="N62" s="117">
        <f t="shared" si="21"/>
        <v>11389.581885669309</v>
      </c>
      <c r="O62" s="117">
        <f t="shared" si="21"/>
        <v>12440.404228553136</v>
      </c>
      <c r="P62" s="117">
        <f t="shared" si="21"/>
        <v>9932.6659369554854</v>
      </c>
      <c r="Q62" s="117">
        <f t="shared" si="21"/>
        <v>9802.6988328091429</v>
      </c>
      <c r="R62" s="117">
        <f t="shared" ref="R62:V62" si="22">R63+R66+R68+R77</f>
        <v>8339.9752206659323</v>
      </c>
      <c r="S62" s="117">
        <f t="shared" si="22"/>
        <v>7575.0750324234141</v>
      </c>
      <c r="T62" s="117">
        <f t="shared" si="22"/>
        <v>7754.6122700098213</v>
      </c>
      <c r="U62" s="117">
        <f t="shared" si="22"/>
        <v>8051.4661158455801</v>
      </c>
      <c r="V62" s="117">
        <f t="shared" si="22"/>
        <v>8287.307241814533</v>
      </c>
      <c r="W62" s="117">
        <f t="shared" ref="W62" si="23">W63+W66+W68+W77</f>
        <v>7781.5717067032883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10859.799299493063</v>
      </c>
      <c r="D63" s="122">
        <f t="shared" si="24"/>
        <v>9770.1366560006481</v>
      </c>
      <c r="E63" s="122">
        <f t="shared" si="24"/>
        <v>9738.0797335901298</v>
      </c>
      <c r="F63" s="122">
        <f t="shared" si="24"/>
        <v>9684.1137706793015</v>
      </c>
      <c r="G63" s="122">
        <f t="shared" si="24"/>
        <v>9038.4088296212849</v>
      </c>
      <c r="H63" s="122">
        <f t="shared" si="24"/>
        <v>7511.2118524441803</v>
      </c>
      <c r="I63" s="122">
        <f t="shared" si="24"/>
        <v>6866.7549480810267</v>
      </c>
      <c r="J63" s="122">
        <f t="shared" si="24"/>
        <v>6331.1497513500071</v>
      </c>
      <c r="K63" s="122">
        <f t="shared" si="24"/>
        <v>7739.6332989292805</v>
      </c>
      <c r="L63" s="122">
        <f t="shared" si="24"/>
        <v>9127.0344690642687</v>
      </c>
      <c r="M63" s="122">
        <f t="shared" si="24"/>
        <v>8220.168215496511</v>
      </c>
      <c r="N63" s="122">
        <f t="shared" si="24"/>
        <v>8957.8901319949127</v>
      </c>
      <c r="O63" s="122">
        <f t="shared" si="24"/>
        <v>10063.791275625967</v>
      </c>
      <c r="P63" s="122">
        <f t="shared" si="24"/>
        <v>7707.5971451651367</v>
      </c>
      <c r="Q63" s="122">
        <f t="shared" si="24"/>
        <v>7619.1973309061486</v>
      </c>
      <c r="R63" s="122">
        <f t="shared" ref="R63:V63" si="25">SUM(R64:R65)</f>
        <v>6142.8449362761512</v>
      </c>
      <c r="S63" s="122">
        <f t="shared" si="25"/>
        <v>5284.3699340313788</v>
      </c>
      <c r="T63" s="122">
        <f t="shared" si="25"/>
        <v>5350.0736258375828</v>
      </c>
      <c r="U63" s="122">
        <f t="shared" si="25"/>
        <v>5734.1463755755467</v>
      </c>
      <c r="V63" s="122">
        <f t="shared" si="25"/>
        <v>5990.4794742036001</v>
      </c>
      <c r="W63" s="122">
        <f t="shared" ref="W63" si="26">SUM(W64:W65)</f>
        <v>5339.7495063087363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10605.997182087036</v>
      </c>
      <c r="D64" s="98">
        <v>9545.5087722384815</v>
      </c>
      <c r="E64" s="98">
        <v>9519.6626660374004</v>
      </c>
      <c r="F64" s="98">
        <v>9468.7617551198819</v>
      </c>
      <c r="G64" s="98">
        <v>8839.8002008681342</v>
      </c>
      <c r="H64" s="98">
        <v>7349.9511172015909</v>
      </c>
      <c r="I64" s="98">
        <v>6721.9902010059031</v>
      </c>
      <c r="J64" s="98">
        <v>6198.9780408661163</v>
      </c>
      <c r="K64" s="98">
        <v>7580.0830857803321</v>
      </c>
      <c r="L64" s="98">
        <v>8941.4909032068936</v>
      </c>
      <c r="M64" s="98">
        <v>8055.8930837199059</v>
      </c>
      <c r="N64" s="98">
        <v>8780.2343343559642</v>
      </c>
      <c r="O64" s="98">
        <v>9865.1886888037079</v>
      </c>
      <c r="P64" s="98">
        <v>7555.7040032061141</v>
      </c>
      <c r="Q64" s="98">
        <v>7469.4058715876117</v>
      </c>
      <c r="R64" s="98">
        <v>6023.6792154105106</v>
      </c>
      <c r="S64" s="98">
        <v>5182.9557574660021</v>
      </c>
      <c r="T64" s="98">
        <v>5247.8302239105114</v>
      </c>
      <c r="U64" s="98">
        <v>5626.1016828685952</v>
      </c>
      <c r="V64" s="98">
        <v>5877.7730603726077</v>
      </c>
      <c r="W64" s="98">
        <v>5240.2135247328843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253.80211740602672</v>
      </c>
      <c r="D65" s="98">
        <v>224.62788376216582</v>
      </c>
      <c r="E65" s="98">
        <v>218.41706755272878</v>
      </c>
      <c r="F65" s="98">
        <v>215.35201555942021</v>
      </c>
      <c r="G65" s="98">
        <v>198.60862875315078</v>
      </c>
      <c r="H65" s="98">
        <v>161.26073524258911</v>
      </c>
      <c r="I65" s="98">
        <v>144.76474707512327</v>
      </c>
      <c r="J65" s="98">
        <v>132.17171048389059</v>
      </c>
      <c r="K65" s="98">
        <v>159.55021314894836</v>
      </c>
      <c r="L65" s="98">
        <v>185.54356585737563</v>
      </c>
      <c r="M65" s="98">
        <v>164.27513177660535</v>
      </c>
      <c r="N65" s="98">
        <v>177.65579763894846</v>
      </c>
      <c r="O65" s="98">
        <v>198.60258682225796</v>
      </c>
      <c r="P65" s="98">
        <v>151.89314195902259</v>
      </c>
      <c r="Q65" s="98">
        <v>149.79145931853699</v>
      </c>
      <c r="R65" s="98">
        <v>119.16572086564101</v>
      </c>
      <c r="S65" s="98">
        <v>101.41417656537639</v>
      </c>
      <c r="T65" s="98">
        <v>102.24340192707101</v>
      </c>
      <c r="U65" s="98">
        <v>108.04469270695184</v>
      </c>
      <c r="V65" s="98">
        <v>112.70641383099253</v>
      </c>
      <c r="W65" s="98">
        <v>99.535981575851594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2.8589025681644848</v>
      </c>
      <c r="D66" s="122">
        <f t="shared" si="27"/>
        <v>1.9410853003326862</v>
      </c>
      <c r="E66" s="122">
        <f t="shared" si="27"/>
        <v>64.599395473534102</v>
      </c>
      <c r="F66" s="122">
        <f t="shared" si="27"/>
        <v>76.977320907883879</v>
      </c>
      <c r="G66" s="122">
        <f t="shared" si="27"/>
        <v>81.61378856804474</v>
      </c>
      <c r="H66" s="122">
        <f t="shared" si="27"/>
        <v>161.64092449854786</v>
      </c>
      <c r="I66" s="122">
        <f t="shared" si="27"/>
        <v>104.82215602775102</v>
      </c>
      <c r="J66" s="122">
        <f t="shared" si="27"/>
        <v>88.882178628508839</v>
      </c>
      <c r="K66" s="122">
        <f t="shared" si="27"/>
        <v>84.519229792055441</v>
      </c>
      <c r="L66" s="122">
        <f t="shared" si="27"/>
        <v>113.18839627875704</v>
      </c>
      <c r="M66" s="122">
        <f t="shared" si="27"/>
        <v>103.78669778310899</v>
      </c>
      <c r="N66" s="122">
        <f t="shared" si="27"/>
        <v>90.578441058275544</v>
      </c>
      <c r="O66" s="122">
        <f t="shared" si="27"/>
        <v>85.162206077748351</v>
      </c>
      <c r="P66" s="122">
        <f t="shared" si="27"/>
        <v>31.901605788961852</v>
      </c>
      <c r="Q66" s="122">
        <f t="shared" si="27"/>
        <v>28.108645246311575</v>
      </c>
      <c r="R66" s="122">
        <f t="shared" si="27"/>
        <v>13.371755233249306</v>
      </c>
      <c r="S66" s="122">
        <f t="shared" si="27"/>
        <v>24.826519436643355</v>
      </c>
      <c r="T66" s="122">
        <f t="shared" si="27"/>
        <v>25.780344770687297</v>
      </c>
      <c r="U66" s="122">
        <f t="shared" si="27"/>
        <v>34.295645019053907</v>
      </c>
      <c r="V66" s="122">
        <f t="shared" si="27"/>
        <v>60.493284877499107</v>
      </c>
      <c r="W66" s="122">
        <f t="shared" si="27"/>
        <v>36.84929514006523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2.8589025681644848</v>
      </c>
      <c r="D67" s="98">
        <f>IF(RES_hhdet_in_tes!D67=0,0,RES_hhdet_in_tes!D67*1000*11630/RES_hhdet_in_new!D64)</f>
        <v>1.9410853003326862</v>
      </c>
      <c r="E67" s="98">
        <f>IF(RES_hhdet_in_tes!E67=0,0,RES_hhdet_in_tes!E67*1000*11630/RES_hhdet_in_new!E64)</f>
        <v>64.599395473534102</v>
      </c>
      <c r="F67" s="98">
        <f>IF(RES_hhdet_in_tes!F67=0,0,RES_hhdet_in_tes!F67*1000*11630/RES_hhdet_in_new!F64)</f>
        <v>76.977320907883879</v>
      </c>
      <c r="G67" s="98">
        <f>IF(RES_hhdet_in_tes!G67=0,0,RES_hhdet_in_tes!G67*1000*11630/RES_hhdet_in_new!G64)</f>
        <v>81.61378856804474</v>
      </c>
      <c r="H67" s="98">
        <f>IF(RES_hhdet_in_tes!H67=0,0,RES_hhdet_in_tes!H67*1000*11630/RES_hhdet_in_new!H64)</f>
        <v>161.64092449854786</v>
      </c>
      <c r="I67" s="98">
        <f>IF(RES_hhdet_in_tes!I67=0,0,RES_hhdet_in_tes!I67*1000*11630/RES_hhdet_in_new!I64)</f>
        <v>104.82215602775102</v>
      </c>
      <c r="J67" s="98">
        <f>IF(RES_hhdet_in_tes!J67=0,0,RES_hhdet_in_tes!J67*1000*11630/RES_hhdet_in_new!J64)</f>
        <v>88.882178628508839</v>
      </c>
      <c r="K67" s="98">
        <f>IF(RES_hhdet_in_tes!K67=0,0,RES_hhdet_in_tes!K67*1000*11630/RES_hhdet_in_new!K64)</f>
        <v>84.519229792055441</v>
      </c>
      <c r="L67" s="98">
        <f>IF(RES_hhdet_in_tes!L67=0,0,RES_hhdet_in_tes!L67*1000*11630/RES_hhdet_in_new!L64)</f>
        <v>113.18839627875704</v>
      </c>
      <c r="M67" s="98">
        <f>IF(RES_hhdet_in_tes!M67=0,0,RES_hhdet_in_tes!M67*1000*11630/RES_hhdet_in_new!M64)</f>
        <v>103.78669778310899</v>
      </c>
      <c r="N67" s="98">
        <f>IF(RES_hhdet_in_tes!N67=0,0,RES_hhdet_in_tes!N67*1000*11630/RES_hhdet_in_new!N64)</f>
        <v>90.578441058275544</v>
      </c>
      <c r="O67" s="98">
        <f>IF(RES_hhdet_in_tes!O67=0,0,RES_hhdet_in_tes!O67*1000*11630/RES_hhdet_in_new!O64)</f>
        <v>85.162206077748351</v>
      </c>
      <c r="P67" s="98">
        <f>IF(RES_hhdet_in_tes!P67=0,0,RES_hhdet_in_tes!P67*1000*11630/RES_hhdet_in_new!P64)</f>
        <v>31.901605788961852</v>
      </c>
      <c r="Q67" s="98">
        <f>IF(RES_hhdet_in_tes!Q67=0,0,RES_hhdet_in_tes!Q67*1000*11630/RES_hhdet_in_new!Q64)</f>
        <v>28.108645246311575</v>
      </c>
      <c r="R67" s="98">
        <f>IF(RES_hhdet_in_tes!R67=0,0,RES_hhdet_in_tes!R67*1000*11630/RES_hhdet_in_new!R64)</f>
        <v>13.371755233249306</v>
      </c>
      <c r="S67" s="98">
        <f>IF(RES_hhdet_in_tes!S67=0,0,RES_hhdet_in_tes!S67*1000*11630/RES_hhdet_in_new!S64)</f>
        <v>24.826519436643355</v>
      </c>
      <c r="T67" s="98">
        <f>IF(RES_hhdet_in_tes!T67=0,0,RES_hhdet_in_tes!T67*1000*11630/RES_hhdet_in_new!T64)</f>
        <v>25.780344770687297</v>
      </c>
      <c r="U67" s="98">
        <f>IF(RES_hhdet_in_tes!U67=0,0,RES_hhdet_in_tes!U67*1000*11630/RES_hhdet_in_new!U64)</f>
        <v>34.295645019053907</v>
      </c>
      <c r="V67" s="98">
        <f>IF(RES_hhdet_in_tes!V67=0,0,RES_hhdet_in_tes!V67*1000*11630/RES_hhdet_in_new!V64)</f>
        <v>60.493284877499107</v>
      </c>
      <c r="W67" s="98">
        <f>IF(RES_hhdet_in_tes!W67=0,0,RES_hhdet_in_tes!W67*1000*11630/RES_hhdet_in_new!W64)</f>
        <v>36.84929514006523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1604.3531041427898</v>
      </c>
      <c r="D68" s="122">
        <v>1672.1944457027375</v>
      </c>
      <c r="E68" s="122">
        <v>1719.9778908481458</v>
      </c>
      <c r="F68" s="122">
        <v>1744.9373593317698</v>
      </c>
      <c r="G68" s="122">
        <v>1753.0072306951477</v>
      </c>
      <c r="H68" s="122">
        <v>1678.3454051269889</v>
      </c>
      <c r="I68" s="122">
        <v>1786.8791075135741</v>
      </c>
      <c r="J68" s="122">
        <v>1692.9821213263381</v>
      </c>
      <c r="K68" s="122">
        <v>1728.255126016662</v>
      </c>
      <c r="L68" s="122">
        <v>1788.8621759651157</v>
      </c>
      <c r="M68" s="122">
        <v>1722.9033170179305</v>
      </c>
      <c r="N68" s="122">
        <v>1740.0398181164128</v>
      </c>
      <c r="O68" s="122">
        <v>1690.5553793226979</v>
      </c>
      <c r="P68" s="122">
        <v>1620.5611673377341</v>
      </c>
      <c r="Q68" s="122">
        <v>1605.6433931968813</v>
      </c>
      <c r="R68" s="122">
        <v>1653.201260706735</v>
      </c>
      <c r="S68" s="122">
        <v>1696.8261131577021</v>
      </c>
      <c r="T68" s="122">
        <v>1834.4847676652121</v>
      </c>
      <c r="U68" s="122">
        <v>1736.184317016354</v>
      </c>
      <c r="V68" s="122">
        <v>1700.3210178255774</v>
      </c>
      <c r="W68" s="122">
        <v>1838.8414160270656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1606.7413341709275</v>
      </c>
      <c r="D69" s="98">
        <v>1672.2128793481024</v>
      </c>
      <c r="E69" s="98">
        <v>1721.5347360909675</v>
      </c>
      <c r="F69" s="98">
        <v>1746.7698671231542</v>
      </c>
      <c r="G69" s="98">
        <v>1756.499231158708</v>
      </c>
      <c r="H69" s="98">
        <v>1676.0568512418101</v>
      </c>
      <c r="I69" s="98">
        <v>1786.8704091955947</v>
      </c>
      <c r="J69" s="98">
        <v>1690.0369787960224</v>
      </c>
      <c r="K69" s="98">
        <v>1731.4086821062051</v>
      </c>
      <c r="L69" s="98">
        <v>1800.7307645054073</v>
      </c>
      <c r="M69" s="98">
        <v>1698.4931558292017</v>
      </c>
      <c r="N69" s="98">
        <v>1734.4717458885655</v>
      </c>
      <c r="O69" s="98">
        <v>1690.5516793829256</v>
      </c>
      <c r="P69" s="98">
        <v>1620.4061869244267</v>
      </c>
      <c r="Q69" s="98">
        <v>1605.5763229211182</v>
      </c>
      <c r="R69" s="98">
        <v>1658.6389658137077</v>
      </c>
      <c r="S69" s="98">
        <v>1690.5304672005325</v>
      </c>
      <c r="T69" s="98">
        <v>1838.2430867946932</v>
      </c>
      <c r="U69" s="98">
        <v>1736.7791767936669</v>
      </c>
      <c r="V69" s="98">
        <v>1696.9256488471856</v>
      </c>
      <c r="W69" s="98">
        <v>1838.7950269095156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1606.8751001663636</v>
      </c>
      <c r="D70" s="98">
        <v>1672.4952273509255</v>
      </c>
      <c r="E70" s="98">
        <v>1722.224498034351</v>
      </c>
      <c r="F70" s="98">
        <v>1747.3688103590393</v>
      </c>
      <c r="G70" s="98">
        <v>1757.3570170539483</v>
      </c>
      <c r="H70" s="98">
        <v>1677.1454227194677</v>
      </c>
      <c r="I70" s="98">
        <v>1787.9484101800383</v>
      </c>
      <c r="J70" s="98">
        <v>1691.3342399656863</v>
      </c>
      <c r="K70" s="98">
        <v>1732.9461537373006</v>
      </c>
      <c r="L70" s="98">
        <v>1801.8870685742213</v>
      </c>
      <c r="M70" s="98">
        <v>0</v>
      </c>
      <c r="N70" s="98">
        <v>1734.8979114444971</v>
      </c>
      <c r="O70" s="98">
        <v>1690.8558906650696</v>
      </c>
      <c r="P70" s="98">
        <v>1624.2181407655758</v>
      </c>
      <c r="Q70" s="98">
        <v>1609.6187456881487</v>
      </c>
      <c r="R70" s="98">
        <v>1662.9522827441103</v>
      </c>
      <c r="S70" s="98">
        <v>1693.4019567365524</v>
      </c>
      <c r="T70" s="98">
        <v>1842.269567607357</v>
      </c>
      <c r="U70" s="98">
        <v>1740.0852950449157</v>
      </c>
      <c r="V70" s="98">
        <v>1699.5683820090906</v>
      </c>
      <c r="W70" s="98">
        <v>1841.3047220703356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664.46451132160405</v>
      </c>
      <c r="D71" s="101">
        <v>711.89963125689337</v>
      </c>
      <c r="E71" s="101">
        <v>732.76553925907979</v>
      </c>
      <c r="F71" s="101">
        <v>794.52128968682007</v>
      </c>
      <c r="G71" s="101">
        <v>786.58662761609389</v>
      </c>
      <c r="H71" s="101">
        <v>743.81954477673378</v>
      </c>
      <c r="I71" s="101">
        <v>879.8770218764879</v>
      </c>
      <c r="J71" s="101">
        <v>752.24389244620852</v>
      </c>
      <c r="K71" s="101">
        <v>781.45235676659922</v>
      </c>
      <c r="L71" s="101">
        <v>806.98999031210769</v>
      </c>
      <c r="M71" s="101">
        <v>0</v>
      </c>
      <c r="N71" s="101">
        <v>813.1703990703968</v>
      </c>
      <c r="O71" s="101">
        <v>828.18087002971697</v>
      </c>
      <c r="P71" s="101">
        <v>710.60683474239852</v>
      </c>
      <c r="Q71" s="101">
        <v>695.6199043424017</v>
      </c>
      <c r="R71" s="101">
        <v>729.73600928063991</v>
      </c>
      <c r="S71" s="101">
        <v>788.29255946628655</v>
      </c>
      <c r="T71" s="101">
        <v>787.79219439466203</v>
      </c>
      <c r="U71" s="101">
        <v>753.75740737865578</v>
      </c>
      <c r="V71" s="101">
        <v>692.99236830573921</v>
      </c>
      <c r="W71" s="101">
        <v>836.3935032975138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942.41058884475956</v>
      </c>
      <c r="D72" s="104">
        <v>960.59559609403198</v>
      </c>
      <c r="E72" s="104">
        <v>989.4589587752713</v>
      </c>
      <c r="F72" s="104">
        <v>952.84752067221928</v>
      </c>
      <c r="G72" s="104">
        <v>970.77038943785408</v>
      </c>
      <c r="H72" s="104">
        <v>933.32587794273388</v>
      </c>
      <c r="I72" s="104">
        <v>908.07138830355052</v>
      </c>
      <c r="J72" s="104">
        <v>939.0903475194774</v>
      </c>
      <c r="K72" s="104">
        <v>951.4937969707014</v>
      </c>
      <c r="L72" s="104">
        <v>994.8970782621135</v>
      </c>
      <c r="M72" s="104">
        <v>0</v>
      </c>
      <c r="N72" s="104">
        <v>921.72751237410057</v>
      </c>
      <c r="O72" s="104">
        <v>862.67502063535255</v>
      </c>
      <c r="P72" s="104">
        <v>913.61130602317746</v>
      </c>
      <c r="Q72" s="104">
        <v>913.998841345747</v>
      </c>
      <c r="R72" s="104">
        <v>933.21627346347032</v>
      </c>
      <c r="S72" s="104">
        <v>905.10939727026562</v>
      </c>
      <c r="T72" s="104">
        <v>1054.4773732126953</v>
      </c>
      <c r="U72" s="104">
        <v>986.32788766625993</v>
      </c>
      <c r="V72" s="104">
        <v>1006.5760137033512</v>
      </c>
      <c r="W72" s="104">
        <v>1004.9112187728215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1593.5642481137584</v>
      </c>
      <c r="D73" s="101">
        <v>1666.7796053773959</v>
      </c>
      <c r="E73" s="101">
        <v>1698.9177753879665</v>
      </c>
      <c r="F73" s="101">
        <v>1729.9844989240667</v>
      </c>
      <c r="G73" s="101">
        <v>1728.9586499834256</v>
      </c>
      <c r="H73" s="101">
        <v>1693.141976559484</v>
      </c>
      <c r="I73" s="101">
        <v>0</v>
      </c>
      <c r="J73" s="101">
        <v>1701.8583794878891</v>
      </c>
      <c r="K73" s="101">
        <v>1718.7179515476885</v>
      </c>
      <c r="L73" s="101">
        <v>1748.6655258386393</v>
      </c>
      <c r="M73" s="101">
        <v>1872.5565410795984</v>
      </c>
      <c r="N73" s="101">
        <v>1779.2525499577853</v>
      </c>
      <c r="O73" s="101">
        <v>0</v>
      </c>
      <c r="P73" s="101">
        <v>0</v>
      </c>
      <c r="Q73" s="101">
        <v>1607.8669649190974</v>
      </c>
      <c r="R73" s="101">
        <v>1612.5125440135048</v>
      </c>
      <c r="S73" s="101">
        <v>1730.587610987988</v>
      </c>
      <c r="T73" s="101">
        <v>1810.5197240142627</v>
      </c>
      <c r="U73" s="101">
        <v>1727.3450454600898</v>
      </c>
      <c r="V73" s="101">
        <v>1713.6467954227296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1594.2367508589907</v>
      </c>
      <c r="D74" s="104">
        <v>1667.9343257182659</v>
      </c>
      <c r="E74" s="104">
        <v>1701.0368336901131</v>
      </c>
      <c r="F74" s="104">
        <v>1731.3953943354829</v>
      </c>
      <c r="G74" s="104">
        <v>1730.1519152804194</v>
      </c>
      <c r="H74" s="104">
        <v>1693.7302626501196</v>
      </c>
      <c r="I74" s="104">
        <v>0</v>
      </c>
      <c r="J74" s="104">
        <v>1702.4502289984694</v>
      </c>
      <c r="K74" s="104">
        <v>1719.5791583955988</v>
      </c>
      <c r="L74" s="104">
        <v>1749.1624665185575</v>
      </c>
      <c r="M74" s="104">
        <v>1873.3384846725478</v>
      </c>
      <c r="N74" s="104">
        <v>1779.4995725081169</v>
      </c>
      <c r="O74" s="104">
        <v>0</v>
      </c>
      <c r="P74" s="104">
        <v>0</v>
      </c>
      <c r="Q74" s="104">
        <v>1611.5256470936397</v>
      </c>
      <c r="R74" s="104">
        <v>1616.3152091739939</v>
      </c>
      <c r="S74" s="104">
        <v>1733.457842780565</v>
      </c>
      <c r="T74" s="104">
        <v>1812.0659087312979</v>
      </c>
      <c r="U74" s="104">
        <v>1728.2209707242976</v>
      </c>
      <c r="V74" s="104">
        <v>1712.2752854022272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658.54162614422785</v>
      </c>
      <c r="D75" s="98">
        <v>709.93284812223226</v>
      </c>
      <c r="E75" s="98">
        <v>723.55208637796341</v>
      </c>
      <c r="F75" s="98">
        <v>787.16385540416081</v>
      </c>
      <c r="G75" s="98">
        <v>773.52254544483208</v>
      </c>
      <c r="H75" s="98">
        <v>749.9504717584897</v>
      </c>
      <c r="I75" s="98">
        <v>0</v>
      </c>
      <c r="J75" s="98">
        <v>755.96457492146226</v>
      </c>
      <c r="K75" s="98">
        <v>774.74344491541967</v>
      </c>
      <c r="L75" s="98">
        <v>781.52512725648853</v>
      </c>
      <c r="M75" s="98">
        <v>875.78532905098677</v>
      </c>
      <c r="N75" s="98">
        <v>835.43489584571341</v>
      </c>
      <c r="O75" s="98">
        <v>0</v>
      </c>
      <c r="P75" s="98">
        <v>0</v>
      </c>
      <c r="Q75" s="98">
        <v>695.15778067487258</v>
      </c>
      <c r="R75" s="98">
        <v>706.76619378927353</v>
      </c>
      <c r="S75" s="98">
        <v>808.71800413703966</v>
      </c>
      <c r="T75" s="98">
        <v>774.48810115888762</v>
      </c>
      <c r="U75" s="98">
        <v>745.34543832488919</v>
      </c>
      <c r="V75" s="98">
        <v>691.23440046298856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935.69512471476298</v>
      </c>
      <c r="D76" s="98">
        <v>958.00147759603374</v>
      </c>
      <c r="E76" s="98">
        <v>977.48474731214958</v>
      </c>
      <c r="F76" s="98">
        <v>944.23153893132189</v>
      </c>
      <c r="G76" s="98">
        <v>956.62936983558711</v>
      </c>
      <c r="H76" s="98">
        <v>943.77979089163</v>
      </c>
      <c r="I76" s="98">
        <v>0</v>
      </c>
      <c r="J76" s="98">
        <v>946.48565407700698</v>
      </c>
      <c r="K76" s="98">
        <v>944.83571348017927</v>
      </c>
      <c r="L76" s="98">
        <v>967.63733926206896</v>
      </c>
      <c r="M76" s="98">
        <v>997.55315562156102</v>
      </c>
      <c r="N76" s="98">
        <v>944.06467666240337</v>
      </c>
      <c r="O76" s="98">
        <v>0</v>
      </c>
      <c r="P76" s="98">
        <v>0</v>
      </c>
      <c r="Q76" s="98">
        <v>916.36786641876722</v>
      </c>
      <c r="R76" s="98">
        <v>909.54901538472029</v>
      </c>
      <c r="S76" s="98">
        <v>924.73983864352522</v>
      </c>
      <c r="T76" s="98">
        <v>1037.5778075724106</v>
      </c>
      <c r="U76" s="98">
        <v>982.87553239940826</v>
      </c>
      <c r="V76" s="98">
        <v>1021.0408849392386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642.35197137989553</v>
      </c>
      <c r="D77" s="122">
        <v>659.98971745781296</v>
      </c>
      <c r="E77" s="122">
        <v>675.80620743855138</v>
      </c>
      <c r="F77" s="122">
        <v>697.20312839139604</v>
      </c>
      <c r="G77" s="122">
        <v>712.9226938983013</v>
      </c>
      <c r="H77" s="122">
        <v>699.45782229028418</v>
      </c>
      <c r="I77" s="122">
        <v>662.12374661509011</v>
      </c>
      <c r="J77" s="122">
        <v>631.36105421090974</v>
      </c>
      <c r="K77" s="122">
        <v>629.56998423146854</v>
      </c>
      <c r="L77" s="122">
        <v>645.8507942131821</v>
      </c>
      <c r="M77" s="122">
        <v>591.86428491280458</v>
      </c>
      <c r="N77" s="122">
        <v>601.07349449970729</v>
      </c>
      <c r="O77" s="122">
        <v>600.89536752672439</v>
      </c>
      <c r="P77" s="122">
        <v>572.60601866365403</v>
      </c>
      <c r="Q77" s="122">
        <v>549.7494634598005</v>
      </c>
      <c r="R77" s="122">
        <v>530.55726844979722</v>
      </c>
      <c r="S77" s="122">
        <v>569.05246579769005</v>
      </c>
      <c r="T77" s="122">
        <v>544.27353173633981</v>
      </c>
      <c r="U77" s="122">
        <v>546.83977823462544</v>
      </c>
      <c r="V77" s="122">
        <v>536.01346490785647</v>
      </c>
      <c r="W77" s="122">
        <v>566.1314892274213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631.91901231895338</v>
      </c>
      <c r="D78" s="98">
        <v>660.67730883261004</v>
      </c>
      <c r="E78" s="98">
        <v>687.94011617357569</v>
      </c>
      <c r="F78" s="98">
        <v>703.04703603829853</v>
      </c>
      <c r="G78" s="98">
        <v>710.75157712180214</v>
      </c>
      <c r="H78" s="98">
        <v>679.34781645966916</v>
      </c>
      <c r="I78" s="98">
        <v>689.7363401929797</v>
      </c>
      <c r="J78" s="98">
        <v>613.61276830306963</v>
      </c>
      <c r="K78" s="98">
        <v>635.68881431293403</v>
      </c>
      <c r="L78" s="98">
        <v>655.84234143881724</v>
      </c>
      <c r="M78" s="98">
        <v>563.61304246994723</v>
      </c>
      <c r="N78" s="98">
        <v>592.97410558508238</v>
      </c>
      <c r="O78" s="98">
        <v>652.83256617356381</v>
      </c>
      <c r="P78" s="98">
        <v>562.82354813359507</v>
      </c>
      <c r="Q78" s="98">
        <v>558.2791130617486</v>
      </c>
      <c r="R78" s="98">
        <v>524.06021649336367</v>
      </c>
      <c r="S78" s="98">
        <v>537.80656833654746</v>
      </c>
      <c r="T78" s="98">
        <v>542.81224330536736</v>
      </c>
      <c r="U78" s="98">
        <v>566.46021841046365</v>
      </c>
      <c r="V78" s="98">
        <v>522.730807316246</v>
      </c>
      <c r="W78" s="98">
        <v>582.76040313903491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642.44612240437857</v>
      </c>
      <c r="D79" s="33">
        <v>659.97914899307864</v>
      </c>
      <c r="E79" s="33">
        <v>675.62825017011085</v>
      </c>
      <c r="F79" s="33">
        <v>697.12270609885525</v>
      </c>
      <c r="G79" s="33">
        <v>712.95235193773169</v>
      </c>
      <c r="H79" s="33">
        <v>699.73947851624632</v>
      </c>
      <c r="I79" s="33">
        <v>661.77561573636115</v>
      </c>
      <c r="J79" s="33">
        <v>631.87987291212835</v>
      </c>
      <c r="K79" s="33">
        <v>629.38878746684134</v>
      </c>
      <c r="L79" s="33">
        <v>645.56210050037146</v>
      </c>
      <c r="M79" s="33">
        <v>592.96375327320879</v>
      </c>
      <c r="N79" s="33">
        <v>601.3693948927945</v>
      </c>
      <c r="O79" s="33">
        <v>599.06247534486795</v>
      </c>
      <c r="P79" s="33">
        <v>572.86533614065297</v>
      </c>
      <c r="Q79" s="33">
        <v>549.59855527813647</v>
      </c>
      <c r="R79" s="33">
        <v>530.69342796231331</v>
      </c>
      <c r="S79" s="33">
        <v>570.06229328811321</v>
      </c>
      <c r="T79" s="33">
        <v>544.33404760864619</v>
      </c>
      <c r="U79" s="33">
        <v>545.8282515936404</v>
      </c>
      <c r="V79" s="33">
        <v>536.52956926050479</v>
      </c>
      <c r="W79" s="33">
        <v>565.63626848940328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12995.720989025027</v>
      </c>
      <c r="D81" s="117">
        <f t="shared" si="28"/>
        <v>11678.151234986926</v>
      </c>
      <c r="E81" s="117">
        <f t="shared" si="28"/>
        <v>12426.413656136134</v>
      </c>
      <c r="F81" s="117">
        <f t="shared" si="28"/>
        <v>12020.203553124278</v>
      </c>
      <c r="G81" s="117">
        <f t="shared" si="28"/>
        <v>10831.560769898841</v>
      </c>
      <c r="H81" s="117">
        <f t="shared" si="28"/>
        <v>10088.187471758369</v>
      </c>
      <c r="I81" s="117">
        <f t="shared" si="28"/>
        <v>9593.3642063647949</v>
      </c>
      <c r="J81" s="117">
        <f t="shared" si="28"/>
        <v>9344.1856680679102</v>
      </c>
      <c r="K81" s="117">
        <f t="shared" si="28"/>
        <v>9793.4961525801355</v>
      </c>
      <c r="L81" s="117">
        <f t="shared" si="28"/>
        <v>11614.684597531046</v>
      </c>
      <c r="M81" s="117">
        <f t="shared" si="28"/>
        <v>10991.765124514848</v>
      </c>
      <c r="N81" s="117">
        <f t="shared" si="28"/>
        <v>12161.231038281441</v>
      </c>
      <c r="O81" s="117">
        <f t="shared" si="28"/>
        <v>12677.863865615918</v>
      </c>
      <c r="P81" s="117">
        <f t="shared" si="28"/>
        <v>10409.734084901733</v>
      </c>
      <c r="Q81" s="117">
        <f t="shared" si="28"/>
        <v>10185.355742038681</v>
      </c>
      <c r="R81" s="117">
        <f t="shared" ref="R81:V81" si="29">R82+R85+R87+R100</f>
        <v>7666.8411797934787</v>
      </c>
      <c r="S81" s="117">
        <f t="shared" si="29"/>
        <v>7439.4988145868983</v>
      </c>
      <c r="T81" s="117">
        <f t="shared" si="29"/>
        <v>7861.0623268271238</v>
      </c>
      <c r="U81" s="117">
        <f t="shared" si="29"/>
        <v>8188.8417232552019</v>
      </c>
      <c r="V81" s="117">
        <f t="shared" si="29"/>
        <v>8251.2302423902274</v>
      </c>
      <c r="W81" s="117">
        <f t="shared" ref="W81" si="30">W82+W85+W87+W100</f>
        <v>7804.691987720822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10755.332763934533</v>
      </c>
      <c r="D82" s="122">
        <f t="shared" si="31"/>
        <v>9359.4283165537763</v>
      </c>
      <c r="E82" s="122">
        <f t="shared" si="31"/>
        <v>10005.542991172655</v>
      </c>
      <c r="F82" s="122">
        <f t="shared" si="31"/>
        <v>9495.7286404432452</v>
      </c>
      <c r="G82" s="122">
        <f t="shared" si="31"/>
        <v>8333.8737588039658</v>
      </c>
      <c r="H82" s="122">
        <f t="shared" si="31"/>
        <v>7531.0382539177481</v>
      </c>
      <c r="I82" s="122">
        <f t="shared" si="31"/>
        <v>7006.2053144565434</v>
      </c>
      <c r="J82" s="122">
        <f t="shared" si="31"/>
        <v>6871.6968879370206</v>
      </c>
      <c r="K82" s="122">
        <f t="shared" si="31"/>
        <v>7388.7139068732649</v>
      </c>
      <c r="L82" s="122">
        <f t="shared" si="31"/>
        <v>9089.1232017697803</v>
      </c>
      <c r="M82" s="122">
        <f t="shared" si="31"/>
        <v>8437.3281802649381</v>
      </c>
      <c r="N82" s="122">
        <f t="shared" si="31"/>
        <v>9791.0384683862594</v>
      </c>
      <c r="O82" s="122">
        <f t="shared" si="31"/>
        <v>10382.967506822566</v>
      </c>
      <c r="P82" s="122">
        <f t="shared" si="31"/>
        <v>7863.34372844884</v>
      </c>
      <c r="Q82" s="122">
        <f t="shared" si="31"/>
        <v>7804.064792828196</v>
      </c>
      <c r="R82" s="122">
        <f t="shared" ref="R82:V82" si="32">SUM(R83:R84)</f>
        <v>5582.0061132647852</v>
      </c>
      <c r="S82" s="122">
        <f t="shared" si="32"/>
        <v>5162.5843892574158</v>
      </c>
      <c r="T82" s="122">
        <f t="shared" si="32"/>
        <v>5414.753618589566</v>
      </c>
      <c r="U82" s="122">
        <f t="shared" si="32"/>
        <v>5891.2443205368199</v>
      </c>
      <c r="V82" s="122">
        <f t="shared" si="32"/>
        <v>5961.4269043896029</v>
      </c>
      <c r="W82" s="122">
        <f t="shared" ref="W82" si="33">SUM(W83:W84)</f>
        <v>5403.9289316337617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10653.358572661176</v>
      </c>
      <c r="D83" s="98">
        <v>9272.1502660326296</v>
      </c>
      <c r="E83" s="98">
        <v>9914.552061625338</v>
      </c>
      <c r="F83" s="98">
        <v>9410.1213079227473</v>
      </c>
      <c r="G83" s="98">
        <v>8259.6441804249407</v>
      </c>
      <c r="H83" s="98">
        <v>7465.5197121720566</v>
      </c>
      <c r="I83" s="98">
        <v>6946.3665484714293</v>
      </c>
      <c r="J83" s="98">
        <v>6813.5864465556033</v>
      </c>
      <c r="K83" s="98">
        <v>7327.0244347614489</v>
      </c>
      <c r="L83" s="98">
        <v>9014.301423259225</v>
      </c>
      <c r="M83" s="98">
        <v>8369.0636676867161</v>
      </c>
      <c r="N83" s="98">
        <v>9712.4314657322757</v>
      </c>
      <c r="O83" s="98">
        <v>10300.024882991464</v>
      </c>
      <c r="P83" s="98">
        <v>7800.6170660555235</v>
      </c>
      <c r="Q83" s="98">
        <v>7741.9618739601665</v>
      </c>
      <c r="R83" s="98">
        <v>5538.1816409495777</v>
      </c>
      <c r="S83" s="98">
        <v>5122.4919533791899</v>
      </c>
      <c r="T83" s="98">
        <v>5372.8817073067785</v>
      </c>
      <c r="U83" s="98">
        <v>5846.3346854003285</v>
      </c>
      <c r="V83" s="98">
        <v>5916.0507486872302</v>
      </c>
      <c r="W83" s="98">
        <v>5363.1802553771468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101.97419127335627</v>
      </c>
      <c r="D84" s="98">
        <v>87.278050521147293</v>
      </c>
      <c r="E84" s="98">
        <v>90.99092954731637</v>
      </c>
      <c r="F84" s="98">
        <v>85.607332520498247</v>
      </c>
      <c r="G84" s="98">
        <v>74.229578379024261</v>
      </c>
      <c r="H84" s="98">
        <v>65.518541745691365</v>
      </c>
      <c r="I84" s="98">
        <v>59.838765985114563</v>
      </c>
      <c r="J84" s="98">
        <v>58.110441381417267</v>
      </c>
      <c r="K84" s="98">
        <v>61.689472111816364</v>
      </c>
      <c r="L84" s="98">
        <v>74.821778510555504</v>
      </c>
      <c r="M84" s="98">
        <v>68.264512578222622</v>
      </c>
      <c r="N84" s="98">
        <v>78.6070026539834</v>
      </c>
      <c r="O84" s="98">
        <v>82.942623831102367</v>
      </c>
      <c r="P84" s="98">
        <v>62.726662393316282</v>
      </c>
      <c r="Q84" s="98">
        <v>62.102918868029327</v>
      </c>
      <c r="R84" s="98">
        <v>43.824472315207025</v>
      </c>
      <c r="S84" s="98">
        <v>40.092435878225757</v>
      </c>
      <c r="T84" s="98">
        <v>41.871911282787096</v>
      </c>
      <c r="U84" s="98">
        <v>44.909635136491389</v>
      </c>
      <c r="V84" s="98">
        <v>45.376155702372557</v>
      </c>
      <c r="W84" s="98">
        <v>40.748676256615092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2.8489819132165497</v>
      </c>
      <c r="D85" s="122">
        <f t="shared" si="34"/>
        <v>1.9410400537386912</v>
      </c>
      <c r="E85" s="122">
        <f t="shared" si="34"/>
        <v>64.615673339328822</v>
      </c>
      <c r="F85" s="122">
        <f t="shared" si="34"/>
        <v>76.98023496668641</v>
      </c>
      <c r="G85" s="122">
        <f t="shared" si="34"/>
        <v>81.60528484556022</v>
      </c>
      <c r="H85" s="122">
        <f t="shared" si="34"/>
        <v>161.64273846940998</v>
      </c>
      <c r="I85" s="122">
        <f t="shared" si="34"/>
        <v>104.81872009360423</v>
      </c>
      <c r="J85" s="122">
        <f t="shared" si="34"/>
        <v>88.877945211754451</v>
      </c>
      <c r="K85" s="122">
        <f t="shared" si="34"/>
        <v>84.515864500422538</v>
      </c>
      <c r="L85" s="122">
        <f t="shared" si="34"/>
        <v>113.19537608876563</v>
      </c>
      <c r="M85" s="122">
        <f t="shared" si="34"/>
        <v>103.78224804253674</v>
      </c>
      <c r="N85" s="122">
        <f t="shared" si="34"/>
        <v>90.578003481235598</v>
      </c>
      <c r="O85" s="122">
        <f t="shared" si="34"/>
        <v>85.151318571465566</v>
      </c>
      <c r="P85" s="122">
        <f t="shared" si="34"/>
        <v>31.913470504752151</v>
      </c>
      <c r="Q85" s="122">
        <f t="shared" si="34"/>
        <v>28.053518713902072</v>
      </c>
      <c r="R85" s="122">
        <f t="shared" si="34"/>
        <v>13.375055749233987</v>
      </c>
      <c r="S85" s="122">
        <f t="shared" si="34"/>
        <v>24.830626878950746</v>
      </c>
      <c r="T85" s="122">
        <f t="shared" si="34"/>
        <v>25.778342353876909</v>
      </c>
      <c r="U85" s="122">
        <f t="shared" si="34"/>
        <v>34.298058618808447</v>
      </c>
      <c r="V85" s="122">
        <f t="shared" si="34"/>
        <v>60.490731003125028</v>
      </c>
      <c r="W85" s="122">
        <f t="shared" si="34"/>
        <v>36.850626306458224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2.8489819132165497</v>
      </c>
      <c r="D86" s="98">
        <f>IF(RES_hhdet_in_tes!D86=0,0,RES_hhdet_in_tes!D86*1000*11630/RES_hhdet_in_new!D83)</f>
        <v>1.9410400537386912</v>
      </c>
      <c r="E86" s="98">
        <f>IF(RES_hhdet_in_tes!E86=0,0,RES_hhdet_in_tes!E86*1000*11630/RES_hhdet_in_new!E83)</f>
        <v>64.615673339328822</v>
      </c>
      <c r="F86" s="98">
        <f>IF(RES_hhdet_in_tes!F86=0,0,RES_hhdet_in_tes!F86*1000*11630/RES_hhdet_in_new!F83)</f>
        <v>76.98023496668641</v>
      </c>
      <c r="G86" s="98">
        <f>IF(RES_hhdet_in_tes!G86=0,0,RES_hhdet_in_tes!G86*1000*11630/RES_hhdet_in_new!G83)</f>
        <v>81.60528484556022</v>
      </c>
      <c r="H86" s="98">
        <f>IF(RES_hhdet_in_tes!H86=0,0,RES_hhdet_in_tes!H86*1000*11630/RES_hhdet_in_new!H83)</f>
        <v>161.64273846940998</v>
      </c>
      <c r="I86" s="98">
        <f>IF(RES_hhdet_in_tes!I86=0,0,RES_hhdet_in_tes!I86*1000*11630/RES_hhdet_in_new!I83)</f>
        <v>104.81872009360423</v>
      </c>
      <c r="J86" s="98">
        <f>IF(RES_hhdet_in_tes!J86=0,0,RES_hhdet_in_tes!J86*1000*11630/RES_hhdet_in_new!J83)</f>
        <v>88.877945211754451</v>
      </c>
      <c r="K86" s="98">
        <f>IF(RES_hhdet_in_tes!K86=0,0,RES_hhdet_in_tes!K86*1000*11630/RES_hhdet_in_new!K83)</f>
        <v>84.515864500422538</v>
      </c>
      <c r="L86" s="98">
        <f>IF(RES_hhdet_in_tes!L86=0,0,RES_hhdet_in_tes!L86*1000*11630/RES_hhdet_in_new!L83)</f>
        <v>113.19537608876563</v>
      </c>
      <c r="M86" s="98">
        <f>IF(RES_hhdet_in_tes!M86=0,0,RES_hhdet_in_tes!M86*1000*11630/RES_hhdet_in_new!M83)</f>
        <v>103.78224804253674</v>
      </c>
      <c r="N86" s="98">
        <f>IF(RES_hhdet_in_tes!N86=0,0,RES_hhdet_in_tes!N86*1000*11630/RES_hhdet_in_new!N83)</f>
        <v>90.578003481235598</v>
      </c>
      <c r="O86" s="98">
        <f>IF(RES_hhdet_in_tes!O86=0,0,RES_hhdet_in_tes!O86*1000*11630/RES_hhdet_in_new!O83)</f>
        <v>85.151318571465566</v>
      </c>
      <c r="P86" s="98">
        <f>IF(RES_hhdet_in_tes!P86=0,0,RES_hhdet_in_tes!P86*1000*11630/RES_hhdet_in_new!P83)</f>
        <v>31.913470504752151</v>
      </c>
      <c r="Q86" s="98">
        <f>IF(RES_hhdet_in_tes!Q86=0,0,RES_hhdet_in_tes!Q86*1000*11630/RES_hhdet_in_new!Q83)</f>
        <v>28.053518713902072</v>
      </c>
      <c r="R86" s="98">
        <f>IF(RES_hhdet_in_tes!R86=0,0,RES_hhdet_in_tes!R86*1000*11630/RES_hhdet_in_new!R83)</f>
        <v>13.375055749233987</v>
      </c>
      <c r="S86" s="98">
        <f>IF(RES_hhdet_in_tes!S86=0,0,RES_hhdet_in_tes!S86*1000*11630/RES_hhdet_in_new!S83)</f>
        <v>24.830626878950746</v>
      </c>
      <c r="T86" s="98">
        <f>IF(RES_hhdet_in_tes!T86=0,0,RES_hhdet_in_tes!T86*1000*11630/RES_hhdet_in_new!T83)</f>
        <v>25.778342353876909</v>
      </c>
      <c r="U86" s="98">
        <f>IF(RES_hhdet_in_tes!U86=0,0,RES_hhdet_in_tes!U86*1000*11630/RES_hhdet_in_new!U83)</f>
        <v>34.298058618808447</v>
      </c>
      <c r="V86" s="98">
        <f>IF(RES_hhdet_in_tes!V86=0,0,RES_hhdet_in_tes!V86*1000*11630/RES_hhdet_in_new!V83)</f>
        <v>60.490731003125028</v>
      </c>
      <c r="W86" s="98">
        <f>IF(RES_hhdet_in_tes!W86=0,0,RES_hhdet_in_tes!W86*1000*11630/RES_hhdet_in_new!W83)</f>
        <v>36.850626306458224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1595.0931207728968</v>
      </c>
      <c r="D87" s="122">
        <v>1656.8027293863315</v>
      </c>
      <c r="E87" s="122">
        <v>1680.6267414540387</v>
      </c>
      <c r="F87" s="122">
        <v>1750.3719716154922</v>
      </c>
      <c r="G87" s="122">
        <v>1703.1293743115839</v>
      </c>
      <c r="H87" s="122">
        <v>1695.7670008549633</v>
      </c>
      <c r="I87" s="122">
        <v>1820.5645560782855</v>
      </c>
      <c r="J87" s="122">
        <v>1751.7309620070066</v>
      </c>
      <c r="K87" s="122">
        <v>1690.8775937396069</v>
      </c>
      <c r="L87" s="122">
        <v>1766.8039191721284</v>
      </c>
      <c r="M87" s="122">
        <v>1857.6909429341647</v>
      </c>
      <c r="N87" s="122">
        <v>1678.2451715211516</v>
      </c>
      <c r="O87" s="122">
        <v>1610.6825648770191</v>
      </c>
      <c r="P87" s="122">
        <v>1941.6115498074885</v>
      </c>
      <c r="Q87" s="122">
        <v>1803.6388752184448</v>
      </c>
      <c r="R87" s="122">
        <v>1540.7665828171464</v>
      </c>
      <c r="S87" s="122">
        <v>1682.0215051624186</v>
      </c>
      <c r="T87" s="122">
        <v>1876.1963182750355</v>
      </c>
      <c r="U87" s="122">
        <v>1717.4710925059333</v>
      </c>
      <c r="V87" s="122">
        <v>1692.7830377369944</v>
      </c>
      <c r="W87" s="122">
        <v>1798.2761612911991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1575.9926503310137</v>
      </c>
      <c r="D88" s="98">
        <v>1591.9378821925634</v>
      </c>
      <c r="E88" s="98">
        <v>1762.6845383567768</v>
      </c>
      <c r="F88" s="98">
        <v>1708.3726259410225</v>
      </c>
      <c r="G88" s="98">
        <v>1609.2627410993482</v>
      </c>
      <c r="H88" s="98">
        <v>1659.2562578696552</v>
      </c>
      <c r="I88" s="98">
        <v>1823.2268682590761</v>
      </c>
      <c r="J88" s="98">
        <v>1802.4272126092508</v>
      </c>
      <c r="K88" s="98">
        <v>1648.758751189647</v>
      </c>
      <c r="L88" s="98">
        <v>1798.7020326275533</v>
      </c>
      <c r="M88" s="98">
        <v>1823.7105153466541</v>
      </c>
      <c r="N88" s="98">
        <v>1574.260132384464</v>
      </c>
      <c r="O88" s="98">
        <v>1603.3753193899665</v>
      </c>
      <c r="P88" s="98">
        <v>1941.5865543107627</v>
      </c>
      <c r="Q88" s="98">
        <v>1830.9336577082336</v>
      </c>
      <c r="R88" s="98">
        <v>1486.9129149546773</v>
      </c>
      <c r="S88" s="98">
        <v>1629.2039074901845</v>
      </c>
      <c r="T88" s="98">
        <v>1939.8100959800502</v>
      </c>
      <c r="U88" s="98">
        <v>1686.8546366170463</v>
      </c>
      <c r="V88" s="98">
        <v>1661.5101190317787</v>
      </c>
      <c r="W88" s="98">
        <v>1801.5883897098956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1576.0442449038555</v>
      </c>
      <c r="D89" s="98">
        <v>1592.031831991452</v>
      </c>
      <c r="E89" s="98">
        <v>1763.0327921316668</v>
      </c>
      <c r="F89" s="98">
        <v>1708.5920869754366</v>
      </c>
      <c r="G89" s="98">
        <v>1609.5200832476899</v>
      </c>
      <c r="H89" s="98">
        <v>1659.8018718587014</v>
      </c>
      <c r="I89" s="98">
        <v>1823.9336923737592</v>
      </c>
      <c r="J89" s="98">
        <v>1803.3796315476807</v>
      </c>
      <c r="K89" s="98">
        <v>1649.480494825058</v>
      </c>
      <c r="L89" s="98">
        <v>1799.3706165030364</v>
      </c>
      <c r="M89" s="98">
        <v>1824.2068330095904</v>
      </c>
      <c r="N89" s="98">
        <v>1574.3511581899609</v>
      </c>
      <c r="O89" s="98">
        <v>1603.5982075210075</v>
      </c>
      <c r="P89" s="98">
        <v>1942.0207921147294</v>
      </c>
      <c r="Q89" s="98">
        <v>1831.2283969162547</v>
      </c>
      <c r="R89" s="98">
        <v>0</v>
      </c>
      <c r="S89" s="98">
        <v>0</v>
      </c>
      <c r="T89" s="98">
        <v>1941.1050474316619</v>
      </c>
      <c r="U89" s="98">
        <v>1686.451100132344</v>
      </c>
      <c r="V89" s="98">
        <v>1661.3530519860753</v>
      </c>
      <c r="W89" s="98">
        <v>1802.6383485392525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651.59818659005805</v>
      </c>
      <c r="D90" s="101">
        <v>677.3237871062164</v>
      </c>
      <c r="E90" s="101">
        <v>750.37453028397761</v>
      </c>
      <c r="F90" s="101">
        <v>776.67484386670321</v>
      </c>
      <c r="G90" s="101">
        <v>719.48780879068897</v>
      </c>
      <c r="H90" s="101">
        <v>736.01311771245787</v>
      </c>
      <c r="I90" s="101">
        <v>897.9025775498518</v>
      </c>
      <c r="J90" s="101">
        <v>803.34892605669916</v>
      </c>
      <c r="K90" s="101">
        <v>742.84599627132991</v>
      </c>
      <c r="L90" s="101">
        <v>805.80168308027487</v>
      </c>
      <c r="M90" s="101">
        <v>849.26777847602057</v>
      </c>
      <c r="N90" s="101">
        <v>736.2130209120528</v>
      </c>
      <c r="O90" s="101">
        <v>784.45402447569256</v>
      </c>
      <c r="P90" s="101">
        <v>856.37980326396735</v>
      </c>
      <c r="Q90" s="101">
        <v>796.55168552801445</v>
      </c>
      <c r="R90" s="101">
        <v>0</v>
      </c>
      <c r="S90" s="101">
        <v>0</v>
      </c>
      <c r="T90" s="101">
        <v>832.85319901481239</v>
      </c>
      <c r="U90" s="101">
        <v>729.76877322511791</v>
      </c>
      <c r="V90" s="101">
        <v>676.98244626946746</v>
      </c>
      <c r="W90" s="101">
        <v>818.06532977699987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924.44605831379715</v>
      </c>
      <c r="D91" s="104">
        <v>914.70804488523572</v>
      </c>
      <c r="E91" s="104">
        <v>1012.6582618476891</v>
      </c>
      <c r="F91" s="104">
        <v>931.9172431087336</v>
      </c>
      <c r="G91" s="104">
        <v>890.03227445700111</v>
      </c>
      <c r="H91" s="104">
        <v>923.78875414624326</v>
      </c>
      <c r="I91" s="104">
        <v>926.03111482390716</v>
      </c>
      <c r="J91" s="104">
        <v>1000.0307054909817</v>
      </c>
      <c r="K91" s="104">
        <v>906.63449855372801</v>
      </c>
      <c r="L91" s="104">
        <v>993.56893342276112</v>
      </c>
      <c r="M91" s="104">
        <v>974.93905453356933</v>
      </c>
      <c r="N91" s="104">
        <v>838.13813727790796</v>
      </c>
      <c r="O91" s="104">
        <v>819.14418304531489</v>
      </c>
      <c r="P91" s="104">
        <v>1085.6409888507619</v>
      </c>
      <c r="Q91" s="104">
        <v>1034.6767113882404</v>
      </c>
      <c r="R91" s="104">
        <v>0</v>
      </c>
      <c r="S91" s="104">
        <v>0</v>
      </c>
      <c r="T91" s="104">
        <v>1108.2518484168493</v>
      </c>
      <c r="U91" s="104">
        <v>956.68232690722596</v>
      </c>
      <c r="V91" s="104">
        <v>984.37060571660777</v>
      </c>
      <c r="W91" s="104">
        <v>984.57301876225279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1610.4526573430712</v>
      </c>
      <c r="D92" s="101">
        <v>1623.3404574534093</v>
      </c>
      <c r="E92" s="101">
        <v>1399.619663092639</v>
      </c>
      <c r="F92" s="101">
        <v>1960.6923005789656</v>
      </c>
      <c r="G92" s="101">
        <v>1718.3213130088141</v>
      </c>
      <c r="H92" s="101">
        <v>1832.8966936374641</v>
      </c>
      <c r="I92" s="101">
        <v>1533.2130244466084</v>
      </c>
      <c r="J92" s="101">
        <v>1760.0534612438732</v>
      </c>
      <c r="K92" s="101">
        <v>1714.8401246752962</v>
      </c>
      <c r="L92" s="101">
        <v>1783.0618499529271</v>
      </c>
      <c r="M92" s="101">
        <v>1933.9198809539134</v>
      </c>
      <c r="N92" s="101">
        <v>1758.8334311586175</v>
      </c>
      <c r="O92" s="101">
        <v>1564.3391395392264</v>
      </c>
      <c r="P92" s="101">
        <v>0</v>
      </c>
      <c r="Q92" s="101">
        <v>1299.2522627080618</v>
      </c>
      <c r="R92" s="101">
        <v>1714.6336197117164</v>
      </c>
      <c r="S92" s="101">
        <v>1400.6277141478963</v>
      </c>
      <c r="T92" s="101">
        <v>1987.6105855385754</v>
      </c>
      <c r="U92" s="101">
        <v>1781.6997113702214</v>
      </c>
      <c r="V92" s="101">
        <v>1925.6755184570127</v>
      </c>
      <c r="W92" s="101">
        <v>1704.2839120571321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1610.5138234540407</v>
      </c>
      <c r="D93" s="104">
        <v>1623.4912484596655</v>
      </c>
      <c r="E93" s="104">
        <v>1399.8212608625809</v>
      </c>
      <c r="F93" s="104">
        <v>1961.2501011264847</v>
      </c>
      <c r="G93" s="104">
        <v>1718.5582389430847</v>
      </c>
      <c r="H93" s="104">
        <v>1833.249769618498</v>
      </c>
      <c r="I93" s="104">
        <v>0</v>
      </c>
      <c r="J93" s="104">
        <v>1760.6490722779461</v>
      </c>
      <c r="K93" s="104">
        <v>1715.4051690408562</v>
      </c>
      <c r="L93" s="104">
        <v>1783.4678304574491</v>
      </c>
      <c r="M93" s="104">
        <v>1934.3540100069044</v>
      </c>
      <c r="N93" s="104">
        <v>1759.0116508634135</v>
      </c>
      <c r="O93" s="104">
        <v>1564.168737207214</v>
      </c>
      <c r="P93" s="104">
        <v>0</v>
      </c>
      <c r="Q93" s="104">
        <v>0</v>
      </c>
      <c r="R93" s="104">
        <v>1717.3632562097814</v>
      </c>
      <c r="S93" s="104">
        <v>0</v>
      </c>
      <c r="T93" s="104">
        <v>1989.6126659705678</v>
      </c>
      <c r="U93" s="104">
        <v>1782.5016005452308</v>
      </c>
      <c r="V93" s="104">
        <v>1926.548678181859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665.98059202690752</v>
      </c>
      <c r="D94" s="98">
        <v>690.83555086625336</v>
      </c>
      <c r="E94" s="98">
        <v>593.94594929355014</v>
      </c>
      <c r="F94" s="98">
        <v>893.17720924459729</v>
      </c>
      <c r="G94" s="98">
        <v>768.92761619260318</v>
      </c>
      <c r="H94" s="98">
        <v>814.43570388539206</v>
      </c>
      <c r="I94" s="98">
        <v>0</v>
      </c>
      <c r="J94" s="98">
        <v>783.80028871341585</v>
      </c>
      <c r="K94" s="98">
        <v>773.28709100980075</v>
      </c>
      <c r="L94" s="98">
        <v>798.43666164336003</v>
      </c>
      <c r="M94" s="98">
        <v>901.86231126924952</v>
      </c>
      <c r="N94" s="98">
        <v>824.72903814007032</v>
      </c>
      <c r="O94" s="98">
        <v>764.76541195076857</v>
      </c>
      <c r="P94" s="98">
        <v>0</v>
      </c>
      <c r="Q94" s="98">
        <v>0</v>
      </c>
      <c r="R94" s="98">
        <v>754.77442756829612</v>
      </c>
      <c r="S94" s="98">
        <v>0</v>
      </c>
      <c r="T94" s="98">
        <v>854.38946182603115</v>
      </c>
      <c r="U94" s="98">
        <v>773.0187454412337</v>
      </c>
      <c r="V94" s="98">
        <v>791.94686980422443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944.53323142713327</v>
      </c>
      <c r="D95" s="98">
        <v>932.65569759341236</v>
      </c>
      <c r="E95" s="98">
        <v>805.87531156903083</v>
      </c>
      <c r="F95" s="98">
        <v>1068.0728918818872</v>
      </c>
      <c r="G95" s="98">
        <v>949.63062275048162</v>
      </c>
      <c r="H95" s="98">
        <v>1018.8140657331062</v>
      </c>
      <c r="I95" s="98">
        <v>0</v>
      </c>
      <c r="J95" s="98">
        <v>976.84878356453021</v>
      </c>
      <c r="K95" s="98">
        <v>942.11807803105557</v>
      </c>
      <c r="L95" s="98">
        <v>985.03116881408869</v>
      </c>
      <c r="M95" s="98">
        <v>1032.491698737655</v>
      </c>
      <c r="N95" s="98">
        <v>934.28261272334316</v>
      </c>
      <c r="O95" s="98">
        <v>799.40332525644556</v>
      </c>
      <c r="P95" s="98">
        <v>0</v>
      </c>
      <c r="Q95" s="98">
        <v>0</v>
      </c>
      <c r="R95" s="98">
        <v>962.58882864148552</v>
      </c>
      <c r="S95" s="98">
        <v>0</v>
      </c>
      <c r="T95" s="98">
        <v>1135.2232041445366</v>
      </c>
      <c r="U95" s="98">
        <v>1009.4828551039965</v>
      </c>
      <c r="V95" s="98">
        <v>1134.6018083776346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1593.5642481137579</v>
      </c>
      <c r="D96" s="101">
        <v>1666.7796053773959</v>
      </c>
      <c r="E96" s="101">
        <v>1698.9177753879665</v>
      </c>
      <c r="F96" s="101">
        <v>1729.9844989240667</v>
      </c>
      <c r="G96" s="101">
        <v>1728.9586499834256</v>
      </c>
      <c r="H96" s="101">
        <v>1693.1419765594833</v>
      </c>
      <c r="I96" s="101">
        <v>1841.3051793686375</v>
      </c>
      <c r="J96" s="101">
        <v>1701.8583794878889</v>
      </c>
      <c r="K96" s="101">
        <v>1718.7179515476882</v>
      </c>
      <c r="L96" s="101">
        <v>1748.6655258386393</v>
      </c>
      <c r="M96" s="101">
        <v>1872.5565410795982</v>
      </c>
      <c r="N96" s="101">
        <v>1779.2525499577848</v>
      </c>
      <c r="O96" s="101">
        <v>1735.7691214842914</v>
      </c>
      <c r="P96" s="101">
        <v>0</v>
      </c>
      <c r="Q96" s="101">
        <v>1607.866964919097</v>
      </c>
      <c r="R96" s="101">
        <v>1612.512544013505</v>
      </c>
      <c r="S96" s="101">
        <v>1730.5876109879878</v>
      </c>
      <c r="T96" s="101">
        <v>1810.5197240142627</v>
      </c>
      <c r="U96" s="101">
        <v>1727.3450454600902</v>
      </c>
      <c r="V96" s="101">
        <v>1713.6467954227296</v>
      </c>
      <c r="W96" s="101">
        <v>0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1594.2367508589909</v>
      </c>
      <c r="D97" s="104">
        <v>1667.9343257182661</v>
      </c>
      <c r="E97" s="104">
        <v>1701.0368336901131</v>
      </c>
      <c r="F97" s="104">
        <v>1731.3953943354829</v>
      </c>
      <c r="G97" s="104">
        <v>1730.1519152804196</v>
      </c>
      <c r="H97" s="104">
        <v>1693.7302626501196</v>
      </c>
      <c r="I97" s="104">
        <v>1841.6988683034458</v>
      </c>
      <c r="J97" s="104">
        <v>1702.4502289984696</v>
      </c>
      <c r="K97" s="104">
        <v>1719.5791583955991</v>
      </c>
      <c r="L97" s="104">
        <v>1749.1624665185573</v>
      </c>
      <c r="M97" s="104">
        <v>1873.338484672548</v>
      </c>
      <c r="N97" s="104">
        <v>1779.4995725081167</v>
      </c>
      <c r="O97" s="104">
        <v>1736.2238314779588</v>
      </c>
      <c r="P97" s="104">
        <v>0</v>
      </c>
      <c r="Q97" s="104">
        <v>1611.5256470936399</v>
      </c>
      <c r="R97" s="104">
        <v>1616.3152091739937</v>
      </c>
      <c r="S97" s="104">
        <v>1733.4578427805645</v>
      </c>
      <c r="T97" s="104">
        <v>1812.0659087312977</v>
      </c>
      <c r="U97" s="104">
        <v>1728.2209707242976</v>
      </c>
      <c r="V97" s="104">
        <v>1712.2752854022276</v>
      </c>
      <c r="W97" s="104">
        <v>1802.7742514967401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658.54162614422785</v>
      </c>
      <c r="D98" s="98">
        <v>709.93284812223214</v>
      </c>
      <c r="E98" s="98">
        <v>723.55208637796363</v>
      </c>
      <c r="F98" s="98">
        <v>787.1638554041607</v>
      </c>
      <c r="G98" s="98">
        <v>773.52254544483219</v>
      </c>
      <c r="H98" s="98">
        <v>749.95047175848936</v>
      </c>
      <c r="I98" s="98">
        <v>907.57208968478267</v>
      </c>
      <c r="J98" s="98">
        <v>755.96457492146237</v>
      </c>
      <c r="K98" s="98">
        <v>774.74344491541979</v>
      </c>
      <c r="L98" s="98">
        <v>781.5251272564883</v>
      </c>
      <c r="M98" s="98">
        <v>875.785329050987</v>
      </c>
      <c r="N98" s="98">
        <v>835.4348958457133</v>
      </c>
      <c r="O98" s="98">
        <v>852.9685597799712</v>
      </c>
      <c r="P98" s="98">
        <v>0</v>
      </c>
      <c r="Q98" s="98">
        <v>695.15778067487258</v>
      </c>
      <c r="R98" s="98">
        <v>706.76619378927353</v>
      </c>
      <c r="S98" s="98">
        <v>808.71800413703954</v>
      </c>
      <c r="T98" s="98">
        <v>774.4881011588875</v>
      </c>
      <c r="U98" s="98">
        <v>745.34543832488907</v>
      </c>
      <c r="V98" s="98">
        <v>691.23440046298867</v>
      </c>
      <c r="W98" s="98">
        <v>807.39799755874799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935.69512471476298</v>
      </c>
      <c r="D99" s="98">
        <v>958.00147759603419</v>
      </c>
      <c r="E99" s="98">
        <v>977.48474731214958</v>
      </c>
      <c r="F99" s="98">
        <v>944.23153893132201</v>
      </c>
      <c r="G99" s="98">
        <v>956.62936983558757</v>
      </c>
      <c r="H99" s="98">
        <v>943.77979089162977</v>
      </c>
      <c r="I99" s="98">
        <v>934.12677861866314</v>
      </c>
      <c r="J99" s="98">
        <v>946.4856540770071</v>
      </c>
      <c r="K99" s="98">
        <v>944.83571348017938</v>
      </c>
      <c r="L99" s="98">
        <v>967.63733926206862</v>
      </c>
      <c r="M99" s="98">
        <v>997.55315562156102</v>
      </c>
      <c r="N99" s="98">
        <v>944.06467666240337</v>
      </c>
      <c r="O99" s="98">
        <v>883.25527169798772</v>
      </c>
      <c r="P99" s="98">
        <v>0</v>
      </c>
      <c r="Q99" s="98">
        <v>916.36786641876733</v>
      </c>
      <c r="R99" s="98">
        <v>909.54901538472006</v>
      </c>
      <c r="S99" s="98">
        <v>924.73983864352499</v>
      </c>
      <c r="T99" s="98">
        <v>1037.5778075724104</v>
      </c>
      <c r="U99" s="98">
        <v>982.87553239940826</v>
      </c>
      <c r="V99" s="98">
        <v>1021.0408849392387</v>
      </c>
      <c r="W99" s="98">
        <v>995.37625393799237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642.44612240437857</v>
      </c>
      <c r="D100" s="122">
        <v>659.97914899307875</v>
      </c>
      <c r="E100" s="122">
        <v>675.62825017011073</v>
      </c>
      <c r="F100" s="122">
        <v>697.12270609885525</v>
      </c>
      <c r="G100" s="122">
        <v>712.95235193773158</v>
      </c>
      <c r="H100" s="122">
        <v>699.73947851624609</v>
      </c>
      <c r="I100" s="122">
        <v>661.77561573636115</v>
      </c>
      <c r="J100" s="122">
        <v>631.87987291212823</v>
      </c>
      <c r="K100" s="122">
        <v>629.38878746684122</v>
      </c>
      <c r="L100" s="122">
        <v>645.56210050037134</v>
      </c>
      <c r="M100" s="122">
        <v>592.96375327320879</v>
      </c>
      <c r="N100" s="122">
        <v>601.3693948927945</v>
      </c>
      <c r="O100" s="122">
        <v>599.06247534486783</v>
      </c>
      <c r="P100" s="122">
        <v>572.86533614065297</v>
      </c>
      <c r="Q100" s="122">
        <v>549.59855527813647</v>
      </c>
      <c r="R100" s="122">
        <v>530.69342796231331</v>
      </c>
      <c r="S100" s="122">
        <v>570.0622932881131</v>
      </c>
      <c r="T100" s="122">
        <v>544.33404760864607</v>
      </c>
      <c r="U100" s="122">
        <v>545.82825159364029</v>
      </c>
      <c r="V100" s="122">
        <v>536.5295692605049</v>
      </c>
      <c r="W100" s="122">
        <v>565.63626848940316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642.44612240437857</v>
      </c>
      <c r="D103" s="33">
        <v>659.97914899307875</v>
      </c>
      <c r="E103" s="33">
        <v>675.62825017011073</v>
      </c>
      <c r="F103" s="33">
        <v>697.12270609885525</v>
      </c>
      <c r="G103" s="33">
        <v>712.95235193773158</v>
      </c>
      <c r="H103" s="33">
        <v>699.73947851624609</v>
      </c>
      <c r="I103" s="33">
        <v>661.77561573636115</v>
      </c>
      <c r="J103" s="33">
        <v>631.87987291212823</v>
      </c>
      <c r="K103" s="33">
        <v>629.38878746684122</v>
      </c>
      <c r="L103" s="33">
        <v>645.56210050037134</v>
      </c>
      <c r="M103" s="33">
        <v>592.96375327320879</v>
      </c>
      <c r="N103" s="33">
        <v>601.3693948927945</v>
      </c>
      <c r="O103" s="33">
        <v>599.06247534486783</v>
      </c>
      <c r="P103" s="33">
        <v>572.86533614065297</v>
      </c>
      <c r="Q103" s="33">
        <v>549.59855527813647</v>
      </c>
      <c r="R103" s="33">
        <v>530.69342796231331</v>
      </c>
      <c r="S103" s="33">
        <v>570.0622932881131</v>
      </c>
      <c r="T103" s="33">
        <v>544.33404760864607</v>
      </c>
      <c r="U103" s="33">
        <v>545.82825159364029</v>
      </c>
      <c r="V103" s="33">
        <v>536.5295692605049</v>
      </c>
      <c r="W103" s="33">
        <v>565.63626848940316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10339.743895750229</v>
      </c>
      <c r="F105" s="117">
        <f t="shared" si="35"/>
        <v>14245.033902838399</v>
      </c>
      <c r="G105" s="117">
        <f t="shared" si="35"/>
        <v>11970.298439251257</v>
      </c>
      <c r="H105" s="117">
        <f t="shared" si="35"/>
        <v>9925.8679940244438</v>
      </c>
      <c r="I105" s="117">
        <f t="shared" si="35"/>
        <v>8448.7255602294044</v>
      </c>
      <c r="J105" s="117">
        <f t="shared" si="35"/>
        <v>8019.9647582586285</v>
      </c>
      <c r="K105" s="117">
        <f t="shared" si="35"/>
        <v>9451.8526928390911</v>
      </c>
      <c r="L105" s="117">
        <f t="shared" si="35"/>
        <v>11831.733390588593</v>
      </c>
      <c r="M105" s="117">
        <f t="shared" si="35"/>
        <v>11255.016825700399</v>
      </c>
      <c r="N105" s="117">
        <f t="shared" si="35"/>
        <v>12078.668997888712</v>
      </c>
      <c r="O105" s="117">
        <f t="shared" si="35"/>
        <v>11910.79599877126</v>
      </c>
      <c r="P105" s="117">
        <f t="shared" si="35"/>
        <v>9903.4271836448552</v>
      </c>
      <c r="Q105" s="117">
        <f t="shared" si="35"/>
        <v>9670.2406611586612</v>
      </c>
      <c r="R105" s="117">
        <f t="shared" ref="R105:V105" si="36">R106+R109+R111+R120</f>
        <v>8974.2461246690036</v>
      </c>
      <c r="S105" s="117">
        <f t="shared" si="36"/>
        <v>8014.7798766828355</v>
      </c>
      <c r="T105" s="117">
        <f t="shared" si="36"/>
        <v>6962.940200382609</v>
      </c>
      <c r="U105" s="117">
        <f t="shared" si="36"/>
        <v>7551.6557866183666</v>
      </c>
      <c r="V105" s="117">
        <f t="shared" si="36"/>
        <v>7458.8635700475843</v>
      </c>
      <c r="W105" s="117">
        <f t="shared" ref="W105" si="37">W106+W109+W111+W120</f>
        <v>8306.2594330446191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8002.4678471664292</v>
      </c>
      <c r="F106" s="122">
        <f t="shared" si="38"/>
        <v>11583.335995193018</v>
      </c>
      <c r="G106" s="122">
        <f t="shared" si="38"/>
        <v>9397.7031824019941</v>
      </c>
      <c r="H106" s="122">
        <f t="shared" si="38"/>
        <v>7379.361604025511</v>
      </c>
      <c r="I106" s="122">
        <f t="shared" si="38"/>
        <v>5917.5874087086804</v>
      </c>
      <c r="J106" s="122">
        <f t="shared" si="38"/>
        <v>5660.8970805576746</v>
      </c>
      <c r="K106" s="122">
        <f t="shared" si="38"/>
        <v>7062.5816348771095</v>
      </c>
      <c r="L106" s="122">
        <f t="shared" si="38"/>
        <v>9311.7134083035344</v>
      </c>
      <c r="M106" s="122">
        <f t="shared" si="38"/>
        <v>8713.2752917600938</v>
      </c>
      <c r="N106" s="122">
        <f t="shared" si="38"/>
        <v>9566.7757212913293</v>
      </c>
      <c r="O106" s="122">
        <f t="shared" si="38"/>
        <v>9532.5268161425756</v>
      </c>
      <c r="P106" s="122">
        <f t="shared" si="38"/>
        <v>7720.8581896833139</v>
      </c>
      <c r="Q106" s="122">
        <f t="shared" si="38"/>
        <v>7491.2855604535025</v>
      </c>
      <c r="R106" s="122">
        <f t="shared" ref="R106:V106" si="39">SUM(R107:R108)</f>
        <v>6779.3388940372706</v>
      </c>
      <c r="S106" s="122">
        <f t="shared" si="39"/>
        <v>5679.8889507407794</v>
      </c>
      <c r="T106" s="122">
        <f t="shared" si="39"/>
        <v>4638.8621764861682</v>
      </c>
      <c r="U106" s="122">
        <f t="shared" si="39"/>
        <v>5279.6192243328687</v>
      </c>
      <c r="V106" s="122">
        <f t="shared" si="39"/>
        <v>5198.3081384758561</v>
      </c>
      <c r="W106" s="122">
        <f t="shared" ref="W106" si="40">SUM(W107:W108)</f>
        <v>5836.307127943267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7965.9142069274531</v>
      </c>
      <c r="F107" s="98">
        <v>11530.885642580182</v>
      </c>
      <c r="G107" s="98">
        <v>9355.6634203987996</v>
      </c>
      <c r="H107" s="98">
        <v>7347.1218719214403</v>
      </c>
      <c r="I107" s="98">
        <v>5892.2084942243173</v>
      </c>
      <c r="J107" s="98">
        <v>5636.8597829785394</v>
      </c>
      <c r="K107" s="98">
        <v>7032.974766184052</v>
      </c>
      <c r="L107" s="98">
        <v>9273.227929858389</v>
      </c>
      <c r="M107" s="98">
        <v>8677.883549372249</v>
      </c>
      <c r="N107" s="98">
        <v>9528.2176817704712</v>
      </c>
      <c r="O107" s="98">
        <v>9494.2996210167585</v>
      </c>
      <c r="P107" s="98">
        <v>7689.9398497178017</v>
      </c>
      <c r="Q107" s="98">
        <v>7461.3595408119709</v>
      </c>
      <c r="R107" s="98">
        <v>6752.6216338395234</v>
      </c>
      <c r="S107" s="98">
        <v>5657.7480763353069</v>
      </c>
      <c r="T107" s="98">
        <v>4620.8565599039475</v>
      </c>
      <c r="U107" s="98">
        <v>5259.4186554673079</v>
      </c>
      <c r="V107" s="98">
        <v>5178.4487671202478</v>
      </c>
      <c r="W107" s="98">
        <v>5814.2193246564166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36.553640238976072</v>
      </c>
      <c r="F108" s="98">
        <v>52.450352612835033</v>
      </c>
      <c r="G108" s="98">
        <v>42.03976200319407</v>
      </c>
      <c r="H108" s="98">
        <v>32.239732104070349</v>
      </c>
      <c r="I108" s="98">
        <v>25.378914484363055</v>
      </c>
      <c r="J108" s="98">
        <v>24.037297579135494</v>
      </c>
      <c r="K108" s="98">
        <v>29.606868693057994</v>
      </c>
      <c r="L108" s="98">
        <v>38.485478445144764</v>
      </c>
      <c r="M108" s="98">
        <v>35.391742387844403</v>
      </c>
      <c r="N108" s="98">
        <v>38.558039520858159</v>
      </c>
      <c r="O108" s="98">
        <v>38.227195125817033</v>
      </c>
      <c r="P108" s="98">
        <v>30.91833996551194</v>
      </c>
      <c r="Q108" s="98">
        <v>29.926019641531656</v>
      </c>
      <c r="R108" s="98">
        <v>26.717260197746786</v>
      </c>
      <c r="S108" s="98">
        <v>22.140874405472903</v>
      </c>
      <c r="T108" s="98">
        <v>18.00561658222037</v>
      </c>
      <c r="U108" s="98">
        <v>20.200568865560868</v>
      </c>
      <c r="V108" s="98">
        <v>19.859371355608229</v>
      </c>
      <c r="W108" s="98">
        <v>22.087803286850264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62.465582615049293</v>
      </c>
      <c r="F109" s="122">
        <f t="shared" si="41"/>
        <v>75.51974396150645</v>
      </c>
      <c r="G109" s="122">
        <f t="shared" si="41"/>
        <v>82.154578973503376</v>
      </c>
      <c r="H109" s="122">
        <f t="shared" si="41"/>
        <v>163.45706986205076</v>
      </c>
      <c r="I109" s="122">
        <f t="shared" si="41"/>
        <v>103.3223273693647</v>
      </c>
      <c r="J109" s="122">
        <f t="shared" si="41"/>
        <v>87.573894289789223</v>
      </c>
      <c r="K109" s="122">
        <f t="shared" si="41"/>
        <v>82.600781401151522</v>
      </c>
      <c r="L109" s="122">
        <f t="shared" si="41"/>
        <v>114.26594930296329</v>
      </c>
      <c r="M109" s="122">
        <f t="shared" si="41"/>
        <v>104.04980637556764</v>
      </c>
      <c r="N109" s="122">
        <f t="shared" si="41"/>
        <v>91.947277669498462</v>
      </c>
      <c r="O109" s="122">
        <f t="shared" si="41"/>
        <v>82.169624174658253</v>
      </c>
      <c r="P109" s="122">
        <f t="shared" si="41"/>
        <v>31.757031923846498</v>
      </c>
      <c r="Q109" s="122">
        <f t="shared" si="41"/>
        <v>27.405196316988224</v>
      </c>
      <c r="R109" s="122">
        <f t="shared" si="41"/>
        <v>13.994408858421655</v>
      </c>
      <c r="S109" s="122">
        <f t="shared" si="41"/>
        <v>23.032470830450183</v>
      </c>
      <c r="T109" s="122">
        <f t="shared" si="41"/>
        <v>27.252492443600087</v>
      </c>
      <c r="U109" s="122">
        <f t="shared" si="41"/>
        <v>35.664844051866076</v>
      </c>
      <c r="V109" s="122">
        <f t="shared" si="41"/>
        <v>60.583261414960347</v>
      </c>
      <c r="W109" s="122">
        <f t="shared" si="41"/>
        <v>37.050864004240928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62.465582615049293</v>
      </c>
      <c r="F110" s="98">
        <f>IF(RES_hhdet_in_tes!F110=0,0,RES_hhdet_in_tes!F110*1000*11630/RES_hhdet_in_new!F107)</f>
        <v>75.51974396150645</v>
      </c>
      <c r="G110" s="98">
        <f>IF(RES_hhdet_in_tes!G110=0,0,RES_hhdet_in_tes!G110*1000*11630/RES_hhdet_in_new!G107)</f>
        <v>82.154578973503376</v>
      </c>
      <c r="H110" s="98">
        <f>IF(RES_hhdet_in_tes!H110=0,0,RES_hhdet_in_tes!H110*1000*11630/RES_hhdet_in_new!H107)</f>
        <v>163.45706986205076</v>
      </c>
      <c r="I110" s="98">
        <f>IF(RES_hhdet_in_tes!I110=0,0,RES_hhdet_in_tes!I110*1000*11630/RES_hhdet_in_new!I107)</f>
        <v>103.3223273693647</v>
      </c>
      <c r="J110" s="98">
        <f>IF(RES_hhdet_in_tes!J110=0,0,RES_hhdet_in_tes!J110*1000*11630/RES_hhdet_in_new!J107)</f>
        <v>87.573894289789223</v>
      </c>
      <c r="K110" s="98">
        <f>IF(RES_hhdet_in_tes!K110=0,0,RES_hhdet_in_tes!K110*1000*11630/RES_hhdet_in_new!K107)</f>
        <v>82.600781401151522</v>
      </c>
      <c r="L110" s="98">
        <f>IF(RES_hhdet_in_tes!L110=0,0,RES_hhdet_in_tes!L110*1000*11630/RES_hhdet_in_new!L107)</f>
        <v>114.26594930296329</v>
      </c>
      <c r="M110" s="98">
        <f>IF(RES_hhdet_in_tes!M110=0,0,RES_hhdet_in_tes!M110*1000*11630/RES_hhdet_in_new!M107)</f>
        <v>104.04980637556764</v>
      </c>
      <c r="N110" s="98">
        <f>IF(RES_hhdet_in_tes!N110=0,0,RES_hhdet_in_tes!N110*1000*11630/RES_hhdet_in_new!N107)</f>
        <v>91.947277669498462</v>
      </c>
      <c r="O110" s="98">
        <f>IF(RES_hhdet_in_tes!O110=0,0,RES_hhdet_in_tes!O110*1000*11630/RES_hhdet_in_new!O107)</f>
        <v>82.169624174658253</v>
      </c>
      <c r="P110" s="98">
        <f>IF(RES_hhdet_in_tes!P110=0,0,RES_hhdet_in_tes!P110*1000*11630/RES_hhdet_in_new!P107)</f>
        <v>31.757031923846498</v>
      </c>
      <c r="Q110" s="98">
        <f>IF(RES_hhdet_in_tes!Q110=0,0,RES_hhdet_in_tes!Q110*1000*11630/RES_hhdet_in_new!Q107)</f>
        <v>27.405196316988224</v>
      </c>
      <c r="R110" s="98">
        <f>IF(RES_hhdet_in_tes!R110=0,0,RES_hhdet_in_tes!R110*1000*11630/RES_hhdet_in_new!R107)</f>
        <v>13.994408858421655</v>
      </c>
      <c r="S110" s="98">
        <f>IF(RES_hhdet_in_tes!S110=0,0,RES_hhdet_in_tes!S110*1000*11630/RES_hhdet_in_new!S107)</f>
        <v>23.032470830450183</v>
      </c>
      <c r="T110" s="98">
        <f>IF(RES_hhdet_in_tes!T110=0,0,RES_hhdet_in_tes!T110*1000*11630/RES_hhdet_in_new!T107)</f>
        <v>27.252492443600087</v>
      </c>
      <c r="U110" s="98">
        <f>IF(RES_hhdet_in_tes!U110=0,0,RES_hhdet_in_tes!U110*1000*11630/RES_hhdet_in_new!U107)</f>
        <v>35.664844051866076</v>
      </c>
      <c r="V110" s="98">
        <f>IF(RES_hhdet_in_tes!V110=0,0,RES_hhdet_in_tes!V110*1000*11630/RES_hhdet_in_new!V107)</f>
        <v>60.583261414960347</v>
      </c>
      <c r="W110" s="98">
        <f>IF(RES_hhdet_in_tes!W110=0,0,RES_hhdet_in_tes!W110*1000*11630/RES_hhdet_in_new!W107)</f>
        <v>37.050864004240928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1599.1822157986394</v>
      </c>
      <c r="F111" s="122">
        <v>1889.055457585021</v>
      </c>
      <c r="G111" s="122">
        <v>1777.488325938029</v>
      </c>
      <c r="H111" s="122">
        <v>1683.3098416206358</v>
      </c>
      <c r="I111" s="122">
        <v>1766.0402084149976</v>
      </c>
      <c r="J111" s="122">
        <v>1639.6139104990368</v>
      </c>
      <c r="K111" s="122">
        <v>1677.2814890939881</v>
      </c>
      <c r="L111" s="122">
        <v>1760.191932481722</v>
      </c>
      <c r="M111" s="122">
        <v>1844.7279742915293</v>
      </c>
      <c r="N111" s="122">
        <v>1818.5766040350893</v>
      </c>
      <c r="O111" s="122">
        <v>1697.0370831091589</v>
      </c>
      <c r="P111" s="122">
        <v>1577.9466258970431</v>
      </c>
      <c r="Q111" s="122">
        <v>1601.9513491100331</v>
      </c>
      <c r="R111" s="122">
        <v>1650.2193938109979</v>
      </c>
      <c r="S111" s="122">
        <v>1741.796161823492</v>
      </c>
      <c r="T111" s="122">
        <v>1752.4914838441946</v>
      </c>
      <c r="U111" s="122">
        <v>1690.5434666399926</v>
      </c>
      <c r="V111" s="122">
        <v>1663.4426008962623</v>
      </c>
      <c r="W111" s="122">
        <v>1867.2651726077083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1443.4877309990711</v>
      </c>
      <c r="F112" s="98">
        <v>2135.1354208916505</v>
      </c>
      <c r="G112" s="98">
        <v>1857.2228840628218</v>
      </c>
      <c r="H112" s="98">
        <v>1661.9434514228315</v>
      </c>
      <c r="I112" s="98">
        <v>1565.3159406843095</v>
      </c>
      <c r="J112" s="98">
        <v>1482.460194271328</v>
      </c>
      <c r="K112" s="98">
        <v>1573.8376587931364</v>
      </c>
      <c r="L112" s="98">
        <v>1786.8052488118649</v>
      </c>
      <c r="M112" s="98">
        <v>1780.1722691829927</v>
      </c>
      <c r="N112" s="98">
        <v>1882.1797233579368</v>
      </c>
      <c r="O112" s="98">
        <v>1638.5352410343455</v>
      </c>
      <c r="P112" s="98">
        <v>1605.9755475449256</v>
      </c>
      <c r="Q112" s="98">
        <v>1570.7119398640803</v>
      </c>
      <c r="R112" s="98">
        <v>1981.8724162488315</v>
      </c>
      <c r="S112" s="98">
        <v>1789.2214700431948</v>
      </c>
      <c r="T112" s="98">
        <v>1435.0541538726432</v>
      </c>
      <c r="U112" s="98">
        <v>1545.1227947381528</v>
      </c>
      <c r="V112" s="98">
        <v>1443.8861207249688</v>
      </c>
      <c r="W112" s="98">
        <v>2131.980656430921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1444.4653256559973</v>
      </c>
      <c r="F113" s="98">
        <v>2135.3263803219606</v>
      </c>
      <c r="G113" s="98">
        <v>0</v>
      </c>
      <c r="H113" s="98">
        <v>1662.3686022045895</v>
      </c>
      <c r="I113" s="98">
        <v>0</v>
      </c>
      <c r="J113" s="98">
        <v>1483.2879259302047</v>
      </c>
      <c r="K113" s="98">
        <v>1574.2455643828112</v>
      </c>
      <c r="L113" s="98">
        <v>1787.6726605760041</v>
      </c>
      <c r="M113" s="98">
        <v>1780.775099931627</v>
      </c>
      <c r="N113" s="98">
        <v>1882.6350090358678</v>
      </c>
      <c r="O113" s="98">
        <v>1638.5855159177906</v>
      </c>
      <c r="P113" s="98">
        <v>1608.5588333669737</v>
      </c>
      <c r="Q113" s="98">
        <v>1572.7892526779146</v>
      </c>
      <c r="R113" s="98">
        <v>1985.1449326283519</v>
      </c>
      <c r="S113" s="98">
        <v>0</v>
      </c>
      <c r="T113" s="98">
        <v>0</v>
      </c>
      <c r="U113" s="98">
        <v>0</v>
      </c>
      <c r="V113" s="98">
        <v>0</v>
      </c>
      <c r="W113" s="98">
        <v>2136.3202620419952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612.08389096752728</v>
      </c>
      <c r="F114" s="101">
        <v>974.65791760978482</v>
      </c>
      <c r="G114" s="101">
        <v>0</v>
      </c>
      <c r="H114" s="101">
        <v>736.99857703647058</v>
      </c>
      <c r="I114" s="101">
        <v>0</v>
      </c>
      <c r="J114" s="101">
        <v>657.15591820390148</v>
      </c>
      <c r="K114" s="101">
        <v>707.38382752815551</v>
      </c>
      <c r="L114" s="101">
        <v>799.30432236668207</v>
      </c>
      <c r="M114" s="101">
        <v>827.53331148840562</v>
      </c>
      <c r="N114" s="101">
        <v>883.71835797956123</v>
      </c>
      <c r="O114" s="101">
        <v>801.20816426695012</v>
      </c>
      <c r="P114" s="101">
        <v>703.20257730475259</v>
      </c>
      <c r="Q114" s="101">
        <v>678.44081704323037</v>
      </c>
      <c r="R114" s="101">
        <v>879.00288317209015</v>
      </c>
      <c r="S114" s="101">
        <v>0</v>
      </c>
      <c r="T114" s="101">
        <v>0</v>
      </c>
      <c r="U114" s="101">
        <v>0</v>
      </c>
      <c r="V114" s="101">
        <v>0</v>
      </c>
      <c r="W114" s="101">
        <v>977.86967830768037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832.38143468847034</v>
      </c>
      <c r="F115" s="104">
        <v>1160.6684627121758</v>
      </c>
      <c r="G115" s="104">
        <v>0</v>
      </c>
      <c r="H115" s="104">
        <v>925.3700251681189</v>
      </c>
      <c r="I115" s="104">
        <v>0</v>
      </c>
      <c r="J115" s="104">
        <v>826.13200772630319</v>
      </c>
      <c r="K115" s="104">
        <v>866.86173685465542</v>
      </c>
      <c r="L115" s="104">
        <v>988.36833820932213</v>
      </c>
      <c r="M115" s="104">
        <v>953.24178844322148</v>
      </c>
      <c r="N115" s="104">
        <v>998.9166510563067</v>
      </c>
      <c r="O115" s="104">
        <v>837.37735165084075</v>
      </c>
      <c r="P115" s="104">
        <v>905.35625606222129</v>
      </c>
      <c r="Q115" s="104">
        <v>894.34843563468428</v>
      </c>
      <c r="R115" s="104">
        <v>1106.1420494562619</v>
      </c>
      <c r="S115" s="104">
        <v>0</v>
      </c>
      <c r="T115" s="104">
        <v>0</v>
      </c>
      <c r="U115" s="104">
        <v>0</v>
      </c>
      <c r="V115" s="104">
        <v>0</v>
      </c>
      <c r="W115" s="104">
        <v>1158.4505837343149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1698.9177753879665</v>
      </c>
      <c r="F116" s="101">
        <v>1729.9844989240669</v>
      </c>
      <c r="G116" s="101">
        <v>1728.9586499834256</v>
      </c>
      <c r="H116" s="101">
        <v>1693.1419765594837</v>
      </c>
      <c r="I116" s="101">
        <v>1841.3051793686379</v>
      </c>
      <c r="J116" s="101">
        <v>1701.8583794878891</v>
      </c>
      <c r="K116" s="101">
        <v>1718.7179515476889</v>
      </c>
      <c r="L116" s="101">
        <v>1748.6655258386393</v>
      </c>
      <c r="M116" s="101">
        <v>1872.5565410795987</v>
      </c>
      <c r="N116" s="101">
        <v>1779.2525499577848</v>
      </c>
      <c r="O116" s="101">
        <v>1735.7691214842916</v>
      </c>
      <c r="P116" s="101">
        <v>1564.2911873164198</v>
      </c>
      <c r="Q116" s="101">
        <v>1607.8669649190972</v>
      </c>
      <c r="R116" s="101">
        <v>1612.512544013505</v>
      </c>
      <c r="S116" s="101">
        <v>1730.5876109879882</v>
      </c>
      <c r="T116" s="101">
        <v>1810.5197240142627</v>
      </c>
      <c r="U116" s="101">
        <v>1727.3450454600895</v>
      </c>
      <c r="V116" s="101">
        <v>1713.6467954227301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1701.0368336901131</v>
      </c>
      <c r="F117" s="104">
        <v>1731.3953943354832</v>
      </c>
      <c r="G117" s="104">
        <v>1730.1519152804196</v>
      </c>
      <c r="H117" s="104">
        <v>1693.7302626501196</v>
      </c>
      <c r="I117" s="104">
        <v>1841.6988683034463</v>
      </c>
      <c r="J117" s="104">
        <v>1702.4502289984694</v>
      </c>
      <c r="K117" s="104">
        <v>1719.5791583955993</v>
      </c>
      <c r="L117" s="104">
        <v>1749.162466518557</v>
      </c>
      <c r="M117" s="104">
        <v>1873.3384846725478</v>
      </c>
      <c r="N117" s="104">
        <v>1779.4995725081167</v>
      </c>
      <c r="O117" s="104">
        <v>1736.2238314779593</v>
      </c>
      <c r="P117" s="104">
        <v>1566.3628336936511</v>
      </c>
      <c r="Q117" s="104">
        <v>1611.5256470936397</v>
      </c>
      <c r="R117" s="104">
        <v>1616.3152091739935</v>
      </c>
      <c r="S117" s="104">
        <v>1733.4578427805648</v>
      </c>
      <c r="T117" s="104">
        <v>1812.0659087312977</v>
      </c>
      <c r="U117" s="104">
        <v>1728.2209707242978</v>
      </c>
      <c r="V117" s="104">
        <v>1712.2752854022269</v>
      </c>
      <c r="W117" s="104">
        <v>1802.7742514967399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723.55208637796363</v>
      </c>
      <c r="F118" s="98">
        <v>787.1638554041607</v>
      </c>
      <c r="G118" s="98">
        <v>773.52254544483219</v>
      </c>
      <c r="H118" s="98">
        <v>749.9504717584897</v>
      </c>
      <c r="I118" s="98">
        <v>907.57208968478267</v>
      </c>
      <c r="J118" s="98">
        <v>755.96457492146203</v>
      </c>
      <c r="K118" s="98">
        <v>774.74344491541967</v>
      </c>
      <c r="L118" s="98">
        <v>781.52512725648853</v>
      </c>
      <c r="M118" s="98">
        <v>875.78532905098666</v>
      </c>
      <c r="N118" s="98">
        <v>835.4348958457133</v>
      </c>
      <c r="O118" s="98">
        <v>852.96855977997132</v>
      </c>
      <c r="P118" s="98">
        <v>678.37558059263768</v>
      </c>
      <c r="Q118" s="98">
        <v>695.15778067487258</v>
      </c>
      <c r="R118" s="98">
        <v>706.76619378927364</v>
      </c>
      <c r="S118" s="98">
        <v>808.71800413703954</v>
      </c>
      <c r="T118" s="98">
        <v>774.4881011588875</v>
      </c>
      <c r="U118" s="98">
        <v>745.34543832488953</v>
      </c>
      <c r="V118" s="98">
        <v>691.23440046298845</v>
      </c>
      <c r="W118" s="98">
        <v>807.39799755874787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977.48474731214947</v>
      </c>
      <c r="F119" s="98">
        <v>944.23153893132212</v>
      </c>
      <c r="G119" s="98">
        <v>956.62936983558757</v>
      </c>
      <c r="H119" s="98">
        <v>943.77979089163</v>
      </c>
      <c r="I119" s="98">
        <v>934.12677861866337</v>
      </c>
      <c r="J119" s="98">
        <v>946.4856540770071</v>
      </c>
      <c r="K119" s="98">
        <v>944.83571348017938</v>
      </c>
      <c r="L119" s="98">
        <v>967.63733926206862</v>
      </c>
      <c r="M119" s="98">
        <v>997.5531556215609</v>
      </c>
      <c r="N119" s="98">
        <v>944.06467666240337</v>
      </c>
      <c r="O119" s="98">
        <v>883.25527169798806</v>
      </c>
      <c r="P119" s="98">
        <v>887.98725310101338</v>
      </c>
      <c r="Q119" s="98">
        <v>916.36786641876711</v>
      </c>
      <c r="R119" s="98">
        <v>909.54901538471984</v>
      </c>
      <c r="S119" s="98">
        <v>924.73983864352533</v>
      </c>
      <c r="T119" s="98">
        <v>1037.5778075724104</v>
      </c>
      <c r="U119" s="98">
        <v>982.87553239940826</v>
      </c>
      <c r="V119" s="98">
        <v>1021.0408849392386</v>
      </c>
      <c r="W119" s="98">
        <v>995.37625393799215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675.62825017011096</v>
      </c>
      <c r="F120" s="122">
        <v>697.12270609885547</v>
      </c>
      <c r="G120" s="122">
        <v>712.95235193773158</v>
      </c>
      <c r="H120" s="122">
        <v>699.73947851624621</v>
      </c>
      <c r="I120" s="122">
        <v>661.77561573636115</v>
      </c>
      <c r="J120" s="122">
        <v>631.87987291212823</v>
      </c>
      <c r="K120" s="122">
        <v>629.38878746684134</v>
      </c>
      <c r="L120" s="122">
        <v>645.56210050037146</v>
      </c>
      <c r="M120" s="122">
        <v>592.96375327320891</v>
      </c>
      <c r="N120" s="122">
        <v>601.3693948927945</v>
      </c>
      <c r="O120" s="122">
        <v>599.06247534486806</v>
      </c>
      <c r="P120" s="122">
        <v>572.86533614065297</v>
      </c>
      <c r="Q120" s="122">
        <v>549.59855527813647</v>
      </c>
      <c r="R120" s="122">
        <v>530.69342796231319</v>
      </c>
      <c r="S120" s="122">
        <v>570.06229328811321</v>
      </c>
      <c r="T120" s="122">
        <v>544.3340476086463</v>
      </c>
      <c r="U120" s="122">
        <v>545.82825159364029</v>
      </c>
      <c r="V120" s="122">
        <v>536.5295692605049</v>
      </c>
      <c r="W120" s="122">
        <v>565.63626848940328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675.62825017011096</v>
      </c>
      <c r="F122" s="33">
        <v>697.12270609885547</v>
      </c>
      <c r="G122" s="33">
        <v>712.95235193773158</v>
      </c>
      <c r="H122" s="33">
        <v>699.73947851624621</v>
      </c>
      <c r="I122" s="33">
        <v>661.77561573636115</v>
      </c>
      <c r="J122" s="33">
        <v>631.87987291212823</v>
      </c>
      <c r="K122" s="33">
        <v>629.38878746684134</v>
      </c>
      <c r="L122" s="33">
        <v>645.56210050037146</v>
      </c>
      <c r="M122" s="33">
        <v>592.96375327320891</v>
      </c>
      <c r="N122" s="33">
        <v>601.3693948927945</v>
      </c>
      <c r="O122" s="33">
        <v>599.06247534486806</v>
      </c>
      <c r="P122" s="33">
        <v>572.86533614065297</v>
      </c>
      <c r="Q122" s="33">
        <v>549.59855527813647</v>
      </c>
      <c r="R122" s="33">
        <v>530.69342796231319</v>
      </c>
      <c r="S122" s="33">
        <v>570.06229328811321</v>
      </c>
      <c r="T122" s="33">
        <v>544.3340476086463</v>
      </c>
      <c r="U122" s="33">
        <v>545.82825159364029</v>
      </c>
      <c r="V122" s="33">
        <v>536.5295692605049</v>
      </c>
      <c r="W122" s="33">
        <v>565.63626848940328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13126.065893649353</v>
      </c>
      <c r="D124" s="117">
        <f t="shared" si="42"/>
        <v>12424.733756443471</v>
      </c>
      <c r="E124" s="117">
        <f t="shared" si="42"/>
        <v>11393.252590495462</v>
      </c>
      <c r="F124" s="117">
        <f t="shared" si="42"/>
        <v>12417.782153591899</v>
      </c>
      <c r="G124" s="117">
        <f t="shared" si="42"/>
        <v>11923.220278823312</v>
      </c>
      <c r="H124" s="117">
        <f t="shared" si="42"/>
        <v>9970.7562558710142</v>
      </c>
      <c r="I124" s="117">
        <f t="shared" si="42"/>
        <v>9417.1269237299039</v>
      </c>
      <c r="J124" s="117">
        <f t="shared" si="42"/>
        <v>8728.3312666877027</v>
      </c>
      <c r="K124" s="117">
        <f t="shared" si="42"/>
        <v>10077.975458756995</v>
      </c>
      <c r="L124" s="117">
        <f t="shared" si="42"/>
        <v>11722.047044539195</v>
      </c>
      <c r="M124" s="117">
        <f t="shared" si="42"/>
        <v>11243.783498874476</v>
      </c>
      <c r="N124" s="117">
        <f t="shared" si="42"/>
        <v>9753.8549419869269</v>
      </c>
      <c r="O124" s="117">
        <f t="shared" si="42"/>
        <v>12616.438112672844</v>
      </c>
      <c r="P124" s="117">
        <f t="shared" si="42"/>
        <v>10002.077441833313</v>
      </c>
      <c r="Q124" s="117">
        <f t="shared" si="42"/>
        <v>9945.9297444223939</v>
      </c>
      <c r="R124" s="117">
        <f t="shared" ref="R124:V124" si="43">R125+R128+R130+R139</f>
        <v>8278.8188784373433</v>
      </c>
      <c r="S124" s="117">
        <f t="shared" si="43"/>
        <v>7880.0538193073999</v>
      </c>
      <c r="T124" s="117">
        <f t="shared" si="43"/>
        <v>7168.5012645648594</v>
      </c>
      <c r="U124" s="117">
        <f t="shared" si="43"/>
        <v>7998.8713221711678</v>
      </c>
      <c r="V124" s="117">
        <f t="shared" si="43"/>
        <v>8443.2956064463961</v>
      </c>
      <c r="W124" s="117">
        <f t="shared" ref="W124" si="44">W125+W128+W130+W139</f>
        <v>7290.7030719837221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10886.890503047585</v>
      </c>
      <c r="D125" s="122">
        <f t="shared" si="45"/>
        <v>10092.47547692604</v>
      </c>
      <c r="E125" s="122">
        <f t="shared" si="45"/>
        <v>8960.3927863460722</v>
      </c>
      <c r="F125" s="122">
        <f t="shared" si="45"/>
        <v>9907.8037288484065</v>
      </c>
      <c r="G125" s="122">
        <f t="shared" si="45"/>
        <v>9390.1652782032306</v>
      </c>
      <c r="H125" s="122">
        <f t="shared" si="45"/>
        <v>7419.4093433334183</v>
      </c>
      <c r="I125" s="122">
        <f t="shared" si="45"/>
        <v>6828.1557316752378</v>
      </c>
      <c r="J125" s="122">
        <f t="shared" si="45"/>
        <v>6321.737923008287</v>
      </c>
      <c r="K125" s="122">
        <f t="shared" si="45"/>
        <v>7644.0332087125007</v>
      </c>
      <c r="L125" s="122">
        <f t="shared" si="45"/>
        <v>9196.5588699942491</v>
      </c>
      <c r="M125" s="122">
        <f t="shared" si="45"/>
        <v>8673.4850678685307</v>
      </c>
      <c r="N125" s="122">
        <f t="shared" si="45"/>
        <v>7316.5599027474045</v>
      </c>
      <c r="O125" s="122">
        <f t="shared" si="45"/>
        <v>10239.732055789436</v>
      </c>
      <c r="P125" s="122">
        <f t="shared" si="45"/>
        <v>7827.2578135461645</v>
      </c>
      <c r="Q125" s="122">
        <f t="shared" si="45"/>
        <v>7756.9071765136987</v>
      </c>
      <c r="R125" s="122">
        <f t="shared" ref="R125:V125" si="46">SUM(R126:R127)</f>
        <v>6106.2730624707883</v>
      </c>
      <c r="S125" s="122">
        <f t="shared" si="46"/>
        <v>5537.093494542567</v>
      </c>
      <c r="T125" s="122">
        <f t="shared" si="46"/>
        <v>4834.4024661715484</v>
      </c>
      <c r="U125" s="122">
        <f t="shared" si="46"/>
        <v>5685.9243076358853</v>
      </c>
      <c r="V125" s="122">
        <f t="shared" si="46"/>
        <v>6147.3165146426254</v>
      </c>
      <c r="W125" s="122">
        <f t="shared" ref="W125" si="47">SUM(W126:W127)</f>
        <v>4863.159413337693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10835.033907187748</v>
      </c>
      <c r="D126" s="98">
        <v>10045.198131066476</v>
      </c>
      <c r="E126" s="98">
        <v>8919.4635404475102</v>
      </c>
      <c r="F126" s="98">
        <v>9862.9403320331439</v>
      </c>
      <c r="G126" s="98">
        <v>9348.1592363221098</v>
      </c>
      <c r="H126" s="98">
        <v>7386.9946464483892</v>
      </c>
      <c r="I126" s="98">
        <v>6798.8716386096967</v>
      </c>
      <c r="J126" s="98">
        <v>6294.8945634646989</v>
      </c>
      <c r="K126" s="98">
        <v>7611.9888516776582</v>
      </c>
      <c r="L126" s="98">
        <v>9158.549327320281</v>
      </c>
      <c r="M126" s="98">
        <v>8638.2549461464369</v>
      </c>
      <c r="N126" s="98">
        <v>7287.0711581477999</v>
      </c>
      <c r="O126" s="98">
        <v>10198.668836888244</v>
      </c>
      <c r="P126" s="98">
        <v>7795.9133940358697</v>
      </c>
      <c r="Q126" s="98">
        <v>7725.920057594175</v>
      </c>
      <c r="R126" s="98">
        <v>6082.2083433590151</v>
      </c>
      <c r="S126" s="98">
        <v>5515.5092536010188</v>
      </c>
      <c r="T126" s="98">
        <v>4815.6378653064367</v>
      </c>
      <c r="U126" s="98">
        <v>5664.1691581335499</v>
      </c>
      <c r="V126" s="98">
        <v>6123.8315964244939</v>
      </c>
      <c r="W126" s="98">
        <v>4844.7545374256451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51.856595859838087</v>
      </c>
      <c r="D127" s="98">
        <v>47.277345859564456</v>
      </c>
      <c r="E127" s="98">
        <v>40.929245898561994</v>
      </c>
      <c r="F127" s="98">
        <v>44.863396815262746</v>
      </c>
      <c r="G127" s="98">
        <v>42.006041881120822</v>
      </c>
      <c r="H127" s="98">
        <v>32.414696885028668</v>
      </c>
      <c r="I127" s="98">
        <v>29.284093065541118</v>
      </c>
      <c r="J127" s="98">
        <v>26.843359543587795</v>
      </c>
      <c r="K127" s="98">
        <v>32.04435703484279</v>
      </c>
      <c r="L127" s="98">
        <v>38.009542673967516</v>
      </c>
      <c r="M127" s="98">
        <v>35.230121722093529</v>
      </c>
      <c r="N127" s="98">
        <v>29.488744599604868</v>
      </c>
      <c r="O127" s="98">
        <v>41.063218901192094</v>
      </c>
      <c r="P127" s="98">
        <v>31.344419510294927</v>
      </c>
      <c r="Q127" s="98">
        <v>30.987118919524157</v>
      </c>
      <c r="R127" s="98">
        <v>24.064719111772913</v>
      </c>
      <c r="S127" s="98">
        <v>21.58424094154849</v>
      </c>
      <c r="T127" s="98">
        <v>18.764600865111529</v>
      </c>
      <c r="U127" s="98">
        <v>21.755149502335321</v>
      </c>
      <c r="V127" s="98">
        <v>23.48491821813117</v>
      </c>
      <c r="W127" s="98">
        <v>18.404875912048006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2.8629455847837897</v>
      </c>
      <c r="D128" s="122">
        <f t="shared" si="48"/>
        <v>1.9474803254326953</v>
      </c>
      <c r="E128" s="122">
        <f t="shared" si="48"/>
        <v>64.604905908183284</v>
      </c>
      <c r="F128" s="122">
        <f t="shared" si="48"/>
        <v>76.98262392368126</v>
      </c>
      <c r="G128" s="122">
        <f t="shared" si="48"/>
        <v>81.606254746439149</v>
      </c>
      <c r="H128" s="122">
        <f t="shared" si="48"/>
        <v>161.62766245151755</v>
      </c>
      <c r="I128" s="122">
        <f t="shared" si="48"/>
        <v>104.82564306055673</v>
      </c>
      <c r="J128" s="122">
        <f t="shared" si="48"/>
        <v>88.887297146852021</v>
      </c>
      <c r="K128" s="122">
        <f t="shared" si="48"/>
        <v>84.521115260034733</v>
      </c>
      <c r="L128" s="122">
        <f t="shared" si="48"/>
        <v>113.19111524397503</v>
      </c>
      <c r="M128" s="122">
        <f t="shared" si="48"/>
        <v>103.78488512179045</v>
      </c>
      <c r="N128" s="122">
        <f t="shared" si="48"/>
        <v>90.576566373303464</v>
      </c>
      <c r="O128" s="122">
        <f t="shared" si="48"/>
        <v>85.158751122625873</v>
      </c>
      <c r="P128" s="122">
        <f t="shared" si="48"/>
        <v>31.899809939619264</v>
      </c>
      <c r="Q128" s="122">
        <f t="shared" si="48"/>
        <v>28.110715901175617</v>
      </c>
      <c r="R128" s="122">
        <f t="shared" si="48"/>
        <v>13.373814929405812</v>
      </c>
      <c r="S128" s="122">
        <f t="shared" si="48"/>
        <v>24.820039957318741</v>
      </c>
      <c r="T128" s="122">
        <f t="shared" si="48"/>
        <v>25.74268853509998</v>
      </c>
      <c r="U128" s="122">
        <f t="shared" si="48"/>
        <v>34.297335898548006</v>
      </c>
      <c r="V128" s="122">
        <f t="shared" si="48"/>
        <v>60.495554878583242</v>
      </c>
      <c r="W128" s="122">
        <f t="shared" si="48"/>
        <v>36.846510067497775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2.8629455847837897</v>
      </c>
      <c r="D129" s="98">
        <f>IF(RES_hhdet_in_tes!D129=0,0,RES_hhdet_in_tes!D129*1000*11630/RES_hhdet_in_new!D126)</f>
        <v>1.9474803254326953</v>
      </c>
      <c r="E129" s="98">
        <f>IF(RES_hhdet_in_tes!E129=0,0,RES_hhdet_in_tes!E129*1000*11630/RES_hhdet_in_new!E126)</f>
        <v>64.604905908183284</v>
      </c>
      <c r="F129" s="98">
        <f>IF(RES_hhdet_in_tes!F129=0,0,RES_hhdet_in_tes!F129*1000*11630/RES_hhdet_in_new!F126)</f>
        <v>76.98262392368126</v>
      </c>
      <c r="G129" s="98">
        <f>IF(RES_hhdet_in_tes!G129=0,0,RES_hhdet_in_tes!G129*1000*11630/RES_hhdet_in_new!G126)</f>
        <v>81.606254746439149</v>
      </c>
      <c r="H129" s="98">
        <f>IF(RES_hhdet_in_tes!H129=0,0,RES_hhdet_in_tes!H129*1000*11630/RES_hhdet_in_new!H126)</f>
        <v>161.62766245151755</v>
      </c>
      <c r="I129" s="98">
        <f>IF(RES_hhdet_in_tes!I129=0,0,RES_hhdet_in_tes!I129*1000*11630/RES_hhdet_in_new!I126)</f>
        <v>104.82564306055673</v>
      </c>
      <c r="J129" s="98">
        <f>IF(RES_hhdet_in_tes!J129=0,0,RES_hhdet_in_tes!J129*1000*11630/RES_hhdet_in_new!J126)</f>
        <v>88.887297146852021</v>
      </c>
      <c r="K129" s="98">
        <f>IF(RES_hhdet_in_tes!K129=0,0,RES_hhdet_in_tes!K129*1000*11630/RES_hhdet_in_new!K126)</f>
        <v>84.521115260034733</v>
      </c>
      <c r="L129" s="98">
        <f>IF(RES_hhdet_in_tes!L129=0,0,RES_hhdet_in_tes!L129*1000*11630/RES_hhdet_in_new!L126)</f>
        <v>113.19111524397503</v>
      </c>
      <c r="M129" s="98">
        <f>IF(RES_hhdet_in_tes!M129=0,0,RES_hhdet_in_tes!M129*1000*11630/RES_hhdet_in_new!M126)</f>
        <v>103.78488512179045</v>
      </c>
      <c r="N129" s="98">
        <f>IF(RES_hhdet_in_tes!N129=0,0,RES_hhdet_in_tes!N129*1000*11630/RES_hhdet_in_new!N126)</f>
        <v>90.576566373303464</v>
      </c>
      <c r="O129" s="98">
        <f>IF(RES_hhdet_in_tes!O129=0,0,RES_hhdet_in_tes!O129*1000*11630/RES_hhdet_in_new!O126)</f>
        <v>85.158751122625873</v>
      </c>
      <c r="P129" s="98">
        <f>IF(RES_hhdet_in_tes!P129=0,0,RES_hhdet_in_tes!P129*1000*11630/RES_hhdet_in_new!P126)</f>
        <v>31.899809939619264</v>
      </c>
      <c r="Q129" s="98">
        <f>IF(RES_hhdet_in_tes!Q129=0,0,RES_hhdet_in_tes!Q129*1000*11630/RES_hhdet_in_new!Q126)</f>
        <v>28.110715901175617</v>
      </c>
      <c r="R129" s="98">
        <f>IF(RES_hhdet_in_tes!R129=0,0,RES_hhdet_in_tes!R129*1000*11630/RES_hhdet_in_new!R126)</f>
        <v>13.373814929405812</v>
      </c>
      <c r="S129" s="98">
        <f>IF(RES_hhdet_in_tes!S129=0,0,RES_hhdet_in_tes!S129*1000*11630/RES_hhdet_in_new!S126)</f>
        <v>24.820039957318741</v>
      </c>
      <c r="T129" s="98">
        <f>IF(RES_hhdet_in_tes!T129=0,0,RES_hhdet_in_tes!T129*1000*11630/RES_hhdet_in_new!T126)</f>
        <v>25.74268853509998</v>
      </c>
      <c r="U129" s="98">
        <f>IF(RES_hhdet_in_tes!U129=0,0,RES_hhdet_in_tes!U129*1000*11630/RES_hhdet_in_new!U126)</f>
        <v>34.297335898548006</v>
      </c>
      <c r="V129" s="98">
        <f>IF(RES_hhdet_in_tes!V129=0,0,RES_hhdet_in_tes!V129*1000*11630/RES_hhdet_in_new!V126)</f>
        <v>60.495554878583242</v>
      </c>
      <c r="W129" s="98">
        <f>IF(RES_hhdet_in_tes!W129=0,0,RES_hhdet_in_tes!W129*1000*11630/RES_hhdet_in_new!W126)</f>
        <v>36.846510067497775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1593.8663226126041</v>
      </c>
      <c r="D130" s="122">
        <v>1670.3316501989193</v>
      </c>
      <c r="E130" s="122">
        <v>1692.6266480710949</v>
      </c>
      <c r="F130" s="122">
        <v>1735.8730947209563</v>
      </c>
      <c r="G130" s="122">
        <v>1738.4963939359118</v>
      </c>
      <c r="H130" s="122">
        <v>1689.9797715698312</v>
      </c>
      <c r="I130" s="122">
        <v>1822.3699332577469</v>
      </c>
      <c r="J130" s="122">
        <v>1685.8261736204347</v>
      </c>
      <c r="K130" s="122">
        <v>1720.032347317617</v>
      </c>
      <c r="L130" s="122">
        <v>1766.7349588005991</v>
      </c>
      <c r="M130" s="122">
        <v>1873.5497926109465</v>
      </c>
      <c r="N130" s="122">
        <v>1745.3490779734248</v>
      </c>
      <c r="O130" s="122">
        <v>1692.4848304159136</v>
      </c>
      <c r="P130" s="122">
        <v>1570.0544822068766</v>
      </c>
      <c r="Q130" s="122">
        <v>1611.313296729383</v>
      </c>
      <c r="R130" s="122">
        <v>1628.4785730748367</v>
      </c>
      <c r="S130" s="122">
        <v>1748.0779915194009</v>
      </c>
      <c r="T130" s="122">
        <v>1764.0220622495654</v>
      </c>
      <c r="U130" s="122">
        <v>1732.8214270430931</v>
      </c>
      <c r="V130" s="122">
        <v>1698.9539676646828</v>
      </c>
      <c r="W130" s="122">
        <v>1825.0608800891287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1595.7377595586456</v>
      </c>
      <c r="D131" s="98">
        <v>1722.3414077686161</v>
      </c>
      <c r="E131" s="98">
        <v>1578.9095058748726</v>
      </c>
      <c r="F131" s="98">
        <v>1781.3965092181709</v>
      </c>
      <c r="G131" s="98">
        <v>1816.3965543779932</v>
      </c>
      <c r="H131" s="98">
        <v>1647.5444754831442</v>
      </c>
      <c r="I131" s="98">
        <v>1790.9191439268016</v>
      </c>
      <c r="J131" s="98">
        <v>1673.1479461546783</v>
      </c>
      <c r="K131" s="98">
        <v>1720.977710278208</v>
      </c>
      <c r="L131" s="98">
        <v>1791.9426313902291</v>
      </c>
      <c r="M131" s="98">
        <v>1874.2248627440772</v>
      </c>
      <c r="N131" s="98">
        <v>1649.4207122866485</v>
      </c>
      <c r="O131" s="98">
        <v>1594.3854912085462</v>
      </c>
      <c r="P131" s="98">
        <v>1616.0755891118313</v>
      </c>
      <c r="Q131" s="98">
        <v>1611.1697800256761</v>
      </c>
      <c r="R131" s="98">
        <v>1670.2727845923032</v>
      </c>
      <c r="S131" s="98">
        <v>1800.4400402917863</v>
      </c>
      <c r="T131" s="98">
        <v>1632.772545219404</v>
      </c>
      <c r="U131" s="98">
        <v>1746.8121494022284</v>
      </c>
      <c r="V131" s="98">
        <v>1668.386969522076</v>
      </c>
      <c r="W131" s="98">
        <v>1845.4997308463292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1595.7513030824236</v>
      </c>
      <c r="D132" s="98">
        <v>1722.3845847855464</v>
      </c>
      <c r="E132" s="98">
        <v>1578.9885934784131</v>
      </c>
      <c r="F132" s="98">
        <v>1781.525007993956</v>
      </c>
      <c r="G132" s="98">
        <v>1816.6119900057131</v>
      </c>
      <c r="H132" s="98">
        <v>1647.7694718361502</v>
      </c>
      <c r="I132" s="98">
        <v>1791.3426154734034</v>
      </c>
      <c r="J132" s="98">
        <v>1673.6578821587957</v>
      </c>
      <c r="K132" s="98">
        <v>1721.71518048659</v>
      </c>
      <c r="L132" s="98">
        <v>1792.4442929082945</v>
      </c>
      <c r="M132" s="98">
        <v>1874.6053898749378</v>
      </c>
      <c r="N132" s="98">
        <v>1649.1307365859636</v>
      </c>
      <c r="O132" s="98">
        <v>1594.2359069262272</v>
      </c>
      <c r="P132" s="98">
        <v>1618.1685894983527</v>
      </c>
      <c r="Q132" s="98">
        <v>1613.7293000928805</v>
      </c>
      <c r="R132" s="98">
        <v>1673.3172030994788</v>
      </c>
      <c r="S132" s="98">
        <v>1803.1737718573777</v>
      </c>
      <c r="T132" s="98">
        <v>0</v>
      </c>
      <c r="U132" s="98">
        <v>1749.692582197401</v>
      </c>
      <c r="V132" s="98">
        <v>1670.3909271529135</v>
      </c>
      <c r="W132" s="98">
        <v>1847.6298808131828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659.82292448242106</v>
      </c>
      <c r="D133" s="101">
        <v>733.35328487385846</v>
      </c>
      <c r="E133" s="101">
        <v>671.04266800997618</v>
      </c>
      <c r="F133" s="101">
        <v>810.24154842093105</v>
      </c>
      <c r="G133" s="101">
        <v>813.51135280716494</v>
      </c>
      <c r="H133" s="101">
        <v>730.61526785535978</v>
      </c>
      <c r="I133" s="101">
        <v>881.64006954745935</v>
      </c>
      <c r="J133" s="101">
        <v>744.25651738852685</v>
      </c>
      <c r="K133" s="101">
        <v>776.28176101173722</v>
      </c>
      <c r="L133" s="101">
        <v>802.64291361865992</v>
      </c>
      <c r="M133" s="101">
        <v>873.37510034956404</v>
      </c>
      <c r="N133" s="101">
        <v>772.11422688948142</v>
      </c>
      <c r="O133" s="101">
        <v>779.84811421843608</v>
      </c>
      <c r="P133" s="101">
        <v>707.84210865652835</v>
      </c>
      <c r="Q133" s="101">
        <v>697.67983290290726</v>
      </c>
      <c r="R133" s="101">
        <v>734.68969604678034</v>
      </c>
      <c r="S133" s="101">
        <v>842.00828491787513</v>
      </c>
      <c r="T133" s="101">
        <v>0</v>
      </c>
      <c r="U133" s="101">
        <v>758.49089089921802</v>
      </c>
      <c r="V133" s="101">
        <v>680.63640466982633</v>
      </c>
      <c r="W133" s="101">
        <v>839.66908385514967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935.92837860000282</v>
      </c>
      <c r="D134" s="104">
        <v>989.03129991168805</v>
      </c>
      <c r="E134" s="104">
        <v>907.94592546843705</v>
      </c>
      <c r="F134" s="104">
        <v>971.28345957302508</v>
      </c>
      <c r="G134" s="104">
        <v>1003.1006371985483</v>
      </c>
      <c r="H134" s="104">
        <v>917.1542039807905</v>
      </c>
      <c r="I134" s="104">
        <v>909.70254592594438</v>
      </c>
      <c r="J134" s="104">
        <v>929.40136477026897</v>
      </c>
      <c r="K134" s="104">
        <v>945.43341947485271</v>
      </c>
      <c r="L134" s="104">
        <v>989.80137928963472</v>
      </c>
      <c r="M134" s="104">
        <v>1001.2302895253735</v>
      </c>
      <c r="N134" s="104">
        <v>877.01650969648222</v>
      </c>
      <c r="O134" s="104">
        <v>814.38779270779139</v>
      </c>
      <c r="P134" s="104">
        <v>910.32648084182449</v>
      </c>
      <c r="Q134" s="104">
        <v>916.04946718997314</v>
      </c>
      <c r="R134" s="104">
        <v>938.62750705269843</v>
      </c>
      <c r="S134" s="104">
        <v>961.1654869395029</v>
      </c>
      <c r="T134" s="104">
        <v>0</v>
      </c>
      <c r="U134" s="104">
        <v>991.20169129818305</v>
      </c>
      <c r="V134" s="104">
        <v>989.75452248308738</v>
      </c>
      <c r="W134" s="104">
        <v>1007.9607969580333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1593.5642481137581</v>
      </c>
      <c r="D135" s="101">
        <v>1666.7796053773957</v>
      </c>
      <c r="E135" s="101">
        <v>1698.9177753879667</v>
      </c>
      <c r="F135" s="101">
        <v>1729.9844989240669</v>
      </c>
      <c r="G135" s="101">
        <v>1728.9586499834254</v>
      </c>
      <c r="H135" s="101">
        <v>1693.1419765594837</v>
      </c>
      <c r="I135" s="101">
        <v>1841.3051793686377</v>
      </c>
      <c r="J135" s="101">
        <v>1701.8583794878894</v>
      </c>
      <c r="K135" s="101">
        <v>1718.7179515476882</v>
      </c>
      <c r="L135" s="101">
        <v>1748.6655258386395</v>
      </c>
      <c r="M135" s="101">
        <v>1872.556541079598</v>
      </c>
      <c r="N135" s="101">
        <v>1779.252549957785</v>
      </c>
      <c r="O135" s="101">
        <v>1735.7691214842914</v>
      </c>
      <c r="P135" s="101">
        <v>1564.2911873164198</v>
      </c>
      <c r="Q135" s="101">
        <v>1607.866964919097</v>
      </c>
      <c r="R135" s="101">
        <v>1612.5125440135048</v>
      </c>
      <c r="S135" s="101">
        <v>1730.587610987988</v>
      </c>
      <c r="T135" s="101">
        <v>1810.5197240142627</v>
      </c>
      <c r="U135" s="101">
        <v>1727.3450454600898</v>
      </c>
      <c r="V135" s="101">
        <v>1713.6467954227294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1594.2367508589912</v>
      </c>
      <c r="D136" s="104">
        <v>1667.9343257182663</v>
      </c>
      <c r="E136" s="104">
        <v>1701.0368336901136</v>
      </c>
      <c r="F136" s="104">
        <v>1731.3953943354827</v>
      </c>
      <c r="G136" s="104">
        <v>1730.1519152804194</v>
      </c>
      <c r="H136" s="104">
        <v>1693.7302626501194</v>
      </c>
      <c r="I136" s="104">
        <v>1841.6988683034465</v>
      </c>
      <c r="J136" s="104">
        <v>1702.4502289984689</v>
      </c>
      <c r="K136" s="104">
        <v>1719.5791583955988</v>
      </c>
      <c r="L136" s="104">
        <v>1749.1624665185575</v>
      </c>
      <c r="M136" s="104">
        <v>1873.3384846725473</v>
      </c>
      <c r="N136" s="104">
        <v>1779.4995725081169</v>
      </c>
      <c r="O136" s="104">
        <v>1736.2238314779586</v>
      </c>
      <c r="P136" s="104">
        <v>1566.3628336936513</v>
      </c>
      <c r="Q136" s="104">
        <v>1611.5256470936404</v>
      </c>
      <c r="R136" s="104">
        <v>1616.3152091739937</v>
      </c>
      <c r="S136" s="104">
        <v>1733.4578427805648</v>
      </c>
      <c r="T136" s="104">
        <v>1812.0659087312979</v>
      </c>
      <c r="U136" s="104">
        <v>1728.2209707242976</v>
      </c>
      <c r="V136" s="104">
        <v>1712.2752854022276</v>
      </c>
      <c r="W136" s="104">
        <v>1802.7742514967404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658.54162614422796</v>
      </c>
      <c r="D137" s="98">
        <v>709.93284812223214</v>
      </c>
      <c r="E137" s="98">
        <v>723.55208637796352</v>
      </c>
      <c r="F137" s="98">
        <v>787.16385540416081</v>
      </c>
      <c r="G137" s="98">
        <v>773.52254544483208</v>
      </c>
      <c r="H137" s="98">
        <v>749.95047175848981</v>
      </c>
      <c r="I137" s="98">
        <v>907.57208968478278</v>
      </c>
      <c r="J137" s="98">
        <v>755.96457492146203</v>
      </c>
      <c r="K137" s="98">
        <v>774.74344491541967</v>
      </c>
      <c r="L137" s="98">
        <v>781.52512725648853</v>
      </c>
      <c r="M137" s="98">
        <v>875.78532905098643</v>
      </c>
      <c r="N137" s="98">
        <v>835.4348958457133</v>
      </c>
      <c r="O137" s="98">
        <v>852.96855977997109</v>
      </c>
      <c r="P137" s="98">
        <v>678.37558059263768</v>
      </c>
      <c r="Q137" s="98">
        <v>695.15778067487247</v>
      </c>
      <c r="R137" s="98">
        <v>706.76619378927353</v>
      </c>
      <c r="S137" s="98">
        <v>808.71800413703966</v>
      </c>
      <c r="T137" s="98">
        <v>774.4881011588875</v>
      </c>
      <c r="U137" s="98">
        <v>745.34543832488941</v>
      </c>
      <c r="V137" s="98">
        <v>691.23440046298856</v>
      </c>
      <c r="W137" s="98">
        <v>807.39799755874787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935.69512471476321</v>
      </c>
      <c r="D138" s="98">
        <v>958.00147759603419</v>
      </c>
      <c r="E138" s="98">
        <v>977.48474731214969</v>
      </c>
      <c r="F138" s="98">
        <v>944.23153893132201</v>
      </c>
      <c r="G138" s="98">
        <v>956.62936983558745</v>
      </c>
      <c r="H138" s="98">
        <v>943.77979089162977</v>
      </c>
      <c r="I138" s="98">
        <v>934.12677861866359</v>
      </c>
      <c r="J138" s="98">
        <v>946.48565407700676</v>
      </c>
      <c r="K138" s="98">
        <v>944.83571348017927</v>
      </c>
      <c r="L138" s="98">
        <v>967.63733926206874</v>
      </c>
      <c r="M138" s="98">
        <v>997.55315562156068</v>
      </c>
      <c r="N138" s="98">
        <v>944.0646766624036</v>
      </c>
      <c r="O138" s="98">
        <v>883.2552716979875</v>
      </c>
      <c r="P138" s="98">
        <v>887.98725310101349</v>
      </c>
      <c r="Q138" s="98">
        <v>916.36786641876745</v>
      </c>
      <c r="R138" s="98">
        <v>909.54901538472018</v>
      </c>
      <c r="S138" s="98">
        <v>924.73983864352522</v>
      </c>
      <c r="T138" s="98">
        <v>1037.5778075724104</v>
      </c>
      <c r="U138" s="98">
        <v>982.87553239940826</v>
      </c>
      <c r="V138" s="98">
        <v>1021.0408849392389</v>
      </c>
      <c r="W138" s="98">
        <v>995.37625393799237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642.44612240437868</v>
      </c>
      <c r="D139" s="122">
        <v>659.97914899307864</v>
      </c>
      <c r="E139" s="122">
        <v>675.62825017011085</v>
      </c>
      <c r="F139" s="122">
        <v>697.12270609885536</v>
      </c>
      <c r="G139" s="122">
        <v>712.95235193773158</v>
      </c>
      <c r="H139" s="122">
        <v>699.73947851624632</v>
      </c>
      <c r="I139" s="122">
        <v>661.77561573636115</v>
      </c>
      <c r="J139" s="122">
        <v>631.87987291212823</v>
      </c>
      <c r="K139" s="122">
        <v>629.38878746684134</v>
      </c>
      <c r="L139" s="122">
        <v>645.56210050037134</v>
      </c>
      <c r="M139" s="122">
        <v>592.96375327320879</v>
      </c>
      <c r="N139" s="122">
        <v>601.3693948927945</v>
      </c>
      <c r="O139" s="122">
        <v>599.06247534486795</v>
      </c>
      <c r="P139" s="122">
        <v>572.86533614065297</v>
      </c>
      <c r="Q139" s="122">
        <v>549.59855527813659</v>
      </c>
      <c r="R139" s="122">
        <v>530.69342796231319</v>
      </c>
      <c r="S139" s="122">
        <v>570.06229328811298</v>
      </c>
      <c r="T139" s="122">
        <v>544.33404760864619</v>
      </c>
      <c r="U139" s="122">
        <v>545.82825159364029</v>
      </c>
      <c r="V139" s="122">
        <v>536.5295692605049</v>
      </c>
      <c r="W139" s="122">
        <v>565.63626848940305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642.44612240437868</v>
      </c>
      <c r="D141" s="33">
        <v>659.97914899307864</v>
      </c>
      <c r="E141" s="33">
        <v>675.62825017011085</v>
      </c>
      <c r="F141" s="33">
        <v>697.12270609885536</v>
      </c>
      <c r="G141" s="33">
        <v>712.95235193773158</v>
      </c>
      <c r="H141" s="33">
        <v>699.73947851624632</v>
      </c>
      <c r="I141" s="33">
        <v>661.77561573636115</v>
      </c>
      <c r="J141" s="33">
        <v>631.87987291212823</v>
      </c>
      <c r="K141" s="33">
        <v>629.38878746684134</v>
      </c>
      <c r="L141" s="33">
        <v>645.56210050037134</v>
      </c>
      <c r="M141" s="33">
        <v>592.96375327320879</v>
      </c>
      <c r="N141" s="33">
        <v>601.3693948927945</v>
      </c>
      <c r="O141" s="33">
        <v>599.06247534486795</v>
      </c>
      <c r="P141" s="33">
        <v>572.86533614065297</v>
      </c>
      <c r="Q141" s="33">
        <v>549.59855527813659</v>
      </c>
      <c r="R141" s="33">
        <v>530.69342796231319</v>
      </c>
      <c r="S141" s="33">
        <v>570.06229328811298</v>
      </c>
      <c r="T141" s="33">
        <v>544.33404760864619</v>
      </c>
      <c r="U141" s="33">
        <v>545.82825159364029</v>
      </c>
      <c r="V141" s="33">
        <v>536.5295692605049</v>
      </c>
      <c r="W141" s="33">
        <v>565.63626848940305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12949.753137842172</v>
      </c>
      <c r="D143" s="117">
        <f t="shared" si="49"/>
        <v>12170.332440563543</v>
      </c>
      <c r="E143" s="117">
        <f t="shared" si="49"/>
        <v>12939.134394977311</v>
      </c>
      <c r="F143" s="117">
        <f t="shared" si="49"/>
        <v>12114.192460530166</v>
      </c>
      <c r="G143" s="117">
        <f t="shared" si="49"/>
        <v>11028.982578011501</v>
      </c>
      <c r="H143" s="117">
        <f t="shared" si="49"/>
        <v>9825.4823917619087</v>
      </c>
      <c r="I143" s="117">
        <f t="shared" si="49"/>
        <v>9774.4937785890324</v>
      </c>
      <c r="J143" s="117">
        <f t="shared" si="49"/>
        <v>9026.1501596358885</v>
      </c>
      <c r="K143" s="117">
        <f t="shared" si="49"/>
        <v>10677.067385090284</v>
      </c>
      <c r="L143" s="117">
        <f t="shared" si="49"/>
        <v>11473.822266314966</v>
      </c>
      <c r="M143" s="117">
        <f t="shared" si="49"/>
        <v>12038.848802765531</v>
      </c>
      <c r="N143" s="117">
        <f t="shared" si="49"/>
        <v>11764.843455137023</v>
      </c>
      <c r="O143" s="117">
        <f t="shared" si="49"/>
        <v>12026.191154490813</v>
      </c>
      <c r="P143" s="117">
        <f t="shared" si="49"/>
        <v>10921.99199056336</v>
      </c>
      <c r="Q143" s="117">
        <f t="shared" si="49"/>
        <v>10259.090800052034</v>
      </c>
      <c r="R143" s="117">
        <f t="shared" ref="R143:V143" si="50">R144+R146+R148+R157</f>
        <v>8090.8390700490581</v>
      </c>
      <c r="S143" s="117">
        <f t="shared" si="50"/>
        <v>7804.7479403163361</v>
      </c>
      <c r="T143" s="117">
        <f t="shared" si="50"/>
        <v>7970.2300376816338</v>
      </c>
      <c r="U143" s="117">
        <f t="shared" si="50"/>
        <v>8325.3668113903695</v>
      </c>
      <c r="V143" s="117">
        <f t="shared" si="50"/>
        <v>9187.175212059934</v>
      </c>
      <c r="W143" s="117">
        <f t="shared" ref="W143" si="51">W144+W146+W148+W157</f>
        <v>7846.670515042676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10682.909567290599</v>
      </c>
      <c r="D144" s="122">
        <f t="shared" si="52"/>
        <v>9826.5215911130235</v>
      </c>
      <c r="E144" s="122">
        <f t="shared" si="52"/>
        <v>10237.243375378783</v>
      </c>
      <c r="F144" s="122">
        <f t="shared" si="52"/>
        <v>9444.8040764736652</v>
      </c>
      <c r="G144" s="122">
        <f t="shared" si="52"/>
        <v>8357.0196677207041</v>
      </c>
      <c r="H144" s="122">
        <f t="shared" si="52"/>
        <v>7090.2903723626932</v>
      </c>
      <c r="I144" s="122">
        <f t="shared" si="52"/>
        <v>7024.9186010031135</v>
      </c>
      <c r="J144" s="122">
        <f t="shared" si="52"/>
        <v>6421.2803005770056</v>
      </c>
      <c r="K144" s="122">
        <f t="shared" si="52"/>
        <v>7968.8163719933509</v>
      </c>
      <c r="L144" s="122">
        <f t="shared" si="52"/>
        <v>8603.9332882583167</v>
      </c>
      <c r="M144" s="122">
        <f t="shared" si="52"/>
        <v>9001.2685322315319</v>
      </c>
      <c r="N144" s="122">
        <f t="shared" si="52"/>
        <v>8825.5875730431035</v>
      </c>
      <c r="O144" s="122">
        <f t="shared" si="52"/>
        <v>9116.1765169901428</v>
      </c>
      <c r="P144" s="122">
        <f t="shared" si="52"/>
        <v>8453.3034079249283</v>
      </c>
      <c r="Q144" s="122">
        <f t="shared" si="52"/>
        <v>7865.5056546598007</v>
      </c>
      <c r="R144" s="122">
        <f t="shared" si="52"/>
        <v>5802.6870856923533</v>
      </c>
      <c r="S144" s="122">
        <f t="shared" si="52"/>
        <v>5288.1552746777179</v>
      </c>
      <c r="T144" s="122">
        <f t="shared" si="52"/>
        <v>5331.2813882977962</v>
      </c>
      <c r="U144" s="122">
        <f t="shared" si="52"/>
        <v>5706.2706346785963</v>
      </c>
      <c r="V144" s="122">
        <f t="shared" si="52"/>
        <v>6316.4253254245768</v>
      </c>
      <c r="W144" s="122">
        <f t="shared" si="52"/>
        <v>5121.6023635306738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10682.909567290599</v>
      </c>
      <c r="D145" s="98">
        <v>9826.5215911130235</v>
      </c>
      <c r="E145" s="98">
        <v>10237.243375378783</v>
      </c>
      <c r="F145" s="98">
        <v>9444.8040764736652</v>
      </c>
      <c r="G145" s="98">
        <v>8357.0196677207041</v>
      </c>
      <c r="H145" s="98">
        <v>7090.2903723626932</v>
      </c>
      <c r="I145" s="98">
        <v>7024.9186010031135</v>
      </c>
      <c r="J145" s="98">
        <v>6421.2803005770056</v>
      </c>
      <c r="K145" s="98">
        <v>7968.8163719933509</v>
      </c>
      <c r="L145" s="98">
        <v>8603.9332882583167</v>
      </c>
      <c r="M145" s="98">
        <v>9001.2685322315319</v>
      </c>
      <c r="N145" s="98">
        <v>8825.5875730431035</v>
      </c>
      <c r="O145" s="98">
        <v>9116.1765169901428</v>
      </c>
      <c r="P145" s="98">
        <v>8453.3034079249283</v>
      </c>
      <c r="Q145" s="98">
        <v>7865.5056546598007</v>
      </c>
      <c r="R145" s="98">
        <v>5802.6870856923533</v>
      </c>
      <c r="S145" s="98">
        <v>5288.1552746777179</v>
      </c>
      <c r="T145" s="98">
        <v>5331.2813882977962</v>
      </c>
      <c r="U145" s="98">
        <v>5706.2706346785963</v>
      </c>
      <c r="V145" s="98">
        <v>6316.4253254245768</v>
      </c>
      <c r="W145" s="98">
        <v>5121.6023635306738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28.611547484054498</v>
      </c>
      <c r="D146" s="122">
        <f t="shared" si="53"/>
        <v>19.431338716161264</v>
      </c>
      <c r="E146" s="122">
        <f t="shared" si="53"/>
        <v>359.82318649027906</v>
      </c>
      <c r="F146" s="122">
        <f t="shared" si="53"/>
        <v>212.59002980668475</v>
      </c>
      <c r="G146" s="122">
        <f t="shared" si="53"/>
        <v>230.88461614670501</v>
      </c>
      <c r="H146" s="122">
        <f t="shared" si="53"/>
        <v>328.36297962142635</v>
      </c>
      <c r="I146" s="122">
        <f t="shared" si="53"/>
        <v>268.87986360210937</v>
      </c>
      <c r="J146" s="122">
        <f t="shared" si="53"/>
        <v>265.96603158884875</v>
      </c>
      <c r="K146" s="122">
        <f t="shared" si="53"/>
        <v>359.9808176185374</v>
      </c>
      <c r="L146" s="122">
        <f t="shared" si="53"/>
        <v>472.03663407690362</v>
      </c>
      <c r="M146" s="122">
        <f t="shared" si="53"/>
        <v>565.06831095291557</v>
      </c>
      <c r="N146" s="122">
        <f t="shared" si="53"/>
        <v>560.13656157069033</v>
      </c>
      <c r="O146" s="122">
        <f t="shared" si="53"/>
        <v>591.81956187192554</v>
      </c>
      <c r="P146" s="122">
        <f t="shared" si="53"/>
        <v>316.68638649193878</v>
      </c>
      <c r="Q146" s="122">
        <f t="shared" si="53"/>
        <v>277.97760896153221</v>
      </c>
      <c r="R146" s="122">
        <f t="shared" si="53"/>
        <v>132.63618336661696</v>
      </c>
      <c r="S146" s="122">
        <f t="shared" si="53"/>
        <v>245.97359546168673</v>
      </c>
      <c r="T146" s="122">
        <f t="shared" si="53"/>
        <v>255.2044885598593</v>
      </c>
      <c r="U146" s="122">
        <f t="shared" si="53"/>
        <v>339.56413292526622</v>
      </c>
      <c r="V146" s="122">
        <f t="shared" si="53"/>
        <v>598.29788682169658</v>
      </c>
      <c r="W146" s="122">
        <f t="shared" si="53"/>
        <v>364.6256692795946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28.611547484054498</v>
      </c>
      <c r="D147" s="98">
        <f>IF(RES_hhdet_in_tes!D147=0,0,RES_hhdet_in_tes!D147*1000*11630/RES_hhdet_in_new!D145)</f>
        <v>19.431338716161264</v>
      </c>
      <c r="E147" s="98">
        <f>IF(RES_hhdet_in_tes!E147=0,0,RES_hhdet_in_tes!E147*1000*11630/RES_hhdet_in_new!E145)</f>
        <v>359.82318649027906</v>
      </c>
      <c r="F147" s="98">
        <f>IF(RES_hhdet_in_tes!F147=0,0,RES_hhdet_in_tes!F147*1000*11630/RES_hhdet_in_new!F145)</f>
        <v>212.59002980668475</v>
      </c>
      <c r="G147" s="98">
        <f>IF(RES_hhdet_in_tes!G147=0,0,RES_hhdet_in_tes!G147*1000*11630/RES_hhdet_in_new!G145)</f>
        <v>230.88461614670501</v>
      </c>
      <c r="H147" s="98">
        <f>IF(RES_hhdet_in_tes!H147=0,0,RES_hhdet_in_tes!H147*1000*11630/RES_hhdet_in_new!H145)</f>
        <v>328.36297962142635</v>
      </c>
      <c r="I147" s="98">
        <f>IF(RES_hhdet_in_tes!I147=0,0,RES_hhdet_in_tes!I147*1000*11630/RES_hhdet_in_new!I145)</f>
        <v>268.87986360210937</v>
      </c>
      <c r="J147" s="98">
        <f>IF(RES_hhdet_in_tes!J147=0,0,RES_hhdet_in_tes!J147*1000*11630/RES_hhdet_in_new!J145)</f>
        <v>265.96603158884875</v>
      </c>
      <c r="K147" s="98">
        <f>IF(RES_hhdet_in_tes!K147=0,0,RES_hhdet_in_tes!K147*1000*11630/RES_hhdet_in_new!K145)</f>
        <v>359.9808176185374</v>
      </c>
      <c r="L147" s="98">
        <f>IF(RES_hhdet_in_tes!L147=0,0,RES_hhdet_in_tes!L147*1000*11630/RES_hhdet_in_new!L145)</f>
        <v>472.03663407690362</v>
      </c>
      <c r="M147" s="98">
        <f>IF(RES_hhdet_in_tes!M147=0,0,RES_hhdet_in_tes!M147*1000*11630/RES_hhdet_in_new!M145)</f>
        <v>565.06831095291557</v>
      </c>
      <c r="N147" s="98">
        <f>IF(RES_hhdet_in_tes!N147=0,0,RES_hhdet_in_tes!N147*1000*11630/RES_hhdet_in_new!N145)</f>
        <v>560.13656157069033</v>
      </c>
      <c r="O147" s="98">
        <f>IF(RES_hhdet_in_tes!O147=0,0,RES_hhdet_in_tes!O147*1000*11630/RES_hhdet_in_new!O145)</f>
        <v>591.81956187192554</v>
      </c>
      <c r="P147" s="98">
        <f>IF(RES_hhdet_in_tes!P147=0,0,RES_hhdet_in_tes!P147*1000*11630/RES_hhdet_in_new!P145)</f>
        <v>316.68638649193878</v>
      </c>
      <c r="Q147" s="98">
        <f>IF(RES_hhdet_in_tes!Q147=0,0,RES_hhdet_in_tes!Q147*1000*11630/RES_hhdet_in_new!Q145)</f>
        <v>277.97760896153221</v>
      </c>
      <c r="R147" s="98">
        <f>IF(RES_hhdet_in_tes!R147=0,0,RES_hhdet_in_tes!R147*1000*11630/RES_hhdet_in_new!R145)</f>
        <v>132.63618336661696</v>
      </c>
      <c r="S147" s="98">
        <f>IF(RES_hhdet_in_tes!S147=0,0,RES_hhdet_in_tes!S147*1000*11630/RES_hhdet_in_new!S145)</f>
        <v>245.97359546168673</v>
      </c>
      <c r="T147" s="98">
        <f>IF(RES_hhdet_in_tes!T147=0,0,RES_hhdet_in_tes!T147*1000*11630/RES_hhdet_in_new!T145)</f>
        <v>255.2044885598593</v>
      </c>
      <c r="U147" s="98">
        <f>IF(RES_hhdet_in_tes!U147=0,0,RES_hhdet_in_tes!U147*1000*11630/RES_hhdet_in_new!U145)</f>
        <v>339.56413292526622</v>
      </c>
      <c r="V147" s="98">
        <f>IF(RES_hhdet_in_tes!V147=0,0,RES_hhdet_in_tes!V147*1000*11630/RES_hhdet_in_new!V145)</f>
        <v>598.29788682169658</v>
      </c>
      <c r="W147" s="98">
        <f>IF(RES_hhdet_in_tes!W147=0,0,RES_hhdet_in_tes!W147*1000*11630/RES_hhdet_in_new!W145)</f>
        <v>364.6256692795946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1595.7859006631395</v>
      </c>
      <c r="D148" s="122">
        <v>1664.4003617412789</v>
      </c>
      <c r="E148" s="122">
        <v>1666.4395829381367</v>
      </c>
      <c r="F148" s="122">
        <v>1759.6756481509617</v>
      </c>
      <c r="G148" s="122">
        <v>1728.1259422063608</v>
      </c>
      <c r="H148" s="122">
        <v>1707.0895612615427</v>
      </c>
      <c r="I148" s="122">
        <v>1818.9196982474482</v>
      </c>
      <c r="J148" s="122">
        <v>1707.0239545579059</v>
      </c>
      <c r="K148" s="122">
        <v>1718.881408011554</v>
      </c>
      <c r="L148" s="122">
        <v>1752.2902434793732</v>
      </c>
      <c r="M148" s="122">
        <v>1879.548206307875</v>
      </c>
      <c r="N148" s="122">
        <v>1777.7499256304343</v>
      </c>
      <c r="O148" s="122">
        <v>1719.1326002838762</v>
      </c>
      <c r="P148" s="122">
        <v>1579.1368600058386</v>
      </c>
      <c r="Q148" s="122">
        <v>1566.0089811525631</v>
      </c>
      <c r="R148" s="122">
        <v>1624.8223730277746</v>
      </c>
      <c r="S148" s="122">
        <v>1700.5567768888184</v>
      </c>
      <c r="T148" s="122">
        <v>1839.410113215333</v>
      </c>
      <c r="U148" s="122">
        <v>1733.7037921928656</v>
      </c>
      <c r="V148" s="122">
        <v>1735.9224305531552</v>
      </c>
      <c r="W148" s="122">
        <v>1794.8062137430054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1610.4526573430715</v>
      </c>
      <c r="D149" s="98">
        <v>1623.3404574534093</v>
      </c>
      <c r="E149" s="98">
        <v>1399.6196630926388</v>
      </c>
      <c r="F149" s="98">
        <v>1960.6923005789652</v>
      </c>
      <c r="G149" s="98">
        <v>1718.3213130088141</v>
      </c>
      <c r="H149" s="98">
        <v>1832.8966936374638</v>
      </c>
      <c r="I149" s="98">
        <v>1533.2130244466086</v>
      </c>
      <c r="J149" s="98">
        <v>1760.0534612438735</v>
      </c>
      <c r="K149" s="98">
        <v>1714.840124675296</v>
      </c>
      <c r="L149" s="98">
        <v>1783.0618499529267</v>
      </c>
      <c r="M149" s="98">
        <v>1933.9198809539132</v>
      </c>
      <c r="N149" s="98">
        <v>1758.8334311586179</v>
      </c>
      <c r="O149" s="98">
        <v>1564.3391395392264</v>
      </c>
      <c r="P149" s="98">
        <v>1649.2924300659229</v>
      </c>
      <c r="Q149" s="98">
        <v>1299.2522627080614</v>
      </c>
      <c r="R149" s="98">
        <v>1714.6336197117168</v>
      </c>
      <c r="S149" s="98">
        <v>1400.6277141478959</v>
      </c>
      <c r="T149" s="98">
        <v>1987.6105855385754</v>
      </c>
      <c r="U149" s="98">
        <v>1781.6997113702212</v>
      </c>
      <c r="V149" s="98">
        <v>1925.6755184570127</v>
      </c>
      <c r="W149" s="98">
        <v>1704.2839120571316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1610.5138234540407</v>
      </c>
      <c r="D150" s="98">
        <v>1623.4912484596657</v>
      </c>
      <c r="E150" s="98">
        <v>1399.8212608625811</v>
      </c>
      <c r="F150" s="98">
        <v>1961.2501011264844</v>
      </c>
      <c r="G150" s="98">
        <v>1718.5582389430845</v>
      </c>
      <c r="H150" s="98">
        <v>1833.2497696184978</v>
      </c>
      <c r="I150" s="98">
        <v>0</v>
      </c>
      <c r="J150" s="98">
        <v>1760.6490722779458</v>
      </c>
      <c r="K150" s="98">
        <v>1715.4051690408562</v>
      </c>
      <c r="L150" s="98">
        <v>1783.4678304574491</v>
      </c>
      <c r="M150" s="98">
        <v>1934.3540100069049</v>
      </c>
      <c r="N150" s="98">
        <v>1759.0116508634137</v>
      </c>
      <c r="O150" s="98">
        <v>1564.1687372072142</v>
      </c>
      <c r="P150" s="98">
        <v>1651.8838805726696</v>
      </c>
      <c r="Q150" s="98">
        <v>0</v>
      </c>
      <c r="R150" s="98">
        <v>1717.3632562097816</v>
      </c>
      <c r="S150" s="98">
        <v>0</v>
      </c>
      <c r="T150" s="98">
        <v>1989.6126659705685</v>
      </c>
      <c r="U150" s="98">
        <v>1782.5016005452305</v>
      </c>
      <c r="V150" s="98">
        <v>1926.5486781818593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665.98059202690763</v>
      </c>
      <c r="D151" s="101">
        <v>690.83555086625324</v>
      </c>
      <c r="E151" s="101">
        <v>593.94594929355026</v>
      </c>
      <c r="F151" s="101">
        <v>893.17720924459718</v>
      </c>
      <c r="G151" s="101">
        <v>768.92761619260295</v>
      </c>
      <c r="H151" s="101">
        <v>814.43570388539194</v>
      </c>
      <c r="I151" s="101">
        <v>0</v>
      </c>
      <c r="J151" s="101">
        <v>783.80028871341608</v>
      </c>
      <c r="K151" s="101">
        <v>773.28709100980097</v>
      </c>
      <c r="L151" s="101">
        <v>798.43666164336003</v>
      </c>
      <c r="M151" s="101">
        <v>901.86231126924974</v>
      </c>
      <c r="N151" s="101">
        <v>824.7290381400702</v>
      </c>
      <c r="O151" s="101">
        <v>764.76541195076857</v>
      </c>
      <c r="P151" s="101">
        <v>723.13982268008283</v>
      </c>
      <c r="Q151" s="101">
        <v>0</v>
      </c>
      <c r="R151" s="101">
        <v>754.77442756829623</v>
      </c>
      <c r="S151" s="101">
        <v>0</v>
      </c>
      <c r="T151" s="101">
        <v>854.38946182603104</v>
      </c>
      <c r="U151" s="101">
        <v>773.01874544123382</v>
      </c>
      <c r="V151" s="101">
        <v>791.94686980422443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944.53323142713316</v>
      </c>
      <c r="D152" s="104">
        <v>932.65569759341258</v>
      </c>
      <c r="E152" s="104">
        <v>805.87531156903083</v>
      </c>
      <c r="F152" s="104">
        <v>1068.0728918818872</v>
      </c>
      <c r="G152" s="104">
        <v>949.63062275048151</v>
      </c>
      <c r="H152" s="104">
        <v>1018.8140657331061</v>
      </c>
      <c r="I152" s="104">
        <v>0</v>
      </c>
      <c r="J152" s="104">
        <v>976.84878356452987</v>
      </c>
      <c r="K152" s="104">
        <v>942.11807803105557</v>
      </c>
      <c r="L152" s="104">
        <v>985.03116881408926</v>
      </c>
      <c r="M152" s="104">
        <v>1032.491698737655</v>
      </c>
      <c r="N152" s="104">
        <v>934.28261272334328</v>
      </c>
      <c r="O152" s="104">
        <v>799.40332525644567</v>
      </c>
      <c r="P152" s="104">
        <v>928.74405789258651</v>
      </c>
      <c r="Q152" s="104">
        <v>0</v>
      </c>
      <c r="R152" s="104">
        <v>962.58882864148552</v>
      </c>
      <c r="S152" s="104">
        <v>0</v>
      </c>
      <c r="T152" s="104">
        <v>1135.2232041445372</v>
      </c>
      <c r="U152" s="104">
        <v>1009.4828551039965</v>
      </c>
      <c r="V152" s="104">
        <v>1134.6018083776348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1593.5642481137586</v>
      </c>
      <c r="D153" s="101">
        <v>1666.7796053773955</v>
      </c>
      <c r="E153" s="101">
        <v>1698.9177753879667</v>
      </c>
      <c r="F153" s="101">
        <v>1729.9844989240664</v>
      </c>
      <c r="G153" s="101">
        <v>1728.9586499834254</v>
      </c>
      <c r="H153" s="101">
        <v>1693.1419765594837</v>
      </c>
      <c r="I153" s="101">
        <v>1841.3051793686375</v>
      </c>
      <c r="J153" s="101">
        <v>1701.8583794878891</v>
      </c>
      <c r="K153" s="101">
        <v>1718.7179515476887</v>
      </c>
      <c r="L153" s="101">
        <v>1748.6655258386393</v>
      </c>
      <c r="M153" s="101">
        <v>1872.5565410795982</v>
      </c>
      <c r="N153" s="101">
        <v>1779.252549957785</v>
      </c>
      <c r="O153" s="101">
        <v>1735.7691214842914</v>
      </c>
      <c r="P153" s="101">
        <v>1564.2911873164201</v>
      </c>
      <c r="Q153" s="101">
        <v>1607.8669649190972</v>
      </c>
      <c r="R153" s="101">
        <v>1612.5125440135052</v>
      </c>
      <c r="S153" s="101">
        <v>1730.587610987988</v>
      </c>
      <c r="T153" s="101">
        <v>1810.5197240142627</v>
      </c>
      <c r="U153" s="101">
        <v>1727.3450454600898</v>
      </c>
      <c r="V153" s="101">
        <v>1713.6467954227296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1594.2367508589907</v>
      </c>
      <c r="D154" s="104">
        <v>1667.9343257182663</v>
      </c>
      <c r="E154" s="104">
        <v>1701.0368336901133</v>
      </c>
      <c r="F154" s="104">
        <v>1731.3953943354827</v>
      </c>
      <c r="G154" s="104">
        <v>1730.1519152804194</v>
      </c>
      <c r="H154" s="104">
        <v>1693.7302626501196</v>
      </c>
      <c r="I154" s="104">
        <v>1841.698868303446</v>
      </c>
      <c r="J154" s="104">
        <v>1702.4502289984691</v>
      </c>
      <c r="K154" s="104">
        <v>1719.5791583955986</v>
      </c>
      <c r="L154" s="104">
        <v>1749.1624665185573</v>
      </c>
      <c r="M154" s="104">
        <v>1873.3384846725478</v>
      </c>
      <c r="N154" s="104">
        <v>1779.4995725081164</v>
      </c>
      <c r="O154" s="104">
        <v>1736.2238314779586</v>
      </c>
      <c r="P154" s="104">
        <v>1566.3628336936508</v>
      </c>
      <c r="Q154" s="104">
        <v>1611.5256470936399</v>
      </c>
      <c r="R154" s="104">
        <v>1616.3152091739937</v>
      </c>
      <c r="S154" s="104">
        <v>1733.4578427805648</v>
      </c>
      <c r="T154" s="104">
        <v>1812.0659087312977</v>
      </c>
      <c r="U154" s="104">
        <v>1728.2209707242973</v>
      </c>
      <c r="V154" s="104">
        <v>1712.2752854022269</v>
      </c>
      <c r="W154" s="104">
        <v>1802.7742514967401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658.54162614422796</v>
      </c>
      <c r="D155" s="98">
        <v>709.93284812223214</v>
      </c>
      <c r="E155" s="98">
        <v>723.55208637796352</v>
      </c>
      <c r="F155" s="98">
        <v>787.16385540416081</v>
      </c>
      <c r="G155" s="98">
        <v>773.52254544483219</v>
      </c>
      <c r="H155" s="98">
        <v>749.9504717584897</v>
      </c>
      <c r="I155" s="98">
        <v>907.57208968478278</v>
      </c>
      <c r="J155" s="98">
        <v>755.96457492146226</v>
      </c>
      <c r="K155" s="98">
        <v>774.74344491541979</v>
      </c>
      <c r="L155" s="98">
        <v>781.52512725648842</v>
      </c>
      <c r="M155" s="98">
        <v>875.78532905098677</v>
      </c>
      <c r="N155" s="98">
        <v>835.4348958457133</v>
      </c>
      <c r="O155" s="98">
        <v>852.9685597799712</v>
      </c>
      <c r="P155" s="98">
        <v>678.3755805926379</v>
      </c>
      <c r="Q155" s="98">
        <v>695.1577806748727</v>
      </c>
      <c r="R155" s="98">
        <v>706.76619378927353</v>
      </c>
      <c r="S155" s="98">
        <v>808.71800413703966</v>
      </c>
      <c r="T155" s="98">
        <v>774.48810115888728</v>
      </c>
      <c r="U155" s="98">
        <v>745.34543832488919</v>
      </c>
      <c r="V155" s="98">
        <v>691.23440046298856</v>
      </c>
      <c r="W155" s="98">
        <v>807.39799755874799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935.69512471476287</v>
      </c>
      <c r="D156" s="98">
        <v>958.00147759603408</v>
      </c>
      <c r="E156" s="98">
        <v>977.48474731214969</v>
      </c>
      <c r="F156" s="98">
        <v>944.23153893132201</v>
      </c>
      <c r="G156" s="98">
        <v>956.62936983558745</v>
      </c>
      <c r="H156" s="98">
        <v>943.77979089162977</v>
      </c>
      <c r="I156" s="98">
        <v>934.12677861866348</v>
      </c>
      <c r="J156" s="98">
        <v>946.4856540770071</v>
      </c>
      <c r="K156" s="98">
        <v>944.83571348017881</v>
      </c>
      <c r="L156" s="98">
        <v>967.63733926206862</v>
      </c>
      <c r="M156" s="98">
        <v>997.55315562156113</v>
      </c>
      <c r="N156" s="98">
        <v>944.06467666240326</v>
      </c>
      <c r="O156" s="98">
        <v>883.2552716979875</v>
      </c>
      <c r="P156" s="98">
        <v>887.98725310101327</v>
      </c>
      <c r="Q156" s="98">
        <v>916.36786641876722</v>
      </c>
      <c r="R156" s="98">
        <v>909.54901538472006</v>
      </c>
      <c r="S156" s="98">
        <v>924.73983864352499</v>
      </c>
      <c r="T156" s="98">
        <v>1037.5778075724102</v>
      </c>
      <c r="U156" s="98">
        <v>982.87553239940826</v>
      </c>
      <c r="V156" s="98">
        <v>1021.0408849392384</v>
      </c>
      <c r="W156" s="98">
        <v>995.37625393799203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642.4461224043788</v>
      </c>
      <c r="D157" s="122">
        <v>659.97914899307864</v>
      </c>
      <c r="E157" s="122">
        <v>675.62825017011096</v>
      </c>
      <c r="F157" s="122">
        <v>697.12270609885525</v>
      </c>
      <c r="G157" s="122">
        <v>712.95235193773158</v>
      </c>
      <c r="H157" s="122">
        <v>699.73947851624632</v>
      </c>
      <c r="I157" s="122">
        <v>661.77561573636126</v>
      </c>
      <c r="J157" s="122">
        <v>631.87987291212835</v>
      </c>
      <c r="K157" s="122">
        <v>629.38878746684134</v>
      </c>
      <c r="L157" s="122">
        <v>645.56210050037146</v>
      </c>
      <c r="M157" s="122">
        <v>592.96375327320891</v>
      </c>
      <c r="N157" s="122">
        <v>601.3693948927945</v>
      </c>
      <c r="O157" s="122">
        <v>599.06247534486806</v>
      </c>
      <c r="P157" s="122">
        <v>572.86533614065297</v>
      </c>
      <c r="Q157" s="122">
        <v>549.59855527813636</v>
      </c>
      <c r="R157" s="122">
        <v>530.69342796231319</v>
      </c>
      <c r="S157" s="122">
        <v>570.06229328811321</v>
      </c>
      <c r="T157" s="122">
        <v>544.33404760864619</v>
      </c>
      <c r="U157" s="122">
        <v>545.8282515936404</v>
      </c>
      <c r="V157" s="122">
        <v>536.52956926050479</v>
      </c>
      <c r="W157" s="122">
        <v>565.63626848940316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642.4461224043788</v>
      </c>
      <c r="D159" s="33">
        <v>659.97914899307864</v>
      </c>
      <c r="E159" s="33">
        <v>675.62825017011096</v>
      </c>
      <c r="F159" s="33">
        <v>697.12270609885525</v>
      </c>
      <c r="G159" s="33">
        <v>712.95235193773158</v>
      </c>
      <c r="H159" s="33">
        <v>699.73947851624632</v>
      </c>
      <c r="I159" s="33">
        <v>661.77561573636126</v>
      </c>
      <c r="J159" s="33">
        <v>631.87987291212835</v>
      </c>
      <c r="K159" s="33">
        <v>629.38878746684134</v>
      </c>
      <c r="L159" s="33">
        <v>645.56210050037146</v>
      </c>
      <c r="M159" s="33">
        <v>592.96375327320891</v>
      </c>
      <c r="N159" s="33">
        <v>601.3693948927945</v>
      </c>
      <c r="O159" s="33">
        <v>599.06247534486806</v>
      </c>
      <c r="P159" s="33">
        <v>572.86533614065297</v>
      </c>
      <c r="Q159" s="33">
        <v>549.59855527813636</v>
      </c>
      <c r="R159" s="33">
        <v>530.69342796231319</v>
      </c>
      <c r="S159" s="33">
        <v>570.06229328811321</v>
      </c>
      <c r="T159" s="33">
        <v>544.33404760864619</v>
      </c>
      <c r="U159" s="33">
        <v>545.8282515936404</v>
      </c>
      <c r="V159" s="33">
        <v>536.52956926050479</v>
      </c>
      <c r="W159" s="33">
        <v>565.63626848940316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13230.255998077109</v>
      </c>
      <c r="D161" s="117">
        <f t="shared" si="54"/>
        <v>11992.514398267276</v>
      </c>
      <c r="E161" s="117">
        <f t="shared" si="54"/>
        <v>12350.052727500795</v>
      </c>
      <c r="F161" s="117">
        <f t="shared" si="54"/>
        <v>12381.768098276623</v>
      </c>
      <c r="G161" s="117">
        <f t="shared" si="54"/>
        <v>11894.295852419882</v>
      </c>
      <c r="H161" s="117">
        <f t="shared" si="54"/>
        <v>10443.662085897011</v>
      </c>
      <c r="I161" s="117">
        <f t="shared" si="54"/>
        <v>9389.4106878010953</v>
      </c>
      <c r="J161" s="117">
        <f t="shared" si="54"/>
        <v>8983.0087443812045</v>
      </c>
      <c r="K161" s="117">
        <f t="shared" si="54"/>
        <v>10287.778271998541</v>
      </c>
      <c r="L161" s="117">
        <f t="shared" si="54"/>
        <v>11896.821191673131</v>
      </c>
      <c r="M161" s="117">
        <f t="shared" si="54"/>
        <v>11246.773724938379</v>
      </c>
      <c r="N161" s="117">
        <f t="shared" si="54"/>
        <v>11499.671704362307</v>
      </c>
      <c r="O161" s="117">
        <f t="shared" si="54"/>
        <v>12813.944574781755</v>
      </c>
      <c r="P161" s="117">
        <f t="shared" si="54"/>
        <v>10141.439736958926</v>
      </c>
      <c r="Q161" s="117">
        <f t="shared" si="54"/>
        <v>9843.0307637921251</v>
      </c>
      <c r="R161" s="117">
        <f t="shared" ref="R161:V161" si="55">R162+R164+R166+R175</f>
        <v>7886.9323238457473</v>
      </c>
      <c r="S161" s="117">
        <f t="shared" si="55"/>
        <v>7900.2643432770647</v>
      </c>
      <c r="T161" s="117">
        <f t="shared" si="55"/>
        <v>7938.8627944155296</v>
      </c>
      <c r="U161" s="117">
        <f t="shared" si="55"/>
        <v>8028.4027227498136</v>
      </c>
      <c r="V161" s="117">
        <f t="shared" si="55"/>
        <v>0</v>
      </c>
      <c r="W161" s="117">
        <f t="shared" ref="W161" si="56">W162+W164+W166+W175</f>
        <v>7331.3915748363343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10977.668253899352</v>
      </c>
      <c r="D162" s="122">
        <f t="shared" si="57"/>
        <v>9658.3786360256745</v>
      </c>
      <c r="E162" s="122">
        <f t="shared" si="57"/>
        <v>9685.5403426471439</v>
      </c>
      <c r="F162" s="122">
        <f t="shared" si="57"/>
        <v>9717.1101809576612</v>
      </c>
      <c r="G162" s="122">
        <f t="shared" si="57"/>
        <v>9226.4893316279358</v>
      </c>
      <c r="H162" s="122">
        <f t="shared" si="57"/>
        <v>7715.0554194354854</v>
      </c>
      <c r="I162" s="122">
        <f t="shared" si="57"/>
        <v>6643.587948035979</v>
      </c>
      <c r="J162" s="122">
        <f t="shared" si="57"/>
        <v>6380.7282574726614</v>
      </c>
      <c r="K162" s="122">
        <f t="shared" si="57"/>
        <v>7583.7832953757652</v>
      </c>
      <c r="L162" s="122">
        <f t="shared" si="57"/>
        <v>9033.4733864370264</v>
      </c>
      <c r="M162" s="122">
        <f t="shared" si="57"/>
        <v>8256.8872359193338</v>
      </c>
      <c r="N162" s="122">
        <f t="shared" si="57"/>
        <v>8669.9052083347742</v>
      </c>
      <c r="O162" s="122">
        <f t="shared" si="57"/>
        <v>10071.491563965576</v>
      </c>
      <c r="P162" s="122">
        <f t="shared" si="57"/>
        <v>7830.4719769835165</v>
      </c>
      <c r="Q162" s="122">
        <f t="shared" si="57"/>
        <v>7587.9689161016304</v>
      </c>
      <c r="R162" s="122">
        <f t="shared" si="57"/>
        <v>5664.6089780410794</v>
      </c>
      <c r="S162" s="122">
        <f t="shared" si="57"/>
        <v>5506.16580626016</v>
      </c>
      <c r="T162" s="122">
        <f t="shared" si="57"/>
        <v>5426.8687937997111</v>
      </c>
      <c r="U162" s="122">
        <f t="shared" si="57"/>
        <v>5577.62548129478</v>
      </c>
      <c r="V162" s="122">
        <f t="shared" si="57"/>
        <v>0</v>
      </c>
      <c r="W162" s="122">
        <f t="shared" si="57"/>
        <v>4787.3847216793401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10977.668253899352</v>
      </c>
      <c r="D163" s="33">
        <v>9658.3786360256745</v>
      </c>
      <c r="E163" s="33">
        <v>9685.5403426471439</v>
      </c>
      <c r="F163" s="33">
        <v>9717.1101809576612</v>
      </c>
      <c r="G163" s="33">
        <v>9226.4893316279358</v>
      </c>
      <c r="H163" s="33">
        <v>7715.0554194354854</v>
      </c>
      <c r="I163" s="33">
        <v>6643.587948035979</v>
      </c>
      <c r="J163" s="33">
        <v>6380.7282574726614</v>
      </c>
      <c r="K163" s="33">
        <v>7583.7832953757652</v>
      </c>
      <c r="L163" s="33">
        <v>9033.4733864370264</v>
      </c>
      <c r="M163" s="33">
        <v>8256.8872359193338</v>
      </c>
      <c r="N163" s="33">
        <v>8669.9052083347742</v>
      </c>
      <c r="O163" s="33">
        <v>10071.491563965576</v>
      </c>
      <c r="P163" s="33">
        <v>7830.4719769835165</v>
      </c>
      <c r="Q163" s="33">
        <v>7587.9689161016304</v>
      </c>
      <c r="R163" s="33">
        <v>5664.6089780410794</v>
      </c>
      <c r="S163" s="33">
        <v>5506.16580626016</v>
      </c>
      <c r="T163" s="33">
        <v>5426.8687937997111</v>
      </c>
      <c r="U163" s="33">
        <v>5577.62548129478</v>
      </c>
      <c r="V163" s="33">
        <v>0</v>
      </c>
      <c r="W163" s="33">
        <v>4787.3847216793401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14.354342153704319</v>
      </c>
      <c r="D164" s="122">
        <f t="shared" si="58"/>
        <v>9.7544466116213151</v>
      </c>
      <c r="E164" s="122">
        <f t="shared" si="58"/>
        <v>322.44259161976265</v>
      </c>
      <c r="F164" s="122">
        <f t="shared" si="58"/>
        <v>207.8571996447543</v>
      </c>
      <c r="G164" s="122">
        <f t="shared" si="58"/>
        <v>226.72837643139036</v>
      </c>
      <c r="H164" s="122">
        <f t="shared" si="58"/>
        <v>321.78520028777524</v>
      </c>
      <c r="I164" s="122">
        <f t="shared" si="58"/>
        <v>265.08696039090012</v>
      </c>
      <c r="J164" s="122">
        <f t="shared" si="58"/>
        <v>263.37705236445811</v>
      </c>
      <c r="K164" s="122">
        <f t="shared" si="58"/>
        <v>355.72533888789195</v>
      </c>
      <c r="L164" s="122">
        <f t="shared" si="58"/>
        <v>465.49184017452927</v>
      </c>
      <c r="M164" s="122">
        <f t="shared" si="58"/>
        <v>517.38166973781313</v>
      </c>
      <c r="N164" s="122">
        <f t="shared" si="58"/>
        <v>450.65038202373285</v>
      </c>
      <c r="O164" s="122">
        <f t="shared" si="58"/>
        <v>424.26478049871503</v>
      </c>
      <c r="P164" s="122">
        <f t="shared" si="58"/>
        <v>158.94159820013817</v>
      </c>
      <c r="Q164" s="122">
        <f t="shared" si="58"/>
        <v>139.42383354455046</v>
      </c>
      <c r="R164" s="122">
        <f t="shared" si="58"/>
        <v>66.799459251881913</v>
      </c>
      <c r="S164" s="122">
        <f t="shared" si="58"/>
        <v>123.44945722267175</v>
      </c>
      <c r="T164" s="122">
        <f t="shared" si="58"/>
        <v>128.2425249468042</v>
      </c>
      <c r="U164" s="122">
        <f t="shared" si="58"/>
        <v>171.2242744527089</v>
      </c>
      <c r="V164" s="122">
        <f t="shared" si="58"/>
        <v>0</v>
      </c>
      <c r="W164" s="122">
        <f t="shared" si="58"/>
        <v>183.55271310110138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14.354342153704319</v>
      </c>
      <c r="D165" s="98">
        <f>IF(RES_hhdet_in_tes!D165=0,0,RES_hhdet_in_tes!D165*1000*11630/RES_hhdet_in_new!D163)</f>
        <v>9.7544466116213151</v>
      </c>
      <c r="E165" s="98">
        <f>IF(RES_hhdet_in_tes!E165=0,0,RES_hhdet_in_tes!E165*1000*11630/RES_hhdet_in_new!E163)</f>
        <v>322.44259161976265</v>
      </c>
      <c r="F165" s="98">
        <f>IF(RES_hhdet_in_tes!F165=0,0,RES_hhdet_in_tes!F165*1000*11630/RES_hhdet_in_new!F163)</f>
        <v>207.8571996447543</v>
      </c>
      <c r="G165" s="98">
        <f>IF(RES_hhdet_in_tes!G165=0,0,RES_hhdet_in_tes!G165*1000*11630/RES_hhdet_in_new!G163)</f>
        <v>226.72837643139036</v>
      </c>
      <c r="H165" s="98">
        <f>IF(RES_hhdet_in_tes!H165=0,0,RES_hhdet_in_tes!H165*1000*11630/RES_hhdet_in_new!H163)</f>
        <v>321.78520028777524</v>
      </c>
      <c r="I165" s="98">
        <f>IF(RES_hhdet_in_tes!I165=0,0,RES_hhdet_in_tes!I165*1000*11630/RES_hhdet_in_new!I163)</f>
        <v>265.08696039090012</v>
      </c>
      <c r="J165" s="98">
        <f>IF(RES_hhdet_in_tes!J165=0,0,RES_hhdet_in_tes!J165*1000*11630/RES_hhdet_in_new!J163)</f>
        <v>263.37705236445811</v>
      </c>
      <c r="K165" s="98">
        <f>IF(RES_hhdet_in_tes!K165=0,0,RES_hhdet_in_tes!K165*1000*11630/RES_hhdet_in_new!K163)</f>
        <v>355.72533888789195</v>
      </c>
      <c r="L165" s="98">
        <f>IF(RES_hhdet_in_tes!L165=0,0,RES_hhdet_in_tes!L165*1000*11630/RES_hhdet_in_new!L163)</f>
        <v>465.49184017452927</v>
      </c>
      <c r="M165" s="98">
        <f>IF(RES_hhdet_in_tes!M165=0,0,RES_hhdet_in_tes!M165*1000*11630/RES_hhdet_in_new!M163)</f>
        <v>517.38166973781313</v>
      </c>
      <c r="N165" s="98">
        <f>IF(RES_hhdet_in_tes!N165=0,0,RES_hhdet_in_tes!N165*1000*11630/RES_hhdet_in_new!N163)</f>
        <v>450.65038202373285</v>
      </c>
      <c r="O165" s="98">
        <f>IF(RES_hhdet_in_tes!O165=0,0,RES_hhdet_in_tes!O165*1000*11630/RES_hhdet_in_new!O163)</f>
        <v>424.26478049871503</v>
      </c>
      <c r="P165" s="98">
        <f>IF(RES_hhdet_in_tes!P165=0,0,RES_hhdet_in_tes!P165*1000*11630/RES_hhdet_in_new!P163)</f>
        <v>158.94159820013817</v>
      </c>
      <c r="Q165" s="98">
        <f>IF(RES_hhdet_in_tes!Q165=0,0,RES_hhdet_in_tes!Q165*1000*11630/RES_hhdet_in_new!Q163)</f>
        <v>139.42383354455046</v>
      </c>
      <c r="R165" s="98">
        <f>IF(RES_hhdet_in_tes!R165=0,0,RES_hhdet_in_tes!R165*1000*11630/RES_hhdet_in_new!R163)</f>
        <v>66.799459251881913</v>
      </c>
      <c r="S165" s="98">
        <f>IF(RES_hhdet_in_tes!S165=0,0,RES_hhdet_in_tes!S165*1000*11630/RES_hhdet_in_new!S163)</f>
        <v>123.44945722267175</v>
      </c>
      <c r="T165" s="98">
        <f>IF(RES_hhdet_in_tes!T165=0,0,RES_hhdet_in_tes!T165*1000*11630/RES_hhdet_in_new!T163)</f>
        <v>128.2425249468042</v>
      </c>
      <c r="U165" s="98">
        <f>IF(RES_hhdet_in_tes!U165=0,0,RES_hhdet_in_tes!U165*1000*11630/RES_hhdet_in_new!U163)</f>
        <v>171.2242744527089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183.55271310110138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1595.7872796196741</v>
      </c>
      <c r="D166" s="122">
        <v>1664.402166636901</v>
      </c>
      <c r="E166" s="122">
        <v>1666.4415430637766</v>
      </c>
      <c r="F166" s="122">
        <v>1759.6780115753531</v>
      </c>
      <c r="G166" s="122">
        <v>1728.1257924228244</v>
      </c>
      <c r="H166" s="122">
        <v>1707.0819876575026</v>
      </c>
      <c r="I166" s="122">
        <v>1818.9601636378538</v>
      </c>
      <c r="J166" s="122">
        <v>1707.0235616319567</v>
      </c>
      <c r="K166" s="122">
        <v>1718.8808502680426</v>
      </c>
      <c r="L166" s="122">
        <v>1752.2938645612048</v>
      </c>
      <c r="M166" s="122">
        <v>1879.5410660080236</v>
      </c>
      <c r="N166" s="122">
        <v>1777.7467191110059</v>
      </c>
      <c r="O166" s="122">
        <v>1719.125754972597</v>
      </c>
      <c r="P166" s="122">
        <v>1579.1608256346187</v>
      </c>
      <c r="Q166" s="122">
        <v>1566.0394588678078</v>
      </c>
      <c r="R166" s="122">
        <v>1624.8304585904739</v>
      </c>
      <c r="S166" s="122">
        <v>1700.5867865061196</v>
      </c>
      <c r="T166" s="122">
        <v>1839.4174280603688</v>
      </c>
      <c r="U166" s="122">
        <v>1733.7247154086833</v>
      </c>
      <c r="V166" s="122">
        <v>0</v>
      </c>
      <c r="W166" s="122">
        <v>1794.8178715664903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1610.4526573430715</v>
      </c>
      <c r="D167" s="98">
        <v>1623.340457453409</v>
      </c>
      <c r="E167" s="98">
        <v>1399.619663092639</v>
      </c>
      <c r="F167" s="98">
        <v>1960.6923005789658</v>
      </c>
      <c r="G167" s="98">
        <v>1718.3213130088136</v>
      </c>
      <c r="H167" s="98">
        <v>1832.8966936374638</v>
      </c>
      <c r="I167" s="98">
        <v>1533.2130244466086</v>
      </c>
      <c r="J167" s="98">
        <v>1760.0534612438735</v>
      </c>
      <c r="K167" s="98">
        <v>1714.8401246752958</v>
      </c>
      <c r="L167" s="98">
        <v>1783.0618499529271</v>
      </c>
      <c r="M167" s="98">
        <v>1933.9198809539132</v>
      </c>
      <c r="N167" s="98">
        <v>1758.8334311586179</v>
      </c>
      <c r="O167" s="98">
        <v>1564.3391395392264</v>
      </c>
      <c r="P167" s="98">
        <v>1649.2924300659229</v>
      </c>
      <c r="Q167" s="98">
        <v>1299.2522627080614</v>
      </c>
      <c r="R167" s="98">
        <v>1714.6336197117162</v>
      </c>
      <c r="S167" s="98">
        <v>1400.6277141478961</v>
      </c>
      <c r="T167" s="98">
        <v>1987.6105855385749</v>
      </c>
      <c r="U167" s="98">
        <v>1781.6997113702212</v>
      </c>
      <c r="V167" s="98">
        <v>0</v>
      </c>
      <c r="W167" s="98">
        <v>1704.2839120571318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1610.5138234540407</v>
      </c>
      <c r="D168" s="98">
        <v>1623.4912484596657</v>
      </c>
      <c r="E168" s="98">
        <v>1399.8212608625811</v>
      </c>
      <c r="F168" s="98">
        <v>1961.2501011264849</v>
      </c>
      <c r="G168" s="98">
        <v>1718.5582389430845</v>
      </c>
      <c r="H168" s="98">
        <v>1833.2497696184985</v>
      </c>
      <c r="I168" s="98">
        <v>0</v>
      </c>
      <c r="J168" s="98">
        <v>1760.6490722779461</v>
      </c>
      <c r="K168" s="98">
        <v>1715.4051690408562</v>
      </c>
      <c r="L168" s="98">
        <v>1783.4678304574491</v>
      </c>
      <c r="M168" s="98">
        <v>1934.3540100069049</v>
      </c>
      <c r="N168" s="98">
        <v>1759.0116508634135</v>
      </c>
      <c r="O168" s="98">
        <v>1564.168737207214</v>
      </c>
      <c r="P168" s="98">
        <v>1651.8838805726689</v>
      </c>
      <c r="Q168" s="98">
        <v>0</v>
      </c>
      <c r="R168" s="98">
        <v>1717.3632562097812</v>
      </c>
      <c r="S168" s="98">
        <v>0</v>
      </c>
      <c r="T168" s="98">
        <v>1989.6126659705685</v>
      </c>
      <c r="U168" s="98">
        <v>1782.5016005452303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665.9805920269074</v>
      </c>
      <c r="D169" s="101">
        <v>690.83555086625324</v>
      </c>
      <c r="E169" s="101">
        <v>593.94594929355026</v>
      </c>
      <c r="F169" s="101">
        <v>893.17720924459752</v>
      </c>
      <c r="G169" s="101">
        <v>768.92761619260295</v>
      </c>
      <c r="H169" s="101">
        <v>814.43570388539217</v>
      </c>
      <c r="I169" s="101">
        <v>0</v>
      </c>
      <c r="J169" s="101">
        <v>783.80028871341608</v>
      </c>
      <c r="K169" s="101">
        <v>773.28709100980097</v>
      </c>
      <c r="L169" s="101">
        <v>798.43666164335991</v>
      </c>
      <c r="M169" s="101">
        <v>901.86231126924986</v>
      </c>
      <c r="N169" s="101">
        <v>824.72903814007032</v>
      </c>
      <c r="O169" s="101">
        <v>764.76541195076857</v>
      </c>
      <c r="P169" s="101">
        <v>723.13982268008272</v>
      </c>
      <c r="Q169" s="101">
        <v>0</v>
      </c>
      <c r="R169" s="101">
        <v>754.77442756829623</v>
      </c>
      <c r="S169" s="101">
        <v>0</v>
      </c>
      <c r="T169" s="101">
        <v>854.38946182603138</v>
      </c>
      <c r="U169" s="101">
        <v>773.0187454412337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944.53323142713305</v>
      </c>
      <c r="D170" s="104">
        <v>932.65569759341247</v>
      </c>
      <c r="E170" s="104">
        <v>805.87531156903071</v>
      </c>
      <c r="F170" s="104">
        <v>1068.0728918818875</v>
      </c>
      <c r="G170" s="104">
        <v>949.63062275048151</v>
      </c>
      <c r="H170" s="104">
        <v>1018.8140657331064</v>
      </c>
      <c r="I170" s="104">
        <v>0</v>
      </c>
      <c r="J170" s="104">
        <v>976.84878356452998</v>
      </c>
      <c r="K170" s="104">
        <v>942.11807803105546</v>
      </c>
      <c r="L170" s="104">
        <v>985.03116881408926</v>
      </c>
      <c r="M170" s="104">
        <v>1032.4916987376553</v>
      </c>
      <c r="N170" s="104">
        <v>934.28261272334328</v>
      </c>
      <c r="O170" s="104">
        <v>799.40332525644556</v>
      </c>
      <c r="P170" s="104">
        <v>928.7440578925864</v>
      </c>
      <c r="Q170" s="104">
        <v>0</v>
      </c>
      <c r="R170" s="104">
        <v>962.58882864148518</v>
      </c>
      <c r="S170" s="104">
        <v>0</v>
      </c>
      <c r="T170" s="104">
        <v>1135.2232041445372</v>
      </c>
      <c r="U170" s="104">
        <v>1009.4828551039965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1593.5642481137579</v>
      </c>
      <c r="D171" s="101">
        <v>1666.7796053773959</v>
      </c>
      <c r="E171" s="101">
        <v>1698.9177753879669</v>
      </c>
      <c r="F171" s="101">
        <v>1729.9844989240667</v>
      </c>
      <c r="G171" s="101">
        <v>1728.9586499834256</v>
      </c>
      <c r="H171" s="101">
        <v>1693.141976559484</v>
      </c>
      <c r="I171" s="101">
        <v>1841.3051793686373</v>
      </c>
      <c r="J171" s="101">
        <v>1701.8583794878889</v>
      </c>
      <c r="K171" s="101">
        <v>1718.7179515476885</v>
      </c>
      <c r="L171" s="101">
        <v>1748.6655258386393</v>
      </c>
      <c r="M171" s="101">
        <v>1872.556541079598</v>
      </c>
      <c r="N171" s="101">
        <v>1779.2525499577853</v>
      </c>
      <c r="O171" s="101">
        <v>1735.7691214842916</v>
      </c>
      <c r="P171" s="101">
        <v>1564.2911873164196</v>
      </c>
      <c r="Q171" s="101">
        <v>1607.8669649190972</v>
      </c>
      <c r="R171" s="101">
        <v>1612.5125440135052</v>
      </c>
      <c r="S171" s="101">
        <v>1730.5876109879882</v>
      </c>
      <c r="T171" s="101">
        <v>1810.5197240142625</v>
      </c>
      <c r="U171" s="101">
        <v>1727.34504546009</v>
      </c>
      <c r="V171" s="101">
        <v>0</v>
      </c>
      <c r="W171" s="101">
        <v>0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1594.2367508589907</v>
      </c>
      <c r="D172" s="104">
        <v>1667.9343257182661</v>
      </c>
      <c r="E172" s="104">
        <v>1701.0368336901131</v>
      </c>
      <c r="F172" s="104">
        <v>1731.3953943354832</v>
      </c>
      <c r="G172" s="104">
        <v>1730.1519152804196</v>
      </c>
      <c r="H172" s="104">
        <v>1693.7302626501191</v>
      </c>
      <c r="I172" s="104">
        <v>1841.698868303446</v>
      </c>
      <c r="J172" s="104">
        <v>1702.4502289984694</v>
      </c>
      <c r="K172" s="104">
        <v>1719.5791583955993</v>
      </c>
      <c r="L172" s="104">
        <v>1749.1624665185579</v>
      </c>
      <c r="M172" s="104">
        <v>1873.3384846725473</v>
      </c>
      <c r="N172" s="104">
        <v>1779.4995725081164</v>
      </c>
      <c r="O172" s="104">
        <v>1736.2238314779588</v>
      </c>
      <c r="P172" s="104">
        <v>1566.3628336936511</v>
      </c>
      <c r="Q172" s="104">
        <v>1611.5256470936399</v>
      </c>
      <c r="R172" s="104">
        <v>1616.3152091739937</v>
      </c>
      <c r="S172" s="104">
        <v>1733.457842780565</v>
      </c>
      <c r="T172" s="104">
        <v>1812.0659087312981</v>
      </c>
      <c r="U172" s="104">
        <v>1728.2209707242971</v>
      </c>
      <c r="V172" s="104">
        <v>0</v>
      </c>
      <c r="W172" s="104">
        <v>1802.7742514967401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658.54162614422773</v>
      </c>
      <c r="D173" s="98">
        <v>709.93284812223214</v>
      </c>
      <c r="E173" s="98">
        <v>723.55208637796352</v>
      </c>
      <c r="F173" s="98">
        <v>787.16385540416093</v>
      </c>
      <c r="G173" s="98">
        <v>773.52254544483208</v>
      </c>
      <c r="H173" s="98">
        <v>749.9504717584897</v>
      </c>
      <c r="I173" s="98">
        <v>907.57208968478267</v>
      </c>
      <c r="J173" s="98">
        <v>755.96457492146226</v>
      </c>
      <c r="K173" s="98">
        <v>774.74344491541979</v>
      </c>
      <c r="L173" s="98">
        <v>781.52512725648864</v>
      </c>
      <c r="M173" s="98">
        <v>875.78532905098666</v>
      </c>
      <c r="N173" s="98">
        <v>835.43489584571353</v>
      </c>
      <c r="O173" s="98">
        <v>852.96855977997109</v>
      </c>
      <c r="P173" s="98">
        <v>678.37558059263768</v>
      </c>
      <c r="Q173" s="98">
        <v>695.15778067487258</v>
      </c>
      <c r="R173" s="98">
        <v>706.76619378927364</v>
      </c>
      <c r="S173" s="98">
        <v>808.71800413703954</v>
      </c>
      <c r="T173" s="98">
        <v>774.48810115888739</v>
      </c>
      <c r="U173" s="98">
        <v>745.34543832488919</v>
      </c>
      <c r="V173" s="98">
        <v>0</v>
      </c>
      <c r="W173" s="98">
        <v>807.39799755874799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935.6951247147631</v>
      </c>
      <c r="D174" s="33">
        <v>958.00147759603396</v>
      </c>
      <c r="E174" s="33">
        <v>977.48474731214969</v>
      </c>
      <c r="F174" s="33">
        <v>944.23153893132212</v>
      </c>
      <c r="G174" s="33">
        <v>956.62936983558768</v>
      </c>
      <c r="H174" s="33">
        <v>943.77979089162955</v>
      </c>
      <c r="I174" s="33">
        <v>934.12677861866314</v>
      </c>
      <c r="J174" s="33">
        <v>946.48565407700698</v>
      </c>
      <c r="K174" s="33">
        <v>944.83571348017915</v>
      </c>
      <c r="L174" s="33">
        <v>967.63733926206908</v>
      </c>
      <c r="M174" s="33">
        <v>997.55315562156068</v>
      </c>
      <c r="N174" s="33">
        <v>944.06467666240337</v>
      </c>
      <c r="O174" s="33">
        <v>883.25527169798784</v>
      </c>
      <c r="P174" s="33">
        <v>887.98725310101315</v>
      </c>
      <c r="Q174" s="33">
        <v>916.36786641876711</v>
      </c>
      <c r="R174" s="33">
        <v>909.54901538472018</v>
      </c>
      <c r="S174" s="33">
        <v>924.73983864352533</v>
      </c>
      <c r="T174" s="33">
        <v>1037.5778075724106</v>
      </c>
      <c r="U174" s="33">
        <v>982.87553239940814</v>
      </c>
      <c r="V174" s="33">
        <v>0</v>
      </c>
      <c r="W174" s="33">
        <v>995.37625393799226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642.44612240437868</v>
      </c>
      <c r="D175" s="122">
        <v>659.97914899307875</v>
      </c>
      <c r="E175" s="122">
        <v>675.62825017011107</v>
      </c>
      <c r="F175" s="122">
        <v>697.12270609885502</v>
      </c>
      <c r="G175" s="122">
        <v>712.95235193773158</v>
      </c>
      <c r="H175" s="122">
        <v>699.73947851624632</v>
      </c>
      <c r="I175" s="122">
        <v>661.77561573636115</v>
      </c>
      <c r="J175" s="122">
        <v>631.87987291212823</v>
      </c>
      <c r="K175" s="122">
        <v>629.38878746684134</v>
      </c>
      <c r="L175" s="122">
        <v>645.56210050037123</v>
      </c>
      <c r="M175" s="122">
        <v>592.96375327320879</v>
      </c>
      <c r="N175" s="122">
        <v>601.36939489279439</v>
      </c>
      <c r="O175" s="122">
        <v>599.06247534486795</v>
      </c>
      <c r="P175" s="122">
        <v>572.86533614065286</v>
      </c>
      <c r="Q175" s="122">
        <v>549.59855527813647</v>
      </c>
      <c r="R175" s="122">
        <v>530.69342796231331</v>
      </c>
      <c r="S175" s="122">
        <v>570.06229328811332</v>
      </c>
      <c r="T175" s="122">
        <v>544.33404760864619</v>
      </c>
      <c r="U175" s="122">
        <v>545.82825159364029</v>
      </c>
      <c r="V175" s="122">
        <v>0</v>
      </c>
      <c r="W175" s="122">
        <v>565.63626848940328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642.44612240437868</v>
      </c>
      <c r="D177" s="33">
        <v>659.97914899307875</v>
      </c>
      <c r="E177" s="33">
        <v>675.62825017011107</v>
      </c>
      <c r="F177" s="33">
        <v>697.12270609885502</v>
      </c>
      <c r="G177" s="33">
        <v>712.95235193773158</v>
      </c>
      <c r="H177" s="33">
        <v>699.73947851624632</v>
      </c>
      <c r="I177" s="33">
        <v>661.77561573636115</v>
      </c>
      <c r="J177" s="33">
        <v>631.87987291212823</v>
      </c>
      <c r="K177" s="33">
        <v>629.38878746684134</v>
      </c>
      <c r="L177" s="33">
        <v>645.56210050037123</v>
      </c>
      <c r="M177" s="33">
        <v>592.96375327320879</v>
      </c>
      <c r="N177" s="33">
        <v>601.36939489279439</v>
      </c>
      <c r="O177" s="33">
        <v>599.06247534486795</v>
      </c>
      <c r="P177" s="33">
        <v>572.86533614065286</v>
      </c>
      <c r="Q177" s="33">
        <v>549.59855527813647</v>
      </c>
      <c r="R177" s="33">
        <v>530.69342796231331</v>
      </c>
      <c r="S177" s="33">
        <v>570.06229328811332</v>
      </c>
      <c r="T177" s="33">
        <v>544.33404760864619</v>
      </c>
      <c r="U177" s="33">
        <v>545.82825159364029</v>
      </c>
      <c r="V177" s="33">
        <v>0</v>
      </c>
      <c r="W177" s="33">
        <v>565.63626848940328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5589.3737840341364</v>
      </c>
      <c r="D3" s="117">
        <f t="shared" si="0"/>
        <v>4431.3274651117454</v>
      </c>
      <c r="E3" s="117">
        <f t="shared" si="0"/>
        <v>4667.0150051972078</v>
      </c>
      <c r="F3" s="117">
        <f t="shared" si="0"/>
        <v>3983.286695703348</v>
      </c>
      <c r="G3" s="117">
        <f t="shared" si="0"/>
        <v>3898.6729316172091</v>
      </c>
      <c r="H3" s="117">
        <f t="shared" si="0"/>
        <v>3597.4441759463216</v>
      </c>
      <c r="I3" s="117">
        <f t="shared" si="0"/>
        <v>3663.1278213791488</v>
      </c>
      <c r="J3" s="117">
        <f t="shared" si="0"/>
        <v>2791.3920512426766</v>
      </c>
      <c r="K3" s="117">
        <f t="shared" si="0"/>
        <v>3150.7971602790885</v>
      </c>
      <c r="L3" s="117">
        <f t="shared" si="0"/>
        <v>4959.6972968207747</v>
      </c>
      <c r="M3" s="117">
        <f t="shared" si="0"/>
        <v>4562.7882144381838</v>
      </c>
      <c r="N3" s="117">
        <f t="shared" si="0"/>
        <v>3865.7311521031143</v>
      </c>
      <c r="O3" s="117">
        <f t="shared" si="0"/>
        <v>0</v>
      </c>
      <c r="P3" s="117">
        <f t="shared" si="0"/>
        <v>0</v>
      </c>
      <c r="Q3" s="117">
        <f t="shared" si="0"/>
        <v>3592.9431146849224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2001.9205049955772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5526.5199978287692</v>
      </c>
      <c r="D4" s="122">
        <f t="shared" si="3"/>
        <v>4397.5009641632987</v>
      </c>
      <c r="E4" s="122">
        <f t="shared" si="3"/>
        <v>4615.8264194445101</v>
      </c>
      <c r="F4" s="122">
        <f t="shared" si="3"/>
        <v>3902.2068370161264</v>
      </c>
      <c r="G4" s="122">
        <f t="shared" si="3"/>
        <v>3831.8593421051169</v>
      </c>
      <c r="H4" s="122">
        <f t="shared" si="3"/>
        <v>3539.4708416595918</v>
      </c>
      <c r="I4" s="122">
        <f t="shared" si="3"/>
        <v>3626.757955493958</v>
      </c>
      <c r="J4" s="122">
        <f t="shared" si="3"/>
        <v>2744.5620808929534</v>
      </c>
      <c r="K4" s="122">
        <f t="shared" si="3"/>
        <v>3091.4089144097647</v>
      </c>
      <c r="L4" s="122">
        <f t="shared" si="3"/>
        <v>4903.3919260099501</v>
      </c>
      <c r="M4" s="122">
        <f t="shared" si="3"/>
        <v>4499.0714209465814</v>
      </c>
      <c r="N4" s="122">
        <f t="shared" si="3"/>
        <v>3822.4541508860157</v>
      </c>
      <c r="O4" s="122">
        <f t="shared" si="3"/>
        <v>0</v>
      </c>
      <c r="P4" s="122">
        <f t="shared" si="3"/>
        <v>0</v>
      </c>
      <c r="Q4" s="122">
        <f t="shared" si="3"/>
        <v>3592.9431146849224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1966.0785378040284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5526.5199978287692</v>
      </c>
      <c r="D5" s="98">
        <v>4397.5009641632987</v>
      </c>
      <c r="E5" s="98">
        <v>4615.8264194445101</v>
      </c>
      <c r="F5" s="98">
        <v>3902.2068370161264</v>
      </c>
      <c r="G5" s="98">
        <v>3831.8593421051169</v>
      </c>
      <c r="H5" s="98">
        <v>3539.4708416595918</v>
      </c>
      <c r="I5" s="98">
        <v>3626.757955493958</v>
      </c>
      <c r="J5" s="98">
        <v>2744.5620808929534</v>
      </c>
      <c r="K5" s="98">
        <v>3091.4089144097647</v>
      </c>
      <c r="L5" s="98">
        <v>4903.3919260099501</v>
      </c>
      <c r="M5" s="98">
        <v>4499.0714209465814</v>
      </c>
      <c r="N5" s="98">
        <v>3822.4541508860157</v>
      </c>
      <c r="O5" s="98">
        <v>0</v>
      </c>
      <c r="P5" s="98">
        <v>0</v>
      </c>
      <c r="Q5" s="98">
        <v>3592.9431146849224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1966.0785378040284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62.853786205367463</v>
      </c>
      <c r="D9" s="122">
        <v>33.826500948446629</v>
      </c>
      <c r="E9" s="122">
        <v>51.188585752698138</v>
      </c>
      <c r="F9" s="122">
        <v>81.079858687221616</v>
      </c>
      <c r="G9" s="122">
        <v>66.813589512092065</v>
      </c>
      <c r="H9" s="122">
        <v>57.97333428672993</v>
      </c>
      <c r="I9" s="122">
        <v>36.369865885190904</v>
      </c>
      <c r="J9" s="122">
        <v>46.82997034972319</v>
      </c>
      <c r="K9" s="122">
        <v>59.388245869323889</v>
      </c>
      <c r="L9" s="122">
        <v>56.3053708108243</v>
      </c>
      <c r="M9" s="122">
        <v>63.716793491602331</v>
      </c>
      <c r="N9" s="122">
        <v>43.277001217098714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35.841967191548775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528.92033037876638</v>
      </c>
      <c r="D11" s="98">
        <v>532.03481865924914</v>
      </c>
      <c r="E11" s="98">
        <v>457.59374709909264</v>
      </c>
      <c r="F11" s="98">
        <v>639.44208089848257</v>
      </c>
      <c r="G11" s="98">
        <v>558.833863049461</v>
      </c>
      <c r="H11" s="98">
        <v>594.26916883447666</v>
      </c>
      <c r="I11" s="98">
        <v>495.41284044839563</v>
      </c>
      <c r="J11" s="98">
        <v>566.43107557797248</v>
      </c>
      <c r="K11" s="98">
        <v>549.21469145937874</v>
      </c>
      <c r="L11" s="98">
        <v>567.80849763090976</v>
      </c>
      <c r="M11" s="98">
        <v>608.55164257984529</v>
      </c>
      <c r="N11" s="98">
        <v>542.73525006702164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443.00001505442293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218.72774288308642</v>
      </c>
      <c r="D12" s="98">
        <v>226.41496140931258</v>
      </c>
      <c r="E12" s="98">
        <v>194.18557746682231</v>
      </c>
      <c r="F12" s="98">
        <v>291.29256697841691</v>
      </c>
      <c r="G12" s="98">
        <v>250.07126834148835</v>
      </c>
      <c r="H12" s="98">
        <v>264.05963331004023</v>
      </c>
      <c r="I12" s="98">
        <v>0</v>
      </c>
      <c r="J12" s="98">
        <v>252.24736086169889</v>
      </c>
      <c r="K12" s="98">
        <v>247.66193943524914</v>
      </c>
      <c r="L12" s="98">
        <v>254.25877476607101</v>
      </c>
      <c r="M12" s="98">
        <v>283.79137952346053</v>
      </c>
      <c r="N12" s="98">
        <v>254.49227472190248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218.72774288308642</v>
      </c>
      <c r="D13" s="101">
        <v>226.41496140931258</v>
      </c>
      <c r="E13" s="101">
        <v>194.18557746682231</v>
      </c>
      <c r="F13" s="101">
        <v>291.29256697841691</v>
      </c>
      <c r="G13" s="101">
        <v>250.07126834148835</v>
      </c>
      <c r="H13" s="101">
        <v>264.05963331004023</v>
      </c>
      <c r="I13" s="101">
        <v>0</v>
      </c>
      <c r="J13" s="101">
        <v>252.24736086169889</v>
      </c>
      <c r="K13" s="101">
        <v>247.66193943524914</v>
      </c>
      <c r="L13" s="101">
        <v>254.25877476607101</v>
      </c>
      <c r="M13" s="101">
        <v>283.79137952346053</v>
      </c>
      <c r="N13" s="101">
        <v>254.49227472190248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4126.4282527918531</v>
      </c>
      <c r="D24" s="117">
        <f t="shared" si="7"/>
        <v>3364.5891553192291</v>
      </c>
      <c r="E24" s="117">
        <f t="shared" si="7"/>
        <v>2960.6889904290251</v>
      </c>
      <c r="F24" s="117">
        <f t="shared" si="7"/>
        <v>3988.4224791019838</v>
      </c>
      <c r="G24" s="117">
        <f t="shared" si="7"/>
        <v>3336.8127550980507</v>
      </c>
      <c r="H24" s="117">
        <f t="shared" si="7"/>
        <v>3012.4149487766099</v>
      </c>
      <c r="I24" s="117">
        <f t="shared" si="7"/>
        <v>1882.7264178017583</v>
      </c>
      <c r="J24" s="117">
        <f t="shared" si="7"/>
        <v>2239.0421541846172</v>
      </c>
      <c r="K24" s="117">
        <f t="shared" si="7"/>
        <v>2646.800604306035</v>
      </c>
      <c r="L24" s="117">
        <f t="shared" si="7"/>
        <v>3074.1602929605947</v>
      </c>
      <c r="M24" s="117">
        <f t="shared" si="7"/>
        <v>3000.51210148165</v>
      </c>
      <c r="N24" s="117">
        <f t="shared" si="7"/>
        <v>2637.284634174629</v>
      </c>
      <c r="O24" s="117">
        <f t="shared" si="7"/>
        <v>3305.3014188303951</v>
      </c>
      <c r="P24" s="117">
        <f t="shared" si="7"/>
        <v>2564.328839687822</v>
      </c>
      <c r="Q24" s="117">
        <f t="shared" si="7"/>
        <v>1951.1739915981598</v>
      </c>
      <c r="R24" s="117">
        <f t="shared" ref="R24:V24" si="8">R25+R28+R30+R39</f>
        <v>1804.9322101632508</v>
      </c>
      <c r="S24" s="117">
        <f t="shared" si="8"/>
        <v>1201.3731687365898</v>
      </c>
      <c r="T24" s="117">
        <f t="shared" si="8"/>
        <v>1803.9337644903117</v>
      </c>
      <c r="U24" s="117">
        <f t="shared" si="8"/>
        <v>1634.1689660134771</v>
      </c>
      <c r="V24" s="117">
        <f t="shared" si="8"/>
        <v>1930.805786682718</v>
      </c>
      <c r="W24" s="117">
        <f t="shared" ref="W24" si="9">W25+W28+W30+W39</f>
        <v>1391.5772629211981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4063.5773910237322</v>
      </c>
      <c r="D25" s="122">
        <f t="shared" si="10"/>
        <v>3330.7092336397527</v>
      </c>
      <c r="E25" s="122">
        <f t="shared" si="10"/>
        <v>2909.4936295716329</v>
      </c>
      <c r="F25" s="122">
        <f t="shared" si="10"/>
        <v>3907.328654617409</v>
      </c>
      <c r="G25" s="122">
        <f t="shared" si="10"/>
        <v>3270.0014486977188</v>
      </c>
      <c r="H25" s="122">
        <f t="shared" si="10"/>
        <v>2954.4495419108648</v>
      </c>
      <c r="I25" s="122">
        <f t="shared" si="10"/>
        <v>1846.3747448624231</v>
      </c>
      <c r="J25" s="122">
        <f t="shared" si="10"/>
        <v>2192.2250733118226</v>
      </c>
      <c r="K25" s="122">
        <f t="shared" si="10"/>
        <v>2587.4013897470977</v>
      </c>
      <c r="L25" s="122">
        <f t="shared" si="10"/>
        <v>3017.8506259139267</v>
      </c>
      <c r="M25" s="122">
        <f t="shared" si="10"/>
        <v>2936.7875560935254</v>
      </c>
      <c r="N25" s="122">
        <f t="shared" si="10"/>
        <v>2594.0270837495295</v>
      </c>
      <c r="O25" s="122">
        <f t="shared" si="10"/>
        <v>3258.9746562379792</v>
      </c>
      <c r="P25" s="122">
        <f t="shared" si="10"/>
        <v>2490.8797051713532</v>
      </c>
      <c r="Q25" s="122">
        <f t="shared" si="10"/>
        <v>1897.9820071194265</v>
      </c>
      <c r="R25" s="122">
        <f t="shared" ref="R25:V25" si="11">SUM(R26:R27)</f>
        <v>1761.8323650445934</v>
      </c>
      <c r="S25" s="122">
        <f t="shared" si="11"/>
        <v>1164.5760827152533</v>
      </c>
      <c r="T25" s="122">
        <f t="shared" si="11"/>
        <v>1721.2670555187301</v>
      </c>
      <c r="U25" s="122">
        <f t="shared" si="11"/>
        <v>1585.1365337592258</v>
      </c>
      <c r="V25" s="122">
        <f t="shared" si="11"/>
        <v>1876.7962507858845</v>
      </c>
      <c r="W25" s="122">
        <f t="shared" ref="W25" si="12">SUM(W26:W27)</f>
        <v>1355.7536386538236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4063.5773910237322</v>
      </c>
      <c r="D26" s="98">
        <v>3330.7092336397527</v>
      </c>
      <c r="E26" s="98">
        <v>2909.4936295716329</v>
      </c>
      <c r="F26" s="98">
        <v>3907.328654617409</v>
      </c>
      <c r="G26" s="98">
        <v>3270.0014486977188</v>
      </c>
      <c r="H26" s="98">
        <v>2954.4495419108648</v>
      </c>
      <c r="I26" s="98">
        <v>1846.3747448624231</v>
      </c>
      <c r="J26" s="98">
        <v>2192.2250733118226</v>
      </c>
      <c r="K26" s="98">
        <v>2587.4013897470977</v>
      </c>
      <c r="L26" s="98">
        <v>3017.8506259139267</v>
      </c>
      <c r="M26" s="98">
        <v>2936.7875560935254</v>
      </c>
      <c r="N26" s="98">
        <v>2594.0270837495295</v>
      </c>
      <c r="O26" s="98">
        <v>3258.9746562379792</v>
      </c>
      <c r="P26" s="98">
        <v>2490.8797051713532</v>
      </c>
      <c r="Q26" s="98">
        <v>1897.9820071194265</v>
      </c>
      <c r="R26" s="98">
        <v>1761.8323650445934</v>
      </c>
      <c r="S26" s="98">
        <v>1164.5760827152533</v>
      </c>
      <c r="T26" s="98">
        <v>1721.2670555187301</v>
      </c>
      <c r="U26" s="98">
        <v>1585.1365337592258</v>
      </c>
      <c r="V26" s="98">
        <v>1876.7962507858845</v>
      </c>
      <c r="W26" s="98">
        <v>1355.7536386538236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62.850861768120872</v>
      </c>
      <c r="D30" s="122">
        <v>33.879921679476517</v>
      </c>
      <c r="E30" s="122">
        <v>51.195360857392359</v>
      </c>
      <c r="F30" s="122">
        <v>81.093824484574682</v>
      </c>
      <c r="G30" s="122">
        <v>66.811306400332057</v>
      </c>
      <c r="H30" s="122">
        <v>57.965406865744988</v>
      </c>
      <c r="I30" s="122">
        <v>36.351672939335337</v>
      </c>
      <c r="J30" s="122">
        <v>46.817080872794385</v>
      </c>
      <c r="K30" s="122">
        <v>59.399214558937224</v>
      </c>
      <c r="L30" s="122">
        <v>56.309667046667876</v>
      </c>
      <c r="M30" s="122">
        <v>63.724545388124717</v>
      </c>
      <c r="N30" s="122">
        <v>43.257550425099311</v>
      </c>
      <c r="O30" s="122">
        <v>46.326762592415776</v>
      </c>
      <c r="P30" s="122">
        <v>73.44913451646859</v>
      </c>
      <c r="Q30" s="122">
        <v>53.191984478733254</v>
      </c>
      <c r="R30" s="122">
        <v>43.099845118657456</v>
      </c>
      <c r="S30" s="122">
        <v>36.797086021336582</v>
      </c>
      <c r="T30" s="122">
        <v>82.6667089715815</v>
      </c>
      <c r="U30" s="122">
        <v>49.032432254251269</v>
      </c>
      <c r="V30" s="122">
        <v>54.009535896833533</v>
      </c>
      <c r="W30" s="122">
        <v>35.823624267374541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528.92033037876649</v>
      </c>
      <c r="D31" s="98">
        <v>532.03481865924925</v>
      </c>
      <c r="E31" s="98">
        <v>457.5937470990927</v>
      </c>
      <c r="F31" s="98">
        <v>639.44208089848257</v>
      </c>
      <c r="G31" s="98">
        <v>558.833863049461</v>
      </c>
      <c r="H31" s="98">
        <v>594.26916883447666</v>
      </c>
      <c r="I31" s="98">
        <v>495.41284044839551</v>
      </c>
      <c r="J31" s="98">
        <v>566.43107557797225</v>
      </c>
      <c r="K31" s="98">
        <v>549.21469145937863</v>
      </c>
      <c r="L31" s="98">
        <v>567.80849763090976</v>
      </c>
      <c r="M31" s="98">
        <v>608.55164257984529</v>
      </c>
      <c r="N31" s="98">
        <v>542.73525006702175</v>
      </c>
      <c r="O31" s="98">
        <v>469.33858009656313</v>
      </c>
      <c r="P31" s="98">
        <v>478.66042050543581</v>
      </c>
      <c r="Q31" s="98">
        <v>366.2083049622608</v>
      </c>
      <c r="R31" s="98">
        <v>474.07103101253449</v>
      </c>
      <c r="S31" s="98">
        <v>380.26452749301421</v>
      </c>
      <c r="T31" s="98">
        <v>530.95015850208142</v>
      </c>
      <c r="U31" s="98">
        <v>469.65149846480136</v>
      </c>
      <c r="V31" s="98">
        <v>502.7829143975847</v>
      </c>
      <c r="W31" s="98">
        <v>443.00001505442293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218.72774288308636</v>
      </c>
      <c r="D32" s="98">
        <v>226.41496140931258</v>
      </c>
      <c r="E32" s="98">
        <v>194.18557746682231</v>
      </c>
      <c r="F32" s="98">
        <v>291.29256697841697</v>
      </c>
      <c r="G32" s="98">
        <v>250.07126834148835</v>
      </c>
      <c r="H32" s="98">
        <v>264.05963331004028</v>
      </c>
      <c r="I32" s="98">
        <v>0</v>
      </c>
      <c r="J32" s="98">
        <v>252.24736086169889</v>
      </c>
      <c r="K32" s="98">
        <v>247.66193943524922</v>
      </c>
      <c r="L32" s="98">
        <v>254.25877476607101</v>
      </c>
      <c r="M32" s="98">
        <v>283.79137952346059</v>
      </c>
      <c r="N32" s="98">
        <v>254.49227472190245</v>
      </c>
      <c r="O32" s="98">
        <v>229.44763285642802</v>
      </c>
      <c r="P32" s="98">
        <v>209.87085449391134</v>
      </c>
      <c r="Q32" s="98">
        <v>0</v>
      </c>
      <c r="R32" s="98">
        <v>208.68405176807264</v>
      </c>
      <c r="S32" s="98">
        <v>0</v>
      </c>
      <c r="T32" s="98">
        <v>228.23294637270149</v>
      </c>
      <c r="U32" s="98">
        <v>203.76576918152611</v>
      </c>
      <c r="V32" s="98">
        <v>206.77281890526416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218.72774288308636</v>
      </c>
      <c r="D33" s="101">
        <v>226.41496140931258</v>
      </c>
      <c r="E33" s="101">
        <v>194.18557746682231</v>
      </c>
      <c r="F33" s="101">
        <v>291.29256697841697</v>
      </c>
      <c r="G33" s="101">
        <v>250.07126834148835</v>
      </c>
      <c r="H33" s="101">
        <v>264.05963331004028</v>
      </c>
      <c r="I33" s="101">
        <v>0</v>
      </c>
      <c r="J33" s="101">
        <v>252.24736086169889</v>
      </c>
      <c r="K33" s="101">
        <v>247.66193943524922</v>
      </c>
      <c r="L33" s="101">
        <v>254.25877476607101</v>
      </c>
      <c r="M33" s="101">
        <v>283.79137952346059</v>
      </c>
      <c r="N33" s="101">
        <v>254.49227472190245</v>
      </c>
      <c r="O33" s="101">
        <v>229.44763285642802</v>
      </c>
      <c r="P33" s="101">
        <v>209.87085449391134</v>
      </c>
      <c r="Q33" s="101">
        <v>0</v>
      </c>
      <c r="R33" s="101">
        <v>208.68405176807264</v>
      </c>
      <c r="S33" s="101">
        <v>0</v>
      </c>
      <c r="T33" s="101">
        <v>228.23294637270149</v>
      </c>
      <c r="U33" s="101">
        <v>203.76576918152611</v>
      </c>
      <c r="V33" s="101">
        <v>206.77281890526416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5693.178742574587</v>
      </c>
      <c r="D43" s="117">
        <f t="shared" si="14"/>
        <v>4778.2986775328091</v>
      </c>
      <c r="E43" s="117">
        <f t="shared" si="14"/>
        <v>4772.6202931446551</v>
      </c>
      <c r="F43" s="117">
        <f t="shared" si="14"/>
        <v>4525.0806837436176</v>
      </c>
      <c r="G43" s="117">
        <f t="shared" si="14"/>
        <v>4435.8826133265957</v>
      </c>
      <c r="H43" s="117">
        <f t="shared" si="14"/>
        <v>4157.9279410425797</v>
      </c>
      <c r="I43" s="117">
        <f t="shared" si="14"/>
        <v>2720.4466477758538</v>
      </c>
      <c r="J43" s="117">
        <f t="shared" si="14"/>
        <v>3539.7859014555952</v>
      </c>
      <c r="K43" s="117">
        <f t="shared" si="14"/>
        <v>3792.7246826125956</v>
      </c>
      <c r="L43" s="117">
        <f t="shared" si="14"/>
        <v>4188.7566429310909</v>
      </c>
      <c r="M43" s="117">
        <f t="shared" si="14"/>
        <v>3715.2423318427041</v>
      </c>
      <c r="N43" s="117">
        <f t="shared" si="14"/>
        <v>3763.3816899375829</v>
      </c>
      <c r="O43" s="117">
        <f t="shared" si="14"/>
        <v>3966.3089867293356</v>
      </c>
      <c r="P43" s="117">
        <f t="shared" si="14"/>
        <v>3083.6190099194068</v>
      </c>
      <c r="Q43" s="117">
        <f t="shared" si="14"/>
        <v>2869.3557098551069</v>
      </c>
      <c r="R43" s="117">
        <f t="shared" ref="R43:V43" si="15">R44+R47+R49+R58</f>
        <v>2512.968263510978</v>
      </c>
      <c r="S43" s="117">
        <f t="shared" si="15"/>
        <v>2382.8698586241062</v>
      </c>
      <c r="T43" s="117">
        <f t="shared" si="15"/>
        <v>2119.5342464333562</v>
      </c>
      <c r="U43" s="117">
        <f t="shared" si="15"/>
        <v>2584.3774905128826</v>
      </c>
      <c r="V43" s="117">
        <f t="shared" si="15"/>
        <v>2755.5706447514467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5129.8174548357529</v>
      </c>
      <c r="D44" s="122">
        <f t="shared" si="17"/>
        <v>4231.2100009621254</v>
      </c>
      <c r="E44" s="122">
        <f t="shared" si="17"/>
        <v>4217.193018722458</v>
      </c>
      <c r="F44" s="122">
        <f t="shared" si="17"/>
        <v>3999.8714307682676</v>
      </c>
      <c r="G44" s="122">
        <f t="shared" si="17"/>
        <v>3895.6446656014959</v>
      </c>
      <c r="H44" s="122">
        <f t="shared" si="17"/>
        <v>3589.5725752437083</v>
      </c>
      <c r="I44" s="122">
        <f t="shared" si="17"/>
        <v>2226.1715355459942</v>
      </c>
      <c r="J44" s="122">
        <f t="shared" si="17"/>
        <v>2892.2633530861681</v>
      </c>
      <c r="K44" s="122">
        <f t="shared" si="17"/>
        <v>3208.8522907901288</v>
      </c>
      <c r="L44" s="122">
        <f t="shared" si="17"/>
        <v>3583.9902319849675</v>
      </c>
      <c r="M44" s="122">
        <f t="shared" si="17"/>
        <v>3259.6888858169395</v>
      </c>
      <c r="N44" s="122">
        <f t="shared" si="17"/>
        <v>3342.9536632410891</v>
      </c>
      <c r="O44" s="122">
        <f t="shared" si="17"/>
        <v>3813.7606023858448</v>
      </c>
      <c r="P44" s="122">
        <f t="shared" si="17"/>
        <v>2995.438969247853</v>
      </c>
      <c r="Q44" s="122">
        <f t="shared" si="17"/>
        <v>2708.7693282409068</v>
      </c>
      <c r="R44" s="122">
        <f t="shared" ref="R44:V44" si="18">SUM(R45:R46)</f>
        <v>1989.477657799612</v>
      </c>
      <c r="S44" s="122">
        <f t="shared" si="18"/>
        <v>1813.4394102991118</v>
      </c>
      <c r="T44" s="122">
        <f t="shared" si="18"/>
        <v>1606.6501521767691</v>
      </c>
      <c r="U44" s="122">
        <f t="shared" si="18"/>
        <v>1994.3397691602322</v>
      </c>
      <c r="V44" s="122">
        <f t="shared" si="18"/>
        <v>2431.1228464473106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5129.8174548357529</v>
      </c>
      <c r="D45" s="98">
        <v>4231.2100009621254</v>
      </c>
      <c r="E45" s="98">
        <v>4217.193018722458</v>
      </c>
      <c r="F45" s="98">
        <v>3999.8714307682676</v>
      </c>
      <c r="G45" s="98">
        <v>3895.6446656014959</v>
      </c>
      <c r="H45" s="98">
        <v>3589.5725752437083</v>
      </c>
      <c r="I45" s="98">
        <v>2226.1715355459942</v>
      </c>
      <c r="J45" s="98">
        <v>2892.2633530861681</v>
      </c>
      <c r="K45" s="98">
        <v>3208.8522907901288</v>
      </c>
      <c r="L45" s="98">
        <v>3583.9902319849675</v>
      </c>
      <c r="M45" s="98">
        <v>3259.6888858169395</v>
      </c>
      <c r="N45" s="98">
        <v>3342.9536632410891</v>
      </c>
      <c r="O45" s="98">
        <v>3813.7606023858448</v>
      </c>
      <c r="P45" s="98">
        <v>2995.438969247853</v>
      </c>
      <c r="Q45" s="98">
        <v>2708.7693282409068</v>
      </c>
      <c r="R45" s="98">
        <v>1989.477657799612</v>
      </c>
      <c r="S45" s="98">
        <v>1813.4394102991118</v>
      </c>
      <c r="T45" s="98">
        <v>1606.6501521767691</v>
      </c>
      <c r="U45" s="98">
        <v>1994.3397691602322</v>
      </c>
      <c r="V45" s="98">
        <v>2431.1228464473106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563.36128773883388</v>
      </c>
      <c r="D49" s="122">
        <v>547.08867657068379</v>
      </c>
      <c r="E49" s="122">
        <v>555.42727442219677</v>
      </c>
      <c r="F49" s="122">
        <v>525.2092529753495</v>
      </c>
      <c r="G49" s="122">
        <v>540.23794772509927</v>
      </c>
      <c r="H49" s="122">
        <v>568.35536579887162</v>
      </c>
      <c r="I49" s="122">
        <v>494.27511222985947</v>
      </c>
      <c r="J49" s="122">
        <v>647.52254836942689</v>
      </c>
      <c r="K49" s="122">
        <v>583.87239182246674</v>
      </c>
      <c r="L49" s="122">
        <v>604.7664109461233</v>
      </c>
      <c r="M49" s="122">
        <v>455.55344602576446</v>
      </c>
      <c r="N49" s="122">
        <v>420.4280266964937</v>
      </c>
      <c r="O49" s="122">
        <v>152.54838434349085</v>
      </c>
      <c r="P49" s="122">
        <v>88.180040671553797</v>
      </c>
      <c r="Q49" s="122">
        <v>160.58638161419995</v>
      </c>
      <c r="R49" s="122">
        <v>523.49060571136602</v>
      </c>
      <c r="S49" s="122">
        <v>569.43044832499425</v>
      </c>
      <c r="T49" s="122">
        <v>512.88409425658722</v>
      </c>
      <c r="U49" s="122">
        <v>590.03772135265035</v>
      </c>
      <c r="V49" s="122">
        <v>324.4477983041362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730.1610212630568</v>
      </c>
      <c r="D50" s="98">
        <v>704.03827698753798</v>
      </c>
      <c r="E50" s="98">
        <v>728.87172522966648</v>
      </c>
      <c r="F50" s="98">
        <v>708.33135244790094</v>
      </c>
      <c r="G50" s="98">
        <v>746.09225378728604</v>
      </c>
      <c r="H50" s="98">
        <v>793.35288880222538</v>
      </c>
      <c r="I50" s="98">
        <v>581.2067573793388</v>
      </c>
      <c r="J50" s="98">
        <v>767.84661720998167</v>
      </c>
      <c r="K50" s="98">
        <v>727.00389051015588</v>
      </c>
      <c r="L50" s="98">
        <v>705.4211301542598</v>
      </c>
      <c r="M50" s="98">
        <v>718.41701882338475</v>
      </c>
      <c r="N50" s="98">
        <v>729.53346204426475</v>
      </c>
      <c r="O50" s="98">
        <v>569.99088692497719</v>
      </c>
      <c r="P50" s="98">
        <v>617.58853186911574</v>
      </c>
      <c r="Q50" s="98">
        <v>554.54399749973584</v>
      </c>
      <c r="R50" s="98">
        <v>528.05389505045116</v>
      </c>
      <c r="S50" s="98">
        <v>573.49626554279939</v>
      </c>
      <c r="T50" s="98">
        <v>514.87994421519056</v>
      </c>
      <c r="U50" s="98">
        <v>602.37098399680644</v>
      </c>
      <c r="V50" s="98">
        <v>673.78013644807345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302.14258626310459</v>
      </c>
      <c r="D51" s="98">
        <v>299.67517329581159</v>
      </c>
      <c r="E51" s="98">
        <v>310.21182880981286</v>
      </c>
      <c r="F51" s="98">
        <v>321.98396728600517</v>
      </c>
      <c r="G51" s="98">
        <v>334.14797383844621</v>
      </c>
      <c r="H51" s="98">
        <v>353.07248064647439</v>
      </c>
      <c r="I51" s="98">
        <v>0</v>
      </c>
      <c r="J51" s="98">
        <v>342.59778764840252</v>
      </c>
      <c r="K51" s="98">
        <v>328.24093466101311</v>
      </c>
      <c r="L51" s="98">
        <v>0</v>
      </c>
      <c r="M51" s="98">
        <v>334.31324640766775</v>
      </c>
      <c r="N51" s="98">
        <v>342.59125739328766</v>
      </c>
      <c r="O51" s="98">
        <v>0</v>
      </c>
      <c r="P51" s="98">
        <v>271.5152331774014</v>
      </c>
      <c r="Q51" s="98">
        <v>240.10607268663497</v>
      </c>
      <c r="R51" s="98">
        <v>231.44008800992387</v>
      </c>
      <c r="S51" s="98">
        <v>267.82336048740876</v>
      </c>
      <c r="T51" s="98">
        <v>218.71073260113693</v>
      </c>
      <c r="U51" s="98">
        <v>263.17949114234051</v>
      </c>
      <c r="V51" s="98">
        <v>280.84564592739167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302.14258626310459</v>
      </c>
      <c r="D52" s="101">
        <v>299.67517329581159</v>
      </c>
      <c r="E52" s="101">
        <v>310.21182880981286</v>
      </c>
      <c r="F52" s="101">
        <v>321.98396728600517</v>
      </c>
      <c r="G52" s="101">
        <v>334.14797383844621</v>
      </c>
      <c r="H52" s="101">
        <v>353.07248064647439</v>
      </c>
      <c r="I52" s="101">
        <v>0</v>
      </c>
      <c r="J52" s="101">
        <v>342.59778764840252</v>
      </c>
      <c r="K52" s="101">
        <v>328.24093466101311</v>
      </c>
      <c r="L52" s="101">
        <v>0</v>
      </c>
      <c r="M52" s="101">
        <v>334.31324640766775</v>
      </c>
      <c r="N52" s="101">
        <v>342.59125739328766</v>
      </c>
      <c r="O52" s="101">
        <v>0</v>
      </c>
      <c r="P52" s="101">
        <v>271.5152331774014</v>
      </c>
      <c r="Q52" s="101">
        <v>240.10607268663497</v>
      </c>
      <c r="R52" s="101">
        <v>231.44008800992387</v>
      </c>
      <c r="S52" s="101">
        <v>267.82336048740876</v>
      </c>
      <c r="T52" s="101">
        <v>218.71073260113693</v>
      </c>
      <c r="U52" s="101">
        <v>263.17949114234051</v>
      </c>
      <c r="V52" s="101">
        <v>280.84564592739167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3494.2469065583709</v>
      </c>
      <c r="D62" s="117">
        <f t="shared" si="21"/>
        <v>3255.2832367147812</v>
      </c>
      <c r="E62" s="117">
        <f t="shared" si="21"/>
        <v>3192.6215902264662</v>
      </c>
      <c r="F62" s="117">
        <f t="shared" si="21"/>
        <v>3135.6840944048281</v>
      </c>
      <c r="G62" s="117">
        <f t="shared" si="21"/>
        <v>2918.5805081092176</v>
      </c>
      <c r="H62" s="117">
        <f t="shared" si="21"/>
        <v>2453.02597002518</v>
      </c>
      <c r="I62" s="117">
        <f t="shared" si="21"/>
        <v>2343.0154406160905</v>
      </c>
      <c r="J62" s="117">
        <f t="shared" si="21"/>
        <v>2041.9752675662955</v>
      </c>
      <c r="K62" s="117">
        <f t="shared" si="21"/>
        <v>2386.0239083248562</v>
      </c>
      <c r="L62" s="117">
        <f t="shared" si="21"/>
        <v>2754.1985795190585</v>
      </c>
      <c r="M62" s="117">
        <f t="shared" si="21"/>
        <v>2499.5160175632586</v>
      </c>
      <c r="N62" s="117">
        <f t="shared" si="21"/>
        <v>2652.9183158116134</v>
      </c>
      <c r="O62" s="117">
        <f t="shared" si="21"/>
        <v>2909.785838450357</v>
      </c>
      <c r="P62" s="117">
        <f t="shared" si="21"/>
        <v>2237.576765688123</v>
      </c>
      <c r="Q62" s="117">
        <f t="shared" si="21"/>
        <v>2172.2721720630993</v>
      </c>
      <c r="R62" s="117">
        <f t="shared" ref="R62:V62" si="22">R63+R66+R68+R77</f>
        <v>1767.2010746706853</v>
      </c>
      <c r="S62" s="117">
        <f t="shared" si="22"/>
        <v>1553.2400987313461</v>
      </c>
      <c r="T62" s="117">
        <f t="shared" si="22"/>
        <v>1584.7392065981778</v>
      </c>
      <c r="U62" s="117">
        <f t="shared" si="22"/>
        <v>1675.0743791159805</v>
      </c>
      <c r="V62" s="117">
        <f t="shared" si="22"/>
        <v>1662.3461943437092</v>
      </c>
      <c r="W62" s="117">
        <f t="shared" ref="W62" si="23">W63+W66+W68+W77</f>
        <v>1619.0490154640975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3109.8058952666079</v>
      </c>
      <c r="D63" s="122">
        <f t="shared" si="24"/>
        <v>2769.1679716899835</v>
      </c>
      <c r="E63" s="122">
        <f t="shared" si="24"/>
        <v>2732.4516340744867</v>
      </c>
      <c r="F63" s="122">
        <f t="shared" si="24"/>
        <v>2689.6932796658216</v>
      </c>
      <c r="G63" s="122">
        <f t="shared" si="24"/>
        <v>2484.7711163990421</v>
      </c>
      <c r="H63" s="122">
        <f t="shared" si="24"/>
        <v>2043.8779744283331</v>
      </c>
      <c r="I63" s="122">
        <f t="shared" si="24"/>
        <v>1846.551279909864</v>
      </c>
      <c r="J63" s="122">
        <f t="shared" si="24"/>
        <v>1686.1292937379526</v>
      </c>
      <c r="K63" s="122">
        <f t="shared" si="24"/>
        <v>2037.3956589742479</v>
      </c>
      <c r="L63" s="122">
        <f t="shared" si="24"/>
        <v>2376.754419943778</v>
      </c>
      <c r="M63" s="122">
        <f t="shared" si="24"/>
        <v>2108.0691097605659</v>
      </c>
      <c r="N63" s="122">
        <f t="shared" si="24"/>
        <v>2258.1365617219817</v>
      </c>
      <c r="O63" s="122">
        <f t="shared" si="24"/>
        <v>2483.9419578063566</v>
      </c>
      <c r="P63" s="122">
        <f t="shared" si="24"/>
        <v>1853.090746090126</v>
      </c>
      <c r="Q63" s="122">
        <f t="shared" si="24"/>
        <v>1798.6753901552984</v>
      </c>
      <c r="R63" s="122">
        <f t="shared" ref="R63:V63" si="25">SUM(R64:R65)</f>
        <v>1436.4113465676394</v>
      </c>
      <c r="S63" s="122">
        <f t="shared" si="25"/>
        <v>1225.0470770425093</v>
      </c>
      <c r="T63" s="122">
        <f t="shared" si="25"/>
        <v>1234.398237935751</v>
      </c>
      <c r="U63" s="122">
        <f t="shared" si="25"/>
        <v>1316.3471197358397</v>
      </c>
      <c r="V63" s="122">
        <f t="shared" si="25"/>
        <v>1368.1398862511217</v>
      </c>
      <c r="W63" s="122">
        <f t="shared" ref="W63" si="26">SUM(W64:W65)</f>
        <v>1219.0105577087284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3109.8058952666079</v>
      </c>
      <c r="D64" s="98">
        <v>2769.1679716899835</v>
      </c>
      <c r="E64" s="98">
        <v>2732.4516340744867</v>
      </c>
      <c r="F64" s="98">
        <v>2689.6932796658216</v>
      </c>
      <c r="G64" s="98">
        <v>2484.7711163990421</v>
      </c>
      <c r="H64" s="98">
        <v>2043.8779744283331</v>
      </c>
      <c r="I64" s="98">
        <v>1846.551279909864</v>
      </c>
      <c r="J64" s="98">
        <v>1686.1292937379526</v>
      </c>
      <c r="K64" s="98">
        <v>2037.3956589742479</v>
      </c>
      <c r="L64" s="98">
        <v>2376.754419943778</v>
      </c>
      <c r="M64" s="98">
        <v>2108.0691097605659</v>
      </c>
      <c r="N64" s="98">
        <v>2258.1365617219817</v>
      </c>
      <c r="O64" s="98">
        <v>2483.9419578063566</v>
      </c>
      <c r="P64" s="98">
        <v>1853.090746090126</v>
      </c>
      <c r="Q64" s="98">
        <v>1798.6753901552984</v>
      </c>
      <c r="R64" s="98">
        <v>1436.4113465676394</v>
      </c>
      <c r="S64" s="98">
        <v>1225.0470770425093</v>
      </c>
      <c r="T64" s="98">
        <v>1234.398237935751</v>
      </c>
      <c r="U64" s="98">
        <v>1316.3471197358397</v>
      </c>
      <c r="V64" s="98">
        <v>1368.1398862511217</v>
      </c>
      <c r="W64" s="98">
        <v>1219.0105577087284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382.60317218457595</v>
      </c>
      <c r="D68" s="122">
        <v>482.86388919375753</v>
      </c>
      <c r="E68" s="122">
        <v>456.93833277672155</v>
      </c>
      <c r="F68" s="122">
        <v>442.89017039771772</v>
      </c>
      <c r="G68" s="122">
        <v>430.69927951138351</v>
      </c>
      <c r="H68" s="122">
        <v>406.1039457714183</v>
      </c>
      <c r="I68" s="122">
        <v>493.68508197691483</v>
      </c>
      <c r="J68" s="122">
        <v>350.20665874925902</v>
      </c>
      <c r="K68" s="122">
        <v>342.72369777629535</v>
      </c>
      <c r="L68" s="122">
        <v>371.50216966835939</v>
      </c>
      <c r="M68" s="122">
        <v>384.65387799632151</v>
      </c>
      <c r="N68" s="122">
        <v>388.06255297978004</v>
      </c>
      <c r="O68" s="122">
        <v>418.69591079643294</v>
      </c>
      <c r="P68" s="122">
        <v>379.83699013832006</v>
      </c>
      <c r="Q68" s="122">
        <v>370.49207131088485</v>
      </c>
      <c r="R68" s="122">
        <v>327.34909554331233</v>
      </c>
      <c r="S68" s="122">
        <v>322.81905454287192</v>
      </c>
      <c r="T68" s="122">
        <v>343.45063871610193</v>
      </c>
      <c r="U68" s="122">
        <v>349.87504287361037</v>
      </c>
      <c r="V68" s="122">
        <v>287.98605978694826</v>
      </c>
      <c r="W68" s="122">
        <v>394.6688274241821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471.09771696689461</v>
      </c>
      <c r="D69" s="98">
        <v>486.29398964317431</v>
      </c>
      <c r="E69" s="98">
        <v>496.37244092121267</v>
      </c>
      <c r="F69" s="98">
        <v>499.35342100159278</v>
      </c>
      <c r="G69" s="98">
        <v>497.62562767723614</v>
      </c>
      <c r="H69" s="98">
        <v>470.30215135606176</v>
      </c>
      <c r="I69" s="98">
        <v>495.71537900463204</v>
      </c>
      <c r="J69" s="98">
        <v>464.41463132153473</v>
      </c>
      <c r="K69" s="98">
        <v>470.08176527318341</v>
      </c>
      <c r="L69" s="98">
        <v>483.17001082286333</v>
      </c>
      <c r="M69" s="98">
        <v>447.14993776718683</v>
      </c>
      <c r="N69" s="98">
        <v>445.8834333217431</v>
      </c>
      <c r="O69" s="98">
        <v>421.30979588499929</v>
      </c>
      <c r="P69" s="98">
        <v>388.71011837100798</v>
      </c>
      <c r="Q69" s="98">
        <v>374.07941082710101</v>
      </c>
      <c r="R69" s="98">
        <v>379.47330289999951</v>
      </c>
      <c r="S69" s="98">
        <v>379.9850484978636</v>
      </c>
      <c r="T69" s="98">
        <v>407.84475036125167</v>
      </c>
      <c r="U69" s="98">
        <v>380.78073541968149</v>
      </c>
      <c r="V69" s="98">
        <v>368.59009890336927</v>
      </c>
      <c r="W69" s="98">
        <v>398.68613111512019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194.82147352028636</v>
      </c>
      <c r="D70" s="98">
        <v>207.02657908267003</v>
      </c>
      <c r="E70" s="98">
        <v>211.27927988887151</v>
      </c>
      <c r="F70" s="98">
        <v>227.13176562699368</v>
      </c>
      <c r="G70" s="98">
        <v>222.84419904457786</v>
      </c>
      <c r="H70" s="98">
        <v>208.71603004993455</v>
      </c>
      <c r="I70" s="98">
        <v>244.09636486919192</v>
      </c>
      <c r="J70" s="98">
        <v>206.71326980262899</v>
      </c>
      <c r="K70" s="98">
        <v>212.16625926749239</v>
      </c>
      <c r="L70" s="98">
        <v>216.53062747563925</v>
      </c>
      <c r="M70" s="98">
        <v>0</v>
      </c>
      <c r="N70" s="98">
        <v>209.04301858625672</v>
      </c>
      <c r="O70" s="98">
        <v>206.3945856038201</v>
      </c>
      <c r="P70" s="98">
        <v>170.463473341976</v>
      </c>
      <c r="Q70" s="98">
        <v>162.07082793957872</v>
      </c>
      <c r="R70" s="98">
        <v>166.95335114772121</v>
      </c>
      <c r="S70" s="98">
        <v>177.18662411055516</v>
      </c>
      <c r="T70" s="98">
        <v>174.7847785570473</v>
      </c>
      <c r="U70" s="98">
        <v>165.25779658387458</v>
      </c>
      <c r="V70" s="98">
        <v>150.52523117121845</v>
      </c>
      <c r="W70" s="98">
        <v>181.3461995706802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194.82147352028636</v>
      </c>
      <c r="D71" s="101">
        <v>207.02657908267003</v>
      </c>
      <c r="E71" s="101">
        <v>211.27927988887151</v>
      </c>
      <c r="F71" s="101">
        <v>227.13176562699368</v>
      </c>
      <c r="G71" s="101">
        <v>222.84419904457786</v>
      </c>
      <c r="H71" s="101">
        <v>208.71603004993455</v>
      </c>
      <c r="I71" s="101">
        <v>244.09636486919192</v>
      </c>
      <c r="J71" s="101">
        <v>206.71326980262899</v>
      </c>
      <c r="K71" s="101">
        <v>212.16625926749239</v>
      </c>
      <c r="L71" s="101">
        <v>216.53062747563925</v>
      </c>
      <c r="M71" s="101">
        <v>0</v>
      </c>
      <c r="N71" s="101">
        <v>209.04301858625672</v>
      </c>
      <c r="O71" s="101">
        <v>206.3945856038201</v>
      </c>
      <c r="P71" s="101">
        <v>170.463473341976</v>
      </c>
      <c r="Q71" s="101">
        <v>162.07082793957872</v>
      </c>
      <c r="R71" s="101">
        <v>166.95335114772121</v>
      </c>
      <c r="S71" s="101">
        <v>177.18662411055516</v>
      </c>
      <c r="T71" s="101">
        <v>174.7847785570473</v>
      </c>
      <c r="U71" s="101">
        <v>165.25779658387458</v>
      </c>
      <c r="V71" s="101">
        <v>150.52523117121845</v>
      </c>
      <c r="W71" s="101">
        <v>181.3461995706802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1.8378391071869085</v>
      </c>
      <c r="D77" s="122">
        <v>3.2513758310400682</v>
      </c>
      <c r="E77" s="122">
        <v>3.2316233752579882</v>
      </c>
      <c r="F77" s="122">
        <v>3.1006443412887372</v>
      </c>
      <c r="G77" s="122">
        <v>3.1101121987920988</v>
      </c>
      <c r="H77" s="122">
        <v>3.044049825428508</v>
      </c>
      <c r="I77" s="122">
        <v>2.7790787293116597</v>
      </c>
      <c r="J77" s="122">
        <v>5.6393150790838638</v>
      </c>
      <c r="K77" s="122">
        <v>5.9045515743127126</v>
      </c>
      <c r="L77" s="122">
        <v>5.9419899069210249</v>
      </c>
      <c r="M77" s="122">
        <v>6.7930298063711616</v>
      </c>
      <c r="N77" s="122">
        <v>6.7192011098520243</v>
      </c>
      <c r="O77" s="122">
        <v>7.1479698475673024</v>
      </c>
      <c r="P77" s="122">
        <v>4.6490294596769388</v>
      </c>
      <c r="Q77" s="122">
        <v>3.1047105969160635</v>
      </c>
      <c r="R77" s="122">
        <v>3.4406325597334604</v>
      </c>
      <c r="S77" s="122">
        <v>5.3739671459647935</v>
      </c>
      <c r="T77" s="122">
        <v>6.8903299463246732</v>
      </c>
      <c r="U77" s="122">
        <v>8.8522165065302882</v>
      </c>
      <c r="V77" s="122">
        <v>6.2202483056391564</v>
      </c>
      <c r="W77" s="122">
        <v>5.3696303311870217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205.49043100584393</v>
      </c>
      <c r="D78" s="98">
        <v>214.78805914882173</v>
      </c>
      <c r="E78" s="98">
        <v>223.57790900332697</v>
      </c>
      <c r="F78" s="98">
        <v>228.40980432558015</v>
      </c>
      <c r="G78" s="98">
        <v>230.78587571136771</v>
      </c>
      <c r="H78" s="98">
        <v>220.38651945830838</v>
      </c>
      <c r="I78" s="98">
        <v>223.2064414314618</v>
      </c>
      <c r="J78" s="98">
        <v>198.55482894336652</v>
      </c>
      <c r="K78" s="98">
        <v>205.29524083304074</v>
      </c>
      <c r="L78" s="98">
        <v>211.59133429767863</v>
      </c>
      <c r="M78" s="98">
        <v>181.34242012334082</v>
      </c>
      <c r="N78" s="98">
        <v>190.63725007389567</v>
      </c>
      <c r="O78" s="98">
        <v>209.6942699352719</v>
      </c>
      <c r="P78" s="98">
        <v>180.02862287923719</v>
      </c>
      <c r="Q78" s="98">
        <v>178.58952006949178</v>
      </c>
      <c r="R78" s="98">
        <v>167.61548961154813</v>
      </c>
      <c r="S78" s="98">
        <v>171.65427541129176</v>
      </c>
      <c r="T78" s="98">
        <v>173.2724550386836</v>
      </c>
      <c r="U78" s="98">
        <v>180.55741669858776</v>
      </c>
      <c r="V78" s="98">
        <v>166.30692061255397</v>
      </c>
      <c r="W78" s="98">
        <v>185.6753276892091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60.665534470718818</v>
      </c>
      <c r="D81" s="117">
        <f t="shared" si="28"/>
        <v>30.317499646161515</v>
      </c>
      <c r="E81" s="117">
        <f t="shared" si="28"/>
        <v>43.652763463397427</v>
      </c>
      <c r="F81" s="117">
        <f t="shared" si="28"/>
        <v>66.389412924716183</v>
      </c>
      <c r="G81" s="117">
        <f t="shared" si="28"/>
        <v>52.755927696065534</v>
      </c>
      <c r="H81" s="117">
        <f t="shared" si="28"/>
        <v>44.253149239159235</v>
      </c>
      <c r="I81" s="117">
        <f t="shared" si="28"/>
        <v>22.484175446997366</v>
      </c>
      <c r="J81" s="117">
        <f t="shared" si="28"/>
        <v>24.884071397569983</v>
      </c>
      <c r="K81" s="117">
        <f t="shared" si="28"/>
        <v>35.668821816236502</v>
      </c>
      <c r="L81" s="117">
        <f t="shared" si="28"/>
        <v>38.700314969771185</v>
      </c>
      <c r="M81" s="117">
        <f t="shared" si="28"/>
        <v>38.782964791936422</v>
      </c>
      <c r="N81" s="117">
        <f t="shared" si="28"/>
        <v>22.10486608790757</v>
      </c>
      <c r="O81" s="117">
        <f t="shared" si="28"/>
        <v>2.9251305897284707</v>
      </c>
      <c r="P81" s="117">
        <f t="shared" si="28"/>
        <v>0</v>
      </c>
      <c r="Q81" s="117">
        <f t="shared" si="28"/>
        <v>5.4866315193813904</v>
      </c>
      <c r="R81" s="117">
        <f t="shared" ref="R81:V81" si="29">R82+R85+R87+R100</f>
        <v>16.826713139228588</v>
      </c>
      <c r="S81" s="117">
        <f t="shared" si="29"/>
        <v>27.234190804113759</v>
      </c>
      <c r="T81" s="117">
        <f t="shared" si="29"/>
        <v>52.393049051217218</v>
      </c>
      <c r="U81" s="117">
        <f t="shared" si="29"/>
        <v>32.040080945656555</v>
      </c>
      <c r="V81" s="117">
        <f t="shared" si="29"/>
        <v>22.702078750885878</v>
      </c>
      <c r="W81" s="117">
        <f t="shared" ref="W81" si="30">W82+W85+W87+W100</f>
        <v>17.560664960744038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60.665534470718818</v>
      </c>
      <c r="D87" s="122">
        <v>30.317499646161515</v>
      </c>
      <c r="E87" s="122">
        <v>43.652763463397427</v>
      </c>
      <c r="F87" s="122">
        <v>66.389412924716183</v>
      </c>
      <c r="G87" s="122">
        <v>52.755927696065534</v>
      </c>
      <c r="H87" s="122">
        <v>44.253149239159235</v>
      </c>
      <c r="I87" s="122">
        <v>22.484175446997366</v>
      </c>
      <c r="J87" s="122">
        <v>24.884071397569983</v>
      </c>
      <c r="K87" s="122">
        <v>35.668821816236502</v>
      </c>
      <c r="L87" s="122">
        <v>38.700314969771185</v>
      </c>
      <c r="M87" s="122">
        <v>38.782964791936422</v>
      </c>
      <c r="N87" s="122">
        <v>22.10486608790757</v>
      </c>
      <c r="O87" s="122">
        <v>2.9251305897284707</v>
      </c>
      <c r="P87" s="122">
        <v>0</v>
      </c>
      <c r="Q87" s="122">
        <v>5.4866315193813904</v>
      </c>
      <c r="R87" s="122">
        <v>16.826713139228588</v>
      </c>
      <c r="S87" s="122">
        <v>27.234190804113759</v>
      </c>
      <c r="T87" s="122">
        <v>52.393049051217218</v>
      </c>
      <c r="U87" s="122">
        <v>32.040080945656555</v>
      </c>
      <c r="V87" s="122">
        <v>22.702078750885878</v>
      </c>
      <c r="W87" s="122">
        <v>17.560664960744038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528.92033037876661</v>
      </c>
      <c r="D92" s="101">
        <v>532.03481865924914</v>
      </c>
      <c r="E92" s="101">
        <v>457.59374709909264</v>
      </c>
      <c r="F92" s="101">
        <v>639.44208089848257</v>
      </c>
      <c r="G92" s="101">
        <v>558.83386304946089</v>
      </c>
      <c r="H92" s="101">
        <v>594.26916883447677</v>
      </c>
      <c r="I92" s="101">
        <v>495.41284044839546</v>
      </c>
      <c r="J92" s="101">
        <v>566.43107557797225</v>
      </c>
      <c r="K92" s="101">
        <v>549.21469145937863</v>
      </c>
      <c r="L92" s="101">
        <v>567.80849763090976</v>
      </c>
      <c r="M92" s="101">
        <v>608.55164257984529</v>
      </c>
      <c r="N92" s="101">
        <v>542.73525006702164</v>
      </c>
      <c r="O92" s="101">
        <v>469.33858009656319</v>
      </c>
      <c r="P92" s="101">
        <v>0</v>
      </c>
      <c r="Q92" s="101">
        <v>366.20830496226085</v>
      </c>
      <c r="R92" s="101">
        <v>474.07103101253443</v>
      </c>
      <c r="S92" s="101">
        <v>380.26452749301427</v>
      </c>
      <c r="T92" s="101">
        <v>530.95015850208154</v>
      </c>
      <c r="U92" s="101">
        <v>469.65149846480131</v>
      </c>
      <c r="V92" s="101">
        <v>502.7829143975847</v>
      </c>
      <c r="W92" s="101">
        <v>443.00001505442299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218.72774288308636</v>
      </c>
      <c r="D93" s="104">
        <v>226.41496140931258</v>
      </c>
      <c r="E93" s="104">
        <v>194.18557746682225</v>
      </c>
      <c r="F93" s="104">
        <v>291.29256697841697</v>
      </c>
      <c r="G93" s="104">
        <v>250.07126834148835</v>
      </c>
      <c r="H93" s="104">
        <v>264.05963331004023</v>
      </c>
      <c r="I93" s="104">
        <v>0</v>
      </c>
      <c r="J93" s="104">
        <v>252.24736086169881</v>
      </c>
      <c r="K93" s="104">
        <v>247.66193943524914</v>
      </c>
      <c r="L93" s="104">
        <v>254.25877476607104</v>
      </c>
      <c r="M93" s="104">
        <v>283.79137952346053</v>
      </c>
      <c r="N93" s="104">
        <v>254.49227472190245</v>
      </c>
      <c r="O93" s="104">
        <v>229.44763285642802</v>
      </c>
      <c r="P93" s="104">
        <v>0</v>
      </c>
      <c r="Q93" s="104">
        <v>0</v>
      </c>
      <c r="R93" s="104">
        <v>208.68405176807266</v>
      </c>
      <c r="S93" s="104">
        <v>0</v>
      </c>
      <c r="T93" s="104">
        <v>228.23294637270146</v>
      </c>
      <c r="U93" s="104">
        <v>203.76576918152614</v>
      </c>
      <c r="V93" s="104">
        <v>206.77281890526416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218.72774288308636</v>
      </c>
      <c r="D94" s="98">
        <v>226.41496140931258</v>
      </c>
      <c r="E94" s="98">
        <v>194.18557746682225</v>
      </c>
      <c r="F94" s="98">
        <v>291.29256697841697</v>
      </c>
      <c r="G94" s="98">
        <v>250.07126834148835</v>
      </c>
      <c r="H94" s="98">
        <v>264.05963331004023</v>
      </c>
      <c r="I94" s="98">
        <v>0</v>
      </c>
      <c r="J94" s="98">
        <v>252.24736086169881</v>
      </c>
      <c r="K94" s="98">
        <v>247.66193943524914</v>
      </c>
      <c r="L94" s="98">
        <v>254.25877476607104</v>
      </c>
      <c r="M94" s="98">
        <v>283.79137952346053</v>
      </c>
      <c r="N94" s="98">
        <v>254.49227472190245</v>
      </c>
      <c r="O94" s="98">
        <v>229.44763285642802</v>
      </c>
      <c r="P94" s="98">
        <v>0</v>
      </c>
      <c r="Q94" s="98">
        <v>0</v>
      </c>
      <c r="R94" s="98">
        <v>208.68405176807266</v>
      </c>
      <c r="S94" s="98">
        <v>0</v>
      </c>
      <c r="T94" s="98">
        <v>228.23294637270146</v>
      </c>
      <c r="U94" s="98">
        <v>203.76576918152614</v>
      </c>
      <c r="V94" s="98">
        <v>206.77281890526416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62.873903238551662</v>
      </c>
      <c r="D143" s="117">
        <f t="shared" si="49"/>
        <v>33.862824714108775</v>
      </c>
      <c r="E143" s="117">
        <f t="shared" si="49"/>
        <v>51.20230960136989</v>
      </c>
      <c r="F143" s="117">
        <f t="shared" si="49"/>
        <v>81.094641222420236</v>
      </c>
      <c r="G143" s="117">
        <f t="shared" si="49"/>
        <v>66.813311071292162</v>
      </c>
      <c r="H143" s="117">
        <f t="shared" si="49"/>
        <v>57.970034792559439</v>
      </c>
      <c r="I143" s="117">
        <f t="shared" si="49"/>
        <v>36.362002865351478</v>
      </c>
      <c r="J143" s="117">
        <f t="shared" si="49"/>
        <v>46.82835935131088</v>
      </c>
      <c r="K143" s="117">
        <f t="shared" si="49"/>
        <v>59.386810098735658</v>
      </c>
      <c r="L143" s="117">
        <f t="shared" si="49"/>
        <v>56.307609529822571</v>
      </c>
      <c r="M143" s="117">
        <f t="shared" si="49"/>
        <v>63.72430940235548</v>
      </c>
      <c r="N143" s="117">
        <f t="shared" si="49"/>
        <v>43.253367285332274</v>
      </c>
      <c r="O143" s="117">
        <f t="shared" si="49"/>
        <v>46.334110851168738</v>
      </c>
      <c r="P143" s="117">
        <f t="shared" si="49"/>
        <v>73.43701885810114</v>
      </c>
      <c r="Q143" s="117">
        <f t="shared" si="49"/>
        <v>53.182787873736821</v>
      </c>
      <c r="R143" s="117">
        <f t="shared" ref="R143:V143" si="50">R144+R146+R148+R157</f>
        <v>43.097130610649977</v>
      </c>
      <c r="S143" s="117">
        <f t="shared" si="50"/>
        <v>36.790890249296204</v>
      </c>
      <c r="T143" s="117">
        <f t="shared" si="50"/>
        <v>82.668741627404813</v>
      </c>
      <c r="U143" s="117">
        <f t="shared" si="50"/>
        <v>49.025265347285035</v>
      </c>
      <c r="V143" s="117">
        <f t="shared" si="50"/>
        <v>54.017523760810029</v>
      </c>
      <c r="W143" s="117">
        <f t="shared" ref="W143" si="51">W144+W146+W148+W157</f>
        <v>35.839462681749033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62.873903238551662</v>
      </c>
      <c r="D148" s="122">
        <v>33.862824714108775</v>
      </c>
      <c r="E148" s="122">
        <v>51.20230960136989</v>
      </c>
      <c r="F148" s="122">
        <v>81.094641222420236</v>
      </c>
      <c r="G148" s="122">
        <v>66.813311071292162</v>
      </c>
      <c r="H148" s="122">
        <v>57.970034792559439</v>
      </c>
      <c r="I148" s="122">
        <v>36.362002865351478</v>
      </c>
      <c r="J148" s="122">
        <v>46.82835935131088</v>
      </c>
      <c r="K148" s="122">
        <v>59.386810098735658</v>
      </c>
      <c r="L148" s="122">
        <v>56.307609529822571</v>
      </c>
      <c r="M148" s="122">
        <v>63.72430940235548</v>
      </c>
      <c r="N148" s="122">
        <v>43.253367285332274</v>
      </c>
      <c r="O148" s="122">
        <v>46.334110851168738</v>
      </c>
      <c r="P148" s="122">
        <v>73.43701885810114</v>
      </c>
      <c r="Q148" s="122">
        <v>53.182787873736821</v>
      </c>
      <c r="R148" s="122">
        <v>43.097130610649977</v>
      </c>
      <c r="S148" s="122">
        <v>36.790890249296204</v>
      </c>
      <c r="T148" s="122">
        <v>82.668741627404813</v>
      </c>
      <c r="U148" s="122">
        <v>49.025265347285035</v>
      </c>
      <c r="V148" s="122">
        <v>54.017523760810029</v>
      </c>
      <c r="W148" s="122">
        <v>35.839462681749033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528.92033037876661</v>
      </c>
      <c r="D149" s="98">
        <v>532.03481865924914</v>
      </c>
      <c r="E149" s="98">
        <v>457.59374709909264</v>
      </c>
      <c r="F149" s="98">
        <v>639.44208089848257</v>
      </c>
      <c r="G149" s="98">
        <v>558.833863049461</v>
      </c>
      <c r="H149" s="98">
        <v>594.26916883447655</v>
      </c>
      <c r="I149" s="98">
        <v>495.41284044839551</v>
      </c>
      <c r="J149" s="98">
        <v>566.43107557797225</v>
      </c>
      <c r="K149" s="98">
        <v>549.21469145937874</v>
      </c>
      <c r="L149" s="98">
        <v>567.80849763090964</v>
      </c>
      <c r="M149" s="98">
        <v>608.55164257984529</v>
      </c>
      <c r="N149" s="98">
        <v>542.73525006702164</v>
      </c>
      <c r="O149" s="98">
        <v>469.33858009656319</v>
      </c>
      <c r="P149" s="98">
        <v>478.66042050543581</v>
      </c>
      <c r="Q149" s="98">
        <v>366.20830496226085</v>
      </c>
      <c r="R149" s="98">
        <v>474.07103101253455</v>
      </c>
      <c r="S149" s="98">
        <v>380.26452749301421</v>
      </c>
      <c r="T149" s="98">
        <v>530.95015850208154</v>
      </c>
      <c r="U149" s="98">
        <v>469.65149846480131</v>
      </c>
      <c r="V149" s="98">
        <v>502.78291439758465</v>
      </c>
      <c r="W149" s="98">
        <v>443.00001505442282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218.72774288308636</v>
      </c>
      <c r="D150" s="98">
        <v>226.41496140931258</v>
      </c>
      <c r="E150" s="98">
        <v>194.18557746682228</v>
      </c>
      <c r="F150" s="98">
        <v>291.29256697841691</v>
      </c>
      <c r="G150" s="98">
        <v>250.07126834148829</v>
      </c>
      <c r="H150" s="98">
        <v>264.05963331004017</v>
      </c>
      <c r="I150" s="98">
        <v>0</v>
      </c>
      <c r="J150" s="98">
        <v>252.24736086169887</v>
      </c>
      <c r="K150" s="98">
        <v>247.66193943524917</v>
      </c>
      <c r="L150" s="98">
        <v>254.25877476607104</v>
      </c>
      <c r="M150" s="98">
        <v>283.79137952346048</v>
      </c>
      <c r="N150" s="98">
        <v>254.49227472190245</v>
      </c>
      <c r="O150" s="98">
        <v>229.44763285642799</v>
      </c>
      <c r="P150" s="98">
        <v>209.87085449391131</v>
      </c>
      <c r="Q150" s="98">
        <v>0</v>
      </c>
      <c r="R150" s="98">
        <v>208.68405176807269</v>
      </c>
      <c r="S150" s="98">
        <v>0</v>
      </c>
      <c r="T150" s="98">
        <v>228.23294637270143</v>
      </c>
      <c r="U150" s="98">
        <v>203.76576918152617</v>
      </c>
      <c r="V150" s="98">
        <v>206.77281890526416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218.72774288308636</v>
      </c>
      <c r="D151" s="101">
        <v>226.41496140931258</v>
      </c>
      <c r="E151" s="101">
        <v>194.18557746682228</v>
      </c>
      <c r="F151" s="101">
        <v>291.29256697841691</v>
      </c>
      <c r="G151" s="101">
        <v>250.07126834148829</v>
      </c>
      <c r="H151" s="101">
        <v>264.05963331004017</v>
      </c>
      <c r="I151" s="101">
        <v>0</v>
      </c>
      <c r="J151" s="101">
        <v>252.24736086169887</v>
      </c>
      <c r="K151" s="101">
        <v>247.66193943524917</v>
      </c>
      <c r="L151" s="101">
        <v>254.25877476607104</v>
      </c>
      <c r="M151" s="101">
        <v>283.79137952346048</v>
      </c>
      <c r="N151" s="101">
        <v>254.49227472190245</v>
      </c>
      <c r="O151" s="101">
        <v>229.44763285642799</v>
      </c>
      <c r="P151" s="101">
        <v>209.87085449391131</v>
      </c>
      <c r="Q151" s="101">
        <v>0</v>
      </c>
      <c r="R151" s="101">
        <v>208.68405176807269</v>
      </c>
      <c r="S151" s="101">
        <v>0</v>
      </c>
      <c r="T151" s="101">
        <v>228.23294637270143</v>
      </c>
      <c r="U151" s="101">
        <v>203.76576918152617</v>
      </c>
      <c r="V151" s="101">
        <v>206.77281890526416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62.91640382218759</v>
      </c>
      <c r="D161" s="117">
        <f t="shared" si="54"/>
        <v>33.856513905969521</v>
      </c>
      <c r="E161" s="117">
        <f t="shared" si="54"/>
        <v>51.208696911532122</v>
      </c>
      <c r="F161" s="117">
        <f t="shared" si="54"/>
        <v>81.08982332374633</v>
      </c>
      <c r="G161" s="117">
        <f t="shared" si="54"/>
        <v>66.798416032735616</v>
      </c>
      <c r="H161" s="117">
        <f t="shared" si="54"/>
        <v>57.940519237381665</v>
      </c>
      <c r="I161" s="117">
        <f t="shared" si="54"/>
        <v>36.296935558739492</v>
      </c>
      <c r="J161" s="117">
        <f t="shared" si="54"/>
        <v>46.78737792841094</v>
      </c>
      <c r="K161" s="117">
        <f t="shared" si="54"/>
        <v>59.408324517145466</v>
      </c>
      <c r="L161" s="117">
        <f t="shared" si="54"/>
        <v>56.339544182014016</v>
      </c>
      <c r="M161" s="117">
        <f t="shared" si="54"/>
        <v>63.6047058940554</v>
      </c>
      <c r="N161" s="117">
        <f t="shared" si="54"/>
        <v>43.296200552122954</v>
      </c>
      <c r="O161" s="117">
        <f t="shared" si="54"/>
        <v>46.338945848093196</v>
      </c>
      <c r="P161" s="117">
        <f t="shared" si="54"/>
        <v>73.545402974152253</v>
      </c>
      <c r="Q161" s="117">
        <f t="shared" si="54"/>
        <v>53.146872444298126</v>
      </c>
      <c r="R161" s="117">
        <f t="shared" ref="R161:V161" si="55">R162+R164+R166+R175</f>
        <v>43.15857596863782</v>
      </c>
      <c r="S161" s="117">
        <f t="shared" si="55"/>
        <v>36.756538023593578</v>
      </c>
      <c r="T161" s="117">
        <f t="shared" si="55"/>
        <v>82.743037251716174</v>
      </c>
      <c r="U161" s="117">
        <f t="shared" si="55"/>
        <v>49.128668314974398</v>
      </c>
      <c r="V161" s="117">
        <f t="shared" si="55"/>
        <v>0</v>
      </c>
      <c r="W161" s="117">
        <f t="shared" ref="W161" si="56">W162+W164+W166+W175</f>
        <v>35.787026919941141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62.91640382218759</v>
      </c>
      <c r="D166" s="122">
        <v>33.856513905969521</v>
      </c>
      <c r="E166" s="122">
        <v>51.208696911532122</v>
      </c>
      <c r="F166" s="122">
        <v>81.08982332374633</v>
      </c>
      <c r="G166" s="122">
        <v>66.798416032735616</v>
      </c>
      <c r="H166" s="122">
        <v>57.940519237381665</v>
      </c>
      <c r="I166" s="122">
        <v>36.296935558739492</v>
      </c>
      <c r="J166" s="122">
        <v>46.78737792841094</v>
      </c>
      <c r="K166" s="122">
        <v>59.408324517145466</v>
      </c>
      <c r="L166" s="122">
        <v>56.339544182014016</v>
      </c>
      <c r="M166" s="122">
        <v>63.6047058940554</v>
      </c>
      <c r="N166" s="122">
        <v>43.296200552122954</v>
      </c>
      <c r="O166" s="122">
        <v>46.338945848093196</v>
      </c>
      <c r="P166" s="122">
        <v>73.545402974152253</v>
      </c>
      <c r="Q166" s="122">
        <v>53.146872444298126</v>
      </c>
      <c r="R166" s="122">
        <v>43.15857596863782</v>
      </c>
      <c r="S166" s="122">
        <v>36.756538023593578</v>
      </c>
      <c r="T166" s="122">
        <v>82.743037251716174</v>
      </c>
      <c r="U166" s="122">
        <v>49.128668314974398</v>
      </c>
      <c r="V166" s="122">
        <v>0</v>
      </c>
      <c r="W166" s="122">
        <v>35.787026919941141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528.92033037876661</v>
      </c>
      <c r="D167" s="98">
        <v>532.03481865924903</v>
      </c>
      <c r="E167" s="98">
        <v>457.59374709909275</v>
      </c>
      <c r="F167" s="98">
        <v>639.44208089848269</v>
      </c>
      <c r="G167" s="98">
        <v>558.833863049461</v>
      </c>
      <c r="H167" s="98">
        <v>594.26916883447655</v>
      </c>
      <c r="I167" s="98">
        <v>495.41284044839546</v>
      </c>
      <c r="J167" s="98">
        <v>566.43107557797214</v>
      </c>
      <c r="K167" s="98">
        <v>549.21469145937863</v>
      </c>
      <c r="L167" s="98">
        <v>567.80849763090964</v>
      </c>
      <c r="M167" s="98">
        <v>608.55164257984529</v>
      </c>
      <c r="N167" s="98">
        <v>542.73525006702164</v>
      </c>
      <c r="O167" s="98">
        <v>469.33858009656313</v>
      </c>
      <c r="P167" s="98">
        <v>478.66042050543581</v>
      </c>
      <c r="Q167" s="98">
        <v>366.20830496226085</v>
      </c>
      <c r="R167" s="98">
        <v>474.07103101253438</v>
      </c>
      <c r="S167" s="98">
        <v>380.26452749301421</v>
      </c>
      <c r="T167" s="98">
        <v>530.95015850208142</v>
      </c>
      <c r="U167" s="98">
        <v>469.65149846480136</v>
      </c>
      <c r="V167" s="98">
        <v>0</v>
      </c>
      <c r="W167" s="98">
        <v>443.00001505442287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218.72774288308634</v>
      </c>
      <c r="D168" s="98">
        <v>226.41496140931258</v>
      </c>
      <c r="E168" s="98">
        <v>194.18557746682231</v>
      </c>
      <c r="F168" s="98">
        <v>291.29256697841703</v>
      </c>
      <c r="G168" s="98">
        <v>250.07126834148829</v>
      </c>
      <c r="H168" s="98">
        <v>264.05963331004028</v>
      </c>
      <c r="I168" s="98">
        <v>0</v>
      </c>
      <c r="J168" s="98">
        <v>252.24736086169889</v>
      </c>
      <c r="K168" s="98">
        <v>247.6619394352492</v>
      </c>
      <c r="L168" s="98">
        <v>254.25877476607107</v>
      </c>
      <c r="M168" s="98">
        <v>283.79137952346053</v>
      </c>
      <c r="N168" s="98">
        <v>254.49227472190245</v>
      </c>
      <c r="O168" s="98">
        <v>229.44763285642802</v>
      </c>
      <c r="P168" s="98">
        <v>209.87085449391131</v>
      </c>
      <c r="Q168" s="98">
        <v>0</v>
      </c>
      <c r="R168" s="98">
        <v>208.68405176807266</v>
      </c>
      <c r="S168" s="98">
        <v>0</v>
      </c>
      <c r="T168" s="98">
        <v>228.23294637270146</v>
      </c>
      <c r="U168" s="98">
        <v>203.76576918152614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218.72774288308634</v>
      </c>
      <c r="D169" s="101">
        <v>226.41496140931258</v>
      </c>
      <c r="E169" s="101">
        <v>194.18557746682231</v>
      </c>
      <c r="F169" s="101">
        <v>291.29256697841703</v>
      </c>
      <c r="G169" s="101">
        <v>250.07126834148829</v>
      </c>
      <c r="H169" s="101">
        <v>264.05963331004028</v>
      </c>
      <c r="I169" s="101">
        <v>0</v>
      </c>
      <c r="J169" s="101">
        <v>252.24736086169889</v>
      </c>
      <c r="K169" s="101">
        <v>247.6619394352492</v>
      </c>
      <c r="L169" s="101">
        <v>254.25877476607107</v>
      </c>
      <c r="M169" s="101">
        <v>283.79137952346053</v>
      </c>
      <c r="N169" s="101">
        <v>254.49227472190245</v>
      </c>
      <c r="O169" s="101">
        <v>229.44763285642802</v>
      </c>
      <c r="P169" s="101">
        <v>209.87085449391131</v>
      </c>
      <c r="Q169" s="101">
        <v>0</v>
      </c>
      <c r="R169" s="101">
        <v>208.68405176807266</v>
      </c>
      <c r="S169" s="101">
        <v>0</v>
      </c>
      <c r="T169" s="101">
        <v>228.23294637270146</v>
      </c>
      <c r="U169" s="101">
        <v>203.76576918152614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180.36231689881137</v>
      </c>
      <c r="D3" s="118">
        <f t="shared" si="0"/>
        <v>164.07548430857855</v>
      </c>
      <c r="E3" s="118">
        <f t="shared" si="0"/>
        <v>166.34045195675765</v>
      </c>
      <c r="F3" s="118">
        <f t="shared" si="0"/>
        <v>139.88274860697129</v>
      </c>
      <c r="G3" s="118">
        <f t="shared" si="0"/>
        <v>141.05973230699624</v>
      </c>
      <c r="H3" s="118">
        <f t="shared" si="0"/>
        <v>160.33732393780048</v>
      </c>
      <c r="I3" s="118">
        <f t="shared" si="0"/>
        <v>159.83302275063696</v>
      </c>
      <c r="J3" s="118">
        <f t="shared" si="0"/>
        <v>150.08285429347143</v>
      </c>
      <c r="K3" s="118">
        <f t="shared" si="0"/>
        <v>123.07778791294365</v>
      </c>
      <c r="L3" s="118">
        <f t="shared" si="0"/>
        <v>162.275397379157</v>
      </c>
      <c r="M3" s="118">
        <f t="shared" si="0"/>
        <v>135.75306538956065</v>
      </c>
      <c r="N3" s="118">
        <f t="shared" si="0"/>
        <v>119.89133342874213</v>
      </c>
      <c r="O3" s="118">
        <f t="shared" si="0"/>
        <v>0</v>
      </c>
      <c r="P3" s="118">
        <f t="shared" si="0"/>
        <v>0</v>
      </c>
      <c r="Q3" s="118">
        <f t="shared" si="0"/>
        <v>104.17426465089628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71.752953862767228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152.58835391047134</v>
      </c>
      <c r="D4" s="123">
        <f t="shared" si="3"/>
        <v>132.90480149482968</v>
      </c>
      <c r="E4" s="123">
        <f t="shared" si="3"/>
        <v>136.00614238544409</v>
      </c>
      <c r="F4" s="123">
        <f t="shared" si="3"/>
        <v>108.64307535371698</v>
      </c>
      <c r="G4" s="123">
        <f t="shared" si="3"/>
        <v>109.72377887921304</v>
      </c>
      <c r="H4" s="123">
        <f t="shared" si="3"/>
        <v>122.94139874525352</v>
      </c>
      <c r="I4" s="123">
        <f t="shared" si="3"/>
        <v>123.0952470911233</v>
      </c>
      <c r="J4" s="123">
        <f t="shared" si="3"/>
        <v>109.15653847415361</v>
      </c>
      <c r="K4" s="123">
        <f t="shared" si="3"/>
        <v>92.729205139294194</v>
      </c>
      <c r="L4" s="123">
        <f t="shared" si="3"/>
        <v>133.58088768163151</v>
      </c>
      <c r="M4" s="123">
        <f t="shared" si="3"/>
        <v>109.88251760533619</v>
      </c>
      <c r="N4" s="123">
        <f t="shared" si="3"/>
        <v>94.58258822776628</v>
      </c>
      <c r="O4" s="123">
        <f t="shared" si="3"/>
        <v>0</v>
      </c>
      <c r="P4" s="123">
        <f t="shared" si="3"/>
        <v>0</v>
      </c>
      <c r="Q4" s="123">
        <f t="shared" si="3"/>
        <v>84.084767122034663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49.058487360482069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151.51678064791352</v>
      </c>
      <c r="D5" s="99">
        <v>131.98180805103596</v>
      </c>
      <c r="E5" s="99">
        <v>135.07977913177726</v>
      </c>
      <c r="F5" s="99">
        <v>107.90517013360693</v>
      </c>
      <c r="G5" s="99">
        <v>108.98301439626894</v>
      </c>
      <c r="H5" s="99">
        <v>122.12565224444208</v>
      </c>
      <c r="I5" s="99">
        <v>122.28826656928203</v>
      </c>
      <c r="J5" s="99">
        <v>108.4433291653977</v>
      </c>
      <c r="K5" s="99">
        <v>92.126985650976636</v>
      </c>
      <c r="L5" s="99">
        <v>132.71966984042317</v>
      </c>
      <c r="M5" s="99">
        <v>109.18139978721885</v>
      </c>
      <c r="N5" s="99">
        <v>93.979705006848206</v>
      </c>
      <c r="O5" s="99">
        <v>0</v>
      </c>
      <c r="P5" s="99">
        <v>0</v>
      </c>
      <c r="Q5" s="99">
        <v>83.541343661767883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48.725911467874838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1.071573262557824</v>
      </c>
      <c r="D6" s="99">
        <v>0.92299344379371806</v>
      </c>
      <c r="E6" s="99">
        <v>0.92636325366682704</v>
      </c>
      <c r="F6" s="99">
        <v>0.73790522011004489</v>
      </c>
      <c r="G6" s="99">
        <v>0.74076448294410502</v>
      </c>
      <c r="H6" s="99">
        <v>0.81574650081144096</v>
      </c>
      <c r="I6" s="99">
        <v>0.80698052184126579</v>
      </c>
      <c r="J6" s="99">
        <v>0.71320930875590116</v>
      </c>
      <c r="K6" s="99">
        <v>0.60221948831756078</v>
      </c>
      <c r="L6" s="99">
        <v>0.86121784120835798</v>
      </c>
      <c r="M6" s="99">
        <v>0.70111781811733587</v>
      </c>
      <c r="N6" s="99">
        <v>0.60288322091807101</v>
      </c>
      <c r="O6" s="99">
        <v>0</v>
      </c>
      <c r="P6" s="99">
        <v>0</v>
      </c>
      <c r="Q6" s="99">
        <v>0.54342346026678212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0.3325758926072277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1.1176744677776922E-2</v>
      </c>
      <c r="D7" s="123">
        <f t="shared" si="6"/>
        <v>8.4894926519962534E-3</v>
      </c>
      <c r="E7" s="123">
        <f t="shared" si="6"/>
        <v>0.25876374554616227</v>
      </c>
      <c r="F7" s="123">
        <f t="shared" si="6"/>
        <v>0.28345484556071376</v>
      </c>
      <c r="G7" s="123">
        <f t="shared" si="6"/>
        <v>0.29897932147073808</v>
      </c>
      <c r="H7" s="123">
        <f t="shared" si="6"/>
        <v>0.69456491402096943</v>
      </c>
      <c r="I7" s="123">
        <f t="shared" si="6"/>
        <v>0.42636151021003371</v>
      </c>
      <c r="J7" s="123">
        <f t="shared" si="6"/>
        <v>0.41464190323146471</v>
      </c>
      <c r="K7" s="123">
        <f t="shared" si="6"/>
        <v>0.28690190239975383</v>
      </c>
      <c r="L7" s="123">
        <f t="shared" si="6"/>
        <v>0.33716427729047121</v>
      </c>
      <c r="M7" s="123">
        <f t="shared" si="6"/>
        <v>0.26876874234472059</v>
      </c>
      <c r="N7" s="123">
        <f t="shared" si="6"/>
        <v>0.22858794031449656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7.4682287238964404E-2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1.1176744677776922E-2</v>
      </c>
      <c r="D8" s="99">
        <f>RES_hhdet_in_fech!D8/RES_summary!D$21</f>
        <v>8.4894926519962534E-3</v>
      </c>
      <c r="E8" s="99">
        <f>RES_hhdet_in_fech!E8/RES_summary!E$21</f>
        <v>0.25876374554616227</v>
      </c>
      <c r="F8" s="99">
        <f>RES_hhdet_in_fech!F8/RES_summary!F$21</f>
        <v>0.28345484556071376</v>
      </c>
      <c r="G8" s="99">
        <f>RES_hhdet_in_fech!G8/RES_summary!G$21</f>
        <v>0.29897932147073808</v>
      </c>
      <c r="H8" s="99">
        <f>RES_hhdet_in_fech!H8/RES_summary!H$21</f>
        <v>0.69456491402096943</v>
      </c>
      <c r="I8" s="99">
        <f>RES_hhdet_in_fech!I8/RES_summary!I$21</f>
        <v>0.42636151021003371</v>
      </c>
      <c r="J8" s="99">
        <f>RES_hhdet_in_fech!J8/RES_summary!J$21</f>
        <v>0.41464190323146471</v>
      </c>
      <c r="K8" s="99">
        <f>RES_hhdet_in_fech!K8/RES_summary!K$21</f>
        <v>0.28690190239975383</v>
      </c>
      <c r="L8" s="99">
        <f>RES_hhdet_in_fech!L8/RES_summary!L$21</f>
        <v>0.33716427729047121</v>
      </c>
      <c r="M8" s="99">
        <f>RES_hhdet_in_fech!M8/RES_summary!M$21</f>
        <v>0.26876874234472059</v>
      </c>
      <c r="N8" s="99">
        <f>RES_hhdet_in_fech!N8/RES_summary!N$21</f>
        <v>0.22858794031449656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7.4682287238964404E-2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19.638213410369101</v>
      </c>
      <c r="D9" s="123">
        <v>22.075466998919353</v>
      </c>
      <c r="E9" s="123">
        <v>21.04107468280111</v>
      </c>
      <c r="F9" s="123">
        <v>22.122184979891053</v>
      </c>
      <c r="G9" s="123">
        <v>21.772172460408768</v>
      </c>
      <c r="H9" s="123">
        <v>25.730923128030391</v>
      </c>
      <c r="I9" s="123">
        <v>26.205993329755103</v>
      </c>
      <c r="J9" s="123">
        <v>29.138325366172378</v>
      </c>
      <c r="K9" s="123">
        <v>21.587901733975656</v>
      </c>
      <c r="L9" s="123">
        <v>20.51791590259468</v>
      </c>
      <c r="M9" s="123">
        <v>19.1461552381062</v>
      </c>
      <c r="N9" s="123">
        <v>18.478030680490249</v>
      </c>
      <c r="O9" s="123">
        <v>0</v>
      </c>
      <c r="P9" s="123">
        <v>0</v>
      </c>
      <c r="Q9" s="123">
        <v>14.503726694429579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16.969139940675582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22.838174997241531</v>
      </c>
      <c r="D11" s="99">
        <v>25.052773911230805</v>
      </c>
      <c r="E11" s="99">
        <v>20.963824057478533</v>
      </c>
      <c r="F11" s="99">
        <v>27.810309820175739</v>
      </c>
      <c r="G11" s="99">
        <v>24.968696841517197</v>
      </c>
      <c r="H11" s="99">
        <v>32.093106368747037</v>
      </c>
      <c r="I11" s="99">
        <v>26.10845283048161</v>
      </c>
      <c r="J11" s="99">
        <v>35.257146264418566</v>
      </c>
      <c r="K11" s="99">
        <v>25.626365916650318</v>
      </c>
      <c r="L11" s="99">
        <v>23.952142423789958</v>
      </c>
      <c r="M11" s="99">
        <v>23.087291545408345</v>
      </c>
      <c r="N11" s="99">
        <v>20.849928692479384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17.180438175840383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18.708876524534102</v>
      </c>
      <c r="D12" s="99">
        <v>20.637851038762037</v>
      </c>
      <c r="E12" s="99">
        <v>17.282939766020228</v>
      </c>
      <c r="F12" s="99">
        <v>23.22082009190094</v>
      </c>
      <c r="G12" s="99">
        <v>20.811468498882292</v>
      </c>
      <c r="H12" s="99">
        <v>26.758789444217587</v>
      </c>
      <c r="I12" s="99">
        <v>0</v>
      </c>
      <c r="J12" s="99">
        <v>29.513064804376356</v>
      </c>
      <c r="K12" s="99">
        <v>21.541691744176994</v>
      </c>
      <c r="L12" s="99">
        <v>20.164485323662976</v>
      </c>
      <c r="M12" s="99">
        <v>19.664537302210285</v>
      </c>
      <c r="N12" s="99">
        <v>17.929847572107988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9.4444138026200459</v>
      </c>
      <c r="D13" s="102">
        <v>10.661563189796592</v>
      </c>
      <c r="E13" s="102">
        <v>8.8962585400730507</v>
      </c>
      <c r="F13" s="102">
        <v>12.668757308873714</v>
      </c>
      <c r="G13" s="102">
        <v>11.173184198108771</v>
      </c>
      <c r="H13" s="102">
        <v>14.260362717675973</v>
      </c>
      <c r="I13" s="102">
        <v>0</v>
      </c>
      <c r="J13" s="102">
        <v>15.700978424673748</v>
      </c>
      <c r="K13" s="102">
        <v>11.55590988786286</v>
      </c>
      <c r="L13" s="102">
        <v>10.72552174034907</v>
      </c>
      <c r="M13" s="102">
        <v>10.766505023888927</v>
      </c>
      <c r="N13" s="102">
        <v>9.776674317880202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9.2644627219140521</v>
      </c>
      <c r="D14" s="105">
        <v>9.976287848965443</v>
      </c>
      <c r="E14" s="105">
        <v>8.386681225947175</v>
      </c>
      <c r="F14" s="105">
        <v>10.552062783027234</v>
      </c>
      <c r="G14" s="105">
        <v>9.6382843007735186</v>
      </c>
      <c r="H14" s="105">
        <v>12.498426726541611</v>
      </c>
      <c r="I14" s="105">
        <v>0</v>
      </c>
      <c r="J14" s="105">
        <v>13.812086379702611</v>
      </c>
      <c r="K14" s="105">
        <v>9.9857818563141336</v>
      </c>
      <c r="L14" s="105">
        <v>9.4389635833139067</v>
      </c>
      <c r="M14" s="105">
        <v>8.8980322783213541</v>
      </c>
      <c r="N14" s="105">
        <v>8.1531732542277844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20.135733308757143</v>
      </c>
      <c r="D15" s="102">
        <v>22.937406826697572</v>
      </c>
      <c r="E15" s="102">
        <v>22.713984435744546</v>
      </c>
      <c r="F15" s="102">
        <v>21.925649600680071</v>
      </c>
      <c r="G15" s="102">
        <v>22.477004875919452</v>
      </c>
      <c r="H15" s="102">
        <v>26.562054387832106</v>
      </c>
      <c r="I15" s="102">
        <v>28.140612577294263</v>
      </c>
      <c r="J15" s="102">
        <v>30.661299966821407</v>
      </c>
      <c r="K15" s="102">
        <v>23.162052738804451</v>
      </c>
      <c r="L15" s="102">
        <v>21.252700366357072</v>
      </c>
      <c r="M15" s="102">
        <v>20.377817075475726</v>
      </c>
      <c r="N15" s="102">
        <v>19.467951359704255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17.498881032846448</v>
      </c>
      <c r="D16" s="105">
        <v>20.017151790060097</v>
      </c>
      <c r="E16" s="105">
        <v>19.846265942597778</v>
      </c>
      <c r="F16" s="105">
        <v>19.305003446501019</v>
      </c>
      <c r="G16" s="105">
        <v>19.765353913432026</v>
      </c>
      <c r="H16" s="105">
        <v>23.343176614444523</v>
      </c>
      <c r="I16" s="105">
        <v>25.053223201696706</v>
      </c>
      <c r="J16" s="105">
        <v>27.002501912522476</v>
      </c>
      <c r="K16" s="105">
        <v>20.455304322749338</v>
      </c>
      <c r="L16" s="105">
        <v>18.770685919901592</v>
      </c>
      <c r="M16" s="105">
        <v>18.127534407622036</v>
      </c>
      <c r="N16" s="105">
        <v>17.379570867698302</v>
      </c>
      <c r="O16" s="105">
        <v>0</v>
      </c>
      <c r="P16" s="105">
        <v>0</v>
      </c>
      <c r="Q16" s="105">
        <v>14.503726694429579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16.950539437867988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8.3211069603569747</v>
      </c>
      <c r="D17" s="99">
        <v>9.7697491044886373</v>
      </c>
      <c r="E17" s="99">
        <v>9.6736587647312735</v>
      </c>
      <c r="F17" s="99">
        <v>9.9764355591891185</v>
      </c>
      <c r="G17" s="99">
        <v>10.056035767983108</v>
      </c>
      <c r="H17" s="99">
        <v>11.765242073501627</v>
      </c>
      <c r="I17" s="99">
        <v>13.870397394169112</v>
      </c>
      <c r="J17" s="99">
        <v>13.619732919805232</v>
      </c>
      <c r="K17" s="99">
        <v>10.440717462696549</v>
      </c>
      <c r="L17" s="99">
        <v>9.4983969849783012</v>
      </c>
      <c r="M17" s="99">
        <v>9.5306031306788217</v>
      </c>
      <c r="N17" s="99">
        <v>9.1410327988063464</v>
      </c>
      <c r="O17" s="99">
        <v>0</v>
      </c>
      <c r="P17" s="99">
        <v>0</v>
      </c>
      <c r="Q17" s="99">
        <v>6.9341685021970525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8.1815483053353777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9.1777740724894716</v>
      </c>
      <c r="D18" s="99">
        <v>10.247402685571458</v>
      </c>
      <c r="E18" s="99">
        <v>10.172607177866501</v>
      </c>
      <c r="F18" s="99">
        <v>9.3285678873119</v>
      </c>
      <c r="G18" s="99">
        <v>9.7093181454489148</v>
      </c>
      <c r="H18" s="99">
        <v>11.577934540942897</v>
      </c>
      <c r="I18" s="99">
        <v>11.1828258075276</v>
      </c>
      <c r="J18" s="99">
        <v>13.382768992717239</v>
      </c>
      <c r="K18" s="99">
        <v>10.014586860052788</v>
      </c>
      <c r="L18" s="99">
        <v>9.2722889349232887</v>
      </c>
      <c r="M18" s="99">
        <v>8.5969312769432111</v>
      </c>
      <c r="N18" s="99">
        <v>8.2385380688919572</v>
      </c>
      <c r="O18" s="99">
        <v>0</v>
      </c>
      <c r="P18" s="99">
        <v>0</v>
      </c>
      <c r="Q18" s="99">
        <v>7.5695581922325248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8.7689911325326086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8.1245728332931328</v>
      </c>
      <c r="D19" s="123">
        <v>9.0867263221775207</v>
      </c>
      <c r="E19" s="123">
        <v>9.0344711429662894</v>
      </c>
      <c r="F19" s="123">
        <v>8.8340334278025612</v>
      </c>
      <c r="G19" s="123">
        <v>9.2648016459036615</v>
      </c>
      <c r="H19" s="123">
        <v>10.97043715049559</v>
      </c>
      <c r="I19" s="123">
        <v>10.105420819548515</v>
      </c>
      <c r="J19" s="123">
        <v>11.373348549913969</v>
      </c>
      <c r="K19" s="123">
        <v>8.4737791372740485</v>
      </c>
      <c r="L19" s="123">
        <v>7.8394295176403563</v>
      </c>
      <c r="M19" s="123">
        <v>6.4556238037735403</v>
      </c>
      <c r="N19" s="123">
        <v>6.6021265801711042</v>
      </c>
      <c r="O19" s="123">
        <v>0</v>
      </c>
      <c r="P19" s="123">
        <v>0</v>
      </c>
      <c r="Q19" s="123">
        <v>5.5857708344320365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5.6506442743706069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8.1245728332931328</v>
      </c>
      <c r="D22" s="110">
        <v>9.0867263221775207</v>
      </c>
      <c r="E22" s="110">
        <v>9.0344711429662894</v>
      </c>
      <c r="F22" s="110">
        <v>8.8340334278025612</v>
      </c>
      <c r="G22" s="110">
        <v>9.2648016459036615</v>
      </c>
      <c r="H22" s="110">
        <v>10.97043715049559</v>
      </c>
      <c r="I22" s="110">
        <v>10.105420819548515</v>
      </c>
      <c r="J22" s="110">
        <v>11.373348549913969</v>
      </c>
      <c r="K22" s="110">
        <v>8.4737791372740485</v>
      </c>
      <c r="L22" s="110">
        <v>7.8394295176403563</v>
      </c>
      <c r="M22" s="110">
        <v>6.4556238037735403</v>
      </c>
      <c r="N22" s="110">
        <v>6.6021265801711042</v>
      </c>
      <c r="O22" s="110">
        <v>0</v>
      </c>
      <c r="P22" s="110">
        <v>0</v>
      </c>
      <c r="Q22" s="110">
        <v>5.5857708344320365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5.6506442743706069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205.83759621043239</v>
      </c>
      <c r="D24" s="118">
        <f t="shared" si="7"/>
        <v>190.31613087470041</v>
      </c>
      <c r="E24" s="118">
        <f t="shared" si="7"/>
        <v>165.55450157470369</v>
      </c>
      <c r="F24" s="118">
        <f t="shared" si="7"/>
        <v>203.63137646289135</v>
      </c>
      <c r="G24" s="118">
        <f t="shared" si="7"/>
        <v>179.54333945305595</v>
      </c>
      <c r="H24" s="118">
        <f t="shared" si="7"/>
        <v>199.21104792295057</v>
      </c>
      <c r="I24" s="118">
        <f t="shared" si="7"/>
        <v>135.40902918818753</v>
      </c>
      <c r="J24" s="118">
        <f t="shared" si="7"/>
        <v>179.29402175430354</v>
      </c>
      <c r="K24" s="118">
        <f t="shared" si="7"/>
        <v>152.76554787383569</v>
      </c>
      <c r="L24" s="118">
        <f t="shared" si="7"/>
        <v>157.77157930991564</v>
      </c>
      <c r="M24" s="118">
        <f t="shared" si="7"/>
        <v>138.83709437413287</v>
      </c>
      <c r="N24" s="118">
        <f t="shared" si="7"/>
        <v>126.37019463419372</v>
      </c>
      <c r="O24" s="118">
        <f t="shared" si="7"/>
        <v>141.05176899455233</v>
      </c>
      <c r="P24" s="118">
        <f t="shared" si="7"/>
        <v>109.63242579406744</v>
      </c>
      <c r="Q24" s="118">
        <f t="shared" si="7"/>
        <v>90.125304502392112</v>
      </c>
      <c r="R24" s="118">
        <f t="shared" ref="R24:V24" si="8">R25+R28+R30+R39</f>
        <v>117.79563639443145</v>
      </c>
      <c r="S24" s="118">
        <f t="shared" si="8"/>
        <v>95.132927103599656</v>
      </c>
      <c r="T24" s="118">
        <f t="shared" si="8"/>
        <v>117.19979257807078</v>
      </c>
      <c r="U24" s="118">
        <f t="shared" si="8"/>
        <v>94.082955988874346</v>
      </c>
      <c r="V24" s="118">
        <f t="shared" si="8"/>
        <v>88.369174780521149</v>
      </c>
      <c r="W24" s="118">
        <f t="shared" ref="W24" si="9">W25+W28+W30+W39</f>
        <v>76.072599708877561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178.06357836564533</v>
      </c>
      <c r="D25" s="123">
        <f t="shared" si="10"/>
        <v>159.14517708169089</v>
      </c>
      <c r="E25" s="123">
        <f t="shared" si="10"/>
        <v>135.2206238293906</v>
      </c>
      <c r="F25" s="123">
        <f t="shared" si="10"/>
        <v>172.39173873695776</v>
      </c>
      <c r="G25" s="123">
        <f t="shared" si="10"/>
        <v>148.20731019456878</v>
      </c>
      <c r="H25" s="123">
        <f t="shared" si="10"/>
        <v>161.81568884616476</v>
      </c>
      <c r="I25" s="123">
        <f t="shared" si="10"/>
        <v>98.670983283177193</v>
      </c>
      <c r="J25" s="123">
        <f t="shared" si="10"/>
        <v>138.36801849481074</v>
      </c>
      <c r="K25" s="123">
        <f t="shared" si="10"/>
        <v>122.41662924917462</v>
      </c>
      <c r="L25" s="123">
        <f t="shared" si="10"/>
        <v>129.07701108121287</v>
      </c>
      <c r="M25" s="123">
        <f t="shared" si="10"/>
        <v>112.96668980930608</v>
      </c>
      <c r="N25" s="123">
        <f t="shared" si="10"/>
        <v>101.06212121771263</v>
      </c>
      <c r="O25" s="123">
        <f t="shared" si="10"/>
        <v>118.49165844154494</v>
      </c>
      <c r="P25" s="123">
        <f t="shared" si="10"/>
        <v>89.440538131749278</v>
      </c>
      <c r="Q25" s="123">
        <f t="shared" si="10"/>
        <v>70.079691144112275</v>
      </c>
      <c r="R25" s="123">
        <f t="shared" ref="R25:V25" si="11">SUM(R26:R27)</f>
        <v>89.740135788752639</v>
      </c>
      <c r="S25" s="123">
        <f t="shared" si="11"/>
        <v>63.508519839996836</v>
      </c>
      <c r="T25" s="123">
        <f t="shared" si="11"/>
        <v>86.777338014215061</v>
      </c>
      <c r="U25" s="123">
        <f t="shared" si="11"/>
        <v>69.25785679470269</v>
      </c>
      <c r="V25" s="123">
        <f t="shared" si="11"/>
        <v>67.848042693189896</v>
      </c>
      <c r="W25" s="123">
        <f t="shared" ref="W25" si="12">SUM(W26:W27)</f>
        <v>53.378210831655622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175.46062467399497</v>
      </c>
      <c r="D26" s="99">
        <v>156.83842949359368</v>
      </c>
      <c r="E26" s="99">
        <v>133.29315125778143</v>
      </c>
      <c r="F26" s="99">
        <v>169.93567314412013</v>
      </c>
      <c r="G26" s="99">
        <v>146.10366379431261</v>
      </c>
      <c r="H26" s="99">
        <v>159.55305841560678</v>
      </c>
      <c r="I26" s="99">
        <v>97.304680052301634</v>
      </c>
      <c r="J26" s="99">
        <v>136.45367174711276</v>
      </c>
      <c r="K26" s="99">
        <v>120.72818848075707</v>
      </c>
      <c r="L26" s="99">
        <v>127.30346288794098</v>
      </c>
      <c r="M26" s="99">
        <v>111.41613261780398</v>
      </c>
      <c r="N26" s="99">
        <v>99.653154490811147</v>
      </c>
      <c r="O26" s="99">
        <v>116.79659728228114</v>
      </c>
      <c r="P26" s="99">
        <v>88.118574582671258</v>
      </c>
      <c r="Q26" s="99">
        <v>69.017768159056899</v>
      </c>
      <c r="R26" s="99">
        <v>88.380757257970373</v>
      </c>
      <c r="S26" s="99">
        <v>62.548038122031066</v>
      </c>
      <c r="T26" s="99">
        <v>85.46173483283718</v>
      </c>
      <c r="U26" s="99">
        <v>68.217285921049722</v>
      </c>
      <c r="V26" s="99">
        <v>66.825570131969599</v>
      </c>
      <c r="W26" s="99">
        <v>52.578873090334234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2.6029536916503542</v>
      </c>
      <c r="D27" s="99">
        <v>2.306747588097203</v>
      </c>
      <c r="E27" s="99">
        <v>1.9274725716091619</v>
      </c>
      <c r="F27" s="99">
        <v>2.4560655928376245</v>
      </c>
      <c r="G27" s="99">
        <v>2.1036464002561783</v>
      </c>
      <c r="H27" s="99">
        <v>2.262630430557969</v>
      </c>
      <c r="I27" s="99">
        <v>1.3663032308755527</v>
      </c>
      <c r="J27" s="99">
        <v>1.9143467476979672</v>
      </c>
      <c r="K27" s="99">
        <v>1.6884407684175449</v>
      </c>
      <c r="L27" s="99">
        <v>1.7735481932718951</v>
      </c>
      <c r="M27" s="99">
        <v>1.5505571915020877</v>
      </c>
      <c r="N27" s="99">
        <v>1.4089667269014767</v>
      </c>
      <c r="O27" s="99">
        <v>1.6950611592637943</v>
      </c>
      <c r="P27" s="99">
        <v>1.3219635490780195</v>
      </c>
      <c r="Q27" s="99">
        <v>1.0619229850553686</v>
      </c>
      <c r="R27" s="99">
        <v>1.3593785307822623</v>
      </c>
      <c r="S27" s="99">
        <v>0.96048171796576931</v>
      </c>
      <c r="T27" s="99">
        <v>1.3156031813778772</v>
      </c>
      <c r="U27" s="99">
        <v>1.0405708736529675</v>
      </c>
      <c r="V27" s="99">
        <v>1.0224725612202938</v>
      </c>
      <c r="W27" s="99">
        <v>0.79933774132138469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1.1315054286022469E-2</v>
      </c>
      <c r="D28" s="123">
        <f t="shared" si="13"/>
        <v>8.3320721463400783E-3</v>
      </c>
      <c r="E28" s="123">
        <f t="shared" si="13"/>
        <v>0.25819498780613959</v>
      </c>
      <c r="F28" s="123">
        <f t="shared" si="13"/>
        <v>0.2833624321275614</v>
      </c>
      <c r="G28" s="123">
        <f t="shared" si="13"/>
        <v>0.29913813831778685</v>
      </c>
      <c r="H28" s="123">
        <f t="shared" si="13"/>
        <v>0.69400907469684714</v>
      </c>
      <c r="I28" s="123">
        <f t="shared" si="13"/>
        <v>0.42671281175786829</v>
      </c>
      <c r="J28" s="123">
        <f t="shared" si="13"/>
        <v>0.41451324647042675</v>
      </c>
      <c r="K28" s="123">
        <f t="shared" si="13"/>
        <v>0.28706856122872465</v>
      </c>
      <c r="L28" s="123">
        <f t="shared" si="13"/>
        <v>0.3372011832113786</v>
      </c>
      <c r="M28" s="123">
        <f t="shared" si="13"/>
        <v>0.26852453789073305</v>
      </c>
      <c r="N28" s="123">
        <f t="shared" si="13"/>
        <v>0.22806372715949333</v>
      </c>
      <c r="O28" s="123">
        <f t="shared" si="13"/>
        <v>0.19121594301545708</v>
      </c>
      <c r="P28" s="123">
        <f t="shared" si="13"/>
        <v>6.7693731301017065E-2</v>
      </c>
      <c r="Q28" s="123">
        <f t="shared" si="13"/>
        <v>5.8617895981502542E-2</v>
      </c>
      <c r="R28" s="123">
        <f t="shared" si="13"/>
        <v>3.7669922655037227E-2</v>
      </c>
      <c r="S28" s="123">
        <f t="shared" si="13"/>
        <v>7.3587604852228067E-2</v>
      </c>
      <c r="T28" s="123">
        <f t="shared" si="13"/>
        <v>6.9649878407039706E-2</v>
      </c>
      <c r="U28" s="123">
        <f t="shared" si="13"/>
        <v>7.9078693644271433E-2</v>
      </c>
      <c r="V28" s="123">
        <f t="shared" si="13"/>
        <v>0.11385445319269658</v>
      </c>
      <c r="W28" s="123">
        <f t="shared" si="13"/>
        <v>7.4614181396911602E-2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1.1315054286022469E-2</v>
      </c>
      <c r="D29" s="99">
        <f>RES_hhdet_in_fech!D29/RES_summary!D$21</f>
        <v>8.3320721463400783E-3</v>
      </c>
      <c r="E29" s="99">
        <f>RES_hhdet_in_fech!E29/RES_summary!E$21</f>
        <v>0.25819498780613959</v>
      </c>
      <c r="F29" s="99">
        <f>RES_hhdet_in_fech!F29/RES_summary!F$21</f>
        <v>0.2833624321275614</v>
      </c>
      <c r="G29" s="99">
        <f>RES_hhdet_in_fech!G29/RES_summary!G$21</f>
        <v>0.29913813831778685</v>
      </c>
      <c r="H29" s="99">
        <f>RES_hhdet_in_fech!H29/RES_summary!H$21</f>
        <v>0.69400907469684714</v>
      </c>
      <c r="I29" s="99">
        <f>RES_hhdet_in_fech!I29/RES_summary!I$21</f>
        <v>0.42671281175786829</v>
      </c>
      <c r="J29" s="99">
        <f>RES_hhdet_in_fech!J29/RES_summary!J$21</f>
        <v>0.41451324647042675</v>
      </c>
      <c r="K29" s="99">
        <f>RES_hhdet_in_fech!K29/RES_summary!K$21</f>
        <v>0.28706856122872465</v>
      </c>
      <c r="L29" s="99">
        <f>RES_hhdet_in_fech!L29/RES_summary!L$21</f>
        <v>0.3372011832113786</v>
      </c>
      <c r="M29" s="99">
        <f>RES_hhdet_in_fech!M29/RES_summary!M$21</f>
        <v>0.26852453789073305</v>
      </c>
      <c r="N29" s="99">
        <f>RES_hhdet_in_fech!N29/RES_summary!N$21</f>
        <v>0.22806372715949333</v>
      </c>
      <c r="O29" s="99">
        <f>RES_hhdet_in_fech!O29/RES_summary!O$21</f>
        <v>0.19121594301545708</v>
      </c>
      <c r="P29" s="99">
        <f>RES_hhdet_in_fech!P29/RES_summary!P$21</f>
        <v>6.7693731301017065E-2</v>
      </c>
      <c r="Q29" s="99">
        <f>RES_hhdet_in_fech!Q29/RES_summary!Q$21</f>
        <v>5.8617895981502542E-2</v>
      </c>
      <c r="R29" s="99">
        <f>RES_hhdet_in_fech!R29/RES_summary!R$21</f>
        <v>3.7669922655037227E-2</v>
      </c>
      <c r="S29" s="99">
        <f>RES_hhdet_in_fech!S29/RES_summary!S$21</f>
        <v>7.3587604852228067E-2</v>
      </c>
      <c r="T29" s="99">
        <f>RES_hhdet_in_fech!T29/RES_summary!T$21</f>
        <v>6.9649878407039706E-2</v>
      </c>
      <c r="U29" s="99">
        <f>RES_hhdet_in_fech!U29/RES_summary!U$21</f>
        <v>7.9078693644271433E-2</v>
      </c>
      <c r="V29" s="99">
        <f>RES_hhdet_in_fech!V29/RES_summary!V$21</f>
        <v>0.11385445319269658</v>
      </c>
      <c r="W29" s="99">
        <f>RES_hhdet_in_fech!W29/RES_summary!W$21</f>
        <v>7.4614181396911602E-2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19.638129957207891</v>
      </c>
      <c r="D30" s="123">
        <v>22.075895398685649</v>
      </c>
      <c r="E30" s="123">
        <v>21.041211614540668</v>
      </c>
      <c r="F30" s="123">
        <v>22.122241866003474</v>
      </c>
      <c r="G30" s="123">
        <v>21.772089474265687</v>
      </c>
      <c r="H30" s="123">
        <v>25.730912851593356</v>
      </c>
      <c r="I30" s="123">
        <v>26.205912273703941</v>
      </c>
      <c r="J30" s="123">
        <v>29.138141463108422</v>
      </c>
      <c r="K30" s="123">
        <v>21.588070926158291</v>
      </c>
      <c r="L30" s="123">
        <v>20.517937527851014</v>
      </c>
      <c r="M30" s="123">
        <v>19.146256223162553</v>
      </c>
      <c r="N30" s="123">
        <v>18.477883109150497</v>
      </c>
      <c r="O30" s="123">
        <v>16.267825470473678</v>
      </c>
      <c r="P30" s="123">
        <v>14.406979192818671</v>
      </c>
      <c r="Q30" s="123">
        <v>14.401224627866299</v>
      </c>
      <c r="R30" s="123">
        <v>20.670018615079933</v>
      </c>
      <c r="S30" s="123">
        <v>23.229641686229034</v>
      </c>
      <c r="T30" s="123">
        <v>23.126591179371093</v>
      </c>
      <c r="U30" s="123">
        <v>18.561058666516306</v>
      </c>
      <c r="V30" s="123">
        <v>15.440227718554162</v>
      </c>
      <c r="W30" s="123">
        <v>16.96913042145442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22.838174997241534</v>
      </c>
      <c r="D31" s="99">
        <v>25.052773911230808</v>
      </c>
      <c r="E31" s="99">
        <v>20.963824057478536</v>
      </c>
      <c r="F31" s="99">
        <v>27.810309820175728</v>
      </c>
      <c r="G31" s="99">
        <v>24.968696841517197</v>
      </c>
      <c r="H31" s="99">
        <v>32.09310636874703</v>
      </c>
      <c r="I31" s="99">
        <v>26.10845283048161</v>
      </c>
      <c r="J31" s="99">
        <v>35.257146264418559</v>
      </c>
      <c r="K31" s="99">
        <v>25.626365916650318</v>
      </c>
      <c r="L31" s="99">
        <v>23.952142423789962</v>
      </c>
      <c r="M31" s="99">
        <v>23.087291545408348</v>
      </c>
      <c r="N31" s="99">
        <v>20.849928692479381</v>
      </c>
      <c r="O31" s="99">
        <v>16.820366805753103</v>
      </c>
      <c r="P31" s="99">
        <v>16.933324349832244</v>
      </c>
      <c r="Q31" s="99">
        <v>13.316712063127664</v>
      </c>
      <c r="R31" s="99">
        <v>23.781352611202632</v>
      </c>
      <c r="S31" s="99">
        <v>20.423569155425231</v>
      </c>
      <c r="T31" s="99">
        <v>26.361930015376398</v>
      </c>
      <c r="U31" s="99">
        <v>20.211729319014772</v>
      </c>
      <c r="V31" s="99">
        <v>17.90218564916827</v>
      </c>
      <c r="W31" s="99">
        <v>17.180438175840383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18.708876524534098</v>
      </c>
      <c r="D32" s="99">
        <v>20.637851038762037</v>
      </c>
      <c r="E32" s="99">
        <v>17.282939766020228</v>
      </c>
      <c r="F32" s="99">
        <v>23.220820091900944</v>
      </c>
      <c r="G32" s="99">
        <v>20.811468498882292</v>
      </c>
      <c r="H32" s="99">
        <v>26.758789444217587</v>
      </c>
      <c r="I32" s="99">
        <v>0</v>
      </c>
      <c r="J32" s="99">
        <v>29.513064804376366</v>
      </c>
      <c r="K32" s="99">
        <v>21.541691744177001</v>
      </c>
      <c r="L32" s="99">
        <v>20.164485323662976</v>
      </c>
      <c r="M32" s="99">
        <v>19.664537302210285</v>
      </c>
      <c r="N32" s="99">
        <v>17.929847572107985</v>
      </c>
      <c r="O32" s="99">
        <v>14.731039416399144</v>
      </c>
      <c r="P32" s="99">
        <v>14.887995024005718</v>
      </c>
      <c r="Q32" s="99">
        <v>0</v>
      </c>
      <c r="R32" s="99">
        <v>21.437419351003623</v>
      </c>
      <c r="S32" s="99">
        <v>0</v>
      </c>
      <c r="T32" s="99">
        <v>24.135607024363924</v>
      </c>
      <c r="U32" s="99">
        <v>18.637848768082758</v>
      </c>
      <c r="V32" s="99">
        <v>16.539396032505156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9.4444138026200442</v>
      </c>
      <c r="D33" s="102">
        <v>10.661563189796592</v>
      </c>
      <c r="E33" s="102">
        <v>8.8962585400730507</v>
      </c>
      <c r="F33" s="102">
        <v>12.668757308873715</v>
      </c>
      <c r="G33" s="102">
        <v>11.173184198108771</v>
      </c>
      <c r="H33" s="102">
        <v>14.260362717675976</v>
      </c>
      <c r="I33" s="102">
        <v>0</v>
      </c>
      <c r="J33" s="102">
        <v>15.70097842467375</v>
      </c>
      <c r="K33" s="102">
        <v>11.555909887862864</v>
      </c>
      <c r="L33" s="102">
        <v>10.725521740349071</v>
      </c>
      <c r="M33" s="102">
        <v>10.766505023888925</v>
      </c>
      <c r="N33" s="102">
        <v>9.776674317880202</v>
      </c>
      <c r="O33" s="102">
        <v>8.2230473074743706</v>
      </c>
      <c r="P33" s="102">
        <v>7.4244936461829116</v>
      </c>
      <c r="Q33" s="102">
        <v>0</v>
      </c>
      <c r="R33" s="102">
        <v>10.468450284404286</v>
      </c>
      <c r="S33" s="102">
        <v>0</v>
      </c>
      <c r="T33" s="102">
        <v>11.331875248807792</v>
      </c>
      <c r="U33" s="102">
        <v>8.7691800934102897</v>
      </c>
      <c r="V33" s="102">
        <v>7.3623929637289018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9.2644627219140521</v>
      </c>
      <c r="D34" s="105">
        <v>9.976287848965443</v>
      </c>
      <c r="E34" s="105">
        <v>8.386681225947175</v>
      </c>
      <c r="F34" s="105">
        <v>10.55206278302723</v>
      </c>
      <c r="G34" s="105">
        <v>9.6382843007735186</v>
      </c>
      <c r="H34" s="105">
        <v>12.498426726541613</v>
      </c>
      <c r="I34" s="105">
        <v>0</v>
      </c>
      <c r="J34" s="105">
        <v>13.812086379702615</v>
      </c>
      <c r="K34" s="105">
        <v>9.9857818563141336</v>
      </c>
      <c r="L34" s="105">
        <v>9.4389635833139067</v>
      </c>
      <c r="M34" s="105">
        <v>8.8980322783213559</v>
      </c>
      <c r="N34" s="105">
        <v>8.1531732542277844</v>
      </c>
      <c r="O34" s="105">
        <v>6.5079921089247748</v>
      </c>
      <c r="P34" s="105">
        <v>7.4635013778228085</v>
      </c>
      <c r="Q34" s="105">
        <v>0</v>
      </c>
      <c r="R34" s="105">
        <v>10.968969066599341</v>
      </c>
      <c r="S34" s="105">
        <v>0</v>
      </c>
      <c r="T34" s="105">
        <v>12.803731775556136</v>
      </c>
      <c r="U34" s="105">
        <v>9.8686686746724668</v>
      </c>
      <c r="V34" s="105">
        <v>9.1770030687762567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20.135733308757139</v>
      </c>
      <c r="D35" s="102">
        <v>22.937406826697572</v>
      </c>
      <c r="E35" s="102">
        <v>22.71398443574455</v>
      </c>
      <c r="F35" s="102">
        <v>21.925649600680075</v>
      </c>
      <c r="G35" s="102">
        <v>22.477004875919452</v>
      </c>
      <c r="H35" s="102">
        <v>26.562054387832099</v>
      </c>
      <c r="I35" s="102">
        <v>28.140612577294259</v>
      </c>
      <c r="J35" s="102">
        <v>30.661299966821414</v>
      </c>
      <c r="K35" s="102">
        <v>23.162052738804451</v>
      </c>
      <c r="L35" s="102">
        <v>21.252700366357065</v>
      </c>
      <c r="M35" s="102">
        <v>20.377817075475729</v>
      </c>
      <c r="N35" s="102">
        <v>19.467951359704255</v>
      </c>
      <c r="O35" s="102">
        <v>17.530003531480315</v>
      </c>
      <c r="P35" s="102">
        <v>15.382575326727508</v>
      </c>
      <c r="Q35" s="102">
        <v>16.038402753747931</v>
      </c>
      <c r="R35" s="102">
        <v>21.981617832006233</v>
      </c>
      <c r="S35" s="102">
        <v>25.026589522728177</v>
      </c>
      <c r="T35" s="102">
        <v>23.990891805134773</v>
      </c>
      <c r="U35" s="102">
        <v>19.676490930127091</v>
      </c>
      <c r="V35" s="102">
        <v>16.033640887463275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17.498881032846448</v>
      </c>
      <c r="D36" s="105">
        <v>20.017151790060094</v>
      </c>
      <c r="E36" s="105">
        <v>19.846265942597771</v>
      </c>
      <c r="F36" s="105">
        <v>19.305003446501022</v>
      </c>
      <c r="G36" s="105">
        <v>19.765353913432019</v>
      </c>
      <c r="H36" s="105">
        <v>23.343176614444527</v>
      </c>
      <c r="I36" s="105">
        <v>25.053223201696714</v>
      </c>
      <c r="J36" s="105">
        <v>27.002501912522479</v>
      </c>
      <c r="K36" s="105">
        <v>20.455304322749335</v>
      </c>
      <c r="L36" s="105">
        <v>18.770685919901592</v>
      </c>
      <c r="M36" s="105">
        <v>18.127534407622036</v>
      </c>
      <c r="N36" s="105">
        <v>17.379570867698305</v>
      </c>
      <c r="O36" s="105">
        <v>15.80499703467623</v>
      </c>
      <c r="P36" s="105">
        <v>13.806832102497179</v>
      </c>
      <c r="Q36" s="105">
        <v>14.503726694429577</v>
      </c>
      <c r="R36" s="105">
        <v>19.999135172264726</v>
      </c>
      <c r="S36" s="105">
        <v>22.977423587125159</v>
      </c>
      <c r="T36" s="105">
        <v>21.965039451575294</v>
      </c>
      <c r="U36" s="105">
        <v>18.098917284290412</v>
      </c>
      <c r="V36" s="105">
        <v>14.725984130219228</v>
      </c>
      <c r="W36" s="105">
        <v>16.950539437867985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8.3211069603569729</v>
      </c>
      <c r="D37" s="99">
        <v>9.7697491044886391</v>
      </c>
      <c r="E37" s="99">
        <v>9.6736587647312717</v>
      </c>
      <c r="F37" s="99">
        <v>9.9764355591891185</v>
      </c>
      <c r="G37" s="99">
        <v>10.056035767983108</v>
      </c>
      <c r="H37" s="99">
        <v>11.765242073501629</v>
      </c>
      <c r="I37" s="99">
        <v>13.870397394169112</v>
      </c>
      <c r="J37" s="99">
        <v>13.619732919805234</v>
      </c>
      <c r="K37" s="99">
        <v>10.440717462696551</v>
      </c>
      <c r="L37" s="99">
        <v>9.4983969849783012</v>
      </c>
      <c r="M37" s="99">
        <v>9.5306031306788217</v>
      </c>
      <c r="N37" s="99">
        <v>9.1410327988063429</v>
      </c>
      <c r="O37" s="99">
        <v>8.6143610230825782</v>
      </c>
      <c r="P37" s="99">
        <v>6.6708574163743357</v>
      </c>
      <c r="Q37" s="99">
        <v>6.9341685021970534</v>
      </c>
      <c r="R37" s="99">
        <v>9.6345696200223525</v>
      </c>
      <c r="S37" s="99">
        <v>11.69513372259901</v>
      </c>
      <c r="T37" s="99">
        <v>10.262611333540367</v>
      </c>
      <c r="U37" s="99">
        <v>8.4903608549761191</v>
      </c>
      <c r="V37" s="99">
        <v>6.4674962049869391</v>
      </c>
      <c r="W37" s="99">
        <v>8.1815483053353777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9.1777740724894752</v>
      </c>
      <c r="D38" s="99">
        <v>10.247402685571458</v>
      </c>
      <c r="E38" s="99">
        <v>10.172607177866499</v>
      </c>
      <c r="F38" s="99">
        <v>9.3285678873119036</v>
      </c>
      <c r="G38" s="99">
        <v>9.7093181454489148</v>
      </c>
      <c r="H38" s="99">
        <v>11.577934540942902</v>
      </c>
      <c r="I38" s="99">
        <v>11.182825807527598</v>
      </c>
      <c r="J38" s="99">
        <v>13.382768992717246</v>
      </c>
      <c r="K38" s="99">
        <v>10.014586860052786</v>
      </c>
      <c r="L38" s="99">
        <v>9.2722889349232922</v>
      </c>
      <c r="M38" s="99">
        <v>8.5969312769432147</v>
      </c>
      <c r="N38" s="99">
        <v>8.2385380688919625</v>
      </c>
      <c r="O38" s="99">
        <v>7.1906360115936527</v>
      </c>
      <c r="P38" s="99">
        <v>7.1359746861228412</v>
      </c>
      <c r="Q38" s="99">
        <v>7.5695581922325248</v>
      </c>
      <c r="R38" s="99">
        <v>10.364565552242377</v>
      </c>
      <c r="S38" s="99">
        <v>11.282289864526145</v>
      </c>
      <c r="T38" s="99">
        <v>11.702428118034932</v>
      </c>
      <c r="U38" s="99">
        <v>9.608556429314298</v>
      </c>
      <c r="V38" s="99">
        <v>8.2584879252322896</v>
      </c>
      <c r="W38" s="99">
        <v>8.7689911325326069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8.1245728332931311</v>
      </c>
      <c r="D39" s="123">
        <v>9.086726322177519</v>
      </c>
      <c r="E39" s="123">
        <v>9.0344711429662894</v>
      </c>
      <c r="F39" s="123">
        <v>8.834033427802563</v>
      </c>
      <c r="G39" s="123">
        <v>9.2648016459036615</v>
      </c>
      <c r="H39" s="123">
        <v>10.970437150495592</v>
      </c>
      <c r="I39" s="123">
        <v>10.105420819548517</v>
      </c>
      <c r="J39" s="123">
        <v>11.373348549913969</v>
      </c>
      <c r="K39" s="123">
        <v>8.4737791372740467</v>
      </c>
      <c r="L39" s="123">
        <v>7.839429517640359</v>
      </c>
      <c r="M39" s="123">
        <v>6.4556238037735403</v>
      </c>
      <c r="N39" s="123">
        <v>6.6021265801711051</v>
      </c>
      <c r="O39" s="123">
        <v>6.101069139518283</v>
      </c>
      <c r="P39" s="123">
        <v>5.717214738198483</v>
      </c>
      <c r="Q39" s="123">
        <v>5.5857708344320356</v>
      </c>
      <c r="R39" s="123">
        <v>7.3478120679438348</v>
      </c>
      <c r="S39" s="123">
        <v>8.3211779725215536</v>
      </c>
      <c r="T39" s="123">
        <v>7.2262135060775989</v>
      </c>
      <c r="U39" s="123">
        <v>6.1849618340110784</v>
      </c>
      <c r="V39" s="123">
        <v>4.9670499155843979</v>
      </c>
      <c r="W39" s="123">
        <v>5.6506442743706069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8.1245728332931311</v>
      </c>
      <c r="D41" s="110">
        <v>9.086726322177519</v>
      </c>
      <c r="E41" s="110">
        <v>9.0344711429662894</v>
      </c>
      <c r="F41" s="110">
        <v>8.834033427802563</v>
      </c>
      <c r="G41" s="110">
        <v>9.2648016459036615</v>
      </c>
      <c r="H41" s="110">
        <v>10.970437150495592</v>
      </c>
      <c r="I41" s="110">
        <v>10.105420819548517</v>
      </c>
      <c r="J41" s="110">
        <v>11.373348549913969</v>
      </c>
      <c r="K41" s="110">
        <v>8.4737791372740467</v>
      </c>
      <c r="L41" s="110">
        <v>7.839429517640359</v>
      </c>
      <c r="M41" s="110">
        <v>6.4556238037735403</v>
      </c>
      <c r="N41" s="110">
        <v>6.6021265801711051</v>
      </c>
      <c r="O41" s="110">
        <v>6.101069139518283</v>
      </c>
      <c r="P41" s="110">
        <v>5.717214738198483</v>
      </c>
      <c r="Q41" s="110">
        <v>5.5857708344320356</v>
      </c>
      <c r="R41" s="110">
        <v>7.3478120679438348</v>
      </c>
      <c r="S41" s="110">
        <v>8.3211779725215536</v>
      </c>
      <c r="T41" s="110">
        <v>7.2262135060775989</v>
      </c>
      <c r="U41" s="110">
        <v>6.1849618340110784</v>
      </c>
      <c r="V41" s="110">
        <v>4.9670499155843979</v>
      </c>
      <c r="W41" s="110">
        <v>5.6506442743706069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224.58383652852839</v>
      </c>
      <c r="D43" s="118">
        <f t="shared" si="14"/>
        <v>208.01917105109914</v>
      </c>
      <c r="E43" s="118">
        <f t="shared" si="14"/>
        <v>202.81361287298819</v>
      </c>
      <c r="F43" s="118">
        <f t="shared" si="14"/>
        <v>184.33138049001423</v>
      </c>
      <c r="G43" s="118">
        <f t="shared" si="14"/>
        <v>186.32121025607725</v>
      </c>
      <c r="H43" s="118">
        <f t="shared" si="14"/>
        <v>212.30528497966719</v>
      </c>
      <c r="I43" s="118">
        <f t="shared" si="14"/>
        <v>137.99725713790673</v>
      </c>
      <c r="J43" s="118">
        <f t="shared" si="14"/>
        <v>206.06497080073794</v>
      </c>
      <c r="K43" s="118">
        <f t="shared" si="14"/>
        <v>165.44213206183568</v>
      </c>
      <c r="L43" s="118">
        <f t="shared" si="14"/>
        <v>163.36056904428111</v>
      </c>
      <c r="M43" s="118">
        <f t="shared" si="14"/>
        <v>135.07498965490126</v>
      </c>
      <c r="N43" s="118">
        <f t="shared" si="14"/>
        <v>139.24075116062505</v>
      </c>
      <c r="O43" s="118">
        <f t="shared" si="14"/>
        <v>140.91125018036431</v>
      </c>
      <c r="P43" s="118">
        <f t="shared" si="14"/>
        <v>112.010915723471</v>
      </c>
      <c r="Q43" s="118">
        <f t="shared" si="14"/>
        <v>106.17337877481646</v>
      </c>
      <c r="R43" s="118">
        <f t="shared" ref="R43:V43" si="15">R44+R47+R49+R58</f>
        <v>116.23583719681673</v>
      </c>
      <c r="S43" s="118">
        <f t="shared" si="15"/>
        <v>118.85036602156734</v>
      </c>
      <c r="T43" s="118">
        <f t="shared" si="15"/>
        <v>98.08134166588988</v>
      </c>
      <c r="U43" s="118">
        <f t="shared" si="15"/>
        <v>102.53783198383273</v>
      </c>
      <c r="V43" s="118">
        <f t="shared" si="15"/>
        <v>97.736384051235305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191.35072289882569</v>
      </c>
      <c r="D44" s="123">
        <f t="shared" si="17"/>
        <v>172.11154727667756</v>
      </c>
      <c r="E44" s="123">
        <f t="shared" si="17"/>
        <v>166.85879914122989</v>
      </c>
      <c r="F44" s="123">
        <f t="shared" si="17"/>
        <v>150.2480970589346</v>
      </c>
      <c r="G44" s="123">
        <f t="shared" si="17"/>
        <v>150.32595593908948</v>
      </c>
      <c r="H44" s="123">
        <f t="shared" si="17"/>
        <v>167.40137520693068</v>
      </c>
      <c r="I44" s="123">
        <f t="shared" si="17"/>
        <v>101.34199652110307</v>
      </c>
      <c r="J44" s="123">
        <f t="shared" si="17"/>
        <v>155.46795506594046</v>
      </c>
      <c r="K44" s="123">
        <f t="shared" si="17"/>
        <v>129.31890810820568</v>
      </c>
      <c r="L44" s="123">
        <f t="shared" si="17"/>
        <v>130.56833154247434</v>
      </c>
      <c r="M44" s="123">
        <f t="shared" si="17"/>
        <v>106.79312998224772</v>
      </c>
      <c r="N44" s="123">
        <f t="shared" si="17"/>
        <v>110.91465295709267</v>
      </c>
      <c r="O44" s="123">
        <f t="shared" si="17"/>
        <v>118.09047069154376</v>
      </c>
      <c r="P44" s="123">
        <f t="shared" si="17"/>
        <v>91.611184693038339</v>
      </c>
      <c r="Q44" s="123">
        <f t="shared" si="17"/>
        <v>85.191542139976022</v>
      </c>
      <c r="R44" s="123">
        <f t="shared" ref="R44:V44" si="18">SUM(R45:R46)</f>
        <v>86.317886570403644</v>
      </c>
      <c r="S44" s="123">
        <f t="shared" si="18"/>
        <v>84.241900617084994</v>
      </c>
      <c r="T44" s="123">
        <f t="shared" si="18"/>
        <v>69.010953082136396</v>
      </c>
      <c r="U44" s="123">
        <f t="shared" si="18"/>
        <v>74.247824318528544</v>
      </c>
      <c r="V44" s="123">
        <f t="shared" si="18"/>
        <v>74.922198964802163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188.68473445722771</v>
      </c>
      <c r="D45" s="99">
        <v>169.73215653420866</v>
      </c>
      <c r="E45" s="99">
        <v>164.58860859865658</v>
      </c>
      <c r="F45" s="99">
        <v>148.20345327590181</v>
      </c>
      <c r="G45" s="99">
        <v>148.28635677183024</v>
      </c>
      <c r="H45" s="99">
        <v>165.16222488095124</v>
      </c>
      <c r="I45" s="99">
        <v>99.998583661424775</v>
      </c>
      <c r="J45" s="99">
        <v>153.4071426606391</v>
      </c>
      <c r="K45" s="99">
        <v>127.60852150369588</v>
      </c>
      <c r="L45" s="99">
        <v>128.8463952156273</v>
      </c>
      <c r="M45" s="99">
        <v>105.38413024691022</v>
      </c>
      <c r="N45" s="99">
        <v>109.42507692594843</v>
      </c>
      <c r="O45" s="99">
        <v>116.45861851342588</v>
      </c>
      <c r="P45" s="99">
        <v>90.299288488237394</v>
      </c>
      <c r="Q45" s="99">
        <v>83.937909240442352</v>
      </c>
      <c r="R45" s="99">
        <v>85.046710460623316</v>
      </c>
      <c r="S45" s="99">
        <v>83.002289706930412</v>
      </c>
      <c r="T45" s="99">
        <v>67.992370347132976</v>
      </c>
      <c r="U45" s="99">
        <v>73.161300409826879</v>
      </c>
      <c r="V45" s="99">
        <v>73.822115208920906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2.665988441597976</v>
      </c>
      <c r="D46" s="99">
        <v>2.3793907424688978</v>
      </c>
      <c r="E46" s="99">
        <v>2.27019054257332</v>
      </c>
      <c r="F46" s="99">
        <v>2.0446437830327953</v>
      </c>
      <c r="G46" s="99">
        <v>2.0395991672592335</v>
      </c>
      <c r="H46" s="99">
        <v>2.2391503259794434</v>
      </c>
      <c r="I46" s="99">
        <v>1.3434128596783017</v>
      </c>
      <c r="J46" s="99">
        <v>2.0608124053013674</v>
      </c>
      <c r="K46" s="99">
        <v>1.7103866045097889</v>
      </c>
      <c r="L46" s="99">
        <v>1.7219363268470562</v>
      </c>
      <c r="M46" s="99">
        <v>1.4089997353375052</v>
      </c>
      <c r="N46" s="99">
        <v>1.4895760311442441</v>
      </c>
      <c r="O46" s="99">
        <v>1.6318521781178785</v>
      </c>
      <c r="P46" s="99">
        <v>1.3118962048009513</v>
      </c>
      <c r="Q46" s="99">
        <v>1.2536328995336674</v>
      </c>
      <c r="R46" s="99">
        <v>1.271176109780332</v>
      </c>
      <c r="S46" s="99">
        <v>1.2396109101545776</v>
      </c>
      <c r="T46" s="99">
        <v>1.0185827350034262</v>
      </c>
      <c r="U46" s="99">
        <v>1.0865239087016709</v>
      </c>
      <c r="V46" s="99">
        <v>1.1000837558812537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1.1549165556229583E-2</v>
      </c>
      <c r="D47" s="123">
        <f t="shared" si="20"/>
        <v>8.2551975794521466E-3</v>
      </c>
      <c r="E47" s="123">
        <f t="shared" si="20"/>
        <v>0.25870884554600171</v>
      </c>
      <c r="F47" s="123">
        <f t="shared" si="20"/>
        <v>0.28337078550111139</v>
      </c>
      <c r="G47" s="123">
        <f t="shared" si="20"/>
        <v>0.2991146867422535</v>
      </c>
      <c r="H47" s="123">
        <f t="shared" si="20"/>
        <v>0.69438702839864208</v>
      </c>
      <c r="I47" s="123">
        <f t="shared" si="20"/>
        <v>0.42641738919524952</v>
      </c>
      <c r="J47" s="123">
        <f t="shared" si="20"/>
        <v>0.41451560417778732</v>
      </c>
      <c r="K47" s="123">
        <f t="shared" si="20"/>
        <v>0.28686494248565048</v>
      </c>
      <c r="L47" s="123">
        <f t="shared" si="20"/>
        <v>0.33723464593744518</v>
      </c>
      <c r="M47" s="123">
        <f t="shared" si="20"/>
        <v>0.26878944433482166</v>
      </c>
      <c r="N47" s="123">
        <f t="shared" si="20"/>
        <v>0.22829675636615851</v>
      </c>
      <c r="O47" s="123">
        <f t="shared" si="20"/>
        <v>0.19131603880958073</v>
      </c>
      <c r="P47" s="123">
        <f t="shared" si="20"/>
        <v>6.7495609048173685E-2</v>
      </c>
      <c r="Q47" s="123">
        <f t="shared" si="20"/>
        <v>5.8809302308332576E-2</v>
      </c>
      <c r="R47" s="123">
        <f t="shared" si="20"/>
        <v>3.7739358725118598E-2</v>
      </c>
      <c r="S47" s="123">
        <f t="shared" si="20"/>
        <v>7.3566828206179227E-2</v>
      </c>
      <c r="T47" s="123">
        <f t="shared" si="20"/>
        <v>6.9564265958919763E-2</v>
      </c>
      <c r="U47" s="123">
        <f t="shared" si="20"/>
        <v>7.9146700177532031E-2</v>
      </c>
      <c r="V47" s="123">
        <f t="shared" si="20"/>
        <v>0.11391922936090333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1.1549165556229583E-2</v>
      </c>
      <c r="D48" s="99">
        <f>RES_hhdet_in_fech!D48/RES_summary!D$21</f>
        <v>8.2551975794521466E-3</v>
      </c>
      <c r="E48" s="99">
        <f>RES_hhdet_in_fech!E48/RES_summary!E$21</f>
        <v>0.25870884554600171</v>
      </c>
      <c r="F48" s="99">
        <f>RES_hhdet_in_fech!F48/RES_summary!F$21</f>
        <v>0.28337078550111139</v>
      </c>
      <c r="G48" s="99">
        <f>RES_hhdet_in_fech!G48/RES_summary!G$21</f>
        <v>0.2991146867422535</v>
      </c>
      <c r="H48" s="99">
        <f>RES_hhdet_in_fech!H48/RES_summary!H$21</f>
        <v>0.69438702839864208</v>
      </c>
      <c r="I48" s="99">
        <f>RES_hhdet_in_fech!I48/RES_summary!I$21</f>
        <v>0.42641738919524952</v>
      </c>
      <c r="J48" s="99">
        <f>RES_hhdet_in_fech!J48/RES_summary!J$21</f>
        <v>0.41451560417778732</v>
      </c>
      <c r="K48" s="99">
        <f>RES_hhdet_in_fech!K48/RES_summary!K$21</f>
        <v>0.28686494248565048</v>
      </c>
      <c r="L48" s="99">
        <f>RES_hhdet_in_fech!L48/RES_summary!L$21</f>
        <v>0.33723464593744518</v>
      </c>
      <c r="M48" s="99">
        <f>RES_hhdet_in_fech!M48/RES_summary!M$21</f>
        <v>0.26878944433482166</v>
      </c>
      <c r="N48" s="99">
        <f>RES_hhdet_in_fech!N48/RES_summary!N$21</f>
        <v>0.22829675636615851</v>
      </c>
      <c r="O48" s="99">
        <f>RES_hhdet_in_fech!O48/RES_summary!O$21</f>
        <v>0.19131603880958073</v>
      </c>
      <c r="P48" s="99">
        <f>RES_hhdet_in_fech!P48/RES_summary!P$21</f>
        <v>6.7495609048173685E-2</v>
      </c>
      <c r="Q48" s="99">
        <f>RES_hhdet_in_fech!Q48/RES_summary!Q$21</f>
        <v>5.8809302308332576E-2</v>
      </c>
      <c r="R48" s="99">
        <f>RES_hhdet_in_fech!R48/RES_summary!R$21</f>
        <v>3.7739358725118598E-2</v>
      </c>
      <c r="S48" s="99">
        <f>RES_hhdet_in_fech!S48/RES_summary!S$21</f>
        <v>7.3566828206179227E-2</v>
      </c>
      <c r="T48" s="99">
        <f>RES_hhdet_in_fech!T48/RES_summary!T$21</f>
        <v>6.9564265958919763E-2</v>
      </c>
      <c r="U48" s="99">
        <f>RES_hhdet_in_fech!U48/RES_summary!U$21</f>
        <v>7.9146700177532031E-2</v>
      </c>
      <c r="V48" s="99">
        <f>RES_hhdet_in_fech!V48/RES_summary!V$21</f>
        <v>0.11391922936090333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25.096991630853328</v>
      </c>
      <c r="D49" s="123">
        <v>26.81264225466461</v>
      </c>
      <c r="E49" s="123">
        <v>26.661633743246</v>
      </c>
      <c r="F49" s="123">
        <v>24.965879217775949</v>
      </c>
      <c r="G49" s="123">
        <v>26.431337984341834</v>
      </c>
      <c r="H49" s="123">
        <v>33.239085593842283</v>
      </c>
      <c r="I49" s="123">
        <v>26.123422408059895</v>
      </c>
      <c r="J49" s="123">
        <v>38.809151580705745</v>
      </c>
      <c r="K49" s="123">
        <v>27.362579873870295</v>
      </c>
      <c r="L49" s="123">
        <v>24.615573338228959</v>
      </c>
      <c r="M49" s="123">
        <v>21.55744642454518</v>
      </c>
      <c r="N49" s="123">
        <v>21.495674866995117</v>
      </c>
      <c r="O49" s="123">
        <v>16.528394310492708</v>
      </c>
      <c r="P49" s="123">
        <v>14.615020683186003</v>
      </c>
      <c r="Q49" s="123">
        <v>15.337256498100057</v>
      </c>
      <c r="R49" s="123">
        <v>22.532399199744134</v>
      </c>
      <c r="S49" s="123">
        <v>26.213720603754613</v>
      </c>
      <c r="T49" s="123">
        <v>21.774610811716972</v>
      </c>
      <c r="U49" s="123">
        <v>22.025899131115587</v>
      </c>
      <c r="V49" s="123">
        <v>17.733215941487845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26.856752627360148</v>
      </c>
      <c r="D50" s="99">
        <v>28.242024151141397</v>
      </c>
      <c r="E50" s="99">
        <v>28.446405599617204</v>
      </c>
      <c r="F50" s="99">
        <v>26.245131703197153</v>
      </c>
      <c r="G50" s="99">
        <v>28.399741667074782</v>
      </c>
      <c r="H50" s="99">
        <v>36.503490452873542</v>
      </c>
      <c r="I50" s="99">
        <v>26.107535571435047</v>
      </c>
      <c r="J50" s="99">
        <v>40.72698131798078</v>
      </c>
      <c r="K50" s="99">
        <v>28.911237784831844</v>
      </c>
      <c r="L50" s="99">
        <v>25.360272725679526</v>
      </c>
      <c r="M50" s="99">
        <v>23.226067068147895</v>
      </c>
      <c r="N50" s="99">
        <v>23.879856930727058</v>
      </c>
      <c r="O50" s="99">
        <v>17.405484553749496</v>
      </c>
      <c r="P50" s="99">
        <v>18.617573443761213</v>
      </c>
      <c r="Q50" s="99">
        <v>17.183915679594993</v>
      </c>
      <c r="R50" s="99">
        <v>22.573385805010901</v>
      </c>
      <c r="S50" s="99">
        <v>26.24929341894839</v>
      </c>
      <c r="T50" s="99">
        <v>21.789378231446314</v>
      </c>
      <c r="U50" s="99">
        <v>22.097661190856297</v>
      </c>
      <c r="V50" s="99">
        <v>20.459630384798878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20.936212009450415</v>
      </c>
      <c r="D51" s="99">
        <v>22.172212948144207</v>
      </c>
      <c r="E51" s="99">
        <v>22.370966859890288</v>
      </c>
      <c r="F51" s="99">
        <v>20.952473452804501</v>
      </c>
      <c r="G51" s="99">
        <v>22.644052230865412</v>
      </c>
      <c r="H51" s="99">
        <v>29.129245785217488</v>
      </c>
      <c r="I51" s="99">
        <v>0</v>
      </c>
      <c r="J51" s="99">
        <v>32.665480190549978</v>
      </c>
      <c r="K51" s="99">
        <v>23.31061594826631</v>
      </c>
      <c r="L51" s="99">
        <v>0</v>
      </c>
      <c r="M51" s="99">
        <v>19.02745674450949</v>
      </c>
      <c r="N51" s="99">
        <v>19.824383135410699</v>
      </c>
      <c r="O51" s="99">
        <v>0</v>
      </c>
      <c r="P51" s="99">
        <v>15.91449897165124</v>
      </c>
      <c r="Q51" s="99">
        <v>14.943577500363023</v>
      </c>
      <c r="R51" s="99">
        <v>19.909256462670843</v>
      </c>
      <c r="S51" s="99">
        <v>23.574037109242987</v>
      </c>
      <c r="T51" s="99">
        <v>19.598003554227081</v>
      </c>
      <c r="U51" s="99">
        <v>20.12404878381842</v>
      </c>
      <c r="V51" s="99">
        <v>18.695315031633122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11.113396170370988</v>
      </c>
      <c r="D52" s="102">
        <v>12.021268954198643</v>
      </c>
      <c r="E52" s="102">
        <v>12.106947215358634</v>
      </c>
      <c r="F52" s="102">
        <v>11.930167425930339</v>
      </c>
      <c r="G52" s="102">
        <v>12.719226191422024</v>
      </c>
      <c r="H52" s="102">
        <v>16.245454082746644</v>
      </c>
      <c r="I52" s="102">
        <v>0</v>
      </c>
      <c r="J52" s="102">
        <v>18.171563674835259</v>
      </c>
      <c r="K52" s="102">
        <v>13.053371290820394</v>
      </c>
      <c r="L52" s="102">
        <v>0</v>
      </c>
      <c r="M52" s="102">
        <v>10.808181988160324</v>
      </c>
      <c r="N52" s="102">
        <v>11.214057528416992</v>
      </c>
      <c r="O52" s="102">
        <v>0</v>
      </c>
      <c r="P52" s="102">
        <v>8.1849881173821846</v>
      </c>
      <c r="Q52" s="102">
        <v>7.4402798079295893</v>
      </c>
      <c r="R52" s="102">
        <v>9.8936613220030178</v>
      </c>
      <c r="S52" s="102">
        <v>12.258447694038434</v>
      </c>
      <c r="T52" s="102">
        <v>9.2556933503922831</v>
      </c>
      <c r="U52" s="102">
        <v>9.6546005404474116</v>
      </c>
      <c r="V52" s="102">
        <v>8.5280016433036554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9.8228158390794267</v>
      </c>
      <c r="D53" s="105">
        <v>10.150943993945562</v>
      </c>
      <c r="E53" s="105">
        <v>10.26401964453165</v>
      </c>
      <c r="F53" s="105">
        <v>9.0223060268741673</v>
      </c>
      <c r="G53" s="105">
        <v>9.9248260394433867</v>
      </c>
      <c r="H53" s="105">
        <v>12.883791702470837</v>
      </c>
      <c r="I53" s="105">
        <v>0</v>
      </c>
      <c r="J53" s="105">
        <v>14.493916515714725</v>
      </c>
      <c r="K53" s="105">
        <v>10.257244657445915</v>
      </c>
      <c r="L53" s="105">
        <v>0</v>
      </c>
      <c r="M53" s="105">
        <v>8.219274756349165</v>
      </c>
      <c r="N53" s="105">
        <v>8.6103256069937046</v>
      </c>
      <c r="O53" s="105">
        <v>0</v>
      </c>
      <c r="P53" s="105">
        <v>7.7295108542690549</v>
      </c>
      <c r="Q53" s="105">
        <v>7.5032976924334331</v>
      </c>
      <c r="R53" s="105">
        <v>10.015595140667825</v>
      </c>
      <c r="S53" s="105">
        <v>11.315589415204556</v>
      </c>
      <c r="T53" s="105">
        <v>10.342310203834799</v>
      </c>
      <c r="U53" s="105">
        <v>10.469448243371005</v>
      </c>
      <c r="V53" s="105">
        <v>10.167313388329466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20.135733308757143</v>
      </c>
      <c r="D54" s="102">
        <v>22.937406826697572</v>
      </c>
      <c r="E54" s="102">
        <v>22.71398443574455</v>
      </c>
      <c r="F54" s="102">
        <v>21.925649600680075</v>
      </c>
      <c r="G54" s="102">
        <v>22.477004875919445</v>
      </c>
      <c r="H54" s="102">
        <v>26.562054387832109</v>
      </c>
      <c r="I54" s="102">
        <v>28.140612577294263</v>
      </c>
      <c r="J54" s="102">
        <v>30.661299966821414</v>
      </c>
      <c r="K54" s="102">
        <v>23.162052738804451</v>
      </c>
      <c r="L54" s="102">
        <v>21.252700366357072</v>
      </c>
      <c r="M54" s="102">
        <v>20.377817075475726</v>
      </c>
      <c r="N54" s="102">
        <v>19.467951359704259</v>
      </c>
      <c r="O54" s="102">
        <v>17.530003531480308</v>
      </c>
      <c r="P54" s="102">
        <v>15.382575326727506</v>
      </c>
      <c r="Q54" s="102">
        <v>16.038402753747931</v>
      </c>
      <c r="R54" s="102">
        <v>0</v>
      </c>
      <c r="S54" s="102">
        <v>0</v>
      </c>
      <c r="T54" s="102">
        <v>0</v>
      </c>
      <c r="U54" s="102">
        <v>0</v>
      </c>
      <c r="V54" s="102">
        <v>16.033640887463275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17.498881032846448</v>
      </c>
      <c r="D55" s="105">
        <v>20.017151790060097</v>
      </c>
      <c r="E55" s="105">
        <v>19.846265942597768</v>
      </c>
      <c r="F55" s="105">
        <v>19.305003446501019</v>
      </c>
      <c r="G55" s="105">
        <v>19.765353913432019</v>
      </c>
      <c r="H55" s="105">
        <v>23.343176614444523</v>
      </c>
      <c r="I55" s="105">
        <v>25.053223201696706</v>
      </c>
      <c r="J55" s="105">
        <v>27.002501912522479</v>
      </c>
      <c r="K55" s="105">
        <v>20.455304322749331</v>
      </c>
      <c r="L55" s="105">
        <v>18.770685919901592</v>
      </c>
      <c r="M55" s="105">
        <v>18.12753440762204</v>
      </c>
      <c r="N55" s="105">
        <v>17.379570867698305</v>
      </c>
      <c r="O55" s="105">
        <v>15.80499703467623</v>
      </c>
      <c r="P55" s="105">
        <v>13.806832102497177</v>
      </c>
      <c r="Q55" s="105">
        <v>14.503726694429583</v>
      </c>
      <c r="R55" s="105">
        <v>0</v>
      </c>
      <c r="S55" s="105">
        <v>22.977423587125152</v>
      </c>
      <c r="T55" s="105">
        <v>0</v>
      </c>
      <c r="U55" s="105">
        <v>0</v>
      </c>
      <c r="V55" s="105">
        <v>14.725984130219226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8.3211069603569747</v>
      </c>
      <c r="D56" s="99">
        <v>9.7697491044886373</v>
      </c>
      <c r="E56" s="99">
        <v>9.6736587647312717</v>
      </c>
      <c r="F56" s="99">
        <v>9.9764355591891167</v>
      </c>
      <c r="G56" s="99">
        <v>10.056035767983108</v>
      </c>
      <c r="H56" s="99">
        <v>11.765242073501627</v>
      </c>
      <c r="I56" s="99">
        <v>13.870397394169109</v>
      </c>
      <c r="J56" s="99">
        <v>13.619732919805235</v>
      </c>
      <c r="K56" s="99">
        <v>10.440717462696551</v>
      </c>
      <c r="L56" s="99">
        <v>9.498396984978303</v>
      </c>
      <c r="M56" s="99">
        <v>9.5306031306788235</v>
      </c>
      <c r="N56" s="99">
        <v>9.1410327988063447</v>
      </c>
      <c r="O56" s="99">
        <v>8.6143610230825782</v>
      </c>
      <c r="P56" s="99">
        <v>6.6708574163743366</v>
      </c>
      <c r="Q56" s="99">
        <v>6.9341685021970543</v>
      </c>
      <c r="R56" s="99">
        <v>0</v>
      </c>
      <c r="S56" s="99">
        <v>11.695133722599007</v>
      </c>
      <c r="T56" s="99">
        <v>0</v>
      </c>
      <c r="U56" s="99">
        <v>0</v>
      </c>
      <c r="V56" s="99">
        <v>6.4674962049869382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9.1777740724894752</v>
      </c>
      <c r="D57" s="99">
        <v>10.247402685571458</v>
      </c>
      <c r="E57" s="99">
        <v>10.172607177866498</v>
      </c>
      <c r="F57" s="99">
        <v>9.3285678873118982</v>
      </c>
      <c r="G57" s="99">
        <v>9.7093181454489113</v>
      </c>
      <c r="H57" s="99">
        <v>11.577934540942895</v>
      </c>
      <c r="I57" s="99">
        <v>11.182825807527601</v>
      </c>
      <c r="J57" s="99">
        <v>13.382768992717242</v>
      </c>
      <c r="K57" s="99">
        <v>10.014586860052786</v>
      </c>
      <c r="L57" s="99">
        <v>9.2722889349232887</v>
      </c>
      <c r="M57" s="99">
        <v>8.5969312769432129</v>
      </c>
      <c r="N57" s="99">
        <v>8.2385380688919607</v>
      </c>
      <c r="O57" s="99">
        <v>7.1906360115936545</v>
      </c>
      <c r="P57" s="99">
        <v>7.1359746861228421</v>
      </c>
      <c r="Q57" s="99">
        <v>7.5695581922325257</v>
      </c>
      <c r="R57" s="99">
        <v>0</v>
      </c>
      <c r="S57" s="99">
        <v>11.282289864526142</v>
      </c>
      <c r="T57" s="99">
        <v>0</v>
      </c>
      <c r="U57" s="99">
        <v>0</v>
      </c>
      <c r="V57" s="99">
        <v>8.258487925232286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8.1245728332931328</v>
      </c>
      <c r="D58" s="123">
        <v>9.0867263221775207</v>
      </c>
      <c r="E58" s="123">
        <v>9.0344711429662876</v>
      </c>
      <c r="F58" s="123">
        <v>8.8340334278025647</v>
      </c>
      <c r="G58" s="123">
        <v>9.2648016459036615</v>
      </c>
      <c r="H58" s="123">
        <v>10.970437150495592</v>
      </c>
      <c r="I58" s="123">
        <v>10.105420819548513</v>
      </c>
      <c r="J58" s="123">
        <v>11.373348549913969</v>
      </c>
      <c r="K58" s="123">
        <v>8.4737791372740503</v>
      </c>
      <c r="L58" s="123">
        <v>7.839429517640359</v>
      </c>
      <c r="M58" s="123">
        <v>6.4556238037735403</v>
      </c>
      <c r="N58" s="123">
        <v>6.602126580171106</v>
      </c>
      <c r="O58" s="123">
        <v>6.101069139518283</v>
      </c>
      <c r="P58" s="123">
        <v>5.717214738198483</v>
      </c>
      <c r="Q58" s="123">
        <v>5.5857708344320365</v>
      </c>
      <c r="R58" s="123">
        <v>7.3478120679438339</v>
      </c>
      <c r="S58" s="123">
        <v>8.3211779725215536</v>
      </c>
      <c r="T58" s="123">
        <v>7.2262135060775989</v>
      </c>
      <c r="U58" s="123">
        <v>6.1849618340110792</v>
      </c>
      <c r="V58" s="123">
        <v>4.9670499155843979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8.1245728332931328</v>
      </c>
      <c r="D60" s="110">
        <v>9.0867263221775207</v>
      </c>
      <c r="E60" s="110">
        <v>9.0344711429662876</v>
      </c>
      <c r="F60" s="110">
        <v>8.8340334278025647</v>
      </c>
      <c r="G60" s="110">
        <v>9.2648016459036615</v>
      </c>
      <c r="H60" s="110">
        <v>10.970437150495592</v>
      </c>
      <c r="I60" s="110">
        <v>10.105420819548513</v>
      </c>
      <c r="J60" s="110">
        <v>11.373348549913969</v>
      </c>
      <c r="K60" s="110">
        <v>8.4737791372740503</v>
      </c>
      <c r="L60" s="110">
        <v>7.839429517640359</v>
      </c>
      <c r="M60" s="110">
        <v>6.4556238037735403</v>
      </c>
      <c r="N60" s="110">
        <v>6.602126580171106</v>
      </c>
      <c r="O60" s="110">
        <v>6.101069139518283</v>
      </c>
      <c r="P60" s="110">
        <v>5.717214738198483</v>
      </c>
      <c r="Q60" s="110">
        <v>5.5857708344320365</v>
      </c>
      <c r="R60" s="110">
        <v>7.3478120679438339</v>
      </c>
      <c r="S60" s="110">
        <v>8.3211779725215536</v>
      </c>
      <c r="T60" s="110">
        <v>7.2262135060775989</v>
      </c>
      <c r="U60" s="110">
        <v>6.1849618340110792</v>
      </c>
      <c r="V60" s="110">
        <v>4.9670499155843979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183.86557703321932</v>
      </c>
      <c r="D62" s="118">
        <f t="shared" si="21"/>
        <v>183.92659676628048</v>
      </c>
      <c r="E62" s="118">
        <f t="shared" si="21"/>
        <v>177.62536400988344</v>
      </c>
      <c r="F62" s="118">
        <f t="shared" si="21"/>
        <v>166.95316271551306</v>
      </c>
      <c r="G62" s="118">
        <f t="shared" si="21"/>
        <v>161.05669992862161</v>
      </c>
      <c r="H62" s="118">
        <f t="shared" si="21"/>
        <v>166.06766981701819</v>
      </c>
      <c r="I62" s="118">
        <f t="shared" si="21"/>
        <v>151.58566790432275</v>
      </c>
      <c r="J62" s="118">
        <f t="shared" si="21"/>
        <v>163.77025684244265</v>
      </c>
      <c r="K62" s="118">
        <f t="shared" si="21"/>
        <v>141.75469567658416</v>
      </c>
      <c r="L62" s="118">
        <f t="shared" si="21"/>
        <v>145.81822373208158</v>
      </c>
      <c r="M62" s="118">
        <f t="shared" si="21"/>
        <v>118.06565962100103</v>
      </c>
      <c r="N62" s="118">
        <f t="shared" si="21"/>
        <v>126.18744767815814</v>
      </c>
      <c r="O62" s="118">
        <f t="shared" si="21"/>
        <v>126.26678842124579</v>
      </c>
      <c r="P62" s="118">
        <f t="shared" si="21"/>
        <v>97.467748620063375</v>
      </c>
      <c r="Q62" s="118">
        <f t="shared" si="21"/>
        <v>97.029055493728606</v>
      </c>
      <c r="R62" s="118">
        <f t="shared" ref="R62:V62" si="22">R63+R66+R68+R77</f>
        <v>112.45128616070319</v>
      </c>
      <c r="S62" s="118">
        <f t="shared" si="22"/>
        <v>108.10505278575634</v>
      </c>
      <c r="T62" s="118">
        <f t="shared" si="22"/>
        <v>101.3468634159361</v>
      </c>
      <c r="U62" s="118">
        <f t="shared" si="22"/>
        <v>90.633286277060634</v>
      </c>
      <c r="V62" s="118">
        <f t="shared" si="22"/>
        <v>76.585562539590555</v>
      </c>
      <c r="W62" s="118">
        <f t="shared" ref="W62" si="23">W63+W66+W68+W77</f>
        <v>77.986476431974964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153.53280274536931</v>
      </c>
      <c r="D63" s="123">
        <f t="shared" si="24"/>
        <v>149.07878610041462</v>
      </c>
      <c r="E63" s="123">
        <f t="shared" si="24"/>
        <v>143.09436728383287</v>
      </c>
      <c r="F63" s="123">
        <f t="shared" si="24"/>
        <v>133.73184123406656</v>
      </c>
      <c r="G63" s="123">
        <f t="shared" si="24"/>
        <v>126.95298685226413</v>
      </c>
      <c r="H63" s="123">
        <f t="shared" si="24"/>
        <v>126.27691415981386</v>
      </c>
      <c r="I63" s="123">
        <f t="shared" si="24"/>
        <v>111.56303390527958</v>
      </c>
      <c r="J63" s="123">
        <f t="shared" si="24"/>
        <v>120.30130151495936</v>
      </c>
      <c r="K63" s="123">
        <f t="shared" si="24"/>
        <v>109.15248497026225</v>
      </c>
      <c r="L63" s="123">
        <f t="shared" si="24"/>
        <v>115.20054068306553</v>
      </c>
      <c r="M63" s="123">
        <f t="shared" si="24"/>
        <v>92.127147865483721</v>
      </c>
      <c r="N63" s="123">
        <f t="shared" si="24"/>
        <v>100.02277528457276</v>
      </c>
      <c r="O63" s="123">
        <f t="shared" si="24"/>
        <v>102.75751210574194</v>
      </c>
      <c r="P63" s="123">
        <f t="shared" si="24"/>
        <v>76.013820970870938</v>
      </c>
      <c r="Q63" s="123">
        <f t="shared" si="24"/>
        <v>75.854197531290311</v>
      </c>
      <c r="R63" s="123">
        <f t="shared" ref="R63:V63" si="25">SUM(R64:R65)</f>
        <v>83.51319275595246</v>
      </c>
      <c r="S63" s="123">
        <f t="shared" si="25"/>
        <v>76.319665127114632</v>
      </c>
      <c r="T63" s="123">
        <f t="shared" si="25"/>
        <v>70.98457826310252</v>
      </c>
      <c r="U63" s="123">
        <f t="shared" si="25"/>
        <v>65.601946599904494</v>
      </c>
      <c r="V63" s="123">
        <f t="shared" si="25"/>
        <v>56.444042888145759</v>
      </c>
      <c r="W63" s="123">
        <f t="shared" ref="W63" si="26">SUM(W64:W65)</f>
        <v>54.62325650923821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151.04338238702124</v>
      </c>
      <c r="D64" s="99">
        <v>146.67602114320931</v>
      </c>
      <c r="E64" s="99">
        <v>140.8213179751198</v>
      </c>
      <c r="F64" s="99">
        <v>131.60426360719637</v>
      </c>
      <c r="G64" s="99">
        <v>124.93720683985754</v>
      </c>
      <c r="H64" s="99">
        <v>124.29862827715142</v>
      </c>
      <c r="I64" s="99">
        <v>109.82999403674503</v>
      </c>
      <c r="J64" s="99">
        <v>118.43246867934377</v>
      </c>
      <c r="K64" s="99">
        <v>107.46136613836005</v>
      </c>
      <c r="L64" s="99">
        <v>113.42258784594416</v>
      </c>
      <c r="M64" s="99">
        <v>90.711421785689694</v>
      </c>
      <c r="N64" s="99">
        <v>98.472432296227652</v>
      </c>
      <c r="O64" s="99">
        <v>101.14067611442721</v>
      </c>
      <c r="P64" s="99">
        <v>74.793189016718387</v>
      </c>
      <c r="Q64" s="99">
        <v>74.61686129377874</v>
      </c>
      <c r="R64" s="99">
        <v>82.155266020173698</v>
      </c>
      <c r="S64" s="99">
        <v>75.082361305467685</v>
      </c>
      <c r="T64" s="99">
        <v>69.831415528835578</v>
      </c>
      <c r="U64" s="99">
        <v>64.545705506763923</v>
      </c>
      <c r="V64" s="99">
        <v>55.53243927711614</v>
      </c>
      <c r="W64" s="99">
        <v>53.746371877569125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2.4894203583480632</v>
      </c>
      <c r="D65" s="99">
        <v>2.402764957205302</v>
      </c>
      <c r="E65" s="99">
        <v>2.2730493087130594</v>
      </c>
      <c r="F65" s="99">
        <v>2.1275776268702011</v>
      </c>
      <c r="G65" s="99">
        <v>2.0157800124065952</v>
      </c>
      <c r="H65" s="99">
        <v>1.9782858826624394</v>
      </c>
      <c r="I65" s="99">
        <v>1.7330398685345534</v>
      </c>
      <c r="J65" s="99">
        <v>1.8688328356155919</v>
      </c>
      <c r="K65" s="99">
        <v>1.691118831902197</v>
      </c>
      <c r="L65" s="99">
        <v>1.7779528371213553</v>
      </c>
      <c r="M65" s="99">
        <v>1.4157260797940201</v>
      </c>
      <c r="N65" s="99">
        <v>1.5503429883451025</v>
      </c>
      <c r="O65" s="99">
        <v>1.616835991314737</v>
      </c>
      <c r="P65" s="99">
        <v>1.2206319541525541</v>
      </c>
      <c r="Q65" s="99">
        <v>1.237336237511564</v>
      </c>
      <c r="R65" s="99">
        <v>1.357926735778755</v>
      </c>
      <c r="S65" s="99">
        <v>1.2373038216469427</v>
      </c>
      <c r="T65" s="99">
        <v>1.1531627342669448</v>
      </c>
      <c r="U65" s="99">
        <v>1.056241093140569</v>
      </c>
      <c r="V65" s="99">
        <v>0.91160361102961662</v>
      </c>
      <c r="W65" s="99">
        <v>0.87688463166908681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1.1538501614833677E-2</v>
      </c>
      <c r="D66" s="123">
        <f t="shared" si="27"/>
        <v>8.2585987401842826E-3</v>
      </c>
      <c r="E66" s="123">
        <f t="shared" si="27"/>
        <v>0.25868269138091621</v>
      </c>
      <c r="F66" s="123">
        <f t="shared" si="27"/>
        <v>0.28337772035746106</v>
      </c>
      <c r="G66" s="123">
        <f t="shared" si="27"/>
        <v>0.29911111557465825</v>
      </c>
      <c r="H66" s="123">
        <f t="shared" si="27"/>
        <v>0.69438483071325285</v>
      </c>
      <c r="I66" s="123">
        <f t="shared" si="27"/>
        <v>0.42640122141147352</v>
      </c>
      <c r="J66" s="123">
        <f t="shared" si="27"/>
        <v>0.41452448944546022</v>
      </c>
      <c r="K66" s="123">
        <f t="shared" si="27"/>
        <v>0.2868712973186559</v>
      </c>
      <c r="L66" s="123">
        <f t="shared" si="27"/>
        <v>0.33723660557536095</v>
      </c>
      <c r="M66" s="123">
        <f t="shared" si="27"/>
        <v>0.26878297715298005</v>
      </c>
      <c r="N66" s="123">
        <f t="shared" si="27"/>
        <v>0.22828245325622881</v>
      </c>
      <c r="O66" s="123">
        <f t="shared" si="27"/>
        <v>0.19133007300026617</v>
      </c>
      <c r="P66" s="123">
        <f t="shared" si="27"/>
        <v>6.7494853852280906E-2</v>
      </c>
      <c r="Q66" s="123">
        <f t="shared" si="27"/>
        <v>5.8805867892534842E-2</v>
      </c>
      <c r="R66" s="123">
        <f t="shared" si="27"/>
        <v>3.7692738572434298E-2</v>
      </c>
      <c r="S66" s="123">
        <f t="shared" si="27"/>
        <v>7.3563029935981503E-2</v>
      </c>
      <c r="T66" s="123">
        <f t="shared" si="27"/>
        <v>6.9559205405125321E-2</v>
      </c>
      <c r="U66" s="123">
        <f t="shared" si="27"/>
        <v>7.9127251338360516E-2</v>
      </c>
      <c r="V66" s="123">
        <f t="shared" si="27"/>
        <v>0.11391332729841029</v>
      </c>
      <c r="W66" s="123">
        <f t="shared" si="27"/>
        <v>7.4590796485832375E-2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1.1538501614833677E-2</v>
      </c>
      <c r="D67" s="99">
        <f>RES_hhdet_in_fech!D67/RES_summary!D$21</f>
        <v>8.2585987401842826E-3</v>
      </c>
      <c r="E67" s="99">
        <f>RES_hhdet_in_fech!E67/RES_summary!E$21</f>
        <v>0.25868269138091621</v>
      </c>
      <c r="F67" s="99">
        <f>RES_hhdet_in_fech!F67/RES_summary!F$21</f>
        <v>0.28337772035746106</v>
      </c>
      <c r="G67" s="99">
        <f>RES_hhdet_in_fech!G67/RES_summary!G$21</f>
        <v>0.29911111557465825</v>
      </c>
      <c r="H67" s="99">
        <f>RES_hhdet_in_fech!H67/RES_summary!H$21</f>
        <v>0.69438483071325285</v>
      </c>
      <c r="I67" s="99">
        <f>RES_hhdet_in_fech!I67/RES_summary!I$21</f>
        <v>0.42640122141147352</v>
      </c>
      <c r="J67" s="99">
        <f>RES_hhdet_in_fech!J67/RES_summary!J$21</f>
        <v>0.41452448944546022</v>
      </c>
      <c r="K67" s="99">
        <f>RES_hhdet_in_fech!K67/RES_summary!K$21</f>
        <v>0.2868712973186559</v>
      </c>
      <c r="L67" s="99">
        <f>RES_hhdet_in_fech!L67/RES_summary!L$21</f>
        <v>0.33723660557536095</v>
      </c>
      <c r="M67" s="99">
        <f>RES_hhdet_in_fech!M67/RES_summary!M$21</f>
        <v>0.26878297715298005</v>
      </c>
      <c r="N67" s="99">
        <f>RES_hhdet_in_fech!N67/RES_summary!N$21</f>
        <v>0.22828245325622881</v>
      </c>
      <c r="O67" s="99">
        <f>RES_hhdet_in_fech!O67/RES_summary!O$21</f>
        <v>0.19133007300026617</v>
      </c>
      <c r="P67" s="99">
        <f>RES_hhdet_in_fech!P67/RES_summary!P$21</f>
        <v>6.7494853852280906E-2</v>
      </c>
      <c r="Q67" s="99">
        <f>RES_hhdet_in_fech!Q67/RES_summary!Q$21</f>
        <v>5.8805867892534842E-2</v>
      </c>
      <c r="R67" s="99">
        <f>RES_hhdet_in_fech!R67/RES_summary!R$21</f>
        <v>3.7692738572434298E-2</v>
      </c>
      <c r="S67" s="99">
        <f>RES_hhdet_in_fech!S67/RES_summary!S$21</f>
        <v>7.3563029935981503E-2</v>
      </c>
      <c r="T67" s="99">
        <f>RES_hhdet_in_fech!T67/RES_summary!T$21</f>
        <v>6.9559205405125321E-2</v>
      </c>
      <c r="U67" s="99">
        <f>RES_hhdet_in_fech!U67/RES_summary!U$21</f>
        <v>7.9127251338360516E-2</v>
      </c>
      <c r="V67" s="99">
        <f>RES_hhdet_in_fech!V67/RES_summary!V$21</f>
        <v>0.11391332729841029</v>
      </c>
      <c r="W67" s="99">
        <f>RES_hhdet_in_fech!W67/RES_summary!W$21</f>
        <v>7.4590796485832375E-2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22.180062560709402</v>
      </c>
      <c r="D68" s="123">
        <v>25.718159591605989</v>
      </c>
      <c r="E68" s="123">
        <v>25.201881338634308</v>
      </c>
      <c r="F68" s="123">
        <v>24.072119883797122</v>
      </c>
      <c r="G68" s="123">
        <v>24.508274367295783</v>
      </c>
      <c r="H68" s="123">
        <v>28.092336727041836</v>
      </c>
      <c r="I68" s="123">
        <v>29.451336350441306</v>
      </c>
      <c r="J68" s="123">
        <v>31.608004589062109</v>
      </c>
      <c r="K68" s="123">
        <v>23.773844432047365</v>
      </c>
      <c r="L68" s="123">
        <v>22.377605399878764</v>
      </c>
      <c r="M68" s="123">
        <v>19.163622638984208</v>
      </c>
      <c r="N68" s="123">
        <v>19.273952163370062</v>
      </c>
      <c r="O68" s="123">
        <v>17.133798098567496</v>
      </c>
      <c r="P68" s="123">
        <v>15.629217500651031</v>
      </c>
      <c r="Q68" s="123">
        <v>15.498590882911378</v>
      </c>
      <c r="R68" s="123">
        <v>21.506630365771077</v>
      </c>
      <c r="S68" s="123">
        <v>23.321790081614679</v>
      </c>
      <c r="T68" s="123">
        <v>22.964074731050612</v>
      </c>
      <c r="U68" s="123">
        <v>18.636422489756963</v>
      </c>
      <c r="V68" s="123">
        <v>14.993856862550398</v>
      </c>
      <c r="W68" s="123">
        <v>17.564650570197415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22.881232784910853</v>
      </c>
      <c r="D69" s="99">
        <v>25.757797373045445</v>
      </c>
      <c r="E69" s="99">
        <v>25.581357219787836</v>
      </c>
      <c r="F69" s="99">
        <v>24.432912015459952</v>
      </c>
      <c r="G69" s="99">
        <v>25.021200368758745</v>
      </c>
      <c r="H69" s="99">
        <v>28.601468884512165</v>
      </c>
      <c r="I69" s="99">
        <v>29.484378642687432</v>
      </c>
      <c r="J69" s="99">
        <v>32.62013861124737</v>
      </c>
      <c r="K69" s="99">
        <v>24.794216317522196</v>
      </c>
      <c r="L69" s="99">
        <v>23.05765902325675</v>
      </c>
      <c r="M69" s="99">
        <v>19.241118053691881</v>
      </c>
      <c r="N69" s="99">
        <v>19.444008366926518</v>
      </c>
      <c r="O69" s="99">
        <v>17.154812122531112</v>
      </c>
      <c r="P69" s="99">
        <v>15.688853563904097</v>
      </c>
      <c r="Q69" s="99">
        <v>15.518437436414965</v>
      </c>
      <c r="R69" s="99">
        <v>21.703901338428597</v>
      </c>
      <c r="S69" s="99">
        <v>23.28904352873473</v>
      </c>
      <c r="T69" s="99">
        <v>23.072275509204953</v>
      </c>
      <c r="U69" s="99">
        <v>18.671185466626721</v>
      </c>
      <c r="V69" s="99">
        <v>14.960975475676294</v>
      </c>
      <c r="W69" s="99">
        <v>17.578135751029762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18.706128626474786</v>
      </c>
      <c r="D70" s="99">
        <v>21.240840097791249</v>
      </c>
      <c r="E70" s="99">
        <v>21.185841544716482</v>
      </c>
      <c r="F70" s="99">
        <v>20.527041985796561</v>
      </c>
      <c r="G70" s="99">
        <v>21.05771031385563</v>
      </c>
      <c r="H70" s="99">
        <v>24.142774573945601</v>
      </c>
      <c r="I70" s="99">
        <v>25.389377326996261</v>
      </c>
      <c r="J70" s="99">
        <v>27.797590031261063</v>
      </c>
      <c r="K70" s="99">
        <v>21.275755950502571</v>
      </c>
      <c r="L70" s="99">
        <v>19.866696516756196</v>
      </c>
      <c r="M70" s="99">
        <v>0</v>
      </c>
      <c r="N70" s="99">
        <v>17.159521213300419</v>
      </c>
      <c r="O70" s="99">
        <v>15.427026383690183</v>
      </c>
      <c r="P70" s="99">
        <v>14.222023559151802</v>
      </c>
      <c r="Q70" s="99">
        <v>14.273390433055994</v>
      </c>
      <c r="R70" s="99">
        <v>20.183124845528656</v>
      </c>
      <c r="S70" s="99">
        <v>21.902444869790916</v>
      </c>
      <c r="T70" s="99">
        <v>21.780819945264398</v>
      </c>
      <c r="U70" s="99">
        <v>17.745549902543956</v>
      </c>
      <c r="V70" s="99">
        <v>14.251271333402673</v>
      </c>
      <c r="W70" s="99">
        <v>16.848574705999066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9.462485863480163</v>
      </c>
      <c r="D71" s="102">
        <v>10.965689044931487</v>
      </c>
      <c r="E71" s="102">
        <v>10.888619686350888</v>
      </c>
      <c r="F71" s="102">
        <v>11.1133522112442</v>
      </c>
      <c r="G71" s="102">
        <v>11.204867766429556</v>
      </c>
      <c r="H71" s="102">
        <v>12.693084694508631</v>
      </c>
      <c r="I71" s="102">
        <v>14.518471590609238</v>
      </c>
      <c r="J71" s="102">
        <v>14.519386468419523</v>
      </c>
      <c r="K71" s="102">
        <v>11.190598138816595</v>
      </c>
      <c r="L71" s="102">
        <v>10.333193833620413</v>
      </c>
      <c r="M71" s="102">
        <v>0</v>
      </c>
      <c r="N71" s="102">
        <v>9.1159121390943643</v>
      </c>
      <c r="O71" s="102">
        <v>8.4039354739039993</v>
      </c>
      <c r="P71" s="102">
        <v>6.8801308349378969</v>
      </c>
      <c r="Q71" s="102">
        <v>6.7234013176170118</v>
      </c>
      <c r="R71" s="102">
        <v>9.5488642645963875</v>
      </c>
      <c r="S71" s="102">
        <v>10.859656236299202</v>
      </c>
      <c r="T71" s="102">
        <v>9.8877883363990708</v>
      </c>
      <c r="U71" s="102">
        <v>8.1032433702897624</v>
      </c>
      <c r="V71" s="102">
        <v>6.1097796677753307</v>
      </c>
      <c r="W71" s="102">
        <v>7.9955831547757024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9.2436427629946216</v>
      </c>
      <c r="D72" s="105">
        <v>10.275151052859762</v>
      </c>
      <c r="E72" s="105">
        <v>10.297221858365596</v>
      </c>
      <c r="F72" s="105">
        <v>9.4136897745523616</v>
      </c>
      <c r="G72" s="105">
        <v>9.8528425474260697</v>
      </c>
      <c r="H72" s="105">
        <v>11.449689879436972</v>
      </c>
      <c r="I72" s="105">
        <v>10.870905736387027</v>
      </c>
      <c r="J72" s="105">
        <v>13.27820356284154</v>
      </c>
      <c r="K72" s="105">
        <v>10.085157811685974</v>
      </c>
      <c r="L72" s="105">
        <v>9.5335026831357847</v>
      </c>
      <c r="M72" s="105">
        <v>0</v>
      </c>
      <c r="N72" s="105">
        <v>8.0436090742060546</v>
      </c>
      <c r="O72" s="105">
        <v>7.0230909097861849</v>
      </c>
      <c r="P72" s="105">
        <v>7.341892724213908</v>
      </c>
      <c r="Q72" s="105">
        <v>7.5499891154389829</v>
      </c>
      <c r="R72" s="105">
        <v>10.634260580932271</v>
      </c>
      <c r="S72" s="105">
        <v>11.042788633491718</v>
      </c>
      <c r="T72" s="105">
        <v>11.893031608865325</v>
      </c>
      <c r="U72" s="105">
        <v>9.6423065322541941</v>
      </c>
      <c r="V72" s="105">
        <v>8.1414916656273419</v>
      </c>
      <c r="W72" s="105">
        <v>8.852991551223365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20.135733308757143</v>
      </c>
      <c r="D73" s="102">
        <v>22.937406826697572</v>
      </c>
      <c r="E73" s="102">
        <v>22.71398443574455</v>
      </c>
      <c r="F73" s="102">
        <v>21.925649600680075</v>
      </c>
      <c r="G73" s="102">
        <v>22.477004875919452</v>
      </c>
      <c r="H73" s="102">
        <v>26.562054387832109</v>
      </c>
      <c r="I73" s="102">
        <v>0</v>
      </c>
      <c r="J73" s="102">
        <v>30.661299966821399</v>
      </c>
      <c r="K73" s="102">
        <v>23.162052738804448</v>
      </c>
      <c r="L73" s="102">
        <v>21.252700366357072</v>
      </c>
      <c r="M73" s="102">
        <v>20.377817075475729</v>
      </c>
      <c r="N73" s="102">
        <v>19.467951359704259</v>
      </c>
      <c r="O73" s="102">
        <v>0</v>
      </c>
      <c r="P73" s="102">
        <v>0</v>
      </c>
      <c r="Q73" s="102">
        <v>16.038402753747931</v>
      </c>
      <c r="R73" s="102">
        <v>21.981617832006233</v>
      </c>
      <c r="S73" s="102">
        <v>25.026589522728177</v>
      </c>
      <c r="T73" s="102">
        <v>23.990891805134773</v>
      </c>
      <c r="U73" s="102">
        <v>19.676490930127091</v>
      </c>
      <c r="V73" s="102">
        <v>16.033640887463271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17.498881032846445</v>
      </c>
      <c r="D74" s="105">
        <v>20.01715179006009</v>
      </c>
      <c r="E74" s="105">
        <v>19.846265942597771</v>
      </c>
      <c r="F74" s="105">
        <v>19.305003446501022</v>
      </c>
      <c r="G74" s="105">
        <v>19.765353913432019</v>
      </c>
      <c r="H74" s="105">
        <v>23.343176614444527</v>
      </c>
      <c r="I74" s="105">
        <v>0</v>
      </c>
      <c r="J74" s="105">
        <v>27.002501912522472</v>
      </c>
      <c r="K74" s="105">
        <v>20.455304322749338</v>
      </c>
      <c r="L74" s="105">
        <v>18.770685919901592</v>
      </c>
      <c r="M74" s="105">
        <v>18.127534407622036</v>
      </c>
      <c r="N74" s="105">
        <v>17.379570867698305</v>
      </c>
      <c r="O74" s="105">
        <v>0</v>
      </c>
      <c r="P74" s="105">
        <v>0</v>
      </c>
      <c r="Q74" s="105">
        <v>14.503726694429577</v>
      </c>
      <c r="R74" s="105">
        <v>19.999135172264733</v>
      </c>
      <c r="S74" s="105">
        <v>22.977423587125156</v>
      </c>
      <c r="T74" s="105">
        <v>21.965039451575297</v>
      </c>
      <c r="U74" s="105">
        <v>18.098917284290412</v>
      </c>
      <c r="V74" s="105">
        <v>14.725984130219228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8.3211069603569729</v>
      </c>
      <c r="D75" s="99">
        <v>9.7697491044886391</v>
      </c>
      <c r="E75" s="99">
        <v>9.6736587647312717</v>
      </c>
      <c r="F75" s="99">
        <v>9.9764355591891203</v>
      </c>
      <c r="G75" s="99">
        <v>10.056035767983108</v>
      </c>
      <c r="H75" s="99">
        <v>11.76524207350163</v>
      </c>
      <c r="I75" s="99">
        <v>0</v>
      </c>
      <c r="J75" s="99">
        <v>13.619732919805234</v>
      </c>
      <c r="K75" s="99">
        <v>10.440717462696547</v>
      </c>
      <c r="L75" s="99">
        <v>9.498396984978303</v>
      </c>
      <c r="M75" s="99">
        <v>9.5306031306788235</v>
      </c>
      <c r="N75" s="99">
        <v>9.1410327988063447</v>
      </c>
      <c r="O75" s="99">
        <v>0</v>
      </c>
      <c r="P75" s="99">
        <v>0</v>
      </c>
      <c r="Q75" s="99">
        <v>6.9341685021970516</v>
      </c>
      <c r="R75" s="99">
        <v>9.6345696200223525</v>
      </c>
      <c r="S75" s="99">
        <v>11.695133722599014</v>
      </c>
      <c r="T75" s="99">
        <v>10.262611333540367</v>
      </c>
      <c r="U75" s="99">
        <v>8.4903608549761156</v>
      </c>
      <c r="V75" s="99">
        <v>6.4674962049869391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9.1777740724894716</v>
      </c>
      <c r="D76" s="99">
        <v>10.247402685571453</v>
      </c>
      <c r="E76" s="99">
        <v>10.172607177866499</v>
      </c>
      <c r="F76" s="99">
        <v>9.3285678873118982</v>
      </c>
      <c r="G76" s="99">
        <v>9.7093181454489113</v>
      </c>
      <c r="H76" s="99">
        <v>11.577934540942902</v>
      </c>
      <c r="I76" s="99">
        <v>0</v>
      </c>
      <c r="J76" s="99">
        <v>13.38276899271724</v>
      </c>
      <c r="K76" s="99">
        <v>10.014586860052788</v>
      </c>
      <c r="L76" s="99">
        <v>9.2722889349232922</v>
      </c>
      <c r="M76" s="99">
        <v>8.5969312769432147</v>
      </c>
      <c r="N76" s="99">
        <v>8.2385380688919607</v>
      </c>
      <c r="O76" s="99">
        <v>0</v>
      </c>
      <c r="P76" s="99">
        <v>0</v>
      </c>
      <c r="Q76" s="99">
        <v>7.5695581922325257</v>
      </c>
      <c r="R76" s="99">
        <v>10.364565552242381</v>
      </c>
      <c r="S76" s="99">
        <v>11.282289864526145</v>
      </c>
      <c r="T76" s="99">
        <v>11.702428118034934</v>
      </c>
      <c r="U76" s="99">
        <v>9.6085564293142998</v>
      </c>
      <c r="V76" s="99">
        <v>8.2584879252322878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8.1411732255257903</v>
      </c>
      <c r="D77" s="123">
        <v>9.1213924755196789</v>
      </c>
      <c r="E77" s="123">
        <v>9.0704326960353328</v>
      </c>
      <c r="F77" s="123">
        <v>8.8658238772919038</v>
      </c>
      <c r="G77" s="123">
        <v>9.2963275934870282</v>
      </c>
      <c r="H77" s="123">
        <v>11.004034099449267</v>
      </c>
      <c r="I77" s="123">
        <v>10.144896427190398</v>
      </c>
      <c r="J77" s="123">
        <v>11.446426248975714</v>
      </c>
      <c r="K77" s="123">
        <v>8.5414949769558977</v>
      </c>
      <c r="L77" s="123">
        <v>7.902841043561919</v>
      </c>
      <c r="M77" s="123">
        <v>6.5061061393801296</v>
      </c>
      <c r="N77" s="123">
        <v>6.6624377769591003</v>
      </c>
      <c r="O77" s="123">
        <v>6.1841481439360848</v>
      </c>
      <c r="P77" s="123">
        <v>5.7572152946891197</v>
      </c>
      <c r="Q77" s="123">
        <v>5.6174612116343994</v>
      </c>
      <c r="R77" s="123">
        <v>7.3937703004072288</v>
      </c>
      <c r="S77" s="123">
        <v>8.3900345470910516</v>
      </c>
      <c r="T77" s="123">
        <v>7.328651216377839</v>
      </c>
      <c r="U77" s="123">
        <v>6.3157899360608107</v>
      </c>
      <c r="V77" s="123">
        <v>5.0337494615959884</v>
      </c>
      <c r="W77" s="123">
        <v>5.7239785560535061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9.9806775061208644</v>
      </c>
      <c r="D78" s="99">
        <v>11.376795567151843</v>
      </c>
      <c r="E78" s="99">
        <v>11.522449445526627</v>
      </c>
      <c r="F78" s="99">
        <v>11.175885490804562</v>
      </c>
      <c r="G78" s="99">
        <v>11.604184586327204</v>
      </c>
      <c r="H78" s="99">
        <v>13.402826588561592</v>
      </c>
      <c r="I78" s="99">
        <v>13.275971481591981</v>
      </c>
      <c r="J78" s="99">
        <v>13.94634364476104</v>
      </c>
      <c r="K78" s="99">
        <v>10.828189872913164</v>
      </c>
      <c r="L78" s="99">
        <v>10.097482727048719</v>
      </c>
      <c r="M78" s="99">
        <v>7.8032682530576469</v>
      </c>
      <c r="N78" s="99">
        <v>8.3132765392742254</v>
      </c>
      <c r="O78" s="99">
        <v>8.5382913928087802</v>
      </c>
      <c r="P78" s="99">
        <v>7.2661928984515178</v>
      </c>
      <c r="Q78" s="99">
        <v>7.4086683569942151</v>
      </c>
      <c r="R78" s="99">
        <v>9.5867351445277382</v>
      </c>
      <c r="S78" s="99">
        <v>10.520582080138006</v>
      </c>
      <c r="T78" s="99">
        <v>9.8022343484077314</v>
      </c>
      <c r="U78" s="99">
        <v>8.853444255363156</v>
      </c>
      <c r="V78" s="99">
        <v>6.7503543044761907</v>
      </c>
      <c r="W78" s="99">
        <v>8.1864551109640349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8.1245728332931311</v>
      </c>
      <c r="D79" s="110">
        <v>9.086726322177519</v>
      </c>
      <c r="E79" s="110">
        <v>9.0344711429662894</v>
      </c>
      <c r="F79" s="110">
        <v>8.834033427802563</v>
      </c>
      <c r="G79" s="110">
        <v>9.2648016459036615</v>
      </c>
      <c r="H79" s="110">
        <v>10.970437150495592</v>
      </c>
      <c r="I79" s="110">
        <v>10.105420819548513</v>
      </c>
      <c r="J79" s="110">
        <v>11.373348549913967</v>
      </c>
      <c r="K79" s="110">
        <v>8.4737791372740485</v>
      </c>
      <c r="L79" s="110">
        <v>7.839429517640359</v>
      </c>
      <c r="M79" s="110">
        <v>6.4556238037735403</v>
      </c>
      <c r="N79" s="110">
        <v>6.602126580171106</v>
      </c>
      <c r="O79" s="110">
        <v>6.1010691395182821</v>
      </c>
      <c r="P79" s="110">
        <v>5.7172147381984839</v>
      </c>
      <c r="Q79" s="110">
        <v>5.5857708344320374</v>
      </c>
      <c r="R79" s="110">
        <v>7.3478120679438339</v>
      </c>
      <c r="S79" s="110">
        <v>8.3211779725215536</v>
      </c>
      <c r="T79" s="110">
        <v>7.2262135060776007</v>
      </c>
      <c r="U79" s="110">
        <v>6.184961834011081</v>
      </c>
      <c r="V79" s="110">
        <v>4.9670499155843961</v>
      </c>
      <c r="W79" s="110">
        <v>5.6506442743706078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188.17121302544351</v>
      </c>
      <c r="D81" s="118">
        <f t="shared" si="28"/>
        <v>180.62386766532254</v>
      </c>
      <c r="E81" s="118">
        <f t="shared" si="28"/>
        <v>183.31322222078217</v>
      </c>
      <c r="F81" s="118">
        <f t="shared" si="28"/>
        <v>166.11111858133532</v>
      </c>
      <c r="G81" s="118">
        <f t="shared" si="28"/>
        <v>150.60367170799299</v>
      </c>
      <c r="H81" s="118">
        <f t="shared" si="28"/>
        <v>165.5556104511389</v>
      </c>
      <c r="I81" s="118">
        <f t="shared" si="28"/>
        <v>151.58855217469292</v>
      </c>
      <c r="J81" s="118">
        <f t="shared" si="28"/>
        <v>172.33223522317715</v>
      </c>
      <c r="K81" s="118">
        <f t="shared" si="28"/>
        <v>133.3548421063185</v>
      </c>
      <c r="L81" s="118">
        <f t="shared" si="28"/>
        <v>141.4258742290032</v>
      </c>
      <c r="M81" s="118">
        <f t="shared" si="28"/>
        <v>118.37788514487096</v>
      </c>
      <c r="N81" s="118">
        <f t="shared" si="28"/>
        <v>131.64829676518053</v>
      </c>
      <c r="O81" s="118">
        <f t="shared" si="28"/>
        <v>126.96043264839676</v>
      </c>
      <c r="P81" s="118">
        <f t="shared" si="28"/>
        <v>102.04228688385881</v>
      </c>
      <c r="Q81" s="118">
        <f t="shared" si="28"/>
        <v>101.58782129369168</v>
      </c>
      <c r="R81" s="118">
        <f t="shared" ref="R81:V81" si="29">R82+R85+R87+R100</f>
        <v>103.67127000180378</v>
      </c>
      <c r="S81" s="118">
        <f t="shared" si="29"/>
        <v>105.62205904326457</v>
      </c>
      <c r="T81" s="118">
        <f t="shared" si="29"/>
        <v>101.61694595498774</v>
      </c>
      <c r="U81" s="118">
        <f t="shared" si="29"/>
        <v>90.326258986095823</v>
      </c>
      <c r="V81" s="118">
        <f t="shared" si="29"/>
        <v>74.350527489076725</v>
      </c>
      <c r="W81" s="118">
        <f t="shared" ref="W81" si="30">W82+W85+W87+W100</f>
        <v>75.842729073375494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160.31959930270878</v>
      </c>
      <c r="D82" s="123">
        <f t="shared" si="31"/>
        <v>149.28080051271206</v>
      </c>
      <c r="E82" s="123">
        <f t="shared" si="31"/>
        <v>152.37232137004543</v>
      </c>
      <c r="F82" s="123">
        <f t="shared" si="31"/>
        <v>134.74339784615231</v>
      </c>
      <c r="G82" s="123">
        <f t="shared" si="31"/>
        <v>119.26940544458847</v>
      </c>
      <c r="H82" s="123">
        <f t="shared" si="31"/>
        <v>127.92515595012654</v>
      </c>
      <c r="I82" s="123">
        <f t="shared" si="31"/>
        <v>114.07012595908239</v>
      </c>
      <c r="J82" s="123">
        <f t="shared" si="31"/>
        <v>129.82539309530279</v>
      </c>
      <c r="K82" s="123">
        <f t="shared" si="31"/>
        <v>102.84560341301358</v>
      </c>
      <c r="L82" s="123">
        <f t="shared" si="31"/>
        <v>112.4575810297699</v>
      </c>
      <c r="M82" s="123">
        <f t="shared" si="31"/>
        <v>92.459105488222278</v>
      </c>
      <c r="N82" s="123">
        <f t="shared" si="31"/>
        <v>107.2234019226044</v>
      </c>
      <c r="O82" s="123">
        <f t="shared" si="31"/>
        <v>104.93937757044495</v>
      </c>
      <c r="P82" s="123">
        <f t="shared" si="31"/>
        <v>77.720022149198073</v>
      </c>
      <c r="Q82" s="123">
        <f t="shared" si="31"/>
        <v>78.418910193606933</v>
      </c>
      <c r="R82" s="123">
        <f t="shared" ref="R82:V82" si="32">SUM(R83:R84)</f>
        <v>76.149683727583309</v>
      </c>
      <c r="S82" s="123">
        <f t="shared" si="32"/>
        <v>74.086713112046183</v>
      </c>
      <c r="T82" s="123">
        <f t="shared" si="32"/>
        <v>70.59377456723962</v>
      </c>
      <c r="U82" s="123">
        <f t="shared" si="32"/>
        <v>65.531859890980172</v>
      </c>
      <c r="V82" s="123">
        <f t="shared" si="32"/>
        <v>54.154290161083296</v>
      </c>
      <c r="W82" s="123">
        <f t="shared" ref="W82" si="33">SUM(W83:W84)</f>
        <v>52.917625805371586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159.31938452760562</v>
      </c>
      <c r="D83" s="99">
        <v>148.34721810160124</v>
      </c>
      <c r="E83" s="99">
        <v>151.4253858955237</v>
      </c>
      <c r="F83" s="99">
        <v>133.89763726716021</v>
      </c>
      <c r="G83" s="99">
        <v>118.51601169042394</v>
      </c>
      <c r="H83" s="99">
        <v>127.12139918941756</v>
      </c>
      <c r="I83" s="99">
        <v>113.35377084341118</v>
      </c>
      <c r="J83" s="99">
        <v>129.00374449479577</v>
      </c>
      <c r="K83" s="99">
        <v>102.19173886492297</v>
      </c>
      <c r="L83" s="99">
        <v>111.7406087501514</v>
      </c>
      <c r="M83" s="99">
        <v>91.870800674607267</v>
      </c>
      <c r="N83" s="99">
        <v>106.53742478580922</v>
      </c>
      <c r="O83" s="99">
        <v>104.26413651961099</v>
      </c>
      <c r="P83" s="99">
        <v>77.215942982047281</v>
      </c>
      <c r="Q83" s="99">
        <v>77.905915712344523</v>
      </c>
      <c r="R83" s="99">
        <v>75.650291602012956</v>
      </c>
      <c r="S83" s="99">
        <v>73.597565284678225</v>
      </c>
      <c r="T83" s="99">
        <v>70.121517905256852</v>
      </c>
      <c r="U83" s="99">
        <v>65.092824886847481</v>
      </c>
      <c r="V83" s="99">
        <v>53.787274070455538</v>
      </c>
      <c r="W83" s="99">
        <v>52.558641170824579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1.0002147751031507</v>
      </c>
      <c r="D84" s="99">
        <v>0.93358241111083284</v>
      </c>
      <c r="E84" s="99">
        <v>0.94693547452172155</v>
      </c>
      <c r="F84" s="99">
        <v>0.84576057899209489</v>
      </c>
      <c r="G84" s="99">
        <v>0.75339375416453092</v>
      </c>
      <c r="H84" s="99">
        <v>0.80375676070897417</v>
      </c>
      <c r="I84" s="99">
        <v>0.71635511567120624</v>
      </c>
      <c r="J84" s="99">
        <v>0.8216486005070196</v>
      </c>
      <c r="K84" s="99">
        <v>0.65386454809061267</v>
      </c>
      <c r="L84" s="99">
        <v>0.71697227961849963</v>
      </c>
      <c r="M84" s="99">
        <v>0.58830481361500797</v>
      </c>
      <c r="N84" s="99">
        <v>0.68597713679517025</v>
      </c>
      <c r="O84" s="99">
        <v>0.67524105083396746</v>
      </c>
      <c r="P84" s="99">
        <v>0.50407916715079237</v>
      </c>
      <c r="Q84" s="99">
        <v>0.51299448126241698</v>
      </c>
      <c r="R84" s="99">
        <v>0.49939212557035023</v>
      </c>
      <c r="S84" s="99">
        <v>0.48914782736795198</v>
      </c>
      <c r="T84" s="99">
        <v>0.47225666198277427</v>
      </c>
      <c r="U84" s="99">
        <v>0.43903500413268959</v>
      </c>
      <c r="V84" s="99">
        <v>0.3670160906277562</v>
      </c>
      <c r="W84" s="99">
        <v>0.3589846345470078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1.1498461952617953E-2</v>
      </c>
      <c r="D85" s="123">
        <f t="shared" si="34"/>
        <v>8.2584062326916449E-3</v>
      </c>
      <c r="E85" s="123">
        <f t="shared" si="34"/>
        <v>0.25874787468646954</v>
      </c>
      <c r="F85" s="123">
        <f t="shared" si="34"/>
        <v>0.28338844792410933</v>
      </c>
      <c r="G85" s="123">
        <f t="shared" si="34"/>
        <v>0.29907994978804892</v>
      </c>
      <c r="H85" s="123">
        <f t="shared" si="34"/>
        <v>0.69439262325622375</v>
      </c>
      <c r="I85" s="123">
        <f t="shared" si="34"/>
        <v>0.42638724453318366</v>
      </c>
      <c r="J85" s="123">
        <f t="shared" si="34"/>
        <v>0.41450474583717123</v>
      </c>
      <c r="K85" s="123">
        <f t="shared" si="34"/>
        <v>0.286859874999984</v>
      </c>
      <c r="L85" s="123">
        <f t="shared" si="34"/>
        <v>0.33725740141232169</v>
      </c>
      <c r="M85" s="123">
        <f t="shared" si="34"/>
        <v>0.2687714533783141</v>
      </c>
      <c r="N85" s="123">
        <f t="shared" si="34"/>
        <v>0.22828135044236939</v>
      </c>
      <c r="O85" s="123">
        <f t="shared" si="34"/>
        <v>0.19130561253279102</v>
      </c>
      <c r="P85" s="123">
        <f t="shared" si="34"/>
        <v>6.7519956264478043E-2</v>
      </c>
      <c r="Q85" s="123">
        <f t="shared" si="34"/>
        <v>5.8690538122855816E-2</v>
      </c>
      <c r="R85" s="123">
        <f t="shared" si="34"/>
        <v>3.7702042174242341E-2</v>
      </c>
      <c r="S85" s="123">
        <f t="shared" si="34"/>
        <v>7.3575200627172807E-2</v>
      </c>
      <c r="T85" s="123">
        <f t="shared" si="34"/>
        <v>6.9553802586681299E-2</v>
      </c>
      <c r="U85" s="123">
        <f t="shared" si="34"/>
        <v>7.9132820019582342E-2</v>
      </c>
      <c r="V85" s="123">
        <f t="shared" si="34"/>
        <v>0.11390851816417262</v>
      </c>
      <c r="W85" s="123">
        <f t="shared" si="34"/>
        <v>7.4593491049219071E-2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1.1498461952617953E-2</v>
      </c>
      <c r="D86" s="99">
        <f>RES_hhdet_in_fech!D86/RES_summary!D$21</f>
        <v>8.2584062326916449E-3</v>
      </c>
      <c r="E86" s="99">
        <f>RES_hhdet_in_fech!E86/RES_summary!E$21</f>
        <v>0.25874787468646954</v>
      </c>
      <c r="F86" s="99">
        <f>RES_hhdet_in_fech!F86/RES_summary!F$21</f>
        <v>0.28338844792410933</v>
      </c>
      <c r="G86" s="99">
        <f>RES_hhdet_in_fech!G86/RES_summary!G$21</f>
        <v>0.29907994978804892</v>
      </c>
      <c r="H86" s="99">
        <f>RES_hhdet_in_fech!H86/RES_summary!H$21</f>
        <v>0.69439262325622375</v>
      </c>
      <c r="I86" s="99">
        <f>RES_hhdet_in_fech!I86/RES_summary!I$21</f>
        <v>0.42638724453318366</v>
      </c>
      <c r="J86" s="99">
        <f>RES_hhdet_in_fech!J86/RES_summary!J$21</f>
        <v>0.41450474583717123</v>
      </c>
      <c r="K86" s="99">
        <f>RES_hhdet_in_fech!K86/RES_summary!K$21</f>
        <v>0.286859874999984</v>
      </c>
      <c r="L86" s="99">
        <f>RES_hhdet_in_fech!L86/RES_summary!L$21</f>
        <v>0.33725740141232169</v>
      </c>
      <c r="M86" s="99">
        <f>RES_hhdet_in_fech!M86/RES_summary!M$21</f>
        <v>0.2687714533783141</v>
      </c>
      <c r="N86" s="99">
        <f>RES_hhdet_in_fech!N86/RES_summary!N$21</f>
        <v>0.22828135044236939</v>
      </c>
      <c r="O86" s="99">
        <f>RES_hhdet_in_fech!O86/RES_summary!O$21</f>
        <v>0.19130561253279102</v>
      </c>
      <c r="P86" s="99">
        <f>RES_hhdet_in_fech!P86/RES_summary!P$21</f>
        <v>6.7519956264478043E-2</v>
      </c>
      <c r="Q86" s="99">
        <f>RES_hhdet_in_fech!Q86/RES_summary!Q$21</f>
        <v>5.8690538122855816E-2</v>
      </c>
      <c r="R86" s="99">
        <f>RES_hhdet_in_fech!R86/RES_summary!R$21</f>
        <v>3.7702042174242341E-2</v>
      </c>
      <c r="S86" s="99">
        <f>RES_hhdet_in_fech!S86/RES_summary!S$21</f>
        <v>7.3575200627172807E-2</v>
      </c>
      <c r="T86" s="99">
        <f>RES_hhdet_in_fech!T86/RES_summary!T$21</f>
        <v>6.9553802586681299E-2</v>
      </c>
      <c r="U86" s="99">
        <f>RES_hhdet_in_fech!U86/RES_summary!U$21</f>
        <v>7.9132820019582342E-2</v>
      </c>
      <c r="V86" s="99">
        <f>RES_hhdet_in_fech!V86/RES_summary!V$21</f>
        <v>0.11390851816417262</v>
      </c>
      <c r="W86" s="99">
        <f>RES_hhdet_in_fech!W86/RES_summary!W$21</f>
        <v>7.4593491049219071E-2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19.71554242748897</v>
      </c>
      <c r="D87" s="123">
        <v>22.248082424200248</v>
      </c>
      <c r="E87" s="123">
        <v>21.647681833083997</v>
      </c>
      <c r="F87" s="123">
        <v>22.250298859456368</v>
      </c>
      <c r="G87" s="123">
        <v>21.770384667712801</v>
      </c>
      <c r="H87" s="123">
        <v>25.965624727260547</v>
      </c>
      <c r="I87" s="123">
        <v>26.986618151528816</v>
      </c>
      <c r="J87" s="123">
        <v>30.718988832123205</v>
      </c>
      <c r="K87" s="123">
        <v>21.748599681030878</v>
      </c>
      <c r="L87" s="123">
        <v>20.791606280180627</v>
      </c>
      <c r="M87" s="123">
        <v>19.194384399496808</v>
      </c>
      <c r="N87" s="123">
        <v>17.594486911962669</v>
      </c>
      <c r="O87" s="123">
        <v>15.728680325900736</v>
      </c>
      <c r="P87" s="123">
        <v>18.537530040197776</v>
      </c>
      <c r="Q87" s="123">
        <v>17.524449727529834</v>
      </c>
      <c r="R87" s="123">
        <v>20.136072164102387</v>
      </c>
      <c r="S87" s="123">
        <v>23.140592758069658</v>
      </c>
      <c r="T87" s="123">
        <v>23.727404079083833</v>
      </c>
      <c r="U87" s="123">
        <v>18.530304441084994</v>
      </c>
      <c r="V87" s="123">
        <v>15.115278894244856</v>
      </c>
      <c r="W87" s="123">
        <v>17.199865502584082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21.867310468588169</v>
      </c>
      <c r="D88" s="99">
        <v>23.732232489598218</v>
      </c>
      <c r="E88" s="99">
        <v>25.189716701951205</v>
      </c>
      <c r="F88" s="99">
        <v>22.837461933386248</v>
      </c>
      <c r="G88" s="99">
        <v>21.779576034706729</v>
      </c>
      <c r="H88" s="99">
        <v>26.751777424681954</v>
      </c>
      <c r="I88" s="99">
        <v>28.276603750390432</v>
      </c>
      <c r="J88" s="99">
        <v>32.551508049911881</v>
      </c>
      <c r="K88" s="99">
        <v>22.011897948602961</v>
      </c>
      <c r="L88" s="99">
        <v>21.415089243594711</v>
      </c>
      <c r="M88" s="99">
        <v>19.286458523759759</v>
      </c>
      <c r="N88" s="99">
        <v>16.678733914527644</v>
      </c>
      <c r="O88" s="99">
        <v>15.708949675954091</v>
      </c>
      <c r="P88" s="99">
        <v>18.634878965794005</v>
      </c>
      <c r="Q88" s="99">
        <v>17.901577197103791</v>
      </c>
      <c r="R88" s="99">
        <v>19.794005614825071</v>
      </c>
      <c r="S88" s="99">
        <v>22.886594772743386</v>
      </c>
      <c r="T88" s="99">
        <v>24.831761451251204</v>
      </c>
      <c r="U88" s="99">
        <v>18.474177405986413</v>
      </c>
      <c r="V88" s="99">
        <v>14.89346692729365</v>
      </c>
      <c r="W88" s="99">
        <v>17.438751382669334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18.108532868685113</v>
      </c>
      <c r="D89" s="99">
        <v>19.881690581786565</v>
      </c>
      <c r="E89" s="99">
        <v>21.261913619355493</v>
      </c>
      <c r="F89" s="99">
        <v>19.589468900305729</v>
      </c>
      <c r="G89" s="99">
        <v>18.770855232528518</v>
      </c>
      <c r="H89" s="99">
        <v>23.19924912893071</v>
      </c>
      <c r="I89" s="99">
        <v>25.011568060435543</v>
      </c>
      <c r="J89" s="99">
        <v>28.648201251627363</v>
      </c>
      <c r="K89" s="99">
        <v>19.527111600585222</v>
      </c>
      <c r="L89" s="99">
        <v>19.114535501680752</v>
      </c>
      <c r="M89" s="99">
        <v>17.383384507497414</v>
      </c>
      <c r="N89" s="99">
        <v>15.114071154391803</v>
      </c>
      <c r="O89" s="99">
        <v>14.354333244856621</v>
      </c>
      <c r="P89" s="99">
        <v>16.943670980082032</v>
      </c>
      <c r="Q89" s="99">
        <v>16.334955927014423</v>
      </c>
      <c r="R89" s="99">
        <v>0</v>
      </c>
      <c r="S89" s="99">
        <v>0</v>
      </c>
      <c r="T89" s="99">
        <v>23.160994736754173</v>
      </c>
      <c r="U89" s="99">
        <v>17.344810049365261</v>
      </c>
      <c r="V89" s="99">
        <v>14.030232028955911</v>
      </c>
      <c r="W89" s="99">
        <v>16.592406542814896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9.0410953654771919</v>
      </c>
      <c r="D90" s="102">
        <v>10.097382420600928</v>
      </c>
      <c r="E90" s="102">
        <v>10.723258431615795</v>
      </c>
      <c r="F90" s="102">
        <v>10.382560521100787</v>
      </c>
      <c r="G90" s="102">
        <v>9.7374648883602948</v>
      </c>
      <c r="H90" s="102">
        <v>11.866557087432518</v>
      </c>
      <c r="I90" s="102">
        <v>13.925658860038018</v>
      </c>
      <c r="J90" s="102">
        <v>14.50833567673827</v>
      </c>
      <c r="K90" s="102">
        <v>9.9174304607357318</v>
      </c>
      <c r="L90" s="102">
        <v>9.593759634882268</v>
      </c>
      <c r="M90" s="102">
        <v>8.9813419659040274</v>
      </c>
      <c r="N90" s="102">
        <v>7.7999187222025901</v>
      </c>
      <c r="O90" s="102">
        <v>7.685629586887246</v>
      </c>
      <c r="P90" s="102">
        <v>8.2193265848194859</v>
      </c>
      <c r="Q90" s="102">
        <v>7.7881202467004984</v>
      </c>
      <c r="R90" s="102">
        <v>0</v>
      </c>
      <c r="S90" s="102">
        <v>0</v>
      </c>
      <c r="T90" s="102">
        <v>10.661462173387903</v>
      </c>
      <c r="U90" s="102">
        <v>7.9923174701926536</v>
      </c>
      <c r="V90" s="102">
        <v>6.0683444285901587</v>
      </c>
      <c r="W90" s="102">
        <v>7.9185889419834252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9.0674375032079233</v>
      </c>
      <c r="D91" s="105">
        <v>9.7843081611856419</v>
      </c>
      <c r="E91" s="105">
        <v>10.538655187739701</v>
      </c>
      <c r="F91" s="105">
        <v>9.2069083792049451</v>
      </c>
      <c r="G91" s="105">
        <v>9.0333903441682253</v>
      </c>
      <c r="H91" s="105">
        <v>11.33269204149819</v>
      </c>
      <c r="I91" s="105">
        <v>11.085909200397525</v>
      </c>
      <c r="J91" s="105">
        <v>14.139865574889093</v>
      </c>
      <c r="K91" s="105">
        <v>9.6096811398494868</v>
      </c>
      <c r="L91" s="105">
        <v>9.5207758667984859</v>
      </c>
      <c r="M91" s="105">
        <v>8.4020425415933904</v>
      </c>
      <c r="N91" s="105">
        <v>7.3141524321892133</v>
      </c>
      <c r="O91" s="105">
        <v>6.6687036579693748</v>
      </c>
      <c r="P91" s="105">
        <v>8.7243443952625448</v>
      </c>
      <c r="Q91" s="105">
        <v>8.546835680313924</v>
      </c>
      <c r="R91" s="105">
        <v>0</v>
      </c>
      <c r="S91" s="105">
        <v>0</v>
      </c>
      <c r="T91" s="105">
        <v>12.499532563366269</v>
      </c>
      <c r="U91" s="105">
        <v>9.3524925791726066</v>
      </c>
      <c r="V91" s="105">
        <v>7.9618876003657526</v>
      </c>
      <c r="W91" s="105">
        <v>8.6738176008314749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22.838174997241534</v>
      </c>
      <c r="D92" s="102">
        <v>25.052773911230808</v>
      </c>
      <c r="E92" s="102">
        <v>20.963824057478536</v>
      </c>
      <c r="F92" s="102">
        <v>27.810309820175739</v>
      </c>
      <c r="G92" s="102">
        <v>24.96869684151719</v>
      </c>
      <c r="H92" s="102">
        <v>32.093106368747044</v>
      </c>
      <c r="I92" s="102">
        <v>26.108452830481603</v>
      </c>
      <c r="J92" s="102">
        <v>35.257146264418559</v>
      </c>
      <c r="K92" s="102">
        <v>25.626365916650318</v>
      </c>
      <c r="L92" s="102">
        <v>23.952142423789962</v>
      </c>
      <c r="M92" s="102">
        <v>23.087291545408348</v>
      </c>
      <c r="N92" s="102">
        <v>20.849928692479381</v>
      </c>
      <c r="O92" s="102">
        <v>16.820366805753103</v>
      </c>
      <c r="P92" s="102">
        <v>0</v>
      </c>
      <c r="Q92" s="102">
        <v>13.316712063127666</v>
      </c>
      <c r="R92" s="102">
        <v>23.781352611202632</v>
      </c>
      <c r="S92" s="102">
        <v>20.423569155425234</v>
      </c>
      <c r="T92" s="102">
        <v>26.361930015376405</v>
      </c>
      <c r="U92" s="102">
        <v>20.211729319014776</v>
      </c>
      <c r="V92" s="102">
        <v>17.90218564916827</v>
      </c>
      <c r="W92" s="102">
        <v>17.180438175840386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18.708876524534094</v>
      </c>
      <c r="D93" s="105">
        <v>20.637851038762037</v>
      </c>
      <c r="E93" s="105">
        <v>17.282939766020224</v>
      </c>
      <c r="F93" s="105">
        <v>23.220820091900947</v>
      </c>
      <c r="G93" s="105">
        <v>20.811468498882288</v>
      </c>
      <c r="H93" s="105">
        <v>26.758789444217584</v>
      </c>
      <c r="I93" s="105">
        <v>0</v>
      </c>
      <c r="J93" s="105">
        <v>29.513064804376363</v>
      </c>
      <c r="K93" s="105">
        <v>21.541691744176998</v>
      </c>
      <c r="L93" s="105">
        <v>20.16448532366298</v>
      </c>
      <c r="M93" s="105">
        <v>19.664537302210281</v>
      </c>
      <c r="N93" s="105">
        <v>17.929847572107985</v>
      </c>
      <c r="O93" s="105">
        <v>14.731039416399144</v>
      </c>
      <c r="P93" s="105">
        <v>0</v>
      </c>
      <c r="Q93" s="105">
        <v>0</v>
      </c>
      <c r="R93" s="105">
        <v>21.43741935100363</v>
      </c>
      <c r="S93" s="105">
        <v>0</v>
      </c>
      <c r="T93" s="105">
        <v>24.135607024363917</v>
      </c>
      <c r="U93" s="105">
        <v>18.637848768082758</v>
      </c>
      <c r="V93" s="105">
        <v>16.539396032505156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9.4444138026200442</v>
      </c>
      <c r="D94" s="99">
        <v>10.661563189796592</v>
      </c>
      <c r="E94" s="99">
        <v>8.8962585400730472</v>
      </c>
      <c r="F94" s="99">
        <v>12.668757308873714</v>
      </c>
      <c r="G94" s="99">
        <v>11.173184198108771</v>
      </c>
      <c r="H94" s="99">
        <v>14.260362717675976</v>
      </c>
      <c r="I94" s="99">
        <v>0</v>
      </c>
      <c r="J94" s="99">
        <v>15.700978424673744</v>
      </c>
      <c r="K94" s="99">
        <v>11.55590988786286</v>
      </c>
      <c r="L94" s="99">
        <v>10.725521740349071</v>
      </c>
      <c r="M94" s="99">
        <v>10.766505023888923</v>
      </c>
      <c r="N94" s="99">
        <v>9.776674317880202</v>
      </c>
      <c r="O94" s="99">
        <v>8.2230473074743706</v>
      </c>
      <c r="P94" s="99">
        <v>0</v>
      </c>
      <c r="Q94" s="99">
        <v>0</v>
      </c>
      <c r="R94" s="99">
        <v>10.468450284404287</v>
      </c>
      <c r="S94" s="99">
        <v>0</v>
      </c>
      <c r="T94" s="99">
        <v>11.331875248807789</v>
      </c>
      <c r="U94" s="99">
        <v>8.7691800934102915</v>
      </c>
      <c r="V94" s="99">
        <v>7.3623929637289027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9.2644627219140521</v>
      </c>
      <c r="D95" s="99">
        <v>9.9762878489654412</v>
      </c>
      <c r="E95" s="99">
        <v>8.3866812259471768</v>
      </c>
      <c r="F95" s="99">
        <v>10.552062783027228</v>
      </c>
      <c r="G95" s="99">
        <v>9.6382843007735151</v>
      </c>
      <c r="H95" s="99">
        <v>12.498426726541613</v>
      </c>
      <c r="I95" s="99">
        <v>0</v>
      </c>
      <c r="J95" s="99">
        <v>13.812086379702615</v>
      </c>
      <c r="K95" s="99">
        <v>9.9857818563141372</v>
      </c>
      <c r="L95" s="99">
        <v>9.4389635833139049</v>
      </c>
      <c r="M95" s="99">
        <v>8.8980322783213559</v>
      </c>
      <c r="N95" s="99">
        <v>8.1531732542277826</v>
      </c>
      <c r="O95" s="99">
        <v>6.5079921089247748</v>
      </c>
      <c r="P95" s="99">
        <v>0</v>
      </c>
      <c r="Q95" s="99">
        <v>0</v>
      </c>
      <c r="R95" s="99">
        <v>10.968969066599341</v>
      </c>
      <c r="S95" s="99">
        <v>0</v>
      </c>
      <c r="T95" s="99">
        <v>12.80373177555613</v>
      </c>
      <c r="U95" s="99">
        <v>9.8686686746724632</v>
      </c>
      <c r="V95" s="99">
        <v>9.1770030687762532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20.135733308757136</v>
      </c>
      <c r="D96" s="102">
        <v>22.937406826697572</v>
      </c>
      <c r="E96" s="102">
        <v>22.713984435744546</v>
      </c>
      <c r="F96" s="102">
        <v>21.925649600680071</v>
      </c>
      <c r="G96" s="102">
        <v>22.477004875919452</v>
      </c>
      <c r="H96" s="102">
        <v>26.562054387832099</v>
      </c>
      <c r="I96" s="102">
        <v>28.140612577294263</v>
      </c>
      <c r="J96" s="102">
        <v>30.661299966821407</v>
      </c>
      <c r="K96" s="102">
        <v>23.162052738804448</v>
      </c>
      <c r="L96" s="102">
        <v>21.252700366357065</v>
      </c>
      <c r="M96" s="102">
        <v>20.377817075475726</v>
      </c>
      <c r="N96" s="102">
        <v>19.467951359704255</v>
      </c>
      <c r="O96" s="102">
        <v>17.530003531480311</v>
      </c>
      <c r="P96" s="102">
        <v>0</v>
      </c>
      <c r="Q96" s="102">
        <v>16.038402753747928</v>
      </c>
      <c r="R96" s="102">
        <v>21.981617832006233</v>
      </c>
      <c r="S96" s="102">
        <v>25.026589522728177</v>
      </c>
      <c r="T96" s="102">
        <v>23.990891805134773</v>
      </c>
      <c r="U96" s="102">
        <v>19.676490930127098</v>
      </c>
      <c r="V96" s="102">
        <v>16.033640887463271</v>
      </c>
      <c r="W96" s="102">
        <v>0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17.498881032846445</v>
      </c>
      <c r="D97" s="105">
        <v>20.017151790060094</v>
      </c>
      <c r="E97" s="105">
        <v>19.846265942597771</v>
      </c>
      <c r="F97" s="105">
        <v>19.305003446501019</v>
      </c>
      <c r="G97" s="105">
        <v>19.765353913432023</v>
      </c>
      <c r="H97" s="105">
        <v>23.343176614444523</v>
      </c>
      <c r="I97" s="105">
        <v>25.053223201696706</v>
      </c>
      <c r="J97" s="105">
        <v>27.002501912522476</v>
      </c>
      <c r="K97" s="105">
        <v>20.455304322749335</v>
      </c>
      <c r="L97" s="105">
        <v>18.770685919901588</v>
      </c>
      <c r="M97" s="105">
        <v>18.127534407622043</v>
      </c>
      <c r="N97" s="105">
        <v>17.379570867698305</v>
      </c>
      <c r="O97" s="105">
        <v>15.804997034676232</v>
      </c>
      <c r="P97" s="105">
        <v>0</v>
      </c>
      <c r="Q97" s="105">
        <v>14.503726694429577</v>
      </c>
      <c r="R97" s="105">
        <v>19.999135172264729</v>
      </c>
      <c r="S97" s="105">
        <v>22.977423587125152</v>
      </c>
      <c r="T97" s="105">
        <v>21.965039451575294</v>
      </c>
      <c r="U97" s="105">
        <v>18.098917284290415</v>
      </c>
      <c r="V97" s="105">
        <v>14.725984130219228</v>
      </c>
      <c r="W97" s="105">
        <v>16.950539437867988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8.3211069603569747</v>
      </c>
      <c r="D98" s="99">
        <v>9.7697491044886373</v>
      </c>
      <c r="E98" s="99">
        <v>9.6736587647312735</v>
      </c>
      <c r="F98" s="99">
        <v>9.9764355591891185</v>
      </c>
      <c r="G98" s="99">
        <v>10.056035767983108</v>
      </c>
      <c r="H98" s="99">
        <v>11.765242073501627</v>
      </c>
      <c r="I98" s="99">
        <v>13.870397394169107</v>
      </c>
      <c r="J98" s="99">
        <v>13.619732919805234</v>
      </c>
      <c r="K98" s="99">
        <v>10.440717462696551</v>
      </c>
      <c r="L98" s="99">
        <v>9.4983969849783012</v>
      </c>
      <c r="M98" s="99">
        <v>9.5306031306788235</v>
      </c>
      <c r="N98" s="99">
        <v>9.1410327988063447</v>
      </c>
      <c r="O98" s="99">
        <v>8.6143610230825765</v>
      </c>
      <c r="P98" s="99">
        <v>0</v>
      </c>
      <c r="Q98" s="99">
        <v>6.9341685021970516</v>
      </c>
      <c r="R98" s="99">
        <v>9.6345696200223525</v>
      </c>
      <c r="S98" s="99">
        <v>11.69513372259901</v>
      </c>
      <c r="T98" s="99">
        <v>10.262611333540367</v>
      </c>
      <c r="U98" s="99">
        <v>8.4903608549761156</v>
      </c>
      <c r="V98" s="99">
        <v>6.46749620498694</v>
      </c>
      <c r="W98" s="99">
        <v>8.1815483053353759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9.1777740724894716</v>
      </c>
      <c r="D99" s="99">
        <v>10.247402685571458</v>
      </c>
      <c r="E99" s="99">
        <v>10.172607177866499</v>
      </c>
      <c r="F99" s="99">
        <v>9.3285678873119</v>
      </c>
      <c r="G99" s="99">
        <v>9.7093181454489166</v>
      </c>
      <c r="H99" s="99">
        <v>11.5779345409429</v>
      </c>
      <c r="I99" s="99">
        <v>11.182825807527598</v>
      </c>
      <c r="J99" s="99">
        <v>13.382768992717242</v>
      </c>
      <c r="K99" s="99">
        <v>10.014586860052789</v>
      </c>
      <c r="L99" s="99">
        <v>9.2722889349232887</v>
      </c>
      <c r="M99" s="99">
        <v>8.5969312769432147</v>
      </c>
      <c r="N99" s="99">
        <v>8.2385380688919607</v>
      </c>
      <c r="O99" s="99">
        <v>7.1906360115936536</v>
      </c>
      <c r="P99" s="99">
        <v>0</v>
      </c>
      <c r="Q99" s="99">
        <v>7.5695581922325275</v>
      </c>
      <c r="R99" s="99">
        <v>10.364565552242379</v>
      </c>
      <c r="S99" s="99">
        <v>11.282289864526142</v>
      </c>
      <c r="T99" s="99">
        <v>11.702428118034932</v>
      </c>
      <c r="U99" s="99">
        <v>9.6085564293142998</v>
      </c>
      <c r="V99" s="99">
        <v>8.2584879252322896</v>
      </c>
      <c r="W99" s="99">
        <v>8.7689911325326104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8.1245728332931311</v>
      </c>
      <c r="D100" s="123">
        <v>9.0867263221775207</v>
      </c>
      <c r="E100" s="123">
        <v>9.0344711429662876</v>
      </c>
      <c r="F100" s="123">
        <v>8.834033427802563</v>
      </c>
      <c r="G100" s="123">
        <v>9.2648016459036633</v>
      </c>
      <c r="H100" s="123">
        <v>10.97043715049559</v>
      </c>
      <c r="I100" s="123">
        <v>10.105420819548515</v>
      </c>
      <c r="J100" s="123">
        <v>11.373348549913967</v>
      </c>
      <c r="K100" s="123">
        <v>8.4737791372740485</v>
      </c>
      <c r="L100" s="123">
        <v>7.8394295176403563</v>
      </c>
      <c r="M100" s="123">
        <v>6.4556238037735412</v>
      </c>
      <c r="N100" s="123">
        <v>6.602126580171106</v>
      </c>
      <c r="O100" s="123">
        <v>6.1010691395182812</v>
      </c>
      <c r="P100" s="123">
        <v>5.717214738198483</v>
      </c>
      <c r="Q100" s="123">
        <v>5.5857708344320365</v>
      </c>
      <c r="R100" s="123">
        <v>7.3478120679438339</v>
      </c>
      <c r="S100" s="123">
        <v>8.3211779725215536</v>
      </c>
      <c r="T100" s="123">
        <v>7.2262135060775989</v>
      </c>
      <c r="U100" s="123">
        <v>6.1849618340110792</v>
      </c>
      <c r="V100" s="123">
        <v>4.967049915584397</v>
      </c>
      <c r="W100" s="123">
        <v>5.6506442743706069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8.1245728332931311</v>
      </c>
      <c r="D103" s="110">
        <v>9.0867263221775207</v>
      </c>
      <c r="E103" s="110">
        <v>9.0344711429662876</v>
      </c>
      <c r="F103" s="110">
        <v>8.834033427802563</v>
      </c>
      <c r="G103" s="110">
        <v>9.2648016459036633</v>
      </c>
      <c r="H103" s="110">
        <v>10.97043715049559</v>
      </c>
      <c r="I103" s="110">
        <v>10.105420819548515</v>
      </c>
      <c r="J103" s="110">
        <v>11.373348549913967</v>
      </c>
      <c r="K103" s="110">
        <v>8.4737791372740485</v>
      </c>
      <c r="L103" s="110">
        <v>7.8394295176403563</v>
      </c>
      <c r="M103" s="110">
        <v>6.4556238037735412</v>
      </c>
      <c r="N103" s="110">
        <v>6.602126580171106</v>
      </c>
      <c r="O103" s="110">
        <v>6.1010691395182812</v>
      </c>
      <c r="P103" s="110">
        <v>5.717214738198483</v>
      </c>
      <c r="Q103" s="110">
        <v>5.5857708344320365</v>
      </c>
      <c r="R103" s="110">
        <v>7.3478120679438339</v>
      </c>
      <c r="S103" s="110">
        <v>8.3211779725215536</v>
      </c>
      <c r="T103" s="110">
        <v>7.2262135060775989</v>
      </c>
      <c r="U103" s="110">
        <v>6.1849618340110792</v>
      </c>
      <c r="V103" s="110">
        <v>4.967049915584397</v>
      </c>
      <c r="W103" s="110">
        <v>5.6506442743706069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128.00764338712835</v>
      </c>
      <c r="F105" s="118">
        <f t="shared" si="35"/>
        <v>166.99168023227176</v>
      </c>
      <c r="G105" s="118">
        <f t="shared" si="35"/>
        <v>143.22257216717617</v>
      </c>
      <c r="H105" s="118">
        <f t="shared" si="35"/>
        <v>142.01759206298468</v>
      </c>
      <c r="I105" s="118">
        <f t="shared" si="35"/>
        <v>117.77839217550348</v>
      </c>
      <c r="J105" s="118">
        <f t="shared" si="35"/>
        <v>131.53265003009847</v>
      </c>
      <c r="K105" s="118">
        <f t="shared" si="35"/>
        <v>115.22633320377645</v>
      </c>
      <c r="L105" s="118">
        <f t="shared" si="35"/>
        <v>129.9943843324244</v>
      </c>
      <c r="M105" s="118">
        <f t="shared" si="35"/>
        <v>110.26327616209508</v>
      </c>
      <c r="N105" s="118">
        <f t="shared" si="35"/>
        <v>119.45502734319766</v>
      </c>
      <c r="O105" s="118">
        <f t="shared" si="35"/>
        <v>109.10641894399373</v>
      </c>
      <c r="P105" s="118">
        <f t="shared" si="35"/>
        <v>89.11086989784404</v>
      </c>
      <c r="Q105" s="118">
        <f t="shared" si="35"/>
        <v>88.882206108605871</v>
      </c>
      <c r="R105" s="118">
        <f t="shared" ref="R105:V105" si="36">R106+R109+R111+R120</f>
        <v>113.5290532309739</v>
      </c>
      <c r="S105" s="118">
        <f t="shared" si="36"/>
        <v>108.27569062617472</v>
      </c>
      <c r="T105" s="118">
        <f t="shared" si="36"/>
        <v>86.446225718562502</v>
      </c>
      <c r="U105" s="118">
        <f t="shared" si="36"/>
        <v>80.64994950984034</v>
      </c>
      <c r="V105" s="118">
        <f t="shared" si="36"/>
        <v>65.557419564497664</v>
      </c>
      <c r="W105" s="118">
        <f t="shared" ref="W105" si="37">W106+W109+W111+W120</f>
        <v>79.154876530354883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98.846849685637153</v>
      </c>
      <c r="F106" s="123">
        <f t="shared" si="38"/>
        <v>135.04552988748253</v>
      </c>
      <c r="G106" s="123">
        <f t="shared" si="38"/>
        <v>111.91422163321539</v>
      </c>
      <c r="H106" s="123">
        <f t="shared" si="38"/>
        <v>105.61439414974434</v>
      </c>
      <c r="I106" s="123">
        <f t="shared" si="38"/>
        <v>82.181034875627972</v>
      </c>
      <c r="J106" s="123">
        <f t="shared" si="38"/>
        <v>92.330782940524955</v>
      </c>
      <c r="K106" s="123">
        <f t="shared" si="38"/>
        <v>85.867951204154082</v>
      </c>
      <c r="L106" s="123">
        <f t="shared" si="38"/>
        <v>101.781581393218</v>
      </c>
      <c r="M106" s="123">
        <f t="shared" si="38"/>
        <v>85.175896789200479</v>
      </c>
      <c r="N106" s="123">
        <f t="shared" si="38"/>
        <v>94.163186837006023</v>
      </c>
      <c r="O106" s="123">
        <f t="shared" si="38"/>
        <v>87.03328217903055</v>
      </c>
      <c r="P106" s="123">
        <f t="shared" si="38"/>
        <v>69.195640339358263</v>
      </c>
      <c r="Q106" s="123">
        <f t="shared" si="38"/>
        <v>68.655795055681992</v>
      </c>
      <c r="R106" s="123">
        <f t="shared" ref="R106:V106" si="39">SUM(R107:R108)</f>
        <v>85.326514517066869</v>
      </c>
      <c r="S106" s="123">
        <f t="shared" si="39"/>
        <v>76.225837576897675</v>
      </c>
      <c r="T106" s="123">
        <f t="shared" si="39"/>
        <v>57.331367224763362</v>
      </c>
      <c r="U106" s="123">
        <f t="shared" si="39"/>
        <v>56.354215175587662</v>
      </c>
      <c r="V106" s="123">
        <f t="shared" si="39"/>
        <v>45.749339355532449</v>
      </c>
      <c r="W106" s="123">
        <f t="shared" ref="W106" si="40">SUM(W107:W108)</f>
        <v>55.76610183962611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98.466438815703228</v>
      </c>
      <c r="F107" s="99">
        <v>134.52734482916935</v>
      </c>
      <c r="G107" s="99">
        <v>111.48753870154027</v>
      </c>
      <c r="H107" s="99">
        <v>105.21888927506821</v>
      </c>
      <c r="I107" s="99">
        <v>81.877213182086066</v>
      </c>
      <c r="J107" s="99">
        <v>91.990909219961836</v>
      </c>
      <c r="K107" s="99">
        <v>85.554139444130016</v>
      </c>
      <c r="L107" s="99">
        <v>101.41279810896165</v>
      </c>
      <c r="M107" s="99">
        <v>84.8708901082382</v>
      </c>
      <c r="N107" s="99">
        <v>93.826703665559052</v>
      </c>
      <c r="O107" s="99">
        <v>86.722072209838416</v>
      </c>
      <c r="P107" s="99">
        <v>68.947176759999053</v>
      </c>
      <c r="Q107" s="99">
        <v>68.408594389399624</v>
      </c>
      <c r="R107" s="99">
        <v>85.022063860739422</v>
      </c>
      <c r="S107" s="99">
        <v>75.955707803681634</v>
      </c>
      <c r="T107" s="99">
        <v>57.12828902451993</v>
      </c>
      <c r="U107" s="99">
        <v>56.156735129080495</v>
      </c>
      <c r="V107" s="99">
        <v>45.588710745099526</v>
      </c>
      <c r="W107" s="99">
        <v>55.571514365398919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0.38041086993392503</v>
      </c>
      <c r="F108" s="99">
        <v>0.5181850583131884</v>
      </c>
      <c r="G108" s="99">
        <v>0.42668293167511473</v>
      </c>
      <c r="H108" s="99">
        <v>0.39550487467613382</v>
      </c>
      <c r="I108" s="99">
        <v>0.30382169354191002</v>
      </c>
      <c r="J108" s="99">
        <v>0.33987372056312121</v>
      </c>
      <c r="K108" s="99">
        <v>0.31381176002406352</v>
      </c>
      <c r="L108" s="99">
        <v>0.36878328425635298</v>
      </c>
      <c r="M108" s="99">
        <v>0.30500668096227534</v>
      </c>
      <c r="N108" s="99">
        <v>0.33648317144697731</v>
      </c>
      <c r="O108" s="99">
        <v>0.31120996919213023</v>
      </c>
      <c r="P108" s="99">
        <v>0.24846357935921323</v>
      </c>
      <c r="Q108" s="99">
        <v>0.24720066628236384</v>
      </c>
      <c r="R108" s="99">
        <v>0.30445065632744867</v>
      </c>
      <c r="S108" s="99">
        <v>0.27012977321604043</v>
      </c>
      <c r="T108" s="99">
        <v>0.20307820024343257</v>
      </c>
      <c r="U108" s="99">
        <v>0.19748004650716647</v>
      </c>
      <c r="V108" s="99">
        <v>0.16062861043292556</v>
      </c>
      <c r="W108" s="99">
        <v>0.19458747422718856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0.25013802236211408</v>
      </c>
      <c r="F109" s="123">
        <f t="shared" si="41"/>
        <v>0.27801192134759029</v>
      </c>
      <c r="G109" s="123">
        <f t="shared" si="41"/>
        <v>0.30109308975214588</v>
      </c>
      <c r="H109" s="123">
        <f t="shared" si="41"/>
        <v>0.70218671501142105</v>
      </c>
      <c r="I109" s="123">
        <f t="shared" si="41"/>
        <v>0.42030013747961331</v>
      </c>
      <c r="J109" s="123">
        <f t="shared" si="41"/>
        <v>0.40842297499199587</v>
      </c>
      <c r="K109" s="123">
        <f t="shared" si="41"/>
        <v>0.28035978768834419</v>
      </c>
      <c r="L109" s="123">
        <f t="shared" si="41"/>
        <v>0.3404470965457943</v>
      </c>
      <c r="M109" s="123">
        <f t="shared" si="41"/>
        <v>0.26946436612002628</v>
      </c>
      <c r="N109" s="123">
        <f t="shared" si="41"/>
        <v>0.23173229602307294</v>
      </c>
      <c r="O109" s="123">
        <f t="shared" si="41"/>
        <v>0.1846067747163446</v>
      </c>
      <c r="P109" s="123">
        <f t="shared" si="41"/>
        <v>6.7188976086710969E-2</v>
      </c>
      <c r="Q109" s="123">
        <f t="shared" si="41"/>
        <v>5.7334188114144875E-2</v>
      </c>
      <c r="R109" s="123">
        <f t="shared" si="41"/>
        <v>3.9447894863094038E-2</v>
      </c>
      <c r="S109" s="123">
        <f t="shared" si="41"/>
        <v>6.824711557026493E-2</v>
      </c>
      <c r="T109" s="123">
        <f t="shared" si="41"/>
        <v>7.3531278830739497E-2</v>
      </c>
      <c r="U109" s="123">
        <f t="shared" si="41"/>
        <v>8.2286280886904567E-2</v>
      </c>
      <c r="V109" s="123">
        <f t="shared" si="41"/>
        <v>0.11408275976982848</v>
      </c>
      <c r="W109" s="123">
        <f t="shared" si="41"/>
        <v>7.499881466008676E-2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0.25013802236211408</v>
      </c>
      <c r="F110" s="99">
        <f>RES_hhdet_in_fech!F110/RES_summary!F$21</f>
        <v>0.27801192134759029</v>
      </c>
      <c r="G110" s="99">
        <f>RES_hhdet_in_fech!G110/RES_summary!G$21</f>
        <v>0.30109308975214588</v>
      </c>
      <c r="H110" s="99">
        <f>RES_hhdet_in_fech!H110/RES_summary!H$21</f>
        <v>0.70218671501142105</v>
      </c>
      <c r="I110" s="99">
        <f>RES_hhdet_in_fech!I110/RES_summary!I$21</f>
        <v>0.42030013747961331</v>
      </c>
      <c r="J110" s="99">
        <f>RES_hhdet_in_fech!J110/RES_summary!J$21</f>
        <v>0.40842297499199587</v>
      </c>
      <c r="K110" s="99">
        <f>RES_hhdet_in_fech!K110/RES_summary!K$21</f>
        <v>0.28035978768834419</v>
      </c>
      <c r="L110" s="99">
        <f>RES_hhdet_in_fech!L110/RES_summary!L$21</f>
        <v>0.3404470965457943</v>
      </c>
      <c r="M110" s="99">
        <f>RES_hhdet_in_fech!M110/RES_summary!M$21</f>
        <v>0.26946436612002628</v>
      </c>
      <c r="N110" s="99">
        <f>RES_hhdet_in_fech!N110/RES_summary!N$21</f>
        <v>0.23173229602307294</v>
      </c>
      <c r="O110" s="99">
        <f>RES_hhdet_in_fech!O110/RES_summary!O$21</f>
        <v>0.1846067747163446</v>
      </c>
      <c r="P110" s="99">
        <f>RES_hhdet_in_fech!P110/RES_summary!P$21</f>
        <v>6.7188976086710969E-2</v>
      </c>
      <c r="Q110" s="99">
        <f>RES_hhdet_in_fech!Q110/RES_summary!Q$21</f>
        <v>5.7334188114144875E-2</v>
      </c>
      <c r="R110" s="99">
        <f>RES_hhdet_in_fech!R110/RES_summary!R$21</f>
        <v>3.9447894863094038E-2</v>
      </c>
      <c r="S110" s="99">
        <f>RES_hhdet_in_fech!S110/RES_summary!S$21</f>
        <v>6.824711557026493E-2</v>
      </c>
      <c r="T110" s="99">
        <f>RES_hhdet_in_fech!T110/RES_summary!T$21</f>
        <v>7.3531278830739497E-2</v>
      </c>
      <c r="U110" s="99">
        <f>RES_hhdet_in_fech!U110/RES_summary!U$21</f>
        <v>8.2286280886904567E-2</v>
      </c>
      <c r="V110" s="99">
        <f>RES_hhdet_in_fech!V110/RES_summary!V$21</f>
        <v>0.11408275976982848</v>
      </c>
      <c r="W110" s="99">
        <f>RES_hhdet_in_fech!W110/RES_summary!W$21</f>
        <v>7.499881466008676E-2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19.876184536162796</v>
      </c>
      <c r="F111" s="123">
        <v>22.834104995639091</v>
      </c>
      <c r="G111" s="123">
        <v>21.742455798304949</v>
      </c>
      <c r="H111" s="123">
        <v>24.73057404773332</v>
      </c>
      <c r="I111" s="123">
        <v>25.071636342847384</v>
      </c>
      <c r="J111" s="123">
        <v>27.420095564667545</v>
      </c>
      <c r="K111" s="123">
        <v>20.604243074659969</v>
      </c>
      <c r="L111" s="123">
        <v>20.032926325020249</v>
      </c>
      <c r="M111" s="123">
        <v>18.362291203001032</v>
      </c>
      <c r="N111" s="123">
        <v>18.457981629997462</v>
      </c>
      <c r="O111" s="123">
        <v>15.787460850728547</v>
      </c>
      <c r="P111" s="123">
        <v>14.13082584420059</v>
      </c>
      <c r="Q111" s="123">
        <v>14.583306030377694</v>
      </c>
      <c r="R111" s="123">
        <v>20.815278751100106</v>
      </c>
      <c r="S111" s="123">
        <v>23.660427961185238</v>
      </c>
      <c r="T111" s="123">
        <v>21.815113708890802</v>
      </c>
      <c r="U111" s="123">
        <v>18.028486219354701</v>
      </c>
      <c r="V111" s="123">
        <v>14.726947533610986</v>
      </c>
      <c r="W111" s="123">
        <v>17.66313160169808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18.074079716090161</v>
      </c>
      <c r="F112" s="99">
        <v>25.232705610396447</v>
      </c>
      <c r="G112" s="99">
        <v>22.418484701479855</v>
      </c>
      <c r="H112" s="99">
        <v>24.109222309755253</v>
      </c>
      <c r="I112" s="99">
        <v>22.03319329182758</v>
      </c>
      <c r="J112" s="99">
        <v>24.506495499555413</v>
      </c>
      <c r="K112" s="99">
        <v>19.393330148848563</v>
      </c>
      <c r="L112" s="99">
        <v>19.7938165332748</v>
      </c>
      <c r="M112" s="99">
        <v>17.63589321321496</v>
      </c>
      <c r="N112" s="99">
        <v>18.774413066917084</v>
      </c>
      <c r="O112" s="99">
        <v>15.160481334324908</v>
      </c>
      <c r="P112" s="99">
        <v>14.585555126905088</v>
      </c>
      <c r="Q112" s="99">
        <v>14.587461877452366</v>
      </c>
      <c r="R112" s="99">
        <v>25.276993124506838</v>
      </c>
      <c r="S112" s="99">
        <v>24.331641015107202</v>
      </c>
      <c r="T112" s="99">
        <v>17.971631702510315</v>
      </c>
      <c r="U112" s="99">
        <v>16.711583282983941</v>
      </c>
      <c r="V112" s="99">
        <v>12.876002675635515</v>
      </c>
      <c r="W112" s="99">
        <v>20.641182394077386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16.326502787136526</v>
      </c>
      <c r="F113" s="99">
        <v>22.985222908945808</v>
      </c>
      <c r="G113" s="99">
        <v>0</v>
      </c>
      <c r="H113" s="99">
        <v>22.043466601898494</v>
      </c>
      <c r="I113" s="99">
        <v>0</v>
      </c>
      <c r="J113" s="99">
        <v>22.544457423137327</v>
      </c>
      <c r="K113" s="99">
        <v>17.904727527439576</v>
      </c>
      <c r="L113" s="99">
        <v>18.325450652853217</v>
      </c>
      <c r="M113" s="99">
        <v>16.413300504015066</v>
      </c>
      <c r="N113" s="99">
        <v>17.532148817228954</v>
      </c>
      <c r="O113" s="99">
        <v>14.230287291210587</v>
      </c>
      <c r="P113" s="99">
        <v>13.662077243393901</v>
      </c>
      <c r="Q113" s="99">
        <v>13.688461262662868</v>
      </c>
      <c r="R113" s="99">
        <v>23.815686262147803</v>
      </c>
      <c r="S113" s="99">
        <v>0</v>
      </c>
      <c r="T113" s="99">
        <v>0</v>
      </c>
      <c r="U113" s="99">
        <v>0</v>
      </c>
      <c r="V113" s="99">
        <v>0</v>
      </c>
      <c r="W113" s="99">
        <v>19.673065252597532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7.663974414680248</v>
      </c>
      <c r="F114" s="102">
        <v>11.518359006764721</v>
      </c>
      <c r="G114" s="102">
        <v>0</v>
      </c>
      <c r="H114" s="102">
        <v>10.691376123858801</v>
      </c>
      <c r="I114" s="102">
        <v>0</v>
      </c>
      <c r="J114" s="102">
        <v>10.86342055874626</v>
      </c>
      <c r="K114" s="102">
        <v>8.7166093863387601</v>
      </c>
      <c r="L114" s="102">
        <v>8.8545089744391525</v>
      </c>
      <c r="M114" s="102">
        <v>8.1982453970512079</v>
      </c>
      <c r="N114" s="102">
        <v>8.8149358329745393</v>
      </c>
      <c r="O114" s="102">
        <v>7.4131462754564046</v>
      </c>
      <c r="P114" s="102">
        <v>6.3865231150870239</v>
      </c>
      <c r="Q114" s="102">
        <v>6.3007922099211653</v>
      </c>
      <c r="R114" s="102">
        <v>11.210888073419246</v>
      </c>
      <c r="S114" s="102">
        <v>0</v>
      </c>
      <c r="T114" s="102">
        <v>0</v>
      </c>
      <c r="U114" s="102">
        <v>0</v>
      </c>
      <c r="V114" s="102">
        <v>0</v>
      </c>
      <c r="W114" s="102">
        <v>9.4674341095461099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8.6625283724562756</v>
      </c>
      <c r="F115" s="105">
        <v>11.466863902181087</v>
      </c>
      <c r="G115" s="105">
        <v>0</v>
      </c>
      <c r="H115" s="105">
        <v>11.352090478039694</v>
      </c>
      <c r="I115" s="105">
        <v>0</v>
      </c>
      <c r="J115" s="105">
        <v>11.681036864391068</v>
      </c>
      <c r="K115" s="105">
        <v>9.1881181411008175</v>
      </c>
      <c r="L115" s="105">
        <v>9.4709416784140643</v>
      </c>
      <c r="M115" s="105">
        <v>8.2150551069638578</v>
      </c>
      <c r="N115" s="105">
        <v>8.7172129842544166</v>
      </c>
      <c r="O115" s="105">
        <v>6.8171410157541841</v>
      </c>
      <c r="P115" s="105">
        <v>7.2755541283068768</v>
      </c>
      <c r="Q115" s="105">
        <v>7.3876690527417015</v>
      </c>
      <c r="R115" s="105">
        <v>12.604798188728552</v>
      </c>
      <c r="S115" s="105">
        <v>0</v>
      </c>
      <c r="T115" s="105">
        <v>0</v>
      </c>
      <c r="U115" s="105">
        <v>0</v>
      </c>
      <c r="V115" s="105">
        <v>0</v>
      </c>
      <c r="W115" s="105">
        <v>10.20563114305142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22.713984435744546</v>
      </c>
      <c r="F116" s="102">
        <v>21.925649600680075</v>
      </c>
      <c r="G116" s="102">
        <v>22.477004875919445</v>
      </c>
      <c r="H116" s="102">
        <v>26.562054387832106</v>
      </c>
      <c r="I116" s="102">
        <v>28.140612577294263</v>
      </c>
      <c r="J116" s="102">
        <v>30.661299966821407</v>
      </c>
      <c r="K116" s="102">
        <v>23.162052738804451</v>
      </c>
      <c r="L116" s="102">
        <v>21.252700366357068</v>
      </c>
      <c r="M116" s="102">
        <v>20.377817075475729</v>
      </c>
      <c r="N116" s="102">
        <v>19.467951359704252</v>
      </c>
      <c r="O116" s="102">
        <v>17.530003531480308</v>
      </c>
      <c r="P116" s="102">
        <v>15.382575326727506</v>
      </c>
      <c r="Q116" s="102">
        <v>16.038402753747931</v>
      </c>
      <c r="R116" s="102">
        <v>21.981617832006233</v>
      </c>
      <c r="S116" s="102">
        <v>25.02658952272817</v>
      </c>
      <c r="T116" s="102">
        <v>23.99089180513478</v>
      </c>
      <c r="U116" s="102">
        <v>19.676490930127091</v>
      </c>
      <c r="V116" s="102">
        <v>16.033640887463271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19.846265942597768</v>
      </c>
      <c r="F117" s="105">
        <v>19.305003446501015</v>
      </c>
      <c r="G117" s="105">
        <v>19.765353913432026</v>
      </c>
      <c r="H117" s="105">
        <v>23.343176614444538</v>
      </c>
      <c r="I117" s="105">
        <v>25.053223201696706</v>
      </c>
      <c r="J117" s="105">
        <v>27.002501912522476</v>
      </c>
      <c r="K117" s="105">
        <v>20.455304322749335</v>
      </c>
      <c r="L117" s="105">
        <v>18.770685919901588</v>
      </c>
      <c r="M117" s="105">
        <v>18.12753440762204</v>
      </c>
      <c r="N117" s="105">
        <v>17.379570867698305</v>
      </c>
      <c r="O117" s="105">
        <v>15.804997034676232</v>
      </c>
      <c r="P117" s="105">
        <v>13.806832102497179</v>
      </c>
      <c r="Q117" s="105">
        <v>14.503726694429579</v>
      </c>
      <c r="R117" s="105">
        <v>19.999135172264729</v>
      </c>
      <c r="S117" s="105">
        <v>22.977423587125159</v>
      </c>
      <c r="T117" s="105">
        <v>21.965039451575297</v>
      </c>
      <c r="U117" s="105">
        <v>18.098917284290419</v>
      </c>
      <c r="V117" s="105">
        <v>14.725984130219226</v>
      </c>
      <c r="W117" s="105">
        <v>16.950539437867985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9.6736587647312735</v>
      </c>
      <c r="F118" s="99">
        <v>9.9764355591891167</v>
      </c>
      <c r="G118" s="99">
        <v>10.056035767983108</v>
      </c>
      <c r="H118" s="99">
        <v>11.765242073501629</v>
      </c>
      <c r="I118" s="99">
        <v>13.870397394169109</v>
      </c>
      <c r="J118" s="99">
        <v>13.61973291980523</v>
      </c>
      <c r="K118" s="99">
        <v>10.440717462696549</v>
      </c>
      <c r="L118" s="99">
        <v>9.4983969849783012</v>
      </c>
      <c r="M118" s="99">
        <v>9.5306031306788217</v>
      </c>
      <c r="N118" s="99">
        <v>9.1410327988063464</v>
      </c>
      <c r="O118" s="99">
        <v>8.6143610230825782</v>
      </c>
      <c r="P118" s="99">
        <v>6.6708574163743366</v>
      </c>
      <c r="Q118" s="99">
        <v>6.9341685021970525</v>
      </c>
      <c r="R118" s="99">
        <v>9.6345696200223525</v>
      </c>
      <c r="S118" s="99">
        <v>11.695133722599012</v>
      </c>
      <c r="T118" s="99">
        <v>10.262611333540367</v>
      </c>
      <c r="U118" s="99">
        <v>8.4903608549761174</v>
      </c>
      <c r="V118" s="99">
        <v>6.4674962049869382</v>
      </c>
      <c r="W118" s="99">
        <v>8.1815483053353777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10.172607177866499</v>
      </c>
      <c r="F119" s="99">
        <v>9.3285678873119018</v>
      </c>
      <c r="G119" s="99">
        <v>9.7093181454489166</v>
      </c>
      <c r="H119" s="99">
        <v>11.577934540942902</v>
      </c>
      <c r="I119" s="99">
        <v>11.1828258075276</v>
      </c>
      <c r="J119" s="99">
        <v>13.382768992717242</v>
      </c>
      <c r="K119" s="99">
        <v>10.014586860052789</v>
      </c>
      <c r="L119" s="99">
        <v>9.2722889349232887</v>
      </c>
      <c r="M119" s="99">
        <v>8.5969312769432129</v>
      </c>
      <c r="N119" s="99">
        <v>8.2385380688919607</v>
      </c>
      <c r="O119" s="99">
        <v>7.1906360115936563</v>
      </c>
      <c r="P119" s="99">
        <v>7.135974686122843</v>
      </c>
      <c r="Q119" s="99">
        <v>7.5695581922325248</v>
      </c>
      <c r="R119" s="99">
        <v>10.364565552242375</v>
      </c>
      <c r="S119" s="99">
        <v>11.282289864526145</v>
      </c>
      <c r="T119" s="99">
        <v>11.702428118034932</v>
      </c>
      <c r="U119" s="99">
        <v>9.6085564293142998</v>
      </c>
      <c r="V119" s="99">
        <v>8.2584879252322878</v>
      </c>
      <c r="W119" s="99">
        <v>8.7689911325326069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9.0344711429662894</v>
      </c>
      <c r="F120" s="123">
        <v>8.834033427802563</v>
      </c>
      <c r="G120" s="123">
        <v>9.2648016459036633</v>
      </c>
      <c r="H120" s="123">
        <v>10.970437150495592</v>
      </c>
      <c r="I120" s="123">
        <v>10.105420819548515</v>
      </c>
      <c r="J120" s="123">
        <v>11.373348549913969</v>
      </c>
      <c r="K120" s="123">
        <v>8.4737791372740467</v>
      </c>
      <c r="L120" s="123">
        <v>7.839429517640359</v>
      </c>
      <c r="M120" s="123">
        <v>6.4556238037735412</v>
      </c>
      <c r="N120" s="123">
        <v>6.602126580171106</v>
      </c>
      <c r="O120" s="123">
        <v>6.101069139518283</v>
      </c>
      <c r="P120" s="123">
        <v>5.717214738198483</v>
      </c>
      <c r="Q120" s="123">
        <v>5.5857708344320365</v>
      </c>
      <c r="R120" s="123">
        <v>7.3478120679438321</v>
      </c>
      <c r="S120" s="123">
        <v>8.3211779725215553</v>
      </c>
      <c r="T120" s="123">
        <v>7.2262135060775989</v>
      </c>
      <c r="U120" s="123">
        <v>6.1849618340110792</v>
      </c>
      <c r="V120" s="123">
        <v>4.9670499155843979</v>
      </c>
      <c r="W120" s="123">
        <v>5.6506442743706078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9.0344711429662894</v>
      </c>
      <c r="F122" s="110">
        <v>8.834033427802563</v>
      </c>
      <c r="G122" s="110">
        <v>9.2648016459036633</v>
      </c>
      <c r="H122" s="110">
        <v>10.970437150495592</v>
      </c>
      <c r="I122" s="110">
        <v>10.105420819548515</v>
      </c>
      <c r="J122" s="110">
        <v>11.373348549913969</v>
      </c>
      <c r="K122" s="110">
        <v>8.4737791372740467</v>
      </c>
      <c r="L122" s="110">
        <v>7.839429517640359</v>
      </c>
      <c r="M122" s="110">
        <v>6.4556238037735412</v>
      </c>
      <c r="N122" s="110">
        <v>6.602126580171106</v>
      </c>
      <c r="O122" s="110">
        <v>6.101069139518283</v>
      </c>
      <c r="P122" s="110">
        <v>5.717214738198483</v>
      </c>
      <c r="Q122" s="110">
        <v>5.5857708344320365</v>
      </c>
      <c r="R122" s="110">
        <v>7.3478120679438321</v>
      </c>
      <c r="S122" s="110">
        <v>8.3211779725215553</v>
      </c>
      <c r="T122" s="110">
        <v>7.2262135060775989</v>
      </c>
      <c r="U122" s="110">
        <v>6.1849618340110792</v>
      </c>
      <c r="V122" s="110">
        <v>4.9670499155843979</v>
      </c>
      <c r="W122" s="110">
        <v>5.6506442743706078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145.58651707082637</v>
      </c>
      <c r="D124" s="118">
        <f t="shared" si="42"/>
        <v>150.32864161425491</v>
      </c>
      <c r="E124" s="118">
        <f t="shared" si="42"/>
        <v>133.19822047886259</v>
      </c>
      <c r="F124" s="118">
        <f t="shared" si="42"/>
        <v>138.21537125364731</v>
      </c>
      <c r="G124" s="118">
        <f t="shared" si="42"/>
        <v>135.80616996799921</v>
      </c>
      <c r="H124" s="118">
        <f t="shared" si="42"/>
        <v>136.6411716886231</v>
      </c>
      <c r="I124" s="118">
        <f t="shared" si="42"/>
        <v>125.54660649968643</v>
      </c>
      <c r="J124" s="118">
        <f t="shared" si="42"/>
        <v>136.94544790372717</v>
      </c>
      <c r="K124" s="118">
        <f t="shared" si="42"/>
        <v>118.13208193857842</v>
      </c>
      <c r="L124" s="118">
        <f t="shared" si="42"/>
        <v>124.09547441881315</v>
      </c>
      <c r="M124" s="118">
        <f t="shared" si="42"/>
        <v>106.53423478171347</v>
      </c>
      <c r="N124" s="118">
        <f t="shared" si="42"/>
        <v>93.829923043723809</v>
      </c>
      <c r="O124" s="118">
        <f t="shared" si="42"/>
        <v>112.08193687610024</v>
      </c>
      <c r="P124" s="118">
        <f t="shared" si="42"/>
        <v>87.502661524879812</v>
      </c>
      <c r="Q124" s="118">
        <f t="shared" si="42"/>
        <v>88.893974000709918</v>
      </c>
      <c r="R124" s="118">
        <f t="shared" ref="R124:V124" si="43">R125+R128+R130+R139</f>
        <v>102.09281215718283</v>
      </c>
      <c r="S124" s="118">
        <f t="shared" si="43"/>
        <v>103.83464716029927</v>
      </c>
      <c r="T124" s="118">
        <f t="shared" si="43"/>
        <v>86.904998356311594</v>
      </c>
      <c r="U124" s="118">
        <f t="shared" si="43"/>
        <v>83.370546344709652</v>
      </c>
      <c r="V124" s="118">
        <f t="shared" si="43"/>
        <v>72.39663905751469</v>
      </c>
      <c r="W124" s="118">
        <f t="shared" ref="W124" si="44">W125+W128+W130+W139</f>
        <v>67.807391381221322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118.30456940108817</v>
      </c>
      <c r="D125" s="123">
        <f t="shared" si="45"/>
        <v>119.44237409730371</v>
      </c>
      <c r="E125" s="123">
        <f t="shared" si="45"/>
        <v>103.030873379474</v>
      </c>
      <c r="F125" s="123">
        <f t="shared" si="45"/>
        <v>108.00212069440522</v>
      </c>
      <c r="G125" s="123">
        <f t="shared" si="45"/>
        <v>105.00838088914495</v>
      </c>
      <c r="H125" s="123">
        <f t="shared" si="45"/>
        <v>100.1411536477279</v>
      </c>
      <c r="I125" s="123">
        <f t="shared" si="45"/>
        <v>89.8034483865992</v>
      </c>
      <c r="J125" s="123">
        <f t="shared" si="45"/>
        <v>98.049275131058906</v>
      </c>
      <c r="K125" s="123">
        <f t="shared" si="45"/>
        <v>88.729895736827771</v>
      </c>
      <c r="L125" s="123">
        <f t="shared" si="45"/>
        <v>96.344027374406366</v>
      </c>
      <c r="M125" s="123">
        <f t="shared" si="45"/>
        <v>81.525869482438139</v>
      </c>
      <c r="N125" s="123">
        <f t="shared" si="45"/>
        <v>69.41554246347566</v>
      </c>
      <c r="O125" s="123">
        <f t="shared" si="45"/>
        <v>90.251166401412405</v>
      </c>
      <c r="P125" s="123">
        <f t="shared" si="45"/>
        <v>67.768670893252803</v>
      </c>
      <c r="Q125" s="123">
        <f t="shared" si="45"/>
        <v>68.719573688349698</v>
      </c>
      <c r="R125" s="123">
        <f t="shared" ref="R125:V125" si="46">SUM(R126:R127)</f>
        <v>74.36719446407659</v>
      </c>
      <c r="S125" s="123">
        <f t="shared" si="46"/>
        <v>71.957232230825809</v>
      </c>
      <c r="T125" s="123">
        <f t="shared" si="46"/>
        <v>57.889850985010561</v>
      </c>
      <c r="U125" s="123">
        <f t="shared" si="46"/>
        <v>58.832862216647072</v>
      </c>
      <c r="V125" s="123">
        <f t="shared" si="46"/>
        <v>52.472253930232739</v>
      </c>
      <c r="W125" s="123">
        <f t="shared" ref="W125" si="47">SUM(W126:W127)</f>
        <v>45.091980237805963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117.79593351275321</v>
      </c>
      <c r="D126" s="99">
        <v>118.93666506421987</v>
      </c>
      <c r="E126" s="99">
        <v>102.6049259242761</v>
      </c>
      <c r="F126" s="99">
        <v>107.55889122621751</v>
      </c>
      <c r="G126" s="99">
        <v>104.58204020014337</v>
      </c>
      <c r="H126" s="99">
        <v>99.743502371104569</v>
      </c>
      <c r="I126" s="99">
        <v>89.452876152530891</v>
      </c>
      <c r="J126" s="99">
        <v>97.669725289798393</v>
      </c>
      <c r="K126" s="99">
        <v>88.390248333240592</v>
      </c>
      <c r="L126" s="99">
        <v>95.979804697524045</v>
      </c>
      <c r="M126" s="99">
        <v>81.222255651319074</v>
      </c>
      <c r="N126" s="99">
        <v>69.158204008819595</v>
      </c>
      <c r="O126" s="99">
        <v>89.916868186565381</v>
      </c>
      <c r="P126" s="99">
        <v>67.516783286312986</v>
      </c>
      <c r="Q126" s="99">
        <v>68.463607925617708</v>
      </c>
      <c r="R126" s="99">
        <v>74.092970255692649</v>
      </c>
      <c r="S126" s="99">
        <v>71.693893665067108</v>
      </c>
      <c r="T126" s="99">
        <v>57.678212502397528</v>
      </c>
      <c r="U126" s="99">
        <v>58.620184644837899</v>
      </c>
      <c r="V126" s="99">
        <v>52.28230079868792</v>
      </c>
      <c r="W126" s="99">
        <v>44.929838341181849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0.50863588833496232</v>
      </c>
      <c r="D127" s="99">
        <v>0.5057090330838514</v>
      </c>
      <c r="E127" s="99">
        <v>0.42594745519790239</v>
      </c>
      <c r="F127" s="99">
        <v>0.44322946818770809</v>
      </c>
      <c r="G127" s="99">
        <v>0.4263406890015819</v>
      </c>
      <c r="H127" s="99">
        <v>0.39765127662334232</v>
      </c>
      <c r="I127" s="99">
        <v>0.3505722340683044</v>
      </c>
      <c r="J127" s="99">
        <v>0.37954984126051972</v>
      </c>
      <c r="K127" s="99">
        <v>0.33964740358717271</v>
      </c>
      <c r="L127" s="99">
        <v>0.36422267688232751</v>
      </c>
      <c r="M127" s="99">
        <v>0.30361383111907242</v>
      </c>
      <c r="N127" s="99">
        <v>0.25733845465606114</v>
      </c>
      <c r="O127" s="99">
        <v>0.33429821484702921</v>
      </c>
      <c r="P127" s="99">
        <v>0.25188760693982115</v>
      </c>
      <c r="Q127" s="99">
        <v>0.25596576273199162</v>
      </c>
      <c r="R127" s="99">
        <v>0.27422420838394373</v>
      </c>
      <c r="S127" s="99">
        <v>0.26333856575870562</v>
      </c>
      <c r="T127" s="99">
        <v>0.21163848261303425</v>
      </c>
      <c r="U127" s="99">
        <v>0.2126775718091766</v>
      </c>
      <c r="V127" s="99">
        <v>0.18995313154482141</v>
      </c>
      <c r="W127" s="99">
        <v>0.16214189662411418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1.155481918868531E-2</v>
      </c>
      <c r="D128" s="123">
        <f t="shared" si="48"/>
        <v>8.2858072024941717E-3</v>
      </c>
      <c r="E128" s="123">
        <f t="shared" si="48"/>
        <v>0.25870475743982096</v>
      </c>
      <c r="F128" s="123">
        <f t="shared" si="48"/>
        <v>0.2833972424259088</v>
      </c>
      <c r="G128" s="123">
        <f t="shared" si="48"/>
        <v>0.29908350443413245</v>
      </c>
      <c r="H128" s="123">
        <f t="shared" si="48"/>
        <v>0.69432785897598648</v>
      </c>
      <c r="I128" s="123">
        <f t="shared" si="48"/>
        <v>0.42641540615164497</v>
      </c>
      <c r="J128" s="123">
        <f t="shared" si="48"/>
        <v>0.41454836094856323</v>
      </c>
      <c r="K128" s="123">
        <f t="shared" si="48"/>
        <v>0.28687769688768411</v>
      </c>
      <c r="L128" s="123">
        <f t="shared" si="48"/>
        <v>0.33724470653474325</v>
      </c>
      <c r="M128" s="123">
        <f t="shared" si="48"/>
        <v>0.26877828278928823</v>
      </c>
      <c r="N128" s="123">
        <f t="shared" si="48"/>
        <v>0.22827772853719513</v>
      </c>
      <c r="O128" s="123">
        <f t="shared" si="48"/>
        <v>0.19132231090900245</v>
      </c>
      <c r="P128" s="123">
        <f t="shared" si="48"/>
        <v>6.7491054338559842E-2</v>
      </c>
      <c r="Q128" s="123">
        <f t="shared" si="48"/>
        <v>5.8810199892719087E-2</v>
      </c>
      <c r="R128" s="123">
        <f t="shared" si="48"/>
        <v>3.7698544510952586E-2</v>
      </c>
      <c r="S128" s="123">
        <f t="shared" si="48"/>
        <v>7.3543830702970103E-2</v>
      </c>
      <c r="T128" s="123">
        <f t="shared" si="48"/>
        <v>6.9457603279579672E-2</v>
      </c>
      <c r="U128" s="123">
        <f t="shared" si="48"/>
        <v>7.9131152552250464E-2</v>
      </c>
      <c r="V128" s="123">
        <f t="shared" si="48"/>
        <v>0.11391760187825811</v>
      </c>
      <c r="W128" s="123">
        <f t="shared" si="48"/>
        <v>7.4585158907683677E-2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1.155481918868531E-2</v>
      </c>
      <c r="D129" s="99">
        <f>RES_hhdet_in_fech!D129/RES_summary!D$21</f>
        <v>8.2858072024941717E-3</v>
      </c>
      <c r="E129" s="99">
        <f>RES_hhdet_in_fech!E129/RES_summary!E$21</f>
        <v>0.25870475743982096</v>
      </c>
      <c r="F129" s="99">
        <f>RES_hhdet_in_fech!F129/RES_summary!F$21</f>
        <v>0.2833972424259088</v>
      </c>
      <c r="G129" s="99">
        <f>RES_hhdet_in_fech!G129/RES_summary!G$21</f>
        <v>0.29908350443413245</v>
      </c>
      <c r="H129" s="99">
        <f>RES_hhdet_in_fech!H129/RES_summary!H$21</f>
        <v>0.69432785897598648</v>
      </c>
      <c r="I129" s="99">
        <f>RES_hhdet_in_fech!I129/RES_summary!I$21</f>
        <v>0.42641540615164497</v>
      </c>
      <c r="J129" s="99">
        <f>RES_hhdet_in_fech!J129/RES_summary!J$21</f>
        <v>0.41454836094856323</v>
      </c>
      <c r="K129" s="99">
        <f>RES_hhdet_in_fech!K129/RES_summary!K$21</f>
        <v>0.28687769688768411</v>
      </c>
      <c r="L129" s="99">
        <f>RES_hhdet_in_fech!L129/RES_summary!L$21</f>
        <v>0.33724470653474325</v>
      </c>
      <c r="M129" s="99">
        <f>RES_hhdet_in_fech!M129/RES_summary!M$21</f>
        <v>0.26877828278928823</v>
      </c>
      <c r="N129" s="99">
        <f>RES_hhdet_in_fech!N129/RES_summary!N$21</f>
        <v>0.22827772853719513</v>
      </c>
      <c r="O129" s="99">
        <f>RES_hhdet_in_fech!O129/RES_summary!O$21</f>
        <v>0.19132231090900245</v>
      </c>
      <c r="P129" s="99">
        <f>RES_hhdet_in_fech!P129/RES_summary!P$21</f>
        <v>6.7491054338559842E-2</v>
      </c>
      <c r="Q129" s="99">
        <f>RES_hhdet_in_fech!Q129/RES_summary!Q$21</f>
        <v>5.8810199892719087E-2</v>
      </c>
      <c r="R129" s="99">
        <f>RES_hhdet_in_fech!R129/RES_summary!R$21</f>
        <v>3.7698544510952586E-2</v>
      </c>
      <c r="S129" s="99">
        <f>RES_hhdet_in_fech!S129/RES_summary!S$21</f>
        <v>7.3543830702970103E-2</v>
      </c>
      <c r="T129" s="99">
        <f>RES_hhdet_in_fech!T129/RES_summary!T$21</f>
        <v>6.9457603279579672E-2</v>
      </c>
      <c r="U129" s="99">
        <f>RES_hhdet_in_fech!U129/RES_summary!U$21</f>
        <v>7.9131152552250464E-2</v>
      </c>
      <c r="V129" s="99">
        <f>RES_hhdet_in_fech!V129/RES_summary!V$21</f>
        <v>0.11391760187825811</v>
      </c>
      <c r="W129" s="99">
        <f>RES_hhdet_in_fech!W129/RES_summary!W$21</f>
        <v>7.4585158907683677E-2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19.145820017256362</v>
      </c>
      <c r="D130" s="123">
        <v>21.791255387571159</v>
      </c>
      <c r="E130" s="123">
        <v>20.874171198982499</v>
      </c>
      <c r="F130" s="123">
        <v>21.095819889013626</v>
      </c>
      <c r="G130" s="123">
        <v>21.233903928516472</v>
      </c>
      <c r="H130" s="123">
        <v>24.835253031423623</v>
      </c>
      <c r="I130" s="123">
        <v>25.211321887387076</v>
      </c>
      <c r="J130" s="123">
        <v>27.108275861805737</v>
      </c>
      <c r="K130" s="123">
        <v>20.64152936758892</v>
      </c>
      <c r="L130" s="123">
        <v>19.574772820231694</v>
      </c>
      <c r="M130" s="123">
        <v>18.283963212712511</v>
      </c>
      <c r="N130" s="123">
        <v>17.583976271539857</v>
      </c>
      <c r="O130" s="123">
        <v>15.53837902426055</v>
      </c>
      <c r="P130" s="123">
        <v>13.949284839089975</v>
      </c>
      <c r="Q130" s="123">
        <v>14.529819278035456</v>
      </c>
      <c r="R130" s="123">
        <v>20.340107080651457</v>
      </c>
      <c r="S130" s="123">
        <v>23.482693126248936</v>
      </c>
      <c r="T130" s="123">
        <v>21.719476261943857</v>
      </c>
      <c r="U130" s="123">
        <v>18.273591141499256</v>
      </c>
      <c r="V130" s="123">
        <v>14.843417609819292</v>
      </c>
      <c r="W130" s="123">
        <v>16.990181710137069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17.378307399342955</v>
      </c>
      <c r="D131" s="99">
        <v>20.424288671355036</v>
      </c>
      <c r="E131" s="99">
        <v>18.187787401412109</v>
      </c>
      <c r="F131" s="99">
        <v>19.44985277381047</v>
      </c>
      <c r="G131" s="99">
        <v>20.341291170610166</v>
      </c>
      <c r="H131" s="99">
        <v>22.264370662070032</v>
      </c>
      <c r="I131" s="99">
        <v>23.578040385614372</v>
      </c>
      <c r="J131" s="99">
        <v>25.971352634206923</v>
      </c>
      <c r="K131" s="99">
        <v>19.988489110594578</v>
      </c>
      <c r="L131" s="99">
        <v>18.779352294756855</v>
      </c>
      <c r="M131" s="99">
        <v>17.617441925288393</v>
      </c>
      <c r="N131" s="99">
        <v>15.642919329774537</v>
      </c>
      <c r="O131" s="99">
        <v>14.039686781859782</v>
      </c>
      <c r="P131" s="99">
        <v>13.970377412640442</v>
      </c>
      <c r="Q131" s="99">
        <v>14.243128598137664</v>
      </c>
      <c r="R131" s="99">
        <v>20.289428690423033</v>
      </c>
      <c r="S131" s="99">
        <v>23.327088206677626</v>
      </c>
      <c r="T131" s="99">
        <v>19.484762083032116</v>
      </c>
      <c r="U131" s="99">
        <v>18.005421898237692</v>
      </c>
      <c r="V131" s="99">
        <v>14.181384838031555</v>
      </c>
      <c r="W131" s="99">
        <v>17.034322454507198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16.36583262857561</v>
      </c>
      <c r="D132" s="99">
        <v>19.275746375091551</v>
      </c>
      <c r="E132" s="99">
        <v>17.178802342870863</v>
      </c>
      <c r="F132" s="99">
        <v>18.442302785044753</v>
      </c>
      <c r="G132" s="99">
        <v>19.291253227275181</v>
      </c>
      <c r="H132" s="99">
        <v>21.124594759545303</v>
      </c>
      <c r="I132" s="99">
        <v>22.497514904447137</v>
      </c>
      <c r="J132" s="99">
        <v>24.693890231925526</v>
      </c>
      <c r="K132" s="99">
        <v>19.037133911579613</v>
      </c>
      <c r="L132" s="99">
        <v>17.89627890026296</v>
      </c>
      <c r="M132" s="99">
        <v>16.838220177637883</v>
      </c>
      <c r="N132" s="99">
        <v>14.976074970809554</v>
      </c>
      <c r="O132" s="99">
        <v>13.497093288928253</v>
      </c>
      <c r="P132" s="99">
        <v>13.434529422176523</v>
      </c>
      <c r="Q132" s="99">
        <v>13.734585715531747</v>
      </c>
      <c r="R132" s="99">
        <v>19.620473831024228</v>
      </c>
      <c r="S132" s="99">
        <v>22.636034925621956</v>
      </c>
      <c r="T132" s="99">
        <v>0</v>
      </c>
      <c r="U132" s="99">
        <v>17.508165115459537</v>
      </c>
      <c r="V132" s="99">
        <v>13.790882789383238</v>
      </c>
      <c r="W132" s="99">
        <v>16.630166906238131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7.1857706832483785</v>
      </c>
      <c r="D133" s="102">
        <v>8.6964286643698721</v>
      </c>
      <c r="E133" s="102">
        <v>7.7298802354598219</v>
      </c>
      <c r="F133" s="102">
        <v>8.8464745195485808</v>
      </c>
      <c r="G133" s="102">
        <v>9.1102745477923275</v>
      </c>
      <c r="H133" s="102">
        <v>9.8732928773465023</v>
      </c>
      <c r="I133" s="102">
        <v>11.607081891920119</v>
      </c>
      <c r="J133" s="102">
        <v>11.552683376164056</v>
      </c>
      <c r="K133" s="102">
        <v>9.0162117929045777</v>
      </c>
      <c r="L133" s="102">
        <v>8.4116052476751726</v>
      </c>
      <c r="M133" s="102">
        <v>8.2095992936907223</v>
      </c>
      <c r="N133" s="102">
        <v>7.3226439286427301</v>
      </c>
      <c r="O133" s="102">
        <v>6.8671117000391364</v>
      </c>
      <c r="P133" s="102">
        <v>6.1190339567753025</v>
      </c>
      <c r="Q133" s="102">
        <v>6.1676576258803362</v>
      </c>
      <c r="R133" s="102">
        <v>8.9245507291003605</v>
      </c>
      <c r="S133" s="102">
        <v>10.909333881426804</v>
      </c>
      <c r="T133" s="102">
        <v>0</v>
      </c>
      <c r="U133" s="102">
        <v>7.8182124513412079</v>
      </c>
      <c r="V133" s="102">
        <v>5.785448439555954</v>
      </c>
      <c r="W133" s="102">
        <v>7.7503094096415541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9.1800619453272336</v>
      </c>
      <c r="D134" s="105">
        <v>10.579317710721678</v>
      </c>
      <c r="E134" s="105">
        <v>9.4489221074110414</v>
      </c>
      <c r="F134" s="105">
        <v>9.5958282654961717</v>
      </c>
      <c r="G134" s="105">
        <v>10.180978679482854</v>
      </c>
      <c r="H134" s="105">
        <v>11.251301882198801</v>
      </c>
      <c r="I134" s="105">
        <v>10.890433012527023</v>
      </c>
      <c r="J134" s="105">
        <v>13.141206855761467</v>
      </c>
      <c r="K134" s="105">
        <v>10.020922118675033</v>
      </c>
      <c r="L134" s="105">
        <v>9.4846736525877837</v>
      </c>
      <c r="M134" s="105">
        <v>8.6286208839471605</v>
      </c>
      <c r="N134" s="105">
        <v>7.6534310421668241</v>
      </c>
      <c r="O134" s="105">
        <v>6.629981588889116</v>
      </c>
      <c r="P134" s="105">
        <v>7.3154954654012219</v>
      </c>
      <c r="Q134" s="105">
        <v>7.5669280896514115</v>
      </c>
      <c r="R134" s="105">
        <v>10.695923101923873</v>
      </c>
      <c r="S134" s="105">
        <v>11.72670104419516</v>
      </c>
      <c r="T134" s="105">
        <v>0</v>
      </c>
      <c r="U134" s="105">
        <v>9.6899526641183265</v>
      </c>
      <c r="V134" s="105">
        <v>8.0054343498272829</v>
      </c>
      <c r="W134" s="105">
        <v>8.8798574965965731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20.135733308757139</v>
      </c>
      <c r="D135" s="102">
        <v>22.937406826697572</v>
      </c>
      <c r="E135" s="102">
        <v>22.71398443574455</v>
      </c>
      <c r="F135" s="102">
        <v>21.925649600680082</v>
      </c>
      <c r="G135" s="102">
        <v>22.477004875919452</v>
      </c>
      <c r="H135" s="102">
        <v>26.562054387832109</v>
      </c>
      <c r="I135" s="102">
        <v>28.140612577294263</v>
      </c>
      <c r="J135" s="102">
        <v>30.661299966821414</v>
      </c>
      <c r="K135" s="102">
        <v>23.162052738804451</v>
      </c>
      <c r="L135" s="102">
        <v>21.252700366357068</v>
      </c>
      <c r="M135" s="102">
        <v>20.377817075475729</v>
      </c>
      <c r="N135" s="102">
        <v>19.467951359704255</v>
      </c>
      <c r="O135" s="102">
        <v>17.530003531480311</v>
      </c>
      <c r="P135" s="102">
        <v>15.382575326727506</v>
      </c>
      <c r="Q135" s="102">
        <v>16.038402753747931</v>
      </c>
      <c r="R135" s="102">
        <v>21.981617832006233</v>
      </c>
      <c r="S135" s="102">
        <v>25.026589522728177</v>
      </c>
      <c r="T135" s="102">
        <v>23.990891805134769</v>
      </c>
      <c r="U135" s="102">
        <v>19.676490930127095</v>
      </c>
      <c r="V135" s="102">
        <v>16.033640887463271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17.498881032846445</v>
      </c>
      <c r="D136" s="105">
        <v>20.01715179006009</v>
      </c>
      <c r="E136" s="105">
        <v>19.846265942597771</v>
      </c>
      <c r="F136" s="105">
        <v>19.305003446501022</v>
      </c>
      <c r="G136" s="105">
        <v>19.765353913432019</v>
      </c>
      <c r="H136" s="105">
        <v>23.343176614444527</v>
      </c>
      <c r="I136" s="105">
        <v>25.053223201696714</v>
      </c>
      <c r="J136" s="105">
        <v>27.002501912522469</v>
      </c>
      <c r="K136" s="105">
        <v>20.455304322749338</v>
      </c>
      <c r="L136" s="105">
        <v>18.770685919901595</v>
      </c>
      <c r="M136" s="105">
        <v>18.127534407622033</v>
      </c>
      <c r="N136" s="105">
        <v>17.379570867698305</v>
      </c>
      <c r="O136" s="105">
        <v>15.804997034676228</v>
      </c>
      <c r="P136" s="105">
        <v>13.806832102497179</v>
      </c>
      <c r="Q136" s="105">
        <v>14.503726694429577</v>
      </c>
      <c r="R136" s="105">
        <v>19.999135172264733</v>
      </c>
      <c r="S136" s="105">
        <v>22.977423587125163</v>
      </c>
      <c r="T136" s="105">
        <v>21.965039451575301</v>
      </c>
      <c r="U136" s="105">
        <v>18.098917284290415</v>
      </c>
      <c r="V136" s="105">
        <v>14.725984130219233</v>
      </c>
      <c r="W136" s="105">
        <v>16.950539437867988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8.3211069603569747</v>
      </c>
      <c r="D137" s="99">
        <v>9.7697491044886373</v>
      </c>
      <c r="E137" s="99">
        <v>9.6736587647312735</v>
      </c>
      <c r="F137" s="99">
        <v>9.9764355591891185</v>
      </c>
      <c r="G137" s="99">
        <v>10.056035767983106</v>
      </c>
      <c r="H137" s="99">
        <v>11.765242073501629</v>
      </c>
      <c r="I137" s="99">
        <v>13.870397394169109</v>
      </c>
      <c r="J137" s="99">
        <v>13.619732919805232</v>
      </c>
      <c r="K137" s="99">
        <v>10.440717462696551</v>
      </c>
      <c r="L137" s="99">
        <v>9.498396984978303</v>
      </c>
      <c r="M137" s="99">
        <v>9.5306031306788217</v>
      </c>
      <c r="N137" s="99">
        <v>9.1410327988063447</v>
      </c>
      <c r="O137" s="99">
        <v>8.6143610230825765</v>
      </c>
      <c r="P137" s="99">
        <v>6.6708574163743375</v>
      </c>
      <c r="Q137" s="99">
        <v>6.9341685021970525</v>
      </c>
      <c r="R137" s="99">
        <v>9.6345696200223507</v>
      </c>
      <c r="S137" s="99">
        <v>11.695133722599014</v>
      </c>
      <c r="T137" s="99">
        <v>10.262611333540365</v>
      </c>
      <c r="U137" s="99">
        <v>8.4903608549761156</v>
      </c>
      <c r="V137" s="99">
        <v>6.4674962049869391</v>
      </c>
      <c r="W137" s="99">
        <v>8.1815483053353777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9.1777740724894734</v>
      </c>
      <c r="D138" s="99">
        <v>10.247402685571458</v>
      </c>
      <c r="E138" s="99">
        <v>10.172607177866501</v>
      </c>
      <c r="F138" s="99">
        <v>9.3285678873119</v>
      </c>
      <c r="G138" s="99">
        <v>9.7093181454489148</v>
      </c>
      <c r="H138" s="99">
        <v>11.5779345409429</v>
      </c>
      <c r="I138" s="99">
        <v>11.182825807527603</v>
      </c>
      <c r="J138" s="99">
        <v>13.382768992717237</v>
      </c>
      <c r="K138" s="99">
        <v>10.014586860052788</v>
      </c>
      <c r="L138" s="99">
        <v>9.2722889349232887</v>
      </c>
      <c r="M138" s="99">
        <v>8.5969312769432111</v>
      </c>
      <c r="N138" s="99">
        <v>8.2385380688919625</v>
      </c>
      <c r="O138" s="99">
        <v>7.1906360115936518</v>
      </c>
      <c r="P138" s="99">
        <v>7.1359746861228439</v>
      </c>
      <c r="Q138" s="99">
        <v>7.5695581922325283</v>
      </c>
      <c r="R138" s="99">
        <v>10.364565552242381</v>
      </c>
      <c r="S138" s="99">
        <v>11.282289864526145</v>
      </c>
      <c r="T138" s="99">
        <v>11.702428118034932</v>
      </c>
      <c r="U138" s="99">
        <v>9.6085564293142998</v>
      </c>
      <c r="V138" s="99">
        <v>8.2584879252322914</v>
      </c>
      <c r="W138" s="99">
        <v>8.7689911325326104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8.1245728332931328</v>
      </c>
      <c r="D139" s="123">
        <v>9.0867263221775207</v>
      </c>
      <c r="E139" s="123">
        <v>9.0344711429662894</v>
      </c>
      <c r="F139" s="123">
        <v>8.8340334278025647</v>
      </c>
      <c r="G139" s="123">
        <v>9.2648016459036615</v>
      </c>
      <c r="H139" s="123">
        <v>10.97043715049559</v>
      </c>
      <c r="I139" s="123">
        <v>10.105420819548513</v>
      </c>
      <c r="J139" s="123">
        <v>11.373348549913969</v>
      </c>
      <c r="K139" s="123">
        <v>8.4737791372740503</v>
      </c>
      <c r="L139" s="123">
        <v>7.8394295176403554</v>
      </c>
      <c r="M139" s="123">
        <v>6.4556238037735403</v>
      </c>
      <c r="N139" s="123">
        <v>6.602126580171106</v>
      </c>
      <c r="O139" s="123">
        <v>6.101069139518283</v>
      </c>
      <c r="P139" s="123">
        <v>5.717214738198483</v>
      </c>
      <c r="Q139" s="123">
        <v>5.5857708344320365</v>
      </c>
      <c r="R139" s="123">
        <v>7.3478120679438348</v>
      </c>
      <c r="S139" s="123">
        <v>8.3211779725215536</v>
      </c>
      <c r="T139" s="123">
        <v>7.2262135060776007</v>
      </c>
      <c r="U139" s="123">
        <v>6.1849618340110784</v>
      </c>
      <c r="V139" s="123">
        <v>4.9670499155843979</v>
      </c>
      <c r="W139" s="123">
        <v>5.6506442743706069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8.1245728332931328</v>
      </c>
      <c r="D141" s="110">
        <v>9.0867263221775207</v>
      </c>
      <c r="E141" s="110">
        <v>9.0344711429662894</v>
      </c>
      <c r="F141" s="110">
        <v>8.8340334278025647</v>
      </c>
      <c r="G141" s="110">
        <v>9.2648016459036615</v>
      </c>
      <c r="H141" s="110">
        <v>10.97043715049559</v>
      </c>
      <c r="I141" s="110">
        <v>10.105420819548513</v>
      </c>
      <c r="J141" s="110">
        <v>11.373348549913969</v>
      </c>
      <c r="K141" s="110">
        <v>8.4737791372740503</v>
      </c>
      <c r="L141" s="110">
        <v>7.8394295176403554</v>
      </c>
      <c r="M141" s="110">
        <v>6.4556238037735403</v>
      </c>
      <c r="N141" s="110">
        <v>6.602126580171106</v>
      </c>
      <c r="O141" s="110">
        <v>6.101069139518283</v>
      </c>
      <c r="P141" s="110">
        <v>5.717214738198483</v>
      </c>
      <c r="Q141" s="110">
        <v>5.5857708344320365</v>
      </c>
      <c r="R141" s="110">
        <v>7.3478120679438348</v>
      </c>
      <c r="S141" s="110">
        <v>8.3211779725215536</v>
      </c>
      <c r="T141" s="110">
        <v>7.2262135060776007</v>
      </c>
      <c r="U141" s="110">
        <v>6.1849618340110784</v>
      </c>
      <c r="V141" s="110">
        <v>4.9670499155843979</v>
      </c>
      <c r="W141" s="110">
        <v>5.6506442743706069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79.021113254078827</v>
      </c>
      <c r="D143" s="118">
        <f t="shared" si="49"/>
        <v>80.766500093975594</v>
      </c>
      <c r="E143" s="118">
        <f t="shared" si="49"/>
        <v>79.979355543480054</v>
      </c>
      <c r="F143" s="118">
        <f t="shared" si="49"/>
        <v>72.737427363576273</v>
      </c>
      <c r="G143" s="118">
        <f t="shared" si="49"/>
        <v>67.890793660504258</v>
      </c>
      <c r="H143" s="118">
        <f t="shared" si="49"/>
        <v>73.799885851343362</v>
      </c>
      <c r="I143" s="118">
        <f t="shared" si="49"/>
        <v>70.764438811802108</v>
      </c>
      <c r="J143" s="118">
        <f t="shared" si="49"/>
        <v>76.578847761532884</v>
      </c>
      <c r="K143" s="118">
        <f t="shared" si="49"/>
        <v>62.619205426681418</v>
      </c>
      <c r="L143" s="118">
        <f t="shared" si="49"/>
        <v>59.352924507064493</v>
      </c>
      <c r="M143" s="118">
        <f t="shared" si="49"/>
        <v>53.941163738844388</v>
      </c>
      <c r="N143" s="118">
        <f t="shared" si="49"/>
        <v>52.189837647323898</v>
      </c>
      <c r="O143" s="118">
        <f t="shared" si="49"/>
        <v>47.505739493162231</v>
      </c>
      <c r="P143" s="118">
        <f t="shared" si="49"/>
        <v>41.773082842987598</v>
      </c>
      <c r="Q143" s="118">
        <f t="shared" si="49"/>
        <v>40.038247524206298</v>
      </c>
      <c r="R143" s="118">
        <f t="shared" ref="R143:V143" si="50">R144+R146+R148+R157</f>
        <v>47.868517718622996</v>
      </c>
      <c r="S143" s="118">
        <f t="shared" si="50"/>
        <v>51.080880705446631</v>
      </c>
      <c r="T143" s="118">
        <f t="shared" si="50"/>
        <v>48.444468025557768</v>
      </c>
      <c r="U143" s="118">
        <f t="shared" si="50"/>
        <v>41.587971272181456</v>
      </c>
      <c r="V143" s="118">
        <f t="shared" si="50"/>
        <v>36.14595754301569</v>
      </c>
      <c r="W143" s="118">
        <f t="shared" ref="W143" si="51">W144+W146+W148+W157</f>
        <v>36.168054748974676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51.14272145683659</v>
      </c>
      <c r="D144" s="123">
        <f t="shared" si="52"/>
        <v>49.521302986147461</v>
      </c>
      <c r="E144" s="123">
        <f t="shared" si="52"/>
        <v>48.462962823124322</v>
      </c>
      <c r="F144" s="123">
        <f t="shared" si="52"/>
        <v>40.998508231157338</v>
      </c>
      <c r="G144" s="123">
        <f t="shared" si="52"/>
        <v>36.007648926377541</v>
      </c>
      <c r="H144" s="123">
        <f t="shared" si="52"/>
        <v>35.687936282070559</v>
      </c>
      <c r="I144" s="123">
        <f t="shared" si="52"/>
        <v>33.359269289854694</v>
      </c>
      <c r="J144" s="123">
        <f t="shared" si="52"/>
        <v>34.82683500358776</v>
      </c>
      <c r="K144" s="123">
        <f t="shared" si="52"/>
        <v>31.335675583628465</v>
      </c>
      <c r="L144" s="123">
        <f t="shared" si="52"/>
        <v>29.58919453961796</v>
      </c>
      <c r="M144" s="123">
        <f t="shared" si="52"/>
        <v>26.875987417887188</v>
      </c>
      <c r="N144" s="123">
        <f t="shared" si="52"/>
        <v>25.698074850859022</v>
      </c>
      <c r="O144" s="123">
        <f t="shared" si="52"/>
        <v>23.807264029924113</v>
      </c>
      <c r="P144" s="123">
        <f t="shared" si="52"/>
        <v>20.978898712207762</v>
      </c>
      <c r="Q144" s="123">
        <f t="shared" si="52"/>
        <v>19.469695980445746</v>
      </c>
      <c r="R144" s="123">
        <f t="shared" si="52"/>
        <v>19.476810214635208</v>
      </c>
      <c r="S144" s="123">
        <f t="shared" si="52"/>
        <v>18.801133780515219</v>
      </c>
      <c r="T144" s="123">
        <f t="shared" si="52"/>
        <v>17.403053067268083</v>
      </c>
      <c r="U144" s="123">
        <f t="shared" si="52"/>
        <v>16.058546990332857</v>
      </c>
      <c r="V144" s="123">
        <f t="shared" si="52"/>
        <v>14.612009856516536</v>
      </c>
      <c r="W144" s="123">
        <f t="shared" si="52"/>
        <v>12.810192068846257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51.14272145683659</v>
      </c>
      <c r="D145" s="99">
        <v>49.521302986147461</v>
      </c>
      <c r="E145" s="99">
        <v>48.462962823124322</v>
      </c>
      <c r="F145" s="99">
        <v>40.998508231157338</v>
      </c>
      <c r="G145" s="99">
        <v>36.007648926377541</v>
      </c>
      <c r="H145" s="99">
        <v>35.687936282070559</v>
      </c>
      <c r="I145" s="99">
        <v>33.359269289854694</v>
      </c>
      <c r="J145" s="99">
        <v>34.82683500358776</v>
      </c>
      <c r="K145" s="99">
        <v>31.335675583628465</v>
      </c>
      <c r="L145" s="99">
        <v>29.58919453961796</v>
      </c>
      <c r="M145" s="99">
        <v>26.875987417887188</v>
      </c>
      <c r="N145" s="99">
        <v>25.698074850859022</v>
      </c>
      <c r="O145" s="99">
        <v>23.807264029924113</v>
      </c>
      <c r="P145" s="99">
        <v>20.978898712207762</v>
      </c>
      <c r="Q145" s="99">
        <v>19.469695980445746</v>
      </c>
      <c r="R145" s="99">
        <v>19.476810214635208</v>
      </c>
      <c r="S145" s="99">
        <v>18.801133780515219</v>
      </c>
      <c r="T145" s="99">
        <v>17.403053067268083</v>
      </c>
      <c r="U145" s="99">
        <v>16.058546990332857</v>
      </c>
      <c r="V145" s="99">
        <v>14.612009856516536</v>
      </c>
      <c r="W145" s="99">
        <v>12.810192068846257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0.11547591391322264</v>
      </c>
      <c r="D146" s="123">
        <f t="shared" si="53"/>
        <v>8.2673146519567836E-2</v>
      </c>
      <c r="E146" s="123">
        <f t="shared" si="53"/>
        <v>1.4408808259002501</v>
      </c>
      <c r="F146" s="123">
        <f t="shared" si="53"/>
        <v>0.78261073919984947</v>
      </c>
      <c r="G146" s="123">
        <f t="shared" si="53"/>
        <v>0.8461824443683239</v>
      </c>
      <c r="H146" s="123">
        <f t="shared" si="53"/>
        <v>1.4105974258948999</v>
      </c>
      <c r="I146" s="123">
        <f t="shared" si="53"/>
        <v>1.0937640151432948</v>
      </c>
      <c r="J146" s="123">
        <f t="shared" si="53"/>
        <v>1.2403997646704883</v>
      </c>
      <c r="K146" s="123">
        <f t="shared" si="53"/>
        <v>1.2218303978175531</v>
      </c>
      <c r="L146" s="123">
        <f t="shared" si="53"/>
        <v>1.4063988661105349</v>
      </c>
      <c r="M146" s="123">
        <f t="shared" si="53"/>
        <v>1.4633931530428621</v>
      </c>
      <c r="N146" s="123">
        <f t="shared" si="53"/>
        <v>1.4116973856019273</v>
      </c>
      <c r="O146" s="123">
        <f t="shared" si="53"/>
        <v>1.3296142172804417</v>
      </c>
      <c r="P146" s="123">
        <f t="shared" si="53"/>
        <v>0.6700196069965898</v>
      </c>
      <c r="Q146" s="123">
        <f t="shared" si="53"/>
        <v>0.58155469274420457</v>
      </c>
      <c r="R146" s="123">
        <f t="shared" si="53"/>
        <v>0.37387918771143291</v>
      </c>
      <c r="S146" s="123">
        <f t="shared" si="53"/>
        <v>0.72884010231824581</v>
      </c>
      <c r="T146" s="123">
        <f t="shared" si="53"/>
        <v>0.68857967563837019</v>
      </c>
      <c r="U146" s="123">
        <f t="shared" si="53"/>
        <v>0.78344572544246649</v>
      </c>
      <c r="V146" s="123">
        <f t="shared" si="53"/>
        <v>1.1266391491465784</v>
      </c>
      <c r="W146" s="123">
        <f t="shared" si="53"/>
        <v>0.73807976481952675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0.11547591391322264</v>
      </c>
      <c r="D147" s="99">
        <f>RES_hhdet_in_fech!D147/RES_summary!D$21</f>
        <v>8.2673146519567836E-2</v>
      </c>
      <c r="E147" s="99">
        <f>RES_hhdet_in_fech!E147/RES_summary!E$21</f>
        <v>1.4408808259002501</v>
      </c>
      <c r="F147" s="99">
        <f>RES_hhdet_in_fech!F147/RES_summary!F$21</f>
        <v>0.78261073919984947</v>
      </c>
      <c r="G147" s="99">
        <f>RES_hhdet_in_fech!G147/RES_summary!G$21</f>
        <v>0.8461824443683239</v>
      </c>
      <c r="H147" s="99">
        <f>RES_hhdet_in_fech!H147/RES_summary!H$21</f>
        <v>1.4105974258948999</v>
      </c>
      <c r="I147" s="99">
        <f>RES_hhdet_in_fech!I147/RES_summary!I$21</f>
        <v>1.0937640151432948</v>
      </c>
      <c r="J147" s="99">
        <f>RES_hhdet_in_fech!J147/RES_summary!J$21</f>
        <v>1.2403997646704883</v>
      </c>
      <c r="K147" s="99">
        <f>RES_hhdet_in_fech!K147/RES_summary!K$21</f>
        <v>1.2218303978175531</v>
      </c>
      <c r="L147" s="99">
        <f>RES_hhdet_in_fech!L147/RES_summary!L$21</f>
        <v>1.4063988661105349</v>
      </c>
      <c r="M147" s="99">
        <f>RES_hhdet_in_fech!M147/RES_summary!M$21</f>
        <v>1.4633931530428621</v>
      </c>
      <c r="N147" s="99">
        <f>RES_hhdet_in_fech!N147/RES_summary!N$21</f>
        <v>1.4116973856019273</v>
      </c>
      <c r="O147" s="99">
        <f>RES_hhdet_in_fech!O147/RES_summary!O$21</f>
        <v>1.3296142172804417</v>
      </c>
      <c r="P147" s="99">
        <f>RES_hhdet_in_fech!P147/RES_summary!P$21</f>
        <v>0.6700196069965898</v>
      </c>
      <c r="Q147" s="99">
        <f>RES_hhdet_in_fech!Q147/RES_summary!Q$21</f>
        <v>0.58155469274420457</v>
      </c>
      <c r="R147" s="99">
        <f>RES_hhdet_in_fech!R147/RES_summary!R$21</f>
        <v>0.37387918771143291</v>
      </c>
      <c r="S147" s="99">
        <f>RES_hhdet_in_fech!S147/RES_summary!S$21</f>
        <v>0.72884010231824581</v>
      </c>
      <c r="T147" s="99">
        <f>RES_hhdet_in_fech!T147/RES_summary!T$21</f>
        <v>0.68857967563837019</v>
      </c>
      <c r="U147" s="99">
        <f>RES_hhdet_in_fech!U147/RES_summary!U$21</f>
        <v>0.78344572544246649</v>
      </c>
      <c r="V147" s="99">
        <f>RES_hhdet_in_fech!V147/RES_summary!V$21</f>
        <v>1.1266391491465784</v>
      </c>
      <c r="W147" s="99">
        <f>RES_hhdet_in_fech!W147/RES_summary!W$21</f>
        <v>0.73807976481952675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19.638343050035882</v>
      </c>
      <c r="D148" s="123">
        <v>22.075797639131036</v>
      </c>
      <c r="E148" s="123">
        <v>21.041040751489192</v>
      </c>
      <c r="F148" s="123">
        <v>22.122274965416523</v>
      </c>
      <c r="G148" s="123">
        <v>21.772160643854729</v>
      </c>
      <c r="H148" s="123">
        <v>25.730914992882322</v>
      </c>
      <c r="I148" s="123">
        <v>26.205984687255608</v>
      </c>
      <c r="J148" s="123">
        <v>29.138264443360669</v>
      </c>
      <c r="K148" s="123">
        <v>21.587920307961351</v>
      </c>
      <c r="L148" s="123">
        <v>20.517901583695643</v>
      </c>
      <c r="M148" s="123">
        <v>19.1461593641408</v>
      </c>
      <c r="N148" s="123">
        <v>18.477938830691844</v>
      </c>
      <c r="O148" s="123">
        <v>16.267792106439394</v>
      </c>
      <c r="P148" s="123">
        <v>14.406949785584761</v>
      </c>
      <c r="Q148" s="123">
        <v>14.401226016584312</v>
      </c>
      <c r="R148" s="123">
        <v>20.670016248332519</v>
      </c>
      <c r="S148" s="123">
        <v>23.229728850091611</v>
      </c>
      <c r="T148" s="123">
        <v>23.126621776573714</v>
      </c>
      <c r="U148" s="123">
        <v>18.561016722395053</v>
      </c>
      <c r="V148" s="123">
        <v>15.440258621768178</v>
      </c>
      <c r="W148" s="123">
        <v>16.969138640938286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22.838174997241531</v>
      </c>
      <c r="D149" s="99">
        <v>25.052773911230805</v>
      </c>
      <c r="E149" s="99">
        <v>20.963824057478529</v>
      </c>
      <c r="F149" s="99">
        <v>27.810309820175739</v>
      </c>
      <c r="G149" s="99">
        <v>24.968696841517197</v>
      </c>
      <c r="H149" s="99">
        <v>32.09310636874703</v>
      </c>
      <c r="I149" s="99">
        <v>26.108452830481603</v>
      </c>
      <c r="J149" s="99">
        <v>35.257146264418566</v>
      </c>
      <c r="K149" s="99">
        <v>25.626365916650325</v>
      </c>
      <c r="L149" s="99">
        <v>23.952142423789958</v>
      </c>
      <c r="M149" s="99">
        <v>23.087291545408348</v>
      </c>
      <c r="N149" s="99">
        <v>20.849928692479384</v>
      </c>
      <c r="O149" s="99">
        <v>16.820366805753107</v>
      </c>
      <c r="P149" s="99">
        <v>16.933324349832247</v>
      </c>
      <c r="Q149" s="99">
        <v>13.316712063127666</v>
      </c>
      <c r="R149" s="99">
        <v>23.781352611202632</v>
      </c>
      <c r="S149" s="99">
        <v>20.423569155425231</v>
      </c>
      <c r="T149" s="99">
        <v>26.361930015376398</v>
      </c>
      <c r="U149" s="99">
        <v>20.211729319014776</v>
      </c>
      <c r="V149" s="99">
        <v>17.902185649168267</v>
      </c>
      <c r="W149" s="99">
        <v>17.180438175840379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18.708876524534098</v>
      </c>
      <c r="D150" s="99">
        <v>20.637851038762033</v>
      </c>
      <c r="E150" s="99">
        <v>17.282939766020228</v>
      </c>
      <c r="F150" s="99">
        <v>23.22082009190094</v>
      </c>
      <c r="G150" s="99">
        <v>20.811468498882284</v>
      </c>
      <c r="H150" s="99">
        <v>26.758789444217584</v>
      </c>
      <c r="I150" s="99">
        <v>0</v>
      </c>
      <c r="J150" s="99">
        <v>29.513064804376356</v>
      </c>
      <c r="K150" s="99">
        <v>21.541691744176998</v>
      </c>
      <c r="L150" s="99">
        <v>20.16448532366298</v>
      </c>
      <c r="M150" s="99">
        <v>19.664537302210281</v>
      </c>
      <c r="N150" s="99">
        <v>17.929847572107988</v>
      </c>
      <c r="O150" s="99">
        <v>14.731039416399147</v>
      </c>
      <c r="P150" s="99">
        <v>14.887995024005724</v>
      </c>
      <c r="Q150" s="99">
        <v>0</v>
      </c>
      <c r="R150" s="99">
        <v>21.437419351003633</v>
      </c>
      <c r="S150" s="99">
        <v>0</v>
      </c>
      <c r="T150" s="99">
        <v>24.135607024363924</v>
      </c>
      <c r="U150" s="99">
        <v>18.637848768082758</v>
      </c>
      <c r="V150" s="99">
        <v>16.539396032505159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9.4444138026200459</v>
      </c>
      <c r="D151" s="102">
        <v>10.661563189796594</v>
      </c>
      <c r="E151" s="102">
        <v>8.8962585400730489</v>
      </c>
      <c r="F151" s="102">
        <v>12.66875730887371</v>
      </c>
      <c r="G151" s="102">
        <v>11.173184198108769</v>
      </c>
      <c r="H151" s="102">
        <v>14.260362717675973</v>
      </c>
      <c r="I151" s="102">
        <v>0</v>
      </c>
      <c r="J151" s="102">
        <v>15.700978424673748</v>
      </c>
      <c r="K151" s="102">
        <v>11.55590988786286</v>
      </c>
      <c r="L151" s="102">
        <v>10.725521740349071</v>
      </c>
      <c r="M151" s="102">
        <v>10.766505023888923</v>
      </c>
      <c r="N151" s="102">
        <v>9.776674317880202</v>
      </c>
      <c r="O151" s="102">
        <v>8.2230473074743688</v>
      </c>
      <c r="P151" s="102">
        <v>7.4244936461829116</v>
      </c>
      <c r="Q151" s="102">
        <v>0</v>
      </c>
      <c r="R151" s="102">
        <v>10.468450284404287</v>
      </c>
      <c r="S151" s="102">
        <v>0</v>
      </c>
      <c r="T151" s="102">
        <v>11.331875248807789</v>
      </c>
      <c r="U151" s="102">
        <v>8.7691800934102915</v>
      </c>
      <c r="V151" s="102">
        <v>7.3623929637289027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9.2644627219140503</v>
      </c>
      <c r="D152" s="105">
        <v>9.9762878489654447</v>
      </c>
      <c r="E152" s="105">
        <v>8.3866812259471768</v>
      </c>
      <c r="F152" s="105">
        <v>10.552062783027228</v>
      </c>
      <c r="G152" s="105">
        <v>9.6382843007735151</v>
      </c>
      <c r="H152" s="105">
        <v>12.498426726541611</v>
      </c>
      <c r="I152" s="105">
        <v>0</v>
      </c>
      <c r="J152" s="105">
        <v>13.812086379702611</v>
      </c>
      <c r="K152" s="105">
        <v>9.9857818563141372</v>
      </c>
      <c r="L152" s="105">
        <v>9.4389635833139103</v>
      </c>
      <c r="M152" s="105">
        <v>8.8980322783213559</v>
      </c>
      <c r="N152" s="105">
        <v>8.1531732542277844</v>
      </c>
      <c r="O152" s="105">
        <v>6.5079921089247756</v>
      </c>
      <c r="P152" s="105">
        <v>7.4635013778228094</v>
      </c>
      <c r="Q152" s="105">
        <v>0</v>
      </c>
      <c r="R152" s="105">
        <v>10.968969066599341</v>
      </c>
      <c r="S152" s="105">
        <v>0</v>
      </c>
      <c r="T152" s="105">
        <v>12.803731775556138</v>
      </c>
      <c r="U152" s="105">
        <v>9.8686686746724632</v>
      </c>
      <c r="V152" s="105">
        <v>9.1770030687762549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20.135733308757139</v>
      </c>
      <c r="D153" s="102">
        <v>22.937406826697572</v>
      </c>
      <c r="E153" s="102">
        <v>22.71398443574455</v>
      </c>
      <c r="F153" s="102">
        <v>21.925649600680071</v>
      </c>
      <c r="G153" s="102">
        <v>22.477004875919445</v>
      </c>
      <c r="H153" s="102">
        <v>26.562054387832099</v>
      </c>
      <c r="I153" s="102">
        <v>28.140612577294263</v>
      </c>
      <c r="J153" s="102">
        <v>30.661299966821414</v>
      </c>
      <c r="K153" s="102">
        <v>23.162052738804451</v>
      </c>
      <c r="L153" s="102">
        <v>21.252700366357065</v>
      </c>
      <c r="M153" s="102">
        <v>20.377817075475729</v>
      </c>
      <c r="N153" s="102">
        <v>19.467951359704255</v>
      </c>
      <c r="O153" s="102">
        <v>17.530003531480311</v>
      </c>
      <c r="P153" s="102">
        <v>15.38257532672751</v>
      </c>
      <c r="Q153" s="102">
        <v>16.038402753747935</v>
      </c>
      <c r="R153" s="102">
        <v>21.98161783200624</v>
      </c>
      <c r="S153" s="102">
        <v>25.026589522728177</v>
      </c>
      <c r="T153" s="102">
        <v>23.990891805134773</v>
      </c>
      <c r="U153" s="102">
        <v>19.676490930127091</v>
      </c>
      <c r="V153" s="102">
        <v>16.033640887463271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17.498881032846445</v>
      </c>
      <c r="D154" s="105">
        <v>20.017151790060097</v>
      </c>
      <c r="E154" s="105">
        <v>19.846265942597775</v>
      </c>
      <c r="F154" s="105">
        <v>19.305003446501015</v>
      </c>
      <c r="G154" s="105">
        <v>19.765353913432019</v>
      </c>
      <c r="H154" s="105">
        <v>23.343176614444531</v>
      </c>
      <c r="I154" s="105">
        <v>25.053223201696714</v>
      </c>
      <c r="J154" s="105">
        <v>27.002501912522476</v>
      </c>
      <c r="K154" s="105">
        <v>20.455304322749331</v>
      </c>
      <c r="L154" s="105">
        <v>18.770685919901592</v>
      </c>
      <c r="M154" s="105">
        <v>18.127534407622036</v>
      </c>
      <c r="N154" s="105">
        <v>17.379570867698302</v>
      </c>
      <c r="O154" s="105">
        <v>15.80499703467623</v>
      </c>
      <c r="P154" s="105">
        <v>13.806832102497181</v>
      </c>
      <c r="Q154" s="105">
        <v>14.503726694429579</v>
      </c>
      <c r="R154" s="105">
        <v>19.999135172264726</v>
      </c>
      <c r="S154" s="105">
        <v>22.977423587125156</v>
      </c>
      <c r="T154" s="105">
        <v>21.965039451575297</v>
      </c>
      <c r="U154" s="105">
        <v>18.098917284290412</v>
      </c>
      <c r="V154" s="105">
        <v>14.725984130219226</v>
      </c>
      <c r="W154" s="105">
        <v>16.950539437867985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8.3211069603569729</v>
      </c>
      <c r="D155" s="99">
        <v>9.7697491044886391</v>
      </c>
      <c r="E155" s="99">
        <v>9.6736587647312735</v>
      </c>
      <c r="F155" s="99">
        <v>9.9764355591891167</v>
      </c>
      <c r="G155" s="99">
        <v>10.056035767983108</v>
      </c>
      <c r="H155" s="99">
        <v>11.765242073501629</v>
      </c>
      <c r="I155" s="99">
        <v>13.870397394169109</v>
      </c>
      <c r="J155" s="99">
        <v>13.619732919805232</v>
      </c>
      <c r="K155" s="99">
        <v>10.440717462696551</v>
      </c>
      <c r="L155" s="99">
        <v>9.4983969849783012</v>
      </c>
      <c r="M155" s="99">
        <v>9.5306031306788217</v>
      </c>
      <c r="N155" s="99">
        <v>9.1410327988063447</v>
      </c>
      <c r="O155" s="99">
        <v>8.6143610230825765</v>
      </c>
      <c r="P155" s="99">
        <v>6.6708574163743384</v>
      </c>
      <c r="Q155" s="99">
        <v>6.9341685021970525</v>
      </c>
      <c r="R155" s="99">
        <v>9.6345696200223507</v>
      </c>
      <c r="S155" s="99">
        <v>11.695133722599012</v>
      </c>
      <c r="T155" s="99">
        <v>10.262611333540365</v>
      </c>
      <c r="U155" s="99">
        <v>8.4903608549761138</v>
      </c>
      <c r="V155" s="99">
        <v>6.46749620498694</v>
      </c>
      <c r="W155" s="99">
        <v>8.1815483053353759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9.1777740724894699</v>
      </c>
      <c r="D156" s="99">
        <v>10.247402685571457</v>
      </c>
      <c r="E156" s="99">
        <v>10.172607177866501</v>
      </c>
      <c r="F156" s="99">
        <v>9.3285678873119</v>
      </c>
      <c r="G156" s="99">
        <v>9.7093181454489148</v>
      </c>
      <c r="H156" s="99">
        <v>11.5779345409429</v>
      </c>
      <c r="I156" s="99">
        <v>11.182825807527601</v>
      </c>
      <c r="J156" s="99">
        <v>13.382768992717242</v>
      </c>
      <c r="K156" s="99">
        <v>10.014586860052782</v>
      </c>
      <c r="L156" s="99">
        <v>9.2722889349232887</v>
      </c>
      <c r="M156" s="99">
        <v>8.5969312769432147</v>
      </c>
      <c r="N156" s="99">
        <v>8.2385380688919589</v>
      </c>
      <c r="O156" s="99">
        <v>7.1906360115936518</v>
      </c>
      <c r="P156" s="99">
        <v>7.1359746861228421</v>
      </c>
      <c r="Q156" s="99">
        <v>7.5695581922325257</v>
      </c>
      <c r="R156" s="99">
        <v>10.364565552242379</v>
      </c>
      <c r="S156" s="99">
        <v>11.282289864526142</v>
      </c>
      <c r="T156" s="99">
        <v>11.702428118034931</v>
      </c>
      <c r="U156" s="99">
        <v>9.6085564293142998</v>
      </c>
      <c r="V156" s="99">
        <v>8.258487925232286</v>
      </c>
      <c r="W156" s="99">
        <v>8.7689911325326069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8.1245728332931328</v>
      </c>
      <c r="D157" s="123">
        <v>9.086726322177519</v>
      </c>
      <c r="E157" s="123">
        <v>9.0344711429662912</v>
      </c>
      <c r="F157" s="123">
        <v>8.8340334278025612</v>
      </c>
      <c r="G157" s="123">
        <v>9.2648016459036615</v>
      </c>
      <c r="H157" s="123">
        <v>10.970437150495592</v>
      </c>
      <c r="I157" s="123">
        <v>10.105420819548515</v>
      </c>
      <c r="J157" s="123">
        <v>11.373348549913972</v>
      </c>
      <c r="K157" s="123">
        <v>8.4737791372740485</v>
      </c>
      <c r="L157" s="123">
        <v>7.8394295176403572</v>
      </c>
      <c r="M157" s="123">
        <v>6.4556238037735412</v>
      </c>
      <c r="N157" s="123">
        <v>6.602126580171106</v>
      </c>
      <c r="O157" s="123">
        <v>6.101069139518283</v>
      </c>
      <c r="P157" s="123">
        <v>5.717214738198483</v>
      </c>
      <c r="Q157" s="123">
        <v>5.5857708344320356</v>
      </c>
      <c r="R157" s="123">
        <v>7.3478120679438339</v>
      </c>
      <c r="S157" s="123">
        <v>8.3211779725215536</v>
      </c>
      <c r="T157" s="123">
        <v>7.2262135060776007</v>
      </c>
      <c r="U157" s="123">
        <v>6.184961834011081</v>
      </c>
      <c r="V157" s="123">
        <v>4.967049915584397</v>
      </c>
      <c r="W157" s="123">
        <v>5.6506442743706069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8.1245728332931328</v>
      </c>
      <c r="D159" s="110">
        <v>9.086726322177519</v>
      </c>
      <c r="E159" s="110">
        <v>9.0344711429662912</v>
      </c>
      <c r="F159" s="110">
        <v>8.8340334278025612</v>
      </c>
      <c r="G159" s="110">
        <v>9.2648016459036615</v>
      </c>
      <c r="H159" s="110">
        <v>10.970437150495592</v>
      </c>
      <c r="I159" s="110">
        <v>10.105420819548515</v>
      </c>
      <c r="J159" s="110">
        <v>11.373348549913972</v>
      </c>
      <c r="K159" s="110">
        <v>8.4737791372740485</v>
      </c>
      <c r="L159" s="110">
        <v>7.8394295176403572</v>
      </c>
      <c r="M159" s="110">
        <v>6.4556238037735412</v>
      </c>
      <c r="N159" s="110">
        <v>6.602126580171106</v>
      </c>
      <c r="O159" s="110">
        <v>6.101069139518283</v>
      </c>
      <c r="P159" s="110">
        <v>5.717214738198483</v>
      </c>
      <c r="Q159" s="110">
        <v>5.5857708344320356</v>
      </c>
      <c r="R159" s="110">
        <v>7.3478120679438339</v>
      </c>
      <c r="S159" s="110">
        <v>8.3211779725215536</v>
      </c>
      <c r="T159" s="110">
        <v>7.2262135060776007</v>
      </c>
      <c r="U159" s="110">
        <v>6.184961834011081</v>
      </c>
      <c r="V159" s="110">
        <v>4.967049915584397</v>
      </c>
      <c r="W159" s="110">
        <v>5.6506442743706069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157.32351919860147</v>
      </c>
      <c r="D161" s="118">
        <f t="shared" si="54"/>
        <v>155.09225892272477</v>
      </c>
      <c r="E161" s="118">
        <f t="shared" si="54"/>
        <v>151.87309361204879</v>
      </c>
      <c r="F161" s="118">
        <f t="shared" si="54"/>
        <v>146.14636923121421</v>
      </c>
      <c r="G161" s="118">
        <f t="shared" si="54"/>
        <v>143.13988762788716</v>
      </c>
      <c r="H161" s="118">
        <f t="shared" si="54"/>
        <v>150.19192704228712</v>
      </c>
      <c r="I161" s="118">
        <f t="shared" si="54"/>
        <v>131.29652942124582</v>
      </c>
      <c r="J161" s="118">
        <f t="shared" si="54"/>
        <v>147.90910512760658</v>
      </c>
      <c r="K161" s="118">
        <f t="shared" si="54"/>
        <v>125.5319317710067</v>
      </c>
      <c r="L161" s="118">
        <f t="shared" si="54"/>
        <v>130.87996982232832</v>
      </c>
      <c r="M161" s="118">
        <f t="shared" si="54"/>
        <v>109.673792288847</v>
      </c>
      <c r="N161" s="118">
        <f t="shared" si="54"/>
        <v>113.62487658368769</v>
      </c>
      <c r="O161" s="118">
        <f t="shared" si="54"/>
        <v>117.27430114740513</v>
      </c>
      <c r="P161" s="118">
        <f t="shared" si="54"/>
        <v>91.868757278428134</v>
      </c>
      <c r="Q161" s="118">
        <f t="shared" si="54"/>
        <v>90.682495205449342</v>
      </c>
      <c r="R161" s="118">
        <f t="shared" ref="R161:V161" si="55">R162+R164+R166+R175</f>
        <v>99.926259898664028</v>
      </c>
      <c r="S161" s="118">
        <f t="shared" si="55"/>
        <v>105.62828771842125</v>
      </c>
      <c r="T161" s="118">
        <f t="shared" si="55"/>
        <v>97.024741058582734</v>
      </c>
      <c r="U161" s="118">
        <f t="shared" si="55"/>
        <v>83.585453120219128</v>
      </c>
      <c r="V161" s="118">
        <f t="shared" si="55"/>
        <v>0</v>
      </c>
      <c r="W161" s="118">
        <f t="shared" ref="W161" si="56">W162+W164+W166+W175</f>
        <v>67.667797400169448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129.50239278875355</v>
      </c>
      <c r="D162" s="123">
        <f t="shared" si="57"/>
        <v>123.88827843495174</v>
      </c>
      <c r="E162" s="123">
        <f t="shared" si="57"/>
        <v>120.50612550932769</v>
      </c>
      <c r="F162" s="123">
        <f t="shared" si="57"/>
        <v>114.42495494830429</v>
      </c>
      <c r="G162" s="123">
        <f t="shared" si="57"/>
        <v>111.27221737801312</v>
      </c>
      <c r="H162" s="123">
        <f t="shared" si="57"/>
        <v>112.10890578759624</v>
      </c>
      <c r="I162" s="123">
        <f t="shared" si="57"/>
        <v>93.906527470131593</v>
      </c>
      <c r="J162" s="123">
        <f t="shared" si="57"/>
        <v>106.17011142391635</v>
      </c>
      <c r="K162" s="123">
        <f t="shared" si="57"/>
        <v>94.262820738993241</v>
      </c>
      <c r="L162" s="123">
        <f t="shared" si="57"/>
        <v>101.13576583151941</v>
      </c>
      <c r="M162" s="123">
        <f t="shared" si="57"/>
        <v>82.732921782336135</v>
      </c>
      <c r="N162" s="123">
        <f t="shared" si="57"/>
        <v>87.408814349097739</v>
      </c>
      <c r="O162" s="123">
        <f t="shared" si="57"/>
        <v>93.952314534832112</v>
      </c>
      <c r="P162" s="123">
        <f t="shared" si="57"/>
        <v>71.407810325781981</v>
      </c>
      <c r="Q162" s="123">
        <f t="shared" si="57"/>
        <v>70.403632344545343</v>
      </c>
      <c r="R162" s="123">
        <f t="shared" si="57"/>
        <v>71.719881781899119</v>
      </c>
      <c r="S162" s="123">
        <f t="shared" si="57"/>
        <v>73.711318190168285</v>
      </c>
      <c r="T162" s="123">
        <f t="shared" si="57"/>
        <v>66.325191279646631</v>
      </c>
      <c r="U162" s="123">
        <f t="shared" si="57"/>
        <v>58.443343942190971</v>
      </c>
      <c r="V162" s="123">
        <f t="shared" si="57"/>
        <v>0</v>
      </c>
      <c r="W162" s="123">
        <f t="shared" si="57"/>
        <v>44.676492037216207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129.50239278875355</v>
      </c>
      <c r="D163" s="110">
        <v>123.88827843495174</v>
      </c>
      <c r="E163" s="110">
        <v>120.50612550932769</v>
      </c>
      <c r="F163" s="110">
        <v>114.42495494830429</v>
      </c>
      <c r="G163" s="110">
        <v>111.27221737801312</v>
      </c>
      <c r="H163" s="110">
        <v>112.10890578759624</v>
      </c>
      <c r="I163" s="110">
        <v>93.906527470131593</v>
      </c>
      <c r="J163" s="110">
        <v>106.17011142391635</v>
      </c>
      <c r="K163" s="110">
        <v>94.262820738993241</v>
      </c>
      <c r="L163" s="110">
        <v>101.13576583151941</v>
      </c>
      <c r="M163" s="110">
        <v>82.732921782336135</v>
      </c>
      <c r="N163" s="110">
        <v>87.408814349097739</v>
      </c>
      <c r="O163" s="110">
        <v>93.952314534832112</v>
      </c>
      <c r="P163" s="110">
        <v>71.407810325781981</v>
      </c>
      <c r="Q163" s="110">
        <v>70.403632344545343</v>
      </c>
      <c r="R163" s="110">
        <v>71.719881781899119</v>
      </c>
      <c r="S163" s="110">
        <v>73.711318190168285</v>
      </c>
      <c r="T163" s="110">
        <v>66.325191279646631</v>
      </c>
      <c r="U163" s="110">
        <v>58.443343942190971</v>
      </c>
      <c r="V163" s="110">
        <v>0</v>
      </c>
      <c r="W163" s="110">
        <v>44.676492037216207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5.7933978570921016E-2</v>
      </c>
      <c r="D164" s="123">
        <f t="shared" si="58"/>
        <v>4.1501556105815469E-2</v>
      </c>
      <c r="E164" s="123">
        <f t="shared" si="58"/>
        <v>1.2911934671309806</v>
      </c>
      <c r="F164" s="123">
        <f t="shared" si="58"/>
        <v>0.765187703345798</v>
      </c>
      <c r="G164" s="123">
        <f t="shared" si="58"/>
        <v>0.83094999995353025</v>
      </c>
      <c r="H164" s="123">
        <f t="shared" si="58"/>
        <v>1.3823402861684593</v>
      </c>
      <c r="I164" s="123">
        <f t="shared" si="58"/>
        <v>1.0783350388348227</v>
      </c>
      <c r="J164" s="123">
        <f t="shared" si="58"/>
        <v>1.2283254061462565</v>
      </c>
      <c r="K164" s="123">
        <f t="shared" si="58"/>
        <v>1.2073866468844729</v>
      </c>
      <c r="L164" s="123">
        <f t="shared" si="58"/>
        <v>1.3868991280420546</v>
      </c>
      <c r="M164" s="123">
        <f t="shared" si="58"/>
        <v>1.3398960414669003</v>
      </c>
      <c r="N164" s="123">
        <f t="shared" si="58"/>
        <v>1.1357622582955174</v>
      </c>
      <c r="O164" s="123">
        <f t="shared" si="58"/>
        <v>0.9531764753739842</v>
      </c>
      <c r="P164" s="123">
        <f t="shared" si="58"/>
        <v>0.33627586061132192</v>
      </c>
      <c r="Q164" s="123">
        <f t="shared" si="58"/>
        <v>0.29168746713495447</v>
      </c>
      <c r="R164" s="123">
        <f t="shared" si="58"/>
        <v>0.18829648841465749</v>
      </c>
      <c r="S164" s="123">
        <f t="shared" si="58"/>
        <v>0.36579094948961161</v>
      </c>
      <c r="T164" s="123">
        <f t="shared" si="58"/>
        <v>0.34601741030978639</v>
      </c>
      <c r="U164" s="123">
        <f t="shared" si="58"/>
        <v>0.39505033925796312</v>
      </c>
      <c r="V164" s="123">
        <f t="shared" si="58"/>
        <v>0</v>
      </c>
      <c r="W164" s="123">
        <f t="shared" si="58"/>
        <v>0.37154965964221159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5.7933978570921016E-2</v>
      </c>
      <c r="D165" s="99">
        <f>RES_hhdet_in_fech!D165/RES_summary!D$21</f>
        <v>4.1501556105815469E-2</v>
      </c>
      <c r="E165" s="99">
        <f>RES_hhdet_in_fech!E165/RES_summary!E$21</f>
        <v>1.2911934671309806</v>
      </c>
      <c r="F165" s="99">
        <f>RES_hhdet_in_fech!F165/RES_summary!F$21</f>
        <v>0.765187703345798</v>
      </c>
      <c r="G165" s="99">
        <f>RES_hhdet_in_fech!G165/RES_summary!G$21</f>
        <v>0.83094999995353025</v>
      </c>
      <c r="H165" s="99">
        <f>RES_hhdet_in_fech!H165/RES_summary!H$21</f>
        <v>1.3823402861684593</v>
      </c>
      <c r="I165" s="99">
        <f>RES_hhdet_in_fech!I165/RES_summary!I$21</f>
        <v>1.0783350388348227</v>
      </c>
      <c r="J165" s="99">
        <f>RES_hhdet_in_fech!J165/RES_summary!J$21</f>
        <v>1.2283254061462565</v>
      </c>
      <c r="K165" s="99">
        <f>RES_hhdet_in_fech!K165/RES_summary!K$21</f>
        <v>1.2073866468844729</v>
      </c>
      <c r="L165" s="99">
        <f>RES_hhdet_in_fech!L165/RES_summary!L$21</f>
        <v>1.3868991280420546</v>
      </c>
      <c r="M165" s="99">
        <f>RES_hhdet_in_fech!M165/RES_summary!M$21</f>
        <v>1.3398960414669003</v>
      </c>
      <c r="N165" s="99">
        <f>RES_hhdet_in_fech!N165/RES_summary!N$21</f>
        <v>1.1357622582955174</v>
      </c>
      <c r="O165" s="99">
        <f>RES_hhdet_in_fech!O165/RES_summary!O$21</f>
        <v>0.9531764753739842</v>
      </c>
      <c r="P165" s="99">
        <f>RES_hhdet_in_fech!P165/RES_summary!P$21</f>
        <v>0.33627586061132192</v>
      </c>
      <c r="Q165" s="99">
        <f>RES_hhdet_in_fech!Q165/RES_summary!Q$21</f>
        <v>0.29168746713495447</v>
      </c>
      <c r="R165" s="99">
        <f>RES_hhdet_in_fech!R165/RES_summary!R$21</f>
        <v>0.18829648841465749</v>
      </c>
      <c r="S165" s="99">
        <f>RES_hhdet_in_fech!S165/RES_summary!S$21</f>
        <v>0.36579094948961161</v>
      </c>
      <c r="T165" s="99">
        <f>RES_hhdet_in_fech!T165/RES_summary!T$21</f>
        <v>0.34601741030978639</v>
      </c>
      <c r="U165" s="99">
        <f>RES_hhdet_in_fech!U165/RES_summary!U$21</f>
        <v>0.39505033925796312</v>
      </c>
      <c r="V165" s="99">
        <f>RES_hhdet_in_fech!V165/RES_summary!V$21</f>
        <v>0</v>
      </c>
      <c r="W165" s="99">
        <f>RES_hhdet_in_fech!W165/RES_summary!W$21</f>
        <v>0.37154965964221159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19.638619597983848</v>
      </c>
      <c r="D166" s="123">
        <v>22.075752609489687</v>
      </c>
      <c r="E166" s="123">
        <v>21.041303492623829</v>
      </c>
      <c r="F166" s="123">
        <v>22.122193151761572</v>
      </c>
      <c r="G166" s="123">
        <v>21.771918604016822</v>
      </c>
      <c r="H166" s="123">
        <v>25.730243818026821</v>
      </c>
      <c r="I166" s="123">
        <v>26.206246092730897</v>
      </c>
      <c r="J166" s="123">
        <v>29.137319747630009</v>
      </c>
      <c r="K166" s="123">
        <v>21.587945247854925</v>
      </c>
      <c r="L166" s="123">
        <v>20.51787534512648</v>
      </c>
      <c r="M166" s="123">
        <v>19.145350661270413</v>
      </c>
      <c r="N166" s="123">
        <v>18.478173396123346</v>
      </c>
      <c r="O166" s="123">
        <v>16.26774099768074</v>
      </c>
      <c r="P166" s="123">
        <v>14.407456353836347</v>
      </c>
      <c r="Q166" s="123">
        <v>14.401404559337005</v>
      </c>
      <c r="R166" s="123">
        <v>20.67026956040641</v>
      </c>
      <c r="S166" s="123">
        <v>23.230000606241806</v>
      </c>
      <c r="T166" s="123">
        <v>23.127318862548723</v>
      </c>
      <c r="U166" s="123">
        <v>18.562097004759117</v>
      </c>
      <c r="V166" s="123">
        <v>0</v>
      </c>
      <c r="W166" s="123">
        <v>16.969111428940415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22.838174997241531</v>
      </c>
      <c r="D167" s="99">
        <v>25.052773911230808</v>
      </c>
      <c r="E167" s="99">
        <v>20.96382405747854</v>
      </c>
      <c r="F167" s="99">
        <v>27.810309820175743</v>
      </c>
      <c r="G167" s="99">
        <v>24.968696841517197</v>
      </c>
      <c r="H167" s="99">
        <v>32.09310636874703</v>
      </c>
      <c r="I167" s="99">
        <v>26.108452830481603</v>
      </c>
      <c r="J167" s="99">
        <v>35.257146264418559</v>
      </c>
      <c r="K167" s="99">
        <v>25.626365916650318</v>
      </c>
      <c r="L167" s="99">
        <v>23.952142423789965</v>
      </c>
      <c r="M167" s="99">
        <v>23.087291545408352</v>
      </c>
      <c r="N167" s="99">
        <v>20.849928692479381</v>
      </c>
      <c r="O167" s="99">
        <v>16.820366805753103</v>
      </c>
      <c r="P167" s="99">
        <v>16.933324349832244</v>
      </c>
      <c r="Q167" s="99">
        <v>13.316712063127664</v>
      </c>
      <c r="R167" s="99">
        <v>23.781352611202632</v>
      </c>
      <c r="S167" s="99">
        <v>20.423569155425231</v>
      </c>
      <c r="T167" s="99">
        <v>26.361930015376394</v>
      </c>
      <c r="U167" s="99">
        <v>20.211729319014772</v>
      </c>
      <c r="V167" s="99">
        <v>0</v>
      </c>
      <c r="W167" s="99">
        <v>17.180438175840383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18.708876524534091</v>
      </c>
      <c r="D168" s="99">
        <v>20.637851038762037</v>
      </c>
      <c r="E168" s="99">
        <v>17.282939766020228</v>
      </c>
      <c r="F168" s="99">
        <v>23.220820091900944</v>
      </c>
      <c r="G168" s="99">
        <v>20.811468498882284</v>
      </c>
      <c r="H168" s="99">
        <v>26.758789444217587</v>
      </c>
      <c r="I168" s="99">
        <v>0</v>
      </c>
      <c r="J168" s="99">
        <v>29.513064804376363</v>
      </c>
      <c r="K168" s="99">
        <v>21.541691744176998</v>
      </c>
      <c r="L168" s="99">
        <v>20.16448532366298</v>
      </c>
      <c r="M168" s="99">
        <v>19.664537302210288</v>
      </c>
      <c r="N168" s="99">
        <v>17.929847572107985</v>
      </c>
      <c r="O168" s="99">
        <v>14.731039416399144</v>
      </c>
      <c r="P168" s="99">
        <v>14.887995024005718</v>
      </c>
      <c r="Q168" s="99">
        <v>0</v>
      </c>
      <c r="R168" s="99">
        <v>21.437419351003623</v>
      </c>
      <c r="S168" s="99">
        <v>0</v>
      </c>
      <c r="T168" s="99">
        <v>24.135607024363928</v>
      </c>
      <c r="U168" s="99">
        <v>18.637848768082755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9.4444138026200442</v>
      </c>
      <c r="D169" s="102">
        <v>10.661563189796592</v>
      </c>
      <c r="E169" s="102">
        <v>8.8962585400730507</v>
      </c>
      <c r="F169" s="102">
        <v>12.668757308873717</v>
      </c>
      <c r="G169" s="102">
        <v>11.173184198108769</v>
      </c>
      <c r="H169" s="102">
        <v>14.260362717675976</v>
      </c>
      <c r="I169" s="102">
        <v>0</v>
      </c>
      <c r="J169" s="102">
        <v>15.700978424673748</v>
      </c>
      <c r="K169" s="102">
        <v>11.555909887862864</v>
      </c>
      <c r="L169" s="102">
        <v>10.725521740349071</v>
      </c>
      <c r="M169" s="102">
        <v>10.766505023888927</v>
      </c>
      <c r="N169" s="102">
        <v>9.776674317880202</v>
      </c>
      <c r="O169" s="102">
        <v>8.2230473074743706</v>
      </c>
      <c r="P169" s="102">
        <v>7.4244936461829107</v>
      </c>
      <c r="Q169" s="102">
        <v>0</v>
      </c>
      <c r="R169" s="102">
        <v>10.468450284404286</v>
      </c>
      <c r="S169" s="102">
        <v>0</v>
      </c>
      <c r="T169" s="102">
        <v>11.331875248807792</v>
      </c>
      <c r="U169" s="102">
        <v>8.7691800934102897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9.2644627219140485</v>
      </c>
      <c r="D170" s="105">
        <v>9.976287848965443</v>
      </c>
      <c r="E170" s="105">
        <v>8.386681225947175</v>
      </c>
      <c r="F170" s="105">
        <v>10.55206278302723</v>
      </c>
      <c r="G170" s="105">
        <v>9.6382843007735151</v>
      </c>
      <c r="H170" s="105">
        <v>12.498426726541615</v>
      </c>
      <c r="I170" s="105">
        <v>0</v>
      </c>
      <c r="J170" s="105">
        <v>13.812086379702613</v>
      </c>
      <c r="K170" s="105">
        <v>9.9857818563141354</v>
      </c>
      <c r="L170" s="105">
        <v>9.4389635833139103</v>
      </c>
      <c r="M170" s="105">
        <v>8.8980322783213577</v>
      </c>
      <c r="N170" s="105">
        <v>8.1531732542277844</v>
      </c>
      <c r="O170" s="105">
        <v>6.5079921089247748</v>
      </c>
      <c r="P170" s="105">
        <v>7.4635013778228085</v>
      </c>
      <c r="Q170" s="105">
        <v>0</v>
      </c>
      <c r="R170" s="105">
        <v>10.968969066599337</v>
      </c>
      <c r="S170" s="105">
        <v>0</v>
      </c>
      <c r="T170" s="105">
        <v>12.803731775556138</v>
      </c>
      <c r="U170" s="105">
        <v>9.8686686746724632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20.135733308757136</v>
      </c>
      <c r="D171" s="102">
        <v>22.937406826697572</v>
      </c>
      <c r="E171" s="102">
        <v>22.71398443574455</v>
      </c>
      <c r="F171" s="102">
        <v>21.925649600680071</v>
      </c>
      <c r="G171" s="102">
        <v>22.477004875919452</v>
      </c>
      <c r="H171" s="102">
        <v>26.562054387832106</v>
      </c>
      <c r="I171" s="102">
        <v>28.140612577294259</v>
      </c>
      <c r="J171" s="102">
        <v>30.661299966821414</v>
      </c>
      <c r="K171" s="102">
        <v>23.162052738804451</v>
      </c>
      <c r="L171" s="102">
        <v>21.252700366357072</v>
      </c>
      <c r="M171" s="102">
        <v>20.377817075475726</v>
      </c>
      <c r="N171" s="102">
        <v>19.467951359704259</v>
      </c>
      <c r="O171" s="102">
        <v>17.530003531480311</v>
      </c>
      <c r="P171" s="102">
        <v>15.382575326727505</v>
      </c>
      <c r="Q171" s="102">
        <v>16.038402753747931</v>
      </c>
      <c r="R171" s="102">
        <v>21.981617832006233</v>
      </c>
      <c r="S171" s="102">
        <v>25.026589522728177</v>
      </c>
      <c r="T171" s="102">
        <v>23.99089180513478</v>
      </c>
      <c r="U171" s="102">
        <v>19.676490930127095</v>
      </c>
      <c r="V171" s="102">
        <v>0</v>
      </c>
      <c r="W171" s="102">
        <v>0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17.498881032846445</v>
      </c>
      <c r="D172" s="105">
        <v>20.017151790060094</v>
      </c>
      <c r="E172" s="105">
        <v>19.846265942597771</v>
      </c>
      <c r="F172" s="105">
        <v>19.305003446501022</v>
      </c>
      <c r="G172" s="105">
        <v>19.765353913432026</v>
      </c>
      <c r="H172" s="105">
        <v>23.343176614444527</v>
      </c>
      <c r="I172" s="105">
        <v>25.053223201696706</v>
      </c>
      <c r="J172" s="105">
        <v>27.002501912522476</v>
      </c>
      <c r="K172" s="105">
        <v>20.455304322749331</v>
      </c>
      <c r="L172" s="105">
        <v>18.770685919901592</v>
      </c>
      <c r="M172" s="105">
        <v>18.127534407622033</v>
      </c>
      <c r="N172" s="105">
        <v>17.379570867698309</v>
      </c>
      <c r="O172" s="105">
        <v>15.804997034676232</v>
      </c>
      <c r="P172" s="105">
        <v>13.806832102497177</v>
      </c>
      <c r="Q172" s="105">
        <v>14.503726694429579</v>
      </c>
      <c r="R172" s="105">
        <v>19.999135172264733</v>
      </c>
      <c r="S172" s="105">
        <v>22.977423587125152</v>
      </c>
      <c r="T172" s="105">
        <v>21.965039451575301</v>
      </c>
      <c r="U172" s="105">
        <v>18.098917284290412</v>
      </c>
      <c r="V172" s="105">
        <v>0</v>
      </c>
      <c r="W172" s="105">
        <v>16.950539437867985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8.3211069603569747</v>
      </c>
      <c r="D173" s="99">
        <v>9.7697491044886373</v>
      </c>
      <c r="E173" s="99">
        <v>9.67365876473127</v>
      </c>
      <c r="F173" s="99">
        <v>9.9764355591891203</v>
      </c>
      <c r="G173" s="99">
        <v>10.056035767983106</v>
      </c>
      <c r="H173" s="99">
        <v>11.76524207350163</v>
      </c>
      <c r="I173" s="99">
        <v>13.870397394169109</v>
      </c>
      <c r="J173" s="99">
        <v>13.619732919805234</v>
      </c>
      <c r="K173" s="99">
        <v>10.440717462696551</v>
      </c>
      <c r="L173" s="99">
        <v>9.4983969849783012</v>
      </c>
      <c r="M173" s="99">
        <v>9.5306031306788235</v>
      </c>
      <c r="N173" s="99">
        <v>9.1410327988063447</v>
      </c>
      <c r="O173" s="99">
        <v>8.6143610230825765</v>
      </c>
      <c r="P173" s="99">
        <v>6.6708574163743375</v>
      </c>
      <c r="Q173" s="99">
        <v>6.9341685021970525</v>
      </c>
      <c r="R173" s="99">
        <v>9.6345696200223507</v>
      </c>
      <c r="S173" s="99">
        <v>11.695133722599008</v>
      </c>
      <c r="T173" s="99">
        <v>10.262611333540367</v>
      </c>
      <c r="U173" s="99">
        <v>8.4903608549761156</v>
      </c>
      <c r="V173" s="99">
        <v>0</v>
      </c>
      <c r="W173" s="99">
        <v>8.1815483053353777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9.1777740724894716</v>
      </c>
      <c r="D174" s="110">
        <v>10.247402685571455</v>
      </c>
      <c r="E174" s="110">
        <v>10.172607177866501</v>
      </c>
      <c r="F174" s="110">
        <v>9.3285678873119018</v>
      </c>
      <c r="G174" s="110">
        <v>9.7093181454489166</v>
      </c>
      <c r="H174" s="110">
        <v>11.577934540942897</v>
      </c>
      <c r="I174" s="110">
        <v>11.182825807527598</v>
      </c>
      <c r="J174" s="110">
        <v>13.38276899271724</v>
      </c>
      <c r="K174" s="110">
        <v>10.014586860052786</v>
      </c>
      <c r="L174" s="110">
        <v>9.2722889349232922</v>
      </c>
      <c r="M174" s="110">
        <v>8.5969312769432111</v>
      </c>
      <c r="N174" s="110">
        <v>8.2385380688919607</v>
      </c>
      <c r="O174" s="110">
        <v>7.1906360115936545</v>
      </c>
      <c r="P174" s="110">
        <v>7.1359746861228412</v>
      </c>
      <c r="Q174" s="110">
        <v>7.5695581922325248</v>
      </c>
      <c r="R174" s="110">
        <v>10.364565552242381</v>
      </c>
      <c r="S174" s="110">
        <v>11.282289864526145</v>
      </c>
      <c r="T174" s="110">
        <v>11.702428118034934</v>
      </c>
      <c r="U174" s="110">
        <v>9.608556429314298</v>
      </c>
      <c r="V174" s="110">
        <v>0</v>
      </c>
      <c r="W174" s="110">
        <v>8.7689911325326086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8.1245728332931328</v>
      </c>
      <c r="D175" s="123">
        <v>9.086726322177519</v>
      </c>
      <c r="E175" s="123">
        <v>9.0344711429662894</v>
      </c>
      <c r="F175" s="123">
        <v>8.834033427802563</v>
      </c>
      <c r="G175" s="123">
        <v>9.2648016459036615</v>
      </c>
      <c r="H175" s="123">
        <v>10.970437150495592</v>
      </c>
      <c r="I175" s="123">
        <v>10.105420819548515</v>
      </c>
      <c r="J175" s="123">
        <v>11.373348549913967</v>
      </c>
      <c r="K175" s="123">
        <v>8.4737791372740503</v>
      </c>
      <c r="L175" s="123">
        <v>7.839429517640359</v>
      </c>
      <c r="M175" s="123">
        <v>6.4556238037735421</v>
      </c>
      <c r="N175" s="123">
        <v>6.6021265801711051</v>
      </c>
      <c r="O175" s="123">
        <v>6.1010691395182821</v>
      </c>
      <c r="P175" s="123">
        <v>5.7172147381984812</v>
      </c>
      <c r="Q175" s="123">
        <v>5.5857708344320356</v>
      </c>
      <c r="R175" s="123">
        <v>7.3478120679438348</v>
      </c>
      <c r="S175" s="123">
        <v>8.3211779725215553</v>
      </c>
      <c r="T175" s="123">
        <v>7.2262135060775989</v>
      </c>
      <c r="U175" s="123">
        <v>6.1849618340110792</v>
      </c>
      <c r="V175" s="123">
        <v>0</v>
      </c>
      <c r="W175" s="123">
        <v>5.6506442743706069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8.1245728332931328</v>
      </c>
      <c r="D177" s="110">
        <v>9.086726322177519</v>
      </c>
      <c r="E177" s="110">
        <v>9.0344711429662894</v>
      </c>
      <c r="F177" s="110">
        <v>8.834033427802563</v>
      </c>
      <c r="G177" s="110">
        <v>9.2648016459036615</v>
      </c>
      <c r="H177" s="110">
        <v>10.970437150495592</v>
      </c>
      <c r="I177" s="110">
        <v>10.105420819548515</v>
      </c>
      <c r="J177" s="110">
        <v>11.373348549913967</v>
      </c>
      <c r="K177" s="110">
        <v>8.4737791372740503</v>
      </c>
      <c r="L177" s="110">
        <v>7.839429517640359</v>
      </c>
      <c r="M177" s="110">
        <v>6.4556238037735421</v>
      </c>
      <c r="N177" s="110">
        <v>6.6021265801711051</v>
      </c>
      <c r="O177" s="110">
        <v>6.1010691395182821</v>
      </c>
      <c r="P177" s="110">
        <v>5.7172147381984812</v>
      </c>
      <c r="Q177" s="110">
        <v>5.5857708344320356</v>
      </c>
      <c r="R177" s="110">
        <v>7.3478120679438348</v>
      </c>
      <c r="S177" s="110">
        <v>8.3211779725215553</v>
      </c>
      <c r="T177" s="110">
        <v>7.2262135060775989</v>
      </c>
      <c r="U177" s="110">
        <v>6.1849618340110792</v>
      </c>
      <c r="V177" s="110">
        <v>0</v>
      </c>
      <c r="W177" s="110">
        <v>5.6506442743706069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135.00091333943365</v>
      </c>
      <c r="D3" s="118">
        <f t="shared" si="0"/>
        <v>123.86338276194468</v>
      </c>
      <c r="E3" s="118">
        <f t="shared" si="0"/>
        <v>126.91103573539313</v>
      </c>
      <c r="F3" s="118">
        <f t="shared" si="0"/>
        <v>106.88248313180759</v>
      </c>
      <c r="G3" s="118">
        <f t="shared" si="0"/>
        <v>108.77053646395655</v>
      </c>
      <c r="H3" s="118">
        <f t="shared" si="0"/>
        <v>125.27564064079256</v>
      </c>
      <c r="I3" s="118">
        <f t="shared" si="0"/>
        <v>125.43723560559343</v>
      </c>
      <c r="J3" s="118">
        <f t="shared" si="0"/>
        <v>118.6665550934982</v>
      </c>
      <c r="K3" s="118">
        <f t="shared" si="0"/>
        <v>97.915381213669548</v>
      </c>
      <c r="L3" s="118">
        <f t="shared" si="0"/>
        <v>128.67970242477509</v>
      </c>
      <c r="M3" s="118">
        <f t="shared" si="0"/>
        <v>108.85899688189595</v>
      </c>
      <c r="N3" s="118">
        <f t="shared" si="0"/>
        <v>96.646500036473142</v>
      </c>
      <c r="O3" s="118">
        <f t="shared" si="0"/>
        <v>0</v>
      </c>
      <c r="P3" s="118">
        <f t="shared" si="0"/>
        <v>0</v>
      </c>
      <c r="Q3" s="118">
        <f t="shared" si="0"/>
        <v>86.140181178475814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65.224779559946668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113.02003846100284</v>
      </c>
      <c r="D4" s="123">
        <f t="shared" si="3"/>
        <v>98.978963465084178</v>
      </c>
      <c r="E4" s="123">
        <f t="shared" si="3"/>
        <v>101.86473977261817</v>
      </c>
      <c r="F4" s="123">
        <f t="shared" si="3"/>
        <v>81.849854752263781</v>
      </c>
      <c r="G4" s="123">
        <f t="shared" si="3"/>
        <v>83.166815987282348</v>
      </c>
      <c r="H4" s="123">
        <f t="shared" si="3"/>
        <v>93.766099479992036</v>
      </c>
      <c r="I4" s="123">
        <f t="shared" si="3"/>
        <v>94.485090521312628</v>
      </c>
      <c r="J4" s="123">
        <f t="shared" si="3"/>
        <v>84.338684596412023</v>
      </c>
      <c r="K4" s="123">
        <f t="shared" si="3"/>
        <v>72.129446986623748</v>
      </c>
      <c r="L4" s="123">
        <f t="shared" si="3"/>
        <v>104.61813683299005</v>
      </c>
      <c r="M4" s="123">
        <f t="shared" si="3"/>
        <v>86.656461770070834</v>
      </c>
      <c r="N4" s="123">
        <f t="shared" si="3"/>
        <v>75.093218271366297</v>
      </c>
      <c r="O4" s="123">
        <f t="shared" si="3"/>
        <v>0</v>
      </c>
      <c r="P4" s="123">
        <f t="shared" si="3"/>
        <v>0</v>
      </c>
      <c r="Q4" s="123">
        <f t="shared" si="3"/>
        <v>68.288447164245824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44.104904824542935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111.94846519844502</v>
      </c>
      <c r="D5" s="99">
        <v>98.055970021290463</v>
      </c>
      <c r="E5" s="99">
        <v>100.93837651895134</v>
      </c>
      <c r="F5" s="99">
        <v>81.11194953215373</v>
      </c>
      <c r="G5" s="99">
        <v>82.426051504338247</v>
      </c>
      <c r="H5" s="99">
        <v>92.950352979180593</v>
      </c>
      <c r="I5" s="99">
        <v>93.67810999947136</v>
      </c>
      <c r="J5" s="99">
        <v>83.625475287656116</v>
      </c>
      <c r="K5" s="99">
        <v>71.527227498306189</v>
      </c>
      <c r="L5" s="99">
        <v>103.75691899178169</v>
      </c>
      <c r="M5" s="99">
        <v>85.955343951953495</v>
      </c>
      <c r="N5" s="99">
        <v>74.490335050448223</v>
      </c>
      <c r="O5" s="99">
        <v>0</v>
      </c>
      <c r="P5" s="99">
        <v>0</v>
      </c>
      <c r="Q5" s="99">
        <v>67.745023703979044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43.772328931935704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1.071573262557824</v>
      </c>
      <c r="D6" s="99">
        <v>0.92299344379371806</v>
      </c>
      <c r="E6" s="99">
        <v>0.92636325366682704</v>
      </c>
      <c r="F6" s="99">
        <v>0.73790522011004489</v>
      </c>
      <c r="G6" s="99">
        <v>0.74076448294410502</v>
      </c>
      <c r="H6" s="99">
        <v>0.81574650081144096</v>
      </c>
      <c r="I6" s="99">
        <v>0.80698052184126579</v>
      </c>
      <c r="J6" s="99">
        <v>0.71320930875590116</v>
      </c>
      <c r="K6" s="99">
        <v>0.60221948831756078</v>
      </c>
      <c r="L6" s="99">
        <v>0.86121784120835798</v>
      </c>
      <c r="M6" s="99">
        <v>0.70111781811733587</v>
      </c>
      <c r="N6" s="99">
        <v>0.60288322091807101</v>
      </c>
      <c r="O6" s="99">
        <v>0</v>
      </c>
      <c r="P6" s="99">
        <v>0</v>
      </c>
      <c r="Q6" s="99">
        <v>0.54342346026678212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0.3325758926072277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2.7162407820541318E-2</v>
      </c>
      <c r="D7" s="123">
        <f t="shared" si="6"/>
        <v>2.1343597174157358E-2</v>
      </c>
      <c r="E7" s="123">
        <f t="shared" si="6"/>
        <v>0.67249149589479029</v>
      </c>
      <c r="F7" s="123">
        <f t="shared" si="6"/>
        <v>0.7607070638687129</v>
      </c>
      <c r="G7" s="123">
        <f t="shared" si="6"/>
        <v>0.8279748775241631</v>
      </c>
      <c r="H7" s="123">
        <f t="shared" si="6"/>
        <v>1.9834641637127768</v>
      </c>
      <c r="I7" s="123">
        <f t="shared" si="6"/>
        <v>1.2547533905253434</v>
      </c>
      <c r="J7" s="123">
        <f t="shared" si="6"/>
        <v>1.2570994406370568</v>
      </c>
      <c r="K7" s="123">
        <f t="shared" si="6"/>
        <v>0.89593932313146774</v>
      </c>
      <c r="L7" s="123">
        <f t="shared" si="6"/>
        <v>1.0843839717944919</v>
      </c>
      <c r="M7" s="123">
        <f t="shared" si="6"/>
        <v>0.89438828363424416</v>
      </c>
      <c r="N7" s="123">
        <f t="shared" si="6"/>
        <v>0.79150566894507557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0.32503034270862424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2.7162407820541318E-2</v>
      </c>
      <c r="D8" s="99">
        <f>RES_hhdet_in_tesh!D8/RES_summary!D$21</f>
        <v>2.1343597174157358E-2</v>
      </c>
      <c r="E8" s="99">
        <f>RES_hhdet_in_tesh!E8/RES_summary!E$21</f>
        <v>0.67249149589479029</v>
      </c>
      <c r="F8" s="99">
        <f>RES_hhdet_in_tesh!F8/RES_summary!F$21</f>
        <v>0.7607070638687129</v>
      </c>
      <c r="G8" s="99">
        <f>RES_hhdet_in_tesh!G8/RES_summary!G$21</f>
        <v>0.8279748775241631</v>
      </c>
      <c r="H8" s="99">
        <f>RES_hhdet_in_tesh!H8/RES_summary!H$21</f>
        <v>1.9834641637127768</v>
      </c>
      <c r="I8" s="99">
        <f>RES_hhdet_in_tesh!I8/RES_summary!I$21</f>
        <v>1.2547533905253434</v>
      </c>
      <c r="J8" s="99">
        <f>RES_hhdet_in_tesh!J8/RES_summary!J$21</f>
        <v>1.2570994406370568</v>
      </c>
      <c r="K8" s="99">
        <f>RES_hhdet_in_tesh!K8/RES_summary!K$21</f>
        <v>0.89593932313146774</v>
      </c>
      <c r="L8" s="99">
        <f>RES_hhdet_in_tesh!L8/RES_summary!L$21</f>
        <v>1.0843839717944919</v>
      </c>
      <c r="M8" s="99">
        <f>RES_hhdet_in_tesh!M8/RES_summary!M$21</f>
        <v>0.89438828363424416</v>
      </c>
      <c r="N8" s="99">
        <f>RES_hhdet_in_tesh!N8/RES_summary!N$21</f>
        <v>0.79150566894507557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0.32503034270862424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15.652273882938106</v>
      </c>
      <c r="D9" s="123">
        <v>17.803512367087116</v>
      </c>
      <c r="E9" s="123">
        <v>17.342594203856944</v>
      </c>
      <c r="F9" s="123">
        <v>17.384673621121273</v>
      </c>
      <c r="G9" s="123">
        <v>17.539629475411111</v>
      </c>
      <c r="H9" s="123">
        <v>20.941936971880434</v>
      </c>
      <c r="I9" s="123">
        <v>21.774996571551011</v>
      </c>
      <c r="J9" s="123">
        <v>24.136348929811668</v>
      </c>
      <c r="K9" s="123">
        <v>18.218921201996938</v>
      </c>
      <c r="L9" s="123">
        <v>16.791146750934853</v>
      </c>
      <c r="M9" s="123">
        <v>16.197974394891514</v>
      </c>
      <c r="N9" s="123">
        <v>15.513825637082668</v>
      </c>
      <c r="O9" s="123">
        <v>0</v>
      </c>
      <c r="P9" s="123">
        <v>0</v>
      </c>
      <c r="Q9" s="123">
        <v>13.311834265449816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15.811744381017103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15.796139418852539</v>
      </c>
      <c r="D11" s="99">
        <v>17.36429823161447</v>
      </c>
      <c r="E11" s="99">
        <v>14.565732171483779</v>
      </c>
      <c r="F11" s="99">
        <v>19.37072685877629</v>
      </c>
      <c r="G11" s="99">
        <v>17.440117176180213</v>
      </c>
      <c r="H11" s="99">
        <v>22.485285385478193</v>
      </c>
      <c r="I11" s="99">
        <v>18.354740031725733</v>
      </c>
      <c r="J11" s="99">
        <v>24.886155204992427</v>
      </c>
      <c r="K11" s="99">
        <v>18.176086206996203</v>
      </c>
      <c r="L11" s="99">
        <v>17.086013520531026</v>
      </c>
      <c r="M11" s="99">
        <v>16.666556782446055</v>
      </c>
      <c r="N11" s="99">
        <v>15.348753679322151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15.014272696400868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15.796739367203818</v>
      </c>
      <c r="D12" s="99">
        <v>17.365911189630307</v>
      </c>
      <c r="E12" s="99">
        <v>14.567830183680078</v>
      </c>
      <c r="F12" s="99">
        <v>19.376237668424739</v>
      </c>
      <c r="G12" s="99">
        <v>17.442521858019681</v>
      </c>
      <c r="H12" s="99">
        <v>22.489616788455713</v>
      </c>
      <c r="I12" s="99">
        <v>0</v>
      </c>
      <c r="J12" s="99">
        <v>24.894576806359723</v>
      </c>
      <c r="K12" s="99">
        <v>18.182075275569662</v>
      </c>
      <c r="L12" s="99">
        <v>17.089903788493139</v>
      </c>
      <c r="M12" s="99">
        <v>16.670298114537342</v>
      </c>
      <c r="N12" s="99">
        <v>15.350308943340478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6.532276645289766</v>
      </c>
      <c r="D13" s="102">
        <v>7.3896233406648628</v>
      </c>
      <c r="E13" s="102">
        <v>6.1811489577329013</v>
      </c>
      <c r="F13" s="102">
        <v>8.8241748853975093</v>
      </c>
      <c r="G13" s="102">
        <v>7.8042375572461626</v>
      </c>
      <c r="H13" s="102">
        <v>9.9911900619141036</v>
      </c>
      <c r="I13" s="102">
        <v>0</v>
      </c>
      <c r="J13" s="102">
        <v>11.082490426657111</v>
      </c>
      <c r="K13" s="102">
        <v>8.1962934192555288</v>
      </c>
      <c r="L13" s="102">
        <v>7.6509402051792286</v>
      </c>
      <c r="M13" s="102">
        <v>7.772265836215988</v>
      </c>
      <c r="N13" s="102">
        <v>7.1971356891126934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9.2644627219140521</v>
      </c>
      <c r="D14" s="105">
        <v>9.976287848965443</v>
      </c>
      <c r="E14" s="105">
        <v>8.386681225947175</v>
      </c>
      <c r="F14" s="105">
        <v>10.552062783027234</v>
      </c>
      <c r="G14" s="105">
        <v>9.6382843007735186</v>
      </c>
      <c r="H14" s="105">
        <v>12.498426726541611</v>
      </c>
      <c r="I14" s="105">
        <v>0</v>
      </c>
      <c r="J14" s="105">
        <v>13.812086379702611</v>
      </c>
      <c r="K14" s="105">
        <v>9.9857818563141336</v>
      </c>
      <c r="L14" s="105">
        <v>9.4389635833139067</v>
      </c>
      <c r="M14" s="105">
        <v>8.8980322783213541</v>
      </c>
      <c r="N14" s="105">
        <v>8.1531732542277844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15.630489304561701</v>
      </c>
      <c r="D15" s="102">
        <v>17.828951420054434</v>
      </c>
      <c r="E15" s="102">
        <v>17.680504175680657</v>
      </c>
      <c r="F15" s="102">
        <v>17.091441216288612</v>
      </c>
      <c r="G15" s="102">
        <v>17.548080920722786</v>
      </c>
      <c r="H15" s="102">
        <v>20.770827222956843</v>
      </c>
      <c r="I15" s="102">
        <v>22.043041213128156</v>
      </c>
      <c r="J15" s="102">
        <v>24.063309837714126</v>
      </c>
      <c r="K15" s="102">
        <v>18.217188415017933</v>
      </c>
      <c r="L15" s="102">
        <v>16.756414152517628</v>
      </c>
      <c r="M15" s="102">
        <v>16.137726400976813</v>
      </c>
      <c r="N15" s="102">
        <v>15.526944529714838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15.637085553805553</v>
      </c>
      <c r="D16" s="105">
        <v>17.84130305478449</v>
      </c>
      <c r="E16" s="105">
        <v>17.702557049399672</v>
      </c>
      <c r="F16" s="105">
        <v>17.105380205916287</v>
      </c>
      <c r="G16" s="105">
        <v>17.560191977277981</v>
      </c>
      <c r="H16" s="105">
        <v>20.77804409485266</v>
      </c>
      <c r="I16" s="105">
        <v>22.047754229477846</v>
      </c>
      <c r="J16" s="105">
        <v>24.071678253277987</v>
      </c>
      <c r="K16" s="105">
        <v>18.226316595356401</v>
      </c>
      <c r="L16" s="105">
        <v>16.761176037348601</v>
      </c>
      <c r="M16" s="105">
        <v>16.144465205112866</v>
      </c>
      <c r="N16" s="105">
        <v>15.529100213255472</v>
      </c>
      <c r="O16" s="105">
        <v>0</v>
      </c>
      <c r="P16" s="105">
        <v>0</v>
      </c>
      <c r="Q16" s="105">
        <v>13.311834265449816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15.881945508334205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6.459311481316079</v>
      </c>
      <c r="D17" s="99">
        <v>7.5939003692130331</v>
      </c>
      <c r="E17" s="99">
        <v>7.5299498715331712</v>
      </c>
      <c r="F17" s="99">
        <v>7.7768123186043878</v>
      </c>
      <c r="G17" s="99">
        <v>7.8508738318290661</v>
      </c>
      <c r="H17" s="99">
        <v>9.2001095539097602</v>
      </c>
      <c r="I17" s="99">
        <v>10.86492842195025</v>
      </c>
      <c r="J17" s="99">
        <v>10.688909260560745</v>
      </c>
      <c r="K17" s="99">
        <v>8.2117297353036118</v>
      </c>
      <c r="L17" s="99">
        <v>7.4888871024253136</v>
      </c>
      <c r="M17" s="99">
        <v>7.5475339281696519</v>
      </c>
      <c r="N17" s="99">
        <v>7.2905621443635154</v>
      </c>
      <c r="O17" s="99">
        <v>0</v>
      </c>
      <c r="P17" s="99">
        <v>0</v>
      </c>
      <c r="Q17" s="99">
        <v>5.7422760732172886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7.1129543758015981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9.1777740724894716</v>
      </c>
      <c r="D18" s="99">
        <v>10.247402685571458</v>
      </c>
      <c r="E18" s="99">
        <v>10.172607177866501</v>
      </c>
      <c r="F18" s="99">
        <v>9.3285678873119</v>
      </c>
      <c r="G18" s="99">
        <v>9.7093181454489148</v>
      </c>
      <c r="H18" s="99">
        <v>11.577934540942897</v>
      </c>
      <c r="I18" s="99">
        <v>11.1828258075276</v>
      </c>
      <c r="J18" s="99">
        <v>13.382768992717239</v>
      </c>
      <c r="K18" s="99">
        <v>10.014586860052788</v>
      </c>
      <c r="L18" s="99">
        <v>9.2722889349232887</v>
      </c>
      <c r="M18" s="99">
        <v>8.5969312769432111</v>
      </c>
      <c r="N18" s="99">
        <v>8.2385380688919572</v>
      </c>
      <c r="O18" s="99">
        <v>0</v>
      </c>
      <c r="P18" s="99">
        <v>0</v>
      </c>
      <c r="Q18" s="99">
        <v>7.5695581922325248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8.7689911325326086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6.3014385876721413</v>
      </c>
      <c r="D19" s="123">
        <v>7.0595633325992244</v>
      </c>
      <c r="E19" s="123">
        <v>7.0312102630232305</v>
      </c>
      <c r="F19" s="123">
        <v>6.8872476945538192</v>
      </c>
      <c r="G19" s="123">
        <v>7.2361161237389213</v>
      </c>
      <c r="H19" s="123">
        <v>8.5841400252073026</v>
      </c>
      <c r="I19" s="123">
        <v>7.922395122204442</v>
      </c>
      <c r="J19" s="123">
        <v>8.934422126637461</v>
      </c>
      <c r="K19" s="123">
        <v>6.6710737019173987</v>
      </c>
      <c r="L19" s="123">
        <v>6.1860348690556908</v>
      </c>
      <c r="M19" s="123">
        <v>5.1101724332993594</v>
      </c>
      <c r="N19" s="123">
        <v>5.2479504590790871</v>
      </c>
      <c r="O19" s="123">
        <v>0</v>
      </c>
      <c r="P19" s="123">
        <v>0</v>
      </c>
      <c r="Q19" s="123">
        <v>4.5398997487801669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4.9831000116779984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6.3014385876721413</v>
      </c>
      <c r="D22" s="110">
        <v>7.0595633325992244</v>
      </c>
      <c r="E22" s="110">
        <v>7.0312102630232305</v>
      </c>
      <c r="F22" s="110">
        <v>6.8872476945538192</v>
      </c>
      <c r="G22" s="110">
        <v>7.2361161237389213</v>
      </c>
      <c r="H22" s="110">
        <v>8.5841400252073026</v>
      </c>
      <c r="I22" s="110">
        <v>7.922395122204442</v>
      </c>
      <c r="J22" s="110">
        <v>8.934422126637461</v>
      </c>
      <c r="K22" s="110">
        <v>6.6710737019173987</v>
      </c>
      <c r="L22" s="110">
        <v>6.1860348690556908</v>
      </c>
      <c r="M22" s="110">
        <v>5.1101724332993594</v>
      </c>
      <c r="N22" s="110">
        <v>5.2479504590790871</v>
      </c>
      <c r="O22" s="110">
        <v>0</v>
      </c>
      <c r="P22" s="110">
        <v>0</v>
      </c>
      <c r="Q22" s="110">
        <v>4.5398997487801669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4.9831000116779984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133.35756665552805</v>
      </c>
      <c r="D24" s="118">
        <f t="shared" si="7"/>
        <v>125.21544585549566</v>
      </c>
      <c r="E24" s="118">
        <f t="shared" si="7"/>
        <v>110.98077345779319</v>
      </c>
      <c r="F24" s="118">
        <f t="shared" si="7"/>
        <v>135.4786718059857</v>
      </c>
      <c r="G24" s="118">
        <f t="shared" si="7"/>
        <v>121.33825039566609</v>
      </c>
      <c r="H24" s="118">
        <f t="shared" si="7"/>
        <v>136.89687349680116</v>
      </c>
      <c r="I24" s="118">
        <f t="shared" si="7"/>
        <v>95.762390457015698</v>
      </c>
      <c r="J24" s="118">
        <f t="shared" si="7"/>
        <v>126.0264774344016</v>
      </c>
      <c r="K24" s="118">
        <f t="shared" si="7"/>
        <v>107.69115331310323</v>
      </c>
      <c r="L24" s="118">
        <f t="shared" si="7"/>
        <v>111.30392011857971</v>
      </c>
      <c r="M24" s="118">
        <f t="shared" si="7"/>
        <v>99.790098724009923</v>
      </c>
      <c r="N24" s="118">
        <f t="shared" si="7"/>
        <v>92.595416214389601</v>
      </c>
      <c r="O24" s="118">
        <f t="shared" si="7"/>
        <v>105.45935568424443</v>
      </c>
      <c r="P24" s="118">
        <f t="shared" si="7"/>
        <v>84.63202425495929</v>
      </c>
      <c r="Q24" s="118">
        <f t="shared" si="7"/>
        <v>71.722230202010778</v>
      </c>
      <c r="R24" s="118">
        <f t="shared" ref="R24:V24" si="8">R25+R28+R30+R39</f>
        <v>94.789273862297122</v>
      </c>
      <c r="S24" s="118">
        <f t="shared" si="8"/>
        <v>78.053268409679504</v>
      </c>
      <c r="T24" s="118">
        <f t="shared" si="8"/>
        <v>96.017798905732661</v>
      </c>
      <c r="U24" s="118">
        <f t="shared" si="8"/>
        <v>77.844860741951294</v>
      </c>
      <c r="V24" s="118">
        <f t="shared" si="8"/>
        <v>73.214942344760956</v>
      </c>
      <c r="W24" s="118">
        <f t="shared" ref="W24" si="9">W25+W28+W30+W39</f>
        <v>64.001225928576986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111.37635479997049</v>
      </c>
      <c r="D25" s="123">
        <f t="shared" si="10"/>
        <v>100.33144055469008</v>
      </c>
      <c r="E25" s="123">
        <f t="shared" si="10"/>
        <v>85.935965522047525</v>
      </c>
      <c r="F25" s="123">
        <f t="shared" si="10"/>
        <v>110.4462318010101</v>
      </c>
      <c r="G25" s="123">
        <f t="shared" si="10"/>
        <v>95.734089288277403</v>
      </c>
      <c r="H25" s="123">
        <f t="shared" si="10"/>
        <v>105.38893105095721</v>
      </c>
      <c r="I25" s="123">
        <f t="shared" si="10"/>
        <v>64.809075833394203</v>
      </c>
      <c r="J25" s="123">
        <f t="shared" si="10"/>
        <v>91.699017068882483</v>
      </c>
      <c r="K25" s="123">
        <f t="shared" si="10"/>
        <v>81.904700323493785</v>
      </c>
      <c r="L25" s="123">
        <f t="shared" si="10"/>
        <v>87.242235632046189</v>
      </c>
      <c r="M25" s="123">
        <f t="shared" si="10"/>
        <v>77.588377522824501</v>
      </c>
      <c r="N25" s="123">
        <f t="shared" si="10"/>
        <v>71.043947380036755</v>
      </c>
      <c r="O25" s="123">
        <f t="shared" si="10"/>
        <v>85.893854552450307</v>
      </c>
      <c r="P25" s="123">
        <f t="shared" si="10"/>
        <v>67.081122593638383</v>
      </c>
      <c r="Q25" s="123">
        <f t="shared" si="10"/>
        <v>54.015100795272616</v>
      </c>
      <c r="R25" s="123">
        <f t="shared" ref="R25:V25" si="11">SUM(R26:R27)</f>
        <v>70.074275249955846</v>
      </c>
      <c r="S25" s="123">
        <f t="shared" si="11"/>
        <v>50.04764505811653</v>
      </c>
      <c r="T25" s="123">
        <f t="shared" si="11"/>
        <v>68.841350640683203</v>
      </c>
      <c r="U25" s="123">
        <f t="shared" si="11"/>
        <v>55.225162423019498</v>
      </c>
      <c r="V25" s="123">
        <f t="shared" si="11"/>
        <v>54.345628458300283</v>
      </c>
      <c r="W25" s="123">
        <f t="shared" ref="W25" si="12">SUM(W26:W27)</f>
        <v>42.881611674690383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108.77340110832013</v>
      </c>
      <c r="D26" s="99">
        <v>98.024692966592866</v>
      </c>
      <c r="E26" s="99">
        <v>84.008492950438367</v>
      </c>
      <c r="F26" s="99">
        <v>107.99016620817248</v>
      </c>
      <c r="G26" s="99">
        <v>93.630442888021221</v>
      </c>
      <c r="H26" s="99">
        <v>103.12630062039925</v>
      </c>
      <c r="I26" s="99">
        <v>63.442772602518652</v>
      </c>
      <c r="J26" s="99">
        <v>89.784670321184521</v>
      </c>
      <c r="K26" s="99">
        <v>80.216259555076235</v>
      </c>
      <c r="L26" s="99">
        <v>85.468687438774296</v>
      </c>
      <c r="M26" s="99">
        <v>76.037820331322408</v>
      </c>
      <c r="N26" s="99">
        <v>69.634980653135273</v>
      </c>
      <c r="O26" s="99">
        <v>84.198793393186506</v>
      </c>
      <c r="P26" s="99">
        <v>65.759159044560363</v>
      </c>
      <c r="Q26" s="99">
        <v>52.953177810217248</v>
      </c>
      <c r="R26" s="99">
        <v>68.714896719173581</v>
      </c>
      <c r="S26" s="99">
        <v>49.087163340150759</v>
      </c>
      <c r="T26" s="99">
        <v>67.525747459305322</v>
      </c>
      <c r="U26" s="99">
        <v>54.18459154936653</v>
      </c>
      <c r="V26" s="99">
        <v>53.323155897079992</v>
      </c>
      <c r="W26" s="99">
        <v>42.082273933368995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2.6029536916503542</v>
      </c>
      <c r="D27" s="99">
        <v>2.306747588097203</v>
      </c>
      <c r="E27" s="99">
        <v>1.9274725716091619</v>
      </c>
      <c r="F27" s="99">
        <v>2.4560655928376245</v>
      </c>
      <c r="G27" s="99">
        <v>2.1036464002561783</v>
      </c>
      <c r="H27" s="99">
        <v>2.262630430557969</v>
      </c>
      <c r="I27" s="99">
        <v>1.3663032308755527</v>
      </c>
      <c r="J27" s="99">
        <v>1.9143467476979672</v>
      </c>
      <c r="K27" s="99">
        <v>1.6884407684175449</v>
      </c>
      <c r="L27" s="99">
        <v>1.7735481932718951</v>
      </c>
      <c r="M27" s="99">
        <v>1.5505571915020877</v>
      </c>
      <c r="N27" s="99">
        <v>1.4089667269014767</v>
      </c>
      <c r="O27" s="99">
        <v>1.6950611592637943</v>
      </c>
      <c r="P27" s="99">
        <v>1.3219635490780195</v>
      </c>
      <c r="Q27" s="99">
        <v>1.0619229850553686</v>
      </c>
      <c r="R27" s="99">
        <v>1.3593785307822623</v>
      </c>
      <c r="S27" s="99">
        <v>0.96048171796576931</v>
      </c>
      <c r="T27" s="99">
        <v>1.3156031813778772</v>
      </c>
      <c r="U27" s="99">
        <v>1.0405708736529675</v>
      </c>
      <c r="V27" s="99">
        <v>1.0224725612202938</v>
      </c>
      <c r="W27" s="99">
        <v>0.79933774132138469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2.7498536281284871E-2</v>
      </c>
      <c r="D28" s="123">
        <f t="shared" si="13"/>
        <v>2.0947823245442365E-2</v>
      </c>
      <c r="E28" s="123">
        <f t="shared" si="13"/>
        <v>0.67101337251014725</v>
      </c>
      <c r="F28" s="123">
        <f t="shared" si="13"/>
        <v>0.76045905416806259</v>
      </c>
      <c r="G28" s="123">
        <f t="shared" si="13"/>
        <v>0.8284146950969542</v>
      </c>
      <c r="H28" s="123">
        <f t="shared" si="13"/>
        <v>1.9818768572451977</v>
      </c>
      <c r="I28" s="123">
        <f t="shared" si="13"/>
        <v>1.2557872474699465</v>
      </c>
      <c r="J28" s="123">
        <f t="shared" si="13"/>
        <v>1.2567093827556062</v>
      </c>
      <c r="K28" s="123">
        <f t="shared" si="13"/>
        <v>0.89645976652056047</v>
      </c>
      <c r="L28" s="123">
        <f t="shared" si="13"/>
        <v>1.0845026682039038</v>
      </c>
      <c r="M28" s="123">
        <f t="shared" si="13"/>
        <v>0.89357563853067912</v>
      </c>
      <c r="N28" s="123">
        <f t="shared" si="13"/>
        <v>0.78969053520114418</v>
      </c>
      <c r="O28" s="123">
        <f t="shared" si="13"/>
        <v>0.69289724204517711</v>
      </c>
      <c r="P28" s="123">
        <f t="shared" si="13"/>
        <v>0.25712061914696455</v>
      </c>
      <c r="Q28" s="123">
        <f t="shared" si="13"/>
        <v>0.23144625435343669</v>
      </c>
      <c r="R28" s="123">
        <f t="shared" si="13"/>
        <v>0.15228265818785808</v>
      </c>
      <c r="S28" s="123">
        <f t="shared" si="13"/>
        <v>0.30299717695726158</v>
      </c>
      <c r="T28" s="123">
        <f t="shared" si="13"/>
        <v>0.29114529711173898</v>
      </c>
      <c r="U28" s="123">
        <f t="shared" si="13"/>
        <v>0.33506726667435405</v>
      </c>
      <c r="V28" s="123">
        <f t="shared" si="13"/>
        <v>0.48903513006977539</v>
      </c>
      <c r="W28" s="123">
        <f t="shared" si="13"/>
        <v>0.32473393420265473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2.7498536281284871E-2</v>
      </c>
      <c r="D29" s="99">
        <f>RES_hhdet_in_tesh!D29/RES_summary!D$21</f>
        <v>2.0947823245442365E-2</v>
      </c>
      <c r="E29" s="99">
        <f>RES_hhdet_in_tesh!E29/RES_summary!E$21</f>
        <v>0.67101337251014725</v>
      </c>
      <c r="F29" s="99">
        <f>RES_hhdet_in_tesh!F29/RES_summary!F$21</f>
        <v>0.76045905416806259</v>
      </c>
      <c r="G29" s="99">
        <f>RES_hhdet_in_tesh!G29/RES_summary!G$21</f>
        <v>0.8284146950969542</v>
      </c>
      <c r="H29" s="99">
        <f>RES_hhdet_in_tesh!H29/RES_summary!H$21</f>
        <v>1.9818768572451977</v>
      </c>
      <c r="I29" s="99">
        <f>RES_hhdet_in_tesh!I29/RES_summary!I$21</f>
        <v>1.2557872474699465</v>
      </c>
      <c r="J29" s="99">
        <f>RES_hhdet_in_tesh!J29/RES_summary!J$21</f>
        <v>1.2567093827556062</v>
      </c>
      <c r="K29" s="99">
        <f>RES_hhdet_in_tesh!K29/RES_summary!K$21</f>
        <v>0.89645976652056047</v>
      </c>
      <c r="L29" s="99">
        <f>RES_hhdet_in_tesh!L29/RES_summary!L$21</f>
        <v>1.0845026682039038</v>
      </c>
      <c r="M29" s="99">
        <f>RES_hhdet_in_tesh!M29/RES_summary!M$21</f>
        <v>0.89357563853067912</v>
      </c>
      <c r="N29" s="99">
        <f>RES_hhdet_in_tesh!N29/RES_summary!N$21</f>
        <v>0.78969053520114418</v>
      </c>
      <c r="O29" s="99">
        <f>RES_hhdet_in_tesh!O29/RES_summary!O$21</f>
        <v>0.69289724204517711</v>
      </c>
      <c r="P29" s="99">
        <f>RES_hhdet_in_tesh!P29/RES_summary!P$21</f>
        <v>0.25712061914696455</v>
      </c>
      <c r="Q29" s="99">
        <f>RES_hhdet_in_tesh!Q29/RES_summary!Q$21</f>
        <v>0.23144625435343669</v>
      </c>
      <c r="R29" s="99">
        <f>RES_hhdet_in_tesh!R29/RES_summary!R$21</f>
        <v>0.15228265818785808</v>
      </c>
      <c r="S29" s="99">
        <f>RES_hhdet_in_tesh!S29/RES_summary!S$21</f>
        <v>0.30299717695726158</v>
      </c>
      <c r="T29" s="99">
        <f>RES_hhdet_in_tesh!T29/RES_summary!T$21</f>
        <v>0.29114529711173898</v>
      </c>
      <c r="U29" s="99">
        <f>RES_hhdet_in_tesh!U29/RES_summary!U$21</f>
        <v>0.33506726667435405</v>
      </c>
      <c r="V29" s="99">
        <f>RES_hhdet_in_tesh!V29/RES_summary!V$21</f>
        <v>0.48903513006977539</v>
      </c>
      <c r="W29" s="99">
        <f>RES_hhdet_in_tesh!W29/RES_summary!W$21</f>
        <v>0.32473393420265473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15.652274731604129</v>
      </c>
      <c r="D30" s="123">
        <v>17.803494144960915</v>
      </c>
      <c r="E30" s="123">
        <v>17.342584300212295</v>
      </c>
      <c r="F30" s="123">
        <v>17.38473325625371</v>
      </c>
      <c r="G30" s="123">
        <v>17.539630288552814</v>
      </c>
      <c r="H30" s="123">
        <v>20.941925563391475</v>
      </c>
      <c r="I30" s="123">
        <v>21.775132253947099</v>
      </c>
      <c r="J30" s="123">
        <v>24.136328856126056</v>
      </c>
      <c r="K30" s="123">
        <v>18.218919521171486</v>
      </c>
      <c r="L30" s="123">
        <v>16.791146949273919</v>
      </c>
      <c r="M30" s="123">
        <v>16.197973129355397</v>
      </c>
      <c r="N30" s="123">
        <v>15.513827840072613</v>
      </c>
      <c r="O30" s="123">
        <v>13.995599079884471</v>
      </c>
      <c r="P30" s="123">
        <v>12.69016480446211</v>
      </c>
      <c r="Q30" s="123">
        <v>12.935783403604551</v>
      </c>
      <c r="R30" s="123">
        <v>18.51531583692822</v>
      </c>
      <c r="S30" s="123">
        <v>20.747580263371535</v>
      </c>
      <c r="T30" s="123">
        <v>20.745975374527688</v>
      </c>
      <c r="U30" s="123">
        <v>16.948633376795719</v>
      </c>
      <c r="V30" s="123">
        <v>14.040665098773612</v>
      </c>
      <c r="W30" s="123">
        <v>15.811780308005947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15.796139418852539</v>
      </c>
      <c r="D31" s="99">
        <v>17.364298231614473</v>
      </c>
      <c r="E31" s="99">
        <v>14.565732171483779</v>
      </c>
      <c r="F31" s="99">
        <v>19.370726858776287</v>
      </c>
      <c r="G31" s="99">
        <v>17.440117176180216</v>
      </c>
      <c r="H31" s="99">
        <v>22.485285385478193</v>
      </c>
      <c r="I31" s="99">
        <v>18.354740031725733</v>
      </c>
      <c r="J31" s="99">
        <v>24.88615520499242</v>
      </c>
      <c r="K31" s="99">
        <v>18.176086206996203</v>
      </c>
      <c r="L31" s="99">
        <v>17.086013520531029</v>
      </c>
      <c r="M31" s="99">
        <v>16.666556782446055</v>
      </c>
      <c r="N31" s="99">
        <v>15.348753679322154</v>
      </c>
      <c r="O31" s="99">
        <v>12.735382070793271</v>
      </c>
      <c r="P31" s="99">
        <v>13.253916641104793</v>
      </c>
      <c r="Q31" s="99">
        <v>10.732333563150178</v>
      </c>
      <c r="R31" s="99">
        <v>19.538729907880526</v>
      </c>
      <c r="S31" s="99">
        <v>17.088360642583712</v>
      </c>
      <c r="T31" s="99">
        <v>22.41747060717395</v>
      </c>
      <c r="U31" s="99">
        <v>17.417833339488343</v>
      </c>
      <c r="V31" s="99">
        <v>15.575446832414606</v>
      </c>
      <c r="W31" s="99">
        <v>15.014272696400871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15.796739367203818</v>
      </c>
      <c r="D32" s="99">
        <v>17.365911189630307</v>
      </c>
      <c r="E32" s="99">
        <v>14.567830183680078</v>
      </c>
      <c r="F32" s="99">
        <v>19.376237668424739</v>
      </c>
      <c r="G32" s="99">
        <v>17.442521858019681</v>
      </c>
      <c r="H32" s="99">
        <v>22.489616788455717</v>
      </c>
      <c r="I32" s="99">
        <v>0</v>
      </c>
      <c r="J32" s="99">
        <v>24.894576806359726</v>
      </c>
      <c r="K32" s="99">
        <v>18.182075275569666</v>
      </c>
      <c r="L32" s="99">
        <v>17.089903788493135</v>
      </c>
      <c r="M32" s="99">
        <v>16.670298114537346</v>
      </c>
      <c r="N32" s="99">
        <v>15.350308943340476</v>
      </c>
      <c r="O32" s="99">
        <v>12.733994814827424</v>
      </c>
      <c r="P32" s="99">
        <v>13.274741855827077</v>
      </c>
      <c r="Q32" s="99">
        <v>0</v>
      </c>
      <c r="R32" s="99">
        <v>19.569834879618657</v>
      </c>
      <c r="S32" s="99">
        <v>0</v>
      </c>
      <c r="T32" s="99">
        <v>22.440051277433984</v>
      </c>
      <c r="U32" s="99">
        <v>17.425672579691348</v>
      </c>
      <c r="V32" s="99">
        <v>15.582509212727484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6.5322766452897651</v>
      </c>
      <c r="D33" s="102">
        <v>7.3896233406648628</v>
      </c>
      <c r="E33" s="102">
        <v>6.1811489577329013</v>
      </c>
      <c r="F33" s="102">
        <v>8.824174885397511</v>
      </c>
      <c r="G33" s="102">
        <v>7.8042375572461626</v>
      </c>
      <c r="H33" s="102">
        <v>9.9911900619141054</v>
      </c>
      <c r="I33" s="102">
        <v>0</v>
      </c>
      <c r="J33" s="102">
        <v>11.082490426657115</v>
      </c>
      <c r="K33" s="102">
        <v>8.1962934192555306</v>
      </c>
      <c r="L33" s="102">
        <v>7.6509402051792312</v>
      </c>
      <c r="M33" s="102">
        <v>7.772265836215988</v>
      </c>
      <c r="N33" s="102">
        <v>7.1971356891126934</v>
      </c>
      <c r="O33" s="102">
        <v>6.2260027059026504</v>
      </c>
      <c r="P33" s="102">
        <v>5.8112404780042706</v>
      </c>
      <c r="Q33" s="102">
        <v>0</v>
      </c>
      <c r="R33" s="102">
        <v>8.6008658130193165</v>
      </c>
      <c r="S33" s="102">
        <v>0</v>
      </c>
      <c r="T33" s="102">
        <v>9.6363195018778498</v>
      </c>
      <c r="U33" s="102">
        <v>7.5570039050188802</v>
      </c>
      <c r="V33" s="102">
        <v>6.4055061439512304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9.2644627219140521</v>
      </c>
      <c r="D34" s="105">
        <v>9.976287848965443</v>
      </c>
      <c r="E34" s="105">
        <v>8.386681225947175</v>
      </c>
      <c r="F34" s="105">
        <v>10.55206278302723</v>
      </c>
      <c r="G34" s="105">
        <v>9.6382843007735186</v>
      </c>
      <c r="H34" s="105">
        <v>12.498426726541613</v>
      </c>
      <c r="I34" s="105">
        <v>0</v>
      </c>
      <c r="J34" s="105">
        <v>13.812086379702615</v>
      </c>
      <c r="K34" s="105">
        <v>9.9857818563141336</v>
      </c>
      <c r="L34" s="105">
        <v>9.4389635833139067</v>
      </c>
      <c r="M34" s="105">
        <v>8.8980322783213559</v>
      </c>
      <c r="N34" s="105">
        <v>8.1531732542277844</v>
      </c>
      <c r="O34" s="105">
        <v>6.5079921089247748</v>
      </c>
      <c r="P34" s="105">
        <v>7.4635013778228085</v>
      </c>
      <c r="Q34" s="105">
        <v>0</v>
      </c>
      <c r="R34" s="105">
        <v>10.968969066599341</v>
      </c>
      <c r="S34" s="105">
        <v>0</v>
      </c>
      <c r="T34" s="105">
        <v>12.803731775556136</v>
      </c>
      <c r="U34" s="105">
        <v>9.8686686746724668</v>
      </c>
      <c r="V34" s="105">
        <v>9.1770030687762567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15.630489304561699</v>
      </c>
      <c r="D35" s="102">
        <v>17.828951420054434</v>
      </c>
      <c r="E35" s="102">
        <v>17.68050417568066</v>
      </c>
      <c r="F35" s="102">
        <v>17.091441216288604</v>
      </c>
      <c r="G35" s="102">
        <v>17.548080920722786</v>
      </c>
      <c r="H35" s="102">
        <v>20.770827222956843</v>
      </c>
      <c r="I35" s="102">
        <v>22.043041213128152</v>
      </c>
      <c r="J35" s="102">
        <v>24.063309837714126</v>
      </c>
      <c r="K35" s="102">
        <v>18.217188415017933</v>
      </c>
      <c r="L35" s="102">
        <v>16.756414152517625</v>
      </c>
      <c r="M35" s="102">
        <v>16.137726400976817</v>
      </c>
      <c r="N35" s="102">
        <v>15.526944529714838</v>
      </c>
      <c r="O35" s="102">
        <v>14.131004198551745</v>
      </c>
      <c r="P35" s="102">
        <v>12.570836209002646</v>
      </c>
      <c r="Q35" s="102">
        <v>13.281612114890002</v>
      </c>
      <c r="R35" s="102">
        <v>18.375031673440763</v>
      </c>
      <c r="S35" s="102">
        <v>21.114036886055384</v>
      </c>
      <c r="T35" s="102">
        <v>20.420133094532016</v>
      </c>
      <c r="U35" s="102">
        <v>16.886464048690094</v>
      </c>
      <c r="V35" s="102">
        <v>13.860494302296035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15.637085553805553</v>
      </c>
      <c r="D36" s="105">
        <v>17.84130305478449</v>
      </c>
      <c r="E36" s="105">
        <v>17.702557049399669</v>
      </c>
      <c r="F36" s="105">
        <v>17.105380205916287</v>
      </c>
      <c r="G36" s="105">
        <v>17.560191977277981</v>
      </c>
      <c r="H36" s="105">
        <v>20.778044094852664</v>
      </c>
      <c r="I36" s="105">
        <v>22.047754229477849</v>
      </c>
      <c r="J36" s="105">
        <v>24.071678253277991</v>
      </c>
      <c r="K36" s="105">
        <v>18.226316595356401</v>
      </c>
      <c r="L36" s="105">
        <v>16.761176037348609</v>
      </c>
      <c r="M36" s="105">
        <v>16.144465205112862</v>
      </c>
      <c r="N36" s="105">
        <v>15.529100213255472</v>
      </c>
      <c r="O36" s="105">
        <v>14.134706020844874</v>
      </c>
      <c r="P36" s="105">
        <v>12.587484213864082</v>
      </c>
      <c r="Q36" s="105">
        <v>13.311834265449814</v>
      </c>
      <c r="R36" s="105">
        <v>18.418364107056171</v>
      </c>
      <c r="S36" s="105">
        <v>21.149055153582097</v>
      </c>
      <c r="T36" s="105">
        <v>20.437571898037891</v>
      </c>
      <c r="U36" s="105">
        <v>16.895027063081614</v>
      </c>
      <c r="V36" s="105">
        <v>13.849401113853999</v>
      </c>
      <c r="W36" s="105">
        <v>15.881945508334205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6.459311481316079</v>
      </c>
      <c r="D37" s="99">
        <v>7.5939003692130331</v>
      </c>
      <c r="E37" s="99">
        <v>7.5299498715331685</v>
      </c>
      <c r="F37" s="99">
        <v>7.7768123186043878</v>
      </c>
      <c r="G37" s="99">
        <v>7.8508738318290643</v>
      </c>
      <c r="H37" s="99">
        <v>9.2001095539097602</v>
      </c>
      <c r="I37" s="99">
        <v>10.864928421950252</v>
      </c>
      <c r="J37" s="99">
        <v>10.688909260560745</v>
      </c>
      <c r="K37" s="99">
        <v>8.2117297353036118</v>
      </c>
      <c r="L37" s="99">
        <v>7.4888871024253136</v>
      </c>
      <c r="M37" s="99">
        <v>7.547533928169651</v>
      </c>
      <c r="N37" s="99">
        <v>7.2905621443635136</v>
      </c>
      <c r="O37" s="99">
        <v>6.9440700092512193</v>
      </c>
      <c r="P37" s="99">
        <v>5.4515095277412415</v>
      </c>
      <c r="Q37" s="99">
        <v>5.7422760732172895</v>
      </c>
      <c r="R37" s="99">
        <v>8.0537985548137936</v>
      </c>
      <c r="S37" s="99">
        <v>9.8667652890559499</v>
      </c>
      <c r="T37" s="99">
        <v>8.7351437800029608</v>
      </c>
      <c r="U37" s="99">
        <v>7.286470633767312</v>
      </c>
      <c r="V37" s="99">
        <v>5.5909131886217098</v>
      </c>
      <c r="W37" s="99">
        <v>7.1129543758015981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9.1777740724894752</v>
      </c>
      <c r="D38" s="99">
        <v>10.247402685571458</v>
      </c>
      <c r="E38" s="99">
        <v>10.172607177866499</v>
      </c>
      <c r="F38" s="99">
        <v>9.3285678873119036</v>
      </c>
      <c r="G38" s="99">
        <v>9.7093181454489148</v>
      </c>
      <c r="H38" s="99">
        <v>11.577934540942902</v>
      </c>
      <c r="I38" s="99">
        <v>11.182825807527598</v>
      </c>
      <c r="J38" s="99">
        <v>13.382768992717246</v>
      </c>
      <c r="K38" s="99">
        <v>10.014586860052786</v>
      </c>
      <c r="L38" s="99">
        <v>9.2722889349232922</v>
      </c>
      <c r="M38" s="99">
        <v>8.5969312769432147</v>
      </c>
      <c r="N38" s="99">
        <v>8.2385380688919625</v>
      </c>
      <c r="O38" s="99">
        <v>7.1906360115936527</v>
      </c>
      <c r="P38" s="99">
        <v>7.1359746861228412</v>
      </c>
      <c r="Q38" s="99">
        <v>7.5695581922325248</v>
      </c>
      <c r="R38" s="99">
        <v>10.364565552242377</v>
      </c>
      <c r="S38" s="99">
        <v>11.282289864526145</v>
      </c>
      <c r="T38" s="99">
        <v>11.702428118034932</v>
      </c>
      <c r="U38" s="99">
        <v>9.608556429314298</v>
      </c>
      <c r="V38" s="99">
        <v>8.2584879252322896</v>
      </c>
      <c r="W38" s="99">
        <v>8.7689911325326069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6.3014385876721395</v>
      </c>
      <c r="D39" s="123">
        <v>7.0595633325992235</v>
      </c>
      <c r="E39" s="123">
        <v>7.0312102630232296</v>
      </c>
      <c r="F39" s="123">
        <v>6.887247694553821</v>
      </c>
      <c r="G39" s="123">
        <v>7.2361161237389213</v>
      </c>
      <c r="H39" s="123">
        <v>8.5841400252073043</v>
      </c>
      <c r="I39" s="123">
        <v>7.922395122204442</v>
      </c>
      <c r="J39" s="123">
        <v>8.934422126637461</v>
      </c>
      <c r="K39" s="123">
        <v>6.671073701917396</v>
      </c>
      <c r="L39" s="123">
        <v>6.1860348690556934</v>
      </c>
      <c r="M39" s="123">
        <v>5.1101724332993603</v>
      </c>
      <c r="N39" s="123">
        <v>5.2479504590790862</v>
      </c>
      <c r="O39" s="123">
        <v>4.8770048098644772</v>
      </c>
      <c r="P39" s="123">
        <v>4.6036162377118339</v>
      </c>
      <c r="Q39" s="123">
        <v>4.5398997487801669</v>
      </c>
      <c r="R39" s="123">
        <v>6.0474001172251937</v>
      </c>
      <c r="S39" s="123">
        <v>6.9550459112341851</v>
      </c>
      <c r="T39" s="123">
        <v>6.1393275934100338</v>
      </c>
      <c r="U39" s="123">
        <v>5.3359976754617318</v>
      </c>
      <c r="V39" s="123">
        <v>4.3396136576172868</v>
      </c>
      <c r="W39" s="123">
        <v>4.9831000116779984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6.3014385876721395</v>
      </c>
      <c r="D41" s="110">
        <v>7.0595633325992235</v>
      </c>
      <c r="E41" s="110">
        <v>7.0312102630232296</v>
      </c>
      <c r="F41" s="110">
        <v>6.887247694553821</v>
      </c>
      <c r="G41" s="110">
        <v>7.2361161237389213</v>
      </c>
      <c r="H41" s="110">
        <v>8.5841400252073043</v>
      </c>
      <c r="I41" s="110">
        <v>7.922395122204442</v>
      </c>
      <c r="J41" s="110">
        <v>8.934422126637461</v>
      </c>
      <c r="K41" s="110">
        <v>6.671073701917396</v>
      </c>
      <c r="L41" s="110">
        <v>6.1860348690556934</v>
      </c>
      <c r="M41" s="110">
        <v>5.1101724332993603</v>
      </c>
      <c r="N41" s="110">
        <v>5.2479504590790862</v>
      </c>
      <c r="O41" s="110">
        <v>4.8770048098644772</v>
      </c>
      <c r="P41" s="110">
        <v>4.6036162377118339</v>
      </c>
      <c r="Q41" s="110">
        <v>4.5398997487801669</v>
      </c>
      <c r="R41" s="110">
        <v>6.0474001172251937</v>
      </c>
      <c r="S41" s="110">
        <v>6.9550459112341851</v>
      </c>
      <c r="T41" s="110">
        <v>6.1393275934100338</v>
      </c>
      <c r="U41" s="110">
        <v>5.3359976754617318</v>
      </c>
      <c r="V41" s="110">
        <v>4.3396136576172868</v>
      </c>
      <c r="W41" s="110">
        <v>4.9831000116779984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136.90666676797156</v>
      </c>
      <c r="D43" s="118">
        <f t="shared" si="14"/>
        <v>128.27729958091896</v>
      </c>
      <c r="E43" s="118">
        <f t="shared" si="14"/>
        <v>126.73995272153871</v>
      </c>
      <c r="F43" s="118">
        <f t="shared" si="14"/>
        <v>116.27127934911222</v>
      </c>
      <c r="G43" s="118">
        <f t="shared" si="14"/>
        <v>118.73425836508189</v>
      </c>
      <c r="H43" s="118">
        <f t="shared" si="14"/>
        <v>137.38209073019743</v>
      </c>
      <c r="I43" s="118">
        <f t="shared" si="14"/>
        <v>90.365752449272946</v>
      </c>
      <c r="J43" s="118">
        <f t="shared" si="14"/>
        <v>134.72927001968947</v>
      </c>
      <c r="K43" s="118">
        <f t="shared" si="14"/>
        <v>109.12514560809812</v>
      </c>
      <c r="L43" s="118">
        <f t="shared" si="14"/>
        <v>108.52080681490864</v>
      </c>
      <c r="M43" s="118">
        <f t="shared" si="14"/>
        <v>92.161586804499379</v>
      </c>
      <c r="N43" s="118">
        <f t="shared" si="14"/>
        <v>97.083832040091124</v>
      </c>
      <c r="O43" s="118">
        <f t="shared" si="14"/>
        <v>101.90155941148727</v>
      </c>
      <c r="P43" s="118">
        <f t="shared" si="14"/>
        <v>84.198997948079636</v>
      </c>
      <c r="Q43" s="118">
        <f t="shared" si="14"/>
        <v>81.813154133843156</v>
      </c>
      <c r="R43" s="118">
        <f t="shared" ref="R43:V43" si="15">R44+R47+R49+R58</f>
        <v>89.495627389465241</v>
      </c>
      <c r="S43" s="118">
        <f t="shared" si="15"/>
        <v>93.00952587297769</v>
      </c>
      <c r="T43" s="118">
        <f t="shared" si="15"/>
        <v>77.66773582756116</v>
      </c>
      <c r="U43" s="118">
        <f t="shared" si="15"/>
        <v>81.845508516163079</v>
      </c>
      <c r="V43" s="118">
        <f t="shared" si="15"/>
        <v>78.882919575500082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114.07351406846387</v>
      </c>
      <c r="D44" s="123">
        <f t="shared" si="17"/>
        <v>103.49103736630347</v>
      </c>
      <c r="E44" s="123">
        <f t="shared" si="17"/>
        <v>101.21597529773736</v>
      </c>
      <c r="F44" s="123">
        <f t="shared" si="17"/>
        <v>91.945101901952341</v>
      </c>
      <c r="G44" s="123">
        <f t="shared" si="17"/>
        <v>92.819386740525132</v>
      </c>
      <c r="H44" s="123">
        <f t="shared" si="17"/>
        <v>104.29527338195592</v>
      </c>
      <c r="I44" s="123">
        <f t="shared" si="17"/>
        <v>63.723296506189868</v>
      </c>
      <c r="J44" s="123">
        <f t="shared" si="17"/>
        <v>98.714860386050589</v>
      </c>
      <c r="K44" s="123">
        <f t="shared" si="17"/>
        <v>82.96927253834761</v>
      </c>
      <c r="L44" s="123">
        <f t="shared" si="17"/>
        <v>84.703407181188737</v>
      </c>
      <c r="M44" s="123">
        <f t="shared" si="17"/>
        <v>70.504979754420731</v>
      </c>
      <c r="N44" s="123">
        <f t="shared" si="17"/>
        <v>75.108488479285128</v>
      </c>
      <c r="O44" s="123">
        <f t="shared" si="17"/>
        <v>82.690865089041225</v>
      </c>
      <c r="P44" s="123">
        <f t="shared" si="17"/>
        <v>66.570269812475559</v>
      </c>
      <c r="Q44" s="123">
        <f t="shared" si="17"/>
        <v>63.766495670164119</v>
      </c>
      <c r="R44" s="123">
        <f t="shared" ref="R44:V44" si="18">SUM(R45:R46)</f>
        <v>65.527549972894846</v>
      </c>
      <c r="S44" s="123">
        <f t="shared" si="18"/>
        <v>64.592178779811107</v>
      </c>
      <c r="T44" s="123">
        <f t="shared" si="18"/>
        <v>53.29921074185696</v>
      </c>
      <c r="U44" s="123">
        <f t="shared" si="18"/>
        <v>57.6639812374328</v>
      </c>
      <c r="V44" s="123">
        <f t="shared" si="18"/>
        <v>58.470755438935797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111.40752562686589</v>
      </c>
      <c r="D45" s="99">
        <v>101.11164662383457</v>
      </c>
      <c r="E45" s="99">
        <v>98.945784755164041</v>
      </c>
      <c r="F45" s="99">
        <v>89.900458118919545</v>
      </c>
      <c r="G45" s="99">
        <v>90.779787573265892</v>
      </c>
      <c r="H45" s="99">
        <v>102.05612305597649</v>
      </c>
      <c r="I45" s="99">
        <v>62.379883646511566</v>
      </c>
      <c r="J45" s="99">
        <v>96.654047980749226</v>
      </c>
      <c r="K45" s="99">
        <v>81.258885933837817</v>
      </c>
      <c r="L45" s="99">
        <v>82.98147085434168</v>
      </c>
      <c r="M45" s="99">
        <v>69.095980019083228</v>
      </c>
      <c r="N45" s="99">
        <v>73.61891244814089</v>
      </c>
      <c r="O45" s="99">
        <v>81.059012910923343</v>
      </c>
      <c r="P45" s="99">
        <v>65.258373607674613</v>
      </c>
      <c r="Q45" s="99">
        <v>62.512862770630448</v>
      </c>
      <c r="R45" s="99">
        <v>64.256373863114518</v>
      </c>
      <c r="S45" s="99">
        <v>63.352567869656525</v>
      </c>
      <c r="T45" s="99">
        <v>52.280628006853533</v>
      </c>
      <c r="U45" s="99">
        <v>56.577457328731128</v>
      </c>
      <c r="V45" s="99">
        <v>57.370671683054546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2.665988441597976</v>
      </c>
      <c r="D46" s="99">
        <v>2.3793907424688978</v>
      </c>
      <c r="E46" s="99">
        <v>2.27019054257332</v>
      </c>
      <c r="F46" s="99">
        <v>2.0446437830327953</v>
      </c>
      <c r="G46" s="99">
        <v>2.0395991672592335</v>
      </c>
      <c r="H46" s="99">
        <v>2.2391503259794434</v>
      </c>
      <c r="I46" s="99">
        <v>1.3434128596783017</v>
      </c>
      <c r="J46" s="99">
        <v>2.0608124053013674</v>
      </c>
      <c r="K46" s="99">
        <v>1.7103866045097889</v>
      </c>
      <c r="L46" s="99">
        <v>1.7219363268470562</v>
      </c>
      <c r="M46" s="99">
        <v>1.4089997353375052</v>
      </c>
      <c r="N46" s="99">
        <v>1.4895760311442441</v>
      </c>
      <c r="O46" s="99">
        <v>1.6318521781178785</v>
      </c>
      <c r="P46" s="99">
        <v>1.3118962048009513</v>
      </c>
      <c r="Q46" s="99">
        <v>1.2536328995336674</v>
      </c>
      <c r="R46" s="99">
        <v>1.271176109780332</v>
      </c>
      <c r="S46" s="99">
        <v>1.2396109101545776</v>
      </c>
      <c r="T46" s="99">
        <v>1.0185827350034262</v>
      </c>
      <c r="U46" s="99">
        <v>1.0865239087016709</v>
      </c>
      <c r="V46" s="99">
        <v>1.1000837558812537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2.8067487794456183E-2</v>
      </c>
      <c r="D47" s="123">
        <f t="shared" si="20"/>
        <v>2.0754551414503455E-2</v>
      </c>
      <c r="E47" s="123">
        <f t="shared" si="20"/>
        <v>0.67234881832164461</v>
      </c>
      <c r="F47" s="123">
        <f t="shared" si="20"/>
        <v>0.76048147209587758</v>
      </c>
      <c r="G47" s="123">
        <f t="shared" si="20"/>
        <v>0.82834974975128806</v>
      </c>
      <c r="H47" s="123">
        <f t="shared" si="20"/>
        <v>1.9829561769861175</v>
      </c>
      <c r="I47" s="123">
        <f t="shared" si="20"/>
        <v>1.2549178386391615</v>
      </c>
      <c r="J47" s="123">
        <f t="shared" si="20"/>
        <v>1.2567165307852217</v>
      </c>
      <c r="K47" s="123">
        <f t="shared" si="20"/>
        <v>0.89582390444602933</v>
      </c>
      <c r="L47" s="123">
        <f t="shared" si="20"/>
        <v>1.0846102906486381</v>
      </c>
      <c r="M47" s="123">
        <f t="shared" si="20"/>
        <v>0.89445717415042791</v>
      </c>
      <c r="N47" s="123">
        <f t="shared" si="20"/>
        <v>0.79049741914196581</v>
      </c>
      <c r="O47" s="123">
        <f t="shared" si="20"/>
        <v>0.6932599529080623</v>
      </c>
      <c r="P47" s="123">
        <f t="shared" si="20"/>
        <v>0.25636809280015466</v>
      </c>
      <c r="Q47" s="123">
        <f t="shared" si="20"/>
        <v>0.23220200098443722</v>
      </c>
      <c r="R47" s="123">
        <f t="shared" si="20"/>
        <v>0.15256335718007377</v>
      </c>
      <c r="S47" s="123">
        <f t="shared" si="20"/>
        <v>0.30291162905674107</v>
      </c>
      <c r="T47" s="123">
        <f t="shared" si="20"/>
        <v>0.29078742625518589</v>
      </c>
      <c r="U47" s="123">
        <f t="shared" si="20"/>
        <v>0.33535541967948745</v>
      </c>
      <c r="V47" s="123">
        <f t="shared" si="20"/>
        <v>0.48931336092466166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2.8067487794456183E-2</v>
      </c>
      <c r="D48" s="99">
        <f>RES_hhdet_in_tesh!D48/RES_summary!D$21</f>
        <v>2.0754551414503455E-2</v>
      </c>
      <c r="E48" s="99">
        <f>RES_hhdet_in_tesh!E48/RES_summary!E$21</f>
        <v>0.67234881832164461</v>
      </c>
      <c r="F48" s="99">
        <f>RES_hhdet_in_tesh!F48/RES_summary!F$21</f>
        <v>0.76048147209587758</v>
      </c>
      <c r="G48" s="99">
        <f>RES_hhdet_in_tesh!G48/RES_summary!G$21</f>
        <v>0.82834974975128806</v>
      </c>
      <c r="H48" s="99">
        <f>RES_hhdet_in_tesh!H48/RES_summary!H$21</f>
        <v>1.9829561769861175</v>
      </c>
      <c r="I48" s="99">
        <f>RES_hhdet_in_tesh!I48/RES_summary!I$21</f>
        <v>1.2549178386391615</v>
      </c>
      <c r="J48" s="99">
        <f>RES_hhdet_in_tesh!J48/RES_summary!J$21</f>
        <v>1.2567165307852217</v>
      </c>
      <c r="K48" s="99">
        <f>RES_hhdet_in_tesh!K48/RES_summary!K$21</f>
        <v>0.89582390444602933</v>
      </c>
      <c r="L48" s="99">
        <f>RES_hhdet_in_tesh!L48/RES_summary!L$21</f>
        <v>1.0846102906486381</v>
      </c>
      <c r="M48" s="99">
        <f>RES_hhdet_in_tesh!M48/RES_summary!M$21</f>
        <v>0.89445717415042791</v>
      </c>
      <c r="N48" s="99">
        <f>RES_hhdet_in_tesh!N48/RES_summary!N$21</f>
        <v>0.79049741914196581</v>
      </c>
      <c r="O48" s="99">
        <f>RES_hhdet_in_tesh!O48/RES_summary!O$21</f>
        <v>0.6932599529080623</v>
      </c>
      <c r="P48" s="99">
        <f>RES_hhdet_in_tesh!P48/RES_summary!P$21</f>
        <v>0.25636809280015466</v>
      </c>
      <c r="Q48" s="99">
        <f>RES_hhdet_in_tesh!Q48/RES_summary!Q$21</f>
        <v>0.23220200098443722</v>
      </c>
      <c r="R48" s="99">
        <f>RES_hhdet_in_tesh!R48/RES_summary!R$21</f>
        <v>0.15256335718007377</v>
      </c>
      <c r="S48" s="99">
        <f>RES_hhdet_in_tesh!S48/RES_summary!S$21</f>
        <v>0.30291162905674107</v>
      </c>
      <c r="T48" s="99">
        <f>RES_hhdet_in_tesh!T48/RES_summary!T$21</f>
        <v>0.29078742625518589</v>
      </c>
      <c r="U48" s="99">
        <f>RES_hhdet_in_tesh!U48/RES_summary!U$21</f>
        <v>0.33535541967948745</v>
      </c>
      <c r="V48" s="99">
        <f>RES_hhdet_in_tesh!V48/RES_summary!V$21</f>
        <v>0.48931336092466166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16.503646624041092</v>
      </c>
      <c r="D49" s="123">
        <v>17.705944330601781</v>
      </c>
      <c r="E49" s="123">
        <v>17.820418342456477</v>
      </c>
      <c r="F49" s="123">
        <v>16.678448280510185</v>
      </c>
      <c r="G49" s="123">
        <v>17.850405751066543</v>
      </c>
      <c r="H49" s="123">
        <v>22.519721146048106</v>
      </c>
      <c r="I49" s="123">
        <v>17.46514298223947</v>
      </c>
      <c r="J49" s="123">
        <v>25.823270976216183</v>
      </c>
      <c r="K49" s="123">
        <v>18.588975463387087</v>
      </c>
      <c r="L49" s="123">
        <v>16.546754474015575</v>
      </c>
      <c r="M49" s="123">
        <v>15.651977442628858</v>
      </c>
      <c r="N49" s="123">
        <v>15.936895682584929</v>
      </c>
      <c r="O49" s="123">
        <v>13.640429559673503</v>
      </c>
      <c r="P49" s="123">
        <v>12.768743805092091</v>
      </c>
      <c r="Q49" s="123">
        <v>13.274556713914427</v>
      </c>
      <c r="R49" s="123">
        <v>17.768113942165122</v>
      </c>
      <c r="S49" s="123">
        <v>21.159389552875659</v>
      </c>
      <c r="T49" s="123">
        <v>17.938410066038983</v>
      </c>
      <c r="U49" s="123">
        <v>18.510174183589058</v>
      </c>
      <c r="V49" s="123">
        <v>15.583237118022328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16.754084590379875</v>
      </c>
      <c r="D50" s="99">
        <v>17.669847070446856</v>
      </c>
      <c r="E50" s="99">
        <v>17.858281587793105</v>
      </c>
      <c r="F50" s="99">
        <v>16.533307981918856</v>
      </c>
      <c r="G50" s="99">
        <v>17.960161851116613</v>
      </c>
      <c r="H50" s="99">
        <v>23.183510614621522</v>
      </c>
      <c r="I50" s="99">
        <v>16.659478449109152</v>
      </c>
      <c r="J50" s="99">
        <v>26.133011218455874</v>
      </c>
      <c r="K50" s="99">
        <v>18.675726544734264</v>
      </c>
      <c r="L50" s="99">
        <v>16.511504691538292</v>
      </c>
      <c r="M50" s="99">
        <v>15.371586307450853</v>
      </c>
      <c r="N50" s="99">
        <v>16.232164307193617</v>
      </c>
      <c r="O50" s="99">
        <v>12.290227800880739</v>
      </c>
      <c r="P50" s="99">
        <v>13.744280276003296</v>
      </c>
      <c r="Q50" s="99">
        <v>13.187190258132565</v>
      </c>
      <c r="R50" s="99">
        <v>17.76757007508516</v>
      </c>
      <c r="S50" s="99">
        <v>21.158885619921687</v>
      </c>
      <c r="T50" s="99">
        <v>17.938249198490176</v>
      </c>
      <c r="U50" s="99">
        <v>18.508448807538283</v>
      </c>
      <c r="V50" s="99">
        <v>17.348863609010362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16.755700916745685</v>
      </c>
      <c r="D51" s="99">
        <v>17.67214654219903</v>
      </c>
      <c r="E51" s="99">
        <v>17.864602845923237</v>
      </c>
      <c r="F51" s="99">
        <v>16.537800121526935</v>
      </c>
      <c r="G51" s="99">
        <v>17.968538679398208</v>
      </c>
      <c r="H51" s="99">
        <v>23.201343599403348</v>
      </c>
      <c r="I51" s="99">
        <v>0</v>
      </c>
      <c r="J51" s="99">
        <v>26.153942915994449</v>
      </c>
      <c r="K51" s="99">
        <v>18.689301234495872</v>
      </c>
      <c r="L51" s="99">
        <v>0</v>
      </c>
      <c r="M51" s="99">
        <v>15.372397227328518</v>
      </c>
      <c r="N51" s="99">
        <v>16.233002111280619</v>
      </c>
      <c r="O51" s="99">
        <v>0</v>
      </c>
      <c r="P51" s="99">
        <v>13.772015323548064</v>
      </c>
      <c r="Q51" s="99">
        <v>13.213078119104035</v>
      </c>
      <c r="R51" s="99">
        <v>17.802921435282734</v>
      </c>
      <c r="S51" s="99">
        <v>21.196811301684697</v>
      </c>
      <c r="T51" s="99">
        <v>17.962120739985401</v>
      </c>
      <c r="U51" s="99">
        <v>18.555900393974273</v>
      </c>
      <c r="V51" s="99">
        <v>17.39868241037281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6.9328850776662598</v>
      </c>
      <c r="D52" s="102">
        <v>7.5212025482534681</v>
      </c>
      <c r="E52" s="102">
        <v>7.6005832013915828</v>
      </c>
      <c r="F52" s="102">
        <v>7.5154940946527677</v>
      </c>
      <c r="G52" s="102">
        <v>8.0437126399548227</v>
      </c>
      <c r="H52" s="102">
        <v>10.317551896932514</v>
      </c>
      <c r="I52" s="102">
        <v>0</v>
      </c>
      <c r="J52" s="102">
        <v>11.660026400279724</v>
      </c>
      <c r="K52" s="102">
        <v>8.4320565770499591</v>
      </c>
      <c r="L52" s="102">
        <v>0</v>
      </c>
      <c r="M52" s="102">
        <v>7.1531224709793513</v>
      </c>
      <c r="N52" s="102">
        <v>7.622676504286912</v>
      </c>
      <c r="O52" s="102">
        <v>0</v>
      </c>
      <c r="P52" s="102">
        <v>6.0425044692790095</v>
      </c>
      <c r="Q52" s="102">
        <v>5.7097804266705996</v>
      </c>
      <c r="R52" s="102">
        <v>7.7873262946149104</v>
      </c>
      <c r="S52" s="102">
        <v>9.8812218864801409</v>
      </c>
      <c r="T52" s="102">
        <v>7.6198105361506032</v>
      </c>
      <c r="U52" s="102">
        <v>8.0864521506032716</v>
      </c>
      <c r="V52" s="102">
        <v>7.231369022043344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9.8228158390794267</v>
      </c>
      <c r="D53" s="105">
        <v>10.150943993945562</v>
      </c>
      <c r="E53" s="105">
        <v>10.26401964453165</v>
      </c>
      <c r="F53" s="105">
        <v>9.0223060268741673</v>
      </c>
      <c r="G53" s="105">
        <v>9.9248260394433867</v>
      </c>
      <c r="H53" s="105">
        <v>12.883791702470837</v>
      </c>
      <c r="I53" s="105">
        <v>0</v>
      </c>
      <c r="J53" s="105">
        <v>14.493916515714725</v>
      </c>
      <c r="K53" s="105">
        <v>10.257244657445915</v>
      </c>
      <c r="L53" s="105">
        <v>0</v>
      </c>
      <c r="M53" s="105">
        <v>8.219274756349165</v>
      </c>
      <c r="N53" s="105">
        <v>8.6103256069937046</v>
      </c>
      <c r="O53" s="105">
        <v>0</v>
      </c>
      <c r="P53" s="105">
        <v>7.7295108542690549</v>
      </c>
      <c r="Q53" s="105">
        <v>7.5032976924334331</v>
      </c>
      <c r="R53" s="105">
        <v>10.015595140667825</v>
      </c>
      <c r="S53" s="105">
        <v>11.315589415204556</v>
      </c>
      <c r="T53" s="105">
        <v>10.342310203834799</v>
      </c>
      <c r="U53" s="105">
        <v>10.469448243371005</v>
      </c>
      <c r="V53" s="105">
        <v>10.167313388329466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15.630489304561701</v>
      </c>
      <c r="D54" s="102">
        <v>17.828951420054434</v>
      </c>
      <c r="E54" s="102">
        <v>17.68050417568066</v>
      </c>
      <c r="F54" s="102">
        <v>17.091441216288612</v>
      </c>
      <c r="G54" s="102">
        <v>17.548080920722782</v>
      </c>
      <c r="H54" s="102">
        <v>20.77082722295685</v>
      </c>
      <c r="I54" s="102">
        <v>22.043041213128156</v>
      </c>
      <c r="J54" s="102">
        <v>24.063309837714133</v>
      </c>
      <c r="K54" s="102">
        <v>18.217188415017933</v>
      </c>
      <c r="L54" s="102">
        <v>16.756414152517628</v>
      </c>
      <c r="M54" s="102">
        <v>16.13772640097681</v>
      </c>
      <c r="N54" s="102">
        <v>15.526944529714838</v>
      </c>
      <c r="O54" s="102">
        <v>14.131004198551741</v>
      </c>
      <c r="P54" s="102">
        <v>12.57083620900265</v>
      </c>
      <c r="Q54" s="102">
        <v>13.281612114890002</v>
      </c>
      <c r="R54" s="102">
        <v>0</v>
      </c>
      <c r="S54" s="102">
        <v>0</v>
      </c>
      <c r="T54" s="102">
        <v>0</v>
      </c>
      <c r="U54" s="102">
        <v>0</v>
      </c>
      <c r="V54" s="102">
        <v>13.860494302296038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15.637085553805555</v>
      </c>
      <c r="D55" s="105">
        <v>17.841303054784493</v>
      </c>
      <c r="E55" s="105">
        <v>17.702557049399669</v>
      </c>
      <c r="F55" s="105">
        <v>17.10538020591629</v>
      </c>
      <c r="G55" s="105">
        <v>17.560191977277977</v>
      </c>
      <c r="H55" s="105">
        <v>20.778044094852653</v>
      </c>
      <c r="I55" s="105">
        <v>22.047754229477849</v>
      </c>
      <c r="J55" s="105">
        <v>24.071678253277987</v>
      </c>
      <c r="K55" s="105">
        <v>18.226316595356401</v>
      </c>
      <c r="L55" s="105">
        <v>16.761176037348601</v>
      </c>
      <c r="M55" s="105">
        <v>16.144465205112862</v>
      </c>
      <c r="N55" s="105">
        <v>15.529100213255477</v>
      </c>
      <c r="O55" s="105">
        <v>14.134706020844876</v>
      </c>
      <c r="P55" s="105">
        <v>12.587484213864085</v>
      </c>
      <c r="Q55" s="105">
        <v>13.311834265449818</v>
      </c>
      <c r="R55" s="105">
        <v>0</v>
      </c>
      <c r="S55" s="105">
        <v>21.14905515358209</v>
      </c>
      <c r="T55" s="105">
        <v>0</v>
      </c>
      <c r="U55" s="105">
        <v>0</v>
      </c>
      <c r="V55" s="105">
        <v>13.849401113853997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6.4593114813160808</v>
      </c>
      <c r="D56" s="99">
        <v>7.5939003692130331</v>
      </c>
      <c r="E56" s="99">
        <v>7.5299498715331694</v>
      </c>
      <c r="F56" s="99">
        <v>7.7768123186043869</v>
      </c>
      <c r="G56" s="99">
        <v>7.8508738318290634</v>
      </c>
      <c r="H56" s="99">
        <v>9.2001095539097602</v>
      </c>
      <c r="I56" s="99">
        <v>10.864928421950248</v>
      </c>
      <c r="J56" s="99">
        <v>10.688909260560747</v>
      </c>
      <c r="K56" s="99">
        <v>8.2117297353036154</v>
      </c>
      <c r="L56" s="99">
        <v>7.4888871024253136</v>
      </c>
      <c r="M56" s="99">
        <v>7.5475339281696519</v>
      </c>
      <c r="N56" s="99">
        <v>7.2905621443635136</v>
      </c>
      <c r="O56" s="99">
        <v>6.944070009251222</v>
      </c>
      <c r="P56" s="99">
        <v>5.4515095277412415</v>
      </c>
      <c r="Q56" s="99">
        <v>5.7422760732172904</v>
      </c>
      <c r="R56" s="99">
        <v>0</v>
      </c>
      <c r="S56" s="99">
        <v>9.8667652890559481</v>
      </c>
      <c r="T56" s="99">
        <v>0</v>
      </c>
      <c r="U56" s="99">
        <v>0</v>
      </c>
      <c r="V56" s="99">
        <v>5.5909131886217089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9.1777740724894752</v>
      </c>
      <c r="D57" s="99">
        <v>10.247402685571458</v>
      </c>
      <c r="E57" s="99">
        <v>10.172607177866498</v>
      </c>
      <c r="F57" s="99">
        <v>9.3285678873118982</v>
      </c>
      <c r="G57" s="99">
        <v>9.7093181454489113</v>
      </c>
      <c r="H57" s="99">
        <v>11.577934540942895</v>
      </c>
      <c r="I57" s="99">
        <v>11.182825807527601</v>
      </c>
      <c r="J57" s="99">
        <v>13.382768992717242</v>
      </c>
      <c r="K57" s="99">
        <v>10.014586860052786</v>
      </c>
      <c r="L57" s="99">
        <v>9.2722889349232887</v>
      </c>
      <c r="M57" s="99">
        <v>8.5969312769432129</v>
      </c>
      <c r="N57" s="99">
        <v>8.2385380688919607</v>
      </c>
      <c r="O57" s="99">
        <v>7.1906360115936545</v>
      </c>
      <c r="P57" s="99">
        <v>7.1359746861228421</v>
      </c>
      <c r="Q57" s="99">
        <v>7.5695581922325257</v>
      </c>
      <c r="R57" s="99">
        <v>0</v>
      </c>
      <c r="S57" s="99">
        <v>11.282289864526142</v>
      </c>
      <c r="T57" s="99">
        <v>0</v>
      </c>
      <c r="U57" s="99">
        <v>0</v>
      </c>
      <c r="V57" s="99">
        <v>8.258487925232286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6.3014385876721422</v>
      </c>
      <c r="D58" s="123">
        <v>7.0595633325992244</v>
      </c>
      <c r="E58" s="123">
        <v>7.0312102630232278</v>
      </c>
      <c r="F58" s="123">
        <v>6.8872476945538192</v>
      </c>
      <c r="G58" s="123">
        <v>7.2361161237389213</v>
      </c>
      <c r="H58" s="123">
        <v>8.5841400252073043</v>
      </c>
      <c r="I58" s="123">
        <v>7.922395122204442</v>
      </c>
      <c r="J58" s="123">
        <v>8.934422126637461</v>
      </c>
      <c r="K58" s="123">
        <v>6.6710737019173987</v>
      </c>
      <c r="L58" s="123">
        <v>6.1860348690556934</v>
      </c>
      <c r="M58" s="123">
        <v>5.1101724332993594</v>
      </c>
      <c r="N58" s="123">
        <v>5.2479504590790871</v>
      </c>
      <c r="O58" s="123">
        <v>4.877004809864478</v>
      </c>
      <c r="P58" s="123">
        <v>4.6036162377118339</v>
      </c>
      <c r="Q58" s="123">
        <v>4.539899748780166</v>
      </c>
      <c r="R58" s="123">
        <v>6.047400117225191</v>
      </c>
      <c r="S58" s="123">
        <v>6.9550459112341843</v>
      </c>
      <c r="T58" s="123">
        <v>6.1393275934100338</v>
      </c>
      <c r="U58" s="123">
        <v>5.3359976754617326</v>
      </c>
      <c r="V58" s="123">
        <v>4.3396136576172868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6.3014385876721422</v>
      </c>
      <c r="D60" s="110">
        <v>7.0595633325992244</v>
      </c>
      <c r="E60" s="110">
        <v>7.0312102630232278</v>
      </c>
      <c r="F60" s="110">
        <v>6.8872476945538192</v>
      </c>
      <c r="G60" s="110">
        <v>7.2361161237389213</v>
      </c>
      <c r="H60" s="110">
        <v>8.5841400252073043</v>
      </c>
      <c r="I60" s="110">
        <v>7.922395122204442</v>
      </c>
      <c r="J60" s="110">
        <v>8.934422126637461</v>
      </c>
      <c r="K60" s="110">
        <v>6.6710737019173987</v>
      </c>
      <c r="L60" s="110">
        <v>6.1860348690556934</v>
      </c>
      <c r="M60" s="110">
        <v>5.1101724332993594</v>
      </c>
      <c r="N60" s="110">
        <v>5.2479504590790871</v>
      </c>
      <c r="O60" s="110">
        <v>4.877004809864478</v>
      </c>
      <c r="P60" s="110">
        <v>4.6036162377118339</v>
      </c>
      <c r="Q60" s="110">
        <v>4.539899748780166</v>
      </c>
      <c r="R60" s="110">
        <v>6.047400117225191</v>
      </c>
      <c r="S60" s="110">
        <v>6.9550459112341843</v>
      </c>
      <c r="T60" s="110">
        <v>6.1393275934100338</v>
      </c>
      <c r="U60" s="110">
        <v>5.3359976754617326</v>
      </c>
      <c r="V60" s="110">
        <v>4.3396136576172868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128.58330797922233</v>
      </c>
      <c r="D62" s="118">
        <f t="shared" si="21"/>
        <v>129.47500483808528</v>
      </c>
      <c r="E62" s="118">
        <f t="shared" si="21"/>
        <v>126.94845103895818</v>
      </c>
      <c r="F62" s="118">
        <f t="shared" si="21"/>
        <v>120.56224510465648</v>
      </c>
      <c r="G62" s="118">
        <f t="shared" si="21"/>
        <v>117.59172653802629</v>
      </c>
      <c r="H62" s="118">
        <f t="shared" si="21"/>
        <v>123.29765739323466</v>
      </c>
      <c r="I62" s="118">
        <f t="shared" si="21"/>
        <v>112.77773755146914</v>
      </c>
      <c r="J62" s="118">
        <f t="shared" si="21"/>
        <v>123.6404920863848</v>
      </c>
      <c r="K62" s="118">
        <f t="shared" si="21"/>
        <v>107.92172439903652</v>
      </c>
      <c r="L62" s="118">
        <f t="shared" si="21"/>
        <v>111.87391595098947</v>
      </c>
      <c r="M62" s="118">
        <f t="shared" si="21"/>
        <v>91.68470454162842</v>
      </c>
      <c r="N62" s="118">
        <f t="shared" si="21"/>
        <v>99.3930884964184</v>
      </c>
      <c r="O62" s="118">
        <f t="shared" si="21"/>
        <v>101.27810329696324</v>
      </c>
      <c r="P62" s="118">
        <f t="shared" si="21"/>
        <v>79.820124043791964</v>
      </c>
      <c r="Q62" s="118">
        <f t="shared" si="21"/>
        <v>80.97413928956928</v>
      </c>
      <c r="R62" s="118">
        <f t="shared" ref="R62:V62" si="22">R63+R66+R68+R77</f>
        <v>95.036351440726662</v>
      </c>
      <c r="S62" s="118">
        <f t="shared" si="22"/>
        <v>92.419714918631342</v>
      </c>
      <c r="T62" s="118">
        <f t="shared" si="22"/>
        <v>87.461192799932292</v>
      </c>
      <c r="U62" s="118">
        <f t="shared" si="22"/>
        <v>78.710847877100804</v>
      </c>
      <c r="V62" s="118">
        <f t="shared" si="22"/>
        <v>67.0302509906724</v>
      </c>
      <c r="W62" s="118">
        <f t="shared" ref="W62" si="23">W63+W66+W68+W77</f>
        <v>68.553507302675328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106.51843940483258</v>
      </c>
      <c r="D63" s="123">
        <f t="shared" si="24"/>
        <v>104.50769330579124</v>
      </c>
      <c r="E63" s="123">
        <f t="shared" si="24"/>
        <v>101.34343279417017</v>
      </c>
      <c r="F63" s="123">
        <f t="shared" si="24"/>
        <v>95.674534278402916</v>
      </c>
      <c r="G63" s="123">
        <f t="shared" si="24"/>
        <v>91.735409368113039</v>
      </c>
      <c r="H63" s="123">
        <f t="shared" si="24"/>
        <v>92.144714254364573</v>
      </c>
      <c r="I63" s="123">
        <f t="shared" si="24"/>
        <v>82.204820807001028</v>
      </c>
      <c r="J63" s="123">
        <f t="shared" si="24"/>
        <v>89.518857698103858</v>
      </c>
      <c r="K63" s="123">
        <f t="shared" si="24"/>
        <v>82.034610706647655</v>
      </c>
      <c r="L63" s="123">
        <f t="shared" si="24"/>
        <v>87.45890353994271</v>
      </c>
      <c r="M63" s="123">
        <f t="shared" si="24"/>
        <v>70.841559505171531</v>
      </c>
      <c r="N63" s="123">
        <f t="shared" si="24"/>
        <v>78.172524291767886</v>
      </c>
      <c r="O63" s="123">
        <f t="shared" si="24"/>
        <v>81.929949674188805</v>
      </c>
      <c r="P63" s="123">
        <f t="shared" si="24"/>
        <v>61.939197805663113</v>
      </c>
      <c r="Q63" s="123">
        <f t="shared" si="24"/>
        <v>62.937559999556605</v>
      </c>
      <c r="R63" s="123">
        <f t="shared" ref="R63:V63" si="25">SUM(R64:R65)</f>
        <v>69.999437020295318</v>
      </c>
      <c r="S63" s="123">
        <f t="shared" si="25"/>
        <v>64.471963741265341</v>
      </c>
      <c r="T63" s="123">
        <f t="shared" si="25"/>
        <v>60.341356162043283</v>
      </c>
      <c r="U63" s="123">
        <f t="shared" si="25"/>
        <v>56.05681208602531</v>
      </c>
      <c r="V63" s="123">
        <f t="shared" si="25"/>
        <v>48.452812354332281</v>
      </c>
      <c r="W63" s="123">
        <f t="shared" ref="W63" si="26">SUM(W64:W65)</f>
        <v>47.041725061771096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104.02901904648452</v>
      </c>
      <c r="D64" s="99">
        <v>102.10492834858593</v>
      </c>
      <c r="E64" s="99">
        <v>99.070383485457114</v>
      </c>
      <c r="F64" s="99">
        <v>93.54695665153271</v>
      </c>
      <c r="G64" s="99">
        <v>89.719629355706445</v>
      </c>
      <c r="H64" s="99">
        <v>90.166428371702139</v>
      </c>
      <c r="I64" s="99">
        <v>80.47178093846648</v>
      </c>
      <c r="J64" s="99">
        <v>87.650024862488266</v>
      </c>
      <c r="K64" s="99">
        <v>80.343491874745453</v>
      </c>
      <c r="L64" s="99">
        <v>85.680950702821349</v>
      </c>
      <c r="M64" s="99">
        <v>69.425833425377505</v>
      </c>
      <c r="N64" s="99">
        <v>76.622181303422778</v>
      </c>
      <c r="O64" s="99">
        <v>80.313113682874075</v>
      </c>
      <c r="P64" s="99">
        <v>60.718565851510562</v>
      </c>
      <c r="Q64" s="99">
        <v>61.700223762045042</v>
      </c>
      <c r="R64" s="99">
        <v>68.641510284516556</v>
      </c>
      <c r="S64" s="99">
        <v>63.234659919618394</v>
      </c>
      <c r="T64" s="99">
        <v>59.188193427776341</v>
      </c>
      <c r="U64" s="99">
        <v>55.000570992884739</v>
      </c>
      <c r="V64" s="99">
        <v>47.541208743302661</v>
      </c>
      <c r="W64" s="99">
        <v>46.164840430102011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2.4894203583480632</v>
      </c>
      <c r="D65" s="99">
        <v>2.402764957205302</v>
      </c>
      <c r="E65" s="99">
        <v>2.2730493087130594</v>
      </c>
      <c r="F65" s="99">
        <v>2.1275776268702011</v>
      </c>
      <c r="G65" s="99">
        <v>2.0157800124065952</v>
      </c>
      <c r="H65" s="99">
        <v>1.9782858826624394</v>
      </c>
      <c r="I65" s="99">
        <v>1.7330398685345534</v>
      </c>
      <c r="J65" s="99">
        <v>1.8688328356155919</v>
      </c>
      <c r="K65" s="99">
        <v>1.691118831902197</v>
      </c>
      <c r="L65" s="99">
        <v>1.7779528371213553</v>
      </c>
      <c r="M65" s="99">
        <v>1.4157260797940201</v>
      </c>
      <c r="N65" s="99">
        <v>1.5503429883451025</v>
      </c>
      <c r="O65" s="99">
        <v>1.616835991314737</v>
      </c>
      <c r="P65" s="99">
        <v>1.2206319541525541</v>
      </c>
      <c r="Q65" s="99">
        <v>1.237336237511564</v>
      </c>
      <c r="R65" s="99">
        <v>1.357926735778755</v>
      </c>
      <c r="S65" s="99">
        <v>1.2373038216469427</v>
      </c>
      <c r="T65" s="99">
        <v>1.1531627342669448</v>
      </c>
      <c r="U65" s="99">
        <v>1.056241093140569</v>
      </c>
      <c r="V65" s="99">
        <v>0.91160361102961662</v>
      </c>
      <c r="W65" s="99">
        <v>0.87688463166908681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2.8041571632503766E-2</v>
      </c>
      <c r="D66" s="123">
        <f t="shared" si="27"/>
        <v>2.0763102338282647E-2</v>
      </c>
      <c r="E66" s="123">
        <f t="shared" si="27"/>
        <v>0.67228084723255277</v>
      </c>
      <c r="F66" s="123">
        <f t="shared" si="27"/>
        <v>0.76050008315261119</v>
      </c>
      <c r="G66" s="123">
        <f t="shared" si="27"/>
        <v>0.82833985998019011</v>
      </c>
      <c r="H66" s="123">
        <f t="shared" si="27"/>
        <v>1.982949901071333</v>
      </c>
      <c r="I66" s="123">
        <f t="shared" si="27"/>
        <v>1.2548702579335294</v>
      </c>
      <c r="J66" s="123">
        <f t="shared" si="27"/>
        <v>1.2567434688851449</v>
      </c>
      <c r="K66" s="123">
        <f t="shared" si="27"/>
        <v>0.89584374936421873</v>
      </c>
      <c r="L66" s="123">
        <f t="shared" si="27"/>
        <v>1.0846165932141516</v>
      </c>
      <c r="M66" s="123">
        <f t="shared" si="27"/>
        <v>0.8944356531520532</v>
      </c>
      <c r="N66" s="123">
        <f t="shared" si="27"/>
        <v>0.79044789337705745</v>
      </c>
      <c r="O66" s="123">
        <f t="shared" si="27"/>
        <v>0.69331080772626918</v>
      </c>
      <c r="P66" s="123">
        <f t="shared" si="27"/>
        <v>0.25636522434495512</v>
      </c>
      <c r="Q66" s="123">
        <f t="shared" si="27"/>
        <v>0.23218844057495872</v>
      </c>
      <c r="R66" s="123">
        <f t="shared" si="27"/>
        <v>0.1523748927427851</v>
      </c>
      <c r="S66" s="123">
        <f t="shared" si="27"/>
        <v>0.30289598966815728</v>
      </c>
      <c r="T66" s="123">
        <f t="shared" si="27"/>
        <v>0.29076627250055304</v>
      </c>
      <c r="U66" s="123">
        <f t="shared" si="27"/>
        <v>0.33527301228147832</v>
      </c>
      <c r="V66" s="123">
        <f t="shared" si="27"/>
        <v>0.48928800999794753</v>
      </c>
      <c r="W66" s="123">
        <f t="shared" si="27"/>
        <v>0.32463215899004022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2.8041571632503766E-2</v>
      </c>
      <c r="D67" s="99">
        <f>RES_hhdet_in_tesh!D67/RES_summary!D$21</f>
        <v>2.0763102338282647E-2</v>
      </c>
      <c r="E67" s="99">
        <f>RES_hhdet_in_tesh!E67/RES_summary!E$21</f>
        <v>0.67228084723255277</v>
      </c>
      <c r="F67" s="99">
        <f>RES_hhdet_in_tesh!F67/RES_summary!F$21</f>
        <v>0.76050008315261119</v>
      </c>
      <c r="G67" s="99">
        <f>RES_hhdet_in_tesh!G67/RES_summary!G$21</f>
        <v>0.82833985998019011</v>
      </c>
      <c r="H67" s="99">
        <f>RES_hhdet_in_tesh!H67/RES_summary!H$21</f>
        <v>1.982949901071333</v>
      </c>
      <c r="I67" s="99">
        <f>RES_hhdet_in_tesh!I67/RES_summary!I$21</f>
        <v>1.2548702579335294</v>
      </c>
      <c r="J67" s="99">
        <f>RES_hhdet_in_tesh!J67/RES_summary!J$21</f>
        <v>1.2567434688851449</v>
      </c>
      <c r="K67" s="99">
        <f>RES_hhdet_in_tesh!K67/RES_summary!K$21</f>
        <v>0.89584374936421873</v>
      </c>
      <c r="L67" s="99">
        <f>RES_hhdet_in_tesh!L67/RES_summary!L$21</f>
        <v>1.0846165932141516</v>
      </c>
      <c r="M67" s="99">
        <f>RES_hhdet_in_tesh!M67/RES_summary!M$21</f>
        <v>0.8944356531520532</v>
      </c>
      <c r="N67" s="99">
        <f>RES_hhdet_in_tesh!N67/RES_summary!N$21</f>
        <v>0.79044789337705745</v>
      </c>
      <c r="O67" s="99">
        <f>RES_hhdet_in_tesh!O67/RES_summary!O$21</f>
        <v>0.69331080772626918</v>
      </c>
      <c r="P67" s="99">
        <f>RES_hhdet_in_tesh!P67/RES_summary!P$21</f>
        <v>0.25636522434495512</v>
      </c>
      <c r="Q67" s="99">
        <f>RES_hhdet_in_tesh!Q67/RES_summary!Q$21</f>
        <v>0.23218844057495872</v>
      </c>
      <c r="R67" s="99">
        <f>RES_hhdet_in_tesh!R67/RES_summary!R$21</f>
        <v>0.1523748927427851</v>
      </c>
      <c r="S67" s="99">
        <f>RES_hhdet_in_tesh!S67/RES_summary!S$21</f>
        <v>0.30289598966815728</v>
      </c>
      <c r="T67" s="99">
        <f>RES_hhdet_in_tesh!T67/RES_summary!T$21</f>
        <v>0.29076627250055304</v>
      </c>
      <c r="U67" s="99">
        <f>RES_hhdet_in_tesh!U67/RES_summary!U$21</f>
        <v>0.33527301228147832</v>
      </c>
      <c r="V67" s="99">
        <f>RES_hhdet_in_tesh!V67/RES_summary!V$21</f>
        <v>0.48928800999794753</v>
      </c>
      <c r="W67" s="99">
        <f>RES_hhdet_in_tesh!W67/RES_summary!W$21</f>
        <v>0.32463215899004022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15.736311896258171</v>
      </c>
      <c r="D68" s="123">
        <v>17.886872050230377</v>
      </c>
      <c r="E68" s="123">
        <v>17.899675147182787</v>
      </c>
      <c r="F68" s="123">
        <v>17.239168513748538</v>
      </c>
      <c r="G68" s="123">
        <v>17.792162200724409</v>
      </c>
      <c r="H68" s="123">
        <v>20.589308464948722</v>
      </c>
      <c r="I68" s="123">
        <v>21.391483742692316</v>
      </c>
      <c r="J68" s="123">
        <v>23.937804594201907</v>
      </c>
      <c r="K68" s="123">
        <v>18.318275684218641</v>
      </c>
      <c r="L68" s="123">
        <v>17.141594569876208</v>
      </c>
      <c r="M68" s="123">
        <v>14.848012188374774</v>
      </c>
      <c r="N68" s="123">
        <v>15.184748076392895</v>
      </c>
      <c r="O68" s="123">
        <v>13.762916316119913</v>
      </c>
      <c r="P68" s="123">
        <v>13.023028683183423</v>
      </c>
      <c r="Q68" s="123">
        <v>13.263244539855211</v>
      </c>
      <c r="R68" s="123">
        <v>18.83869098621043</v>
      </c>
      <c r="S68" s="123">
        <v>20.70212967835835</v>
      </c>
      <c r="T68" s="123">
        <v>20.690425306474143</v>
      </c>
      <c r="U68" s="123">
        <v>16.972876454679145</v>
      </c>
      <c r="V68" s="123">
        <v>13.752711377044259</v>
      </c>
      <c r="W68" s="123">
        <v>16.199687311688219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15.759736872035472</v>
      </c>
      <c r="D69" s="99">
        <v>17.887069228409572</v>
      </c>
      <c r="E69" s="99">
        <v>17.915877113643649</v>
      </c>
      <c r="F69" s="99">
        <v>17.257272837350463</v>
      </c>
      <c r="G69" s="99">
        <v>17.827604289932466</v>
      </c>
      <c r="H69" s="99">
        <v>20.561233348982331</v>
      </c>
      <c r="I69" s="99">
        <v>21.391379611457662</v>
      </c>
      <c r="J69" s="99">
        <v>23.896161953382087</v>
      </c>
      <c r="K69" s="99">
        <v>18.35170113684093</v>
      </c>
      <c r="L69" s="99">
        <v>17.25532414368454</v>
      </c>
      <c r="M69" s="99">
        <v>14.6376449743411</v>
      </c>
      <c r="N69" s="99">
        <v>15.136157364174283</v>
      </c>
      <c r="O69" s="99">
        <v>13.762886194680481</v>
      </c>
      <c r="P69" s="99">
        <v>13.021783241537335</v>
      </c>
      <c r="Q69" s="99">
        <v>13.262690513056626</v>
      </c>
      <c r="R69" s="99">
        <v>18.900655157554336</v>
      </c>
      <c r="S69" s="99">
        <v>20.625319639896709</v>
      </c>
      <c r="T69" s="99">
        <v>20.732813895682977</v>
      </c>
      <c r="U69" s="99">
        <v>16.978691782815236</v>
      </c>
      <c r="V69" s="99">
        <v>13.725248604374363</v>
      </c>
      <c r="W69" s="99">
        <v>16.199278636316638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15.761048917008527</v>
      </c>
      <c r="D70" s="99">
        <v>17.890089405048187</v>
      </c>
      <c r="E70" s="99">
        <v>17.923055412144549</v>
      </c>
      <c r="F70" s="99">
        <v>17.26319011760031</v>
      </c>
      <c r="G70" s="99">
        <v>17.836310395369097</v>
      </c>
      <c r="H70" s="99">
        <v>20.574587533330302</v>
      </c>
      <c r="I70" s="99">
        <v>21.404284816088666</v>
      </c>
      <c r="J70" s="99">
        <v>23.914504488720105</v>
      </c>
      <c r="K70" s="99">
        <v>18.367997243110832</v>
      </c>
      <c r="L70" s="99">
        <v>17.266404312863262</v>
      </c>
      <c r="M70" s="99">
        <v>0</v>
      </c>
      <c r="N70" s="99">
        <v>15.139876369071919</v>
      </c>
      <c r="O70" s="99">
        <v>13.76536279761806</v>
      </c>
      <c r="P70" s="99">
        <v>13.052416571036282</v>
      </c>
      <c r="Q70" s="99">
        <v>13.296082511503961</v>
      </c>
      <c r="R70" s="99">
        <v>18.949806610985185</v>
      </c>
      <c r="S70" s="99">
        <v>20.660353252524292</v>
      </c>
      <c r="T70" s="99">
        <v>20.778226974041974</v>
      </c>
      <c r="U70" s="99">
        <v>17.011012277864655</v>
      </c>
      <c r="V70" s="99">
        <v>13.746623830605877</v>
      </c>
      <c r="W70" s="99">
        <v>16.221388360678176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6.517406154013905</v>
      </c>
      <c r="D71" s="102">
        <v>7.6149383521884237</v>
      </c>
      <c r="E71" s="102">
        <v>7.6258335537789534</v>
      </c>
      <c r="F71" s="102">
        <v>7.8495003430479491</v>
      </c>
      <c r="G71" s="102">
        <v>7.9834678479430243</v>
      </c>
      <c r="H71" s="102">
        <v>9.1248976538933295</v>
      </c>
      <c r="I71" s="102">
        <v>10.533379079701643</v>
      </c>
      <c r="J71" s="102">
        <v>10.636300925878558</v>
      </c>
      <c r="K71" s="102">
        <v>8.2828394314248577</v>
      </c>
      <c r="L71" s="102">
        <v>7.7329016297274746</v>
      </c>
      <c r="M71" s="102">
        <v>0</v>
      </c>
      <c r="N71" s="102">
        <v>7.096267294865866</v>
      </c>
      <c r="O71" s="102">
        <v>6.7422718878318735</v>
      </c>
      <c r="P71" s="102">
        <v>5.710523846822376</v>
      </c>
      <c r="Q71" s="102">
        <v>5.7460933960649792</v>
      </c>
      <c r="R71" s="102">
        <v>8.3155460300529125</v>
      </c>
      <c r="S71" s="102">
        <v>9.6175646190325725</v>
      </c>
      <c r="T71" s="102">
        <v>8.8851953651766529</v>
      </c>
      <c r="U71" s="102">
        <v>7.3687057456104608</v>
      </c>
      <c r="V71" s="102">
        <v>5.6051321649785351</v>
      </c>
      <c r="W71" s="102">
        <v>7.3683968094548087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9.2436427629946216</v>
      </c>
      <c r="D72" s="105">
        <v>10.275151052859762</v>
      </c>
      <c r="E72" s="105">
        <v>10.297221858365596</v>
      </c>
      <c r="F72" s="105">
        <v>9.4136897745523616</v>
      </c>
      <c r="G72" s="105">
        <v>9.8528425474260697</v>
      </c>
      <c r="H72" s="105">
        <v>11.449689879436972</v>
      </c>
      <c r="I72" s="105">
        <v>10.870905736387027</v>
      </c>
      <c r="J72" s="105">
        <v>13.27820356284154</v>
      </c>
      <c r="K72" s="105">
        <v>10.085157811685974</v>
      </c>
      <c r="L72" s="105">
        <v>9.5335026831357847</v>
      </c>
      <c r="M72" s="105">
        <v>0</v>
      </c>
      <c r="N72" s="105">
        <v>8.0436090742060546</v>
      </c>
      <c r="O72" s="105">
        <v>7.0230909097861849</v>
      </c>
      <c r="P72" s="105">
        <v>7.341892724213908</v>
      </c>
      <c r="Q72" s="105">
        <v>7.5499891154389829</v>
      </c>
      <c r="R72" s="105">
        <v>10.634260580932271</v>
      </c>
      <c r="S72" s="105">
        <v>11.042788633491718</v>
      </c>
      <c r="T72" s="105">
        <v>11.893031608865325</v>
      </c>
      <c r="U72" s="105">
        <v>9.6423065322541941</v>
      </c>
      <c r="V72" s="105">
        <v>8.1414916656273419</v>
      </c>
      <c r="W72" s="105">
        <v>8.852991551223365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15.630489304561701</v>
      </c>
      <c r="D73" s="102">
        <v>17.828951420054434</v>
      </c>
      <c r="E73" s="102">
        <v>17.680504175680657</v>
      </c>
      <c r="F73" s="102">
        <v>17.091441216288604</v>
      </c>
      <c r="G73" s="102">
        <v>17.548080920722786</v>
      </c>
      <c r="H73" s="102">
        <v>20.770827222956846</v>
      </c>
      <c r="I73" s="102">
        <v>0</v>
      </c>
      <c r="J73" s="102">
        <v>24.063309837714129</v>
      </c>
      <c r="K73" s="102">
        <v>18.217188415017933</v>
      </c>
      <c r="L73" s="102">
        <v>16.756414152517628</v>
      </c>
      <c r="M73" s="102">
        <v>16.137726400976817</v>
      </c>
      <c r="N73" s="102">
        <v>15.526944529714836</v>
      </c>
      <c r="O73" s="102">
        <v>0</v>
      </c>
      <c r="P73" s="102">
        <v>0</v>
      </c>
      <c r="Q73" s="102">
        <v>13.281612114890002</v>
      </c>
      <c r="R73" s="102">
        <v>18.375031673440766</v>
      </c>
      <c r="S73" s="102">
        <v>21.114036886055381</v>
      </c>
      <c r="T73" s="102">
        <v>20.420133094532019</v>
      </c>
      <c r="U73" s="102">
        <v>16.886464048690097</v>
      </c>
      <c r="V73" s="102">
        <v>13.860494302296035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15.637085553805548</v>
      </c>
      <c r="D74" s="105">
        <v>17.841303054784486</v>
      </c>
      <c r="E74" s="105">
        <v>17.702557049399669</v>
      </c>
      <c r="F74" s="105">
        <v>17.105380205916287</v>
      </c>
      <c r="G74" s="105">
        <v>17.560191977277977</v>
      </c>
      <c r="H74" s="105">
        <v>20.778044094852664</v>
      </c>
      <c r="I74" s="105">
        <v>0</v>
      </c>
      <c r="J74" s="105">
        <v>24.071678253277987</v>
      </c>
      <c r="K74" s="105">
        <v>18.226316595356398</v>
      </c>
      <c r="L74" s="105">
        <v>16.761176037348605</v>
      </c>
      <c r="M74" s="105">
        <v>16.144465205112866</v>
      </c>
      <c r="N74" s="105">
        <v>15.529100213255477</v>
      </c>
      <c r="O74" s="105">
        <v>0</v>
      </c>
      <c r="P74" s="105">
        <v>0</v>
      </c>
      <c r="Q74" s="105">
        <v>13.311834265449814</v>
      </c>
      <c r="R74" s="105">
        <v>18.418364107056174</v>
      </c>
      <c r="S74" s="105">
        <v>21.149055153582097</v>
      </c>
      <c r="T74" s="105">
        <v>20.437571898037891</v>
      </c>
      <c r="U74" s="105">
        <v>16.89502706308161</v>
      </c>
      <c r="V74" s="105">
        <v>13.849401113853999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6.459311481316079</v>
      </c>
      <c r="D75" s="99">
        <v>7.593900369213034</v>
      </c>
      <c r="E75" s="99">
        <v>7.5299498715331685</v>
      </c>
      <c r="F75" s="99">
        <v>7.7768123186043869</v>
      </c>
      <c r="G75" s="99">
        <v>7.8508738318290634</v>
      </c>
      <c r="H75" s="99">
        <v>9.2001095539097619</v>
      </c>
      <c r="I75" s="99">
        <v>0</v>
      </c>
      <c r="J75" s="99">
        <v>10.688909260560745</v>
      </c>
      <c r="K75" s="99">
        <v>8.2117297353036118</v>
      </c>
      <c r="L75" s="99">
        <v>7.4888871024253136</v>
      </c>
      <c r="M75" s="99">
        <v>7.5475339281696519</v>
      </c>
      <c r="N75" s="99">
        <v>7.2905621443635154</v>
      </c>
      <c r="O75" s="99">
        <v>0</v>
      </c>
      <c r="P75" s="99">
        <v>0</v>
      </c>
      <c r="Q75" s="99">
        <v>5.7422760732172886</v>
      </c>
      <c r="R75" s="99">
        <v>8.0537985548137918</v>
      </c>
      <c r="S75" s="99">
        <v>9.8667652890559516</v>
      </c>
      <c r="T75" s="99">
        <v>8.7351437800029608</v>
      </c>
      <c r="U75" s="99">
        <v>7.2864706337673102</v>
      </c>
      <c r="V75" s="99">
        <v>5.5909131886217098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9.1777740724894716</v>
      </c>
      <c r="D76" s="99">
        <v>10.247402685571453</v>
      </c>
      <c r="E76" s="99">
        <v>10.172607177866499</v>
      </c>
      <c r="F76" s="99">
        <v>9.3285678873118982</v>
      </c>
      <c r="G76" s="99">
        <v>9.7093181454489113</v>
      </c>
      <c r="H76" s="99">
        <v>11.577934540942902</v>
      </c>
      <c r="I76" s="99">
        <v>0</v>
      </c>
      <c r="J76" s="99">
        <v>13.38276899271724</v>
      </c>
      <c r="K76" s="99">
        <v>10.014586860052788</v>
      </c>
      <c r="L76" s="99">
        <v>9.2722889349232922</v>
      </c>
      <c r="M76" s="99">
        <v>8.5969312769432147</v>
      </c>
      <c r="N76" s="99">
        <v>8.2385380688919607</v>
      </c>
      <c r="O76" s="99">
        <v>0</v>
      </c>
      <c r="P76" s="99">
        <v>0</v>
      </c>
      <c r="Q76" s="99">
        <v>7.5695581922325257</v>
      </c>
      <c r="R76" s="99">
        <v>10.364565552242381</v>
      </c>
      <c r="S76" s="99">
        <v>11.282289864526145</v>
      </c>
      <c r="T76" s="99">
        <v>11.702428118034934</v>
      </c>
      <c r="U76" s="99">
        <v>9.6085564293142998</v>
      </c>
      <c r="V76" s="99">
        <v>8.2584879252322878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6.3005151064990788</v>
      </c>
      <c r="D77" s="123">
        <v>7.059676379725385</v>
      </c>
      <c r="E77" s="123">
        <v>7.0330622503726667</v>
      </c>
      <c r="F77" s="123">
        <v>6.8880422293524237</v>
      </c>
      <c r="G77" s="123">
        <v>7.235815109208656</v>
      </c>
      <c r="H77" s="123">
        <v>8.5806847728500184</v>
      </c>
      <c r="I77" s="123">
        <v>7.9265627438422719</v>
      </c>
      <c r="J77" s="123">
        <v>8.9270863251938781</v>
      </c>
      <c r="K77" s="123">
        <v>6.6729942588059981</v>
      </c>
      <c r="L77" s="123">
        <v>6.1888012479564054</v>
      </c>
      <c r="M77" s="123">
        <v>5.1006971949300537</v>
      </c>
      <c r="N77" s="123">
        <v>5.2453682348805639</v>
      </c>
      <c r="O77" s="123">
        <v>4.891926498928262</v>
      </c>
      <c r="P77" s="123">
        <v>4.6015323306004738</v>
      </c>
      <c r="Q77" s="123">
        <v>4.5411463095824942</v>
      </c>
      <c r="R77" s="123">
        <v>6.0458485414781311</v>
      </c>
      <c r="S77" s="123">
        <v>6.9427255093394926</v>
      </c>
      <c r="T77" s="123">
        <v>6.1386450589143111</v>
      </c>
      <c r="U77" s="123">
        <v>5.3458863241148675</v>
      </c>
      <c r="V77" s="123">
        <v>4.3354392492979175</v>
      </c>
      <c r="W77" s="123">
        <v>4.9874627702259797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6.1981833334249723</v>
      </c>
      <c r="D78" s="99">
        <v>7.0670313012630341</v>
      </c>
      <c r="E78" s="99">
        <v>7.1593388878679303</v>
      </c>
      <c r="F78" s="99">
        <v>6.9457773154659534</v>
      </c>
      <c r="G78" s="99">
        <v>7.2137793405205439</v>
      </c>
      <c r="H78" s="99">
        <v>8.3339828055352978</v>
      </c>
      <c r="I78" s="99">
        <v>8.2571247522799407</v>
      </c>
      <c r="J78" s="99">
        <v>8.676135653835896</v>
      </c>
      <c r="K78" s="99">
        <v>6.7378495076693508</v>
      </c>
      <c r="L78" s="99">
        <v>6.2845442593346892</v>
      </c>
      <c r="M78" s="99">
        <v>4.8572274726392406</v>
      </c>
      <c r="N78" s="99">
        <v>5.1746875648402417</v>
      </c>
      <c r="O78" s="99">
        <v>5.3147504580916269</v>
      </c>
      <c r="P78" s="99">
        <v>4.5229191953032464</v>
      </c>
      <c r="Q78" s="99">
        <v>4.6116045626349793</v>
      </c>
      <c r="R78" s="99">
        <v>5.971812816344289</v>
      </c>
      <c r="S78" s="99">
        <v>6.5615098879264675</v>
      </c>
      <c r="T78" s="99">
        <v>6.1221637669106004</v>
      </c>
      <c r="U78" s="99">
        <v>5.5376950530770177</v>
      </c>
      <c r="V78" s="99">
        <v>4.2280050917109389</v>
      </c>
      <c r="W78" s="99">
        <v>5.1339589299019694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6.3014385876721395</v>
      </c>
      <c r="D79" s="110">
        <v>7.0595633325992235</v>
      </c>
      <c r="E79" s="110">
        <v>7.0312102630232278</v>
      </c>
      <c r="F79" s="110">
        <v>6.8872476945538192</v>
      </c>
      <c r="G79" s="110">
        <v>7.2361161237389222</v>
      </c>
      <c r="H79" s="110">
        <v>8.5841400252073061</v>
      </c>
      <c r="I79" s="110">
        <v>7.922395122204442</v>
      </c>
      <c r="J79" s="110">
        <v>8.9344221266374628</v>
      </c>
      <c r="K79" s="110">
        <v>6.6710737019173987</v>
      </c>
      <c r="L79" s="110">
        <v>6.1860348690556934</v>
      </c>
      <c r="M79" s="110">
        <v>5.1101724332993603</v>
      </c>
      <c r="N79" s="110">
        <v>5.2479504590790871</v>
      </c>
      <c r="O79" s="110">
        <v>4.877004809864478</v>
      </c>
      <c r="P79" s="110">
        <v>4.6036162377118339</v>
      </c>
      <c r="Q79" s="110">
        <v>4.5398997487801669</v>
      </c>
      <c r="R79" s="110">
        <v>6.0474001172251928</v>
      </c>
      <c r="S79" s="110">
        <v>6.9550459112341851</v>
      </c>
      <c r="T79" s="110">
        <v>6.1393275934100346</v>
      </c>
      <c r="U79" s="110">
        <v>5.3359976754617335</v>
      </c>
      <c r="V79" s="110">
        <v>4.3396136576172859</v>
      </c>
      <c r="W79" s="110">
        <v>4.9831000116779984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127.46864656662594</v>
      </c>
      <c r="D81" s="118">
        <f t="shared" si="28"/>
        <v>124.91704984444385</v>
      </c>
      <c r="E81" s="118">
        <f t="shared" si="28"/>
        <v>129.32071329107023</v>
      </c>
      <c r="F81" s="118">
        <f t="shared" si="28"/>
        <v>118.75401343989986</v>
      </c>
      <c r="G81" s="118">
        <f t="shared" si="28"/>
        <v>109.93502064941424</v>
      </c>
      <c r="H81" s="118">
        <f t="shared" si="28"/>
        <v>123.75807928079519</v>
      </c>
      <c r="I81" s="118">
        <f t="shared" si="28"/>
        <v>114.84621068950517</v>
      </c>
      <c r="J81" s="118">
        <f t="shared" si="28"/>
        <v>132.12147239860624</v>
      </c>
      <c r="K81" s="118">
        <f t="shared" si="28"/>
        <v>103.80409682266315</v>
      </c>
      <c r="L81" s="118">
        <f t="shared" si="28"/>
        <v>111.29656443233193</v>
      </c>
      <c r="M81" s="118">
        <f t="shared" si="28"/>
        <v>94.727232183308132</v>
      </c>
      <c r="N81" s="118">
        <f t="shared" si="28"/>
        <v>106.1270136996136</v>
      </c>
      <c r="O81" s="118">
        <f t="shared" si="28"/>
        <v>103.21127694706907</v>
      </c>
      <c r="P81" s="118">
        <f t="shared" si="28"/>
        <v>83.653902305147994</v>
      </c>
      <c r="Q81" s="118">
        <f t="shared" si="28"/>
        <v>84.135035528099252</v>
      </c>
      <c r="R81" s="118">
        <f t="shared" ref="R81:V81" si="29">R82+R85+R87+R100</f>
        <v>87.365800679790112</v>
      </c>
      <c r="S81" s="118">
        <f t="shared" si="29"/>
        <v>90.765617058403478</v>
      </c>
      <c r="T81" s="118">
        <f t="shared" si="29"/>
        <v>88.661800724440425</v>
      </c>
      <c r="U81" s="118">
        <f t="shared" si="29"/>
        <v>80.053826954608525</v>
      </c>
      <c r="V81" s="118">
        <f t="shared" si="29"/>
        <v>66.738449292504384</v>
      </c>
      <c r="W81" s="118">
        <f t="shared" ref="W81" si="30">W82+W85+W87+W100</f>
        <v>68.757190621844657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105.49377844832269</v>
      </c>
      <c r="D82" s="123">
        <f t="shared" si="31"/>
        <v>100.11449158422859</v>
      </c>
      <c r="E82" s="123">
        <f t="shared" si="31"/>
        <v>104.12690195968001</v>
      </c>
      <c r="F82" s="123">
        <f t="shared" si="31"/>
        <v>93.813376920371709</v>
      </c>
      <c r="G82" s="123">
        <f t="shared" si="31"/>
        <v>84.584724512631979</v>
      </c>
      <c r="H82" s="123">
        <f t="shared" si="31"/>
        <v>92.387937070384567</v>
      </c>
      <c r="I82" s="123">
        <f t="shared" si="31"/>
        <v>83.874239981857954</v>
      </c>
      <c r="J82" s="123">
        <f t="shared" si="31"/>
        <v>97.161886863372331</v>
      </c>
      <c r="K82" s="123">
        <f t="shared" si="31"/>
        <v>78.315114626554134</v>
      </c>
      <c r="L82" s="123">
        <f t="shared" si="31"/>
        <v>87.095622577147608</v>
      </c>
      <c r="M82" s="123">
        <f t="shared" si="31"/>
        <v>72.713048039588855</v>
      </c>
      <c r="N82" s="123">
        <f t="shared" si="31"/>
        <v>85.443132393175162</v>
      </c>
      <c r="O82" s="123">
        <f t="shared" si="31"/>
        <v>84.528383191234127</v>
      </c>
      <c r="P82" s="123">
        <f t="shared" si="31"/>
        <v>63.190796487830461</v>
      </c>
      <c r="Q82" s="123">
        <f t="shared" si="31"/>
        <v>64.464637783654481</v>
      </c>
      <c r="R82" s="123">
        <f t="shared" ref="R82:V82" si="32">SUM(R83:R84)</f>
        <v>63.608521690806384</v>
      </c>
      <c r="S82" s="123">
        <f t="shared" si="32"/>
        <v>62.986119009557235</v>
      </c>
      <c r="T82" s="123">
        <f t="shared" si="32"/>
        <v>61.070856118895705</v>
      </c>
      <c r="U82" s="123">
        <f t="shared" si="32"/>
        <v>57.592596037635879</v>
      </c>
      <c r="V82" s="123">
        <f t="shared" si="32"/>
        <v>48.217826370377146</v>
      </c>
      <c r="W82" s="123">
        <f t="shared" ref="W82" si="33">SUM(W83:W84)</f>
        <v>47.607128153656838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104.49356367321954</v>
      </c>
      <c r="D83" s="99">
        <v>99.180909173117755</v>
      </c>
      <c r="E83" s="99">
        <v>103.17996648515829</v>
      </c>
      <c r="F83" s="99">
        <v>92.96761634137961</v>
      </c>
      <c r="G83" s="99">
        <v>83.831330758467445</v>
      </c>
      <c r="H83" s="99">
        <v>91.584180309675588</v>
      </c>
      <c r="I83" s="99">
        <v>83.157884866186748</v>
      </c>
      <c r="J83" s="99">
        <v>96.340238262865313</v>
      </c>
      <c r="K83" s="99">
        <v>77.661250078463524</v>
      </c>
      <c r="L83" s="99">
        <v>86.378650297529106</v>
      </c>
      <c r="M83" s="99">
        <v>72.124743225973845</v>
      </c>
      <c r="N83" s="99">
        <v>84.757155256379988</v>
      </c>
      <c r="O83" s="99">
        <v>83.853142140400166</v>
      </c>
      <c r="P83" s="99">
        <v>62.686717320679669</v>
      </c>
      <c r="Q83" s="99">
        <v>63.951643302392064</v>
      </c>
      <c r="R83" s="99">
        <v>63.109129565236032</v>
      </c>
      <c r="S83" s="99">
        <v>62.496971182189284</v>
      </c>
      <c r="T83" s="99">
        <v>60.598599456912929</v>
      </c>
      <c r="U83" s="99">
        <v>57.153561033503188</v>
      </c>
      <c r="V83" s="99">
        <v>47.850810279749389</v>
      </c>
      <c r="W83" s="99">
        <v>47.248143519109831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1.0002147751031507</v>
      </c>
      <c r="D84" s="99">
        <v>0.93358241111083284</v>
      </c>
      <c r="E84" s="99">
        <v>0.94693547452172155</v>
      </c>
      <c r="F84" s="99">
        <v>0.84576057899209489</v>
      </c>
      <c r="G84" s="99">
        <v>0.75339375416453092</v>
      </c>
      <c r="H84" s="99">
        <v>0.80375676070897417</v>
      </c>
      <c r="I84" s="99">
        <v>0.71635511567120624</v>
      </c>
      <c r="J84" s="99">
        <v>0.8216486005070196</v>
      </c>
      <c r="K84" s="99">
        <v>0.65386454809061267</v>
      </c>
      <c r="L84" s="99">
        <v>0.71697227961849963</v>
      </c>
      <c r="M84" s="99">
        <v>0.58830481361500797</v>
      </c>
      <c r="N84" s="99">
        <v>0.68597713679517025</v>
      </c>
      <c r="O84" s="99">
        <v>0.67524105083396746</v>
      </c>
      <c r="P84" s="99">
        <v>0.50407916715079237</v>
      </c>
      <c r="Q84" s="99">
        <v>0.51299448126241698</v>
      </c>
      <c r="R84" s="99">
        <v>0.49939212557035023</v>
      </c>
      <c r="S84" s="99">
        <v>0.48914782736795198</v>
      </c>
      <c r="T84" s="99">
        <v>0.47225666198277427</v>
      </c>
      <c r="U84" s="99">
        <v>0.43903500413268959</v>
      </c>
      <c r="V84" s="99">
        <v>0.3670160906277562</v>
      </c>
      <c r="W84" s="99">
        <v>0.3589846345470078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2.7944264798944032E-2</v>
      </c>
      <c r="D85" s="123">
        <f t="shared" si="34"/>
        <v>2.0762618351483398E-2</v>
      </c>
      <c r="E85" s="123">
        <f t="shared" si="34"/>
        <v>0.67245024970648304</v>
      </c>
      <c r="F85" s="123">
        <f t="shared" si="34"/>
        <v>0.76052887269653791</v>
      </c>
      <c r="G85" s="123">
        <f t="shared" si="34"/>
        <v>0.82825355137455214</v>
      </c>
      <c r="H85" s="123">
        <f t="shared" si="34"/>
        <v>1.9829721541817551</v>
      </c>
      <c r="I85" s="123">
        <f t="shared" si="34"/>
        <v>1.2548291249161174</v>
      </c>
      <c r="J85" s="123">
        <f t="shared" si="34"/>
        <v>1.256683610779288</v>
      </c>
      <c r="K85" s="123">
        <f t="shared" si="34"/>
        <v>0.89580807966536391</v>
      </c>
      <c r="L85" s="123">
        <f t="shared" si="34"/>
        <v>1.0846834765520352</v>
      </c>
      <c r="M85" s="123">
        <f t="shared" si="34"/>
        <v>0.89439730520669869</v>
      </c>
      <c r="N85" s="123">
        <f t="shared" si="34"/>
        <v>0.79044407478793877</v>
      </c>
      <c r="O85" s="123">
        <f t="shared" si="34"/>
        <v>0.69322217186157409</v>
      </c>
      <c r="P85" s="123">
        <f t="shared" si="34"/>
        <v>0.25646057065904004</v>
      </c>
      <c r="Q85" s="123">
        <f t="shared" si="34"/>
        <v>0.23173307378362795</v>
      </c>
      <c r="R85" s="123">
        <f t="shared" si="34"/>
        <v>0.15241250304602419</v>
      </c>
      <c r="S85" s="123">
        <f t="shared" si="34"/>
        <v>0.30294610252452753</v>
      </c>
      <c r="T85" s="123">
        <f t="shared" si="34"/>
        <v>0.29074368803641465</v>
      </c>
      <c r="U85" s="123">
        <f t="shared" si="34"/>
        <v>0.33529660754728235</v>
      </c>
      <c r="V85" s="123">
        <f t="shared" si="34"/>
        <v>0.48926735348850503</v>
      </c>
      <c r="W85" s="123">
        <f t="shared" si="34"/>
        <v>0.32464388619997708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2.7944264798944032E-2</v>
      </c>
      <c r="D86" s="99">
        <f>RES_hhdet_in_tesh!D86/RES_summary!D$21</f>
        <v>2.0762618351483398E-2</v>
      </c>
      <c r="E86" s="99">
        <f>RES_hhdet_in_tesh!E86/RES_summary!E$21</f>
        <v>0.67245024970648304</v>
      </c>
      <c r="F86" s="99">
        <f>RES_hhdet_in_tesh!F86/RES_summary!F$21</f>
        <v>0.76052887269653791</v>
      </c>
      <c r="G86" s="99">
        <f>RES_hhdet_in_tesh!G86/RES_summary!G$21</f>
        <v>0.82825355137455214</v>
      </c>
      <c r="H86" s="99">
        <f>RES_hhdet_in_tesh!H86/RES_summary!H$21</f>
        <v>1.9829721541817551</v>
      </c>
      <c r="I86" s="99">
        <f>RES_hhdet_in_tesh!I86/RES_summary!I$21</f>
        <v>1.2548291249161174</v>
      </c>
      <c r="J86" s="99">
        <f>RES_hhdet_in_tesh!J86/RES_summary!J$21</f>
        <v>1.256683610779288</v>
      </c>
      <c r="K86" s="99">
        <f>RES_hhdet_in_tesh!K86/RES_summary!K$21</f>
        <v>0.89580807966536391</v>
      </c>
      <c r="L86" s="99">
        <f>RES_hhdet_in_tesh!L86/RES_summary!L$21</f>
        <v>1.0846834765520352</v>
      </c>
      <c r="M86" s="99">
        <f>RES_hhdet_in_tesh!M86/RES_summary!M$21</f>
        <v>0.89439730520669869</v>
      </c>
      <c r="N86" s="99">
        <f>RES_hhdet_in_tesh!N86/RES_summary!N$21</f>
        <v>0.79044407478793877</v>
      </c>
      <c r="O86" s="99">
        <f>RES_hhdet_in_tesh!O86/RES_summary!O$21</f>
        <v>0.69322217186157409</v>
      </c>
      <c r="P86" s="99">
        <f>RES_hhdet_in_tesh!P86/RES_summary!P$21</f>
        <v>0.25646057065904004</v>
      </c>
      <c r="Q86" s="99">
        <f>RES_hhdet_in_tesh!Q86/RES_summary!Q$21</f>
        <v>0.23173307378362795</v>
      </c>
      <c r="R86" s="99">
        <f>RES_hhdet_in_tesh!R86/RES_summary!R$21</f>
        <v>0.15241250304602419</v>
      </c>
      <c r="S86" s="99">
        <f>RES_hhdet_in_tesh!S86/RES_summary!S$21</f>
        <v>0.30294610252452753</v>
      </c>
      <c r="T86" s="99">
        <f>RES_hhdet_in_tesh!T86/RES_summary!T$21</f>
        <v>0.29074368803641465</v>
      </c>
      <c r="U86" s="99">
        <f>RES_hhdet_in_tesh!U86/RES_summary!U$21</f>
        <v>0.33529660754728235</v>
      </c>
      <c r="V86" s="99">
        <f>RES_hhdet_in_tesh!V86/RES_summary!V$21</f>
        <v>0.48926735348850503</v>
      </c>
      <c r="W86" s="99">
        <f>RES_hhdet_in_tesh!W86/RES_summary!W$21</f>
        <v>0.32464388619997708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15.645485265832159</v>
      </c>
      <c r="D87" s="123">
        <v>17.722232309264548</v>
      </c>
      <c r="E87" s="123">
        <v>17.490150818660496</v>
      </c>
      <c r="F87" s="123">
        <v>17.292859952277801</v>
      </c>
      <c r="G87" s="123">
        <v>17.285926461668787</v>
      </c>
      <c r="H87" s="123">
        <v>20.803030031021564</v>
      </c>
      <c r="I87" s="123">
        <v>21.794746460526653</v>
      </c>
      <c r="J87" s="123">
        <v>24.768479797817161</v>
      </c>
      <c r="K87" s="123">
        <v>17.92210041452627</v>
      </c>
      <c r="L87" s="123">
        <v>16.930223509576603</v>
      </c>
      <c r="M87" s="123">
        <v>16.009614405213224</v>
      </c>
      <c r="N87" s="123">
        <v>14.645486772571401</v>
      </c>
      <c r="O87" s="123">
        <v>13.112666774108892</v>
      </c>
      <c r="P87" s="123">
        <v>15.603029008946669</v>
      </c>
      <c r="Q87" s="123">
        <v>14.898764921880973</v>
      </c>
      <c r="R87" s="123">
        <v>17.557466368712511</v>
      </c>
      <c r="S87" s="123">
        <v>20.521506035087526</v>
      </c>
      <c r="T87" s="123">
        <v>21.160873324098276</v>
      </c>
      <c r="U87" s="123">
        <v>16.789936633963638</v>
      </c>
      <c r="V87" s="123">
        <v>13.691741911021447</v>
      </c>
      <c r="W87" s="123">
        <v>15.842318570309846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15.458138129180886</v>
      </c>
      <c r="D88" s="99">
        <v>17.028396000159304</v>
      </c>
      <c r="E88" s="99">
        <v>18.344119881674569</v>
      </c>
      <c r="F88" s="99">
        <v>16.877925975606782</v>
      </c>
      <c r="G88" s="99">
        <v>16.333226247941926</v>
      </c>
      <c r="H88" s="99">
        <v>20.355130005608089</v>
      </c>
      <c r="I88" s="99">
        <v>21.826618122965307</v>
      </c>
      <c r="J88" s="99">
        <v>25.485295956291697</v>
      </c>
      <c r="K88" s="99">
        <v>17.475670626634567</v>
      </c>
      <c r="L88" s="99">
        <v>17.235884021461377</v>
      </c>
      <c r="M88" s="99">
        <v>15.716770460923405</v>
      </c>
      <c r="N88" s="99">
        <v>13.738043962030602</v>
      </c>
      <c r="O88" s="99">
        <v>13.053178034863958</v>
      </c>
      <c r="P88" s="99">
        <v>15.602828142063412</v>
      </c>
      <c r="Q88" s="99">
        <v>15.12423053669812</v>
      </c>
      <c r="R88" s="99">
        <v>16.943788753380083</v>
      </c>
      <c r="S88" s="99">
        <v>19.877104851117576</v>
      </c>
      <c r="T88" s="99">
        <v>21.878347864780022</v>
      </c>
      <c r="U88" s="99">
        <v>16.490631244444145</v>
      </c>
      <c r="V88" s="99">
        <v>13.438797072745785</v>
      </c>
      <c r="W88" s="99">
        <v>15.871498392028078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15.458644195014086</v>
      </c>
      <c r="D89" s="99">
        <v>17.029400947900989</v>
      </c>
      <c r="E89" s="99">
        <v>18.347744131423639</v>
      </c>
      <c r="F89" s="99">
        <v>16.880094148426416</v>
      </c>
      <c r="G89" s="99">
        <v>16.335838144324441</v>
      </c>
      <c r="H89" s="99">
        <v>20.361823392254809</v>
      </c>
      <c r="I89" s="99">
        <v>21.835079812675936</v>
      </c>
      <c r="J89" s="99">
        <v>25.498762618551595</v>
      </c>
      <c r="K89" s="99">
        <v>17.483320596067763</v>
      </c>
      <c r="L89" s="99">
        <v>17.242290660208326</v>
      </c>
      <c r="M89" s="99">
        <v>15.721047735588671</v>
      </c>
      <c r="N89" s="99">
        <v>13.738838313924468</v>
      </c>
      <c r="O89" s="99">
        <v>13.054992580978737</v>
      </c>
      <c r="P89" s="99">
        <v>15.606317730417347</v>
      </c>
      <c r="Q89" s="99">
        <v>15.126665198222611</v>
      </c>
      <c r="R89" s="99">
        <v>0</v>
      </c>
      <c r="S89" s="99">
        <v>0</v>
      </c>
      <c r="T89" s="99">
        <v>21.892953108038149</v>
      </c>
      <c r="U89" s="99">
        <v>16.486686286047345</v>
      </c>
      <c r="V89" s="99">
        <v>13.437526666908441</v>
      </c>
      <c r="W89" s="99">
        <v>15.880748240643342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6.3912066918061585</v>
      </c>
      <c r="D90" s="102">
        <v>7.2450927867153476</v>
      </c>
      <c r="E90" s="102">
        <v>7.8090889436839364</v>
      </c>
      <c r="F90" s="102">
        <v>7.6731857692214733</v>
      </c>
      <c r="G90" s="102">
        <v>7.3024478001562185</v>
      </c>
      <c r="H90" s="102">
        <v>9.0291313507566162</v>
      </c>
      <c r="I90" s="102">
        <v>10.749170612278409</v>
      </c>
      <c r="J90" s="102">
        <v>11.358897043662507</v>
      </c>
      <c r="K90" s="102">
        <v>7.8736394562182728</v>
      </c>
      <c r="L90" s="102">
        <v>7.7215147934098356</v>
      </c>
      <c r="M90" s="102">
        <v>7.3190051939952756</v>
      </c>
      <c r="N90" s="102">
        <v>6.424685881735253</v>
      </c>
      <c r="O90" s="102">
        <v>6.3862889230093636</v>
      </c>
      <c r="P90" s="102">
        <v>6.8819733351548011</v>
      </c>
      <c r="Q90" s="102">
        <v>6.5798295179086868</v>
      </c>
      <c r="R90" s="102">
        <v>0</v>
      </c>
      <c r="S90" s="102">
        <v>0</v>
      </c>
      <c r="T90" s="102">
        <v>9.3934205446718781</v>
      </c>
      <c r="U90" s="102">
        <v>7.1341937068747372</v>
      </c>
      <c r="V90" s="102">
        <v>5.4756390665426888</v>
      </c>
      <c r="W90" s="102">
        <v>7.2069306398118691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9.0674375032079233</v>
      </c>
      <c r="D91" s="105">
        <v>9.7843081611856419</v>
      </c>
      <c r="E91" s="105">
        <v>10.538655187739701</v>
      </c>
      <c r="F91" s="105">
        <v>9.2069083792049451</v>
      </c>
      <c r="G91" s="105">
        <v>9.0333903441682253</v>
      </c>
      <c r="H91" s="105">
        <v>11.33269204149819</v>
      </c>
      <c r="I91" s="105">
        <v>11.085909200397525</v>
      </c>
      <c r="J91" s="105">
        <v>14.139865574889093</v>
      </c>
      <c r="K91" s="105">
        <v>9.6096811398494868</v>
      </c>
      <c r="L91" s="105">
        <v>9.5207758667984859</v>
      </c>
      <c r="M91" s="105">
        <v>8.4020425415933904</v>
      </c>
      <c r="N91" s="105">
        <v>7.3141524321892133</v>
      </c>
      <c r="O91" s="105">
        <v>6.6687036579693748</v>
      </c>
      <c r="P91" s="105">
        <v>8.7243443952625448</v>
      </c>
      <c r="Q91" s="105">
        <v>8.546835680313924</v>
      </c>
      <c r="R91" s="105">
        <v>0</v>
      </c>
      <c r="S91" s="105">
        <v>0</v>
      </c>
      <c r="T91" s="105">
        <v>12.499532563366269</v>
      </c>
      <c r="U91" s="105">
        <v>9.3524925791726066</v>
      </c>
      <c r="V91" s="105">
        <v>7.9618876003657526</v>
      </c>
      <c r="W91" s="105">
        <v>8.6738176008314749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15.796139418852539</v>
      </c>
      <c r="D92" s="102">
        <v>17.36429823161447</v>
      </c>
      <c r="E92" s="102">
        <v>14.565732171483782</v>
      </c>
      <c r="F92" s="102">
        <v>19.37072685877629</v>
      </c>
      <c r="G92" s="102">
        <v>17.440117176180213</v>
      </c>
      <c r="H92" s="102">
        <v>22.485285385478196</v>
      </c>
      <c r="I92" s="102">
        <v>18.354740031725729</v>
      </c>
      <c r="J92" s="102">
        <v>24.88615520499242</v>
      </c>
      <c r="K92" s="102">
        <v>18.176086206996207</v>
      </c>
      <c r="L92" s="102">
        <v>17.086013520531029</v>
      </c>
      <c r="M92" s="102">
        <v>16.666556782446058</v>
      </c>
      <c r="N92" s="102">
        <v>15.348753679322147</v>
      </c>
      <c r="O92" s="102">
        <v>12.735382070793269</v>
      </c>
      <c r="P92" s="102">
        <v>0</v>
      </c>
      <c r="Q92" s="102">
        <v>10.73233356315018</v>
      </c>
      <c r="R92" s="102">
        <v>19.538729907880526</v>
      </c>
      <c r="S92" s="102">
        <v>17.088360642583716</v>
      </c>
      <c r="T92" s="102">
        <v>22.41747060717395</v>
      </c>
      <c r="U92" s="102">
        <v>17.417833339488347</v>
      </c>
      <c r="V92" s="102">
        <v>15.575446832414601</v>
      </c>
      <c r="W92" s="102">
        <v>15.014272696400869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15.796739367203815</v>
      </c>
      <c r="D93" s="105">
        <v>17.365911189630303</v>
      </c>
      <c r="E93" s="105">
        <v>14.567830183680076</v>
      </c>
      <c r="F93" s="105">
        <v>19.376237668424739</v>
      </c>
      <c r="G93" s="105">
        <v>17.442521858019678</v>
      </c>
      <c r="H93" s="105">
        <v>22.489616788455717</v>
      </c>
      <c r="I93" s="105">
        <v>0</v>
      </c>
      <c r="J93" s="105">
        <v>24.894576806359726</v>
      </c>
      <c r="K93" s="105">
        <v>18.182075275569662</v>
      </c>
      <c r="L93" s="105">
        <v>17.089903788493139</v>
      </c>
      <c r="M93" s="105">
        <v>16.670298114537342</v>
      </c>
      <c r="N93" s="105">
        <v>15.350308943340476</v>
      </c>
      <c r="O93" s="105">
        <v>12.733994814827424</v>
      </c>
      <c r="P93" s="105">
        <v>0</v>
      </c>
      <c r="Q93" s="105">
        <v>0</v>
      </c>
      <c r="R93" s="105">
        <v>19.569834879618657</v>
      </c>
      <c r="S93" s="105">
        <v>0</v>
      </c>
      <c r="T93" s="105">
        <v>22.44005127743398</v>
      </c>
      <c r="U93" s="105">
        <v>17.425672579691351</v>
      </c>
      <c r="V93" s="105">
        <v>15.582509212727484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6.5322766452897651</v>
      </c>
      <c r="D94" s="99">
        <v>7.3896233406648637</v>
      </c>
      <c r="E94" s="99">
        <v>6.1811489577328995</v>
      </c>
      <c r="F94" s="99">
        <v>8.8241748853975093</v>
      </c>
      <c r="G94" s="99">
        <v>7.8042375572461626</v>
      </c>
      <c r="H94" s="99">
        <v>9.9911900619141054</v>
      </c>
      <c r="I94" s="99">
        <v>0</v>
      </c>
      <c r="J94" s="99">
        <v>11.08249042665711</v>
      </c>
      <c r="K94" s="99">
        <v>8.196293419255527</v>
      </c>
      <c r="L94" s="99">
        <v>7.6509402051792312</v>
      </c>
      <c r="M94" s="99">
        <v>7.7722658362159862</v>
      </c>
      <c r="N94" s="99">
        <v>7.1971356891126934</v>
      </c>
      <c r="O94" s="99">
        <v>6.2260027059026504</v>
      </c>
      <c r="P94" s="99">
        <v>0</v>
      </c>
      <c r="Q94" s="99">
        <v>0</v>
      </c>
      <c r="R94" s="99">
        <v>8.6008658130193201</v>
      </c>
      <c r="S94" s="99">
        <v>0</v>
      </c>
      <c r="T94" s="99">
        <v>9.6363195018778498</v>
      </c>
      <c r="U94" s="99">
        <v>7.5570039050188811</v>
      </c>
      <c r="V94" s="99">
        <v>6.4055061439512304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9.2644627219140521</v>
      </c>
      <c r="D95" s="99">
        <v>9.9762878489654412</v>
      </c>
      <c r="E95" s="99">
        <v>8.3866812259471768</v>
      </c>
      <c r="F95" s="99">
        <v>10.552062783027228</v>
      </c>
      <c r="G95" s="99">
        <v>9.6382843007735151</v>
      </c>
      <c r="H95" s="99">
        <v>12.498426726541613</v>
      </c>
      <c r="I95" s="99">
        <v>0</v>
      </c>
      <c r="J95" s="99">
        <v>13.812086379702615</v>
      </c>
      <c r="K95" s="99">
        <v>9.9857818563141372</v>
      </c>
      <c r="L95" s="99">
        <v>9.4389635833139049</v>
      </c>
      <c r="M95" s="99">
        <v>8.8980322783213559</v>
      </c>
      <c r="N95" s="99">
        <v>8.1531732542277826</v>
      </c>
      <c r="O95" s="99">
        <v>6.5079921089247748</v>
      </c>
      <c r="P95" s="99">
        <v>0</v>
      </c>
      <c r="Q95" s="99">
        <v>0</v>
      </c>
      <c r="R95" s="99">
        <v>10.968969066599341</v>
      </c>
      <c r="S95" s="99">
        <v>0</v>
      </c>
      <c r="T95" s="99">
        <v>12.80373177555613</v>
      </c>
      <c r="U95" s="99">
        <v>9.8686686746724632</v>
      </c>
      <c r="V95" s="99">
        <v>9.1770030687762532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15.630489304561697</v>
      </c>
      <c r="D96" s="102">
        <v>17.828951420054434</v>
      </c>
      <c r="E96" s="102">
        <v>17.680504175680657</v>
      </c>
      <c r="F96" s="102">
        <v>17.091441216288604</v>
      </c>
      <c r="G96" s="102">
        <v>17.548080920722786</v>
      </c>
      <c r="H96" s="102">
        <v>20.770827222956836</v>
      </c>
      <c r="I96" s="102">
        <v>22.043041213128156</v>
      </c>
      <c r="J96" s="102">
        <v>24.063309837714126</v>
      </c>
      <c r="K96" s="102">
        <v>18.21718841501793</v>
      </c>
      <c r="L96" s="102">
        <v>16.756414152517628</v>
      </c>
      <c r="M96" s="102">
        <v>16.137726400976817</v>
      </c>
      <c r="N96" s="102">
        <v>15.526944529714831</v>
      </c>
      <c r="O96" s="102">
        <v>14.131004198551743</v>
      </c>
      <c r="P96" s="102">
        <v>0</v>
      </c>
      <c r="Q96" s="102">
        <v>13.281612114889999</v>
      </c>
      <c r="R96" s="102">
        <v>18.37503167344077</v>
      </c>
      <c r="S96" s="102">
        <v>21.114036886055377</v>
      </c>
      <c r="T96" s="102">
        <v>20.420133094532019</v>
      </c>
      <c r="U96" s="102">
        <v>16.886464048690101</v>
      </c>
      <c r="V96" s="102">
        <v>13.860494302296035</v>
      </c>
      <c r="W96" s="102">
        <v>0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15.637085553805552</v>
      </c>
      <c r="D97" s="105">
        <v>17.84130305478449</v>
      </c>
      <c r="E97" s="105">
        <v>17.702557049399669</v>
      </c>
      <c r="F97" s="105">
        <v>17.105380205916287</v>
      </c>
      <c r="G97" s="105">
        <v>17.560191977277981</v>
      </c>
      <c r="H97" s="105">
        <v>20.778044094852664</v>
      </c>
      <c r="I97" s="105">
        <v>22.047754229477842</v>
      </c>
      <c r="J97" s="105">
        <v>24.071678253277991</v>
      </c>
      <c r="K97" s="105">
        <v>18.226316595356401</v>
      </c>
      <c r="L97" s="105">
        <v>16.761176037348601</v>
      </c>
      <c r="M97" s="105">
        <v>16.144465205112869</v>
      </c>
      <c r="N97" s="105">
        <v>15.529100213255475</v>
      </c>
      <c r="O97" s="105">
        <v>14.134706020844874</v>
      </c>
      <c r="P97" s="105">
        <v>0</v>
      </c>
      <c r="Q97" s="105">
        <v>13.311834265449816</v>
      </c>
      <c r="R97" s="105">
        <v>18.418364107056171</v>
      </c>
      <c r="S97" s="105">
        <v>21.14905515358209</v>
      </c>
      <c r="T97" s="105">
        <v>20.437571898037888</v>
      </c>
      <c r="U97" s="105">
        <v>16.89502706308161</v>
      </c>
      <c r="V97" s="105">
        <v>13.849401113854002</v>
      </c>
      <c r="W97" s="105">
        <v>15.881945508334207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6.459311481316079</v>
      </c>
      <c r="D98" s="99">
        <v>7.5939003692130331</v>
      </c>
      <c r="E98" s="99">
        <v>7.5299498715331712</v>
      </c>
      <c r="F98" s="99">
        <v>7.7768123186043852</v>
      </c>
      <c r="G98" s="99">
        <v>7.8508738318290643</v>
      </c>
      <c r="H98" s="99">
        <v>9.2001095539097584</v>
      </c>
      <c r="I98" s="99">
        <v>10.864928421950246</v>
      </c>
      <c r="J98" s="99">
        <v>10.688909260560747</v>
      </c>
      <c r="K98" s="99">
        <v>8.2117297353036136</v>
      </c>
      <c r="L98" s="99">
        <v>7.4888871024253119</v>
      </c>
      <c r="M98" s="99">
        <v>7.5475339281696545</v>
      </c>
      <c r="N98" s="99">
        <v>7.2905621443635136</v>
      </c>
      <c r="O98" s="99">
        <v>6.9440700092512211</v>
      </c>
      <c r="P98" s="99">
        <v>0</v>
      </c>
      <c r="Q98" s="99">
        <v>5.7422760732172886</v>
      </c>
      <c r="R98" s="99">
        <v>8.0537985548137918</v>
      </c>
      <c r="S98" s="99">
        <v>9.8667652890559499</v>
      </c>
      <c r="T98" s="99">
        <v>8.735143780002959</v>
      </c>
      <c r="U98" s="99">
        <v>7.2864706337673093</v>
      </c>
      <c r="V98" s="99">
        <v>5.5909131886217107</v>
      </c>
      <c r="W98" s="99">
        <v>7.1129543758015989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9.1777740724894716</v>
      </c>
      <c r="D99" s="99">
        <v>10.247402685571458</v>
      </c>
      <c r="E99" s="99">
        <v>10.172607177866499</v>
      </c>
      <c r="F99" s="99">
        <v>9.3285678873119</v>
      </c>
      <c r="G99" s="99">
        <v>9.7093181454489166</v>
      </c>
      <c r="H99" s="99">
        <v>11.5779345409429</v>
      </c>
      <c r="I99" s="99">
        <v>11.182825807527598</v>
      </c>
      <c r="J99" s="99">
        <v>13.382768992717242</v>
      </c>
      <c r="K99" s="99">
        <v>10.014586860052789</v>
      </c>
      <c r="L99" s="99">
        <v>9.2722889349232887</v>
      </c>
      <c r="M99" s="99">
        <v>8.5969312769432147</v>
      </c>
      <c r="N99" s="99">
        <v>8.2385380688919607</v>
      </c>
      <c r="O99" s="99">
        <v>7.1906360115936536</v>
      </c>
      <c r="P99" s="99">
        <v>0</v>
      </c>
      <c r="Q99" s="99">
        <v>7.5695581922325275</v>
      </c>
      <c r="R99" s="99">
        <v>10.364565552242379</v>
      </c>
      <c r="S99" s="99">
        <v>11.282289864526142</v>
      </c>
      <c r="T99" s="99">
        <v>11.702428118034932</v>
      </c>
      <c r="U99" s="99">
        <v>9.6085564293142998</v>
      </c>
      <c r="V99" s="99">
        <v>8.2584879252322896</v>
      </c>
      <c r="W99" s="99">
        <v>8.7689911325326104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6.3014385876721395</v>
      </c>
      <c r="D100" s="123">
        <v>7.0595633325992244</v>
      </c>
      <c r="E100" s="123">
        <v>7.0312102630232269</v>
      </c>
      <c r="F100" s="123">
        <v>6.8872476945538192</v>
      </c>
      <c r="G100" s="123">
        <v>7.2361161237389213</v>
      </c>
      <c r="H100" s="123">
        <v>8.5841400252073026</v>
      </c>
      <c r="I100" s="123">
        <v>7.922395122204442</v>
      </c>
      <c r="J100" s="123">
        <v>8.934422126637461</v>
      </c>
      <c r="K100" s="123">
        <v>6.6710737019173969</v>
      </c>
      <c r="L100" s="123">
        <v>6.1860348690556917</v>
      </c>
      <c r="M100" s="123">
        <v>5.1101724332993603</v>
      </c>
      <c r="N100" s="123">
        <v>5.2479504590790871</v>
      </c>
      <c r="O100" s="123">
        <v>4.8770048098644772</v>
      </c>
      <c r="P100" s="123">
        <v>4.6036162377118339</v>
      </c>
      <c r="Q100" s="123">
        <v>4.5398997487801669</v>
      </c>
      <c r="R100" s="123">
        <v>6.0474001172251928</v>
      </c>
      <c r="S100" s="123">
        <v>6.9550459112341843</v>
      </c>
      <c r="T100" s="123">
        <v>6.1393275934100338</v>
      </c>
      <c r="U100" s="123">
        <v>5.3359976754617326</v>
      </c>
      <c r="V100" s="123">
        <v>4.3396136576172868</v>
      </c>
      <c r="W100" s="123">
        <v>4.9831000116779967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6.3014385876721395</v>
      </c>
      <c r="D103" s="110">
        <v>7.0595633325992244</v>
      </c>
      <c r="E103" s="110">
        <v>7.0312102630232269</v>
      </c>
      <c r="F103" s="110">
        <v>6.8872476945538192</v>
      </c>
      <c r="G103" s="110">
        <v>7.2361161237389213</v>
      </c>
      <c r="H103" s="110">
        <v>8.5841400252073026</v>
      </c>
      <c r="I103" s="110">
        <v>7.922395122204442</v>
      </c>
      <c r="J103" s="110">
        <v>8.934422126637461</v>
      </c>
      <c r="K103" s="110">
        <v>6.6710737019173969</v>
      </c>
      <c r="L103" s="110">
        <v>6.1860348690556917</v>
      </c>
      <c r="M103" s="110">
        <v>5.1101724332993603</v>
      </c>
      <c r="N103" s="110">
        <v>5.2479504590790871</v>
      </c>
      <c r="O103" s="110">
        <v>4.8770048098644772</v>
      </c>
      <c r="P103" s="110">
        <v>4.6036162377118339</v>
      </c>
      <c r="Q103" s="110">
        <v>4.5398997487801669</v>
      </c>
      <c r="R103" s="110">
        <v>6.0474001172251928</v>
      </c>
      <c r="S103" s="110">
        <v>6.9550459112341843</v>
      </c>
      <c r="T103" s="110">
        <v>6.1393275934100338</v>
      </c>
      <c r="U103" s="110">
        <v>5.3359976754617326</v>
      </c>
      <c r="V103" s="110">
        <v>4.3396136576172868</v>
      </c>
      <c r="W103" s="110">
        <v>4.9831000116779967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107.60490458847157</v>
      </c>
      <c r="F105" s="118">
        <f t="shared" si="35"/>
        <v>140.73430121820255</v>
      </c>
      <c r="G105" s="118">
        <f t="shared" si="35"/>
        <v>121.49264857155283</v>
      </c>
      <c r="H105" s="118">
        <f t="shared" si="35"/>
        <v>121.76680514453939</v>
      </c>
      <c r="I105" s="118">
        <f t="shared" si="35"/>
        <v>101.14325849363223</v>
      </c>
      <c r="J105" s="118">
        <f t="shared" si="35"/>
        <v>113.3977416637909</v>
      </c>
      <c r="K105" s="118">
        <f t="shared" si="35"/>
        <v>100.18291903066027</v>
      </c>
      <c r="L105" s="118">
        <f t="shared" si="35"/>
        <v>113.37641298772223</v>
      </c>
      <c r="M105" s="118">
        <f t="shared" si="35"/>
        <v>96.995940142254369</v>
      </c>
      <c r="N105" s="118">
        <f t="shared" si="35"/>
        <v>105.40652226546143</v>
      </c>
      <c r="O105" s="118">
        <f t="shared" si="35"/>
        <v>96.966529812907027</v>
      </c>
      <c r="P105" s="118">
        <f t="shared" si="35"/>
        <v>79.585157829187168</v>
      </c>
      <c r="Q105" s="118">
        <f t="shared" si="35"/>
        <v>79.87998281039954</v>
      </c>
      <c r="R105" s="118">
        <f t="shared" ref="R105:V105" si="36">R106+R109+R111+R120</f>
        <v>102.26404588184397</v>
      </c>
      <c r="S105" s="118">
        <f t="shared" si="36"/>
        <v>97.784334566734842</v>
      </c>
      <c r="T105" s="118">
        <f t="shared" si="36"/>
        <v>78.532237862524511</v>
      </c>
      <c r="U105" s="118">
        <f t="shared" si="36"/>
        <v>73.82471978251894</v>
      </c>
      <c r="V105" s="118">
        <f t="shared" si="36"/>
        <v>60.329547658474688</v>
      </c>
      <c r="W105" s="118">
        <f t="shared" ref="W105" si="37">W106+W109+W111+W120</f>
        <v>73.175861916252899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83.281055879979832</v>
      </c>
      <c r="F106" s="123">
        <f t="shared" si="38"/>
        <v>114.43796541153344</v>
      </c>
      <c r="G106" s="123">
        <f t="shared" si="38"/>
        <v>95.382070540151517</v>
      </c>
      <c r="H106" s="123">
        <f t="shared" si="38"/>
        <v>90.52722513229277</v>
      </c>
      <c r="I106" s="123">
        <f t="shared" si="38"/>
        <v>70.841935706269297</v>
      </c>
      <c r="J106" s="123">
        <f t="shared" si="38"/>
        <v>80.041866027572155</v>
      </c>
      <c r="K106" s="123">
        <f t="shared" si="38"/>
        <v>74.858344397429676</v>
      </c>
      <c r="L106" s="123">
        <f t="shared" si="38"/>
        <v>89.228571178158788</v>
      </c>
      <c r="M106" s="123">
        <f t="shared" si="38"/>
        <v>75.091165275974816</v>
      </c>
      <c r="N106" s="123">
        <f t="shared" si="38"/>
        <v>83.486066076587861</v>
      </c>
      <c r="O106" s="123">
        <f t="shared" si="38"/>
        <v>77.604892721290923</v>
      </c>
      <c r="P106" s="123">
        <f t="shared" si="38"/>
        <v>62.045765188992988</v>
      </c>
      <c r="Q106" s="123">
        <f t="shared" si="38"/>
        <v>61.88095857845186</v>
      </c>
      <c r="R106" s="123">
        <f t="shared" ref="R106:V106" si="39">SUM(R107:R108)</f>
        <v>77.252463781069636</v>
      </c>
      <c r="S106" s="123">
        <f t="shared" si="39"/>
        <v>69.297494130432455</v>
      </c>
      <c r="T106" s="123">
        <f t="shared" si="39"/>
        <v>52.319884613580605</v>
      </c>
      <c r="U106" s="123">
        <f t="shared" si="39"/>
        <v>51.613370737242192</v>
      </c>
      <c r="V106" s="123">
        <f t="shared" si="39"/>
        <v>42.045490662006479</v>
      </c>
      <c r="W106" s="123">
        <f t="shared" ref="W106" si="40">SUM(W107:W108)</f>
        <v>51.416261186857263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82.900645010045906</v>
      </c>
      <c r="F107" s="99">
        <v>113.91978035322025</v>
      </c>
      <c r="G107" s="99">
        <v>94.9553876084764</v>
      </c>
      <c r="H107" s="99">
        <v>90.131720257616635</v>
      </c>
      <c r="I107" s="99">
        <v>70.538114012727391</v>
      </c>
      <c r="J107" s="99">
        <v>79.701992307009036</v>
      </c>
      <c r="K107" s="99">
        <v>74.544532637405609</v>
      </c>
      <c r="L107" s="99">
        <v>88.859787893902435</v>
      </c>
      <c r="M107" s="99">
        <v>74.786158595012537</v>
      </c>
      <c r="N107" s="99">
        <v>83.149582905140889</v>
      </c>
      <c r="O107" s="99">
        <v>77.293682752098789</v>
      </c>
      <c r="P107" s="99">
        <v>61.797301609633777</v>
      </c>
      <c r="Q107" s="99">
        <v>61.633757912169493</v>
      </c>
      <c r="R107" s="99">
        <v>76.948013124742189</v>
      </c>
      <c r="S107" s="99">
        <v>69.027364357216413</v>
      </c>
      <c r="T107" s="99">
        <v>52.116806413337173</v>
      </c>
      <c r="U107" s="99">
        <v>51.415890690735026</v>
      </c>
      <c r="V107" s="99">
        <v>41.884862051573556</v>
      </c>
      <c r="W107" s="99">
        <v>51.221673712630071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0.38041086993392503</v>
      </c>
      <c r="F108" s="99">
        <v>0.5181850583131884</v>
      </c>
      <c r="G108" s="99">
        <v>0.42668293167511473</v>
      </c>
      <c r="H108" s="99">
        <v>0.39550487467613382</v>
      </c>
      <c r="I108" s="99">
        <v>0.30382169354191002</v>
      </c>
      <c r="J108" s="99">
        <v>0.33987372056312121</v>
      </c>
      <c r="K108" s="99">
        <v>0.31381176002406352</v>
      </c>
      <c r="L108" s="99">
        <v>0.36878328425635298</v>
      </c>
      <c r="M108" s="99">
        <v>0.30500668096227534</v>
      </c>
      <c r="N108" s="99">
        <v>0.33648317144697731</v>
      </c>
      <c r="O108" s="99">
        <v>0.31120996919213023</v>
      </c>
      <c r="P108" s="99">
        <v>0.24846357935921323</v>
      </c>
      <c r="Q108" s="99">
        <v>0.24720066628236384</v>
      </c>
      <c r="R108" s="99">
        <v>0.30445065632744867</v>
      </c>
      <c r="S108" s="99">
        <v>0.27012977321604043</v>
      </c>
      <c r="T108" s="99">
        <v>0.20307820024343257</v>
      </c>
      <c r="U108" s="99">
        <v>0.19748004650716647</v>
      </c>
      <c r="V108" s="99">
        <v>0.16062861043292556</v>
      </c>
      <c r="W108" s="99">
        <v>0.19458747422718856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0.65007442400177196</v>
      </c>
      <c r="F109" s="123">
        <f t="shared" si="41"/>
        <v>0.74609990169854568</v>
      </c>
      <c r="G109" s="123">
        <f t="shared" si="41"/>
        <v>0.83382861692427868</v>
      </c>
      <c r="H109" s="123">
        <f t="shared" si="41"/>
        <v>2.0052296874562567</v>
      </c>
      <c r="I109" s="123">
        <f t="shared" si="41"/>
        <v>1.2369151762339403</v>
      </c>
      <c r="J109" s="123">
        <f t="shared" si="41"/>
        <v>1.2382450722042693</v>
      </c>
      <c r="K109" s="123">
        <f t="shared" si="41"/>
        <v>0.87550956028443772</v>
      </c>
      <c r="L109" s="123">
        <f t="shared" si="41"/>
        <v>1.0949421383101692</v>
      </c>
      <c r="M109" s="123">
        <f t="shared" si="41"/>
        <v>0.89670312779738259</v>
      </c>
      <c r="N109" s="123">
        <f t="shared" si="41"/>
        <v>0.80239327467394272</v>
      </c>
      <c r="O109" s="123">
        <f t="shared" si="41"/>
        <v>0.66894801263234871</v>
      </c>
      <c r="P109" s="123">
        <f t="shared" si="41"/>
        <v>0.25520341099894667</v>
      </c>
      <c r="Q109" s="123">
        <f t="shared" si="41"/>
        <v>0.22637767636016093</v>
      </c>
      <c r="R109" s="123">
        <f t="shared" si="41"/>
        <v>0.15947020504072701</v>
      </c>
      <c r="S109" s="123">
        <f t="shared" si="41"/>
        <v>0.28100769680969084</v>
      </c>
      <c r="T109" s="123">
        <f t="shared" si="41"/>
        <v>0.30737004158241249</v>
      </c>
      <c r="U109" s="123">
        <f t="shared" si="41"/>
        <v>0.34865825358219688</v>
      </c>
      <c r="V109" s="123">
        <f t="shared" si="41"/>
        <v>0.49001576748458536</v>
      </c>
      <c r="W109" s="123">
        <f t="shared" si="41"/>
        <v>0.32640792526491208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0.65007442400177196</v>
      </c>
      <c r="F110" s="99">
        <f>RES_hhdet_in_tesh!F110/RES_summary!F$21</f>
        <v>0.74609990169854568</v>
      </c>
      <c r="G110" s="99">
        <f>RES_hhdet_in_tesh!G110/RES_summary!G$21</f>
        <v>0.83382861692427868</v>
      </c>
      <c r="H110" s="99">
        <f>RES_hhdet_in_tesh!H110/RES_summary!H$21</f>
        <v>2.0052296874562567</v>
      </c>
      <c r="I110" s="99">
        <f>RES_hhdet_in_tesh!I110/RES_summary!I$21</f>
        <v>1.2369151762339403</v>
      </c>
      <c r="J110" s="99">
        <f>RES_hhdet_in_tesh!J110/RES_summary!J$21</f>
        <v>1.2382450722042693</v>
      </c>
      <c r="K110" s="99">
        <f>RES_hhdet_in_tesh!K110/RES_summary!K$21</f>
        <v>0.87550956028443772</v>
      </c>
      <c r="L110" s="99">
        <f>RES_hhdet_in_tesh!L110/RES_summary!L$21</f>
        <v>1.0949421383101692</v>
      </c>
      <c r="M110" s="99">
        <f>RES_hhdet_in_tesh!M110/RES_summary!M$21</f>
        <v>0.89670312779738259</v>
      </c>
      <c r="N110" s="99">
        <f>RES_hhdet_in_tesh!N110/RES_summary!N$21</f>
        <v>0.80239327467394272</v>
      </c>
      <c r="O110" s="99">
        <f>RES_hhdet_in_tesh!O110/RES_summary!O$21</f>
        <v>0.66894801263234871</v>
      </c>
      <c r="P110" s="99">
        <f>RES_hhdet_in_tesh!P110/RES_summary!P$21</f>
        <v>0.25520341099894667</v>
      </c>
      <c r="Q110" s="99">
        <f>RES_hhdet_in_tesh!Q110/RES_summary!Q$21</f>
        <v>0.22637767636016093</v>
      </c>
      <c r="R110" s="99">
        <f>RES_hhdet_in_tesh!R110/RES_summary!R$21</f>
        <v>0.15947020504072701</v>
      </c>
      <c r="S110" s="99">
        <f>RES_hhdet_in_tesh!S110/RES_summary!S$21</f>
        <v>0.28100769680969084</v>
      </c>
      <c r="T110" s="99">
        <f>RES_hhdet_in_tesh!T110/RES_summary!T$21</f>
        <v>0.30737004158241249</v>
      </c>
      <c r="U110" s="99">
        <f>RES_hhdet_in_tesh!U110/RES_summary!U$21</f>
        <v>0.34865825358219688</v>
      </c>
      <c r="V110" s="99">
        <f>RES_hhdet_in_tesh!V110/RES_summary!V$21</f>
        <v>0.49001576748458536</v>
      </c>
      <c r="W110" s="99">
        <f>RES_hhdet_in_tesh!W110/RES_summary!W$21</f>
        <v>0.32640792526491208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16.642564021466743</v>
      </c>
      <c r="F111" s="123">
        <v>18.662988210416735</v>
      </c>
      <c r="G111" s="123">
        <v>18.040633290738111</v>
      </c>
      <c r="H111" s="123">
        <v>20.650210299583062</v>
      </c>
      <c r="I111" s="123">
        <v>21.142012488924568</v>
      </c>
      <c r="J111" s="123">
        <v>23.183208437377015</v>
      </c>
      <c r="K111" s="123">
        <v>17.777991371028758</v>
      </c>
      <c r="L111" s="123">
        <v>16.866864802197586</v>
      </c>
      <c r="M111" s="123">
        <v>15.897899305182822</v>
      </c>
      <c r="N111" s="123">
        <v>15.87011245512053</v>
      </c>
      <c r="O111" s="123">
        <v>13.815684269119286</v>
      </c>
      <c r="P111" s="123">
        <v>12.680572991483407</v>
      </c>
      <c r="Q111" s="123">
        <v>13.232746806807341</v>
      </c>
      <c r="R111" s="123">
        <v>18.804711778508405</v>
      </c>
      <c r="S111" s="123">
        <v>21.250786828258509</v>
      </c>
      <c r="T111" s="123">
        <v>19.765655613951463</v>
      </c>
      <c r="U111" s="123">
        <v>16.526693116232835</v>
      </c>
      <c r="V111" s="123">
        <v>13.454427571366336</v>
      </c>
      <c r="W111" s="123">
        <v>16.450092792452729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15.022263717056431</v>
      </c>
      <c r="F112" s="99">
        <v>21.094143651391771</v>
      </c>
      <c r="G112" s="99">
        <v>18.849899884919154</v>
      </c>
      <c r="H112" s="99">
        <v>20.388095482679944</v>
      </c>
      <c r="I112" s="99">
        <v>18.739057587347816</v>
      </c>
      <c r="J112" s="99">
        <v>20.961144244894967</v>
      </c>
      <c r="K112" s="99">
        <v>16.681560310152932</v>
      </c>
      <c r="L112" s="99">
        <v>17.121884269219997</v>
      </c>
      <c r="M112" s="99">
        <v>15.341557061939753</v>
      </c>
      <c r="N112" s="99">
        <v>16.425155698231869</v>
      </c>
      <c r="O112" s="99">
        <v>13.339417140184951</v>
      </c>
      <c r="P112" s="99">
        <v>12.90581685017634</v>
      </c>
      <c r="Q112" s="99">
        <v>12.974697026971278</v>
      </c>
      <c r="R112" s="99">
        <v>22.583990776685624</v>
      </c>
      <c r="S112" s="99">
        <v>21.829399376230981</v>
      </c>
      <c r="T112" s="99">
        <v>16.185406008705574</v>
      </c>
      <c r="U112" s="99">
        <v>15.105065772894088</v>
      </c>
      <c r="V112" s="99">
        <v>11.678588261553553</v>
      </c>
      <c r="W112" s="99">
        <v>18.782163425146805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15.032437468055038</v>
      </c>
      <c r="F113" s="99">
        <v>21.096030241635713</v>
      </c>
      <c r="G113" s="99">
        <v>0</v>
      </c>
      <c r="H113" s="99">
        <v>20.393311072130714</v>
      </c>
      <c r="I113" s="99">
        <v>0</v>
      </c>
      <c r="J113" s="99">
        <v>20.972847899917092</v>
      </c>
      <c r="K113" s="99">
        <v>16.685883819415142</v>
      </c>
      <c r="L113" s="99">
        <v>17.130196156511143</v>
      </c>
      <c r="M113" s="99">
        <v>15.346752268318914</v>
      </c>
      <c r="N113" s="99">
        <v>16.429128824737475</v>
      </c>
      <c r="O113" s="99">
        <v>13.339826431132837</v>
      </c>
      <c r="P113" s="99">
        <v>12.926576452489074</v>
      </c>
      <c r="Q113" s="99">
        <v>12.991856446025594</v>
      </c>
      <c r="R113" s="99">
        <v>22.621282016588708</v>
      </c>
      <c r="S113" s="99">
        <v>0</v>
      </c>
      <c r="T113" s="99">
        <v>0</v>
      </c>
      <c r="U113" s="99">
        <v>0</v>
      </c>
      <c r="V113" s="99">
        <v>0</v>
      </c>
      <c r="W113" s="99">
        <v>18.820394157467017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6.3699090955987669</v>
      </c>
      <c r="F114" s="102">
        <v>9.6291663394546259</v>
      </c>
      <c r="G114" s="102">
        <v>0</v>
      </c>
      <c r="H114" s="102">
        <v>9.0412205940910191</v>
      </c>
      <c r="I114" s="102">
        <v>0</v>
      </c>
      <c r="J114" s="102">
        <v>9.2918110355260239</v>
      </c>
      <c r="K114" s="102">
        <v>7.4977656783143232</v>
      </c>
      <c r="L114" s="102">
        <v>7.6592544780970808</v>
      </c>
      <c r="M114" s="102">
        <v>7.1316971613550564</v>
      </c>
      <c r="N114" s="102">
        <v>7.7119158404830621</v>
      </c>
      <c r="O114" s="102">
        <v>6.5226854153786542</v>
      </c>
      <c r="P114" s="102">
        <v>5.6510223241821995</v>
      </c>
      <c r="Q114" s="102">
        <v>5.6041873932838921</v>
      </c>
      <c r="R114" s="102">
        <v>10.016483827860156</v>
      </c>
      <c r="S114" s="102">
        <v>0</v>
      </c>
      <c r="T114" s="102">
        <v>0</v>
      </c>
      <c r="U114" s="102">
        <v>0</v>
      </c>
      <c r="V114" s="102">
        <v>0</v>
      </c>
      <c r="W114" s="102">
        <v>8.6147630144155976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8.6625283724562756</v>
      </c>
      <c r="F115" s="105">
        <v>11.466863902181087</v>
      </c>
      <c r="G115" s="105">
        <v>0</v>
      </c>
      <c r="H115" s="105">
        <v>11.352090478039694</v>
      </c>
      <c r="I115" s="105">
        <v>0</v>
      </c>
      <c r="J115" s="105">
        <v>11.681036864391068</v>
      </c>
      <c r="K115" s="105">
        <v>9.1881181411008175</v>
      </c>
      <c r="L115" s="105">
        <v>9.4709416784140643</v>
      </c>
      <c r="M115" s="105">
        <v>8.2150551069638578</v>
      </c>
      <c r="N115" s="105">
        <v>8.7172129842544166</v>
      </c>
      <c r="O115" s="105">
        <v>6.8171410157541841</v>
      </c>
      <c r="P115" s="105">
        <v>7.2755541283068768</v>
      </c>
      <c r="Q115" s="105">
        <v>7.3876690527417015</v>
      </c>
      <c r="R115" s="105">
        <v>12.604798188728552</v>
      </c>
      <c r="S115" s="105">
        <v>0</v>
      </c>
      <c r="T115" s="105">
        <v>0</v>
      </c>
      <c r="U115" s="105">
        <v>0</v>
      </c>
      <c r="V115" s="105">
        <v>0</v>
      </c>
      <c r="W115" s="105">
        <v>10.20563114305142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17.680504175680657</v>
      </c>
      <c r="F116" s="102">
        <v>17.091441216288608</v>
      </c>
      <c r="G116" s="102">
        <v>17.548080920722786</v>
      </c>
      <c r="H116" s="102">
        <v>20.770827222956843</v>
      </c>
      <c r="I116" s="102">
        <v>22.043041213128159</v>
      </c>
      <c r="J116" s="102">
        <v>24.063309837714129</v>
      </c>
      <c r="K116" s="102">
        <v>18.217188415017937</v>
      </c>
      <c r="L116" s="102">
        <v>16.756414152517628</v>
      </c>
      <c r="M116" s="102">
        <v>16.13772640097682</v>
      </c>
      <c r="N116" s="102">
        <v>15.526944529714831</v>
      </c>
      <c r="O116" s="102">
        <v>14.131004198551745</v>
      </c>
      <c r="P116" s="102">
        <v>12.570836209002648</v>
      </c>
      <c r="Q116" s="102">
        <v>13.281612114890001</v>
      </c>
      <c r="R116" s="102">
        <v>18.37503167344077</v>
      </c>
      <c r="S116" s="102">
        <v>21.114036886055384</v>
      </c>
      <c r="T116" s="102">
        <v>20.420133094532019</v>
      </c>
      <c r="U116" s="102">
        <v>16.886464048690094</v>
      </c>
      <c r="V116" s="102">
        <v>13.860494302296038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17.702557049399669</v>
      </c>
      <c r="F117" s="105">
        <v>17.10538020591629</v>
      </c>
      <c r="G117" s="105">
        <v>17.560191977277981</v>
      </c>
      <c r="H117" s="105">
        <v>20.778044094852664</v>
      </c>
      <c r="I117" s="105">
        <v>22.047754229477849</v>
      </c>
      <c r="J117" s="105">
        <v>24.071678253277987</v>
      </c>
      <c r="K117" s="105">
        <v>18.226316595356405</v>
      </c>
      <c r="L117" s="105">
        <v>16.761176037348601</v>
      </c>
      <c r="M117" s="105">
        <v>16.144465205112866</v>
      </c>
      <c r="N117" s="105">
        <v>15.529100213255475</v>
      </c>
      <c r="O117" s="105">
        <v>14.134706020844877</v>
      </c>
      <c r="P117" s="105">
        <v>12.587484213864085</v>
      </c>
      <c r="Q117" s="105">
        <v>13.311834265449814</v>
      </c>
      <c r="R117" s="105">
        <v>18.418364107056171</v>
      </c>
      <c r="S117" s="105">
        <v>21.149055153582093</v>
      </c>
      <c r="T117" s="105">
        <v>20.437571898037888</v>
      </c>
      <c r="U117" s="105">
        <v>16.895027063081614</v>
      </c>
      <c r="V117" s="105">
        <v>13.849401113853997</v>
      </c>
      <c r="W117" s="105">
        <v>15.881945508334205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7.5299498715331712</v>
      </c>
      <c r="F118" s="99">
        <v>7.7768123186043852</v>
      </c>
      <c r="G118" s="99">
        <v>7.8508738318290643</v>
      </c>
      <c r="H118" s="99">
        <v>9.2001095539097619</v>
      </c>
      <c r="I118" s="99">
        <v>10.864928421950246</v>
      </c>
      <c r="J118" s="99">
        <v>10.688909260560742</v>
      </c>
      <c r="K118" s="99">
        <v>8.2117297353036118</v>
      </c>
      <c r="L118" s="99">
        <v>7.4888871024253136</v>
      </c>
      <c r="M118" s="99">
        <v>7.547533928169651</v>
      </c>
      <c r="N118" s="99">
        <v>7.2905621443635136</v>
      </c>
      <c r="O118" s="99">
        <v>6.944070009251222</v>
      </c>
      <c r="P118" s="99">
        <v>5.4515095277412424</v>
      </c>
      <c r="Q118" s="99">
        <v>5.7422760732172886</v>
      </c>
      <c r="R118" s="99">
        <v>8.0537985548137936</v>
      </c>
      <c r="S118" s="99">
        <v>9.8667652890559499</v>
      </c>
      <c r="T118" s="99">
        <v>8.735143780002959</v>
      </c>
      <c r="U118" s="99">
        <v>7.2864706337673137</v>
      </c>
      <c r="V118" s="99">
        <v>5.5909131886217089</v>
      </c>
      <c r="W118" s="99">
        <v>7.1129543758015981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10.172607177866499</v>
      </c>
      <c r="F119" s="99">
        <v>9.3285678873119018</v>
      </c>
      <c r="G119" s="99">
        <v>9.7093181454489166</v>
      </c>
      <c r="H119" s="99">
        <v>11.577934540942902</v>
      </c>
      <c r="I119" s="99">
        <v>11.1828258075276</v>
      </c>
      <c r="J119" s="99">
        <v>13.382768992717242</v>
      </c>
      <c r="K119" s="99">
        <v>10.014586860052789</v>
      </c>
      <c r="L119" s="99">
        <v>9.2722889349232887</v>
      </c>
      <c r="M119" s="99">
        <v>8.5969312769432129</v>
      </c>
      <c r="N119" s="99">
        <v>8.2385380688919607</v>
      </c>
      <c r="O119" s="99">
        <v>7.1906360115936563</v>
      </c>
      <c r="P119" s="99">
        <v>7.135974686122843</v>
      </c>
      <c r="Q119" s="99">
        <v>7.5695581922325248</v>
      </c>
      <c r="R119" s="99">
        <v>10.364565552242375</v>
      </c>
      <c r="S119" s="99">
        <v>11.282289864526145</v>
      </c>
      <c r="T119" s="99">
        <v>11.702428118034932</v>
      </c>
      <c r="U119" s="99">
        <v>9.6085564293142998</v>
      </c>
      <c r="V119" s="99">
        <v>8.2584879252322878</v>
      </c>
      <c r="W119" s="99">
        <v>8.7689911325326069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7.0312102630232296</v>
      </c>
      <c r="F120" s="123">
        <v>6.8872476945538219</v>
      </c>
      <c r="G120" s="123">
        <v>7.2361161237389213</v>
      </c>
      <c r="H120" s="123">
        <v>8.5841400252073043</v>
      </c>
      <c r="I120" s="123">
        <v>7.922395122204442</v>
      </c>
      <c r="J120" s="123">
        <v>8.934422126637461</v>
      </c>
      <c r="K120" s="123">
        <v>6.6710737019173987</v>
      </c>
      <c r="L120" s="123">
        <v>6.1860348690556934</v>
      </c>
      <c r="M120" s="123">
        <v>5.1101724332993612</v>
      </c>
      <c r="N120" s="123">
        <v>5.2479504590790871</v>
      </c>
      <c r="O120" s="123">
        <v>4.8770048098644798</v>
      </c>
      <c r="P120" s="123">
        <v>4.6036162377118339</v>
      </c>
      <c r="Q120" s="123">
        <v>4.5398997487801669</v>
      </c>
      <c r="R120" s="123">
        <v>6.047400117225191</v>
      </c>
      <c r="S120" s="123">
        <v>6.9550459112341851</v>
      </c>
      <c r="T120" s="123">
        <v>6.1393275934100364</v>
      </c>
      <c r="U120" s="123">
        <v>5.3359976754617326</v>
      </c>
      <c r="V120" s="123">
        <v>4.3396136576172868</v>
      </c>
      <c r="W120" s="123">
        <v>4.9831000116779984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7.0312102630232296</v>
      </c>
      <c r="F122" s="110">
        <v>6.8872476945538219</v>
      </c>
      <c r="G122" s="110">
        <v>7.2361161237389213</v>
      </c>
      <c r="H122" s="110">
        <v>8.5841400252073043</v>
      </c>
      <c r="I122" s="110">
        <v>7.922395122204442</v>
      </c>
      <c r="J122" s="110">
        <v>8.934422126637461</v>
      </c>
      <c r="K122" s="110">
        <v>6.6710737019173987</v>
      </c>
      <c r="L122" s="110">
        <v>6.1860348690556934</v>
      </c>
      <c r="M122" s="110">
        <v>5.1101724332993612</v>
      </c>
      <c r="N122" s="110">
        <v>5.2479504590790871</v>
      </c>
      <c r="O122" s="110">
        <v>4.8770048098644798</v>
      </c>
      <c r="P122" s="110">
        <v>4.6036162377118339</v>
      </c>
      <c r="Q122" s="110">
        <v>4.5398997487801669</v>
      </c>
      <c r="R122" s="110">
        <v>6.047400117225191</v>
      </c>
      <c r="S122" s="110">
        <v>6.9550459112341851</v>
      </c>
      <c r="T122" s="110">
        <v>6.1393275934100364</v>
      </c>
      <c r="U122" s="110">
        <v>5.3359976754617326</v>
      </c>
      <c r="V122" s="110">
        <v>4.3396136576172868</v>
      </c>
      <c r="W122" s="110">
        <v>4.9831000116779984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128.74713573958914</v>
      </c>
      <c r="D124" s="118">
        <f t="shared" si="42"/>
        <v>132.90297879579828</v>
      </c>
      <c r="E124" s="118">
        <f t="shared" si="42"/>
        <v>118.5686870306827</v>
      </c>
      <c r="F124" s="118">
        <f t="shared" si="42"/>
        <v>122.68190486492291</v>
      </c>
      <c r="G124" s="118">
        <f t="shared" si="42"/>
        <v>121.01482837105453</v>
      </c>
      <c r="H124" s="118">
        <f t="shared" si="42"/>
        <v>122.31747741187549</v>
      </c>
      <c r="I124" s="118">
        <f t="shared" si="42"/>
        <v>112.73639981842365</v>
      </c>
      <c r="J124" s="118">
        <f t="shared" si="42"/>
        <v>123.41364132761473</v>
      </c>
      <c r="K124" s="118">
        <f t="shared" si="42"/>
        <v>106.81937522603975</v>
      </c>
      <c r="L124" s="118">
        <f t="shared" si="42"/>
        <v>112.32535444386572</v>
      </c>
      <c r="M124" s="118">
        <f t="shared" si="42"/>
        <v>96.899131126925525</v>
      </c>
      <c r="N124" s="118">
        <f t="shared" si="42"/>
        <v>85.118644140040274</v>
      </c>
      <c r="O124" s="118">
        <f t="shared" si="42"/>
        <v>102.71120607819941</v>
      </c>
      <c r="P124" s="118">
        <f t="shared" si="42"/>
        <v>80.377923426614331</v>
      </c>
      <c r="Q124" s="118">
        <f t="shared" si="42"/>
        <v>82.157282828440984</v>
      </c>
      <c r="R124" s="118">
        <f t="shared" ref="R124:V124" si="43">R125+R128+R130+R139</f>
        <v>94.339457807462182</v>
      </c>
      <c r="S124" s="118">
        <f t="shared" si="43"/>
        <v>96.140609090557547</v>
      </c>
      <c r="T124" s="118">
        <f t="shared" si="43"/>
        <v>80.850679486760654</v>
      </c>
      <c r="U124" s="118">
        <f t="shared" si="43"/>
        <v>78.196683035012342</v>
      </c>
      <c r="V124" s="118">
        <f t="shared" si="43"/>
        <v>68.291932128803936</v>
      </c>
      <c r="W124" s="118">
        <f t="shared" ref="W124" si="44">W125+W128+W130+W139</f>
        <v>64.229089588203308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106.7841637193106</v>
      </c>
      <c r="D125" s="123">
        <f t="shared" si="45"/>
        <v>107.95563756940922</v>
      </c>
      <c r="E125" s="123">
        <f t="shared" si="45"/>
        <v>93.250105667151942</v>
      </c>
      <c r="F125" s="123">
        <f t="shared" si="45"/>
        <v>97.884486895376682</v>
      </c>
      <c r="G125" s="123">
        <f t="shared" si="45"/>
        <v>95.305564515641422</v>
      </c>
      <c r="H125" s="123">
        <f t="shared" si="45"/>
        <v>91.018515694661815</v>
      </c>
      <c r="I125" s="123">
        <f t="shared" si="45"/>
        <v>81.742733301051047</v>
      </c>
      <c r="J125" s="123">
        <f t="shared" si="45"/>
        <v>89.385779796760289</v>
      </c>
      <c r="K125" s="123">
        <f t="shared" si="45"/>
        <v>81.021317714389369</v>
      </c>
      <c r="L125" s="123">
        <f t="shared" si="45"/>
        <v>88.125114223732382</v>
      </c>
      <c r="M125" s="123">
        <f t="shared" si="45"/>
        <v>74.748252401245026</v>
      </c>
      <c r="N125" s="123">
        <f t="shared" si="45"/>
        <v>63.849181928102396</v>
      </c>
      <c r="O125" s="123">
        <f t="shared" si="45"/>
        <v>83.362294490336055</v>
      </c>
      <c r="P125" s="123">
        <f t="shared" si="45"/>
        <v>62.900805641259403</v>
      </c>
      <c r="Q125" s="123">
        <f t="shared" si="45"/>
        <v>64.075097366556932</v>
      </c>
      <c r="R125" s="123">
        <f t="shared" ref="R125:V125" si="46">SUM(R126:R127)</f>
        <v>69.582690284261858</v>
      </c>
      <c r="S125" s="123">
        <f t="shared" si="46"/>
        <v>67.555317941150179</v>
      </c>
      <c r="T125" s="123">
        <f t="shared" si="46"/>
        <v>54.525305901046991</v>
      </c>
      <c r="U125" s="123">
        <f t="shared" si="46"/>
        <v>55.585394856007028</v>
      </c>
      <c r="V125" s="123">
        <f t="shared" si="46"/>
        <v>49.721357839434894</v>
      </c>
      <c r="W125" s="123">
        <f t="shared" ref="W125" si="47">SUM(W126:W127)</f>
        <v>42.843097374419905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106.27552783097563</v>
      </c>
      <c r="D126" s="99">
        <v>107.44992853632537</v>
      </c>
      <c r="E126" s="99">
        <v>92.824158211954042</v>
      </c>
      <c r="F126" s="99">
        <v>97.441257427188972</v>
      </c>
      <c r="G126" s="99">
        <v>94.879223826639844</v>
      </c>
      <c r="H126" s="99">
        <v>90.620864418038479</v>
      </c>
      <c r="I126" s="99">
        <v>81.392161066982737</v>
      </c>
      <c r="J126" s="99">
        <v>89.006229955499776</v>
      </c>
      <c r="K126" s="99">
        <v>80.68167031080219</v>
      </c>
      <c r="L126" s="99">
        <v>87.760891546850061</v>
      </c>
      <c r="M126" s="99">
        <v>74.44463857012596</v>
      </c>
      <c r="N126" s="99">
        <v>63.591843473446332</v>
      </c>
      <c r="O126" s="99">
        <v>83.027996275489031</v>
      </c>
      <c r="P126" s="99">
        <v>62.648918034319578</v>
      </c>
      <c r="Q126" s="99">
        <v>63.819131603824935</v>
      </c>
      <c r="R126" s="99">
        <v>69.308466075877917</v>
      </c>
      <c r="S126" s="99">
        <v>67.291979375391477</v>
      </c>
      <c r="T126" s="99">
        <v>54.313667418433958</v>
      </c>
      <c r="U126" s="99">
        <v>55.372717284197854</v>
      </c>
      <c r="V126" s="99">
        <v>49.531404707890076</v>
      </c>
      <c r="W126" s="99">
        <v>42.680955477795791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0.50863588833496232</v>
      </c>
      <c r="D127" s="99">
        <v>0.5057090330838514</v>
      </c>
      <c r="E127" s="99">
        <v>0.42594745519790239</v>
      </c>
      <c r="F127" s="99">
        <v>0.44322946818770809</v>
      </c>
      <c r="G127" s="99">
        <v>0.4263406890015819</v>
      </c>
      <c r="H127" s="99">
        <v>0.39765127662334232</v>
      </c>
      <c r="I127" s="99">
        <v>0.3505722340683044</v>
      </c>
      <c r="J127" s="99">
        <v>0.37954984126051972</v>
      </c>
      <c r="K127" s="99">
        <v>0.33964740358717271</v>
      </c>
      <c r="L127" s="99">
        <v>0.36422267688232751</v>
      </c>
      <c r="M127" s="99">
        <v>0.30361383111907242</v>
      </c>
      <c r="N127" s="99">
        <v>0.25733845465606114</v>
      </c>
      <c r="O127" s="99">
        <v>0.33429821484702921</v>
      </c>
      <c r="P127" s="99">
        <v>0.25188760693982115</v>
      </c>
      <c r="Q127" s="99">
        <v>0.25596576273199162</v>
      </c>
      <c r="R127" s="99">
        <v>0.27422420838394373</v>
      </c>
      <c r="S127" s="99">
        <v>0.26333856575870562</v>
      </c>
      <c r="T127" s="99">
        <v>0.21163848261303425</v>
      </c>
      <c r="U127" s="99">
        <v>0.2126775718091766</v>
      </c>
      <c r="V127" s="99">
        <v>0.18995313154482141</v>
      </c>
      <c r="W127" s="99">
        <v>0.16214189662411418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2.8081227597489811E-2</v>
      </c>
      <c r="D128" s="123">
        <f t="shared" si="48"/>
        <v>2.0831507658020332E-2</v>
      </c>
      <c r="E128" s="123">
        <f t="shared" si="48"/>
        <v>0.67233819389419591</v>
      </c>
      <c r="F128" s="123">
        <f t="shared" si="48"/>
        <v>0.76055247447913832</v>
      </c>
      <c r="G128" s="123">
        <f t="shared" si="48"/>
        <v>0.82826339539199501</v>
      </c>
      <c r="H128" s="123">
        <f t="shared" si="48"/>
        <v>1.9827872072799659</v>
      </c>
      <c r="I128" s="123">
        <f t="shared" si="48"/>
        <v>1.2549120026745473</v>
      </c>
      <c r="J128" s="123">
        <f t="shared" si="48"/>
        <v>1.2568158418242135</v>
      </c>
      <c r="K128" s="123">
        <f t="shared" si="48"/>
        <v>0.8958637339843819</v>
      </c>
      <c r="L128" s="123">
        <f t="shared" si="48"/>
        <v>1.0846426474289719</v>
      </c>
      <c r="M128" s="123">
        <f t="shared" si="48"/>
        <v>0.8944200316037717</v>
      </c>
      <c r="N128" s="123">
        <f t="shared" si="48"/>
        <v>0.79043153362555796</v>
      </c>
      <c r="O128" s="123">
        <f t="shared" si="48"/>
        <v>0.69328268072208576</v>
      </c>
      <c r="P128" s="123">
        <f t="shared" si="48"/>
        <v>0.25635079267895533</v>
      </c>
      <c r="Q128" s="123">
        <f t="shared" si="48"/>
        <v>0.23220554499673493</v>
      </c>
      <c r="R128" s="123">
        <f t="shared" si="48"/>
        <v>0.15239836355685968</v>
      </c>
      <c r="S128" s="123">
        <f t="shared" si="48"/>
        <v>0.30281693677040528</v>
      </c>
      <c r="T128" s="123">
        <f t="shared" si="48"/>
        <v>0.29034156277089201</v>
      </c>
      <c r="U128" s="123">
        <f t="shared" si="48"/>
        <v>0.33528954225958713</v>
      </c>
      <c r="V128" s="123">
        <f t="shared" si="48"/>
        <v>0.48930637045424275</v>
      </c>
      <c r="W128" s="123">
        <f t="shared" si="48"/>
        <v>0.32460762326643738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2.8081227597489811E-2</v>
      </c>
      <c r="D129" s="99">
        <f>RES_hhdet_in_tesh!D129/RES_summary!D$21</f>
        <v>2.0831507658020332E-2</v>
      </c>
      <c r="E129" s="99">
        <f>RES_hhdet_in_tesh!E129/RES_summary!E$21</f>
        <v>0.67233819389419591</v>
      </c>
      <c r="F129" s="99">
        <f>RES_hhdet_in_tesh!F129/RES_summary!F$21</f>
        <v>0.76055247447913832</v>
      </c>
      <c r="G129" s="99">
        <f>RES_hhdet_in_tesh!G129/RES_summary!G$21</f>
        <v>0.82826339539199501</v>
      </c>
      <c r="H129" s="99">
        <f>RES_hhdet_in_tesh!H129/RES_summary!H$21</f>
        <v>1.9827872072799659</v>
      </c>
      <c r="I129" s="99">
        <f>RES_hhdet_in_tesh!I129/RES_summary!I$21</f>
        <v>1.2549120026745473</v>
      </c>
      <c r="J129" s="99">
        <f>RES_hhdet_in_tesh!J129/RES_summary!J$21</f>
        <v>1.2568158418242135</v>
      </c>
      <c r="K129" s="99">
        <f>RES_hhdet_in_tesh!K129/RES_summary!K$21</f>
        <v>0.8958637339843819</v>
      </c>
      <c r="L129" s="99">
        <f>RES_hhdet_in_tesh!L129/RES_summary!L$21</f>
        <v>1.0846426474289719</v>
      </c>
      <c r="M129" s="99">
        <f>RES_hhdet_in_tesh!M129/RES_summary!M$21</f>
        <v>0.8944200316037717</v>
      </c>
      <c r="N129" s="99">
        <f>RES_hhdet_in_tesh!N129/RES_summary!N$21</f>
        <v>0.79043153362555796</v>
      </c>
      <c r="O129" s="99">
        <f>RES_hhdet_in_tesh!O129/RES_summary!O$21</f>
        <v>0.69328268072208576</v>
      </c>
      <c r="P129" s="99">
        <f>RES_hhdet_in_tesh!P129/RES_summary!P$21</f>
        <v>0.25635079267895533</v>
      </c>
      <c r="Q129" s="99">
        <f>RES_hhdet_in_tesh!Q129/RES_summary!Q$21</f>
        <v>0.23220554499673493</v>
      </c>
      <c r="R129" s="99">
        <f>RES_hhdet_in_tesh!R129/RES_summary!R$21</f>
        <v>0.15239836355685968</v>
      </c>
      <c r="S129" s="99">
        <f>RES_hhdet_in_tesh!S129/RES_summary!S$21</f>
        <v>0.30281693677040528</v>
      </c>
      <c r="T129" s="99">
        <f>RES_hhdet_in_tesh!T129/RES_summary!T$21</f>
        <v>0.29034156277089201</v>
      </c>
      <c r="U129" s="99">
        <f>RES_hhdet_in_tesh!U129/RES_summary!U$21</f>
        <v>0.33528954225958713</v>
      </c>
      <c r="V129" s="99">
        <f>RES_hhdet_in_tesh!V129/RES_summary!V$21</f>
        <v>0.48930637045424275</v>
      </c>
      <c r="W129" s="99">
        <f>RES_hhdet_in_tesh!W129/RES_summary!W$21</f>
        <v>0.32460762326643738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15.633452205008908</v>
      </c>
      <c r="D130" s="123">
        <v>17.866946386131822</v>
      </c>
      <c r="E130" s="123">
        <v>17.615032906613333</v>
      </c>
      <c r="F130" s="123">
        <v>17.149617800513273</v>
      </c>
      <c r="G130" s="123">
        <v>17.644884336282182</v>
      </c>
      <c r="H130" s="123">
        <v>20.732034484726402</v>
      </c>
      <c r="I130" s="123">
        <v>21.816359392493617</v>
      </c>
      <c r="J130" s="123">
        <v>23.836623562392756</v>
      </c>
      <c r="K130" s="123">
        <v>18.231120075748613</v>
      </c>
      <c r="L130" s="123">
        <v>16.929562703648664</v>
      </c>
      <c r="M130" s="123">
        <v>16.146286260777369</v>
      </c>
      <c r="N130" s="123">
        <v>15.231080219233226</v>
      </c>
      <c r="O130" s="123">
        <v>13.778624097276785</v>
      </c>
      <c r="P130" s="123">
        <v>12.617150754964134</v>
      </c>
      <c r="Q130" s="123">
        <v>13.310080168107154</v>
      </c>
      <c r="R130" s="123">
        <v>18.556969042418277</v>
      </c>
      <c r="S130" s="123">
        <v>21.327428301402776</v>
      </c>
      <c r="T130" s="123">
        <v>19.895704429532746</v>
      </c>
      <c r="U130" s="123">
        <v>16.940000961283992</v>
      </c>
      <c r="V130" s="123">
        <v>13.74165426129751</v>
      </c>
      <c r="W130" s="123">
        <v>16.078284578838975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15.651808211178027</v>
      </c>
      <c r="D131" s="99">
        <v>18.423276352065727</v>
      </c>
      <c r="E131" s="99">
        <v>16.431587517687642</v>
      </c>
      <c r="F131" s="99">
        <v>17.599367936036327</v>
      </c>
      <c r="G131" s="99">
        <v>18.435532695158802</v>
      </c>
      <c r="H131" s="99">
        <v>20.211454276229855</v>
      </c>
      <c r="I131" s="99">
        <v>21.439848723227399</v>
      </c>
      <c r="J131" s="99">
        <v>23.657360634655305</v>
      </c>
      <c r="K131" s="99">
        <v>18.24114025105321</v>
      </c>
      <c r="L131" s="99">
        <v>17.171112728791599</v>
      </c>
      <c r="M131" s="99">
        <v>16.152104027488782</v>
      </c>
      <c r="N131" s="99">
        <v>14.393945315096028</v>
      </c>
      <c r="O131" s="99">
        <v>12.979991285426175</v>
      </c>
      <c r="P131" s="99">
        <v>12.986982025350345</v>
      </c>
      <c r="Q131" s="99">
        <v>13.308894663813435</v>
      </c>
      <c r="R131" s="99">
        <v>19.033225778064171</v>
      </c>
      <c r="S131" s="99">
        <v>21.966271560299337</v>
      </c>
      <c r="T131" s="99">
        <v>18.415393239988465</v>
      </c>
      <c r="U131" s="99">
        <v>17.076773768056835</v>
      </c>
      <c r="V131" s="99">
        <v>13.49441912233798</v>
      </c>
      <c r="W131" s="99">
        <v>16.258345234636188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15.651941052953193</v>
      </c>
      <c r="D132" s="99">
        <v>18.423738201331719</v>
      </c>
      <c r="E132" s="99">
        <v>16.432410576181056</v>
      </c>
      <c r="F132" s="99">
        <v>17.600637444100741</v>
      </c>
      <c r="G132" s="99">
        <v>18.43771926094421</v>
      </c>
      <c r="H132" s="99">
        <v>20.214214446634216</v>
      </c>
      <c r="I132" s="99">
        <v>21.444918279789192</v>
      </c>
      <c r="J132" s="99">
        <v>23.664570839812431</v>
      </c>
      <c r="K132" s="99">
        <v>18.248956910979558</v>
      </c>
      <c r="L132" s="99">
        <v>17.175919850586407</v>
      </c>
      <c r="M132" s="99">
        <v>16.155383417238177</v>
      </c>
      <c r="N132" s="99">
        <v>14.391414793715235</v>
      </c>
      <c r="O132" s="99">
        <v>12.978773510495555</v>
      </c>
      <c r="P132" s="99">
        <v>13.003801633654524</v>
      </c>
      <c r="Q132" s="99">
        <v>13.330037304016008</v>
      </c>
      <c r="R132" s="99">
        <v>19.067917778882549</v>
      </c>
      <c r="S132" s="99">
        <v>21.999624456590738</v>
      </c>
      <c r="T132" s="99">
        <v>0</v>
      </c>
      <c r="U132" s="99">
        <v>17.104932777148964</v>
      </c>
      <c r="V132" s="99">
        <v>13.510627738605029</v>
      </c>
      <c r="W132" s="99">
        <v>16.277111270189483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6.471879107625961</v>
      </c>
      <c r="D133" s="102">
        <v>7.8444204906100419</v>
      </c>
      <c r="E133" s="102">
        <v>6.9834884687700169</v>
      </c>
      <c r="F133" s="102">
        <v>8.0048091786045728</v>
      </c>
      <c r="G133" s="102">
        <v>8.2567405814613579</v>
      </c>
      <c r="H133" s="102">
        <v>8.9629125644354168</v>
      </c>
      <c r="I133" s="102">
        <v>10.554485267262173</v>
      </c>
      <c r="J133" s="102">
        <v>10.523363984050967</v>
      </c>
      <c r="K133" s="102">
        <v>8.2280347923045216</v>
      </c>
      <c r="L133" s="102">
        <v>7.6912461979986233</v>
      </c>
      <c r="M133" s="102">
        <v>7.5267625332910137</v>
      </c>
      <c r="N133" s="102">
        <v>6.73798375154841</v>
      </c>
      <c r="O133" s="102">
        <v>6.3487919216064421</v>
      </c>
      <c r="P133" s="102">
        <v>5.6883061682533027</v>
      </c>
      <c r="Q133" s="102">
        <v>5.7631092143645946</v>
      </c>
      <c r="R133" s="102">
        <v>8.3719946769586784</v>
      </c>
      <c r="S133" s="102">
        <v>10.272923412395585</v>
      </c>
      <c r="T133" s="102">
        <v>0</v>
      </c>
      <c r="U133" s="102">
        <v>7.4149801130306372</v>
      </c>
      <c r="V133" s="102">
        <v>5.5051933887777489</v>
      </c>
      <c r="W133" s="102">
        <v>7.3972537735929089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9.1800619453272336</v>
      </c>
      <c r="D134" s="105">
        <v>10.579317710721678</v>
      </c>
      <c r="E134" s="105">
        <v>9.4489221074110414</v>
      </c>
      <c r="F134" s="105">
        <v>9.5958282654961717</v>
      </c>
      <c r="G134" s="105">
        <v>10.180978679482854</v>
      </c>
      <c r="H134" s="105">
        <v>11.251301882198801</v>
      </c>
      <c r="I134" s="105">
        <v>10.890433012527023</v>
      </c>
      <c r="J134" s="105">
        <v>13.141206855761467</v>
      </c>
      <c r="K134" s="105">
        <v>10.020922118675033</v>
      </c>
      <c r="L134" s="105">
        <v>9.4846736525877837</v>
      </c>
      <c r="M134" s="105">
        <v>8.6286208839471605</v>
      </c>
      <c r="N134" s="105">
        <v>7.6534310421668241</v>
      </c>
      <c r="O134" s="105">
        <v>6.629981588889116</v>
      </c>
      <c r="P134" s="105">
        <v>7.3154954654012219</v>
      </c>
      <c r="Q134" s="105">
        <v>7.5669280896514115</v>
      </c>
      <c r="R134" s="105">
        <v>10.695923101923873</v>
      </c>
      <c r="S134" s="105">
        <v>11.72670104419516</v>
      </c>
      <c r="T134" s="105">
        <v>0</v>
      </c>
      <c r="U134" s="105">
        <v>9.6899526641183265</v>
      </c>
      <c r="V134" s="105">
        <v>8.0054343498272829</v>
      </c>
      <c r="W134" s="105">
        <v>8.8798574965965731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15.630489304561699</v>
      </c>
      <c r="D135" s="102">
        <v>17.828951420054434</v>
      </c>
      <c r="E135" s="102">
        <v>17.68050417568066</v>
      </c>
      <c r="F135" s="102">
        <v>17.091441216288608</v>
      </c>
      <c r="G135" s="102">
        <v>17.548080920722782</v>
      </c>
      <c r="H135" s="102">
        <v>20.770827222956843</v>
      </c>
      <c r="I135" s="102">
        <v>22.043041213128156</v>
      </c>
      <c r="J135" s="102">
        <v>24.063309837714133</v>
      </c>
      <c r="K135" s="102">
        <v>18.21718841501793</v>
      </c>
      <c r="L135" s="102">
        <v>16.756414152517632</v>
      </c>
      <c r="M135" s="102">
        <v>16.137726400976813</v>
      </c>
      <c r="N135" s="102">
        <v>15.526944529714834</v>
      </c>
      <c r="O135" s="102">
        <v>14.131004198551743</v>
      </c>
      <c r="P135" s="102">
        <v>12.570836209002648</v>
      </c>
      <c r="Q135" s="102">
        <v>13.281612114889999</v>
      </c>
      <c r="R135" s="102">
        <v>18.375031673440766</v>
      </c>
      <c r="S135" s="102">
        <v>21.114036886055381</v>
      </c>
      <c r="T135" s="102">
        <v>20.420133094532019</v>
      </c>
      <c r="U135" s="102">
        <v>16.886464048690097</v>
      </c>
      <c r="V135" s="102">
        <v>13.860494302296033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15.637085553805553</v>
      </c>
      <c r="D136" s="105">
        <v>17.84130305478449</v>
      </c>
      <c r="E136" s="105">
        <v>17.702557049399676</v>
      </c>
      <c r="F136" s="105">
        <v>17.105380205916287</v>
      </c>
      <c r="G136" s="105">
        <v>17.560191977277977</v>
      </c>
      <c r="H136" s="105">
        <v>20.77804409485266</v>
      </c>
      <c r="I136" s="105">
        <v>22.047754229477853</v>
      </c>
      <c r="J136" s="105">
        <v>24.07167825327798</v>
      </c>
      <c r="K136" s="105">
        <v>18.226316595356398</v>
      </c>
      <c r="L136" s="105">
        <v>16.761176037348605</v>
      </c>
      <c r="M136" s="105">
        <v>16.144465205112862</v>
      </c>
      <c r="N136" s="105">
        <v>15.529100213255477</v>
      </c>
      <c r="O136" s="105">
        <v>14.134706020844872</v>
      </c>
      <c r="P136" s="105">
        <v>12.587484213864087</v>
      </c>
      <c r="Q136" s="105">
        <v>13.31183426544982</v>
      </c>
      <c r="R136" s="105">
        <v>18.418364107056171</v>
      </c>
      <c r="S136" s="105">
        <v>21.149055153582093</v>
      </c>
      <c r="T136" s="105">
        <v>20.437571898037891</v>
      </c>
      <c r="U136" s="105">
        <v>16.89502706308161</v>
      </c>
      <c r="V136" s="105">
        <v>13.849401113854002</v>
      </c>
      <c r="W136" s="105">
        <v>15.881945508334208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6.4593114813160799</v>
      </c>
      <c r="D137" s="99">
        <v>7.5939003692130331</v>
      </c>
      <c r="E137" s="99">
        <v>7.5299498715331694</v>
      </c>
      <c r="F137" s="99">
        <v>7.7768123186043869</v>
      </c>
      <c r="G137" s="99">
        <v>7.8508738318290634</v>
      </c>
      <c r="H137" s="99">
        <v>9.2001095539097637</v>
      </c>
      <c r="I137" s="99">
        <v>10.864928421950248</v>
      </c>
      <c r="J137" s="99">
        <v>10.688909260560742</v>
      </c>
      <c r="K137" s="99">
        <v>8.2117297353036118</v>
      </c>
      <c r="L137" s="99">
        <v>7.4888871024253136</v>
      </c>
      <c r="M137" s="99">
        <v>7.5475339281696492</v>
      </c>
      <c r="N137" s="99">
        <v>7.2905621443635136</v>
      </c>
      <c r="O137" s="99">
        <v>6.9440700092512202</v>
      </c>
      <c r="P137" s="99">
        <v>5.4515095277412424</v>
      </c>
      <c r="Q137" s="99">
        <v>5.7422760732172877</v>
      </c>
      <c r="R137" s="99">
        <v>8.0537985548137918</v>
      </c>
      <c r="S137" s="99">
        <v>9.8667652890559516</v>
      </c>
      <c r="T137" s="99">
        <v>8.735143780002959</v>
      </c>
      <c r="U137" s="99">
        <v>7.286470633767312</v>
      </c>
      <c r="V137" s="99">
        <v>5.5909131886217098</v>
      </c>
      <c r="W137" s="99">
        <v>7.1129543758015981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9.1777740724894734</v>
      </c>
      <c r="D138" s="99">
        <v>10.247402685571458</v>
      </c>
      <c r="E138" s="99">
        <v>10.172607177866501</v>
      </c>
      <c r="F138" s="99">
        <v>9.3285678873119</v>
      </c>
      <c r="G138" s="99">
        <v>9.7093181454489148</v>
      </c>
      <c r="H138" s="99">
        <v>11.5779345409429</v>
      </c>
      <c r="I138" s="99">
        <v>11.182825807527603</v>
      </c>
      <c r="J138" s="99">
        <v>13.382768992717237</v>
      </c>
      <c r="K138" s="99">
        <v>10.014586860052788</v>
      </c>
      <c r="L138" s="99">
        <v>9.2722889349232887</v>
      </c>
      <c r="M138" s="99">
        <v>8.5969312769432111</v>
      </c>
      <c r="N138" s="99">
        <v>8.2385380688919625</v>
      </c>
      <c r="O138" s="99">
        <v>7.1906360115936518</v>
      </c>
      <c r="P138" s="99">
        <v>7.1359746861228439</v>
      </c>
      <c r="Q138" s="99">
        <v>7.5695581922325283</v>
      </c>
      <c r="R138" s="99">
        <v>10.364565552242381</v>
      </c>
      <c r="S138" s="99">
        <v>11.282289864526145</v>
      </c>
      <c r="T138" s="99">
        <v>11.702428118034932</v>
      </c>
      <c r="U138" s="99">
        <v>9.6085564293142998</v>
      </c>
      <c r="V138" s="99">
        <v>8.2584879252322914</v>
      </c>
      <c r="W138" s="99">
        <v>8.7689911325326104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6.3014385876721413</v>
      </c>
      <c r="D139" s="123">
        <v>7.0595633325992235</v>
      </c>
      <c r="E139" s="123">
        <v>7.0312102630232278</v>
      </c>
      <c r="F139" s="123">
        <v>6.887247694553821</v>
      </c>
      <c r="G139" s="123">
        <v>7.2361161237389213</v>
      </c>
      <c r="H139" s="123">
        <v>8.5841400252073061</v>
      </c>
      <c r="I139" s="123">
        <v>7.922395122204442</v>
      </c>
      <c r="J139" s="123">
        <v>8.934422126637461</v>
      </c>
      <c r="K139" s="123">
        <v>6.6710737019173987</v>
      </c>
      <c r="L139" s="123">
        <v>6.1860348690556917</v>
      </c>
      <c r="M139" s="123">
        <v>5.1101724332993603</v>
      </c>
      <c r="N139" s="123">
        <v>5.2479504590790871</v>
      </c>
      <c r="O139" s="123">
        <v>4.877004809864478</v>
      </c>
      <c r="P139" s="123">
        <v>4.6036162377118339</v>
      </c>
      <c r="Q139" s="123">
        <v>4.5398997487801678</v>
      </c>
      <c r="R139" s="123">
        <v>6.047400117225191</v>
      </c>
      <c r="S139" s="123">
        <v>6.9550459112341825</v>
      </c>
      <c r="T139" s="123">
        <v>6.1393275934100346</v>
      </c>
      <c r="U139" s="123">
        <v>5.3359976754617326</v>
      </c>
      <c r="V139" s="123">
        <v>4.3396136576172868</v>
      </c>
      <c r="W139" s="123">
        <v>4.9831000116779958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6.3014385876721413</v>
      </c>
      <c r="D141" s="110">
        <v>7.0595633325992235</v>
      </c>
      <c r="E141" s="110">
        <v>7.0312102630232278</v>
      </c>
      <c r="F141" s="110">
        <v>6.887247694553821</v>
      </c>
      <c r="G141" s="110">
        <v>7.2361161237389213</v>
      </c>
      <c r="H141" s="110">
        <v>8.5841400252073061</v>
      </c>
      <c r="I141" s="110">
        <v>7.922395122204442</v>
      </c>
      <c r="J141" s="110">
        <v>8.934422126637461</v>
      </c>
      <c r="K141" s="110">
        <v>6.6710737019173987</v>
      </c>
      <c r="L141" s="110">
        <v>6.1860348690556917</v>
      </c>
      <c r="M141" s="110">
        <v>5.1101724332993603</v>
      </c>
      <c r="N141" s="110">
        <v>5.2479504590790871</v>
      </c>
      <c r="O141" s="110">
        <v>4.877004809864478</v>
      </c>
      <c r="P141" s="110">
        <v>4.6036162377118339</v>
      </c>
      <c r="Q141" s="110">
        <v>4.5398997487801678</v>
      </c>
      <c r="R141" s="110">
        <v>6.047400117225191</v>
      </c>
      <c r="S141" s="110">
        <v>6.9550459112341825</v>
      </c>
      <c r="T141" s="110">
        <v>6.1393275934100346</v>
      </c>
      <c r="U141" s="110">
        <v>5.3359976754617326</v>
      </c>
      <c r="V141" s="110">
        <v>4.3396136576172868</v>
      </c>
      <c r="W141" s="110">
        <v>4.9831000116779958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127.01777048358271</v>
      </c>
      <c r="D143" s="118">
        <f t="shared" si="49"/>
        <v>130.18173797464354</v>
      </c>
      <c r="E143" s="118">
        <f t="shared" si="49"/>
        <v>134.65655784774358</v>
      </c>
      <c r="F143" s="118">
        <f t="shared" si="49"/>
        <v>119.68258007556047</v>
      </c>
      <c r="G143" s="118">
        <f t="shared" si="49"/>
        <v>111.93875501536311</v>
      </c>
      <c r="H143" s="118">
        <f t="shared" si="49"/>
        <v>120.53531243504757</v>
      </c>
      <c r="I143" s="118">
        <f t="shared" si="49"/>
        <v>117.01458922348843</v>
      </c>
      <c r="J143" s="118">
        <f t="shared" si="49"/>
        <v>127.6246311390547</v>
      </c>
      <c r="K143" s="118">
        <f t="shared" si="49"/>
        <v>113.16932373859345</v>
      </c>
      <c r="L143" s="118">
        <f t="shared" si="49"/>
        <v>109.94676509937273</v>
      </c>
      <c r="M143" s="118">
        <f t="shared" si="49"/>
        <v>103.75101840703192</v>
      </c>
      <c r="N143" s="118">
        <f t="shared" si="49"/>
        <v>102.66787125471608</v>
      </c>
      <c r="O143" s="118">
        <f t="shared" si="49"/>
        <v>97.905968940946764</v>
      </c>
      <c r="P143" s="118">
        <f t="shared" si="49"/>
        <v>87.770469783793814</v>
      </c>
      <c r="Q143" s="118">
        <f t="shared" si="49"/>
        <v>84.7441160435706</v>
      </c>
      <c r="R143" s="118">
        <f t="shared" ref="R143:V143" si="50">R144+R146+R148+R157</f>
        <v>92.197375287902489</v>
      </c>
      <c r="S143" s="118">
        <f t="shared" si="50"/>
        <v>95.22183959477546</v>
      </c>
      <c r="T143" s="118">
        <f t="shared" si="50"/>
        <v>89.893059989781037</v>
      </c>
      <c r="U143" s="118">
        <f t="shared" si="50"/>
        <v>81.388491385781663</v>
      </c>
      <c r="V143" s="118">
        <f t="shared" si="50"/>
        <v>74.308655681604222</v>
      </c>
      <c r="W143" s="118">
        <f t="shared" ref="W143" si="51">W144+W146+W148+W157</f>
        <v>69.127009906146213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104.78341487064762</v>
      </c>
      <c r="D144" s="123">
        <f t="shared" si="52"/>
        <v>105.11082299714228</v>
      </c>
      <c r="E144" s="123">
        <f t="shared" si="52"/>
        <v>106.53818970403702</v>
      </c>
      <c r="F144" s="123">
        <f t="shared" si="52"/>
        <v>93.310265943312359</v>
      </c>
      <c r="G144" s="123">
        <f t="shared" si="52"/>
        <v>84.819644117365442</v>
      </c>
      <c r="H144" s="123">
        <f t="shared" si="52"/>
        <v>86.981008281537868</v>
      </c>
      <c r="I144" s="123">
        <f t="shared" si="52"/>
        <v>84.098264630895514</v>
      </c>
      <c r="J144" s="123">
        <f t="shared" si="52"/>
        <v>90.793252417448983</v>
      </c>
      <c r="K144" s="123">
        <f t="shared" si="52"/>
        <v>84.463788350240293</v>
      </c>
      <c r="L144" s="123">
        <f t="shared" si="52"/>
        <v>82.44633830105758</v>
      </c>
      <c r="M144" s="123">
        <f t="shared" si="52"/>
        <v>77.573096271435858</v>
      </c>
      <c r="N144" s="123">
        <f t="shared" si="52"/>
        <v>77.017963915258761</v>
      </c>
      <c r="O144" s="123">
        <f t="shared" si="52"/>
        <v>74.215359083107373</v>
      </c>
      <c r="P144" s="123">
        <f t="shared" si="52"/>
        <v>67.931784969222107</v>
      </c>
      <c r="Q144" s="123">
        <f t="shared" si="52"/>
        <v>64.972163413981107</v>
      </c>
      <c r="R144" s="123">
        <f t="shared" si="52"/>
        <v>66.123243125462281</v>
      </c>
      <c r="S144" s="123">
        <f t="shared" si="52"/>
        <v>64.518146795810296</v>
      </c>
      <c r="T144" s="123">
        <f t="shared" si="52"/>
        <v>60.129405976349823</v>
      </c>
      <c r="U144" s="123">
        <f t="shared" si="52"/>
        <v>55.784299829296906</v>
      </c>
      <c r="V144" s="123">
        <f t="shared" si="52"/>
        <v>51.089161119884579</v>
      </c>
      <c r="W144" s="123">
        <f t="shared" si="52"/>
        <v>45.119908710376279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104.78341487064762</v>
      </c>
      <c r="D145" s="99">
        <v>105.11082299714228</v>
      </c>
      <c r="E145" s="99">
        <v>106.53818970403702</v>
      </c>
      <c r="F145" s="99">
        <v>93.310265943312359</v>
      </c>
      <c r="G145" s="99">
        <v>84.819644117365442</v>
      </c>
      <c r="H145" s="99">
        <v>86.981008281537868</v>
      </c>
      <c r="I145" s="99">
        <v>84.098264630895514</v>
      </c>
      <c r="J145" s="99">
        <v>90.793252417448983</v>
      </c>
      <c r="K145" s="99">
        <v>84.463788350240293</v>
      </c>
      <c r="L145" s="99">
        <v>82.44633830105758</v>
      </c>
      <c r="M145" s="99">
        <v>77.573096271435858</v>
      </c>
      <c r="N145" s="99">
        <v>77.017963915258761</v>
      </c>
      <c r="O145" s="99">
        <v>74.215359083107373</v>
      </c>
      <c r="P145" s="99">
        <v>67.931784969222107</v>
      </c>
      <c r="Q145" s="99">
        <v>64.972163413981107</v>
      </c>
      <c r="R145" s="99">
        <v>66.123243125462281</v>
      </c>
      <c r="S145" s="99">
        <v>64.518146795810296</v>
      </c>
      <c r="T145" s="99">
        <v>60.129405976349823</v>
      </c>
      <c r="U145" s="99">
        <v>55.784299829296906</v>
      </c>
      <c r="V145" s="99">
        <v>51.089161119884579</v>
      </c>
      <c r="W145" s="99">
        <v>45.119908710376279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0.28063662162716163</v>
      </c>
      <c r="D146" s="123">
        <f t="shared" si="53"/>
        <v>0.20785015180133568</v>
      </c>
      <c r="E146" s="123">
        <f t="shared" si="53"/>
        <v>3.7446517091124671</v>
      </c>
      <c r="F146" s="123">
        <f t="shared" si="53"/>
        <v>2.1002904938568916</v>
      </c>
      <c r="G146" s="123">
        <f t="shared" si="53"/>
        <v>2.3433654283931187</v>
      </c>
      <c r="H146" s="123">
        <f t="shared" si="53"/>
        <v>4.0282331963626268</v>
      </c>
      <c r="I146" s="123">
        <f t="shared" si="53"/>
        <v>3.2188742969776745</v>
      </c>
      <c r="J146" s="123">
        <f t="shared" si="53"/>
        <v>3.7606084628237864</v>
      </c>
      <c r="K146" s="123">
        <f t="shared" si="53"/>
        <v>3.8155407491053634</v>
      </c>
      <c r="L146" s="123">
        <f t="shared" si="53"/>
        <v>4.5232442790679723</v>
      </c>
      <c r="M146" s="123">
        <f t="shared" si="53"/>
        <v>4.8697690029497576</v>
      </c>
      <c r="N146" s="123">
        <f t="shared" si="53"/>
        <v>4.8881252528089156</v>
      </c>
      <c r="O146" s="123">
        <f t="shared" si="53"/>
        <v>4.8180398015410359</v>
      </c>
      <c r="P146" s="123">
        <f t="shared" si="53"/>
        <v>2.5449307178164169</v>
      </c>
      <c r="Q146" s="123">
        <f t="shared" si="53"/>
        <v>2.296204138404828</v>
      </c>
      <c r="R146" s="123">
        <f t="shared" si="53"/>
        <v>1.5114264254588474</v>
      </c>
      <c r="S146" s="123">
        <f t="shared" si="53"/>
        <v>3.0010012406183613</v>
      </c>
      <c r="T146" s="123">
        <f t="shared" si="53"/>
        <v>2.8783500967113729</v>
      </c>
      <c r="U146" s="123">
        <f t="shared" si="53"/>
        <v>3.3195669492540989</v>
      </c>
      <c r="V146" s="123">
        <f t="shared" si="53"/>
        <v>4.8392145181365711</v>
      </c>
      <c r="W146" s="123">
        <f t="shared" si="53"/>
        <v>3.2122518976685548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0.28063662162716163</v>
      </c>
      <c r="D147" s="99">
        <f>RES_hhdet_in_tesh!D147/RES_summary!D$21</f>
        <v>0.20785015180133568</v>
      </c>
      <c r="E147" s="99">
        <f>RES_hhdet_in_tesh!E147/RES_summary!E$21</f>
        <v>3.7446517091124671</v>
      </c>
      <c r="F147" s="99">
        <f>RES_hhdet_in_tesh!F147/RES_summary!F$21</f>
        <v>2.1002904938568916</v>
      </c>
      <c r="G147" s="99">
        <f>RES_hhdet_in_tesh!G147/RES_summary!G$21</f>
        <v>2.3433654283931187</v>
      </c>
      <c r="H147" s="99">
        <f>RES_hhdet_in_tesh!H147/RES_summary!H$21</f>
        <v>4.0282331963626268</v>
      </c>
      <c r="I147" s="99">
        <f>RES_hhdet_in_tesh!I147/RES_summary!I$21</f>
        <v>3.2188742969776745</v>
      </c>
      <c r="J147" s="99">
        <f>RES_hhdet_in_tesh!J147/RES_summary!J$21</f>
        <v>3.7606084628237864</v>
      </c>
      <c r="K147" s="99">
        <f>RES_hhdet_in_tesh!K147/RES_summary!K$21</f>
        <v>3.8155407491053634</v>
      </c>
      <c r="L147" s="99">
        <f>RES_hhdet_in_tesh!L147/RES_summary!L$21</f>
        <v>4.5232442790679723</v>
      </c>
      <c r="M147" s="99">
        <f>RES_hhdet_in_tesh!M147/RES_summary!M$21</f>
        <v>4.8697690029497576</v>
      </c>
      <c r="N147" s="99">
        <f>RES_hhdet_in_tesh!N147/RES_summary!N$21</f>
        <v>4.8881252528089156</v>
      </c>
      <c r="O147" s="99">
        <f>RES_hhdet_in_tesh!O147/RES_summary!O$21</f>
        <v>4.8180398015410359</v>
      </c>
      <c r="P147" s="99">
        <f>RES_hhdet_in_tesh!P147/RES_summary!P$21</f>
        <v>2.5449307178164169</v>
      </c>
      <c r="Q147" s="99">
        <f>RES_hhdet_in_tesh!Q147/RES_summary!Q$21</f>
        <v>2.296204138404828</v>
      </c>
      <c r="R147" s="99">
        <f>RES_hhdet_in_tesh!R147/RES_summary!R$21</f>
        <v>1.5114264254588474</v>
      </c>
      <c r="S147" s="99">
        <f>RES_hhdet_in_tesh!S147/RES_summary!S$21</f>
        <v>3.0010012406183613</v>
      </c>
      <c r="T147" s="99">
        <f>RES_hhdet_in_tesh!T147/RES_summary!T$21</f>
        <v>2.8783500967113729</v>
      </c>
      <c r="U147" s="99">
        <f>RES_hhdet_in_tesh!U147/RES_summary!U$21</f>
        <v>3.3195669492540989</v>
      </c>
      <c r="V147" s="99">
        <f>RES_hhdet_in_tesh!V147/RES_summary!V$21</f>
        <v>4.8392145181365711</v>
      </c>
      <c r="W147" s="99">
        <f>RES_hhdet_in_tesh!W147/RES_summary!W$21</f>
        <v>3.2122518976685548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15.652280403635778</v>
      </c>
      <c r="D148" s="123">
        <v>17.803501493100715</v>
      </c>
      <c r="E148" s="123">
        <v>17.342506171570868</v>
      </c>
      <c r="F148" s="123">
        <v>17.384775943837401</v>
      </c>
      <c r="G148" s="123">
        <v>17.539629345865638</v>
      </c>
      <c r="H148" s="123">
        <v>20.941930931939776</v>
      </c>
      <c r="I148" s="123">
        <v>21.775055173410788</v>
      </c>
      <c r="J148" s="123">
        <v>24.136348132144473</v>
      </c>
      <c r="K148" s="123">
        <v>18.218920937330399</v>
      </c>
      <c r="L148" s="123">
        <v>16.791147650191487</v>
      </c>
      <c r="M148" s="123">
        <v>16.19798069934695</v>
      </c>
      <c r="N148" s="123">
        <v>15.513831627569306</v>
      </c>
      <c r="O148" s="123">
        <v>13.995565246433888</v>
      </c>
      <c r="P148" s="123">
        <v>12.690137859043459</v>
      </c>
      <c r="Q148" s="123">
        <v>12.93584874240449</v>
      </c>
      <c r="R148" s="123">
        <v>18.515305619756159</v>
      </c>
      <c r="S148" s="123">
        <v>20.747645647112623</v>
      </c>
      <c r="T148" s="123">
        <v>20.745976323309812</v>
      </c>
      <c r="U148" s="123">
        <v>16.948626931768935</v>
      </c>
      <c r="V148" s="123">
        <v>14.040666385965777</v>
      </c>
      <c r="W148" s="123">
        <v>15.811749286423394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15.79613941885254</v>
      </c>
      <c r="D149" s="99">
        <v>17.36429823161447</v>
      </c>
      <c r="E149" s="99">
        <v>14.565732171483779</v>
      </c>
      <c r="F149" s="99">
        <v>19.370726858776287</v>
      </c>
      <c r="G149" s="99">
        <v>17.440117176180213</v>
      </c>
      <c r="H149" s="99">
        <v>22.485285385478193</v>
      </c>
      <c r="I149" s="99">
        <v>18.354740031725733</v>
      </c>
      <c r="J149" s="99">
        <v>24.886155204992424</v>
      </c>
      <c r="K149" s="99">
        <v>18.176086206996203</v>
      </c>
      <c r="L149" s="99">
        <v>17.086013520531026</v>
      </c>
      <c r="M149" s="99">
        <v>16.666556782446055</v>
      </c>
      <c r="N149" s="99">
        <v>15.348753679322151</v>
      </c>
      <c r="O149" s="99">
        <v>12.735382070793269</v>
      </c>
      <c r="P149" s="99">
        <v>13.253916641104793</v>
      </c>
      <c r="Q149" s="99">
        <v>10.732333563150176</v>
      </c>
      <c r="R149" s="99">
        <v>19.53872990788053</v>
      </c>
      <c r="S149" s="99">
        <v>17.088360642583712</v>
      </c>
      <c r="T149" s="99">
        <v>22.41747060717395</v>
      </c>
      <c r="U149" s="99">
        <v>17.417833339488343</v>
      </c>
      <c r="V149" s="99">
        <v>15.575446832414601</v>
      </c>
      <c r="W149" s="99">
        <v>15.014272696400866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15.796739367203815</v>
      </c>
      <c r="D150" s="99">
        <v>17.365911189630307</v>
      </c>
      <c r="E150" s="99">
        <v>14.567830183680078</v>
      </c>
      <c r="F150" s="99">
        <v>19.376237668424736</v>
      </c>
      <c r="G150" s="99">
        <v>17.442521858019674</v>
      </c>
      <c r="H150" s="99">
        <v>22.489616788455713</v>
      </c>
      <c r="I150" s="99">
        <v>0</v>
      </c>
      <c r="J150" s="99">
        <v>24.894576806359723</v>
      </c>
      <c r="K150" s="99">
        <v>18.182075275569662</v>
      </c>
      <c r="L150" s="99">
        <v>17.089903788493139</v>
      </c>
      <c r="M150" s="99">
        <v>16.670298114537346</v>
      </c>
      <c r="N150" s="99">
        <v>15.350308943340478</v>
      </c>
      <c r="O150" s="99">
        <v>12.733994814827426</v>
      </c>
      <c r="P150" s="99">
        <v>13.274741855827083</v>
      </c>
      <c r="Q150" s="99">
        <v>0</v>
      </c>
      <c r="R150" s="99">
        <v>19.569834879618661</v>
      </c>
      <c r="S150" s="99">
        <v>0</v>
      </c>
      <c r="T150" s="99">
        <v>22.440051277433987</v>
      </c>
      <c r="U150" s="99">
        <v>17.425672579691348</v>
      </c>
      <c r="V150" s="99">
        <v>15.582509212727485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6.532276645289766</v>
      </c>
      <c r="D151" s="102">
        <v>7.3896233406648628</v>
      </c>
      <c r="E151" s="102">
        <v>6.1811489577329013</v>
      </c>
      <c r="F151" s="102">
        <v>8.8241748853975075</v>
      </c>
      <c r="G151" s="102">
        <v>7.80423755724616</v>
      </c>
      <c r="H151" s="102">
        <v>9.9911900619141036</v>
      </c>
      <c r="I151" s="102">
        <v>0</v>
      </c>
      <c r="J151" s="102">
        <v>11.082490426657113</v>
      </c>
      <c r="K151" s="102">
        <v>8.1962934192555306</v>
      </c>
      <c r="L151" s="102">
        <v>7.6509402051792312</v>
      </c>
      <c r="M151" s="102">
        <v>7.772265836215988</v>
      </c>
      <c r="N151" s="102">
        <v>7.1971356891126925</v>
      </c>
      <c r="O151" s="102">
        <v>6.2260027059026504</v>
      </c>
      <c r="P151" s="102">
        <v>5.8112404780042706</v>
      </c>
      <c r="Q151" s="102">
        <v>0</v>
      </c>
      <c r="R151" s="102">
        <v>8.6008658130193218</v>
      </c>
      <c r="S151" s="102">
        <v>0</v>
      </c>
      <c r="T151" s="102">
        <v>9.636319501877848</v>
      </c>
      <c r="U151" s="102">
        <v>7.557003905018882</v>
      </c>
      <c r="V151" s="102">
        <v>6.4055061439512304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9.2644627219140503</v>
      </c>
      <c r="D152" s="105">
        <v>9.9762878489654447</v>
      </c>
      <c r="E152" s="105">
        <v>8.3866812259471768</v>
      </c>
      <c r="F152" s="105">
        <v>10.552062783027228</v>
      </c>
      <c r="G152" s="105">
        <v>9.6382843007735151</v>
      </c>
      <c r="H152" s="105">
        <v>12.498426726541611</v>
      </c>
      <c r="I152" s="105">
        <v>0</v>
      </c>
      <c r="J152" s="105">
        <v>13.812086379702611</v>
      </c>
      <c r="K152" s="105">
        <v>9.9857818563141372</v>
      </c>
      <c r="L152" s="105">
        <v>9.4389635833139103</v>
      </c>
      <c r="M152" s="105">
        <v>8.8980322783213559</v>
      </c>
      <c r="N152" s="105">
        <v>8.1531732542277844</v>
      </c>
      <c r="O152" s="105">
        <v>6.5079921089247756</v>
      </c>
      <c r="P152" s="105">
        <v>7.4635013778228094</v>
      </c>
      <c r="Q152" s="105">
        <v>0</v>
      </c>
      <c r="R152" s="105">
        <v>10.968969066599341</v>
      </c>
      <c r="S152" s="105">
        <v>0</v>
      </c>
      <c r="T152" s="105">
        <v>12.803731775556138</v>
      </c>
      <c r="U152" s="105">
        <v>9.8686686746724632</v>
      </c>
      <c r="V152" s="105">
        <v>9.1770030687762549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15.630489304561703</v>
      </c>
      <c r="D153" s="102">
        <v>17.82895142005443</v>
      </c>
      <c r="E153" s="102">
        <v>17.68050417568066</v>
      </c>
      <c r="F153" s="102">
        <v>17.091441216288604</v>
      </c>
      <c r="G153" s="102">
        <v>17.548080920722782</v>
      </c>
      <c r="H153" s="102">
        <v>20.770827222956843</v>
      </c>
      <c r="I153" s="102">
        <v>22.043041213128156</v>
      </c>
      <c r="J153" s="102">
        <v>24.063309837714129</v>
      </c>
      <c r="K153" s="102">
        <v>18.217188415017937</v>
      </c>
      <c r="L153" s="102">
        <v>16.756414152517628</v>
      </c>
      <c r="M153" s="102">
        <v>16.137726400976817</v>
      </c>
      <c r="N153" s="102">
        <v>15.526944529714834</v>
      </c>
      <c r="O153" s="102">
        <v>14.131004198551743</v>
      </c>
      <c r="P153" s="102">
        <v>12.57083620900265</v>
      </c>
      <c r="Q153" s="102">
        <v>13.281612114890001</v>
      </c>
      <c r="R153" s="102">
        <v>18.37503167344077</v>
      </c>
      <c r="S153" s="102">
        <v>21.114036886055381</v>
      </c>
      <c r="T153" s="102">
        <v>20.420133094532019</v>
      </c>
      <c r="U153" s="102">
        <v>16.886464048690097</v>
      </c>
      <c r="V153" s="102">
        <v>13.860494302296035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15.637085553805548</v>
      </c>
      <c r="D154" s="105">
        <v>17.84130305478449</v>
      </c>
      <c r="E154" s="105">
        <v>17.702557049399672</v>
      </c>
      <c r="F154" s="105">
        <v>17.105380205916287</v>
      </c>
      <c r="G154" s="105">
        <v>17.560191977277977</v>
      </c>
      <c r="H154" s="105">
        <v>20.778044094852664</v>
      </c>
      <c r="I154" s="105">
        <v>22.047754229477846</v>
      </c>
      <c r="J154" s="105">
        <v>24.071678253277984</v>
      </c>
      <c r="K154" s="105">
        <v>18.226316595356398</v>
      </c>
      <c r="L154" s="105">
        <v>16.761176037348601</v>
      </c>
      <c r="M154" s="105">
        <v>16.144465205112866</v>
      </c>
      <c r="N154" s="105">
        <v>15.529100213255472</v>
      </c>
      <c r="O154" s="105">
        <v>14.134706020844872</v>
      </c>
      <c r="P154" s="105">
        <v>12.587484213864084</v>
      </c>
      <c r="Q154" s="105">
        <v>13.311834265449816</v>
      </c>
      <c r="R154" s="105">
        <v>18.418364107056171</v>
      </c>
      <c r="S154" s="105">
        <v>21.149055153582093</v>
      </c>
      <c r="T154" s="105">
        <v>20.437571898037888</v>
      </c>
      <c r="U154" s="105">
        <v>16.895027063081606</v>
      </c>
      <c r="V154" s="105">
        <v>13.849401113853997</v>
      </c>
      <c r="W154" s="105">
        <v>15.881945508334207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6.4593114813160799</v>
      </c>
      <c r="D155" s="99">
        <v>7.5939003692130331</v>
      </c>
      <c r="E155" s="99">
        <v>7.5299498715331694</v>
      </c>
      <c r="F155" s="99">
        <v>7.7768123186043869</v>
      </c>
      <c r="G155" s="99">
        <v>7.8508738318290643</v>
      </c>
      <c r="H155" s="99">
        <v>9.2001095539097619</v>
      </c>
      <c r="I155" s="99">
        <v>10.864928421950248</v>
      </c>
      <c r="J155" s="99">
        <v>10.688909260560745</v>
      </c>
      <c r="K155" s="99">
        <v>8.2117297353036136</v>
      </c>
      <c r="L155" s="99">
        <v>7.4888871024253127</v>
      </c>
      <c r="M155" s="99">
        <v>7.5475339281696519</v>
      </c>
      <c r="N155" s="99">
        <v>7.2905621443635136</v>
      </c>
      <c r="O155" s="99">
        <v>6.9440700092512211</v>
      </c>
      <c r="P155" s="99">
        <v>5.4515095277412442</v>
      </c>
      <c r="Q155" s="99">
        <v>5.7422760732172895</v>
      </c>
      <c r="R155" s="99">
        <v>8.0537985548137918</v>
      </c>
      <c r="S155" s="99">
        <v>9.8667652890559516</v>
      </c>
      <c r="T155" s="99">
        <v>8.7351437800029572</v>
      </c>
      <c r="U155" s="99">
        <v>7.2864706337673102</v>
      </c>
      <c r="V155" s="99">
        <v>5.5909131886217098</v>
      </c>
      <c r="W155" s="99">
        <v>7.1129543758015989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9.1777740724894699</v>
      </c>
      <c r="D156" s="99">
        <v>10.247402685571457</v>
      </c>
      <c r="E156" s="99">
        <v>10.172607177866501</v>
      </c>
      <c r="F156" s="99">
        <v>9.3285678873119</v>
      </c>
      <c r="G156" s="99">
        <v>9.7093181454489148</v>
      </c>
      <c r="H156" s="99">
        <v>11.5779345409429</v>
      </c>
      <c r="I156" s="99">
        <v>11.182825807527601</v>
      </c>
      <c r="J156" s="99">
        <v>13.382768992717242</v>
      </c>
      <c r="K156" s="99">
        <v>10.014586860052782</v>
      </c>
      <c r="L156" s="99">
        <v>9.2722889349232887</v>
      </c>
      <c r="M156" s="99">
        <v>8.5969312769432147</v>
      </c>
      <c r="N156" s="99">
        <v>8.2385380688919589</v>
      </c>
      <c r="O156" s="99">
        <v>7.1906360115936518</v>
      </c>
      <c r="P156" s="99">
        <v>7.1359746861228421</v>
      </c>
      <c r="Q156" s="99">
        <v>7.5695581922325257</v>
      </c>
      <c r="R156" s="99">
        <v>10.364565552242379</v>
      </c>
      <c r="S156" s="99">
        <v>11.282289864526142</v>
      </c>
      <c r="T156" s="99">
        <v>11.702428118034931</v>
      </c>
      <c r="U156" s="99">
        <v>9.6085564293142998</v>
      </c>
      <c r="V156" s="99">
        <v>8.258487925232286</v>
      </c>
      <c r="W156" s="99">
        <v>8.7689911325326069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6.3014385876721422</v>
      </c>
      <c r="D157" s="123">
        <v>7.0595633325992235</v>
      </c>
      <c r="E157" s="123">
        <v>7.0312102630232296</v>
      </c>
      <c r="F157" s="123">
        <v>6.8872476945538192</v>
      </c>
      <c r="G157" s="123">
        <v>7.2361161237389213</v>
      </c>
      <c r="H157" s="123">
        <v>8.5841400252073061</v>
      </c>
      <c r="I157" s="123">
        <v>7.9223951222044438</v>
      </c>
      <c r="J157" s="123">
        <v>8.9344221266374628</v>
      </c>
      <c r="K157" s="123">
        <v>6.6710737019173987</v>
      </c>
      <c r="L157" s="123">
        <v>6.1860348690556934</v>
      </c>
      <c r="M157" s="123">
        <v>5.1101724332993612</v>
      </c>
      <c r="N157" s="123">
        <v>5.2479504590790871</v>
      </c>
      <c r="O157" s="123">
        <v>4.8770048098644798</v>
      </c>
      <c r="P157" s="123">
        <v>4.6036162377118339</v>
      </c>
      <c r="Q157" s="123">
        <v>4.539899748780166</v>
      </c>
      <c r="R157" s="123">
        <v>6.047400117225191</v>
      </c>
      <c r="S157" s="123">
        <v>6.9550459112341851</v>
      </c>
      <c r="T157" s="123">
        <v>6.1393275934100346</v>
      </c>
      <c r="U157" s="123">
        <v>5.3359976754617335</v>
      </c>
      <c r="V157" s="123">
        <v>4.3396136576172859</v>
      </c>
      <c r="W157" s="123">
        <v>4.9831000116779967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6.3014385876721422</v>
      </c>
      <c r="D159" s="110">
        <v>7.0595633325992235</v>
      </c>
      <c r="E159" s="110">
        <v>7.0312102630232296</v>
      </c>
      <c r="F159" s="110">
        <v>6.8872476945538192</v>
      </c>
      <c r="G159" s="110">
        <v>7.2361161237389213</v>
      </c>
      <c r="H159" s="110">
        <v>8.5841400252073061</v>
      </c>
      <c r="I159" s="110">
        <v>7.9223951222044438</v>
      </c>
      <c r="J159" s="110">
        <v>8.9344221266374628</v>
      </c>
      <c r="K159" s="110">
        <v>6.6710737019173987</v>
      </c>
      <c r="L159" s="110">
        <v>6.1860348690556934</v>
      </c>
      <c r="M159" s="110">
        <v>5.1101724332993612</v>
      </c>
      <c r="N159" s="110">
        <v>5.2479504590790871</v>
      </c>
      <c r="O159" s="110">
        <v>4.8770048098644798</v>
      </c>
      <c r="P159" s="110">
        <v>4.6036162377118339</v>
      </c>
      <c r="Q159" s="110">
        <v>4.539899748780166</v>
      </c>
      <c r="R159" s="110">
        <v>6.047400117225191</v>
      </c>
      <c r="S159" s="110">
        <v>6.9550459112341851</v>
      </c>
      <c r="T159" s="110">
        <v>6.1393275934100346</v>
      </c>
      <c r="U159" s="110">
        <v>5.3359976754617335</v>
      </c>
      <c r="V159" s="110">
        <v>4.3396136576172859</v>
      </c>
      <c r="W159" s="110">
        <v>4.9831000116779967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129.76908531885891</v>
      </c>
      <c r="D161" s="118">
        <f t="shared" si="54"/>
        <v>128.27968132151364</v>
      </c>
      <c r="E161" s="118">
        <f t="shared" si="54"/>
        <v>128.52603108975671</v>
      </c>
      <c r="F161" s="118">
        <f t="shared" si="54"/>
        <v>122.32610276972262</v>
      </c>
      <c r="G161" s="118">
        <f t="shared" si="54"/>
        <v>120.72125965261365</v>
      </c>
      <c r="H161" s="118">
        <f t="shared" si="54"/>
        <v>128.11890778463069</v>
      </c>
      <c r="I161" s="118">
        <f t="shared" si="54"/>
        <v>112.40459706367281</v>
      </c>
      <c r="J161" s="118">
        <f t="shared" si="54"/>
        <v>127.0146360568415</v>
      </c>
      <c r="K161" s="118">
        <f t="shared" si="54"/>
        <v>109.04313589333272</v>
      </c>
      <c r="L161" s="118">
        <f t="shared" si="54"/>
        <v>114.00011039304862</v>
      </c>
      <c r="M161" s="118">
        <f t="shared" si="54"/>
        <v>96.924900949645291</v>
      </c>
      <c r="N161" s="118">
        <f t="shared" si="54"/>
        <v>100.35380568531501</v>
      </c>
      <c r="O161" s="118">
        <f t="shared" si="54"/>
        <v>104.3191184501602</v>
      </c>
      <c r="P161" s="118">
        <f t="shared" si="54"/>
        <v>81.497855955762049</v>
      </c>
      <c r="Q161" s="118">
        <f t="shared" si="54"/>
        <v>81.307296867184817</v>
      </c>
      <c r="R161" s="118">
        <f t="shared" ref="R161:V161" si="55">R162+R164+R166+R175</f>
        <v>89.873800855055975</v>
      </c>
      <c r="S161" s="118">
        <f t="shared" si="55"/>
        <v>96.387187620227223</v>
      </c>
      <c r="T161" s="118">
        <f t="shared" si="55"/>
        <v>89.539281307446529</v>
      </c>
      <c r="U161" s="118">
        <f t="shared" si="55"/>
        <v>78.485380962209589</v>
      </c>
      <c r="V161" s="118">
        <f t="shared" si="55"/>
        <v>0</v>
      </c>
      <c r="W161" s="118">
        <f t="shared" ref="W161" si="56">W162+W164+W166+W175</f>
        <v>64.587544111604885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107.67455810752568</v>
      </c>
      <c r="D162" s="123">
        <f t="shared" si="57"/>
        <v>103.312257327029</v>
      </c>
      <c r="E162" s="123">
        <f t="shared" si="57"/>
        <v>100.79665946916741</v>
      </c>
      <c r="F162" s="123">
        <f t="shared" si="57"/>
        <v>96.00052344591964</v>
      </c>
      <c r="G162" s="123">
        <f t="shared" si="57"/>
        <v>93.644334066141255</v>
      </c>
      <c r="H162" s="123">
        <f t="shared" si="57"/>
        <v>94.645390257384264</v>
      </c>
      <c r="I162" s="123">
        <f t="shared" si="57"/>
        <v>79.533194487517207</v>
      </c>
      <c r="J162" s="123">
        <f t="shared" si="57"/>
        <v>90.219869585167828</v>
      </c>
      <c r="K162" s="123">
        <f t="shared" si="57"/>
        <v>80.382711465903128</v>
      </c>
      <c r="L162" s="123">
        <f t="shared" si="57"/>
        <v>86.562363735220401</v>
      </c>
      <c r="M162" s="123">
        <f t="shared" si="57"/>
        <v>71.158004692430737</v>
      </c>
      <c r="N162" s="123">
        <f t="shared" si="57"/>
        <v>75.659375759160056</v>
      </c>
      <c r="O162" s="123">
        <f t="shared" si="57"/>
        <v>81.992638199701958</v>
      </c>
      <c r="P162" s="123">
        <f t="shared" si="57"/>
        <v>62.926635053614035</v>
      </c>
      <c r="Q162" s="123">
        <f t="shared" si="57"/>
        <v>62.679601038121405</v>
      </c>
      <c r="R162" s="123">
        <f t="shared" si="57"/>
        <v>64.54980444994915</v>
      </c>
      <c r="S162" s="123">
        <f t="shared" si="57"/>
        <v>67.177984631325799</v>
      </c>
      <c r="T162" s="123">
        <f t="shared" si="57"/>
        <v>61.207498369722018</v>
      </c>
      <c r="U162" s="123">
        <f t="shared" si="57"/>
        <v>54.526669361450558</v>
      </c>
      <c r="V162" s="123">
        <f t="shared" si="57"/>
        <v>0</v>
      </c>
      <c r="W162" s="123">
        <f t="shared" si="57"/>
        <v>42.175543174092475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107.67455810752568</v>
      </c>
      <c r="D163" s="110">
        <v>103.312257327029</v>
      </c>
      <c r="E163" s="110">
        <v>100.79665946916741</v>
      </c>
      <c r="F163" s="110">
        <v>96.00052344591964</v>
      </c>
      <c r="G163" s="110">
        <v>93.644334066141255</v>
      </c>
      <c r="H163" s="110">
        <v>94.645390257384264</v>
      </c>
      <c r="I163" s="110">
        <v>79.533194487517207</v>
      </c>
      <c r="J163" s="110">
        <v>90.219869585167828</v>
      </c>
      <c r="K163" s="110">
        <v>80.382711465903128</v>
      </c>
      <c r="L163" s="110">
        <v>86.562363735220401</v>
      </c>
      <c r="M163" s="110">
        <v>71.158004692430737</v>
      </c>
      <c r="N163" s="110">
        <v>75.659375759160056</v>
      </c>
      <c r="O163" s="110">
        <v>81.992638199701958</v>
      </c>
      <c r="P163" s="110">
        <v>62.926635053614035</v>
      </c>
      <c r="Q163" s="110">
        <v>62.679601038121405</v>
      </c>
      <c r="R163" s="110">
        <v>64.54980444994915</v>
      </c>
      <c r="S163" s="110">
        <v>67.177984631325799</v>
      </c>
      <c r="T163" s="110">
        <v>61.207498369722018</v>
      </c>
      <c r="U163" s="110">
        <v>54.526669361450558</v>
      </c>
      <c r="V163" s="110">
        <v>0</v>
      </c>
      <c r="W163" s="110">
        <v>42.175543174092475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0.1407946945176935</v>
      </c>
      <c r="D164" s="123">
        <f t="shared" si="58"/>
        <v>0.1043398624551406</v>
      </c>
      <c r="E164" s="123">
        <f t="shared" si="58"/>
        <v>3.3556347871212502</v>
      </c>
      <c r="F164" s="123">
        <f t="shared" si="58"/>
        <v>2.0535323358793947</v>
      </c>
      <c r="G164" s="123">
        <f t="shared" si="58"/>
        <v>2.3011816370971481</v>
      </c>
      <c r="H164" s="123">
        <f t="shared" si="58"/>
        <v>3.9475394802174333</v>
      </c>
      <c r="I164" s="123">
        <f t="shared" si="58"/>
        <v>3.173467852278073</v>
      </c>
      <c r="J164" s="123">
        <f t="shared" si="58"/>
        <v>3.7240017686412403</v>
      </c>
      <c r="K164" s="123">
        <f t="shared" si="58"/>
        <v>3.7704356998665043</v>
      </c>
      <c r="L164" s="123">
        <f t="shared" si="58"/>
        <v>4.4605294399231559</v>
      </c>
      <c r="M164" s="123">
        <f t="shared" si="58"/>
        <v>4.4588046598025057</v>
      </c>
      <c r="N164" s="123">
        <f t="shared" si="58"/>
        <v>3.9326758217338602</v>
      </c>
      <c r="O164" s="123">
        <f t="shared" si="58"/>
        <v>3.4539659222640648</v>
      </c>
      <c r="P164" s="123">
        <f t="shared" si="58"/>
        <v>1.277274214654827</v>
      </c>
      <c r="Q164" s="123">
        <f t="shared" si="58"/>
        <v>1.1516955799902784</v>
      </c>
      <c r="R164" s="123">
        <f t="shared" si="58"/>
        <v>0.76119853087590383</v>
      </c>
      <c r="S164" s="123">
        <f t="shared" si="58"/>
        <v>1.5061452981712689</v>
      </c>
      <c r="T164" s="123">
        <f t="shared" si="58"/>
        <v>1.4463965197718858</v>
      </c>
      <c r="U164" s="123">
        <f t="shared" si="58"/>
        <v>1.6738824489108248</v>
      </c>
      <c r="V164" s="123">
        <f t="shared" si="58"/>
        <v>0</v>
      </c>
      <c r="W164" s="123">
        <f t="shared" si="58"/>
        <v>1.617048937191272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0.1407946945176935</v>
      </c>
      <c r="D165" s="99">
        <f>RES_hhdet_in_tesh!D165/RES_summary!D$21</f>
        <v>0.1043398624551406</v>
      </c>
      <c r="E165" s="99">
        <f>RES_hhdet_in_tesh!E165/RES_summary!E$21</f>
        <v>3.3556347871212502</v>
      </c>
      <c r="F165" s="99">
        <f>RES_hhdet_in_tesh!F165/RES_summary!F$21</f>
        <v>2.0535323358793947</v>
      </c>
      <c r="G165" s="99">
        <f>RES_hhdet_in_tesh!G165/RES_summary!G$21</f>
        <v>2.3011816370971481</v>
      </c>
      <c r="H165" s="99">
        <f>RES_hhdet_in_tesh!H165/RES_summary!H$21</f>
        <v>3.9475394802174333</v>
      </c>
      <c r="I165" s="99">
        <f>RES_hhdet_in_tesh!I165/RES_summary!I$21</f>
        <v>3.173467852278073</v>
      </c>
      <c r="J165" s="99">
        <f>RES_hhdet_in_tesh!J165/RES_summary!J$21</f>
        <v>3.7240017686412403</v>
      </c>
      <c r="K165" s="99">
        <f>RES_hhdet_in_tesh!K165/RES_summary!K$21</f>
        <v>3.7704356998665043</v>
      </c>
      <c r="L165" s="99">
        <f>RES_hhdet_in_tesh!L165/RES_summary!L$21</f>
        <v>4.4605294399231559</v>
      </c>
      <c r="M165" s="99">
        <f>RES_hhdet_in_tesh!M165/RES_summary!M$21</f>
        <v>4.4588046598025057</v>
      </c>
      <c r="N165" s="99">
        <f>RES_hhdet_in_tesh!N165/RES_summary!N$21</f>
        <v>3.9326758217338602</v>
      </c>
      <c r="O165" s="99">
        <f>RES_hhdet_in_tesh!O165/RES_summary!O$21</f>
        <v>3.4539659222640648</v>
      </c>
      <c r="P165" s="99">
        <f>RES_hhdet_in_tesh!P165/RES_summary!P$21</f>
        <v>1.277274214654827</v>
      </c>
      <c r="Q165" s="99">
        <f>RES_hhdet_in_tesh!Q165/RES_summary!Q$21</f>
        <v>1.1516955799902784</v>
      </c>
      <c r="R165" s="99">
        <f>RES_hhdet_in_tesh!R165/RES_summary!R$21</f>
        <v>0.76119853087590383</v>
      </c>
      <c r="S165" s="99">
        <f>RES_hhdet_in_tesh!S165/RES_summary!S$21</f>
        <v>1.5061452981712689</v>
      </c>
      <c r="T165" s="99">
        <f>RES_hhdet_in_tesh!T165/RES_summary!T$21</f>
        <v>1.4463965197718858</v>
      </c>
      <c r="U165" s="99">
        <f>RES_hhdet_in_tesh!U165/RES_summary!U$21</f>
        <v>1.6738824489108248</v>
      </c>
      <c r="V165" s="99">
        <f>RES_hhdet_in_tesh!V165/RES_summary!V$21</f>
        <v>0</v>
      </c>
      <c r="W165" s="99">
        <f>RES_hhdet_in_tesh!W165/RES_summary!W$21</f>
        <v>1.617048937191272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15.652293929143388</v>
      </c>
      <c r="D166" s="123">
        <v>17.803520799430277</v>
      </c>
      <c r="E166" s="123">
        <v>17.342526570444825</v>
      </c>
      <c r="F166" s="123">
        <v>17.38479929336977</v>
      </c>
      <c r="G166" s="123">
        <v>17.539627825636327</v>
      </c>
      <c r="H166" s="123">
        <v>20.941838021821695</v>
      </c>
      <c r="I166" s="123">
        <v>21.775539601673092</v>
      </c>
      <c r="J166" s="123">
        <v>24.136342576394963</v>
      </c>
      <c r="K166" s="123">
        <v>18.218915025645689</v>
      </c>
      <c r="L166" s="123">
        <v>16.791182348849382</v>
      </c>
      <c r="M166" s="123">
        <v>16.197919164112687</v>
      </c>
      <c r="N166" s="123">
        <v>15.513803645341994</v>
      </c>
      <c r="O166" s="123">
        <v>13.995509518329712</v>
      </c>
      <c r="P166" s="123">
        <v>12.690330449781349</v>
      </c>
      <c r="Q166" s="123">
        <v>12.936100500292959</v>
      </c>
      <c r="R166" s="123">
        <v>18.515397757005726</v>
      </c>
      <c r="S166" s="123">
        <v>20.748011779495986</v>
      </c>
      <c r="T166" s="123">
        <v>20.74605882454259</v>
      </c>
      <c r="U166" s="123">
        <v>16.948831476386477</v>
      </c>
      <c r="V166" s="123">
        <v>0</v>
      </c>
      <c r="W166" s="123">
        <v>15.811851988643141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15.79613941885254</v>
      </c>
      <c r="D167" s="99">
        <v>17.364298231614466</v>
      </c>
      <c r="E167" s="99">
        <v>14.565732171483782</v>
      </c>
      <c r="F167" s="99">
        <v>19.370726858776294</v>
      </c>
      <c r="G167" s="99">
        <v>17.440117176180209</v>
      </c>
      <c r="H167" s="99">
        <v>22.485285385478193</v>
      </c>
      <c r="I167" s="99">
        <v>18.354740031725733</v>
      </c>
      <c r="J167" s="99">
        <v>24.886155204992424</v>
      </c>
      <c r="K167" s="99">
        <v>18.176086206996203</v>
      </c>
      <c r="L167" s="99">
        <v>17.086013520531029</v>
      </c>
      <c r="M167" s="99">
        <v>16.666556782446055</v>
      </c>
      <c r="N167" s="99">
        <v>15.348753679322151</v>
      </c>
      <c r="O167" s="99">
        <v>12.735382070793269</v>
      </c>
      <c r="P167" s="99">
        <v>13.253916641104793</v>
      </c>
      <c r="Q167" s="99">
        <v>10.732333563150176</v>
      </c>
      <c r="R167" s="99">
        <v>19.538729907880523</v>
      </c>
      <c r="S167" s="99">
        <v>17.088360642583712</v>
      </c>
      <c r="T167" s="99">
        <v>22.417470607173946</v>
      </c>
      <c r="U167" s="99">
        <v>17.417833339488343</v>
      </c>
      <c r="V167" s="99">
        <v>0</v>
      </c>
      <c r="W167" s="99">
        <v>15.014272696400868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15.796739367203815</v>
      </c>
      <c r="D168" s="99">
        <v>17.365911189630307</v>
      </c>
      <c r="E168" s="99">
        <v>14.567830183680078</v>
      </c>
      <c r="F168" s="99">
        <v>19.376237668424739</v>
      </c>
      <c r="G168" s="99">
        <v>17.442521858019674</v>
      </c>
      <c r="H168" s="99">
        <v>22.48961678845572</v>
      </c>
      <c r="I168" s="99">
        <v>0</v>
      </c>
      <c r="J168" s="99">
        <v>24.894576806359726</v>
      </c>
      <c r="K168" s="99">
        <v>18.182075275569662</v>
      </c>
      <c r="L168" s="99">
        <v>17.089903788493139</v>
      </c>
      <c r="M168" s="99">
        <v>16.670298114537346</v>
      </c>
      <c r="N168" s="99">
        <v>15.350308943340476</v>
      </c>
      <c r="O168" s="99">
        <v>12.733994814827424</v>
      </c>
      <c r="P168" s="99">
        <v>13.274741855827077</v>
      </c>
      <c r="Q168" s="99">
        <v>0</v>
      </c>
      <c r="R168" s="99">
        <v>19.569834879618657</v>
      </c>
      <c r="S168" s="99">
        <v>0</v>
      </c>
      <c r="T168" s="99">
        <v>22.440051277433987</v>
      </c>
      <c r="U168" s="99">
        <v>17.425672579691344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6.5322766452897634</v>
      </c>
      <c r="D169" s="102">
        <v>7.3896233406648628</v>
      </c>
      <c r="E169" s="102">
        <v>6.1811489577329013</v>
      </c>
      <c r="F169" s="102">
        <v>8.824174885397511</v>
      </c>
      <c r="G169" s="102">
        <v>7.80423755724616</v>
      </c>
      <c r="H169" s="102">
        <v>9.9911900619141072</v>
      </c>
      <c r="I169" s="102">
        <v>0</v>
      </c>
      <c r="J169" s="102">
        <v>11.082490426657113</v>
      </c>
      <c r="K169" s="102">
        <v>8.1962934192555306</v>
      </c>
      <c r="L169" s="102">
        <v>7.6509402051792303</v>
      </c>
      <c r="M169" s="102">
        <v>7.7722658362159889</v>
      </c>
      <c r="N169" s="102">
        <v>7.1971356891126934</v>
      </c>
      <c r="O169" s="102">
        <v>6.2260027059026504</v>
      </c>
      <c r="P169" s="102">
        <v>5.8112404780042697</v>
      </c>
      <c r="Q169" s="102">
        <v>0</v>
      </c>
      <c r="R169" s="102">
        <v>8.6008658130193218</v>
      </c>
      <c r="S169" s="102">
        <v>0</v>
      </c>
      <c r="T169" s="102">
        <v>9.6363195018778516</v>
      </c>
      <c r="U169" s="102">
        <v>7.5570039050188811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9.2644627219140485</v>
      </c>
      <c r="D170" s="105">
        <v>9.976287848965443</v>
      </c>
      <c r="E170" s="105">
        <v>8.386681225947175</v>
      </c>
      <c r="F170" s="105">
        <v>10.55206278302723</v>
      </c>
      <c r="G170" s="105">
        <v>9.6382843007735151</v>
      </c>
      <c r="H170" s="105">
        <v>12.498426726541615</v>
      </c>
      <c r="I170" s="105">
        <v>0</v>
      </c>
      <c r="J170" s="105">
        <v>13.812086379702613</v>
      </c>
      <c r="K170" s="105">
        <v>9.9857818563141354</v>
      </c>
      <c r="L170" s="105">
        <v>9.4389635833139103</v>
      </c>
      <c r="M170" s="105">
        <v>8.8980322783213577</v>
      </c>
      <c r="N170" s="105">
        <v>8.1531732542277844</v>
      </c>
      <c r="O170" s="105">
        <v>6.5079921089247748</v>
      </c>
      <c r="P170" s="105">
        <v>7.4635013778228085</v>
      </c>
      <c r="Q170" s="105">
        <v>0</v>
      </c>
      <c r="R170" s="105">
        <v>10.968969066599337</v>
      </c>
      <c r="S170" s="105">
        <v>0</v>
      </c>
      <c r="T170" s="105">
        <v>12.803731775556138</v>
      </c>
      <c r="U170" s="105">
        <v>9.8686686746724632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15.630489304561697</v>
      </c>
      <c r="D171" s="102">
        <v>17.828951420054434</v>
      </c>
      <c r="E171" s="102">
        <v>17.680504175680664</v>
      </c>
      <c r="F171" s="102">
        <v>17.091441216288604</v>
      </c>
      <c r="G171" s="102">
        <v>17.548080920722786</v>
      </c>
      <c r="H171" s="102">
        <v>20.770827222956846</v>
      </c>
      <c r="I171" s="102">
        <v>22.043041213128152</v>
      </c>
      <c r="J171" s="102">
        <v>24.063309837714126</v>
      </c>
      <c r="K171" s="102">
        <v>18.217188415017933</v>
      </c>
      <c r="L171" s="102">
        <v>16.756414152517628</v>
      </c>
      <c r="M171" s="102">
        <v>16.137726400976813</v>
      </c>
      <c r="N171" s="102">
        <v>15.526944529714836</v>
      </c>
      <c r="O171" s="102">
        <v>14.131004198551745</v>
      </c>
      <c r="P171" s="102">
        <v>12.570836209002646</v>
      </c>
      <c r="Q171" s="102">
        <v>13.281612114890001</v>
      </c>
      <c r="R171" s="102">
        <v>18.37503167344077</v>
      </c>
      <c r="S171" s="102">
        <v>21.114036886055384</v>
      </c>
      <c r="T171" s="102">
        <v>20.420133094532016</v>
      </c>
      <c r="U171" s="102">
        <v>16.886464048690097</v>
      </c>
      <c r="V171" s="102">
        <v>0</v>
      </c>
      <c r="W171" s="102">
        <v>0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15.637085553805548</v>
      </c>
      <c r="D172" s="105">
        <v>17.84130305478449</v>
      </c>
      <c r="E172" s="105">
        <v>17.702557049399669</v>
      </c>
      <c r="F172" s="105">
        <v>17.10538020591629</v>
      </c>
      <c r="G172" s="105">
        <v>17.560191977277981</v>
      </c>
      <c r="H172" s="105">
        <v>20.778044094852657</v>
      </c>
      <c r="I172" s="105">
        <v>22.047754229477846</v>
      </c>
      <c r="J172" s="105">
        <v>24.071678253277987</v>
      </c>
      <c r="K172" s="105">
        <v>18.226316595356405</v>
      </c>
      <c r="L172" s="105">
        <v>16.761176037348609</v>
      </c>
      <c r="M172" s="105">
        <v>16.144465205112862</v>
      </c>
      <c r="N172" s="105">
        <v>15.529100213255472</v>
      </c>
      <c r="O172" s="105">
        <v>14.134706020844874</v>
      </c>
      <c r="P172" s="105">
        <v>12.587484213864085</v>
      </c>
      <c r="Q172" s="105">
        <v>13.311834265449816</v>
      </c>
      <c r="R172" s="105">
        <v>18.418364107056171</v>
      </c>
      <c r="S172" s="105">
        <v>21.149055153582097</v>
      </c>
      <c r="T172" s="105">
        <v>20.437571898037895</v>
      </c>
      <c r="U172" s="105">
        <v>16.895027063081606</v>
      </c>
      <c r="V172" s="105">
        <v>0</v>
      </c>
      <c r="W172" s="105">
        <v>15.881945508334207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6.4593114813160772</v>
      </c>
      <c r="D173" s="99">
        <v>7.5939003692130331</v>
      </c>
      <c r="E173" s="99">
        <v>7.5299498715331694</v>
      </c>
      <c r="F173" s="99">
        <v>7.7768123186043878</v>
      </c>
      <c r="G173" s="99">
        <v>7.8508738318290634</v>
      </c>
      <c r="H173" s="99">
        <v>9.2001095539097619</v>
      </c>
      <c r="I173" s="99">
        <v>10.864928421950246</v>
      </c>
      <c r="J173" s="99">
        <v>10.688909260560745</v>
      </c>
      <c r="K173" s="99">
        <v>8.2117297353036136</v>
      </c>
      <c r="L173" s="99">
        <v>7.4888871024253145</v>
      </c>
      <c r="M173" s="99">
        <v>7.547533928169651</v>
      </c>
      <c r="N173" s="99">
        <v>7.2905621443635162</v>
      </c>
      <c r="O173" s="99">
        <v>6.9440700092512202</v>
      </c>
      <c r="P173" s="99">
        <v>5.4515095277412424</v>
      </c>
      <c r="Q173" s="99">
        <v>5.7422760732172886</v>
      </c>
      <c r="R173" s="99">
        <v>8.0537985548137936</v>
      </c>
      <c r="S173" s="99">
        <v>9.8667652890559499</v>
      </c>
      <c r="T173" s="99">
        <v>8.7351437800029572</v>
      </c>
      <c r="U173" s="99">
        <v>7.2864706337673102</v>
      </c>
      <c r="V173" s="99">
        <v>0</v>
      </c>
      <c r="W173" s="99">
        <v>7.1129543758015989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9.1777740724894716</v>
      </c>
      <c r="D174" s="110">
        <v>10.247402685571455</v>
      </c>
      <c r="E174" s="110">
        <v>10.172607177866501</v>
      </c>
      <c r="F174" s="110">
        <v>9.3285678873119018</v>
      </c>
      <c r="G174" s="110">
        <v>9.7093181454489166</v>
      </c>
      <c r="H174" s="110">
        <v>11.577934540942897</v>
      </c>
      <c r="I174" s="110">
        <v>11.182825807527598</v>
      </c>
      <c r="J174" s="110">
        <v>13.38276899271724</v>
      </c>
      <c r="K174" s="110">
        <v>10.014586860052786</v>
      </c>
      <c r="L174" s="110">
        <v>9.2722889349232922</v>
      </c>
      <c r="M174" s="110">
        <v>8.5969312769432111</v>
      </c>
      <c r="N174" s="110">
        <v>8.2385380688919607</v>
      </c>
      <c r="O174" s="110">
        <v>7.1906360115936545</v>
      </c>
      <c r="P174" s="110">
        <v>7.1359746861228412</v>
      </c>
      <c r="Q174" s="110">
        <v>7.5695581922325248</v>
      </c>
      <c r="R174" s="110">
        <v>10.364565552242381</v>
      </c>
      <c r="S174" s="110">
        <v>11.282289864526145</v>
      </c>
      <c r="T174" s="110">
        <v>11.702428118034934</v>
      </c>
      <c r="U174" s="110">
        <v>9.608556429314298</v>
      </c>
      <c r="V174" s="110">
        <v>0</v>
      </c>
      <c r="W174" s="110">
        <v>8.7689911325326086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6.3014385876721413</v>
      </c>
      <c r="D175" s="123">
        <v>7.0595633325992244</v>
      </c>
      <c r="E175" s="123">
        <v>7.0312102630232305</v>
      </c>
      <c r="F175" s="123">
        <v>6.8872476945538175</v>
      </c>
      <c r="G175" s="123">
        <v>7.2361161237389213</v>
      </c>
      <c r="H175" s="123">
        <v>8.5841400252073061</v>
      </c>
      <c r="I175" s="123">
        <v>7.922395122204442</v>
      </c>
      <c r="J175" s="123">
        <v>8.934422126637461</v>
      </c>
      <c r="K175" s="123">
        <v>6.6710737019173987</v>
      </c>
      <c r="L175" s="123">
        <v>6.1860348690556908</v>
      </c>
      <c r="M175" s="123">
        <v>5.1101724332993603</v>
      </c>
      <c r="N175" s="123">
        <v>5.2479504590790862</v>
      </c>
      <c r="O175" s="123">
        <v>4.877004809864478</v>
      </c>
      <c r="P175" s="123">
        <v>4.603616237711833</v>
      </c>
      <c r="Q175" s="123">
        <v>4.5398997487801669</v>
      </c>
      <c r="R175" s="123">
        <v>6.0474001172251928</v>
      </c>
      <c r="S175" s="123">
        <v>6.9550459112341869</v>
      </c>
      <c r="T175" s="123">
        <v>6.1393275934100346</v>
      </c>
      <c r="U175" s="123">
        <v>5.3359976754617326</v>
      </c>
      <c r="V175" s="123">
        <v>0</v>
      </c>
      <c r="W175" s="123">
        <v>4.9831000116779984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6.3014385876721413</v>
      </c>
      <c r="D177" s="110">
        <v>7.0595633325992244</v>
      </c>
      <c r="E177" s="110">
        <v>7.0312102630232305</v>
      </c>
      <c r="F177" s="110">
        <v>6.8872476945538175</v>
      </c>
      <c r="G177" s="110">
        <v>7.2361161237389213</v>
      </c>
      <c r="H177" s="110">
        <v>8.5841400252073061</v>
      </c>
      <c r="I177" s="110">
        <v>7.922395122204442</v>
      </c>
      <c r="J177" s="110">
        <v>8.934422126637461</v>
      </c>
      <c r="K177" s="110">
        <v>6.6710737019173987</v>
      </c>
      <c r="L177" s="110">
        <v>6.1860348690556908</v>
      </c>
      <c r="M177" s="110">
        <v>5.1101724332993603</v>
      </c>
      <c r="N177" s="110">
        <v>5.2479504590790862</v>
      </c>
      <c r="O177" s="110">
        <v>4.877004809864478</v>
      </c>
      <c r="P177" s="110">
        <v>4.603616237711833</v>
      </c>
      <c r="Q177" s="110">
        <v>4.5398997487801669</v>
      </c>
      <c r="R177" s="110">
        <v>6.0474001172251928</v>
      </c>
      <c r="S177" s="110">
        <v>6.9550459112341869</v>
      </c>
      <c r="T177" s="110">
        <v>6.1393275934100346</v>
      </c>
      <c r="U177" s="110">
        <v>5.3359976754617326</v>
      </c>
      <c r="V177" s="110">
        <v>0</v>
      </c>
      <c r="W177" s="110">
        <v>4.9831000116779984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54.823423187332018</v>
      </c>
      <c r="D3" s="118">
        <f t="shared" si="0"/>
        <v>47.400341261040076</v>
      </c>
      <c r="E3" s="118">
        <f t="shared" si="0"/>
        <v>48.569259491390213</v>
      </c>
      <c r="F3" s="118">
        <f t="shared" si="0"/>
        <v>39.35301758459655</v>
      </c>
      <c r="G3" s="118">
        <f t="shared" si="0"/>
        <v>39.569614974948159</v>
      </c>
      <c r="H3" s="118">
        <f t="shared" si="0"/>
        <v>44.132088423352762</v>
      </c>
      <c r="I3" s="118">
        <f t="shared" si="0"/>
        <v>43.852848751179842</v>
      </c>
      <c r="J3" s="118">
        <f t="shared" si="0"/>
        <v>39.468696465681987</v>
      </c>
      <c r="K3" s="118">
        <f t="shared" si="0"/>
        <v>33.39620993346854</v>
      </c>
      <c r="L3" s="118">
        <f t="shared" si="0"/>
        <v>47.525807965359206</v>
      </c>
      <c r="M3" s="118">
        <f t="shared" si="0"/>
        <v>39.322191995202864</v>
      </c>
      <c r="N3" s="118">
        <f t="shared" si="0"/>
        <v>33.734948513587796</v>
      </c>
      <c r="O3" s="118">
        <f t="shared" si="0"/>
        <v>0</v>
      </c>
      <c r="P3" s="118">
        <f t="shared" si="0"/>
        <v>0</v>
      </c>
      <c r="Q3" s="118">
        <f t="shared" si="0"/>
        <v>29.679120127025559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17.636369249205547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54.206921258277653</v>
      </c>
      <c r="D4" s="123">
        <f t="shared" si="3"/>
        <v>47.038511154543343</v>
      </c>
      <c r="E4" s="123">
        <f t="shared" si="3"/>
        <v>48.036543890165134</v>
      </c>
      <c r="F4" s="123">
        <f t="shared" si="3"/>
        <v>38.551986338686838</v>
      </c>
      <c r="G4" s="123">
        <f t="shared" si="3"/>
        <v>38.891489864568342</v>
      </c>
      <c r="H4" s="123">
        <f t="shared" si="3"/>
        <v>43.420893422177926</v>
      </c>
      <c r="I4" s="123">
        <f t="shared" si="3"/>
        <v>43.417449740952705</v>
      </c>
      <c r="J4" s="123">
        <f t="shared" si="3"/>
        <v>38.806547311675736</v>
      </c>
      <c r="K4" s="123">
        <f t="shared" si="3"/>
        <v>32.766736747560024</v>
      </c>
      <c r="L4" s="123">
        <f t="shared" si="3"/>
        <v>46.986267328012467</v>
      </c>
      <c r="M4" s="123">
        <f t="shared" si="3"/>
        <v>38.773079507564866</v>
      </c>
      <c r="N4" s="123">
        <f t="shared" si="3"/>
        <v>33.357284534786004</v>
      </c>
      <c r="O4" s="123">
        <f t="shared" si="3"/>
        <v>0</v>
      </c>
      <c r="P4" s="123">
        <f t="shared" si="3"/>
        <v>0</v>
      </c>
      <c r="Q4" s="123">
        <f t="shared" si="3"/>
        <v>29.679120127025559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17.320611372491324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54.206921258277653</v>
      </c>
      <c r="D5" s="99">
        <v>47.038511154543343</v>
      </c>
      <c r="E5" s="99">
        <v>48.036543890165134</v>
      </c>
      <c r="F5" s="99">
        <v>38.551986338686838</v>
      </c>
      <c r="G5" s="99">
        <v>38.891489864568342</v>
      </c>
      <c r="H5" s="99">
        <v>43.420893422177926</v>
      </c>
      <c r="I5" s="99">
        <v>43.417449740952705</v>
      </c>
      <c r="J5" s="99">
        <v>38.806547311675736</v>
      </c>
      <c r="K5" s="99">
        <v>32.766736747560024</v>
      </c>
      <c r="L5" s="99">
        <v>46.986267328012467</v>
      </c>
      <c r="M5" s="99">
        <v>38.773079507564866</v>
      </c>
      <c r="N5" s="99">
        <v>33.357284534786004</v>
      </c>
      <c r="O5" s="99">
        <v>0</v>
      </c>
      <c r="P5" s="99">
        <v>0</v>
      </c>
      <c r="Q5" s="99">
        <v>29.679120127025559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17.320611372491324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0.61650192905436696</v>
      </c>
      <c r="D9" s="123">
        <v>0.3618301064967297</v>
      </c>
      <c r="E9" s="123">
        <v>0.53271560122507466</v>
      </c>
      <c r="F9" s="123">
        <v>0.80103124590971275</v>
      </c>
      <c r="G9" s="123">
        <v>0.67812511037981515</v>
      </c>
      <c r="H9" s="123">
        <v>0.71119500117483669</v>
      </c>
      <c r="I9" s="123">
        <v>0.43539901022713756</v>
      </c>
      <c r="J9" s="123">
        <v>0.66214915400625096</v>
      </c>
      <c r="K9" s="123">
        <v>0.62947318590851709</v>
      </c>
      <c r="L9" s="123">
        <v>0.53954063734673863</v>
      </c>
      <c r="M9" s="123">
        <v>0.54911248763799558</v>
      </c>
      <c r="N9" s="123">
        <v>0.37766397880179298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0.31575787671422123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5.1879198323733853</v>
      </c>
      <c r="D11" s="99">
        <v>5.6909881216751916</v>
      </c>
      <c r="E11" s="99">
        <v>4.7621422728968241</v>
      </c>
      <c r="F11" s="99">
        <v>6.3173899787511214</v>
      </c>
      <c r="G11" s="99">
        <v>5.6718891745190465</v>
      </c>
      <c r="H11" s="99">
        <v>7.2902700427245781</v>
      </c>
      <c r="I11" s="99">
        <v>5.930796144972204</v>
      </c>
      <c r="J11" s="99">
        <v>8.0090133454253252</v>
      </c>
      <c r="K11" s="99">
        <v>5.8212852816262881</v>
      </c>
      <c r="L11" s="99">
        <v>5.4409686729881281</v>
      </c>
      <c r="M11" s="99">
        <v>5.2445091474549619</v>
      </c>
      <c r="N11" s="99">
        <v>4.7362698017836173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3.9027083360239021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2.1453930394031704</v>
      </c>
      <c r="D12" s="99">
        <v>2.4218806941941948</v>
      </c>
      <c r="E12" s="99">
        <v>2.0208740899629944</v>
      </c>
      <c r="F12" s="99">
        <v>2.8778349102837528</v>
      </c>
      <c r="G12" s="99">
        <v>2.5381005224423885</v>
      </c>
      <c r="H12" s="99">
        <v>3.2393839949472745</v>
      </c>
      <c r="I12" s="99">
        <v>0</v>
      </c>
      <c r="J12" s="99">
        <v>3.5666342589488891</v>
      </c>
      <c r="K12" s="99">
        <v>2.6250404901269278</v>
      </c>
      <c r="L12" s="99">
        <v>2.4364095185376948</v>
      </c>
      <c r="M12" s="99">
        <v>2.4457192812266091</v>
      </c>
      <c r="N12" s="99">
        <v>2.2208693380496669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2.1453930394031704</v>
      </c>
      <c r="D13" s="102">
        <v>2.4218806941941948</v>
      </c>
      <c r="E13" s="102">
        <v>2.0208740899629944</v>
      </c>
      <c r="F13" s="102">
        <v>2.8778349102837528</v>
      </c>
      <c r="G13" s="102">
        <v>2.5381005224423885</v>
      </c>
      <c r="H13" s="102">
        <v>3.2393839949472745</v>
      </c>
      <c r="I13" s="102">
        <v>0</v>
      </c>
      <c r="J13" s="102">
        <v>3.5666342589488891</v>
      </c>
      <c r="K13" s="102">
        <v>2.6250404901269278</v>
      </c>
      <c r="L13" s="102">
        <v>2.4364095185376948</v>
      </c>
      <c r="M13" s="102">
        <v>2.4457192812266091</v>
      </c>
      <c r="N13" s="102">
        <v>2.2208693380496669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40.474108745629955</v>
      </c>
      <c r="D24" s="118">
        <f t="shared" si="7"/>
        <v>35.989819172911055</v>
      </c>
      <c r="E24" s="118">
        <f t="shared" si="7"/>
        <v>30.811658348926422</v>
      </c>
      <c r="F24" s="118">
        <f t="shared" si="7"/>
        <v>39.403756732902195</v>
      </c>
      <c r="G24" s="118">
        <f t="shared" si="7"/>
        <v>33.867010205433118</v>
      </c>
      <c r="H24" s="118">
        <f t="shared" si="7"/>
        <v>36.955170500253153</v>
      </c>
      <c r="I24" s="118">
        <f t="shared" si="7"/>
        <v>22.538912335476901</v>
      </c>
      <c r="J24" s="118">
        <f t="shared" si="7"/>
        <v>31.658782978205352</v>
      </c>
      <c r="K24" s="118">
        <f t="shared" si="7"/>
        <v>28.054204741509331</v>
      </c>
      <c r="L24" s="118">
        <f t="shared" si="7"/>
        <v>29.45783643522574</v>
      </c>
      <c r="M24" s="118">
        <f t="shared" si="7"/>
        <v>25.858467979083873</v>
      </c>
      <c r="N24" s="118">
        <f t="shared" si="7"/>
        <v>23.014704812349606</v>
      </c>
      <c r="O24" s="118">
        <f t="shared" si="7"/>
        <v>26.908664089513845</v>
      </c>
      <c r="P24" s="118">
        <f t="shared" si="7"/>
        <v>20.607261672961705</v>
      </c>
      <c r="Q24" s="118">
        <f t="shared" si="7"/>
        <v>16.117462881247981</v>
      </c>
      <c r="R24" s="118">
        <f t="shared" ref="R24:V24" si="8">R25+R28+R30+R39</f>
        <v>20.567707614611535</v>
      </c>
      <c r="S24" s="118">
        <f t="shared" si="8"/>
        <v>14.65735524602554</v>
      </c>
      <c r="T24" s="118">
        <f t="shared" si="8"/>
        <v>20.345852672037587</v>
      </c>
      <c r="U24" s="118">
        <f t="shared" si="8"/>
        <v>15.975577992711612</v>
      </c>
      <c r="V24" s="118">
        <f t="shared" si="8"/>
        <v>15.616941995654527</v>
      </c>
      <c r="W24" s="118">
        <f t="shared" ref="W24" si="9">W25+W28+W30+W39</f>
        <v>12.2594130917957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39.857635500944703</v>
      </c>
      <c r="D25" s="123">
        <f t="shared" si="10"/>
        <v>35.627417643764751</v>
      </c>
      <c r="E25" s="123">
        <f t="shared" si="10"/>
        <v>30.278872239717632</v>
      </c>
      <c r="F25" s="123">
        <f t="shared" si="10"/>
        <v>38.602587511418342</v>
      </c>
      <c r="G25" s="123">
        <f t="shared" si="10"/>
        <v>33.188908267516055</v>
      </c>
      <c r="H25" s="123">
        <f t="shared" si="10"/>
        <v>36.244072749689238</v>
      </c>
      <c r="I25" s="123">
        <f t="shared" si="10"/>
        <v>22.103731120680841</v>
      </c>
      <c r="J25" s="123">
        <f t="shared" si="10"/>
        <v>30.996816074074133</v>
      </c>
      <c r="K25" s="123">
        <f t="shared" si="10"/>
        <v>27.424615295288774</v>
      </c>
      <c r="L25" s="123">
        <f t="shared" si="10"/>
        <v>28.918254629624681</v>
      </c>
      <c r="M25" s="123">
        <f t="shared" si="10"/>
        <v>25.309288685460359</v>
      </c>
      <c r="N25" s="123">
        <f t="shared" si="10"/>
        <v>22.637210574132666</v>
      </c>
      <c r="O25" s="123">
        <f t="shared" si="10"/>
        <v>26.53151503864299</v>
      </c>
      <c r="P25" s="123">
        <f t="shared" si="10"/>
        <v>20.017015402199608</v>
      </c>
      <c r="Q25" s="123">
        <f t="shared" si="10"/>
        <v>15.678076215011366</v>
      </c>
      <c r="R25" s="123">
        <f t="shared" ref="R25:V25" si="11">SUM(R26:R27)</f>
        <v>20.076572818720553</v>
      </c>
      <c r="S25" s="123">
        <f t="shared" si="11"/>
        <v>14.208412339800583</v>
      </c>
      <c r="T25" s="123">
        <f t="shared" si="11"/>
        <v>19.413487684627299</v>
      </c>
      <c r="U25" s="123">
        <f t="shared" si="11"/>
        <v>15.496238669825658</v>
      </c>
      <c r="V25" s="123">
        <f t="shared" si="11"/>
        <v>15.180096511178219</v>
      </c>
      <c r="W25" s="123">
        <f t="shared" ref="W25" si="12">SUM(W26:W27)</f>
        <v>11.943816811200326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39.857635500944703</v>
      </c>
      <c r="D26" s="99">
        <v>35.627417643764751</v>
      </c>
      <c r="E26" s="99">
        <v>30.278872239717632</v>
      </c>
      <c r="F26" s="99">
        <v>38.602587511418342</v>
      </c>
      <c r="G26" s="99">
        <v>33.188908267516055</v>
      </c>
      <c r="H26" s="99">
        <v>36.244072749689238</v>
      </c>
      <c r="I26" s="99">
        <v>22.103731120680841</v>
      </c>
      <c r="J26" s="99">
        <v>30.996816074074133</v>
      </c>
      <c r="K26" s="99">
        <v>27.424615295288774</v>
      </c>
      <c r="L26" s="99">
        <v>28.918254629624681</v>
      </c>
      <c r="M26" s="99">
        <v>25.309288685460359</v>
      </c>
      <c r="N26" s="99">
        <v>22.637210574132666</v>
      </c>
      <c r="O26" s="99">
        <v>26.53151503864299</v>
      </c>
      <c r="P26" s="99">
        <v>20.017015402199608</v>
      </c>
      <c r="Q26" s="99">
        <v>15.678076215011366</v>
      </c>
      <c r="R26" s="99">
        <v>20.076572818720553</v>
      </c>
      <c r="S26" s="99">
        <v>14.208412339800583</v>
      </c>
      <c r="T26" s="99">
        <v>19.413487684627299</v>
      </c>
      <c r="U26" s="99">
        <v>15.496238669825658</v>
      </c>
      <c r="V26" s="99">
        <v>15.180096511178219</v>
      </c>
      <c r="W26" s="99">
        <v>11.943816811200326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0.61647324468524989</v>
      </c>
      <c r="D30" s="123">
        <v>0.36240152914630069</v>
      </c>
      <c r="E30" s="123">
        <v>0.53278610920878766</v>
      </c>
      <c r="F30" s="123">
        <v>0.80116922148385639</v>
      </c>
      <c r="G30" s="123">
        <v>0.67810193791706364</v>
      </c>
      <c r="H30" s="123">
        <v>0.71109775056391245</v>
      </c>
      <c r="I30" s="123">
        <v>0.43518121479606187</v>
      </c>
      <c r="J30" s="123">
        <v>0.66196690413121895</v>
      </c>
      <c r="K30" s="123">
        <v>0.6295894462205549</v>
      </c>
      <c r="L30" s="123">
        <v>0.53958180560106062</v>
      </c>
      <c r="M30" s="123">
        <v>0.54917929362351459</v>
      </c>
      <c r="N30" s="123">
        <v>0.37749423821693845</v>
      </c>
      <c r="O30" s="123">
        <v>0.37714905087085437</v>
      </c>
      <c r="P30" s="123">
        <v>0.5902462707620969</v>
      </c>
      <c r="Q30" s="123">
        <v>0.43938666623661371</v>
      </c>
      <c r="R30" s="123">
        <v>0.49113479589098286</v>
      </c>
      <c r="S30" s="123">
        <v>0.44894290622495742</v>
      </c>
      <c r="T30" s="123">
        <v>0.93236498741028928</v>
      </c>
      <c r="U30" s="123">
        <v>0.47933932288595393</v>
      </c>
      <c r="V30" s="123">
        <v>0.43684548447630761</v>
      </c>
      <c r="W30" s="123">
        <v>0.31559628059537448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5.1879198323733871</v>
      </c>
      <c r="D31" s="99">
        <v>5.6909881216751934</v>
      </c>
      <c r="E31" s="99">
        <v>4.762142272896825</v>
      </c>
      <c r="F31" s="99">
        <v>6.3173899787511214</v>
      </c>
      <c r="G31" s="99">
        <v>5.6718891745190465</v>
      </c>
      <c r="H31" s="99">
        <v>7.2902700427245781</v>
      </c>
      <c r="I31" s="99">
        <v>5.9307961449722022</v>
      </c>
      <c r="J31" s="99">
        <v>8.0090133454253216</v>
      </c>
      <c r="K31" s="99">
        <v>5.8212852816262872</v>
      </c>
      <c r="L31" s="99">
        <v>5.4409686729881281</v>
      </c>
      <c r="M31" s="99">
        <v>5.2445091474549619</v>
      </c>
      <c r="N31" s="99">
        <v>4.7362698017836182</v>
      </c>
      <c r="O31" s="99">
        <v>3.820914523594876</v>
      </c>
      <c r="P31" s="99">
        <v>3.8465739593078934</v>
      </c>
      <c r="Q31" s="99">
        <v>3.0250243122600802</v>
      </c>
      <c r="R31" s="99">
        <v>5.4021720591607911</v>
      </c>
      <c r="S31" s="99">
        <v>4.6394179693463959</v>
      </c>
      <c r="T31" s="99">
        <v>5.9883760222929023</v>
      </c>
      <c r="U31" s="99">
        <v>4.5912964321073977</v>
      </c>
      <c r="V31" s="99">
        <v>4.066660492065064</v>
      </c>
      <c r="W31" s="99">
        <v>3.9027083360239021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2.1453930394031699</v>
      </c>
      <c r="D32" s="99">
        <v>2.4218806941941948</v>
      </c>
      <c r="E32" s="99">
        <v>2.0208740899629944</v>
      </c>
      <c r="F32" s="99">
        <v>2.8778349102837533</v>
      </c>
      <c r="G32" s="99">
        <v>2.5381005224423885</v>
      </c>
      <c r="H32" s="99">
        <v>3.2393839949472754</v>
      </c>
      <c r="I32" s="99">
        <v>0</v>
      </c>
      <c r="J32" s="99">
        <v>3.5666342589488891</v>
      </c>
      <c r="K32" s="99">
        <v>2.6250404901269286</v>
      </c>
      <c r="L32" s="99">
        <v>2.4364095185376948</v>
      </c>
      <c r="M32" s="99">
        <v>2.4457192812266095</v>
      </c>
      <c r="N32" s="99">
        <v>2.2208693380496669</v>
      </c>
      <c r="O32" s="99">
        <v>1.8679474263658782</v>
      </c>
      <c r="P32" s="99">
        <v>1.6865479766669105</v>
      </c>
      <c r="Q32" s="99">
        <v>0</v>
      </c>
      <c r="R32" s="99">
        <v>2.3780131666052782</v>
      </c>
      <c r="S32" s="99">
        <v>0</v>
      </c>
      <c r="T32" s="99">
        <v>2.5741487815191784</v>
      </c>
      <c r="U32" s="99">
        <v>1.9920069500190816</v>
      </c>
      <c r="V32" s="99">
        <v>1.6724411856406578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2.1453930394031699</v>
      </c>
      <c r="D33" s="102">
        <v>2.4218806941941948</v>
      </c>
      <c r="E33" s="102">
        <v>2.0208740899629944</v>
      </c>
      <c r="F33" s="102">
        <v>2.8778349102837533</v>
      </c>
      <c r="G33" s="102">
        <v>2.5381005224423885</v>
      </c>
      <c r="H33" s="102">
        <v>3.2393839949472754</v>
      </c>
      <c r="I33" s="102">
        <v>0</v>
      </c>
      <c r="J33" s="102">
        <v>3.5666342589488891</v>
      </c>
      <c r="K33" s="102">
        <v>2.6250404901269286</v>
      </c>
      <c r="L33" s="102">
        <v>2.4364095185376948</v>
      </c>
      <c r="M33" s="102">
        <v>2.4457192812266095</v>
      </c>
      <c r="N33" s="102">
        <v>2.2208693380496669</v>
      </c>
      <c r="O33" s="102">
        <v>1.8679474263658782</v>
      </c>
      <c r="P33" s="102">
        <v>1.6865479766669105</v>
      </c>
      <c r="Q33" s="102">
        <v>0</v>
      </c>
      <c r="R33" s="102">
        <v>2.3780131666052782</v>
      </c>
      <c r="S33" s="102">
        <v>0</v>
      </c>
      <c r="T33" s="102">
        <v>2.5741487815191784</v>
      </c>
      <c r="U33" s="102">
        <v>1.9920069500190816</v>
      </c>
      <c r="V33" s="102">
        <v>1.6724411856406578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55.841595059691414</v>
      </c>
      <c r="D43" s="118">
        <f t="shared" si="14"/>
        <v>51.111769496935644</v>
      </c>
      <c r="E43" s="118">
        <f t="shared" si="14"/>
        <v>49.668285448724959</v>
      </c>
      <c r="F43" s="118">
        <f t="shared" si="14"/>
        <v>44.705689879456969</v>
      </c>
      <c r="G43" s="118">
        <f t="shared" si="14"/>
        <v>45.022029332065614</v>
      </c>
      <c r="H43" s="118">
        <f t="shared" si="14"/>
        <v>51.007891874722517</v>
      </c>
      <c r="I43" s="118">
        <f t="shared" si="14"/>
        <v>32.567614671893466</v>
      </c>
      <c r="J43" s="118">
        <f t="shared" si="14"/>
        <v>50.050559983451521</v>
      </c>
      <c r="K43" s="118">
        <f t="shared" si="14"/>
        <v>40.200185310932127</v>
      </c>
      <c r="L43" s="118">
        <f t="shared" si="14"/>
        <v>40.138345530315846</v>
      </c>
      <c r="M43" s="118">
        <f t="shared" si="14"/>
        <v>32.018026131290043</v>
      </c>
      <c r="N43" s="118">
        <f t="shared" si="14"/>
        <v>32.841778838643073</v>
      </c>
      <c r="O43" s="118">
        <f t="shared" si="14"/>
        <v>32.289967744268907</v>
      </c>
      <c r="P43" s="118">
        <f t="shared" si="14"/>
        <v>24.780341293850675</v>
      </c>
      <c r="Q43" s="118">
        <f t="shared" si="14"/>
        <v>23.702004201484382</v>
      </c>
      <c r="R43" s="118">
        <f t="shared" ref="R43:V43" si="15">R44+R47+R49+R58</f>
        <v>28.635976574442662</v>
      </c>
      <c r="S43" s="118">
        <f t="shared" si="15"/>
        <v>29.072207480403698</v>
      </c>
      <c r="T43" s="118">
        <f t="shared" si="15"/>
        <v>23.905385197696312</v>
      </c>
      <c r="U43" s="118">
        <f t="shared" si="15"/>
        <v>25.264782908596963</v>
      </c>
      <c r="V43" s="118">
        <f t="shared" si="15"/>
        <v>22.287889968440016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50.315860786329786</v>
      </c>
      <c r="D44" s="123">
        <f t="shared" si="17"/>
        <v>45.259755586055043</v>
      </c>
      <c r="E44" s="123">
        <f t="shared" si="17"/>
        <v>43.887997322381693</v>
      </c>
      <c r="F44" s="123">
        <f t="shared" si="17"/>
        <v>39.516867043725284</v>
      </c>
      <c r="G44" s="123">
        <f t="shared" si="17"/>
        <v>39.538879562569321</v>
      </c>
      <c r="H44" s="123">
        <f t="shared" si="17"/>
        <v>44.035522594600273</v>
      </c>
      <c r="I44" s="123">
        <f t="shared" si="17"/>
        <v>26.650438751472596</v>
      </c>
      <c r="J44" s="123">
        <f t="shared" si="17"/>
        <v>40.894959320011807</v>
      </c>
      <c r="K44" s="123">
        <f t="shared" si="17"/>
        <v>34.011553044317949</v>
      </c>
      <c r="L44" s="123">
        <f t="shared" si="17"/>
        <v>34.343231314585594</v>
      </c>
      <c r="M44" s="123">
        <f t="shared" si="17"/>
        <v>28.092058230343522</v>
      </c>
      <c r="N44" s="123">
        <f t="shared" si="17"/>
        <v>29.172843448100114</v>
      </c>
      <c r="O44" s="123">
        <f t="shared" si="17"/>
        <v>31.048061875015513</v>
      </c>
      <c r="P44" s="123">
        <f t="shared" si="17"/>
        <v>24.071715651020742</v>
      </c>
      <c r="Q44" s="123">
        <f t="shared" si="17"/>
        <v>22.375497669496006</v>
      </c>
      <c r="R44" s="123">
        <f t="shared" ref="R44:V44" si="18">SUM(R45:R46)</f>
        <v>22.670654632355195</v>
      </c>
      <c r="S44" s="123">
        <f t="shared" si="18"/>
        <v>22.124870394641771</v>
      </c>
      <c r="T44" s="123">
        <f t="shared" si="18"/>
        <v>18.120769140839968</v>
      </c>
      <c r="U44" s="123">
        <f t="shared" si="18"/>
        <v>19.496595020960033</v>
      </c>
      <c r="V44" s="123">
        <f t="shared" si="18"/>
        <v>19.663657908602019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50.315860786329786</v>
      </c>
      <c r="D45" s="99">
        <v>45.259755586055043</v>
      </c>
      <c r="E45" s="99">
        <v>43.887997322381693</v>
      </c>
      <c r="F45" s="99">
        <v>39.516867043725284</v>
      </c>
      <c r="G45" s="99">
        <v>39.538879562569321</v>
      </c>
      <c r="H45" s="99">
        <v>44.035522594600273</v>
      </c>
      <c r="I45" s="99">
        <v>26.650438751472596</v>
      </c>
      <c r="J45" s="99">
        <v>40.894959320011807</v>
      </c>
      <c r="K45" s="99">
        <v>34.011553044317949</v>
      </c>
      <c r="L45" s="99">
        <v>34.343231314585594</v>
      </c>
      <c r="M45" s="99">
        <v>28.092058230343522</v>
      </c>
      <c r="N45" s="99">
        <v>29.172843448100114</v>
      </c>
      <c r="O45" s="99">
        <v>31.048061875015513</v>
      </c>
      <c r="P45" s="99">
        <v>24.071715651020742</v>
      </c>
      <c r="Q45" s="99">
        <v>22.375497669496006</v>
      </c>
      <c r="R45" s="99">
        <v>22.670654632355195</v>
      </c>
      <c r="S45" s="99">
        <v>22.124870394641771</v>
      </c>
      <c r="T45" s="99">
        <v>18.120769140839968</v>
      </c>
      <c r="U45" s="99">
        <v>19.496595020960033</v>
      </c>
      <c r="V45" s="99">
        <v>19.663657908602019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5.5257342733616293</v>
      </c>
      <c r="D49" s="123">
        <v>5.852013910880598</v>
      </c>
      <c r="E49" s="123">
        <v>5.7802881263432653</v>
      </c>
      <c r="F49" s="123">
        <v>5.1888228357316875</v>
      </c>
      <c r="G49" s="123">
        <v>5.4831497694962961</v>
      </c>
      <c r="H49" s="123">
        <v>6.9723692801222414</v>
      </c>
      <c r="I49" s="123">
        <v>5.9171759204208723</v>
      </c>
      <c r="J49" s="123">
        <v>9.1556006634397136</v>
      </c>
      <c r="K49" s="123">
        <v>6.1886322666141806</v>
      </c>
      <c r="L49" s="123">
        <v>5.7951142157302504</v>
      </c>
      <c r="M49" s="123">
        <v>3.9259679009465196</v>
      </c>
      <c r="N49" s="123">
        <v>3.6689353905429605</v>
      </c>
      <c r="O49" s="123">
        <v>1.2419058692533971</v>
      </c>
      <c r="P49" s="123">
        <v>0.70862564282993146</v>
      </c>
      <c r="Q49" s="123">
        <v>1.3265065319883755</v>
      </c>
      <c r="R49" s="123">
        <v>5.965321942087467</v>
      </c>
      <c r="S49" s="123">
        <v>6.9473370857619248</v>
      </c>
      <c r="T49" s="123">
        <v>5.7846160568563416</v>
      </c>
      <c r="U49" s="123">
        <v>5.7681878876369321</v>
      </c>
      <c r="V49" s="123">
        <v>2.6242320598379973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7.161790964480363</v>
      </c>
      <c r="D50" s="99">
        <v>7.5308482283880185</v>
      </c>
      <c r="E50" s="99">
        <v>7.5853109362610782</v>
      </c>
      <c r="F50" s="99">
        <v>6.9979839007499027</v>
      </c>
      <c r="G50" s="99">
        <v>7.5724698470430427</v>
      </c>
      <c r="H50" s="99">
        <v>9.7325540375708641</v>
      </c>
      <c r="I50" s="99">
        <v>6.9578713239997949</v>
      </c>
      <c r="J50" s="99">
        <v>10.856914582589658</v>
      </c>
      <c r="K50" s="99">
        <v>7.7057243976235403</v>
      </c>
      <c r="L50" s="99">
        <v>6.7596280901877615</v>
      </c>
      <c r="M50" s="99">
        <v>6.1913309623713921</v>
      </c>
      <c r="N50" s="99">
        <v>6.3663955957241019</v>
      </c>
      <c r="O50" s="99">
        <v>4.6403312033719564</v>
      </c>
      <c r="P50" s="99">
        <v>4.9630173343901021</v>
      </c>
      <c r="Q50" s="99">
        <v>4.5807510422994584</v>
      </c>
      <c r="R50" s="99">
        <v>6.0173219010658086</v>
      </c>
      <c r="S50" s="99">
        <v>6.9969420951608354</v>
      </c>
      <c r="T50" s="99">
        <v>5.8071264560808435</v>
      </c>
      <c r="U50" s="99">
        <v>5.8887574268792324</v>
      </c>
      <c r="V50" s="99">
        <v>5.4497378148073983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2.9635682832543924</v>
      </c>
      <c r="D51" s="99">
        <v>3.2055192475658285</v>
      </c>
      <c r="E51" s="99">
        <v>3.2283501968569008</v>
      </c>
      <c r="F51" s="99">
        <v>3.1810516527048365</v>
      </c>
      <c r="G51" s="99">
        <v>3.3914377793065351</v>
      </c>
      <c r="H51" s="99">
        <v>4.3313600360855782</v>
      </c>
      <c r="I51" s="99">
        <v>0</v>
      </c>
      <c r="J51" s="99">
        <v>4.8441379219695326</v>
      </c>
      <c r="K51" s="99">
        <v>3.4791205542809811</v>
      </c>
      <c r="L51" s="99">
        <v>0</v>
      </c>
      <c r="M51" s="99">
        <v>2.8811176508661456</v>
      </c>
      <c r="N51" s="99">
        <v>2.9896798237198219</v>
      </c>
      <c r="O51" s="99">
        <v>0</v>
      </c>
      <c r="P51" s="99">
        <v>2.1819297789292404</v>
      </c>
      <c r="Q51" s="99">
        <v>1.9833703866251959</v>
      </c>
      <c r="R51" s="99">
        <v>2.6373245674736614</v>
      </c>
      <c r="S51" s="99">
        <v>3.2675793333861476</v>
      </c>
      <c r="T51" s="99">
        <v>2.466751513215018</v>
      </c>
      <c r="U51" s="99">
        <v>2.5728333937727843</v>
      </c>
      <c r="V51" s="99">
        <v>2.2715646454093266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2.9635682832543924</v>
      </c>
      <c r="D52" s="102">
        <v>3.2055192475658285</v>
      </c>
      <c r="E52" s="102">
        <v>3.2283501968569008</v>
      </c>
      <c r="F52" s="102">
        <v>3.1810516527048365</v>
      </c>
      <c r="G52" s="102">
        <v>3.3914377793065351</v>
      </c>
      <c r="H52" s="102">
        <v>4.3313600360855782</v>
      </c>
      <c r="I52" s="102">
        <v>0</v>
      </c>
      <c r="J52" s="102">
        <v>4.8441379219695326</v>
      </c>
      <c r="K52" s="102">
        <v>3.4791205542809811</v>
      </c>
      <c r="L52" s="102">
        <v>0</v>
      </c>
      <c r="M52" s="102">
        <v>2.8811176508661456</v>
      </c>
      <c r="N52" s="102">
        <v>2.9896798237198219</v>
      </c>
      <c r="O52" s="102">
        <v>0</v>
      </c>
      <c r="P52" s="102">
        <v>2.1819297789292404</v>
      </c>
      <c r="Q52" s="102">
        <v>1.9833703866251959</v>
      </c>
      <c r="R52" s="102">
        <v>2.6373245674736614</v>
      </c>
      <c r="S52" s="102">
        <v>3.2675793333861476</v>
      </c>
      <c r="T52" s="102">
        <v>2.466751513215018</v>
      </c>
      <c r="U52" s="102">
        <v>2.5728333937727843</v>
      </c>
      <c r="V52" s="102">
        <v>2.2715646454093266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34.27335230763758</v>
      </c>
      <c r="D62" s="118">
        <f t="shared" si="21"/>
        <v>34.820612454496789</v>
      </c>
      <c r="E62" s="118">
        <f t="shared" si="21"/>
        <v>33.22536274274777</v>
      </c>
      <c r="F62" s="118">
        <f t="shared" si="21"/>
        <v>30.979098602156689</v>
      </c>
      <c r="G62" s="118">
        <f t="shared" si="21"/>
        <v>29.622158361297849</v>
      </c>
      <c r="H62" s="118">
        <f t="shared" si="21"/>
        <v>30.092797474877969</v>
      </c>
      <c r="I62" s="118">
        <f t="shared" si="21"/>
        <v>28.049226439587454</v>
      </c>
      <c r="J62" s="118">
        <f t="shared" si="21"/>
        <v>28.87236925036197</v>
      </c>
      <c r="K62" s="118">
        <f t="shared" si="21"/>
        <v>25.290157155541483</v>
      </c>
      <c r="L62" s="118">
        <f t="shared" si="21"/>
        <v>26.391835016341314</v>
      </c>
      <c r="M62" s="118">
        <f t="shared" si="21"/>
        <v>21.540874596523285</v>
      </c>
      <c r="N62" s="118">
        <f t="shared" si="21"/>
        <v>23.151134746131881</v>
      </c>
      <c r="O62" s="118">
        <f t="shared" si="21"/>
        <v>23.688747190563799</v>
      </c>
      <c r="P62" s="118">
        <f t="shared" si="21"/>
        <v>17.981441853412171</v>
      </c>
      <c r="Q62" s="118">
        <f t="shared" si="21"/>
        <v>17.943820618743406</v>
      </c>
      <c r="R62" s="118">
        <f t="shared" ref="R62:V62" si="22">R63+R66+R68+R77</f>
        <v>20.137750767252601</v>
      </c>
      <c r="S62" s="118">
        <f t="shared" si="22"/>
        <v>18.950308282162766</v>
      </c>
      <c r="T62" s="118">
        <f t="shared" si="22"/>
        <v>17.873644285469787</v>
      </c>
      <c r="U62" s="118">
        <f t="shared" si="22"/>
        <v>16.375467863914647</v>
      </c>
      <c r="V62" s="118">
        <f t="shared" si="22"/>
        <v>13.44555950309506</v>
      </c>
      <c r="W62" s="118">
        <f t="shared" ref="W62" si="23">W63+W66+W68+W77</f>
        <v>14.263376691548805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30.502559180003466</v>
      </c>
      <c r="D63" s="123">
        <f t="shared" si="24"/>
        <v>29.6208095431145</v>
      </c>
      <c r="E63" s="123">
        <f t="shared" si="24"/>
        <v>28.436410064087433</v>
      </c>
      <c r="F63" s="123">
        <f t="shared" si="24"/>
        <v>26.572917045121265</v>
      </c>
      <c r="G63" s="123">
        <f t="shared" si="24"/>
        <v>25.219206150744597</v>
      </c>
      <c r="H63" s="123">
        <f t="shared" si="24"/>
        <v>25.07352416949923</v>
      </c>
      <c r="I63" s="123">
        <f t="shared" si="24"/>
        <v>22.105844496220055</v>
      </c>
      <c r="J63" s="123">
        <f t="shared" si="24"/>
        <v>23.840909508505426</v>
      </c>
      <c r="K63" s="123">
        <f t="shared" si="24"/>
        <v>21.594945559305554</v>
      </c>
      <c r="L63" s="123">
        <f t="shared" si="24"/>
        <v>22.775013752446871</v>
      </c>
      <c r="M63" s="123">
        <f t="shared" si="24"/>
        <v>18.167378010414204</v>
      </c>
      <c r="N63" s="123">
        <f t="shared" si="24"/>
        <v>19.706005836670052</v>
      </c>
      <c r="O63" s="123">
        <f t="shared" si="24"/>
        <v>20.221925715964595</v>
      </c>
      <c r="P63" s="123">
        <f t="shared" si="24"/>
        <v>14.891664952405995</v>
      </c>
      <c r="Q63" s="123">
        <f t="shared" si="24"/>
        <v>14.857764587409845</v>
      </c>
      <c r="R63" s="123">
        <f t="shared" ref="R63:V63" si="25">SUM(R64:R65)</f>
        <v>16.368309249598635</v>
      </c>
      <c r="S63" s="123">
        <f t="shared" si="25"/>
        <v>14.946188801769598</v>
      </c>
      <c r="T63" s="123">
        <f t="shared" si="25"/>
        <v>13.922287603924094</v>
      </c>
      <c r="U63" s="123">
        <f t="shared" si="25"/>
        <v>12.868562868454184</v>
      </c>
      <c r="V63" s="123">
        <f t="shared" si="25"/>
        <v>11.065929775481955</v>
      </c>
      <c r="W63" s="123">
        <f t="shared" ref="W63" si="26">SUM(W64:W65)</f>
        <v>10.739147863655365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30.502559180003466</v>
      </c>
      <c r="D64" s="99">
        <v>29.6208095431145</v>
      </c>
      <c r="E64" s="99">
        <v>28.436410064087433</v>
      </c>
      <c r="F64" s="99">
        <v>26.572917045121265</v>
      </c>
      <c r="G64" s="99">
        <v>25.219206150744597</v>
      </c>
      <c r="H64" s="99">
        <v>25.07352416949923</v>
      </c>
      <c r="I64" s="99">
        <v>22.105844496220055</v>
      </c>
      <c r="J64" s="99">
        <v>23.840909508505426</v>
      </c>
      <c r="K64" s="99">
        <v>21.594945559305554</v>
      </c>
      <c r="L64" s="99">
        <v>22.775013752446871</v>
      </c>
      <c r="M64" s="99">
        <v>18.167378010414204</v>
      </c>
      <c r="N64" s="99">
        <v>19.706005836670052</v>
      </c>
      <c r="O64" s="99">
        <v>20.221925715964595</v>
      </c>
      <c r="P64" s="99">
        <v>14.891664952405995</v>
      </c>
      <c r="Q64" s="99">
        <v>14.857764587409845</v>
      </c>
      <c r="R64" s="99">
        <v>16.368309249598635</v>
      </c>
      <c r="S64" s="99">
        <v>14.946188801769598</v>
      </c>
      <c r="T64" s="99">
        <v>13.922287603924094</v>
      </c>
      <c r="U64" s="99">
        <v>12.868562868454184</v>
      </c>
      <c r="V64" s="99">
        <v>11.065929775481955</v>
      </c>
      <c r="W64" s="99">
        <v>10.739147863655365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3.7527666661705159</v>
      </c>
      <c r="D68" s="123">
        <v>5.1650240950631217</v>
      </c>
      <c r="E68" s="123">
        <v>4.7553214273966136</v>
      </c>
      <c r="F68" s="123">
        <v>4.3755486348764601</v>
      </c>
      <c r="G68" s="123">
        <v>4.3713860996243099</v>
      </c>
      <c r="H68" s="123">
        <v>4.9819300501423847</v>
      </c>
      <c r="I68" s="123">
        <v>5.9101124193085193</v>
      </c>
      <c r="J68" s="123">
        <v>4.9517230330586441</v>
      </c>
      <c r="K68" s="123">
        <v>3.6326275472134677</v>
      </c>
      <c r="L68" s="123">
        <v>3.5598827343133244</v>
      </c>
      <c r="M68" s="123">
        <v>3.314954131425337</v>
      </c>
      <c r="N68" s="123">
        <v>3.3864926788046636</v>
      </c>
      <c r="O68" s="123">
        <v>3.4086294082253525</v>
      </c>
      <c r="P68" s="123">
        <v>3.0524167289728075</v>
      </c>
      <c r="Q68" s="123">
        <v>3.0604099034032544</v>
      </c>
      <c r="R68" s="123">
        <v>3.7302345468328806</v>
      </c>
      <c r="S68" s="123">
        <v>3.9385543857259426</v>
      </c>
      <c r="T68" s="123">
        <v>3.8736433859085562</v>
      </c>
      <c r="U68" s="123">
        <v>3.4203660400956268</v>
      </c>
      <c r="V68" s="123">
        <v>2.3293184753588676</v>
      </c>
      <c r="W68" s="123">
        <v>3.4769238609798014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4.6207662070546345</v>
      </c>
      <c r="D69" s="99">
        <v>5.2017146653588338</v>
      </c>
      <c r="E69" s="99">
        <v>5.1657091011342082</v>
      </c>
      <c r="F69" s="99">
        <v>4.9333792565825449</v>
      </c>
      <c r="G69" s="99">
        <v>5.050655654945432</v>
      </c>
      <c r="H69" s="99">
        <v>5.769489424774453</v>
      </c>
      <c r="I69" s="99">
        <v>5.9344179616804835</v>
      </c>
      <c r="J69" s="99">
        <v>6.5665588284852898</v>
      </c>
      <c r="K69" s="99">
        <v>4.9825325212519065</v>
      </c>
      <c r="L69" s="99">
        <v>4.6299287586981404</v>
      </c>
      <c r="M69" s="99">
        <v>3.8535463136084473</v>
      </c>
      <c r="N69" s="99">
        <v>3.8910762477590768</v>
      </c>
      <c r="O69" s="99">
        <v>3.4299092090375005</v>
      </c>
      <c r="P69" s="99">
        <v>3.1237222778239464</v>
      </c>
      <c r="Q69" s="99">
        <v>3.090042735607875</v>
      </c>
      <c r="R69" s="99">
        <v>4.3242044757416007</v>
      </c>
      <c r="S69" s="99">
        <v>4.6360081854238597</v>
      </c>
      <c r="T69" s="99">
        <v>4.5999190032670079</v>
      </c>
      <c r="U69" s="99">
        <v>3.7224989969421793</v>
      </c>
      <c r="V69" s="99">
        <v>2.9812683566875933</v>
      </c>
      <c r="W69" s="99">
        <v>3.5123152019959809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1.9109081806787653</v>
      </c>
      <c r="D70" s="99">
        <v>2.214490031685528</v>
      </c>
      <c r="E70" s="99">
        <v>2.1987669117517754</v>
      </c>
      <c r="F70" s="99">
        <v>2.24395607184917</v>
      </c>
      <c r="G70" s="99">
        <v>2.2617591447808163</v>
      </c>
      <c r="H70" s="99">
        <v>2.5604495422397635</v>
      </c>
      <c r="I70" s="99">
        <v>2.9221805766230018</v>
      </c>
      <c r="J70" s="99">
        <v>2.922808101297159</v>
      </c>
      <c r="K70" s="99">
        <v>2.2488115149463552</v>
      </c>
      <c r="L70" s="99">
        <v>2.0748832850388843</v>
      </c>
      <c r="M70" s="99">
        <v>0</v>
      </c>
      <c r="N70" s="99">
        <v>1.8242488139134412</v>
      </c>
      <c r="O70" s="99">
        <v>1.6802711372304613</v>
      </c>
      <c r="P70" s="99">
        <v>1.3698654191588289</v>
      </c>
      <c r="Q70" s="99">
        <v>1.3387686411859774</v>
      </c>
      <c r="R70" s="99">
        <v>1.902480155404461</v>
      </c>
      <c r="S70" s="99">
        <v>2.1617656878117213</v>
      </c>
      <c r="T70" s="99">
        <v>1.9713281184917353</v>
      </c>
      <c r="U70" s="99">
        <v>1.6155543723668939</v>
      </c>
      <c r="V70" s="99">
        <v>1.2174936600548401</v>
      </c>
      <c r="W70" s="99">
        <v>1.5976101596380334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1.9109081806787653</v>
      </c>
      <c r="D71" s="102">
        <v>2.214490031685528</v>
      </c>
      <c r="E71" s="102">
        <v>2.1987669117517754</v>
      </c>
      <c r="F71" s="102">
        <v>2.24395607184917</v>
      </c>
      <c r="G71" s="102">
        <v>2.2617591447808163</v>
      </c>
      <c r="H71" s="102">
        <v>2.5604495422397635</v>
      </c>
      <c r="I71" s="102">
        <v>2.9221805766230018</v>
      </c>
      <c r="J71" s="102">
        <v>2.922808101297159</v>
      </c>
      <c r="K71" s="102">
        <v>2.2488115149463552</v>
      </c>
      <c r="L71" s="102">
        <v>2.0748832850388843</v>
      </c>
      <c r="M71" s="102">
        <v>0</v>
      </c>
      <c r="N71" s="102">
        <v>1.8242488139134412</v>
      </c>
      <c r="O71" s="102">
        <v>1.6802711372304613</v>
      </c>
      <c r="P71" s="102">
        <v>1.3698654191588289</v>
      </c>
      <c r="Q71" s="102">
        <v>1.3387686411859774</v>
      </c>
      <c r="R71" s="102">
        <v>1.902480155404461</v>
      </c>
      <c r="S71" s="102">
        <v>2.1617656878117213</v>
      </c>
      <c r="T71" s="102">
        <v>1.9713281184917353</v>
      </c>
      <c r="U71" s="102">
        <v>1.6155543723668939</v>
      </c>
      <c r="V71" s="102">
        <v>1.2174936600548401</v>
      </c>
      <c r="W71" s="102">
        <v>1.5976101596380334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1.8026461463598008E-2</v>
      </c>
      <c r="D77" s="123">
        <v>3.4778816319166031E-2</v>
      </c>
      <c r="E77" s="123">
        <v>3.3631251263721865E-2</v>
      </c>
      <c r="F77" s="123">
        <v>3.0632922158963471E-2</v>
      </c>
      <c r="G77" s="123">
        <v>3.1566110928942119E-2</v>
      </c>
      <c r="H77" s="123">
        <v>3.7343255236355052E-2</v>
      </c>
      <c r="I77" s="123">
        <v>3.3269524058879729E-2</v>
      </c>
      <c r="J77" s="123">
        <v>7.9736708797897973E-2</v>
      </c>
      <c r="K77" s="123">
        <v>6.2584049022461674E-2</v>
      </c>
      <c r="L77" s="123">
        <v>5.693852958112014E-2</v>
      </c>
      <c r="M77" s="123">
        <v>5.8542454683742681E-2</v>
      </c>
      <c r="N77" s="123">
        <v>5.8636230657163342E-2</v>
      </c>
      <c r="O77" s="123">
        <v>5.8192066373850937E-2</v>
      </c>
      <c r="P77" s="123">
        <v>3.7360172033370526E-2</v>
      </c>
      <c r="Q77" s="123">
        <v>2.5646127930305847E-2</v>
      </c>
      <c r="R77" s="123">
        <v>3.920697082108679E-2</v>
      </c>
      <c r="S77" s="123">
        <v>6.5565094667222823E-2</v>
      </c>
      <c r="T77" s="123">
        <v>7.7713295637137775E-2</v>
      </c>
      <c r="U77" s="123">
        <v>8.6538955364837994E-2</v>
      </c>
      <c r="V77" s="123">
        <v>5.031125225423716E-2</v>
      </c>
      <c r="W77" s="123">
        <v>4.7304966913637468E-2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2.0155547464298604</v>
      </c>
      <c r="D78" s="99">
        <v>2.2975118364884537</v>
      </c>
      <c r="E78" s="99">
        <v>2.3267577813296874</v>
      </c>
      <c r="F78" s="99">
        <v>2.256582499023875</v>
      </c>
      <c r="G78" s="99">
        <v>2.3423632614821499</v>
      </c>
      <c r="H78" s="99">
        <v>2.7036187049352964</v>
      </c>
      <c r="I78" s="99">
        <v>2.6720984889622974</v>
      </c>
      <c r="J78" s="99">
        <v>2.8074523863003713</v>
      </c>
      <c r="K78" s="99">
        <v>2.175983604287278</v>
      </c>
      <c r="L78" s="99">
        <v>2.0275529975209667</v>
      </c>
      <c r="M78" s="99">
        <v>1.5628122818413039</v>
      </c>
      <c r="N78" s="99">
        <v>1.6636278010476833</v>
      </c>
      <c r="O78" s="99">
        <v>1.7071340722628396</v>
      </c>
      <c r="P78" s="99">
        <v>1.4467321362524705</v>
      </c>
      <c r="Q78" s="99">
        <v>1.4752195207062435</v>
      </c>
      <c r="R78" s="99">
        <v>1.9100254084880373</v>
      </c>
      <c r="S78" s="99">
        <v>2.0942682587528818</v>
      </c>
      <c r="T78" s="99">
        <v>1.9542712220009824</v>
      </c>
      <c r="U78" s="99">
        <v>1.7651229172877525</v>
      </c>
      <c r="V78" s="99">
        <v>1.3451407441368759</v>
      </c>
      <c r="W78" s="99">
        <v>1.6357485881295597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0.59503844217293156</v>
      </c>
      <c r="D81" s="118">
        <f t="shared" si="28"/>
        <v>0.32429556170777801</v>
      </c>
      <c r="E81" s="118">
        <f t="shared" si="28"/>
        <v>0.45429088910341681</v>
      </c>
      <c r="F81" s="118">
        <f t="shared" si="28"/>
        <v>0.65589648294097347</v>
      </c>
      <c r="G81" s="118">
        <f t="shared" si="28"/>
        <v>0.53544674898224609</v>
      </c>
      <c r="H81" s="118">
        <f t="shared" si="28"/>
        <v>0.54288094539247755</v>
      </c>
      <c r="I81" s="118">
        <f t="shared" si="28"/>
        <v>0.26916755113419566</v>
      </c>
      <c r="J81" s="118">
        <f t="shared" si="28"/>
        <v>0.35184662089433727</v>
      </c>
      <c r="K81" s="118">
        <f t="shared" si="28"/>
        <v>0.37806415356455492</v>
      </c>
      <c r="L81" s="118">
        <f t="shared" si="28"/>
        <v>0.37084193396868226</v>
      </c>
      <c r="M81" s="118">
        <f t="shared" si="28"/>
        <v>0.33423229745049521</v>
      </c>
      <c r="N81" s="118">
        <f t="shared" si="28"/>
        <v>0.19290180564409404</v>
      </c>
      <c r="O81" s="118">
        <f t="shared" si="28"/>
        <v>2.381366976353326E-2</v>
      </c>
      <c r="P81" s="118">
        <f t="shared" si="28"/>
        <v>0</v>
      </c>
      <c r="Q81" s="118">
        <f t="shared" si="28"/>
        <v>4.532172950105972E-2</v>
      </c>
      <c r="R81" s="118">
        <f t="shared" ref="R81:V81" si="29">R82+R85+R87+R100</f>
        <v>0.19174510489304927</v>
      </c>
      <c r="S81" s="118">
        <f t="shared" si="29"/>
        <v>0.33227078799648208</v>
      </c>
      <c r="T81" s="118">
        <f t="shared" si="29"/>
        <v>0.59092039742162572</v>
      </c>
      <c r="U81" s="118">
        <f t="shared" si="29"/>
        <v>0.31322269770475386</v>
      </c>
      <c r="V81" s="118">
        <f t="shared" si="29"/>
        <v>0.18362128883117215</v>
      </c>
      <c r="W81" s="118">
        <f t="shared" ref="W81" si="30">W82+W85+W87+W100</f>
        <v>0.15470463024701958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0.59503844217293156</v>
      </c>
      <c r="D87" s="123">
        <v>0.32429556170777801</v>
      </c>
      <c r="E87" s="123">
        <v>0.45429088910341681</v>
      </c>
      <c r="F87" s="123">
        <v>0.65589648294097347</v>
      </c>
      <c r="G87" s="123">
        <v>0.53544674898224609</v>
      </c>
      <c r="H87" s="123">
        <v>0.54288094539247755</v>
      </c>
      <c r="I87" s="123">
        <v>0.26916755113419566</v>
      </c>
      <c r="J87" s="123">
        <v>0.35184662089433727</v>
      </c>
      <c r="K87" s="123">
        <v>0.37806415356455492</v>
      </c>
      <c r="L87" s="123">
        <v>0.37084193396868226</v>
      </c>
      <c r="M87" s="123">
        <v>0.33423229745049521</v>
      </c>
      <c r="N87" s="123">
        <v>0.19290180564409404</v>
      </c>
      <c r="O87" s="123">
        <v>2.381366976353326E-2</v>
      </c>
      <c r="P87" s="123">
        <v>0</v>
      </c>
      <c r="Q87" s="123">
        <v>4.532172950105972E-2</v>
      </c>
      <c r="R87" s="123">
        <v>0.19174510489304927</v>
      </c>
      <c r="S87" s="123">
        <v>0.33227078799648208</v>
      </c>
      <c r="T87" s="123">
        <v>0.59092039742162572</v>
      </c>
      <c r="U87" s="123">
        <v>0.31322269770475386</v>
      </c>
      <c r="V87" s="123">
        <v>0.18362128883117215</v>
      </c>
      <c r="W87" s="123">
        <v>0.15470463024701958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5.1879198323733879</v>
      </c>
      <c r="D92" s="102">
        <v>5.6909881216751916</v>
      </c>
      <c r="E92" s="102">
        <v>4.7621422728968241</v>
      </c>
      <c r="F92" s="102">
        <v>6.3173899787511214</v>
      </c>
      <c r="G92" s="102">
        <v>5.6718891745190447</v>
      </c>
      <c r="H92" s="102">
        <v>7.290270042724579</v>
      </c>
      <c r="I92" s="102">
        <v>5.9307961449722013</v>
      </c>
      <c r="J92" s="102">
        <v>8.0090133454253216</v>
      </c>
      <c r="K92" s="102">
        <v>5.8212852816262872</v>
      </c>
      <c r="L92" s="102">
        <v>5.4409686729881281</v>
      </c>
      <c r="M92" s="102">
        <v>5.2445091474549619</v>
      </c>
      <c r="N92" s="102">
        <v>4.7362698017836173</v>
      </c>
      <c r="O92" s="102">
        <v>3.8209145235948765</v>
      </c>
      <c r="P92" s="102">
        <v>0</v>
      </c>
      <c r="Q92" s="102">
        <v>3.0250243122600806</v>
      </c>
      <c r="R92" s="102">
        <v>5.4021720591607902</v>
      </c>
      <c r="S92" s="102">
        <v>4.6394179693463968</v>
      </c>
      <c r="T92" s="102">
        <v>5.9883760222929041</v>
      </c>
      <c r="U92" s="102">
        <v>4.5912964321073968</v>
      </c>
      <c r="V92" s="102">
        <v>4.066660492065064</v>
      </c>
      <c r="W92" s="102">
        <v>3.9027083360239025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2.1453930394031699</v>
      </c>
      <c r="D93" s="105">
        <v>2.4218806941941948</v>
      </c>
      <c r="E93" s="105">
        <v>2.020874089962994</v>
      </c>
      <c r="F93" s="105">
        <v>2.8778349102837533</v>
      </c>
      <c r="G93" s="105">
        <v>2.5381005224423885</v>
      </c>
      <c r="H93" s="105">
        <v>3.2393839949472745</v>
      </c>
      <c r="I93" s="105">
        <v>0</v>
      </c>
      <c r="J93" s="105">
        <v>3.5666342589488877</v>
      </c>
      <c r="K93" s="105">
        <v>2.6250404901269278</v>
      </c>
      <c r="L93" s="105">
        <v>2.4364095185376953</v>
      </c>
      <c r="M93" s="105">
        <v>2.4457192812266091</v>
      </c>
      <c r="N93" s="105">
        <v>2.2208693380496669</v>
      </c>
      <c r="O93" s="105">
        <v>1.8679474263658782</v>
      </c>
      <c r="P93" s="105">
        <v>0</v>
      </c>
      <c r="Q93" s="105">
        <v>0</v>
      </c>
      <c r="R93" s="105">
        <v>2.3780131666052782</v>
      </c>
      <c r="S93" s="105">
        <v>0</v>
      </c>
      <c r="T93" s="105">
        <v>2.5741487815191779</v>
      </c>
      <c r="U93" s="105">
        <v>1.9920069500190818</v>
      </c>
      <c r="V93" s="105">
        <v>1.6724411856406578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2.1453930394031699</v>
      </c>
      <c r="D94" s="99">
        <v>2.4218806941941948</v>
      </c>
      <c r="E94" s="99">
        <v>2.020874089962994</v>
      </c>
      <c r="F94" s="99">
        <v>2.8778349102837533</v>
      </c>
      <c r="G94" s="99">
        <v>2.5381005224423885</v>
      </c>
      <c r="H94" s="99">
        <v>3.2393839949472745</v>
      </c>
      <c r="I94" s="99">
        <v>0</v>
      </c>
      <c r="J94" s="99">
        <v>3.5666342589488877</v>
      </c>
      <c r="K94" s="99">
        <v>2.6250404901269278</v>
      </c>
      <c r="L94" s="99">
        <v>2.4364095185376953</v>
      </c>
      <c r="M94" s="99">
        <v>2.4457192812266091</v>
      </c>
      <c r="N94" s="99">
        <v>2.2208693380496669</v>
      </c>
      <c r="O94" s="99">
        <v>1.8679474263658782</v>
      </c>
      <c r="P94" s="99">
        <v>0</v>
      </c>
      <c r="Q94" s="99">
        <v>0</v>
      </c>
      <c r="R94" s="99">
        <v>2.3780131666052782</v>
      </c>
      <c r="S94" s="99">
        <v>0</v>
      </c>
      <c r="T94" s="99">
        <v>2.5741487815191779</v>
      </c>
      <c r="U94" s="99">
        <v>1.9920069500190818</v>
      </c>
      <c r="V94" s="99">
        <v>1.6724411856406578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0.61669924715584756</v>
      </c>
      <c r="D143" s="118">
        <f t="shared" si="49"/>
        <v>0.36221864895986911</v>
      </c>
      <c r="E143" s="118">
        <f t="shared" si="49"/>
        <v>0.53285842424291718</v>
      </c>
      <c r="F143" s="118">
        <f t="shared" si="49"/>
        <v>0.80117729047342545</v>
      </c>
      <c r="G143" s="118">
        <f t="shared" si="49"/>
        <v>0.67812228434248434</v>
      </c>
      <c r="H143" s="118">
        <f t="shared" si="49"/>
        <v>0.71115452422471248</v>
      </c>
      <c r="I143" s="118">
        <f t="shared" si="49"/>
        <v>0.43530487869895734</v>
      </c>
      <c r="J143" s="118">
        <f t="shared" si="49"/>
        <v>0.66212637540468766</v>
      </c>
      <c r="K143" s="118">
        <f t="shared" si="49"/>
        <v>0.62945796776100027</v>
      </c>
      <c r="L143" s="118">
        <f t="shared" si="49"/>
        <v>0.53956208964973873</v>
      </c>
      <c r="M143" s="118">
        <f t="shared" si="49"/>
        <v>0.54917725989385413</v>
      </c>
      <c r="N143" s="118">
        <f t="shared" si="49"/>
        <v>0.37745773334913635</v>
      </c>
      <c r="O143" s="118">
        <f t="shared" si="49"/>
        <v>0.37720887350164373</v>
      </c>
      <c r="P143" s="118">
        <f t="shared" si="49"/>
        <v>0.59014890784262486</v>
      </c>
      <c r="Q143" s="118">
        <f t="shared" si="49"/>
        <v>0.43931069867026556</v>
      </c>
      <c r="R143" s="118">
        <f t="shared" ref="R143:V143" si="50">R144+R146+R148+R157</f>
        <v>0.4911038633126284</v>
      </c>
      <c r="S143" s="118">
        <f t="shared" si="50"/>
        <v>0.44886731469837565</v>
      </c>
      <c r="T143" s="118">
        <f t="shared" si="50"/>
        <v>0.93238791292824796</v>
      </c>
      <c r="U143" s="118">
        <f t="shared" si="50"/>
        <v>0.47926925945702659</v>
      </c>
      <c r="V143" s="118">
        <f t="shared" si="50"/>
        <v>0.43691009273947451</v>
      </c>
      <c r="W143" s="118">
        <f t="shared" ref="W143" si="51">W144+W146+W148+W157</f>
        <v>0.31573581267146511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0.61669924715584756</v>
      </c>
      <c r="D148" s="123">
        <v>0.36221864895986911</v>
      </c>
      <c r="E148" s="123">
        <v>0.53285842424291718</v>
      </c>
      <c r="F148" s="123">
        <v>0.80117729047342545</v>
      </c>
      <c r="G148" s="123">
        <v>0.67812228434248434</v>
      </c>
      <c r="H148" s="123">
        <v>0.71115452422471248</v>
      </c>
      <c r="I148" s="123">
        <v>0.43530487869895734</v>
      </c>
      <c r="J148" s="123">
        <v>0.66212637540468766</v>
      </c>
      <c r="K148" s="123">
        <v>0.62945796776100027</v>
      </c>
      <c r="L148" s="123">
        <v>0.53956208964973873</v>
      </c>
      <c r="M148" s="123">
        <v>0.54917725989385413</v>
      </c>
      <c r="N148" s="123">
        <v>0.37745773334913635</v>
      </c>
      <c r="O148" s="123">
        <v>0.37720887350164373</v>
      </c>
      <c r="P148" s="123">
        <v>0.59014890784262486</v>
      </c>
      <c r="Q148" s="123">
        <v>0.43931069867026556</v>
      </c>
      <c r="R148" s="123">
        <v>0.4911038633126284</v>
      </c>
      <c r="S148" s="123">
        <v>0.44886731469837565</v>
      </c>
      <c r="T148" s="123">
        <v>0.93238791292824796</v>
      </c>
      <c r="U148" s="123">
        <v>0.47926925945702659</v>
      </c>
      <c r="V148" s="123">
        <v>0.43691009273947451</v>
      </c>
      <c r="W148" s="123">
        <v>0.31573581267146511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5.1879198323733879</v>
      </c>
      <c r="D149" s="99">
        <v>5.6909881216751916</v>
      </c>
      <c r="E149" s="99">
        <v>4.7621422728968241</v>
      </c>
      <c r="F149" s="99">
        <v>6.3173899787511214</v>
      </c>
      <c r="G149" s="99">
        <v>5.6718891745190465</v>
      </c>
      <c r="H149" s="99">
        <v>7.2902700427245763</v>
      </c>
      <c r="I149" s="99">
        <v>5.9307961449722022</v>
      </c>
      <c r="J149" s="99">
        <v>8.0090133454253216</v>
      </c>
      <c r="K149" s="99">
        <v>5.8212852816262881</v>
      </c>
      <c r="L149" s="99">
        <v>5.4409686729881273</v>
      </c>
      <c r="M149" s="99">
        <v>5.2445091474549619</v>
      </c>
      <c r="N149" s="99">
        <v>4.7362698017836173</v>
      </c>
      <c r="O149" s="99">
        <v>3.8209145235948765</v>
      </c>
      <c r="P149" s="99">
        <v>3.8465739593078934</v>
      </c>
      <c r="Q149" s="99">
        <v>3.0250243122600806</v>
      </c>
      <c r="R149" s="99">
        <v>5.402172059160792</v>
      </c>
      <c r="S149" s="99">
        <v>4.6394179693463959</v>
      </c>
      <c r="T149" s="99">
        <v>5.9883760222929041</v>
      </c>
      <c r="U149" s="99">
        <v>4.5912964321073968</v>
      </c>
      <c r="V149" s="99">
        <v>4.066660492065064</v>
      </c>
      <c r="W149" s="99">
        <v>3.9027083360239012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2.1453930394031699</v>
      </c>
      <c r="D150" s="99">
        <v>2.4218806941941948</v>
      </c>
      <c r="E150" s="99">
        <v>2.020874089962994</v>
      </c>
      <c r="F150" s="99">
        <v>2.8778349102837528</v>
      </c>
      <c r="G150" s="99">
        <v>2.538100522442388</v>
      </c>
      <c r="H150" s="99">
        <v>3.239383994947274</v>
      </c>
      <c r="I150" s="99">
        <v>0</v>
      </c>
      <c r="J150" s="99">
        <v>3.5666342589488886</v>
      </c>
      <c r="K150" s="99">
        <v>2.6250404901269282</v>
      </c>
      <c r="L150" s="99">
        <v>2.4364095185376953</v>
      </c>
      <c r="M150" s="99">
        <v>2.4457192812266086</v>
      </c>
      <c r="N150" s="99">
        <v>2.2208693380496669</v>
      </c>
      <c r="O150" s="99">
        <v>1.8679474263658777</v>
      </c>
      <c r="P150" s="99">
        <v>1.6865479766669103</v>
      </c>
      <c r="Q150" s="99">
        <v>0</v>
      </c>
      <c r="R150" s="99">
        <v>2.3780131666052786</v>
      </c>
      <c r="S150" s="99">
        <v>0</v>
      </c>
      <c r="T150" s="99">
        <v>2.5741487815191779</v>
      </c>
      <c r="U150" s="99">
        <v>1.992006950019082</v>
      </c>
      <c r="V150" s="99">
        <v>1.6724411856406578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2.1453930394031699</v>
      </c>
      <c r="D151" s="102">
        <v>2.4218806941941948</v>
      </c>
      <c r="E151" s="102">
        <v>2.020874089962994</v>
      </c>
      <c r="F151" s="102">
        <v>2.8778349102837528</v>
      </c>
      <c r="G151" s="102">
        <v>2.538100522442388</v>
      </c>
      <c r="H151" s="102">
        <v>3.239383994947274</v>
      </c>
      <c r="I151" s="102">
        <v>0</v>
      </c>
      <c r="J151" s="102">
        <v>3.5666342589488886</v>
      </c>
      <c r="K151" s="102">
        <v>2.6250404901269282</v>
      </c>
      <c r="L151" s="102">
        <v>2.4364095185376953</v>
      </c>
      <c r="M151" s="102">
        <v>2.4457192812266086</v>
      </c>
      <c r="N151" s="102">
        <v>2.2208693380496669</v>
      </c>
      <c r="O151" s="102">
        <v>1.8679474263658777</v>
      </c>
      <c r="P151" s="102">
        <v>1.6865479766669103</v>
      </c>
      <c r="Q151" s="102">
        <v>0</v>
      </c>
      <c r="R151" s="102">
        <v>2.3780131666052786</v>
      </c>
      <c r="S151" s="102">
        <v>0</v>
      </c>
      <c r="T151" s="102">
        <v>2.5741487815191779</v>
      </c>
      <c r="U151" s="102">
        <v>1.992006950019082</v>
      </c>
      <c r="V151" s="102">
        <v>1.6724411856406578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0.61711611451387549</v>
      </c>
      <c r="D161" s="118">
        <f t="shared" si="54"/>
        <v>0.36215114447914887</v>
      </c>
      <c r="E161" s="118">
        <f t="shared" si="54"/>
        <v>0.53292489647932018</v>
      </c>
      <c r="F161" s="118">
        <f t="shared" si="54"/>
        <v>0.80112969187816496</v>
      </c>
      <c r="G161" s="118">
        <f t="shared" si="54"/>
        <v>0.67797110701854424</v>
      </c>
      <c r="H161" s="118">
        <f t="shared" si="54"/>
        <v>0.71079243852518181</v>
      </c>
      <c r="I161" s="118">
        <f t="shared" si="54"/>
        <v>0.43452593051733812</v>
      </c>
      <c r="J161" s="118">
        <f t="shared" si="54"/>
        <v>0.66154692138623494</v>
      </c>
      <c r="K161" s="118">
        <f t="shared" si="54"/>
        <v>0.62968600530110852</v>
      </c>
      <c r="L161" s="118">
        <f t="shared" si="54"/>
        <v>0.5398681002904413</v>
      </c>
      <c r="M161" s="118">
        <f t="shared" si="54"/>
        <v>0.54814651467938347</v>
      </c>
      <c r="N161" s="118">
        <f t="shared" si="54"/>
        <v>0.37783152500535799</v>
      </c>
      <c r="O161" s="118">
        <f t="shared" si="54"/>
        <v>0.37724823551182923</v>
      </c>
      <c r="P161" s="118">
        <f t="shared" si="54"/>
        <v>0.59101989591798021</v>
      </c>
      <c r="Q161" s="118">
        <f t="shared" si="54"/>
        <v>0.43901402312859944</v>
      </c>
      <c r="R161" s="118">
        <f t="shared" ref="R161:V161" si="55">R162+R164+R166+R175</f>
        <v>0.49180405036134572</v>
      </c>
      <c r="S161" s="118">
        <f t="shared" si="55"/>
        <v>0.44844820031433746</v>
      </c>
      <c r="T161" s="118">
        <f t="shared" si="55"/>
        <v>0.9332258637755414</v>
      </c>
      <c r="U161" s="118">
        <f t="shared" si="55"/>
        <v>0.48028012321062552</v>
      </c>
      <c r="V161" s="118">
        <f t="shared" si="55"/>
        <v>0</v>
      </c>
      <c r="W161" s="118">
        <f t="shared" ref="W161" si="56">W162+W164+W166+W175</f>
        <v>0.31527386802641066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0.61711611451387549</v>
      </c>
      <c r="D166" s="123">
        <v>0.36215114447914887</v>
      </c>
      <c r="E166" s="123">
        <v>0.53292489647932018</v>
      </c>
      <c r="F166" s="123">
        <v>0.80112969187816496</v>
      </c>
      <c r="G166" s="123">
        <v>0.67797110701854424</v>
      </c>
      <c r="H166" s="123">
        <v>0.71079243852518181</v>
      </c>
      <c r="I166" s="123">
        <v>0.43452593051733812</v>
      </c>
      <c r="J166" s="123">
        <v>0.66154692138623494</v>
      </c>
      <c r="K166" s="123">
        <v>0.62968600530110852</v>
      </c>
      <c r="L166" s="123">
        <v>0.5398681002904413</v>
      </c>
      <c r="M166" s="123">
        <v>0.54814651467938347</v>
      </c>
      <c r="N166" s="123">
        <v>0.37783152500535799</v>
      </c>
      <c r="O166" s="123">
        <v>0.37724823551182923</v>
      </c>
      <c r="P166" s="123">
        <v>0.59101989591798021</v>
      </c>
      <c r="Q166" s="123">
        <v>0.43901402312859944</v>
      </c>
      <c r="R166" s="123">
        <v>0.49180405036134572</v>
      </c>
      <c r="S166" s="123">
        <v>0.44844820031433746</v>
      </c>
      <c r="T166" s="123">
        <v>0.9332258637755414</v>
      </c>
      <c r="U166" s="123">
        <v>0.48028012321062552</v>
      </c>
      <c r="V166" s="123">
        <v>0</v>
      </c>
      <c r="W166" s="123">
        <v>0.31527386802641066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5.1879198323733879</v>
      </c>
      <c r="D167" s="99">
        <v>5.6909881216751907</v>
      </c>
      <c r="E167" s="99">
        <v>4.762142272896825</v>
      </c>
      <c r="F167" s="99">
        <v>6.3173899787511223</v>
      </c>
      <c r="G167" s="99">
        <v>5.6718891745190465</v>
      </c>
      <c r="H167" s="99">
        <v>7.2902700427245763</v>
      </c>
      <c r="I167" s="99">
        <v>5.9307961449722013</v>
      </c>
      <c r="J167" s="99">
        <v>8.0090133454253198</v>
      </c>
      <c r="K167" s="99">
        <v>5.8212852816262872</v>
      </c>
      <c r="L167" s="99">
        <v>5.4409686729881273</v>
      </c>
      <c r="M167" s="99">
        <v>5.2445091474549619</v>
      </c>
      <c r="N167" s="99">
        <v>4.7362698017836173</v>
      </c>
      <c r="O167" s="99">
        <v>3.820914523594876</v>
      </c>
      <c r="P167" s="99">
        <v>3.8465739593078934</v>
      </c>
      <c r="Q167" s="99">
        <v>3.0250243122600806</v>
      </c>
      <c r="R167" s="99">
        <v>5.4021720591607902</v>
      </c>
      <c r="S167" s="99">
        <v>4.6394179693463959</v>
      </c>
      <c r="T167" s="99">
        <v>5.9883760222929023</v>
      </c>
      <c r="U167" s="99">
        <v>4.5912964321073977</v>
      </c>
      <c r="V167" s="99">
        <v>0</v>
      </c>
      <c r="W167" s="99">
        <v>3.9027083360239017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2.1453930394031695</v>
      </c>
      <c r="D168" s="99">
        <v>2.4218806941941948</v>
      </c>
      <c r="E168" s="99">
        <v>2.0208740899629944</v>
      </c>
      <c r="F168" s="99">
        <v>2.8778349102837537</v>
      </c>
      <c r="G168" s="99">
        <v>2.538100522442388</v>
      </c>
      <c r="H168" s="99">
        <v>3.2393839949472754</v>
      </c>
      <c r="I168" s="99">
        <v>0</v>
      </c>
      <c r="J168" s="99">
        <v>3.5666342589488891</v>
      </c>
      <c r="K168" s="99">
        <v>2.6250404901269286</v>
      </c>
      <c r="L168" s="99">
        <v>2.4364095185376957</v>
      </c>
      <c r="M168" s="99">
        <v>2.4457192812266091</v>
      </c>
      <c r="N168" s="99">
        <v>2.2208693380496669</v>
      </c>
      <c r="O168" s="99">
        <v>1.8679474263658782</v>
      </c>
      <c r="P168" s="99">
        <v>1.6865479766669103</v>
      </c>
      <c r="Q168" s="99">
        <v>0</v>
      </c>
      <c r="R168" s="99">
        <v>2.3780131666052782</v>
      </c>
      <c r="S168" s="99">
        <v>0</v>
      </c>
      <c r="T168" s="99">
        <v>2.5741487815191779</v>
      </c>
      <c r="U168" s="99">
        <v>1.9920069500190818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2.1453930394031695</v>
      </c>
      <c r="D169" s="102">
        <v>2.4218806941941948</v>
      </c>
      <c r="E169" s="102">
        <v>2.0208740899629944</v>
      </c>
      <c r="F169" s="102">
        <v>2.8778349102837537</v>
      </c>
      <c r="G169" s="102">
        <v>2.538100522442388</v>
      </c>
      <c r="H169" s="102">
        <v>3.2393839949472754</v>
      </c>
      <c r="I169" s="102">
        <v>0</v>
      </c>
      <c r="J169" s="102">
        <v>3.5666342589488891</v>
      </c>
      <c r="K169" s="102">
        <v>2.6250404901269286</v>
      </c>
      <c r="L169" s="102">
        <v>2.4364095185376957</v>
      </c>
      <c r="M169" s="102">
        <v>2.4457192812266091</v>
      </c>
      <c r="N169" s="102">
        <v>2.2208693380496669</v>
      </c>
      <c r="O169" s="102">
        <v>1.8679474263658782</v>
      </c>
      <c r="P169" s="102">
        <v>1.6865479766669103</v>
      </c>
      <c r="Q169" s="102">
        <v>0</v>
      </c>
      <c r="R169" s="102">
        <v>2.3780131666052782</v>
      </c>
      <c r="S169" s="102">
        <v>0</v>
      </c>
      <c r="T169" s="102">
        <v>2.5741487815191779</v>
      </c>
      <c r="U169" s="102">
        <v>1.9920069500190818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776014</v>
      </c>
      <c r="C5" s="120">
        <v>742508</v>
      </c>
      <c r="D5" s="120">
        <v>696834</v>
      </c>
      <c r="E5" s="120">
        <v>676088</v>
      </c>
      <c r="F5" s="120">
        <v>666210</v>
      </c>
      <c r="G5" s="120">
        <v>655782</v>
      </c>
      <c r="H5" s="120">
        <v>673295</v>
      </c>
      <c r="I5" s="120">
        <v>697729</v>
      </c>
      <c r="J5" s="120">
        <v>730862</v>
      </c>
      <c r="K5" s="120">
        <v>780334</v>
      </c>
      <c r="L5" s="120">
        <v>811603</v>
      </c>
      <c r="M5" s="120">
        <v>820798</v>
      </c>
      <c r="N5" s="120">
        <v>793733</v>
      </c>
      <c r="O5" s="120">
        <v>704910</v>
      </c>
      <c r="P5" s="120">
        <v>653089</v>
      </c>
      <c r="Q5" s="120">
        <v>619842</v>
      </c>
      <c r="R5" s="120">
        <v>571727</v>
      </c>
      <c r="S5" s="120">
        <v>525838</v>
      </c>
      <c r="T5" s="120">
        <v>473351</v>
      </c>
      <c r="U5" s="120">
        <v>397390</v>
      </c>
      <c r="V5" s="120">
        <v>333414</v>
      </c>
      <c r="W5" s="120">
        <v>338611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776014</v>
      </c>
      <c r="C7" s="52">
        <v>742508</v>
      </c>
      <c r="D7" s="52">
        <v>696834</v>
      </c>
      <c r="E7" s="52">
        <v>676088</v>
      </c>
      <c r="F7" s="52">
        <v>666210</v>
      </c>
      <c r="G7" s="52">
        <v>655782</v>
      </c>
      <c r="H7" s="52">
        <v>673295</v>
      </c>
      <c r="I7" s="52">
        <v>697729</v>
      </c>
      <c r="J7" s="52">
        <v>730862</v>
      </c>
      <c r="K7" s="52">
        <v>780334</v>
      </c>
      <c r="L7" s="52">
        <v>811603</v>
      </c>
      <c r="M7" s="52">
        <v>820798</v>
      </c>
      <c r="N7" s="52">
        <v>793733</v>
      </c>
      <c r="O7" s="52">
        <v>704910</v>
      </c>
      <c r="P7" s="52">
        <v>653089</v>
      </c>
      <c r="Q7" s="52">
        <v>619842</v>
      </c>
      <c r="R7" s="52">
        <v>571727</v>
      </c>
      <c r="S7" s="52">
        <v>525838</v>
      </c>
      <c r="T7" s="52">
        <v>473351</v>
      </c>
      <c r="U7" s="52">
        <v>397390</v>
      </c>
      <c r="V7" s="52">
        <v>333414</v>
      </c>
      <c r="W7" s="52">
        <v>338611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14541</v>
      </c>
      <c r="C9" s="52">
        <v>14495</v>
      </c>
      <c r="D9" s="52">
        <v>14266</v>
      </c>
      <c r="E9" s="52">
        <v>13284</v>
      </c>
      <c r="F9" s="52">
        <v>13062</v>
      </c>
      <c r="G9" s="52">
        <v>13587</v>
      </c>
      <c r="H9" s="52">
        <v>16293</v>
      </c>
      <c r="I9" s="52">
        <v>19553</v>
      </c>
      <c r="J9" s="52">
        <v>23446</v>
      </c>
      <c r="K9" s="52">
        <v>26872</v>
      </c>
      <c r="L9" s="52">
        <v>31312</v>
      </c>
      <c r="M9" s="52">
        <v>35367</v>
      </c>
      <c r="N9" s="52">
        <v>37827</v>
      </c>
      <c r="O9" s="52">
        <v>37074</v>
      </c>
      <c r="P9" s="52">
        <v>33393</v>
      </c>
      <c r="Q9" s="52">
        <v>28746</v>
      </c>
      <c r="R9" s="52">
        <v>23584</v>
      </c>
      <c r="S9" s="52">
        <v>18241</v>
      </c>
      <c r="T9" s="52">
        <v>13052</v>
      </c>
      <c r="U9" s="52">
        <v>8557</v>
      </c>
      <c r="V9" s="52">
        <v>5252</v>
      </c>
      <c r="W9" s="52">
        <v>3588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133176</v>
      </c>
      <c r="C12" s="52">
        <v>122775</v>
      </c>
      <c r="D12" s="52">
        <v>106759</v>
      </c>
      <c r="E12" s="52">
        <v>97175</v>
      </c>
      <c r="F12" s="52">
        <v>90531</v>
      </c>
      <c r="G12" s="52">
        <v>83124</v>
      </c>
      <c r="H12" s="52">
        <v>75658</v>
      </c>
      <c r="I12" s="52">
        <v>71482</v>
      </c>
      <c r="J12" s="52">
        <v>72269</v>
      </c>
      <c r="K12" s="52">
        <v>77808</v>
      </c>
      <c r="L12" s="52">
        <v>80699</v>
      </c>
      <c r="M12" s="52">
        <v>80933</v>
      </c>
      <c r="N12" s="52">
        <v>75095</v>
      </c>
      <c r="O12" s="52">
        <v>66485</v>
      </c>
      <c r="P12" s="52">
        <v>65489</v>
      </c>
      <c r="Q12" s="52">
        <v>66843</v>
      </c>
      <c r="R12" s="52">
        <v>61622</v>
      </c>
      <c r="S12" s="52">
        <v>56338</v>
      </c>
      <c r="T12" s="52">
        <v>54268</v>
      </c>
      <c r="U12" s="52">
        <v>46420</v>
      </c>
      <c r="V12" s="52">
        <v>39799</v>
      </c>
      <c r="W12" s="52">
        <v>37808</v>
      </c>
      <c r="DA12" s="63" t="s">
        <v>1061</v>
      </c>
    </row>
    <row r="13" spans="1:105" ht="12" customHeight="1" x14ac:dyDescent="0.25">
      <c r="A13" s="97" t="s">
        <v>123</v>
      </c>
      <c r="B13" s="52">
        <v>244</v>
      </c>
      <c r="C13" s="52">
        <v>256</v>
      </c>
      <c r="D13" s="52">
        <v>242</v>
      </c>
      <c r="E13" s="52">
        <v>249</v>
      </c>
      <c r="F13" s="52">
        <v>332</v>
      </c>
      <c r="G13" s="52">
        <v>327</v>
      </c>
      <c r="H13" s="52">
        <v>409</v>
      </c>
      <c r="I13" s="52">
        <v>373</v>
      </c>
      <c r="J13" s="52">
        <v>491</v>
      </c>
      <c r="K13" s="52">
        <v>607</v>
      </c>
      <c r="L13" s="52">
        <v>641</v>
      </c>
      <c r="M13" s="52">
        <v>718</v>
      </c>
      <c r="N13" s="52">
        <v>676</v>
      </c>
      <c r="O13" s="52">
        <v>605</v>
      </c>
      <c r="P13" s="52">
        <v>777</v>
      </c>
      <c r="Q13" s="52">
        <v>681</v>
      </c>
      <c r="R13" s="52">
        <v>794</v>
      </c>
      <c r="S13" s="52">
        <v>669</v>
      </c>
      <c r="T13" s="52">
        <v>775</v>
      </c>
      <c r="U13" s="52">
        <v>682</v>
      </c>
      <c r="V13" s="52">
        <v>626</v>
      </c>
      <c r="W13" s="52">
        <v>532</v>
      </c>
      <c r="DA13" s="63" t="s">
        <v>1062</v>
      </c>
    </row>
    <row r="14" spans="1:105" ht="12" customHeight="1" x14ac:dyDescent="0.25">
      <c r="A14" s="97" t="s">
        <v>122</v>
      </c>
      <c r="B14" s="52">
        <v>541346</v>
      </c>
      <c r="C14" s="52">
        <v>506855</v>
      </c>
      <c r="D14" s="52">
        <v>467269</v>
      </c>
      <c r="E14" s="52">
        <v>419955</v>
      </c>
      <c r="F14" s="52">
        <v>409683</v>
      </c>
      <c r="G14" s="52">
        <v>381250</v>
      </c>
      <c r="H14" s="52">
        <v>361273</v>
      </c>
      <c r="I14" s="52">
        <v>345289</v>
      </c>
      <c r="J14" s="52">
        <v>347151</v>
      </c>
      <c r="K14" s="52">
        <v>327055</v>
      </c>
      <c r="L14" s="52">
        <v>340940</v>
      </c>
      <c r="M14" s="52">
        <v>311522</v>
      </c>
      <c r="N14" s="52">
        <v>286195</v>
      </c>
      <c r="O14" s="52">
        <v>236843</v>
      </c>
      <c r="P14" s="52">
        <v>199329</v>
      </c>
      <c r="Q14" s="52">
        <v>165150</v>
      </c>
      <c r="R14" s="52">
        <v>136724</v>
      </c>
      <c r="S14" s="52">
        <v>118600</v>
      </c>
      <c r="T14" s="52">
        <v>93588</v>
      </c>
      <c r="U14" s="52">
        <v>72672</v>
      </c>
      <c r="V14" s="52">
        <v>56725</v>
      </c>
      <c r="W14" s="52">
        <v>49044</v>
      </c>
      <c r="DA14" s="63" t="s">
        <v>1063</v>
      </c>
    </row>
    <row r="15" spans="1:105" ht="12" customHeight="1" x14ac:dyDescent="0.25">
      <c r="A15" s="97" t="s">
        <v>121</v>
      </c>
      <c r="B15" s="52">
        <v>101248</v>
      </c>
      <c r="C15" s="52">
        <v>112622</v>
      </c>
      <c r="D15" s="52">
        <v>122564</v>
      </c>
      <c r="E15" s="52">
        <v>158709</v>
      </c>
      <c r="F15" s="52">
        <v>165664</v>
      </c>
      <c r="G15" s="52">
        <v>191081</v>
      </c>
      <c r="H15" s="52">
        <v>235955</v>
      </c>
      <c r="I15" s="52">
        <v>280585</v>
      </c>
      <c r="J15" s="52">
        <v>310951</v>
      </c>
      <c r="K15" s="52">
        <v>374864</v>
      </c>
      <c r="L15" s="52">
        <v>389323</v>
      </c>
      <c r="M15" s="52">
        <v>427625</v>
      </c>
      <c r="N15" s="52">
        <v>431767</v>
      </c>
      <c r="O15" s="52">
        <v>400977</v>
      </c>
      <c r="P15" s="52">
        <v>387494</v>
      </c>
      <c r="Q15" s="52">
        <v>387168</v>
      </c>
      <c r="R15" s="52">
        <v>372587</v>
      </c>
      <c r="S15" s="52">
        <v>350231</v>
      </c>
      <c r="T15" s="52">
        <v>324720</v>
      </c>
      <c r="U15" s="52">
        <v>277616</v>
      </c>
      <c r="V15" s="52">
        <v>236264</v>
      </c>
      <c r="W15" s="52">
        <v>251227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776014</v>
      </c>
      <c r="C19" s="36">
        <v>742508</v>
      </c>
      <c r="D19" s="36">
        <v>696834</v>
      </c>
      <c r="E19" s="36">
        <v>676088</v>
      </c>
      <c r="F19" s="36">
        <v>666210</v>
      </c>
      <c r="G19" s="36">
        <v>655782</v>
      </c>
      <c r="H19" s="36">
        <v>673295</v>
      </c>
      <c r="I19" s="36">
        <v>697729</v>
      </c>
      <c r="J19" s="36">
        <v>730862</v>
      </c>
      <c r="K19" s="36">
        <v>780334</v>
      </c>
      <c r="L19" s="36">
        <v>811603</v>
      </c>
      <c r="M19" s="36">
        <v>820798</v>
      </c>
      <c r="N19" s="36">
        <v>793733</v>
      </c>
      <c r="O19" s="36">
        <v>704910</v>
      </c>
      <c r="P19" s="36">
        <v>653089</v>
      </c>
      <c r="Q19" s="36">
        <v>619842</v>
      </c>
      <c r="R19" s="36">
        <v>571727</v>
      </c>
      <c r="S19" s="36">
        <v>525838</v>
      </c>
      <c r="T19" s="36">
        <v>473351</v>
      </c>
      <c r="U19" s="36">
        <v>397390</v>
      </c>
      <c r="V19" s="36">
        <v>333414</v>
      </c>
      <c r="W19" s="36">
        <v>338611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60626</v>
      </c>
      <c r="D23" s="52">
        <v>60632</v>
      </c>
      <c r="E23" s="52">
        <v>60676</v>
      </c>
      <c r="F23" s="52">
        <v>60788</v>
      </c>
      <c r="G23" s="52">
        <v>61021</v>
      </c>
      <c r="H23" s="52">
        <v>61449</v>
      </c>
      <c r="I23" s="52">
        <v>62155</v>
      </c>
      <c r="J23" s="52">
        <v>63244</v>
      </c>
      <c r="K23" s="52">
        <v>64844</v>
      </c>
      <c r="L23" s="52">
        <v>67117</v>
      </c>
      <c r="M23" s="52">
        <v>70182</v>
      </c>
      <c r="N23" s="52">
        <v>74224</v>
      </c>
      <c r="O23" s="52">
        <v>88823</v>
      </c>
      <c r="P23" s="52">
        <v>51821</v>
      </c>
      <c r="Q23" s="52">
        <v>33249</v>
      </c>
      <c r="R23" s="52">
        <v>48115</v>
      </c>
      <c r="S23" s="52">
        <v>45889</v>
      </c>
      <c r="T23" s="52">
        <v>52487</v>
      </c>
      <c r="U23" s="52">
        <v>75961</v>
      </c>
      <c r="V23" s="52">
        <v>63976</v>
      </c>
      <c r="W23" s="52">
        <v>36730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2272</v>
      </c>
      <c r="D25" s="52">
        <v>2276</v>
      </c>
      <c r="E25" s="52">
        <v>2307</v>
      </c>
      <c r="F25" s="52">
        <v>2385</v>
      </c>
      <c r="G25" s="52">
        <v>2530</v>
      </c>
      <c r="H25" s="52">
        <v>2769</v>
      </c>
      <c r="I25" s="52">
        <v>1776</v>
      </c>
      <c r="J25" s="52">
        <v>1429</v>
      </c>
      <c r="K25" s="52">
        <v>2234</v>
      </c>
      <c r="L25" s="52">
        <v>2424</v>
      </c>
      <c r="M25" s="52">
        <v>2816</v>
      </c>
      <c r="N25" s="52">
        <v>3751</v>
      </c>
      <c r="O25" s="52">
        <v>5339</v>
      </c>
      <c r="P25" s="52">
        <v>5323</v>
      </c>
      <c r="Q25" s="52">
        <v>5447</v>
      </c>
      <c r="R25" s="52">
        <v>5726</v>
      </c>
      <c r="S25" s="52">
        <v>5904</v>
      </c>
      <c r="T25" s="52">
        <v>5741</v>
      </c>
      <c r="U25" s="52">
        <v>4952</v>
      </c>
      <c r="V25" s="52">
        <v>3719</v>
      </c>
      <c r="W25" s="52">
        <v>2269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20809</v>
      </c>
      <c r="D28" s="52">
        <v>20828</v>
      </c>
      <c r="E28" s="52">
        <v>20961</v>
      </c>
      <c r="F28" s="52">
        <v>21282</v>
      </c>
      <c r="G28" s="52">
        <v>21925</v>
      </c>
      <c r="H28" s="52">
        <v>23046</v>
      </c>
      <c r="I28" s="52">
        <v>12338</v>
      </c>
      <c r="J28" s="52">
        <v>8650</v>
      </c>
      <c r="K28" s="52">
        <v>10030</v>
      </c>
      <c r="L28" s="52">
        <v>10408</v>
      </c>
      <c r="M28" s="52">
        <v>13269</v>
      </c>
      <c r="N28" s="52">
        <v>14341</v>
      </c>
      <c r="O28" s="52">
        <v>13807</v>
      </c>
      <c r="P28" s="52">
        <v>10255</v>
      </c>
      <c r="Q28" s="52">
        <v>9660</v>
      </c>
      <c r="R28" s="52">
        <v>11916</v>
      </c>
      <c r="S28" s="52">
        <v>12567</v>
      </c>
      <c r="T28" s="52">
        <v>11200</v>
      </c>
      <c r="U28" s="52">
        <v>11125</v>
      </c>
      <c r="V28" s="52">
        <v>8533</v>
      </c>
      <c r="W28" s="52">
        <v>6958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38</v>
      </c>
      <c r="D29" s="52">
        <v>38</v>
      </c>
      <c r="E29" s="52">
        <v>39</v>
      </c>
      <c r="F29" s="52">
        <v>40</v>
      </c>
      <c r="G29" s="52">
        <v>43</v>
      </c>
      <c r="H29" s="52">
        <v>49</v>
      </c>
      <c r="I29" s="52">
        <v>36</v>
      </c>
      <c r="J29" s="52">
        <v>46</v>
      </c>
      <c r="K29" s="52">
        <v>53</v>
      </c>
      <c r="L29" s="52">
        <v>57</v>
      </c>
      <c r="M29" s="52">
        <v>77</v>
      </c>
      <c r="N29" s="52">
        <v>92</v>
      </c>
      <c r="O29" s="52">
        <v>86</v>
      </c>
      <c r="P29" s="52">
        <v>85</v>
      </c>
      <c r="Q29" s="52">
        <v>96</v>
      </c>
      <c r="R29" s="52">
        <v>141</v>
      </c>
      <c r="S29" s="52">
        <v>125</v>
      </c>
      <c r="T29" s="52">
        <v>107</v>
      </c>
      <c r="U29" s="52">
        <v>127</v>
      </c>
      <c r="V29" s="52">
        <v>101</v>
      </c>
      <c r="W29" s="52">
        <v>94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84585</v>
      </c>
      <c r="D30" s="52">
        <v>84684</v>
      </c>
      <c r="E30" s="52">
        <v>85359</v>
      </c>
      <c r="F30" s="52">
        <v>87134</v>
      </c>
      <c r="G30" s="52">
        <v>90547</v>
      </c>
      <c r="H30" s="52">
        <v>96396</v>
      </c>
      <c r="I30" s="52">
        <v>54712</v>
      </c>
      <c r="J30" s="52">
        <v>43882</v>
      </c>
      <c r="K30" s="52">
        <v>50826</v>
      </c>
      <c r="L30" s="52">
        <v>53023</v>
      </c>
      <c r="M30" s="52">
        <v>58219</v>
      </c>
      <c r="N30" s="52">
        <v>67442</v>
      </c>
      <c r="O30" s="52">
        <v>60442</v>
      </c>
      <c r="P30" s="52">
        <v>42231</v>
      </c>
      <c r="Q30" s="52">
        <v>37629</v>
      </c>
      <c r="R30" s="52">
        <v>40801</v>
      </c>
      <c r="S30" s="52">
        <v>36478</v>
      </c>
      <c r="T30" s="52">
        <v>38926</v>
      </c>
      <c r="U30" s="52">
        <v>25755</v>
      </c>
      <c r="V30" s="52">
        <v>21057</v>
      </c>
      <c r="W30" s="52">
        <v>7681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15820</v>
      </c>
      <c r="D31" s="52">
        <v>15873</v>
      </c>
      <c r="E31" s="52">
        <v>16243</v>
      </c>
      <c r="F31" s="52">
        <v>17283</v>
      </c>
      <c r="G31" s="52">
        <v>19508</v>
      </c>
      <c r="H31" s="52">
        <v>23286</v>
      </c>
      <c r="I31" s="52">
        <v>19673</v>
      </c>
      <c r="J31" s="52">
        <v>29322</v>
      </c>
      <c r="K31" s="52">
        <v>34310</v>
      </c>
      <c r="L31" s="52">
        <v>39797</v>
      </c>
      <c r="M31" s="52">
        <v>48848</v>
      </c>
      <c r="N31" s="52">
        <v>52154</v>
      </c>
      <c r="O31" s="52">
        <v>67202</v>
      </c>
      <c r="P31" s="52">
        <v>60324</v>
      </c>
      <c r="Q31" s="52">
        <v>61726</v>
      </c>
      <c r="R31" s="52">
        <v>70119</v>
      </c>
      <c r="S31" s="52">
        <v>72024</v>
      </c>
      <c r="T31" s="52">
        <v>61468</v>
      </c>
      <c r="U31" s="52">
        <v>70507</v>
      </c>
      <c r="V31" s="52">
        <v>52254</v>
      </c>
      <c r="W31" s="52">
        <v>41480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121252</v>
      </c>
      <c r="D35" s="36">
        <v>121423</v>
      </c>
      <c r="E35" s="36">
        <v>122601</v>
      </c>
      <c r="F35" s="36">
        <v>125741</v>
      </c>
      <c r="G35" s="36">
        <v>132023</v>
      </c>
      <c r="H35" s="36">
        <v>142779</v>
      </c>
      <c r="I35" s="36">
        <v>86758</v>
      </c>
      <c r="J35" s="36">
        <v>81911</v>
      </c>
      <c r="K35" s="36">
        <v>95215</v>
      </c>
      <c r="L35" s="36">
        <v>103289</v>
      </c>
      <c r="M35" s="36">
        <v>120416</v>
      </c>
      <c r="N35" s="36">
        <v>134025</v>
      </c>
      <c r="O35" s="36">
        <v>141536</v>
      </c>
      <c r="P35" s="36">
        <v>112922</v>
      </c>
      <c r="Q35" s="36">
        <v>109124</v>
      </c>
      <c r="R35" s="36">
        <v>122965</v>
      </c>
      <c r="S35" s="36">
        <v>121204</v>
      </c>
      <c r="T35" s="36">
        <v>111710</v>
      </c>
      <c r="U35" s="36">
        <v>107527</v>
      </c>
      <c r="V35" s="36">
        <v>81944</v>
      </c>
      <c r="W35" s="36">
        <v>56206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27120</v>
      </c>
      <c r="D39" s="52">
        <v>14958</v>
      </c>
      <c r="E39" s="52">
        <v>39930</v>
      </c>
      <c r="F39" s="52">
        <v>50910</v>
      </c>
      <c r="G39" s="52">
        <v>50593</v>
      </c>
      <c r="H39" s="52">
        <v>78962</v>
      </c>
      <c r="I39" s="52">
        <v>86589</v>
      </c>
      <c r="J39" s="52">
        <v>96377</v>
      </c>
      <c r="K39" s="52">
        <v>114316</v>
      </c>
      <c r="L39" s="52">
        <v>98386</v>
      </c>
      <c r="M39" s="52">
        <v>79377</v>
      </c>
      <c r="N39" s="52">
        <v>47159</v>
      </c>
      <c r="O39" s="52">
        <v>0</v>
      </c>
      <c r="P39" s="52">
        <v>0</v>
      </c>
      <c r="Q39" s="52">
        <v>2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41927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2226</v>
      </c>
      <c r="D41" s="52">
        <v>2047</v>
      </c>
      <c r="E41" s="52">
        <v>1325</v>
      </c>
      <c r="F41" s="52">
        <v>2163</v>
      </c>
      <c r="G41" s="52">
        <v>3055</v>
      </c>
      <c r="H41" s="52">
        <v>5475</v>
      </c>
      <c r="I41" s="52">
        <v>5036</v>
      </c>
      <c r="J41" s="52">
        <v>5322</v>
      </c>
      <c r="K41" s="52">
        <v>5660</v>
      </c>
      <c r="L41" s="52">
        <v>6864</v>
      </c>
      <c r="M41" s="52">
        <v>6871</v>
      </c>
      <c r="N41" s="52">
        <v>6211</v>
      </c>
      <c r="O41" s="52">
        <v>4586</v>
      </c>
      <c r="P41" s="52">
        <v>1642</v>
      </c>
      <c r="Q41" s="52">
        <v>800</v>
      </c>
      <c r="R41" s="52">
        <v>564</v>
      </c>
      <c r="S41" s="52">
        <v>561</v>
      </c>
      <c r="T41" s="52">
        <v>552</v>
      </c>
      <c r="U41" s="52">
        <v>457</v>
      </c>
      <c r="V41" s="52">
        <v>414</v>
      </c>
      <c r="W41" s="52">
        <v>605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10408</v>
      </c>
      <c r="D44" s="52">
        <v>4812</v>
      </c>
      <c r="E44" s="52">
        <v>11377</v>
      </c>
      <c r="F44" s="52">
        <v>14638</v>
      </c>
      <c r="G44" s="52">
        <v>14518</v>
      </c>
      <c r="H44" s="52">
        <v>15580</v>
      </c>
      <c r="I44" s="52">
        <v>8162</v>
      </c>
      <c r="J44" s="52">
        <v>9437</v>
      </c>
      <c r="K44" s="52">
        <v>15569</v>
      </c>
      <c r="L44" s="52">
        <v>13299</v>
      </c>
      <c r="M44" s="52">
        <v>13503</v>
      </c>
      <c r="N44" s="52">
        <v>8503</v>
      </c>
      <c r="O44" s="52">
        <v>5197</v>
      </c>
      <c r="P44" s="52">
        <v>9259</v>
      </c>
      <c r="Q44" s="52">
        <v>11014</v>
      </c>
      <c r="R44" s="52">
        <v>6695</v>
      </c>
      <c r="S44" s="52">
        <v>7283</v>
      </c>
      <c r="T44" s="52">
        <v>9130</v>
      </c>
      <c r="U44" s="52">
        <v>3277</v>
      </c>
      <c r="V44" s="52">
        <v>1912</v>
      </c>
      <c r="W44" s="52">
        <v>4967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50</v>
      </c>
      <c r="D45" s="52">
        <v>24</v>
      </c>
      <c r="E45" s="52">
        <v>46</v>
      </c>
      <c r="F45" s="52">
        <v>123</v>
      </c>
      <c r="G45" s="52">
        <v>38</v>
      </c>
      <c r="H45" s="52">
        <v>131</v>
      </c>
      <c r="I45" s="52">
        <v>0</v>
      </c>
      <c r="J45" s="52">
        <v>164</v>
      </c>
      <c r="K45" s="52">
        <v>169</v>
      </c>
      <c r="L45" s="52">
        <v>91</v>
      </c>
      <c r="M45" s="52">
        <v>154</v>
      </c>
      <c r="N45" s="52">
        <v>50</v>
      </c>
      <c r="O45" s="52">
        <v>15</v>
      </c>
      <c r="P45" s="52">
        <v>257</v>
      </c>
      <c r="Q45" s="52">
        <v>0</v>
      </c>
      <c r="R45" s="52">
        <v>254</v>
      </c>
      <c r="S45" s="52">
        <v>0</v>
      </c>
      <c r="T45" s="52">
        <v>213</v>
      </c>
      <c r="U45" s="52">
        <v>34</v>
      </c>
      <c r="V45" s="52">
        <v>45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50094</v>
      </c>
      <c r="D46" s="52">
        <v>45098</v>
      </c>
      <c r="E46" s="52">
        <v>38045</v>
      </c>
      <c r="F46" s="52">
        <v>76862</v>
      </c>
      <c r="G46" s="52">
        <v>62114</v>
      </c>
      <c r="H46" s="52">
        <v>76419</v>
      </c>
      <c r="I46" s="52">
        <v>38728</v>
      </c>
      <c r="J46" s="52">
        <v>45744</v>
      </c>
      <c r="K46" s="52">
        <v>30730</v>
      </c>
      <c r="L46" s="52">
        <v>66908</v>
      </c>
      <c r="M46" s="52">
        <v>28801</v>
      </c>
      <c r="N46" s="52">
        <v>42115</v>
      </c>
      <c r="O46" s="52">
        <v>11090</v>
      </c>
      <c r="P46" s="52">
        <v>4717</v>
      </c>
      <c r="Q46" s="52">
        <v>3450</v>
      </c>
      <c r="R46" s="52">
        <v>12375</v>
      </c>
      <c r="S46" s="52">
        <v>18354</v>
      </c>
      <c r="T46" s="52">
        <v>13914</v>
      </c>
      <c r="U46" s="52">
        <v>4839</v>
      </c>
      <c r="V46" s="52">
        <v>5110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27194</v>
      </c>
      <c r="D47" s="52">
        <v>25815</v>
      </c>
      <c r="E47" s="52">
        <v>52388</v>
      </c>
      <c r="F47" s="52">
        <v>24238</v>
      </c>
      <c r="G47" s="52">
        <v>44925</v>
      </c>
      <c r="H47" s="52">
        <v>68160</v>
      </c>
      <c r="I47" s="52">
        <v>64303</v>
      </c>
      <c r="J47" s="52">
        <v>59688</v>
      </c>
      <c r="K47" s="52">
        <v>98223</v>
      </c>
      <c r="L47" s="52">
        <v>54256</v>
      </c>
      <c r="M47" s="52">
        <v>87150</v>
      </c>
      <c r="N47" s="52">
        <v>56296</v>
      </c>
      <c r="O47" s="52">
        <v>36412</v>
      </c>
      <c r="P47" s="52">
        <v>46841</v>
      </c>
      <c r="Q47" s="52">
        <v>61400</v>
      </c>
      <c r="R47" s="52">
        <v>55538</v>
      </c>
      <c r="S47" s="52">
        <v>49668</v>
      </c>
      <c r="T47" s="52">
        <v>35957</v>
      </c>
      <c r="U47" s="52">
        <v>23403</v>
      </c>
      <c r="V47" s="52">
        <v>10902</v>
      </c>
      <c r="W47" s="52">
        <v>56443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87746</v>
      </c>
      <c r="D51" s="36">
        <v>75749</v>
      </c>
      <c r="E51" s="36">
        <v>101855</v>
      </c>
      <c r="F51" s="36">
        <v>115863</v>
      </c>
      <c r="G51" s="36">
        <v>121595</v>
      </c>
      <c r="H51" s="36">
        <v>160292</v>
      </c>
      <c r="I51" s="36">
        <v>111192</v>
      </c>
      <c r="J51" s="36">
        <v>115044</v>
      </c>
      <c r="K51" s="36">
        <v>144687</v>
      </c>
      <c r="L51" s="36">
        <v>134558</v>
      </c>
      <c r="M51" s="36">
        <v>129611</v>
      </c>
      <c r="N51" s="36">
        <v>106960</v>
      </c>
      <c r="O51" s="36">
        <v>52713</v>
      </c>
      <c r="P51" s="36">
        <v>61101</v>
      </c>
      <c r="Q51" s="36">
        <v>75877</v>
      </c>
      <c r="R51" s="36">
        <v>74850</v>
      </c>
      <c r="S51" s="36">
        <v>75315</v>
      </c>
      <c r="T51" s="36">
        <v>59223</v>
      </c>
      <c r="U51" s="36">
        <v>31566</v>
      </c>
      <c r="V51" s="36">
        <v>17968</v>
      </c>
      <c r="W51" s="36">
        <v>61403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8828</v>
      </c>
      <c r="D55" s="52">
        <v>5015</v>
      </c>
      <c r="E55" s="52">
        <v>13110</v>
      </c>
      <c r="F55" s="52">
        <v>16197</v>
      </c>
      <c r="G55" s="52">
        <v>15877</v>
      </c>
      <c r="H55" s="52">
        <v>27915</v>
      </c>
      <c r="I55" s="52">
        <v>28864</v>
      </c>
      <c r="J55" s="52">
        <v>34095</v>
      </c>
      <c r="K55" s="52">
        <v>31819</v>
      </c>
      <c r="L55" s="52">
        <v>28952</v>
      </c>
      <c r="M55" s="52">
        <v>22221</v>
      </c>
      <c r="N55" s="52">
        <v>12501</v>
      </c>
      <c r="O55" s="52">
        <v>0</v>
      </c>
      <c r="P55" s="52">
        <v>0</v>
      </c>
      <c r="Q55" s="52">
        <v>1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10580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14</v>
      </c>
      <c r="D57" s="52">
        <v>6</v>
      </c>
      <c r="E57" s="52">
        <v>269</v>
      </c>
      <c r="F57" s="52">
        <v>728</v>
      </c>
      <c r="G57" s="52">
        <v>748</v>
      </c>
      <c r="H57" s="52">
        <v>2124</v>
      </c>
      <c r="I57" s="52">
        <v>1925</v>
      </c>
      <c r="J57" s="52">
        <v>2136</v>
      </c>
      <c r="K57" s="52">
        <v>1487</v>
      </c>
      <c r="L57" s="52">
        <v>1471</v>
      </c>
      <c r="M57" s="52">
        <v>920</v>
      </c>
      <c r="N57" s="52">
        <v>476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177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1047</v>
      </c>
      <c r="D60" s="52">
        <v>318</v>
      </c>
      <c r="E60" s="52">
        <v>1464</v>
      </c>
      <c r="F60" s="52">
        <v>2046</v>
      </c>
      <c r="G60" s="52">
        <v>1896</v>
      </c>
      <c r="H60" s="52">
        <v>2713</v>
      </c>
      <c r="I60" s="52">
        <v>2119</v>
      </c>
      <c r="J60" s="52">
        <v>2797</v>
      </c>
      <c r="K60" s="52">
        <v>3424</v>
      </c>
      <c r="L60" s="52">
        <v>2862</v>
      </c>
      <c r="M60" s="52">
        <v>2314</v>
      </c>
      <c r="N60" s="52">
        <v>994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856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5</v>
      </c>
      <c r="D61" s="52">
        <v>2</v>
      </c>
      <c r="E61" s="52">
        <v>6</v>
      </c>
      <c r="F61" s="52">
        <v>17</v>
      </c>
      <c r="G61" s="52">
        <v>5</v>
      </c>
      <c r="H61" s="52">
        <v>23</v>
      </c>
      <c r="I61" s="52">
        <v>0</v>
      </c>
      <c r="J61" s="52">
        <v>49</v>
      </c>
      <c r="K61" s="52">
        <v>37</v>
      </c>
      <c r="L61" s="52">
        <v>20</v>
      </c>
      <c r="M61" s="52">
        <v>27</v>
      </c>
      <c r="N61" s="52">
        <v>6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5040</v>
      </c>
      <c r="D62" s="52">
        <v>2986</v>
      </c>
      <c r="E62" s="52">
        <v>4897</v>
      </c>
      <c r="F62" s="52">
        <v>10746</v>
      </c>
      <c r="G62" s="52">
        <v>8110</v>
      </c>
      <c r="H62" s="52">
        <v>13308</v>
      </c>
      <c r="I62" s="52">
        <v>10053</v>
      </c>
      <c r="J62" s="52">
        <v>13559</v>
      </c>
      <c r="K62" s="52">
        <v>6758</v>
      </c>
      <c r="L62" s="52">
        <v>14395</v>
      </c>
      <c r="M62" s="52">
        <v>4940</v>
      </c>
      <c r="N62" s="52">
        <v>4922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2736</v>
      </c>
      <c r="D63" s="52">
        <v>1709</v>
      </c>
      <c r="E63" s="52">
        <v>6743</v>
      </c>
      <c r="F63" s="52">
        <v>3388</v>
      </c>
      <c r="G63" s="52">
        <v>5866</v>
      </c>
      <c r="H63" s="52">
        <v>11871</v>
      </c>
      <c r="I63" s="52">
        <v>16692</v>
      </c>
      <c r="J63" s="52">
        <v>17690</v>
      </c>
      <c r="K63" s="52">
        <v>21600</v>
      </c>
      <c r="L63" s="52">
        <v>11675</v>
      </c>
      <c r="M63" s="52">
        <v>14940</v>
      </c>
      <c r="N63" s="52">
        <v>6579</v>
      </c>
      <c r="O63" s="52">
        <v>0</v>
      </c>
      <c r="P63" s="52">
        <v>0</v>
      </c>
      <c r="Q63" s="52">
        <v>1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9724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8828</v>
      </c>
      <c r="D67" s="36">
        <v>5015</v>
      </c>
      <c r="E67" s="36">
        <v>13110</v>
      </c>
      <c r="F67" s="36">
        <v>16197</v>
      </c>
      <c r="G67" s="36">
        <v>15877</v>
      </c>
      <c r="H67" s="36">
        <v>27915</v>
      </c>
      <c r="I67" s="36">
        <v>28864</v>
      </c>
      <c r="J67" s="36">
        <v>34095</v>
      </c>
      <c r="K67" s="36">
        <v>31819</v>
      </c>
      <c r="L67" s="36">
        <v>28952</v>
      </c>
      <c r="M67" s="36">
        <v>22221</v>
      </c>
      <c r="N67" s="36">
        <v>12501</v>
      </c>
      <c r="O67" s="36">
        <v>0</v>
      </c>
      <c r="P67" s="36">
        <v>0</v>
      </c>
      <c r="Q67" s="36">
        <v>1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10580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18292</v>
      </c>
      <c r="D71" s="52">
        <v>9943</v>
      </c>
      <c r="E71" s="52">
        <v>26820</v>
      </c>
      <c r="F71" s="52">
        <v>34713</v>
      </c>
      <c r="G71" s="52">
        <v>34716</v>
      </c>
      <c r="H71" s="52">
        <v>51047</v>
      </c>
      <c r="I71" s="52">
        <v>57725</v>
      </c>
      <c r="J71" s="52">
        <v>62282</v>
      </c>
      <c r="K71" s="52">
        <v>82497</v>
      </c>
      <c r="L71" s="52">
        <v>69434</v>
      </c>
      <c r="M71" s="52">
        <v>57156</v>
      </c>
      <c r="N71" s="52">
        <v>34658</v>
      </c>
      <c r="O71" s="52">
        <v>0</v>
      </c>
      <c r="P71" s="52">
        <v>0</v>
      </c>
      <c r="Q71" s="52">
        <v>1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31347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2212</v>
      </c>
      <c r="D73" s="52">
        <v>2041</v>
      </c>
      <c r="E73" s="52">
        <v>1056</v>
      </c>
      <c r="F73" s="52">
        <v>1435</v>
      </c>
      <c r="G73" s="52">
        <v>2307</v>
      </c>
      <c r="H73" s="52">
        <v>3351</v>
      </c>
      <c r="I73" s="52">
        <v>3111</v>
      </c>
      <c r="J73" s="52">
        <v>3186</v>
      </c>
      <c r="K73" s="52">
        <v>4173</v>
      </c>
      <c r="L73" s="52">
        <v>5393</v>
      </c>
      <c r="M73" s="52">
        <v>5951</v>
      </c>
      <c r="N73" s="52">
        <v>5735</v>
      </c>
      <c r="O73" s="52">
        <v>4586</v>
      </c>
      <c r="P73" s="52">
        <v>1642</v>
      </c>
      <c r="Q73" s="52">
        <v>800</v>
      </c>
      <c r="R73" s="52">
        <v>564</v>
      </c>
      <c r="S73" s="52">
        <v>561</v>
      </c>
      <c r="T73" s="52">
        <v>552</v>
      </c>
      <c r="U73" s="52">
        <v>457</v>
      </c>
      <c r="V73" s="52">
        <v>414</v>
      </c>
      <c r="W73" s="52">
        <v>428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9361</v>
      </c>
      <c r="D76" s="52">
        <f t="shared" si="3"/>
        <v>4494</v>
      </c>
      <c r="E76" s="52">
        <f t="shared" si="3"/>
        <v>9913</v>
      </c>
      <c r="F76" s="52">
        <f t="shared" si="3"/>
        <v>12592</v>
      </c>
      <c r="G76" s="52">
        <f t="shared" si="3"/>
        <v>12622</v>
      </c>
      <c r="H76" s="52">
        <f t="shared" si="3"/>
        <v>12867</v>
      </c>
      <c r="I76" s="52">
        <f t="shared" si="3"/>
        <v>6043</v>
      </c>
      <c r="J76" s="52">
        <f t="shared" si="3"/>
        <v>6640</v>
      </c>
      <c r="K76" s="52">
        <f t="shared" si="3"/>
        <v>12145</v>
      </c>
      <c r="L76" s="52">
        <f t="shared" si="3"/>
        <v>10437</v>
      </c>
      <c r="M76" s="52">
        <f t="shared" si="3"/>
        <v>11189</v>
      </c>
      <c r="N76" s="52">
        <f t="shared" si="3"/>
        <v>7509</v>
      </c>
      <c r="O76" s="52">
        <f t="shared" si="3"/>
        <v>5197</v>
      </c>
      <c r="P76" s="52">
        <f t="shared" si="3"/>
        <v>9259</v>
      </c>
      <c r="Q76" s="52">
        <f t="shared" si="3"/>
        <v>11014</v>
      </c>
      <c r="R76" s="52">
        <f t="shared" ref="R76:V76" si="4">R44-R60</f>
        <v>6695</v>
      </c>
      <c r="S76" s="52">
        <f t="shared" si="4"/>
        <v>7283</v>
      </c>
      <c r="T76" s="52">
        <f t="shared" si="4"/>
        <v>9130</v>
      </c>
      <c r="U76" s="52">
        <f t="shared" si="4"/>
        <v>3277</v>
      </c>
      <c r="V76" s="52">
        <f t="shared" si="4"/>
        <v>1912</v>
      </c>
      <c r="W76" s="52">
        <f t="shared" ref="W76" si="5">W44-W60</f>
        <v>4111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45</v>
      </c>
      <c r="D77" s="52">
        <f t="shared" si="6"/>
        <v>22</v>
      </c>
      <c r="E77" s="52">
        <f t="shared" si="6"/>
        <v>40</v>
      </c>
      <c r="F77" s="52">
        <f t="shared" si="6"/>
        <v>106</v>
      </c>
      <c r="G77" s="52">
        <f t="shared" si="6"/>
        <v>33</v>
      </c>
      <c r="H77" s="52">
        <f t="shared" si="6"/>
        <v>108</v>
      </c>
      <c r="I77" s="52">
        <f t="shared" si="6"/>
        <v>0</v>
      </c>
      <c r="J77" s="52">
        <f t="shared" si="6"/>
        <v>115</v>
      </c>
      <c r="K77" s="52">
        <f t="shared" si="6"/>
        <v>132</v>
      </c>
      <c r="L77" s="52">
        <f t="shared" si="6"/>
        <v>71</v>
      </c>
      <c r="M77" s="52">
        <f t="shared" si="6"/>
        <v>127</v>
      </c>
      <c r="N77" s="52">
        <f t="shared" si="6"/>
        <v>44</v>
      </c>
      <c r="O77" s="52">
        <f t="shared" si="6"/>
        <v>15</v>
      </c>
      <c r="P77" s="52">
        <f t="shared" si="6"/>
        <v>257</v>
      </c>
      <c r="Q77" s="52">
        <f t="shared" si="6"/>
        <v>0</v>
      </c>
      <c r="R77" s="52">
        <f t="shared" ref="R77:V77" si="7">R45-R61</f>
        <v>254</v>
      </c>
      <c r="S77" s="52">
        <f t="shared" si="7"/>
        <v>0</v>
      </c>
      <c r="T77" s="52">
        <f t="shared" si="7"/>
        <v>213</v>
      </c>
      <c r="U77" s="52">
        <f t="shared" si="7"/>
        <v>34</v>
      </c>
      <c r="V77" s="52">
        <f t="shared" si="7"/>
        <v>45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45054</v>
      </c>
      <c r="D78" s="52">
        <f t="shared" si="9"/>
        <v>42112</v>
      </c>
      <c r="E78" s="52">
        <f t="shared" si="9"/>
        <v>33148</v>
      </c>
      <c r="F78" s="52">
        <f t="shared" si="9"/>
        <v>66116</v>
      </c>
      <c r="G78" s="52">
        <f t="shared" si="9"/>
        <v>54004</v>
      </c>
      <c r="H78" s="52">
        <f t="shared" si="9"/>
        <v>63111</v>
      </c>
      <c r="I78" s="52">
        <f t="shared" si="9"/>
        <v>28675</v>
      </c>
      <c r="J78" s="52">
        <f t="shared" si="9"/>
        <v>32185</v>
      </c>
      <c r="K78" s="52">
        <f t="shared" si="9"/>
        <v>23972</v>
      </c>
      <c r="L78" s="52">
        <f t="shared" si="9"/>
        <v>52513</v>
      </c>
      <c r="M78" s="52">
        <f t="shared" si="9"/>
        <v>23861</v>
      </c>
      <c r="N78" s="52">
        <f t="shared" si="9"/>
        <v>37193</v>
      </c>
      <c r="O78" s="52">
        <f t="shared" si="9"/>
        <v>11090</v>
      </c>
      <c r="P78" s="52">
        <f t="shared" si="9"/>
        <v>4717</v>
      </c>
      <c r="Q78" s="52">
        <f t="shared" si="9"/>
        <v>3450</v>
      </c>
      <c r="R78" s="52">
        <f t="shared" ref="R78:V78" si="10">R46-R62</f>
        <v>12375</v>
      </c>
      <c r="S78" s="52">
        <f t="shared" si="10"/>
        <v>18354</v>
      </c>
      <c r="T78" s="52">
        <f t="shared" si="10"/>
        <v>13914</v>
      </c>
      <c r="U78" s="52">
        <f t="shared" si="10"/>
        <v>4839</v>
      </c>
      <c r="V78" s="52">
        <f t="shared" si="10"/>
        <v>5110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24458</v>
      </c>
      <c r="D79" s="52">
        <f t="shared" si="12"/>
        <v>24106</v>
      </c>
      <c r="E79" s="52">
        <f t="shared" si="12"/>
        <v>45645</v>
      </c>
      <c r="F79" s="52">
        <f t="shared" si="12"/>
        <v>20850</v>
      </c>
      <c r="G79" s="52">
        <f t="shared" si="12"/>
        <v>39059</v>
      </c>
      <c r="H79" s="52">
        <f t="shared" si="12"/>
        <v>56289</v>
      </c>
      <c r="I79" s="52">
        <f t="shared" si="12"/>
        <v>47611</v>
      </c>
      <c r="J79" s="52">
        <f t="shared" si="12"/>
        <v>41998</v>
      </c>
      <c r="K79" s="52">
        <f t="shared" si="12"/>
        <v>76623</v>
      </c>
      <c r="L79" s="52">
        <f t="shared" si="12"/>
        <v>42581</v>
      </c>
      <c r="M79" s="52">
        <f t="shared" si="12"/>
        <v>72210</v>
      </c>
      <c r="N79" s="52">
        <f t="shared" si="12"/>
        <v>49717</v>
      </c>
      <c r="O79" s="52">
        <f t="shared" si="12"/>
        <v>36412</v>
      </c>
      <c r="P79" s="52">
        <f t="shared" si="12"/>
        <v>46841</v>
      </c>
      <c r="Q79" s="52">
        <f t="shared" si="12"/>
        <v>61399</v>
      </c>
      <c r="R79" s="52">
        <f t="shared" ref="R79:V79" si="13">R47-R63</f>
        <v>55538</v>
      </c>
      <c r="S79" s="52">
        <f t="shared" si="13"/>
        <v>49668</v>
      </c>
      <c r="T79" s="52">
        <f t="shared" si="13"/>
        <v>35957</v>
      </c>
      <c r="U79" s="52">
        <f t="shared" si="13"/>
        <v>23403</v>
      </c>
      <c r="V79" s="52">
        <f t="shared" si="13"/>
        <v>10902</v>
      </c>
      <c r="W79" s="52">
        <f t="shared" ref="W79" si="14">W47-W63</f>
        <v>46719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78918</v>
      </c>
      <c r="D83" s="36">
        <v>70734</v>
      </c>
      <c r="E83" s="36">
        <v>88745</v>
      </c>
      <c r="F83" s="36">
        <v>99666</v>
      </c>
      <c r="G83" s="36">
        <v>105718</v>
      </c>
      <c r="H83" s="36">
        <v>132377</v>
      </c>
      <c r="I83" s="36">
        <v>82328</v>
      </c>
      <c r="J83" s="36">
        <v>80949</v>
      </c>
      <c r="K83" s="36">
        <v>112868</v>
      </c>
      <c r="L83" s="36">
        <v>105606</v>
      </c>
      <c r="M83" s="36">
        <v>107390</v>
      </c>
      <c r="N83" s="36">
        <v>94459</v>
      </c>
      <c r="O83" s="36">
        <v>52713</v>
      </c>
      <c r="P83" s="36">
        <v>61101</v>
      </c>
      <c r="Q83" s="36">
        <v>75876</v>
      </c>
      <c r="R83" s="36">
        <v>74850</v>
      </c>
      <c r="S83" s="36">
        <v>75315</v>
      </c>
      <c r="T83" s="36">
        <v>59223</v>
      </c>
      <c r="U83" s="36">
        <v>31566</v>
      </c>
      <c r="V83" s="36">
        <v>17968</v>
      </c>
      <c r="W83" s="36">
        <v>50823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13900</v>
      </c>
      <c r="I89" s="52">
        <f>RES_hhdet_numvin!I5</f>
        <v>28581</v>
      </c>
      <c r="J89" s="52">
        <f>RES_hhdet_numvin!J5</f>
        <v>44683</v>
      </c>
      <c r="K89" s="52">
        <f>RES_hhdet_numvin!K5</f>
        <v>66089</v>
      </c>
      <c r="L89" s="52">
        <f>RES_hhdet_numvin!L5</f>
        <v>62552</v>
      </c>
      <c r="M89" s="52">
        <f>RES_hhdet_numvin!M5</f>
        <v>50706</v>
      </c>
      <c r="N89" s="52">
        <f>RES_hhdet_numvin!N5</f>
        <v>30171</v>
      </c>
      <c r="O89" s="52">
        <f>RES_hhdet_numvin!O5</f>
        <v>0</v>
      </c>
      <c r="P89" s="52">
        <f>RES_hhdet_numvin!P5</f>
        <v>0</v>
      </c>
      <c r="Q89" s="52">
        <f>RES_hhdet_numvin!Q5</f>
        <v>2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41927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504</v>
      </c>
      <c r="Q92" s="52">
        <f>RES_hhdet_numvin!Q8</f>
        <v>384</v>
      </c>
      <c r="R92" s="52">
        <f>RES_hhdet_numvin!R8</f>
        <v>361</v>
      </c>
      <c r="S92" s="52">
        <f>RES_hhdet_numvin!S8</f>
        <v>430</v>
      </c>
      <c r="T92" s="52">
        <f>RES_hhdet_numvin!T8</f>
        <v>475</v>
      </c>
      <c r="U92" s="52">
        <f>RES_hhdet_numvin!U8</f>
        <v>425</v>
      </c>
      <c r="V92" s="52">
        <f>RES_hhdet_numvin!V8</f>
        <v>404</v>
      </c>
      <c r="W92" s="52">
        <f>RES_hhdet_numvin!W8</f>
        <v>605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3028</v>
      </c>
      <c r="Q95" s="52">
        <f>RES_hhdet_numvin!Q11</f>
        <v>6226</v>
      </c>
      <c r="R95" s="52">
        <f>RES_hhdet_numvin!R11</f>
        <v>4958</v>
      </c>
      <c r="S95" s="52">
        <f>RES_hhdet_numvin!S11</f>
        <v>6013</v>
      </c>
      <c r="T95" s="52">
        <f>RES_hhdet_numvin!T11</f>
        <v>7703</v>
      </c>
      <c r="U95" s="52">
        <f>RES_hhdet_numvin!U11</f>
        <v>3030</v>
      </c>
      <c r="V95" s="52">
        <f>RES_hhdet_numvin!V11</f>
        <v>1883</v>
      </c>
      <c r="W95" s="52">
        <f>RES_hhdet_numvin!W11</f>
        <v>4967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84</v>
      </c>
      <c r="Q96" s="52">
        <f>RES_hhdet_numvin!Q12</f>
        <v>0</v>
      </c>
      <c r="R96" s="52">
        <f>RES_hhdet_numvin!R12</f>
        <v>191</v>
      </c>
      <c r="S96" s="52">
        <f>RES_hhdet_numvin!S12</f>
        <v>0</v>
      </c>
      <c r="T96" s="52">
        <f>RES_hhdet_numvin!T12</f>
        <v>180</v>
      </c>
      <c r="U96" s="52">
        <f>RES_hhdet_numvin!U12</f>
        <v>32</v>
      </c>
      <c r="V96" s="52">
        <f>RES_hhdet_numvin!V12</f>
        <v>45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1542</v>
      </c>
      <c r="Q99" s="138">
        <f>RES_hhdet_numvin!Q15</f>
        <v>1950</v>
      </c>
      <c r="R99" s="138">
        <f>RES_hhdet_numvin!R15</f>
        <v>9164</v>
      </c>
      <c r="S99" s="138">
        <f>RES_hhdet_numvin!S15</f>
        <v>15148</v>
      </c>
      <c r="T99" s="138">
        <f>RES_hhdet_numvin!T15</f>
        <v>11736</v>
      </c>
      <c r="U99" s="138">
        <f>RES_hhdet_numvin!U15</f>
        <v>4474</v>
      </c>
      <c r="V99" s="138">
        <f>RES_hhdet_numvin!V15</f>
        <v>5030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15307</v>
      </c>
      <c r="Q100" s="138">
        <f>RES_hhdet_numvin!Q16</f>
        <v>34711</v>
      </c>
      <c r="R100" s="138">
        <f>RES_hhdet_numvin!R16</f>
        <v>41108</v>
      </c>
      <c r="S100" s="138">
        <f>RES_hhdet_numvin!S16</f>
        <v>40987</v>
      </c>
      <c r="T100" s="138">
        <f>RES_hhdet_numvin!T16</f>
        <v>30318</v>
      </c>
      <c r="U100" s="138">
        <f>RES_hhdet_numvin!U16</f>
        <v>21623</v>
      </c>
      <c r="V100" s="138">
        <f>RES_hhdet_numvin!V16</f>
        <v>10730</v>
      </c>
      <c r="W100" s="138">
        <f>RES_hhdet_numvin!W16</f>
        <v>56443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19969</v>
      </c>
      <c r="Q106" s="36">
        <f>RES_hhdet_numvin!Q22</f>
        <v>42895</v>
      </c>
      <c r="R106" s="36">
        <f>RES_hhdet_numvin!R22</f>
        <v>55404</v>
      </c>
      <c r="S106" s="36">
        <f>RES_hhdet_numvin!S22</f>
        <v>62142</v>
      </c>
      <c r="T106" s="36">
        <f>RES_hhdet_numvin!T22</f>
        <v>49944</v>
      </c>
      <c r="U106" s="36">
        <f>RES_hhdet_numvin!U22</f>
        <v>29169</v>
      </c>
      <c r="V106" s="36">
        <f>RES_hhdet_numvin!V22</f>
        <v>17685</v>
      </c>
      <c r="W106" s="36">
        <f>RES_hhdet_numvin!W22</f>
        <v>61403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1123.2211646196185</v>
      </c>
      <c r="C110" s="117">
        <f t="shared" si="15"/>
        <v>1088.4110131457051</v>
      </c>
      <c r="D110" s="117">
        <f t="shared" si="15"/>
        <v>919.27533773888433</v>
      </c>
      <c r="E110" s="117">
        <f t="shared" si="15"/>
        <v>923.72013284470245</v>
      </c>
      <c r="F110" s="117">
        <f t="shared" si="15"/>
        <v>786.92962270106273</v>
      </c>
      <c r="G110" s="117">
        <f t="shared" si="15"/>
        <v>785.53230742583605</v>
      </c>
      <c r="H110" s="117">
        <f t="shared" si="15"/>
        <v>862.69545712966362</v>
      </c>
      <c r="I110" s="117">
        <f t="shared" si="15"/>
        <v>910.57585078360728</v>
      </c>
      <c r="J110" s="117">
        <f t="shared" si="15"/>
        <v>842.60367318128795</v>
      </c>
      <c r="K110" s="117">
        <f t="shared" si="15"/>
        <v>838.23363392667977</v>
      </c>
      <c r="L110" s="117">
        <f t="shared" si="15"/>
        <v>1210.7265300464744</v>
      </c>
      <c r="M110" s="117">
        <f t="shared" si="15"/>
        <v>1092.5353246224563</v>
      </c>
      <c r="N110" s="117">
        <f t="shared" si="15"/>
        <v>953.38216835981609</v>
      </c>
      <c r="O110" s="117">
        <f t="shared" si="15"/>
        <v>874.49598718531274</v>
      </c>
      <c r="P110" s="117">
        <f t="shared" si="15"/>
        <v>728.92790422770781</v>
      </c>
      <c r="Q110" s="117">
        <f t="shared" si="15"/>
        <v>746.98246944032371</v>
      </c>
      <c r="R110" s="117">
        <f t="shared" ref="R110:V110" si="16">R111+R114+R116+R126</f>
        <v>655.99055049846925</v>
      </c>
      <c r="S110" s="117">
        <f t="shared" si="16"/>
        <v>631.53228686335262</v>
      </c>
      <c r="T110" s="117">
        <f t="shared" si="16"/>
        <v>615.39144018478089</v>
      </c>
      <c r="U110" s="117">
        <f t="shared" si="16"/>
        <v>443.76243962585511</v>
      </c>
      <c r="V110" s="117">
        <f t="shared" si="16"/>
        <v>397.98121167777998</v>
      </c>
      <c r="W110" s="117">
        <f t="shared" ref="W110" si="17">W111+W114+W116+W126</f>
        <v>434.85767273774712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924.57614463806408</v>
      </c>
      <c r="C111" s="122">
        <f t="shared" si="18"/>
        <v>898.25240225884249</v>
      </c>
      <c r="D111" s="122">
        <f t="shared" si="18"/>
        <v>735.27425324517515</v>
      </c>
      <c r="E111" s="122">
        <f t="shared" si="18"/>
        <v>745.6914650620904</v>
      </c>
      <c r="F111" s="122">
        <f t="shared" si="18"/>
        <v>602.83735147770335</v>
      </c>
      <c r="G111" s="122">
        <f t="shared" si="18"/>
        <v>607.56908608723916</v>
      </c>
      <c r="H111" s="122">
        <f t="shared" si="18"/>
        <v>683.84527648113556</v>
      </c>
      <c r="I111" s="122">
        <f t="shared" si="18"/>
        <v>721.99439947852682</v>
      </c>
      <c r="J111" s="122">
        <f t="shared" si="18"/>
        <v>655.78265565568188</v>
      </c>
      <c r="K111" s="122">
        <f t="shared" si="18"/>
        <v>638.78084962923288</v>
      </c>
      <c r="L111" s="122">
        <f t="shared" si="18"/>
        <v>998.32228959519898</v>
      </c>
      <c r="M111" s="122">
        <f t="shared" si="18"/>
        <v>871.13778036698022</v>
      </c>
      <c r="N111" s="122">
        <f t="shared" si="18"/>
        <v>747.44635087600648</v>
      </c>
      <c r="O111" s="122">
        <f t="shared" si="18"/>
        <v>695.92319739615209</v>
      </c>
      <c r="P111" s="122">
        <f t="shared" si="18"/>
        <v>576.31573773413436</v>
      </c>
      <c r="Q111" s="122">
        <f t="shared" si="18"/>
        <v>604.50216901730437</v>
      </c>
      <c r="R111" s="122">
        <f t="shared" ref="R111:V111" si="19">SUM(R112:R113)</f>
        <v>522.75410736144045</v>
      </c>
      <c r="S111" s="122">
        <f t="shared" si="19"/>
        <v>503.40419532289064</v>
      </c>
      <c r="T111" s="122">
        <f t="shared" si="19"/>
        <v>495.44666599217447</v>
      </c>
      <c r="U111" s="122">
        <f t="shared" si="19"/>
        <v>347.4462877569145</v>
      </c>
      <c r="V111" s="122">
        <f t="shared" si="19"/>
        <v>317.58761893470484</v>
      </c>
      <c r="W111" s="122">
        <f t="shared" ref="W111" si="20">SUM(W112:W113)</f>
        <v>350.2029293107795</v>
      </c>
      <c r="DA111" s="130" t="s">
        <v>1572</v>
      </c>
    </row>
    <row r="112" spans="1:105" ht="12" customHeight="1" x14ac:dyDescent="0.25">
      <c r="A112" s="97" t="s">
        <v>51</v>
      </c>
      <c r="B112" s="98">
        <v>918.35425623387778</v>
      </c>
      <c r="C112" s="98">
        <v>892.2729148753225</v>
      </c>
      <c r="D112" s="98">
        <v>730.45356835769553</v>
      </c>
      <c r="E112" s="98">
        <v>740.90472914875318</v>
      </c>
      <c r="F112" s="98">
        <v>598.97944969905416</v>
      </c>
      <c r="G112" s="98">
        <v>603.70395528804772</v>
      </c>
      <c r="H112" s="98">
        <v>679.55829750644909</v>
      </c>
      <c r="I112" s="98">
        <v>717.50730868443725</v>
      </c>
      <c r="J112" s="98">
        <v>651.70541702493529</v>
      </c>
      <c r="K112" s="98">
        <v>634.8128976784177</v>
      </c>
      <c r="L112" s="98">
        <v>992.14153052450513</v>
      </c>
      <c r="M112" s="98">
        <v>865.78306104901105</v>
      </c>
      <c r="N112" s="98">
        <v>742.84488392089361</v>
      </c>
      <c r="O112" s="98">
        <v>691.63147033533949</v>
      </c>
      <c r="P112" s="98">
        <v>572.7649183147031</v>
      </c>
      <c r="Q112" s="98">
        <v>600.78486672398958</v>
      </c>
      <c r="R112" s="98">
        <v>519.57970765262235</v>
      </c>
      <c r="S112" s="98">
        <v>500.37652622527941</v>
      </c>
      <c r="T112" s="98">
        <v>492.47523645743735</v>
      </c>
      <c r="U112" s="98">
        <v>345.38830610490072</v>
      </c>
      <c r="V112" s="98">
        <v>315.70593293207241</v>
      </c>
      <c r="W112" s="98">
        <v>348.11298366294051</v>
      </c>
      <c r="DA112" s="63" t="s">
        <v>1573</v>
      </c>
    </row>
    <row r="113" spans="1:105" ht="12" customHeight="1" x14ac:dyDescent="0.25">
      <c r="A113" s="97" t="s">
        <v>53</v>
      </c>
      <c r="B113" s="98">
        <v>6.2218884041863278</v>
      </c>
      <c r="C113" s="98">
        <v>5.9794873835200395</v>
      </c>
      <c r="D113" s="98">
        <v>4.8206848874796444</v>
      </c>
      <c r="E113" s="98">
        <v>4.78673591333727</v>
      </c>
      <c r="F113" s="98">
        <v>3.8579017786492202</v>
      </c>
      <c r="G113" s="98">
        <v>3.8651307991914359</v>
      </c>
      <c r="H113" s="98">
        <v>4.2869789746864138</v>
      </c>
      <c r="I113" s="98">
        <v>4.4870907940895668</v>
      </c>
      <c r="J113" s="98">
        <v>4.0772386307465478</v>
      </c>
      <c r="K113" s="98">
        <v>3.9679519508151562</v>
      </c>
      <c r="L113" s="98">
        <v>6.1807590706938758</v>
      </c>
      <c r="M113" s="98">
        <v>5.3547193179691712</v>
      </c>
      <c r="N113" s="98">
        <v>4.601466955112878</v>
      </c>
      <c r="O113" s="98">
        <v>4.2917270608126596</v>
      </c>
      <c r="P113" s="98">
        <v>3.5508194194312712</v>
      </c>
      <c r="Q113" s="98">
        <v>3.7173022933148032</v>
      </c>
      <c r="R113" s="98">
        <v>3.1743997088181342</v>
      </c>
      <c r="S113" s="98">
        <v>3.0276690976112297</v>
      </c>
      <c r="T113" s="98">
        <v>2.9714295347371391</v>
      </c>
      <c r="U113" s="98">
        <v>2.0579816520138032</v>
      </c>
      <c r="V113" s="98">
        <v>1.8816860026324447</v>
      </c>
      <c r="W113" s="98">
        <v>2.0899456478389871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0.94246061633960987</v>
      </c>
      <c r="C114" s="122">
        <f t="shared" si="21"/>
        <v>0.93482032193565701</v>
      </c>
      <c r="D114" s="122">
        <f t="shared" si="21"/>
        <v>0.91957247401948883</v>
      </c>
      <c r="E114" s="122">
        <f t="shared" si="21"/>
        <v>1.5571205456446777</v>
      </c>
      <c r="F114" s="122">
        <f t="shared" si="21"/>
        <v>0.77497509647131035</v>
      </c>
      <c r="G114" s="122">
        <f t="shared" si="21"/>
        <v>0.80091700313043157</v>
      </c>
      <c r="H114" s="122">
        <f t="shared" si="21"/>
        <v>1.281978587981025</v>
      </c>
      <c r="I114" s="122">
        <f t="shared" si="21"/>
        <v>1.063737244453361</v>
      </c>
      <c r="J114" s="122">
        <f t="shared" si="21"/>
        <v>1.267294150444422</v>
      </c>
      <c r="K114" s="122">
        <f t="shared" si="21"/>
        <v>1.4165035837853592</v>
      </c>
      <c r="L114" s="122">
        <f t="shared" si="21"/>
        <v>1.8312449867336613</v>
      </c>
      <c r="M114" s="122">
        <f t="shared" si="21"/>
        <v>2.1382062189263831</v>
      </c>
      <c r="N114" s="122">
        <f t="shared" si="21"/>
        <v>2.2184584543220707</v>
      </c>
      <c r="O114" s="122">
        <f t="shared" si="21"/>
        <v>2.1064513787685955</v>
      </c>
      <c r="P114" s="122">
        <f t="shared" si="21"/>
        <v>1.8220755552279633</v>
      </c>
      <c r="Q114" s="122">
        <f t="shared" si="21"/>
        <v>1.5449146768278628</v>
      </c>
      <c r="R114" s="122">
        <f t="shared" si="21"/>
        <v>1.3732547908716686</v>
      </c>
      <c r="S114" s="122">
        <f t="shared" si="21"/>
        <v>1.1502170782104433</v>
      </c>
      <c r="T114" s="122">
        <f t="shared" si="21"/>
        <v>0.80745385356054467</v>
      </c>
      <c r="U114" s="122">
        <f t="shared" si="21"/>
        <v>0.55627236497369204</v>
      </c>
      <c r="V114" s="122">
        <f t="shared" si="21"/>
        <v>0.34087529071133321</v>
      </c>
      <c r="W114" s="122">
        <f t="shared" si="21"/>
        <v>0.2438709967260933</v>
      </c>
      <c r="DA114" s="130" t="s">
        <v>1575</v>
      </c>
    </row>
    <row r="115" spans="1:105" ht="12" customHeight="1" x14ac:dyDescent="0.25">
      <c r="A115" s="97" t="s">
        <v>53</v>
      </c>
      <c r="B115" s="98">
        <v>0.94246061633960987</v>
      </c>
      <c r="C115" s="98">
        <v>0.93482032193565701</v>
      </c>
      <c r="D115" s="98">
        <v>0.91957247401948883</v>
      </c>
      <c r="E115" s="98">
        <v>1.5571205456446777</v>
      </c>
      <c r="F115" s="98">
        <v>0.77497509647131035</v>
      </c>
      <c r="G115" s="98">
        <v>0.80091700313043157</v>
      </c>
      <c r="H115" s="98">
        <v>1.281978587981025</v>
      </c>
      <c r="I115" s="98">
        <v>1.063737244453361</v>
      </c>
      <c r="J115" s="98">
        <v>1.267294150444422</v>
      </c>
      <c r="K115" s="98">
        <v>1.4165035837853592</v>
      </c>
      <c r="L115" s="98">
        <v>1.8312449867336613</v>
      </c>
      <c r="M115" s="98">
        <v>2.1382062189263831</v>
      </c>
      <c r="N115" s="98">
        <v>2.2184584543220707</v>
      </c>
      <c r="O115" s="98">
        <v>2.1064513787685955</v>
      </c>
      <c r="P115" s="98">
        <v>1.8220755552279633</v>
      </c>
      <c r="Q115" s="98">
        <v>1.5449146768278628</v>
      </c>
      <c r="R115" s="98">
        <v>1.3732547908716686</v>
      </c>
      <c r="S115" s="98">
        <v>1.1502170782104433</v>
      </c>
      <c r="T115" s="98">
        <v>0.80745385356054467</v>
      </c>
      <c r="U115" s="98">
        <v>0.55627236497369204</v>
      </c>
      <c r="V115" s="98">
        <v>0.34087529071133321</v>
      </c>
      <c r="W115" s="98">
        <v>0.2438709967260933</v>
      </c>
      <c r="DA115" s="63" t="s">
        <v>1576</v>
      </c>
    </row>
    <row r="116" spans="1:105" ht="12" customHeight="1" x14ac:dyDescent="0.25">
      <c r="A116" s="121" t="s">
        <v>55</v>
      </c>
      <c r="B116" s="122">
        <v>143.50280080801264</v>
      </c>
      <c r="C116" s="122">
        <v>135.45187139593884</v>
      </c>
      <c r="D116" s="122">
        <v>131.36226415271324</v>
      </c>
      <c r="E116" s="122">
        <v>125.27898737881701</v>
      </c>
      <c r="F116" s="122">
        <v>131.48409392733865</v>
      </c>
      <c r="G116" s="122">
        <v>125.22492799513701</v>
      </c>
      <c r="H116" s="122">
        <v>125.52083105266524</v>
      </c>
      <c r="I116" s="122">
        <v>136.65080224382797</v>
      </c>
      <c r="J116" s="122">
        <v>134.7469841623338</v>
      </c>
      <c r="K116" s="122">
        <v>144.10563456509519</v>
      </c>
      <c r="L116" s="122">
        <v>153.14593913838036</v>
      </c>
      <c r="M116" s="122">
        <v>166.02685292248694</v>
      </c>
      <c r="N116" s="122">
        <v>151.63378742629152</v>
      </c>
      <c r="O116" s="122">
        <v>130.48730486079603</v>
      </c>
      <c r="P116" s="122">
        <v>110.16138247370144</v>
      </c>
      <c r="Q116" s="122">
        <v>104.10071429006339</v>
      </c>
      <c r="R116" s="122">
        <v>99.261321302753771</v>
      </c>
      <c r="S116" s="122">
        <v>95.057518279288601</v>
      </c>
      <c r="T116" s="122">
        <v>91.984953672495251</v>
      </c>
      <c r="U116" s="122">
        <v>73.121537699082438</v>
      </c>
      <c r="V116" s="122">
        <v>61.535577526072352</v>
      </c>
      <c r="W116" s="122">
        <v>64.873384854133747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28.87127888234982</v>
      </c>
      <c r="C118" s="98">
        <v>25.383130371796831</v>
      </c>
      <c r="D118" s="98">
        <v>22.255023841047624</v>
      </c>
      <c r="E118" s="98">
        <v>17.425201333887003</v>
      </c>
      <c r="F118" s="98">
        <v>22.643420999998344</v>
      </c>
      <c r="G118" s="98">
        <v>18.117903469048127</v>
      </c>
      <c r="H118" s="98">
        <v>17.447384730210171</v>
      </c>
      <c r="I118" s="98">
        <v>13.752391453725012</v>
      </c>
      <c r="J118" s="98">
        <v>15.980793131764804</v>
      </c>
      <c r="K118" s="98">
        <v>16.759876225353128</v>
      </c>
      <c r="L118" s="98">
        <v>18.078630655008816</v>
      </c>
      <c r="M118" s="98">
        <v>19.638114267913288</v>
      </c>
      <c r="N118" s="98">
        <v>16.542240467867586</v>
      </c>
      <c r="O118" s="98">
        <v>13.001933705017807</v>
      </c>
      <c r="P118" s="98">
        <v>13.404334740837765</v>
      </c>
      <c r="Q118" s="98">
        <v>10.641685315716396</v>
      </c>
      <c r="R118" s="98">
        <v>12.81214531282709</v>
      </c>
      <c r="S118" s="98">
        <v>9.4187923273572238</v>
      </c>
      <c r="T118" s="98">
        <v>12.632903392059935</v>
      </c>
      <c r="U118" s="98">
        <v>9.5941070468505458</v>
      </c>
      <c r="V118" s="98">
        <v>8.8688793048639099</v>
      </c>
      <c r="W118" s="98">
        <v>7.4500911962036902</v>
      </c>
      <c r="DA118" s="63" t="s">
        <v>1579</v>
      </c>
    </row>
    <row r="119" spans="1:105" ht="12" customHeight="1" x14ac:dyDescent="0.25">
      <c r="A119" s="97" t="s">
        <v>123</v>
      </c>
      <c r="B119" s="98">
        <v>4.3011589672670186E-2</v>
      </c>
      <c r="C119" s="98">
        <v>4.2640100635424796E-2</v>
      </c>
      <c r="D119" s="98">
        <v>4.0839768959676823E-2</v>
      </c>
      <c r="E119" s="98">
        <v>3.6178774694873073E-2</v>
      </c>
      <c r="F119" s="98">
        <v>6.8181846739560473E-2</v>
      </c>
      <c r="G119" s="98">
        <v>5.8681680776677028E-2</v>
      </c>
      <c r="H119" s="98">
        <v>7.8107824221403638E-2</v>
      </c>
      <c r="I119" s="98">
        <v>6.0756199961973116E-2</v>
      </c>
      <c r="J119" s="98">
        <v>9.0307947258397026E-2</v>
      </c>
      <c r="K119" s="98">
        <v>0.10912523932958162</v>
      </c>
      <c r="L119" s="98">
        <v>0.11999089449366251</v>
      </c>
      <c r="M119" s="98">
        <v>0.14687470284431428</v>
      </c>
      <c r="N119" s="98">
        <v>0.12618008284616639</v>
      </c>
      <c r="O119" s="98">
        <v>0.10150088425765899</v>
      </c>
      <c r="P119" s="98">
        <v>0.13413809007713817</v>
      </c>
      <c r="Q119" s="98">
        <v>9.2703170064816251E-2</v>
      </c>
      <c r="R119" s="98">
        <v>0.14145575856639209</v>
      </c>
      <c r="S119" s="98">
        <v>9.8005507701599437E-2</v>
      </c>
      <c r="T119" s="98">
        <v>0.15877491395104693</v>
      </c>
      <c r="U119" s="98">
        <v>0.12566706159278443</v>
      </c>
      <c r="V119" s="98">
        <v>0.12483402673320732</v>
      </c>
      <c r="W119" s="98">
        <v>9.587659071813466E-2</v>
      </c>
      <c r="DA119" s="63" t="s">
        <v>1580</v>
      </c>
    </row>
    <row r="120" spans="1:105" ht="12" customHeight="1" x14ac:dyDescent="0.25">
      <c r="A120" s="100" t="s">
        <v>50</v>
      </c>
      <c r="B120" s="101">
        <v>2.3007504334438999E-2</v>
      </c>
      <c r="C120" s="101">
        <v>2.180814765698022E-2</v>
      </c>
      <c r="D120" s="101">
        <v>2.1351249541858634E-2</v>
      </c>
      <c r="E120" s="101">
        <v>1.8810956553346386E-2</v>
      </c>
      <c r="F120" s="101">
        <v>3.7416580787756733E-2</v>
      </c>
      <c r="G120" s="101">
        <v>3.1660746137365949E-2</v>
      </c>
      <c r="H120" s="101">
        <v>4.1750204615479791E-2</v>
      </c>
      <c r="I120" s="101">
        <v>3.529557309771128E-2</v>
      </c>
      <c r="J120" s="101">
        <v>4.8217560467361822E-2</v>
      </c>
      <c r="K120" s="101">
        <v>5.8767587384421498E-2</v>
      </c>
      <c r="L120" s="101">
        <v>6.4161008546668799E-2</v>
      </c>
      <c r="M120" s="101">
        <v>8.1040917157294445E-2</v>
      </c>
      <c r="N120" s="101">
        <v>6.9808685240765486E-2</v>
      </c>
      <c r="O120" s="101">
        <v>5.8080495914008733E-2</v>
      </c>
      <c r="P120" s="101">
        <v>6.890395257169428E-2</v>
      </c>
      <c r="Q120" s="101">
        <v>4.6665115376355162E-2</v>
      </c>
      <c r="R120" s="101">
        <v>7.1338431701022845E-2</v>
      </c>
      <c r="S120" s="101">
        <v>5.1516777780054507E-2</v>
      </c>
      <c r="T120" s="101">
        <v>7.6675773825788524E-2</v>
      </c>
      <c r="U120" s="101">
        <v>6.079641561901953E-2</v>
      </c>
      <c r="V120" s="101">
        <v>5.7202284118160411E-2</v>
      </c>
      <c r="W120" s="101">
        <v>4.7872215620038162E-2</v>
      </c>
      <c r="DA120" s="131" t="s">
        <v>1581</v>
      </c>
    </row>
    <row r="121" spans="1:105" ht="12" customHeight="1" x14ac:dyDescent="0.25">
      <c r="A121" s="103" t="s">
        <v>52</v>
      </c>
      <c r="B121" s="104">
        <v>2.0004085338231187E-2</v>
      </c>
      <c r="C121" s="104">
        <v>2.0831952978444576E-2</v>
      </c>
      <c r="D121" s="104">
        <v>1.9488519417818186E-2</v>
      </c>
      <c r="E121" s="104">
        <v>1.736781814152669E-2</v>
      </c>
      <c r="F121" s="104">
        <v>3.0765265951803743E-2</v>
      </c>
      <c r="G121" s="104">
        <v>2.7020934639311083E-2</v>
      </c>
      <c r="H121" s="104">
        <v>3.635761960592384E-2</v>
      </c>
      <c r="I121" s="104">
        <v>2.5460626864261836E-2</v>
      </c>
      <c r="J121" s="104">
        <v>4.2090386791035196E-2</v>
      </c>
      <c r="K121" s="104">
        <v>5.0357651945160134E-2</v>
      </c>
      <c r="L121" s="104">
        <v>5.5829885946993715E-2</v>
      </c>
      <c r="M121" s="104">
        <v>6.5833785687019836E-2</v>
      </c>
      <c r="N121" s="104">
        <v>5.6371397605400914E-2</v>
      </c>
      <c r="O121" s="104">
        <v>4.3420388343650265E-2</v>
      </c>
      <c r="P121" s="104">
        <v>6.5234137505443907E-2</v>
      </c>
      <c r="Q121" s="104">
        <v>4.6038054688461089E-2</v>
      </c>
      <c r="R121" s="104">
        <v>7.0117326865369242E-2</v>
      </c>
      <c r="S121" s="104">
        <v>4.6488729921544937E-2</v>
      </c>
      <c r="T121" s="104">
        <v>8.2099140125258416E-2</v>
      </c>
      <c r="U121" s="104">
        <v>6.4870645973764907E-2</v>
      </c>
      <c r="V121" s="104">
        <v>6.7631742615046897E-2</v>
      </c>
      <c r="W121" s="104">
        <v>4.8004375098096498E-2</v>
      </c>
      <c r="DA121" s="132" t="s">
        <v>1582</v>
      </c>
    </row>
    <row r="122" spans="1:105" ht="12" customHeight="1" x14ac:dyDescent="0.25">
      <c r="A122" s="106" t="s">
        <v>122</v>
      </c>
      <c r="B122" s="101">
        <v>98.732865078487464</v>
      </c>
      <c r="C122" s="101">
        <v>92.495734874066002</v>
      </c>
      <c r="D122" s="101">
        <v>89.058566705574393</v>
      </c>
      <c r="E122" s="101">
        <v>81.451017090111065</v>
      </c>
      <c r="F122" s="101">
        <v>80.52913932657863</v>
      </c>
      <c r="G122" s="101">
        <v>74.552148640809008</v>
      </c>
      <c r="H122" s="101">
        <v>68.738891619500876</v>
      </c>
      <c r="I122" s="101">
        <v>71.356761252258181</v>
      </c>
      <c r="J122" s="101">
        <v>66.449850563060934</v>
      </c>
      <c r="K122" s="101">
        <v>63.388260433813961</v>
      </c>
      <c r="L122" s="101">
        <v>67.330530060968229</v>
      </c>
      <c r="M122" s="101">
        <v>66.05693045279078</v>
      </c>
      <c r="N122" s="101">
        <v>57.728462163687453</v>
      </c>
      <c r="O122" s="101">
        <v>46.738055633960805</v>
      </c>
      <c r="P122" s="101">
        <v>35.60988415084659</v>
      </c>
      <c r="Q122" s="101">
        <v>30.469722386008925</v>
      </c>
      <c r="R122" s="101">
        <v>25.324902294076242</v>
      </c>
      <c r="S122" s="101">
        <v>23.497139579977869</v>
      </c>
      <c r="T122" s="101">
        <v>19.264014728490711</v>
      </c>
      <c r="U122" s="101">
        <v>14.244541394715382</v>
      </c>
      <c r="V122" s="101">
        <v>10.987663308836288</v>
      </c>
      <c r="W122" s="101">
        <v>10.122837074645171</v>
      </c>
      <c r="DA122" s="131" t="s">
        <v>1583</v>
      </c>
    </row>
    <row r="123" spans="1:105" ht="12" customHeight="1" x14ac:dyDescent="0.25">
      <c r="A123" s="107" t="s">
        <v>121</v>
      </c>
      <c r="B123" s="104">
        <v>15.85564525750269</v>
      </c>
      <c r="C123" s="104">
        <v>17.530366049440563</v>
      </c>
      <c r="D123" s="104">
        <v>20.007833837131557</v>
      </c>
      <c r="E123" s="104">
        <v>26.36659018012406</v>
      </c>
      <c r="F123" s="104">
        <v>28.243351754022104</v>
      </c>
      <c r="G123" s="104">
        <v>32.496194204503198</v>
      </c>
      <c r="H123" s="104">
        <v>39.256446878732781</v>
      </c>
      <c r="I123" s="104">
        <v>51.480893337882804</v>
      </c>
      <c r="J123" s="104">
        <v>52.226032520249674</v>
      </c>
      <c r="K123" s="104">
        <v>63.848372666598522</v>
      </c>
      <c r="L123" s="104">
        <v>67.616787527909651</v>
      </c>
      <c r="M123" s="104">
        <v>80.184933498938562</v>
      </c>
      <c r="N123" s="104">
        <v>77.236904711890332</v>
      </c>
      <c r="O123" s="104">
        <v>70.645814637559766</v>
      </c>
      <c r="P123" s="104">
        <v>61.013025491939942</v>
      </c>
      <c r="Q123" s="104">
        <v>62.896603418273251</v>
      </c>
      <c r="R123" s="104">
        <v>60.982817937284054</v>
      </c>
      <c r="S123" s="104">
        <v>62.043580864251908</v>
      </c>
      <c r="T123" s="104">
        <v>59.929260637993558</v>
      </c>
      <c r="U123" s="104">
        <v>49.157222195923723</v>
      </c>
      <c r="V123" s="104">
        <v>41.554200885638949</v>
      </c>
      <c r="W123" s="104">
        <v>47.20457999256675</v>
      </c>
      <c r="DA123" s="132" t="s">
        <v>1584</v>
      </c>
    </row>
    <row r="124" spans="1:105" ht="12" customHeight="1" x14ac:dyDescent="0.25">
      <c r="A124" s="108" t="s">
        <v>53</v>
      </c>
      <c r="B124" s="98">
        <v>8.0326984308571419</v>
      </c>
      <c r="C124" s="98">
        <v>8.4516121347406887</v>
      </c>
      <c r="D124" s="98">
        <v>9.8696705939087988</v>
      </c>
      <c r="E124" s="98">
        <v>12.941026673620783</v>
      </c>
      <c r="F124" s="98">
        <v>14.670195974512188</v>
      </c>
      <c r="G124" s="98">
        <v>16.590236361803303</v>
      </c>
      <c r="H124" s="98">
        <v>19.824556360632009</v>
      </c>
      <c r="I124" s="98">
        <v>28.545270565347085</v>
      </c>
      <c r="J124" s="98">
        <v>26.394992406323688</v>
      </c>
      <c r="K124" s="98">
        <v>32.6565415661766</v>
      </c>
      <c r="L124" s="98">
        <v>34.304700685066614</v>
      </c>
      <c r="M124" s="98">
        <v>42.301166056443137</v>
      </c>
      <c r="N124" s="98">
        <v>40.851353096185427</v>
      </c>
      <c r="O124" s="98">
        <v>38.845883228549106</v>
      </c>
      <c r="P124" s="98">
        <v>29.909756069717673</v>
      </c>
      <c r="Q124" s="98">
        <v>30.59441255875187</v>
      </c>
      <c r="R124" s="98">
        <v>29.889821310167516</v>
      </c>
      <c r="S124" s="98">
        <v>32.080594184894075</v>
      </c>
      <c r="T124" s="98">
        <v>28.477468700418701</v>
      </c>
      <c r="U124" s="98">
        <v>23.438482747842766</v>
      </c>
      <c r="V124" s="98">
        <v>18.576293354846932</v>
      </c>
      <c r="W124" s="98">
        <v>23.091504459852217</v>
      </c>
      <c r="DA124" s="63" t="s">
        <v>1585</v>
      </c>
    </row>
    <row r="125" spans="1:105" ht="12" customHeight="1" x14ac:dyDescent="0.25">
      <c r="A125" s="108" t="s">
        <v>52</v>
      </c>
      <c r="B125" s="98">
        <v>7.8229468266455484</v>
      </c>
      <c r="C125" s="98">
        <v>9.0787539146998739</v>
      </c>
      <c r="D125" s="98">
        <v>10.138163243222758</v>
      </c>
      <c r="E125" s="98">
        <v>13.425563506503277</v>
      </c>
      <c r="F125" s="98">
        <v>13.573155779509916</v>
      </c>
      <c r="G125" s="98">
        <v>15.905957842699895</v>
      </c>
      <c r="H125" s="98">
        <v>19.431890518100772</v>
      </c>
      <c r="I125" s="98">
        <v>22.935622772535719</v>
      </c>
      <c r="J125" s="98">
        <v>25.831040113925983</v>
      </c>
      <c r="K125" s="98">
        <v>31.191831100421922</v>
      </c>
      <c r="L125" s="98">
        <v>33.312086842843044</v>
      </c>
      <c r="M125" s="98">
        <v>37.883767442495433</v>
      </c>
      <c r="N125" s="98">
        <v>36.385551615704905</v>
      </c>
      <c r="O125" s="98">
        <v>31.799931409010661</v>
      </c>
      <c r="P125" s="98">
        <v>31.103269422222272</v>
      </c>
      <c r="Q125" s="98">
        <v>32.302190859521382</v>
      </c>
      <c r="R125" s="98">
        <v>31.092996627116541</v>
      </c>
      <c r="S125" s="98">
        <v>29.962986679357837</v>
      </c>
      <c r="T125" s="98">
        <v>31.451791937574857</v>
      </c>
      <c r="U125" s="98">
        <v>25.71873944808096</v>
      </c>
      <c r="V125" s="98">
        <v>22.977907530792013</v>
      </c>
      <c r="W125" s="98">
        <v>24.113075532714532</v>
      </c>
      <c r="DA125" s="63" t="s">
        <v>1586</v>
      </c>
    </row>
    <row r="126" spans="1:105" ht="12" customHeight="1" x14ac:dyDescent="0.25">
      <c r="A126" s="121" t="s">
        <v>54</v>
      </c>
      <c r="B126" s="122">
        <v>54.199758557202209</v>
      </c>
      <c r="C126" s="122">
        <v>53.771919168988049</v>
      </c>
      <c r="D126" s="122">
        <v>51.71924786697646</v>
      </c>
      <c r="E126" s="122">
        <v>51.192559858150439</v>
      </c>
      <c r="F126" s="122">
        <v>51.833202199549447</v>
      </c>
      <c r="G126" s="122">
        <v>51.937376340329521</v>
      </c>
      <c r="H126" s="122">
        <v>52.047371007881821</v>
      </c>
      <c r="I126" s="122">
        <v>50.866911816799167</v>
      </c>
      <c r="J126" s="122">
        <v>50.8067392128279</v>
      </c>
      <c r="K126" s="122">
        <v>53.930646148566311</v>
      </c>
      <c r="L126" s="122">
        <v>57.427056326161427</v>
      </c>
      <c r="M126" s="122">
        <v>53.23248511406279</v>
      </c>
      <c r="N126" s="122">
        <v>52.083571603195999</v>
      </c>
      <c r="O126" s="122">
        <v>45.979033549596053</v>
      </c>
      <c r="P126" s="122">
        <v>40.628708464644049</v>
      </c>
      <c r="Q126" s="122">
        <v>36.83467145612812</v>
      </c>
      <c r="R126" s="122">
        <v>32.601867043403352</v>
      </c>
      <c r="S126" s="122">
        <v>31.920356182962941</v>
      </c>
      <c r="T126" s="122">
        <v>27.15236666655057</v>
      </c>
      <c r="U126" s="122">
        <v>22.638341804884487</v>
      </c>
      <c r="V126" s="122">
        <v>18.517139926291474</v>
      </c>
      <c r="W126" s="122">
        <v>19.53748757610779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54.199758557202209</v>
      </c>
      <c r="C129" s="33">
        <v>53.771919168988049</v>
      </c>
      <c r="D129" s="33">
        <v>51.71924786697646</v>
      </c>
      <c r="E129" s="33">
        <v>51.192559858150439</v>
      </c>
      <c r="F129" s="33">
        <v>51.833202199549447</v>
      </c>
      <c r="G129" s="33">
        <v>51.937376340329521</v>
      </c>
      <c r="H129" s="33">
        <v>52.047371007881821</v>
      </c>
      <c r="I129" s="33">
        <v>50.866911816799167</v>
      </c>
      <c r="J129" s="33">
        <v>50.8067392128279</v>
      </c>
      <c r="K129" s="33">
        <v>53.930646148566311</v>
      </c>
      <c r="L129" s="33">
        <v>57.427056326161427</v>
      </c>
      <c r="M129" s="33">
        <v>53.23248511406279</v>
      </c>
      <c r="N129" s="33">
        <v>52.083571603195999</v>
      </c>
      <c r="O129" s="33">
        <v>45.979033549596053</v>
      </c>
      <c r="P129" s="33">
        <v>40.628708464644049</v>
      </c>
      <c r="Q129" s="33">
        <v>36.83467145612812</v>
      </c>
      <c r="R129" s="33">
        <v>32.601867043403352</v>
      </c>
      <c r="S129" s="33">
        <v>31.920356182962941</v>
      </c>
      <c r="T129" s="33">
        <v>27.15236666655057</v>
      </c>
      <c r="U129" s="33">
        <v>22.638341804884487</v>
      </c>
      <c r="V129" s="33">
        <v>18.517139926291474</v>
      </c>
      <c r="W129" s="33">
        <v>19.53748757610779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798.11930531689381</v>
      </c>
      <c r="C131" s="117">
        <f t="shared" si="22"/>
        <v>775.6651553617146</v>
      </c>
      <c r="D131" s="117">
        <f t="shared" si="22"/>
        <v>658.29550479306977</v>
      </c>
      <c r="E131" s="117">
        <f t="shared" si="22"/>
        <v>665.88241838987278</v>
      </c>
      <c r="F131" s="117">
        <f t="shared" si="22"/>
        <v>571.46431852829471</v>
      </c>
      <c r="G131" s="117">
        <f t="shared" si="22"/>
        <v>574.7011493011621</v>
      </c>
      <c r="H131" s="117">
        <f t="shared" si="22"/>
        <v>637.09392394983922</v>
      </c>
      <c r="I131" s="117">
        <f t="shared" si="22"/>
        <v>678.5416921294202</v>
      </c>
      <c r="J131" s="117">
        <f t="shared" si="22"/>
        <v>635.04156905943285</v>
      </c>
      <c r="K131" s="117">
        <f t="shared" si="22"/>
        <v>639.78264312508975</v>
      </c>
      <c r="L131" s="117">
        <f t="shared" si="22"/>
        <v>927.15092356173409</v>
      </c>
      <c r="M131" s="117">
        <f t="shared" si="22"/>
        <v>847.27330999521314</v>
      </c>
      <c r="N131" s="117">
        <f t="shared" si="22"/>
        <v>747.15598118665082</v>
      </c>
      <c r="O131" s="117">
        <f t="shared" si="22"/>
        <v>689.2590476851841</v>
      </c>
      <c r="P131" s="117">
        <f t="shared" si="22"/>
        <v>576.27770144226668</v>
      </c>
      <c r="Q131" s="117">
        <f t="shared" si="22"/>
        <v>590.61349498943071</v>
      </c>
      <c r="R131" s="117">
        <f t="shared" ref="R131:V131" si="23">R132+R135+R137+R147</f>
        <v>520.44458799706319</v>
      </c>
      <c r="S131" s="117">
        <f t="shared" si="23"/>
        <v>502.22010830470185</v>
      </c>
      <c r="T131" s="117">
        <f t="shared" si="23"/>
        <v>490.28053077065135</v>
      </c>
      <c r="U131" s="117">
        <f t="shared" si="23"/>
        <v>355.65525340074538</v>
      </c>
      <c r="V131" s="117">
        <f t="shared" si="23"/>
        <v>319.12840080228335</v>
      </c>
      <c r="W131" s="117">
        <f t="shared" ref="W131" si="24">W132+W135+W137+W147</f>
        <v>353.18078276121787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647.81965563484425</v>
      </c>
      <c r="C132" s="122">
        <f t="shared" si="25"/>
        <v>630.66326650348708</v>
      </c>
      <c r="D132" s="122">
        <f t="shared" si="25"/>
        <v>516.9553441174495</v>
      </c>
      <c r="E132" s="122">
        <f t="shared" si="25"/>
        <v>526.35897013647684</v>
      </c>
      <c r="F132" s="122">
        <f t="shared" si="25"/>
        <v>427.92582519452532</v>
      </c>
      <c r="G132" s="122">
        <f t="shared" si="25"/>
        <v>433.9444308473777</v>
      </c>
      <c r="H132" s="122">
        <f t="shared" si="25"/>
        <v>492.76741807562604</v>
      </c>
      <c r="I132" s="122">
        <f t="shared" si="25"/>
        <v>525.36978078424477</v>
      </c>
      <c r="J132" s="122">
        <f t="shared" si="25"/>
        <v>482.14309415376732</v>
      </c>
      <c r="K132" s="122">
        <f t="shared" si="25"/>
        <v>475.25227169478529</v>
      </c>
      <c r="L132" s="122">
        <f t="shared" si="25"/>
        <v>750.81990554484651</v>
      </c>
      <c r="M132" s="122">
        <f t="shared" si="25"/>
        <v>661.83031992120709</v>
      </c>
      <c r="N132" s="122">
        <f t="shared" si="25"/>
        <v>573.14410227337828</v>
      </c>
      <c r="O132" s="122">
        <f t="shared" si="25"/>
        <v>537.24925210117647</v>
      </c>
      <c r="P132" s="122">
        <f t="shared" si="25"/>
        <v>445.12672199205576</v>
      </c>
      <c r="Q132" s="122">
        <f t="shared" si="25"/>
        <v>467.12889636000642</v>
      </c>
      <c r="R132" s="122">
        <f t="shared" ref="R132:V132" si="26">SUM(R133:R134)</f>
        <v>404.32930836271913</v>
      </c>
      <c r="S132" s="122">
        <f t="shared" si="26"/>
        <v>389.86399496005254</v>
      </c>
      <c r="T132" s="122">
        <f t="shared" si="26"/>
        <v>384.25661338788689</v>
      </c>
      <c r="U132" s="122">
        <f t="shared" si="26"/>
        <v>269.96595902743979</v>
      </c>
      <c r="V132" s="122">
        <f t="shared" si="26"/>
        <v>247.21207400828467</v>
      </c>
      <c r="W132" s="122">
        <f t="shared" ref="W132" si="27">SUM(W133:W134)</f>
        <v>277.16035929058518</v>
      </c>
      <c r="DA132" s="130" t="s">
        <v>1740</v>
      </c>
    </row>
    <row r="133" spans="1:105" ht="12" customHeight="1" x14ac:dyDescent="0.25">
      <c r="A133" s="97" t="s">
        <v>51</v>
      </c>
      <c r="B133" s="98">
        <v>641.59776723065795</v>
      </c>
      <c r="C133" s="98">
        <v>624.68377911996708</v>
      </c>
      <c r="D133" s="98">
        <v>512.13465922996988</v>
      </c>
      <c r="E133" s="98">
        <v>521.57223422313962</v>
      </c>
      <c r="F133" s="98">
        <v>424.06792341587612</v>
      </c>
      <c r="G133" s="98">
        <v>430.07930004818627</v>
      </c>
      <c r="H133" s="98">
        <v>488.48043910093963</v>
      </c>
      <c r="I133" s="98">
        <v>520.8826899901552</v>
      </c>
      <c r="J133" s="98">
        <v>478.06585552302079</v>
      </c>
      <c r="K133" s="98">
        <v>471.28431974397012</v>
      </c>
      <c r="L133" s="98">
        <v>744.63914647415265</v>
      </c>
      <c r="M133" s="98">
        <v>656.47560060323792</v>
      </c>
      <c r="N133" s="98">
        <v>568.54263531826541</v>
      </c>
      <c r="O133" s="98">
        <v>532.95752504036386</v>
      </c>
      <c r="P133" s="98">
        <v>441.5759025726245</v>
      </c>
      <c r="Q133" s="98">
        <v>463.41159406669163</v>
      </c>
      <c r="R133" s="98">
        <v>401.15490865390097</v>
      </c>
      <c r="S133" s="98">
        <v>386.8363258624413</v>
      </c>
      <c r="T133" s="98">
        <v>381.28518385314976</v>
      </c>
      <c r="U133" s="98">
        <v>267.90797737542601</v>
      </c>
      <c r="V133" s="98">
        <v>245.33038800565222</v>
      </c>
      <c r="W133" s="98">
        <v>275.07041364274619</v>
      </c>
      <c r="DA133" s="63" t="s">
        <v>1741</v>
      </c>
    </row>
    <row r="134" spans="1:105" ht="12" customHeight="1" x14ac:dyDescent="0.25">
      <c r="A134" s="97" t="s">
        <v>53</v>
      </c>
      <c r="B134" s="98">
        <v>6.2218884041863278</v>
      </c>
      <c r="C134" s="98">
        <v>5.9794873835200395</v>
      </c>
      <c r="D134" s="98">
        <v>4.8206848874796444</v>
      </c>
      <c r="E134" s="98">
        <v>4.78673591333727</v>
      </c>
      <c r="F134" s="98">
        <v>3.8579017786492202</v>
      </c>
      <c r="G134" s="98">
        <v>3.8651307991914359</v>
      </c>
      <c r="H134" s="98">
        <v>4.2869789746864138</v>
      </c>
      <c r="I134" s="98">
        <v>4.4870907940895668</v>
      </c>
      <c r="J134" s="98">
        <v>4.0772386307465478</v>
      </c>
      <c r="K134" s="98">
        <v>3.9679519508151562</v>
      </c>
      <c r="L134" s="98">
        <v>6.1807590706938758</v>
      </c>
      <c r="M134" s="98">
        <v>5.3547193179691712</v>
      </c>
      <c r="N134" s="98">
        <v>4.601466955112878</v>
      </c>
      <c r="O134" s="98">
        <v>4.2917270608126596</v>
      </c>
      <c r="P134" s="98">
        <v>3.5508194194312712</v>
      </c>
      <c r="Q134" s="98">
        <v>3.7173022933148032</v>
      </c>
      <c r="R134" s="98">
        <v>3.1743997088181342</v>
      </c>
      <c r="S134" s="98">
        <v>3.0276690976112297</v>
      </c>
      <c r="T134" s="98">
        <v>2.9714295347371391</v>
      </c>
      <c r="U134" s="98">
        <v>2.0579816520138032</v>
      </c>
      <c r="V134" s="98">
        <v>1.8816860026324447</v>
      </c>
      <c r="W134" s="98">
        <v>2.0899456478389871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1.8138640514201161</v>
      </c>
      <c r="C135" s="122">
        <f t="shared" si="28"/>
        <v>1.8586012187838929</v>
      </c>
      <c r="D135" s="122">
        <f t="shared" si="28"/>
        <v>1.8951486046110912</v>
      </c>
      <c r="E135" s="122">
        <f t="shared" si="28"/>
        <v>3.3217529167476112</v>
      </c>
      <c r="F135" s="122">
        <f t="shared" si="28"/>
        <v>1.7463881556279934</v>
      </c>
      <c r="G135" s="122">
        <f t="shared" si="28"/>
        <v>1.9399924861071538</v>
      </c>
      <c r="H135" s="122">
        <f t="shared" si="28"/>
        <v>3.3890439641850931</v>
      </c>
      <c r="I135" s="122">
        <f t="shared" si="28"/>
        <v>2.9404076796112277</v>
      </c>
      <c r="J135" s="122">
        <f t="shared" si="28"/>
        <v>3.585678087854927</v>
      </c>
      <c r="K135" s="122">
        <f t="shared" si="28"/>
        <v>4.1185019324867724</v>
      </c>
      <c r="L135" s="122">
        <f t="shared" si="28"/>
        <v>5.4743272589679615</v>
      </c>
      <c r="M135" s="122">
        <f t="shared" si="28"/>
        <v>6.5721592129232729</v>
      </c>
      <c r="N135" s="122">
        <f t="shared" si="28"/>
        <v>7.0186491961479787</v>
      </c>
      <c r="O135" s="122">
        <f t="shared" si="28"/>
        <v>6.8591838309645805</v>
      </c>
      <c r="P135" s="122">
        <f t="shared" si="28"/>
        <v>6.0601754012643552</v>
      </c>
      <c r="Q135" s="122">
        <f t="shared" si="28"/>
        <v>5.2290281305263058</v>
      </c>
      <c r="R135" s="122">
        <f t="shared" si="28"/>
        <v>4.7295746554762923</v>
      </c>
      <c r="S135" s="122">
        <f t="shared" si="28"/>
        <v>4.042641230351677</v>
      </c>
      <c r="T135" s="122">
        <f t="shared" si="28"/>
        <v>2.9144492605588939</v>
      </c>
      <c r="U135" s="122">
        <f t="shared" si="28"/>
        <v>2.0777758042613539</v>
      </c>
      <c r="V135" s="122">
        <f t="shared" si="28"/>
        <v>1.3314254140548165</v>
      </c>
      <c r="W135" s="122">
        <f t="shared" si="28"/>
        <v>1.0033563436708102</v>
      </c>
      <c r="DA135" s="130" t="s">
        <v>1743</v>
      </c>
    </row>
    <row r="136" spans="1:105" ht="12" customHeight="1" x14ac:dyDescent="0.25">
      <c r="A136" s="97" t="s">
        <v>53</v>
      </c>
      <c r="B136" s="98">
        <v>1.8138640514201161</v>
      </c>
      <c r="C136" s="98">
        <v>1.8586012187838929</v>
      </c>
      <c r="D136" s="98">
        <v>1.8951486046110912</v>
      </c>
      <c r="E136" s="98">
        <v>3.3217529167476112</v>
      </c>
      <c r="F136" s="98">
        <v>1.7463881556279934</v>
      </c>
      <c r="G136" s="98">
        <v>1.9399924861071538</v>
      </c>
      <c r="H136" s="98">
        <v>3.3890439641850931</v>
      </c>
      <c r="I136" s="98">
        <v>2.9404076796112277</v>
      </c>
      <c r="J136" s="98">
        <v>3.585678087854927</v>
      </c>
      <c r="K136" s="98">
        <v>4.1185019324867724</v>
      </c>
      <c r="L136" s="98">
        <v>5.4743272589679615</v>
      </c>
      <c r="M136" s="98">
        <v>6.5721592129232729</v>
      </c>
      <c r="N136" s="98">
        <v>7.0186491961479787</v>
      </c>
      <c r="O136" s="98">
        <v>6.8591838309645805</v>
      </c>
      <c r="P136" s="98">
        <v>6.0601754012643552</v>
      </c>
      <c r="Q136" s="98">
        <v>5.2290281305263058</v>
      </c>
      <c r="R136" s="98">
        <v>4.7295746554762923</v>
      </c>
      <c r="S136" s="98">
        <v>4.042641230351677</v>
      </c>
      <c r="T136" s="98">
        <v>2.9144492605588939</v>
      </c>
      <c r="U136" s="98">
        <v>2.0777758042613539</v>
      </c>
      <c r="V136" s="98">
        <v>1.3314254140548165</v>
      </c>
      <c r="W136" s="98">
        <v>1.0033563436708102</v>
      </c>
      <c r="DA136" s="63" t="s">
        <v>1744</v>
      </c>
    </row>
    <row r="137" spans="1:105" ht="12" customHeight="1" x14ac:dyDescent="0.25">
      <c r="A137" s="121" t="s">
        <v>55</v>
      </c>
      <c r="B137" s="122">
        <v>107.23433174178076</v>
      </c>
      <c r="C137" s="122">
        <v>102.1268314524936</v>
      </c>
      <c r="D137" s="122">
        <v>99.901081691865357</v>
      </c>
      <c r="E137" s="122">
        <v>96.92532797628634</v>
      </c>
      <c r="F137" s="122">
        <v>101.85830311192311</v>
      </c>
      <c r="G137" s="122">
        <v>98.615408748551758</v>
      </c>
      <c r="H137" s="122">
        <v>100.42747977867847</v>
      </c>
      <c r="I137" s="122">
        <v>110.5290067960788</v>
      </c>
      <c r="J137" s="122">
        <v>109.60368351804235</v>
      </c>
      <c r="K137" s="122">
        <v>118.18199244887964</v>
      </c>
      <c r="L137" s="122">
        <v>125.80594807069674</v>
      </c>
      <c r="M137" s="122">
        <v>137.02186587749358</v>
      </c>
      <c r="N137" s="122">
        <v>125.95051828836759</v>
      </c>
      <c r="O137" s="122">
        <v>108.84062641380402</v>
      </c>
      <c r="P137" s="122">
        <v>92.921238312509587</v>
      </c>
      <c r="Q137" s="122">
        <v>88.963716010444799</v>
      </c>
      <c r="R137" s="122">
        <v>85.296989459640912</v>
      </c>
      <c r="S137" s="122">
        <v>82.53871577912669</v>
      </c>
      <c r="T137" s="122">
        <v>80.954604341500399</v>
      </c>
      <c r="U137" s="122">
        <v>64.960900434839886</v>
      </c>
      <c r="V137" s="122">
        <v>55.203433640870614</v>
      </c>
      <c r="W137" s="122">
        <v>58.548394512218586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19.322716728149718</v>
      </c>
      <c r="C139" s="98">
        <v>17.034925630920576</v>
      </c>
      <c r="D139" s="98">
        <v>14.964956667693086</v>
      </c>
      <c r="E139" s="98">
        <v>11.772974717293417</v>
      </c>
      <c r="F139" s="98">
        <v>15.404972370365877</v>
      </c>
      <c r="G139" s="98">
        <v>12.43102220481701</v>
      </c>
      <c r="H139" s="98">
        <v>12.102844857033354</v>
      </c>
      <c r="I139" s="98">
        <v>9.5951403874651753</v>
      </c>
      <c r="J139" s="98">
        <v>11.172166470085509</v>
      </c>
      <c r="K139" s="98">
        <v>11.759855163544993</v>
      </c>
      <c r="L139" s="98">
        <v>12.730996085597425</v>
      </c>
      <c r="M139" s="98">
        <v>13.906492863166795</v>
      </c>
      <c r="N139" s="98">
        <v>11.791860806059148</v>
      </c>
      <c r="O139" s="98">
        <v>9.3379481152118817</v>
      </c>
      <c r="P139" s="98">
        <v>9.7629266110606601</v>
      </c>
      <c r="Q139" s="98">
        <v>7.9068555619999605</v>
      </c>
      <c r="R139" s="98">
        <v>9.6945903506035496</v>
      </c>
      <c r="S139" s="98">
        <v>7.3005987899996141</v>
      </c>
      <c r="T139" s="98">
        <v>10.068540021514423</v>
      </c>
      <c r="U139" s="98">
        <v>7.7953929198991228</v>
      </c>
      <c r="V139" s="98">
        <v>7.2998143968828568</v>
      </c>
      <c r="W139" s="98">
        <v>6.2255877092675282</v>
      </c>
      <c r="DA139" s="63" t="s">
        <v>1747</v>
      </c>
    </row>
    <row r="140" spans="1:105" ht="12" customHeight="1" x14ac:dyDescent="0.25">
      <c r="A140" s="97" t="s">
        <v>123</v>
      </c>
      <c r="B140" s="98">
        <v>3.5402346381243857E-2</v>
      </c>
      <c r="C140" s="98">
        <v>3.5520347114349066E-2</v>
      </c>
      <c r="D140" s="98">
        <v>3.3924030917202599E-2</v>
      </c>
      <c r="E140" s="98">
        <v>3.0168241588104987E-2</v>
      </c>
      <c r="F140" s="98">
        <v>5.6492755707754444E-2</v>
      </c>
      <c r="G140" s="98">
        <v>4.8900118357421724E-2</v>
      </c>
      <c r="H140" s="98">
        <v>6.542174868627848E-2</v>
      </c>
      <c r="I140" s="98">
        <v>5.0076437426689727E-2</v>
      </c>
      <c r="J140" s="98">
        <v>7.5862714580081786E-2</v>
      </c>
      <c r="K140" s="98">
        <v>9.1691029459940454E-2</v>
      </c>
      <c r="L140" s="98">
        <v>0.10108391360290474</v>
      </c>
      <c r="M140" s="98">
        <v>0.12333837404534831</v>
      </c>
      <c r="N140" s="98">
        <v>0.1061327095388389</v>
      </c>
      <c r="O140" s="98">
        <v>8.4959383903922076E-2</v>
      </c>
      <c r="P140" s="98">
        <v>0.11602682062141023</v>
      </c>
      <c r="Q140" s="98">
        <v>8.0628598450908806E-2</v>
      </c>
      <c r="R140" s="98">
        <v>0.12509694399028309</v>
      </c>
      <c r="S140" s="98">
        <v>8.6722570400681875E-2</v>
      </c>
      <c r="T140" s="98">
        <v>0.14388843397682122</v>
      </c>
      <c r="U140" s="98">
        <v>0.11454580896743075</v>
      </c>
      <c r="V140" s="98">
        <v>0.11483838944736405</v>
      </c>
      <c r="W140" s="98">
        <v>8.7776412164997236E-2</v>
      </c>
      <c r="DA140" s="63" t="s">
        <v>1748</v>
      </c>
    </row>
    <row r="141" spans="1:105" ht="12" customHeight="1" x14ac:dyDescent="0.25">
      <c r="A141" s="100" t="s">
        <v>50</v>
      </c>
      <c r="B141" s="101">
        <v>1.539826104301267E-2</v>
      </c>
      <c r="C141" s="101">
        <v>1.468839413590449E-2</v>
      </c>
      <c r="D141" s="101">
        <v>1.4435511499384416E-2</v>
      </c>
      <c r="E141" s="101">
        <v>1.2800423446578297E-2</v>
      </c>
      <c r="F141" s="101">
        <v>2.5727489755950697E-2</v>
      </c>
      <c r="G141" s="101">
        <v>2.1879183718110637E-2</v>
      </c>
      <c r="H141" s="101">
        <v>2.9064129080354644E-2</v>
      </c>
      <c r="I141" s="101">
        <v>2.4615810562427894E-2</v>
      </c>
      <c r="J141" s="101">
        <v>3.3772327789046597E-2</v>
      </c>
      <c r="K141" s="101">
        <v>4.133337751478032E-2</v>
      </c>
      <c r="L141" s="101">
        <v>4.5254027655911022E-2</v>
      </c>
      <c r="M141" s="101">
        <v>5.750458835832848E-2</v>
      </c>
      <c r="N141" s="101">
        <v>4.9761311933437982E-2</v>
      </c>
      <c r="O141" s="101">
        <v>4.1538995560271817E-2</v>
      </c>
      <c r="P141" s="101">
        <v>5.0792683115966332E-2</v>
      </c>
      <c r="Q141" s="101">
        <v>3.4590543762447724E-2</v>
      </c>
      <c r="R141" s="101">
        <v>5.4979617124913858E-2</v>
      </c>
      <c r="S141" s="101">
        <v>4.0233840479136945E-2</v>
      </c>
      <c r="T141" s="101">
        <v>6.1789293851562795E-2</v>
      </c>
      <c r="U141" s="101">
        <v>4.9675162993665832E-2</v>
      </c>
      <c r="V141" s="101">
        <v>4.7206646832317144E-2</v>
      </c>
      <c r="W141" s="101">
        <v>3.9772037066900731E-2</v>
      </c>
      <c r="DA141" s="131" t="s">
        <v>1749</v>
      </c>
    </row>
    <row r="142" spans="1:105" ht="12" customHeight="1" x14ac:dyDescent="0.25">
      <c r="A142" s="103" t="s">
        <v>52</v>
      </c>
      <c r="B142" s="104">
        <v>2.0004085338231187E-2</v>
      </c>
      <c r="C142" s="104">
        <v>2.0831952978444576E-2</v>
      </c>
      <c r="D142" s="104">
        <v>1.9488519417818186E-2</v>
      </c>
      <c r="E142" s="104">
        <v>1.736781814152669E-2</v>
      </c>
      <c r="F142" s="104">
        <v>3.0765265951803743E-2</v>
      </c>
      <c r="G142" s="104">
        <v>2.7020934639311083E-2</v>
      </c>
      <c r="H142" s="104">
        <v>3.635761960592384E-2</v>
      </c>
      <c r="I142" s="104">
        <v>2.5460626864261836E-2</v>
      </c>
      <c r="J142" s="104">
        <v>4.2090386791035196E-2</v>
      </c>
      <c r="K142" s="104">
        <v>5.0357651945160134E-2</v>
      </c>
      <c r="L142" s="104">
        <v>5.5829885946993715E-2</v>
      </c>
      <c r="M142" s="104">
        <v>6.5833785687019836E-2</v>
      </c>
      <c r="N142" s="104">
        <v>5.6371397605400914E-2</v>
      </c>
      <c r="O142" s="104">
        <v>4.3420388343650265E-2</v>
      </c>
      <c r="P142" s="104">
        <v>6.5234137505443907E-2</v>
      </c>
      <c r="Q142" s="104">
        <v>4.6038054688461089E-2</v>
      </c>
      <c r="R142" s="104">
        <v>7.0117326865369242E-2</v>
      </c>
      <c r="S142" s="104">
        <v>4.6488729921544937E-2</v>
      </c>
      <c r="T142" s="104">
        <v>8.2099140125258416E-2</v>
      </c>
      <c r="U142" s="104">
        <v>6.4870645973764907E-2</v>
      </c>
      <c r="V142" s="104">
        <v>6.7631742615046897E-2</v>
      </c>
      <c r="W142" s="104">
        <v>4.8004375098096498E-2</v>
      </c>
      <c r="DA142" s="132" t="s">
        <v>1750</v>
      </c>
    </row>
    <row r="143" spans="1:105" ht="12" customHeight="1" x14ac:dyDescent="0.25">
      <c r="A143" s="106" t="s">
        <v>122</v>
      </c>
      <c r="B143" s="101">
        <v>74.030314977365194</v>
      </c>
      <c r="C143" s="101">
        <v>69.588010401721576</v>
      </c>
      <c r="D143" s="101">
        <v>67.251089936997474</v>
      </c>
      <c r="E143" s="101">
        <v>61.758773874258878</v>
      </c>
      <c r="F143" s="101">
        <v>61.508345667705463</v>
      </c>
      <c r="G143" s="101">
        <v>57.368103472618365</v>
      </c>
      <c r="H143" s="101">
        <v>53.386267864480239</v>
      </c>
      <c r="I143" s="101">
        <v>55.664541930276705</v>
      </c>
      <c r="J143" s="101">
        <v>51.893185549202265</v>
      </c>
      <c r="K143" s="101">
        <v>49.562034660892785</v>
      </c>
      <c r="L143" s="101">
        <v>52.756832594812806</v>
      </c>
      <c r="M143" s="101">
        <v>51.848838817105687</v>
      </c>
      <c r="N143" s="101">
        <v>45.468162762185869</v>
      </c>
      <c r="O143" s="101">
        <v>36.908271735789981</v>
      </c>
      <c r="P143" s="101">
        <v>28.177752693914332</v>
      </c>
      <c r="Q143" s="101">
        <v>24.169559622528801</v>
      </c>
      <c r="R143" s="101">
        <v>20.22345383236884</v>
      </c>
      <c r="S143" s="101">
        <v>18.984706143837009</v>
      </c>
      <c r="T143" s="101">
        <v>15.813553162347185</v>
      </c>
      <c r="U143" s="101">
        <v>11.828893000832696</v>
      </c>
      <c r="V143" s="101">
        <v>9.2550612399979819</v>
      </c>
      <c r="W143" s="101">
        <v>8.5626687860236732</v>
      </c>
      <c r="DA143" s="131" t="s">
        <v>1751</v>
      </c>
    </row>
    <row r="144" spans="1:105" ht="12" customHeight="1" x14ac:dyDescent="0.25">
      <c r="A144" s="107" t="s">
        <v>121</v>
      </c>
      <c r="B144" s="104">
        <v>13.845897689884605</v>
      </c>
      <c r="C144" s="104">
        <v>15.468375072737098</v>
      </c>
      <c r="D144" s="104">
        <v>17.651111056257584</v>
      </c>
      <c r="E144" s="104">
        <v>23.363411143145939</v>
      </c>
      <c r="F144" s="104">
        <v>24.888492318144017</v>
      </c>
      <c r="G144" s="104">
        <v>28.767382952758968</v>
      </c>
      <c r="H144" s="104">
        <v>34.872945308478613</v>
      </c>
      <c r="I144" s="104">
        <v>45.21924804091023</v>
      </c>
      <c r="J144" s="104">
        <v>46.46246878417449</v>
      </c>
      <c r="K144" s="104">
        <v>56.768411594981927</v>
      </c>
      <c r="L144" s="104">
        <v>60.217035476683606</v>
      </c>
      <c r="M144" s="104">
        <v>71.143195823175745</v>
      </c>
      <c r="N144" s="104">
        <v>68.584362010583732</v>
      </c>
      <c r="O144" s="104">
        <v>62.509447178898228</v>
      </c>
      <c r="P144" s="104">
        <v>54.864532186913173</v>
      </c>
      <c r="Q144" s="104">
        <v>56.806672227465128</v>
      </c>
      <c r="R144" s="104">
        <v>55.253848332678245</v>
      </c>
      <c r="S144" s="104">
        <v>56.166688274889381</v>
      </c>
      <c r="T144" s="104">
        <v>54.928622723661974</v>
      </c>
      <c r="U144" s="104">
        <v>45.222068705140629</v>
      </c>
      <c r="V144" s="104">
        <v>38.533719614542413</v>
      </c>
      <c r="W144" s="104">
        <v>43.672361604762386</v>
      </c>
      <c r="DA144" s="132" t="s">
        <v>1752</v>
      </c>
    </row>
    <row r="145" spans="1:105" ht="12" customHeight="1" x14ac:dyDescent="0.25">
      <c r="A145" s="108" t="s">
        <v>53</v>
      </c>
      <c r="B145" s="98">
        <v>6.0229508632390569</v>
      </c>
      <c r="C145" s="98">
        <v>6.3896211580372242</v>
      </c>
      <c r="D145" s="98">
        <v>7.5129478130348275</v>
      </c>
      <c r="E145" s="98">
        <v>9.9378476366426636</v>
      </c>
      <c r="F145" s="98">
        <v>11.315336538634101</v>
      </c>
      <c r="G145" s="98">
        <v>12.861425110059074</v>
      </c>
      <c r="H145" s="98">
        <v>15.441054790377843</v>
      </c>
      <c r="I145" s="98">
        <v>22.283625268374511</v>
      </c>
      <c r="J145" s="98">
        <v>20.631428670248507</v>
      </c>
      <c r="K145" s="98">
        <v>25.576580494560005</v>
      </c>
      <c r="L145" s="98">
        <v>26.904948633840561</v>
      </c>
      <c r="M145" s="98">
        <v>33.259428380680312</v>
      </c>
      <c r="N145" s="98">
        <v>32.198810394878819</v>
      </c>
      <c r="O145" s="98">
        <v>30.709515769887567</v>
      </c>
      <c r="P145" s="98">
        <v>23.761262764690901</v>
      </c>
      <c r="Q145" s="98">
        <v>24.504481367943747</v>
      </c>
      <c r="R145" s="98">
        <v>24.160851705561704</v>
      </c>
      <c r="S145" s="98">
        <v>26.203701595531548</v>
      </c>
      <c r="T145" s="98">
        <v>23.476830786087117</v>
      </c>
      <c r="U145" s="98">
        <v>19.503329257059665</v>
      </c>
      <c r="V145" s="98">
        <v>15.555812083750398</v>
      </c>
      <c r="W145" s="98">
        <v>19.559286072047854</v>
      </c>
      <c r="DA145" s="63" t="s">
        <v>1753</v>
      </c>
    </row>
    <row r="146" spans="1:105" ht="12" customHeight="1" x14ac:dyDescent="0.25">
      <c r="A146" s="108" t="s">
        <v>52</v>
      </c>
      <c r="B146" s="98">
        <v>7.8229468266455484</v>
      </c>
      <c r="C146" s="98">
        <v>9.0787539146998739</v>
      </c>
      <c r="D146" s="98">
        <v>10.138163243222758</v>
      </c>
      <c r="E146" s="98">
        <v>13.425563506503277</v>
      </c>
      <c r="F146" s="98">
        <v>13.573155779509916</v>
      </c>
      <c r="G146" s="98">
        <v>15.905957842699895</v>
      </c>
      <c r="H146" s="98">
        <v>19.431890518100772</v>
      </c>
      <c r="I146" s="98">
        <v>22.935622772535719</v>
      </c>
      <c r="J146" s="98">
        <v>25.831040113925983</v>
      </c>
      <c r="K146" s="98">
        <v>31.191831100421922</v>
      </c>
      <c r="L146" s="98">
        <v>33.312086842843044</v>
      </c>
      <c r="M146" s="98">
        <v>37.883767442495433</v>
      </c>
      <c r="N146" s="98">
        <v>36.385551615704905</v>
      </c>
      <c r="O146" s="98">
        <v>31.799931409010661</v>
      </c>
      <c r="P146" s="98">
        <v>31.103269422222272</v>
      </c>
      <c r="Q146" s="98">
        <v>32.302190859521382</v>
      </c>
      <c r="R146" s="98">
        <v>31.092996627116541</v>
      </c>
      <c r="S146" s="98">
        <v>29.962986679357837</v>
      </c>
      <c r="T146" s="98">
        <v>31.451791937574857</v>
      </c>
      <c r="U146" s="98">
        <v>25.71873944808096</v>
      </c>
      <c r="V146" s="98">
        <v>22.977907530792013</v>
      </c>
      <c r="W146" s="98">
        <v>24.113075532714532</v>
      </c>
      <c r="DA146" s="63" t="s">
        <v>1754</v>
      </c>
    </row>
    <row r="147" spans="1:105" ht="12" customHeight="1" x14ac:dyDescent="0.25">
      <c r="A147" s="121" t="s">
        <v>54</v>
      </c>
      <c r="B147" s="122">
        <v>41.251453888848651</v>
      </c>
      <c r="C147" s="122">
        <v>41.016456186950158</v>
      </c>
      <c r="D147" s="122">
        <v>39.543930379143859</v>
      </c>
      <c r="E147" s="122">
        <v>39.276367360361967</v>
      </c>
      <c r="F147" s="122">
        <v>39.933802066218249</v>
      </c>
      <c r="G147" s="122">
        <v>40.201317219125514</v>
      </c>
      <c r="H147" s="122">
        <v>40.509982131349652</v>
      </c>
      <c r="I147" s="122">
        <v>39.702496869485408</v>
      </c>
      <c r="J147" s="122">
        <v>39.709113299768198</v>
      </c>
      <c r="K147" s="122">
        <v>42.229877048938093</v>
      </c>
      <c r="L147" s="122">
        <v>45.050742687222886</v>
      </c>
      <c r="M147" s="122">
        <v>41.848964983589255</v>
      </c>
      <c r="N147" s="122">
        <v>41.042711428757052</v>
      </c>
      <c r="O147" s="122">
        <v>36.309985339239148</v>
      </c>
      <c r="P147" s="122">
        <v>32.169565736436958</v>
      </c>
      <c r="Q147" s="122">
        <v>29.2918544884532</v>
      </c>
      <c r="R147" s="122">
        <v>26.088715519226913</v>
      </c>
      <c r="S147" s="122">
        <v>25.77475633517092</v>
      </c>
      <c r="T147" s="122">
        <v>22.154863780705149</v>
      </c>
      <c r="U147" s="122">
        <v>18.650618134204318</v>
      </c>
      <c r="V147" s="122">
        <v>15.381467739073232</v>
      </c>
      <c r="W147" s="122">
        <v>16.468672614743305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41.251453888848651</v>
      </c>
      <c r="C150" s="33">
        <v>41.016456186950158</v>
      </c>
      <c r="D150" s="33">
        <v>39.543930379143859</v>
      </c>
      <c r="E150" s="33">
        <v>39.276367360361967</v>
      </c>
      <c r="F150" s="33">
        <v>39.933802066218249</v>
      </c>
      <c r="G150" s="33">
        <v>40.201317219125514</v>
      </c>
      <c r="H150" s="33">
        <v>40.509982131349652</v>
      </c>
      <c r="I150" s="33">
        <v>39.702496869485408</v>
      </c>
      <c r="J150" s="33">
        <v>39.709113299768198</v>
      </c>
      <c r="K150" s="33">
        <v>42.229877048938093</v>
      </c>
      <c r="L150" s="33">
        <v>45.050742687222886</v>
      </c>
      <c r="M150" s="33">
        <v>41.848964983589255</v>
      </c>
      <c r="N150" s="33">
        <v>41.042711428757052</v>
      </c>
      <c r="O150" s="33">
        <v>36.309985339239148</v>
      </c>
      <c r="P150" s="33">
        <v>32.169565736436958</v>
      </c>
      <c r="Q150" s="33">
        <v>29.2918544884532</v>
      </c>
      <c r="R150" s="33">
        <v>26.088715519226913</v>
      </c>
      <c r="S150" s="33">
        <v>25.77475633517092</v>
      </c>
      <c r="T150" s="33">
        <v>22.154863780705149</v>
      </c>
      <c r="U150" s="33">
        <v>18.650618134204318</v>
      </c>
      <c r="V150" s="33">
        <v>15.381467739073232</v>
      </c>
      <c r="W150" s="33">
        <v>16.468672614743305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0.71056291535174088</v>
      </c>
      <c r="C152" s="119">
        <f t="shared" si="29"/>
        <v>0.71265831197343521</v>
      </c>
      <c r="D152" s="119">
        <f t="shared" si="29"/>
        <v>0.71610264930228706</v>
      </c>
      <c r="E152" s="119">
        <f t="shared" si="29"/>
        <v>0.72087030986237277</v>
      </c>
      <c r="F152" s="119">
        <f t="shared" si="29"/>
        <v>0.72619495065746364</v>
      </c>
      <c r="G152" s="119">
        <f t="shared" si="29"/>
        <v>0.73160727301521078</v>
      </c>
      <c r="H152" s="119">
        <f t="shared" si="29"/>
        <v>0.73849226709685067</v>
      </c>
      <c r="I152" s="119">
        <f t="shared" si="29"/>
        <v>0.74517865979587838</v>
      </c>
      <c r="J152" s="119">
        <f t="shared" si="29"/>
        <v>0.75366579718529458</v>
      </c>
      <c r="K152" s="119">
        <f t="shared" si="29"/>
        <v>0.76325098066996855</v>
      </c>
      <c r="L152" s="119">
        <f t="shared" si="29"/>
        <v>0.76578062886434384</v>
      </c>
      <c r="M152" s="119">
        <f t="shared" si="29"/>
        <v>0.77551113533834937</v>
      </c>
      <c r="N152" s="119">
        <f t="shared" si="29"/>
        <v>0.78368990524759485</v>
      </c>
      <c r="O152" s="119">
        <f t="shared" si="29"/>
        <v>0.78817862835901675</v>
      </c>
      <c r="P152" s="119">
        <f t="shared" si="29"/>
        <v>0.79058257764576512</v>
      </c>
      <c r="Q152" s="119">
        <f t="shared" si="29"/>
        <v>0.79066580428848299</v>
      </c>
      <c r="R152" s="119">
        <f t="shared" ref="R152:V152" si="30">IF(R131=0,"",R131/R110)</f>
        <v>0.79337208074352839</v>
      </c>
      <c r="S152" s="119">
        <f t="shared" si="30"/>
        <v>0.79524058983443457</v>
      </c>
      <c r="T152" s="119">
        <f t="shared" si="30"/>
        <v>0.79669702689305688</v>
      </c>
      <c r="U152" s="119">
        <f t="shared" si="30"/>
        <v>0.80145416024980698</v>
      </c>
      <c r="V152" s="119">
        <f t="shared" si="30"/>
        <v>0.80186800642403511</v>
      </c>
      <c r="W152" s="119">
        <f t="shared" ref="W152" si="31">IF(W131=0,"",W131/W110)</f>
        <v>0.81217558043229754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0.70066663453494216</v>
      </c>
      <c r="C153" s="124">
        <f t="shared" si="32"/>
        <v>0.70210028374825728</v>
      </c>
      <c r="D153" s="124">
        <f t="shared" si="32"/>
        <v>0.70307826207138002</v>
      </c>
      <c r="E153" s="124">
        <f t="shared" si="32"/>
        <v>0.70586696348019662</v>
      </c>
      <c r="F153" s="124">
        <f t="shared" si="32"/>
        <v>0.70985287183279755</v>
      </c>
      <c r="G153" s="124">
        <f t="shared" si="32"/>
        <v>0.71423059662563015</v>
      </c>
      <c r="H153" s="124">
        <f t="shared" si="32"/>
        <v>0.72058320064921799</v>
      </c>
      <c r="I153" s="124">
        <f t="shared" si="32"/>
        <v>0.72766462061714376</v>
      </c>
      <c r="J153" s="124">
        <f t="shared" si="32"/>
        <v>0.73521781949493359</v>
      </c>
      <c r="K153" s="124">
        <f t="shared" si="32"/>
        <v>0.74399893479999535</v>
      </c>
      <c r="L153" s="124">
        <f t="shared" si="32"/>
        <v>0.75208168080599491</v>
      </c>
      <c r="M153" s="124">
        <f t="shared" si="32"/>
        <v>0.75973093445953044</v>
      </c>
      <c r="N153" s="124">
        <f t="shared" si="32"/>
        <v>0.76680299743473745</v>
      </c>
      <c r="O153" s="124">
        <f t="shared" si="32"/>
        <v>0.77199503351998344</v>
      </c>
      <c r="P153" s="124">
        <f t="shared" si="32"/>
        <v>0.77236607097028709</v>
      </c>
      <c r="Q153" s="124">
        <f t="shared" si="32"/>
        <v>0.77274974400734442</v>
      </c>
      <c r="R153" s="124">
        <f t="shared" ref="R153:V153" si="33">IF(R132=0,"",R132/R111)</f>
        <v>0.77345984023643355</v>
      </c>
      <c r="S153" s="124">
        <f t="shared" si="33"/>
        <v>0.77445519640532234</v>
      </c>
      <c r="T153" s="124">
        <f t="shared" si="33"/>
        <v>0.77557614121467555</v>
      </c>
      <c r="U153" s="124">
        <f t="shared" si="33"/>
        <v>0.77700055674883872</v>
      </c>
      <c r="V153" s="124">
        <f t="shared" si="33"/>
        <v>0.77840589264001125</v>
      </c>
      <c r="W153" s="124">
        <f t="shared" ref="W153" si="34">IF(W132=0,"",W132/W111)</f>
        <v>0.79142787250824398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0.69863863849427399</v>
      </c>
      <c r="C154" s="111">
        <f t="shared" si="35"/>
        <v>0.70010393536068982</v>
      </c>
      <c r="D154" s="111">
        <f t="shared" si="35"/>
        <v>0.70111870406961019</v>
      </c>
      <c r="E154" s="111">
        <f t="shared" si="35"/>
        <v>0.70396666899722582</v>
      </c>
      <c r="F154" s="111">
        <f t="shared" si="35"/>
        <v>0.7079840946612459</v>
      </c>
      <c r="G154" s="111">
        <f t="shared" si="35"/>
        <v>0.71240099767605591</v>
      </c>
      <c r="H154" s="111">
        <f t="shared" si="35"/>
        <v>0.71882050575109624</v>
      </c>
      <c r="I154" s="111">
        <f t="shared" si="35"/>
        <v>0.72596151103352957</v>
      </c>
      <c r="J154" s="111">
        <f t="shared" si="35"/>
        <v>0.73356127329033571</v>
      </c>
      <c r="K154" s="111">
        <f t="shared" si="35"/>
        <v>0.74239877839204271</v>
      </c>
      <c r="L154" s="111">
        <f t="shared" si="35"/>
        <v>0.750537220310183</v>
      </c>
      <c r="M154" s="111">
        <f t="shared" si="35"/>
        <v>0.75824491161542318</v>
      </c>
      <c r="N154" s="111">
        <f t="shared" si="35"/>
        <v>0.76535848549885166</v>
      </c>
      <c r="O154" s="111">
        <f t="shared" si="35"/>
        <v>0.77058021200504057</v>
      </c>
      <c r="P154" s="111">
        <f t="shared" si="35"/>
        <v>0.77095486900963206</v>
      </c>
      <c r="Q154" s="111">
        <f t="shared" si="35"/>
        <v>0.77134365350049761</v>
      </c>
      <c r="R154" s="111">
        <f t="shared" ref="R154:V154" si="36">IF(R133=0,"",R133/R112)</f>
        <v>0.77207578114675501</v>
      </c>
      <c r="S154" s="111">
        <f t="shared" si="36"/>
        <v>0.77309047404889641</v>
      </c>
      <c r="T154" s="111">
        <f t="shared" si="36"/>
        <v>0.77422204331710132</v>
      </c>
      <c r="U154" s="111">
        <f t="shared" si="36"/>
        <v>0.77567182397326873</v>
      </c>
      <c r="V154" s="111">
        <f t="shared" si="36"/>
        <v>0.77708513656104694</v>
      </c>
      <c r="W154" s="111">
        <f t="shared" ref="W154" si="37">IF(W133=0,"",W133/W112)</f>
        <v>0.79017568017251094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1.9246046147423326</v>
      </c>
      <c r="C156" s="124">
        <f t="shared" si="41"/>
        <v>1.9881908588972879</v>
      </c>
      <c r="D156" s="124">
        <f t="shared" si="41"/>
        <v>2.0609018409689006</v>
      </c>
      <c r="E156" s="124">
        <f t="shared" si="41"/>
        <v>2.1332663845703363</v>
      </c>
      <c r="F156" s="124">
        <f t="shared" si="41"/>
        <v>2.2534764840571171</v>
      </c>
      <c r="G156" s="124">
        <f t="shared" si="41"/>
        <v>2.4222141352032462</v>
      </c>
      <c r="H156" s="124">
        <f t="shared" si="41"/>
        <v>2.6436041880562637</v>
      </c>
      <c r="I156" s="124">
        <f t="shared" si="41"/>
        <v>2.7642236792435146</v>
      </c>
      <c r="J156" s="124">
        <f t="shared" si="41"/>
        <v>2.8293968583359126</v>
      </c>
      <c r="K156" s="124">
        <f t="shared" si="41"/>
        <v>2.9075125397711972</v>
      </c>
      <c r="L156" s="124">
        <f t="shared" si="41"/>
        <v>2.9894019088796853</v>
      </c>
      <c r="M156" s="124">
        <f t="shared" si="41"/>
        <v>3.0736788410536131</v>
      </c>
      <c r="N156" s="124">
        <f t="shared" si="41"/>
        <v>3.1637505685418743</v>
      </c>
      <c r="O156" s="124">
        <f t="shared" si="41"/>
        <v>3.2562744623967403</v>
      </c>
      <c r="P156" s="124">
        <f t="shared" si="41"/>
        <v>3.325973713810213</v>
      </c>
      <c r="Q156" s="124">
        <f t="shared" si="41"/>
        <v>3.3846711465405632</v>
      </c>
      <c r="R156" s="124">
        <f t="shared" ref="R156:V156" si="42">IF(R135=0,"",R135/R114)</f>
        <v>3.4440620101344863</v>
      </c>
      <c r="S156" s="124">
        <f t="shared" si="42"/>
        <v>3.5146767570530169</v>
      </c>
      <c r="T156" s="124">
        <f t="shared" si="42"/>
        <v>3.6094313597084864</v>
      </c>
      <c r="U156" s="124">
        <f t="shared" si="42"/>
        <v>3.7351771094356248</v>
      </c>
      <c r="V156" s="124">
        <f t="shared" si="42"/>
        <v>3.9059018073044216</v>
      </c>
      <c r="W156" s="124">
        <f t="shared" ref="W156" si="43">IF(W135=0,"",W135/W114)</f>
        <v>4.1142913964375278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1.9246046147423326</v>
      </c>
      <c r="C157" s="111">
        <f t="shared" si="44"/>
        <v>1.9881908588972879</v>
      </c>
      <c r="D157" s="111">
        <f t="shared" si="44"/>
        <v>2.0609018409689006</v>
      </c>
      <c r="E157" s="111">
        <f t="shared" si="44"/>
        <v>2.1332663845703363</v>
      </c>
      <c r="F157" s="111">
        <f t="shared" si="44"/>
        <v>2.2534764840571171</v>
      </c>
      <c r="G157" s="111">
        <f t="shared" si="44"/>
        <v>2.4222141352032462</v>
      </c>
      <c r="H157" s="111">
        <f t="shared" si="44"/>
        <v>2.6436041880562637</v>
      </c>
      <c r="I157" s="111">
        <f t="shared" si="44"/>
        <v>2.7642236792435146</v>
      </c>
      <c r="J157" s="111">
        <f t="shared" si="44"/>
        <v>2.8293968583359126</v>
      </c>
      <c r="K157" s="111">
        <f t="shared" si="44"/>
        <v>2.9075125397711972</v>
      </c>
      <c r="L157" s="111">
        <f t="shared" si="44"/>
        <v>2.9894019088796853</v>
      </c>
      <c r="M157" s="111">
        <f t="shared" si="44"/>
        <v>3.0736788410536131</v>
      </c>
      <c r="N157" s="111">
        <f t="shared" si="44"/>
        <v>3.1637505685418743</v>
      </c>
      <c r="O157" s="111">
        <f t="shared" si="44"/>
        <v>3.2562744623967403</v>
      </c>
      <c r="P157" s="111">
        <f t="shared" si="44"/>
        <v>3.325973713810213</v>
      </c>
      <c r="Q157" s="111">
        <f t="shared" si="44"/>
        <v>3.3846711465405632</v>
      </c>
      <c r="R157" s="111">
        <f t="shared" ref="R157:V157" si="45">IF(R136=0,"",R136/R115)</f>
        <v>3.4440620101344863</v>
      </c>
      <c r="S157" s="111">
        <f t="shared" si="45"/>
        <v>3.5146767570530169</v>
      </c>
      <c r="T157" s="111">
        <f t="shared" si="45"/>
        <v>3.6094313597084864</v>
      </c>
      <c r="U157" s="111">
        <f t="shared" si="45"/>
        <v>3.7351771094356248</v>
      </c>
      <c r="V157" s="111">
        <f t="shared" si="45"/>
        <v>3.9059018073044216</v>
      </c>
      <c r="W157" s="111">
        <f t="shared" ref="W157" si="46">IF(W136=0,"",W136/W115)</f>
        <v>4.1142913964375278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0.74726298816457115</v>
      </c>
      <c r="C158" s="124">
        <f t="shared" si="47"/>
        <v>0.75397135823961459</v>
      </c>
      <c r="D158" s="124">
        <f t="shared" si="47"/>
        <v>0.76050060750876558</v>
      </c>
      <c r="E158" s="124">
        <f t="shared" si="47"/>
        <v>0.77367585741417888</v>
      </c>
      <c r="F158" s="124">
        <f t="shared" si="47"/>
        <v>0.77468156086022477</v>
      </c>
      <c r="G158" s="124">
        <f t="shared" si="47"/>
        <v>0.78750621244023711</v>
      </c>
      <c r="H158" s="124">
        <f t="shared" si="47"/>
        <v>0.80008616049189274</v>
      </c>
      <c r="I158" s="124">
        <f t="shared" si="47"/>
        <v>0.80884272160261694</v>
      </c>
      <c r="J158" s="124">
        <f t="shared" si="47"/>
        <v>0.81340361121551663</v>
      </c>
      <c r="K158" s="124">
        <f t="shared" si="47"/>
        <v>0.82010667248055902</v>
      </c>
      <c r="L158" s="124">
        <f t="shared" si="47"/>
        <v>0.82147753168316395</v>
      </c>
      <c r="M158" s="124">
        <f t="shared" si="47"/>
        <v>0.82529942274738577</v>
      </c>
      <c r="N158" s="124">
        <f t="shared" si="47"/>
        <v>0.83062304533936115</v>
      </c>
      <c r="O158" s="124">
        <f t="shared" si="47"/>
        <v>0.83410893136244402</v>
      </c>
      <c r="P158" s="124">
        <f t="shared" si="47"/>
        <v>0.84350101846890357</v>
      </c>
      <c r="Q158" s="124">
        <f t="shared" si="47"/>
        <v>0.85459275296189341</v>
      </c>
      <c r="R158" s="124">
        <f t="shared" ref="R158:V158" si="48">IF(R137=0,"",R137/R116)</f>
        <v>0.85931748983553524</v>
      </c>
      <c r="S158" s="124">
        <f t="shared" si="48"/>
        <v>0.86830286833935211</v>
      </c>
      <c r="T158" s="124">
        <f t="shared" si="48"/>
        <v>0.8800852868799881</v>
      </c>
      <c r="U158" s="124">
        <f t="shared" si="48"/>
        <v>0.88839625750451146</v>
      </c>
      <c r="V158" s="124">
        <f t="shared" si="48"/>
        <v>0.89709783933499554</v>
      </c>
      <c r="W158" s="124">
        <f t="shared" ref="W158" si="49">IF(W137=0,"",W137/W116)</f>
        <v>0.90250253850424567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0.66927124381602909</v>
      </c>
      <c r="C160" s="111">
        <f t="shared" si="53"/>
        <v>0.67111208828080804</v>
      </c>
      <c r="D160" s="111">
        <f t="shared" si="53"/>
        <v>0.67243049365291674</v>
      </c>
      <c r="E160" s="111">
        <f t="shared" si="53"/>
        <v>0.67562919312721903</v>
      </c>
      <c r="F160" s="111">
        <f t="shared" si="53"/>
        <v>0.68032884122796655</v>
      </c>
      <c r="G160" s="111">
        <f t="shared" si="53"/>
        <v>0.68611813867170957</v>
      </c>
      <c r="H160" s="111">
        <f t="shared" si="53"/>
        <v>0.69367673403093255</v>
      </c>
      <c r="I160" s="111">
        <f t="shared" si="53"/>
        <v>0.69770704388044513</v>
      </c>
      <c r="J160" s="111">
        <f t="shared" si="53"/>
        <v>0.6990996240279681</v>
      </c>
      <c r="K160" s="111">
        <f t="shared" si="53"/>
        <v>0.70166718449600085</v>
      </c>
      <c r="L160" s="111">
        <f t="shared" si="53"/>
        <v>0.70420134846165527</v>
      </c>
      <c r="M160" s="111">
        <f t="shared" si="53"/>
        <v>0.70813789315243025</v>
      </c>
      <c r="N160" s="111">
        <f t="shared" si="53"/>
        <v>0.71283335706334361</v>
      </c>
      <c r="O160" s="111">
        <f t="shared" si="53"/>
        <v>0.71819687187053638</v>
      </c>
      <c r="P160" s="111">
        <f t="shared" si="53"/>
        <v>0.72834100310229055</v>
      </c>
      <c r="Q160" s="111">
        <f t="shared" si="53"/>
        <v>0.74300783451306862</v>
      </c>
      <c r="R160" s="111">
        <f t="shared" ref="R160:V160" si="54">IF(R139=0,"",R139/R118)</f>
        <v>0.75667190106700177</v>
      </c>
      <c r="S160" s="111">
        <f t="shared" si="54"/>
        <v>0.77510985870181681</v>
      </c>
      <c r="T160" s="111">
        <f t="shared" si="54"/>
        <v>0.79700918379877161</v>
      </c>
      <c r="U160" s="111">
        <f t="shared" si="54"/>
        <v>0.81251885994519035</v>
      </c>
      <c r="V160" s="111">
        <f t="shared" si="54"/>
        <v>0.82308194146688418</v>
      </c>
      <c r="W160" s="111">
        <f t="shared" ref="W160" si="55">IF(W139=0,"",W139/W118)</f>
        <v>0.83563912780555938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0.82308853615189004</v>
      </c>
      <c r="C161" s="111">
        <f t="shared" si="56"/>
        <v>0.83302681243766252</v>
      </c>
      <c r="D161" s="111">
        <f t="shared" si="56"/>
        <v>0.83066167564996551</v>
      </c>
      <c r="E161" s="111">
        <f t="shared" si="56"/>
        <v>0.83386576362908593</v>
      </c>
      <c r="F161" s="111">
        <f t="shared" si="56"/>
        <v>0.82856007000725918</v>
      </c>
      <c r="G161" s="111">
        <f t="shared" si="56"/>
        <v>0.83331148171299518</v>
      </c>
      <c r="H161" s="111">
        <f t="shared" si="56"/>
        <v>0.83758252567418423</v>
      </c>
      <c r="I161" s="111">
        <f t="shared" si="56"/>
        <v>0.82421937938897138</v>
      </c>
      <c r="J161" s="111">
        <f t="shared" si="56"/>
        <v>0.8400447234507139</v>
      </c>
      <c r="K161" s="111">
        <f t="shared" si="56"/>
        <v>0.84023668606136004</v>
      </c>
      <c r="L161" s="111">
        <f t="shared" si="56"/>
        <v>0.84242986961184474</v>
      </c>
      <c r="M161" s="111">
        <f t="shared" si="56"/>
        <v>0.83975233077465872</v>
      </c>
      <c r="N161" s="111">
        <f t="shared" si="56"/>
        <v>0.84112093719443481</v>
      </c>
      <c r="O161" s="111">
        <f t="shared" si="56"/>
        <v>0.83703097293471374</v>
      </c>
      <c r="P161" s="111">
        <f t="shared" si="56"/>
        <v>0.86498041350288513</v>
      </c>
      <c r="Q161" s="111">
        <f t="shared" si="56"/>
        <v>0.869750175690161</v>
      </c>
      <c r="R161" s="111">
        <f t="shared" ref="R161:V161" si="57">IF(R140=0,"",R140/R119)</f>
        <v>0.8843538450332441</v>
      </c>
      <c r="S161" s="111">
        <f t="shared" si="57"/>
        <v>0.88487445690020716</v>
      </c>
      <c r="T161" s="111">
        <f t="shared" si="57"/>
        <v>0.9062416120797554</v>
      </c>
      <c r="U161" s="111">
        <f t="shared" si="57"/>
        <v>0.91150224661581292</v>
      </c>
      <c r="V161" s="111">
        <f t="shared" si="57"/>
        <v>0.91992858399732846</v>
      </c>
      <c r="W161" s="111">
        <f t="shared" ref="W161" si="58">IF(W140=0,"",W140/W119)</f>
        <v>0.91551453287538198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0.66927124381602909</v>
      </c>
      <c r="C162" s="112">
        <f t="shared" si="59"/>
        <v>0.67352781936998285</v>
      </c>
      <c r="D162" s="112">
        <f t="shared" si="59"/>
        <v>0.67609680038088293</v>
      </c>
      <c r="E162" s="112">
        <f t="shared" si="59"/>
        <v>0.68047700871974837</v>
      </c>
      <c r="F162" s="112">
        <f t="shared" si="59"/>
        <v>0.68759595917885474</v>
      </c>
      <c r="G162" s="112">
        <f t="shared" si="59"/>
        <v>0.69105079277613324</v>
      </c>
      <c r="H162" s="112">
        <f t="shared" si="59"/>
        <v>0.69614339254228441</v>
      </c>
      <c r="I162" s="112">
        <f t="shared" si="59"/>
        <v>0.69741920592370521</v>
      </c>
      <c r="J162" s="112">
        <f t="shared" si="59"/>
        <v>0.70041552209815516</v>
      </c>
      <c r="K162" s="112">
        <f t="shared" si="59"/>
        <v>0.703336300746919</v>
      </c>
      <c r="L162" s="112">
        <f t="shared" si="59"/>
        <v>0.70531976789290329</v>
      </c>
      <c r="M162" s="112">
        <f t="shared" si="59"/>
        <v>0.70957474786121078</v>
      </c>
      <c r="N162" s="112">
        <f t="shared" si="59"/>
        <v>0.71282408144222376</v>
      </c>
      <c r="O162" s="112">
        <f t="shared" si="59"/>
        <v>0.71519698491852601</v>
      </c>
      <c r="P162" s="112">
        <f t="shared" si="59"/>
        <v>0.73715195166948888</v>
      </c>
      <c r="Q162" s="112">
        <f t="shared" si="59"/>
        <v>0.7412505783704646</v>
      </c>
      <c r="R162" s="112">
        <f t="shared" ref="R162:V162" si="60">IF(R141=0,"",R141/R120)</f>
        <v>0.77068721324477285</v>
      </c>
      <c r="S162" s="112">
        <f t="shared" si="60"/>
        <v>0.78098518992998978</v>
      </c>
      <c r="T162" s="112">
        <f t="shared" si="60"/>
        <v>0.80585158477762986</v>
      </c>
      <c r="U162" s="112">
        <f t="shared" si="60"/>
        <v>0.81707387660738129</v>
      </c>
      <c r="V162" s="112">
        <f t="shared" si="60"/>
        <v>0.82525807421962927</v>
      </c>
      <c r="W162" s="112">
        <f t="shared" ref="W162" si="61">IF(W141=0,"",W141/W120)</f>
        <v>0.83079582909994054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0.74980418038628749</v>
      </c>
      <c r="C164" s="112">
        <f t="shared" si="65"/>
        <v>0.75233750503703167</v>
      </c>
      <c r="D164" s="112">
        <f t="shared" si="65"/>
        <v>0.75513330637049281</v>
      </c>
      <c r="E164" s="112">
        <f t="shared" si="65"/>
        <v>0.75823207715053798</v>
      </c>
      <c r="F164" s="112">
        <f t="shared" si="65"/>
        <v>0.76380234759822696</v>
      </c>
      <c r="G164" s="112">
        <f t="shared" si="65"/>
        <v>0.76950301927603615</v>
      </c>
      <c r="H164" s="112">
        <f t="shared" si="65"/>
        <v>0.77665302140738657</v>
      </c>
      <c r="I164" s="112">
        <f t="shared" si="65"/>
        <v>0.78008784246097107</v>
      </c>
      <c r="J164" s="112">
        <f t="shared" si="65"/>
        <v>0.78093758088975096</v>
      </c>
      <c r="K164" s="112">
        <f t="shared" si="65"/>
        <v>0.78188034064513168</v>
      </c>
      <c r="L164" s="112">
        <f t="shared" si="65"/>
        <v>0.78354993710937892</v>
      </c>
      <c r="M164" s="112">
        <f t="shared" si="65"/>
        <v>0.7849114159817151</v>
      </c>
      <c r="N164" s="112">
        <f t="shared" si="65"/>
        <v>0.78762123670057516</v>
      </c>
      <c r="O164" s="112">
        <f t="shared" si="65"/>
        <v>0.78968350812119992</v>
      </c>
      <c r="P164" s="112">
        <f t="shared" si="65"/>
        <v>0.79129020961008756</v>
      </c>
      <c r="Q164" s="112">
        <f t="shared" si="65"/>
        <v>0.79323202608590127</v>
      </c>
      <c r="R164" s="112">
        <f t="shared" ref="R164:V164" si="66">IF(R143=0,"",R143/R122)</f>
        <v>0.79855999433013869</v>
      </c>
      <c r="S164" s="112">
        <f t="shared" si="66"/>
        <v>0.8079581805784587</v>
      </c>
      <c r="T164" s="112">
        <f t="shared" si="66"/>
        <v>0.82088564534575281</v>
      </c>
      <c r="U164" s="112">
        <f t="shared" si="66"/>
        <v>0.83041585355784964</v>
      </c>
      <c r="V164" s="112">
        <f t="shared" si="66"/>
        <v>0.84231387328323526</v>
      </c>
      <c r="W164" s="112">
        <f t="shared" ref="W164" si="67">IF(W143=0,"",W143/W122)</f>
        <v>0.8458763805920303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0.87324719145901064</v>
      </c>
      <c r="C165" s="113">
        <f t="shared" si="68"/>
        <v>0.88237604560634553</v>
      </c>
      <c r="D165" s="113">
        <f t="shared" si="68"/>
        <v>0.88220999834073754</v>
      </c>
      <c r="E165" s="113">
        <f t="shared" si="68"/>
        <v>0.88609907400001953</v>
      </c>
      <c r="F165" s="113">
        <f t="shared" si="68"/>
        <v>0.88121595959656862</v>
      </c>
      <c r="G165" s="113">
        <f t="shared" si="68"/>
        <v>0.8852539091723084</v>
      </c>
      <c r="H165" s="113">
        <f t="shared" si="68"/>
        <v>0.88833677220469653</v>
      </c>
      <c r="I165" s="113">
        <f t="shared" si="68"/>
        <v>0.87836952914014665</v>
      </c>
      <c r="J165" s="113">
        <f t="shared" si="68"/>
        <v>0.8896419379771866</v>
      </c>
      <c r="K165" s="113">
        <f t="shared" si="68"/>
        <v>0.88911289707278029</v>
      </c>
      <c r="L165" s="113">
        <f t="shared" si="68"/>
        <v>0.89056338933328194</v>
      </c>
      <c r="M165" s="113">
        <f t="shared" si="68"/>
        <v>0.8872389452579329</v>
      </c>
      <c r="N165" s="113">
        <f t="shared" si="68"/>
        <v>0.88797398428144703</v>
      </c>
      <c r="O165" s="113">
        <f t="shared" si="68"/>
        <v>0.88482874038038573</v>
      </c>
      <c r="P165" s="113">
        <f t="shared" si="68"/>
        <v>0.89922654620956288</v>
      </c>
      <c r="Q165" s="113">
        <f t="shared" si="68"/>
        <v>0.90317551569026655</v>
      </c>
      <c r="R165" s="113">
        <f t="shared" ref="R165:V165" si="69">IF(R144=0,"",R144/R123)</f>
        <v>0.90605600399611586</v>
      </c>
      <c r="S165" s="113">
        <f t="shared" si="69"/>
        <v>0.90527799157465039</v>
      </c>
      <c r="T165" s="113">
        <f t="shared" si="69"/>
        <v>0.91655765712615334</v>
      </c>
      <c r="U165" s="113">
        <f t="shared" si="69"/>
        <v>0.91994760250896745</v>
      </c>
      <c r="V165" s="113">
        <f t="shared" si="69"/>
        <v>0.92731225227001279</v>
      </c>
      <c r="W165" s="113">
        <f t="shared" ref="W165" si="70">IF(W144=0,"",W144/W123)</f>
        <v>0.92517212549374284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0.74980418038628749</v>
      </c>
      <c r="C166" s="111">
        <f t="shared" si="71"/>
        <v>0.75602394622115132</v>
      </c>
      <c r="D166" s="111">
        <f t="shared" si="71"/>
        <v>0.76121565978823502</v>
      </c>
      <c r="E166" s="111">
        <f t="shared" si="71"/>
        <v>0.76793347910333476</v>
      </c>
      <c r="F166" s="111">
        <f t="shared" si="71"/>
        <v>0.77131461353980701</v>
      </c>
      <c r="G166" s="111">
        <f t="shared" si="71"/>
        <v>0.77524061921569154</v>
      </c>
      <c r="H166" s="111">
        <f t="shared" si="71"/>
        <v>0.77888526277647208</v>
      </c>
      <c r="I166" s="111">
        <f t="shared" si="71"/>
        <v>0.78064158534990447</v>
      </c>
      <c r="J166" s="111">
        <f t="shared" si="71"/>
        <v>0.78164177328217943</v>
      </c>
      <c r="K166" s="111">
        <f t="shared" si="71"/>
        <v>0.78319929998498272</v>
      </c>
      <c r="L166" s="111">
        <f t="shared" si="71"/>
        <v>0.78429335037319581</v>
      </c>
      <c r="M166" s="111">
        <f t="shared" si="71"/>
        <v>0.78625322848787937</v>
      </c>
      <c r="N166" s="111">
        <f t="shared" si="71"/>
        <v>0.78819446491933809</v>
      </c>
      <c r="O166" s="111">
        <f t="shared" si="71"/>
        <v>0.79054749738109042</v>
      </c>
      <c r="P166" s="111">
        <f t="shared" si="71"/>
        <v>0.79443184723088212</v>
      </c>
      <c r="Q166" s="111">
        <f t="shared" si="71"/>
        <v>0.80094629438910303</v>
      </c>
      <c r="R166" s="111">
        <f t="shared" ref="R166:V166" si="72">IF(R145=0,"",R145/R124)</f>
        <v>0.80833041639305458</v>
      </c>
      <c r="S166" s="111">
        <f t="shared" si="72"/>
        <v>0.816808486916062</v>
      </c>
      <c r="T166" s="111">
        <f t="shared" si="72"/>
        <v>0.82440019627664241</v>
      </c>
      <c r="U166" s="111">
        <f t="shared" si="72"/>
        <v>0.83210715756994613</v>
      </c>
      <c r="V166" s="111">
        <f t="shared" si="72"/>
        <v>0.83740129349817627</v>
      </c>
      <c r="W166" s="111">
        <f t="shared" ref="W166" si="73">IF(W145=0,"",W145/W124)</f>
        <v>0.8470338563714801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0.76110032566495722</v>
      </c>
      <c r="C168" s="124">
        <f t="shared" si="77"/>
        <v>0.76278579639399657</v>
      </c>
      <c r="D168" s="124">
        <f t="shared" si="77"/>
        <v>0.76458827245230054</v>
      </c>
      <c r="E168" s="124">
        <f t="shared" si="77"/>
        <v>0.76722803995723066</v>
      </c>
      <c r="F168" s="124">
        <f t="shared" si="77"/>
        <v>0.77042899862677916</v>
      </c>
      <c r="G168" s="124">
        <f t="shared" si="77"/>
        <v>0.77403442475990214</v>
      </c>
      <c r="H168" s="124">
        <f t="shared" si="77"/>
        <v>0.7783290749731625</v>
      </c>
      <c r="I168" s="124">
        <f t="shared" si="77"/>
        <v>0.78051714663702798</v>
      </c>
      <c r="J168" s="124">
        <f t="shared" si="77"/>
        <v>0.78157177404020983</v>
      </c>
      <c r="K168" s="124">
        <f t="shared" si="77"/>
        <v>0.78304044295343067</v>
      </c>
      <c r="L168" s="124">
        <f t="shared" si="77"/>
        <v>0.78448636530059446</v>
      </c>
      <c r="M168" s="124">
        <f t="shared" si="77"/>
        <v>0.78615463647654737</v>
      </c>
      <c r="N168" s="124">
        <f t="shared" si="77"/>
        <v>0.78801645442914581</v>
      </c>
      <c r="O168" s="124">
        <f t="shared" si="77"/>
        <v>0.78970745002877829</v>
      </c>
      <c r="P168" s="124">
        <f t="shared" si="77"/>
        <v>0.79179395437665923</v>
      </c>
      <c r="Q168" s="124">
        <f t="shared" si="77"/>
        <v>0.79522507818051857</v>
      </c>
      <c r="R168" s="124">
        <f t="shared" ref="R168:V168" si="78">IF(R147=0,"",R147/R126)</f>
        <v>0.80022151751292703</v>
      </c>
      <c r="S168" s="124">
        <f t="shared" si="78"/>
        <v>0.80747082480639265</v>
      </c>
      <c r="T168" s="124">
        <f t="shared" si="78"/>
        <v>0.81594595612168408</v>
      </c>
      <c r="U168" s="124">
        <f t="shared" si="78"/>
        <v>0.82385089398112321</v>
      </c>
      <c r="V168" s="124">
        <f t="shared" si="78"/>
        <v>0.8306610956281606</v>
      </c>
      <c r="W168" s="124">
        <f t="shared" ref="W168" si="79">IF(W147=0,"",W147/W126)</f>
        <v>0.84292683747539221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0.76110032566495722</v>
      </c>
      <c r="C171" s="45">
        <f t="shared" si="86"/>
        <v>0.76278579639399657</v>
      </c>
      <c r="D171" s="45">
        <f t="shared" si="86"/>
        <v>0.76458827245230054</v>
      </c>
      <c r="E171" s="45">
        <f t="shared" si="86"/>
        <v>0.76722803995723066</v>
      </c>
      <c r="F171" s="45">
        <f t="shared" si="86"/>
        <v>0.77042899862677916</v>
      </c>
      <c r="G171" s="45">
        <f t="shared" si="86"/>
        <v>0.77403442475990214</v>
      </c>
      <c r="H171" s="45">
        <f t="shared" si="86"/>
        <v>0.7783290749731625</v>
      </c>
      <c r="I171" s="45">
        <f t="shared" si="86"/>
        <v>0.78051714663702798</v>
      </c>
      <c r="J171" s="45">
        <f t="shared" si="86"/>
        <v>0.78157177404020983</v>
      </c>
      <c r="K171" s="45">
        <f t="shared" si="86"/>
        <v>0.78304044295343067</v>
      </c>
      <c r="L171" s="45">
        <f t="shared" si="86"/>
        <v>0.78448636530059446</v>
      </c>
      <c r="M171" s="45">
        <f t="shared" si="86"/>
        <v>0.78615463647654737</v>
      </c>
      <c r="N171" s="45">
        <f t="shared" si="86"/>
        <v>0.78801645442914581</v>
      </c>
      <c r="O171" s="45">
        <f t="shared" si="86"/>
        <v>0.78970745002877829</v>
      </c>
      <c r="P171" s="45">
        <f t="shared" si="86"/>
        <v>0.79179395437665923</v>
      </c>
      <c r="Q171" s="45">
        <f t="shared" si="86"/>
        <v>0.79522507818051857</v>
      </c>
      <c r="R171" s="45">
        <f t="shared" ref="R171:V171" si="87">IF(R150=0,"",R150/R129)</f>
        <v>0.80022151751292703</v>
      </c>
      <c r="S171" s="45">
        <f t="shared" si="87"/>
        <v>0.80747082480639265</v>
      </c>
      <c r="T171" s="45">
        <f t="shared" si="87"/>
        <v>0.81594595612168408</v>
      </c>
      <c r="U171" s="45">
        <f t="shared" si="87"/>
        <v>0.82385089398112321</v>
      </c>
      <c r="V171" s="45">
        <f t="shared" si="87"/>
        <v>0.8306610956281606</v>
      </c>
      <c r="W171" s="45">
        <f t="shared" ref="W171" si="88">IF(W150=0,"",W150/W129)</f>
        <v>0.84292683747539221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3903.8917201118184</v>
      </c>
      <c r="C173" s="117">
        <f t="shared" si="89"/>
        <v>3779.659052090341</v>
      </c>
      <c r="D173" s="117">
        <f t="shared" si="89"/>
        <v>3086.5442111856755</v>
      </c>
      <c r="E173" s="117">
        <f t="shared" si="89"/>
        <v>3110.329876576955</v>
      </c>
      <c r="F173" s="117">
        <f t="shared" si="89"/>
        <v>2548.7550560082213</v>
      </c>
      <c r="G173" s="117">
        <f t="shared" si="89"/>
        <v>2553.4781882568213</v>
      </c>
      <c r="H173" s="117">
        <f t="shared" si="89"/>
        <v>2856.1521015335779</v>
      </c>
      <c r="I173" s="117">
        <f t="shared" si="89"/>
        <v>2999.1108785077035</v>
      </c>
      <c r="J173" s="117">
        <f t="shared" si="89"/>
        <v>2754.6183740886954</v>
      </c>
      <c r="K173" s="117">
        <f t="shared" si="89"/>
        <v>2670.2940110324707</v>
      </c>
      <c r="L173" s="117">
        <f t="shared" si="89"/>
        <v>4132.9020899544294</v>
      </c>
      <c r="M173" s="117">
        <f t="shared" si="89"/>
        <v>3627.8725467481058</v>
      </c>
      <c r="N173" s="117">
        <f t="shared" si="89"/>
        <v>3110.3268307457593</v>
      </c>
      <c r="O173" s="117">
        <f t="shared" si="89"/>
        <v>2894.4256942490265</v>
      </c>
      <c r="P173" s="117">
        <f t="shared" si="89"/>
        <v>2415.199262309548</v>
      </c>
      <c r="Q173" s="117">
        <f t="shared" si="89"/>
        <v>2510.5029331400715</v>
      </c>
      <c r="R173" s="117">
        <f t="shared" ref="R173:V173" si="90">R174+R177+R179+R189</f>
        <v>2185.5456126229424</v>
      </c>
      <c r="S173" s="117">
        <f t="shared" si="90"/>
        <v>2093.0420174678366</v>
      </c>
      <c r="T173" s="117">
        <f t="shared" si="90"/>
        <v>2063.4853127746405</v>
      </c>
      <c r="U173" s="117">
        <f t="shared" si="90"/>
        <v>1451.3141121623155</v>
      </c>
      <c r="V173" s="117">
        <f t="shared" si="90"/>
        <v>1328.78414066035</v>
      </c>
      <c r="W173" s="117">
        <f t="shared" ref="W173" si="91">W174+W177+W179+W189</f>
        <v>1458.9491067131653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3827.5567486199998</v>
      </c>
      <c r="C174" s="122">
        <f t="shared" si="92"/>
        <v>3712.5424868400005</v>
      </c>
      <c r="D174" s="122">
        <f t="shared" si="92"/>
        <v>3027.6929063039997</v>
      </c>
      <c r="E174" s="122">
        <f t="shared" si="92"/>
        <v>3064.2450498719995</v>
      </c>
      <c r="F174" s="122">
        <f t="shared" si="92"/>
        <v>2488.8352134839997</v>
      </c>
      <c r="G174" s="122">
        <f t="shared" si="92"/>
        <v>2505.529384523998</v>
      </c>
      <c r="H174" s="122">
        <f t="shared" si="92"/>
        <v>2809.9480666320023</v>
      </c>
      <c r="I174" s="122">
        <f t="shared" si="92"/>
        <v>2962.6855907520016</v>
      </c>
      <c r="J174" s="122">
        <f t="shared" si="92"/>
        <v>2712.2717987879996</v>
      </c>
      <c r="K174" s="122">
        <f t="shared" si="92"/>
        <v>2625.8613270479987</v>
      </c>
      <c r="L174" s="122">
        <f t="shared" si="92"/>
        <v>4084.9711784279989</v>
      </c>
      <c r="M174" s="122">
        <f t="shared" si="92"/>
        <v>3575.7770864639992</v>
      </c>
      <c r="N174" s="122">
        <f t="shared" si="92"/>
        <v>3066.4399431599977</v>
      </c>
      <c r="O174" s="122">
        <f t="shared" si="92"/>
        <v>2859.9228240839993</v>
      </c>
      <c r="P174" s="122">
        <f t="shared" si="92"/>
        <v>2379.6047064239992</v>
      </c>
      <c r="Q174" s="122">
        <f t="shared" si="92"/>
        <v>2482.2656922360002</v>
      </c>
      <c r="R174" s="122">
        <f t="shared" ref="R174:V174" si="93">SUM(R175:R176)</f>
        <v>2151.5091131159988</v>
      </c>
      <c r="S174" s="122">
        <f t="shared" si="93"/>
        <v>2068.0226843760001</v>
      </c>
      <c r="T174" s="122">
        <f t="shared" si="93"/>
        <v>2029.9082466959987</v>
      </c>
      <c r="U174" s="122">
        <f t="shared" si="93"/>
        <v>1425.8071046279983</v>
      </c>
      <c r="V174" s="122">
        <f t="shared" si="93"/>
        <v>1305.2025863520007</v>
      </c>
      <c r="W174" s="122">
        <f t="shared" ref="W174" si="94">SUM(W175:W176)</f>
        <v>1439.1404561159998</v>
      </c>
      <c r="DA174" s="130" t="s">
        <v>2076</v>
      </c>
    </row>
    <row r="175" spans="1:105" ht="12" customHeight="1" x14ac:dyDescent="0.25">
      <c r="A175" s="97" t="s">
        <v>51</v>
      </c>
      <c r="B175" s="98">
        <v>3827.5567486199998</v>
      </c>
      <c r="C175" s="98">
        <v>3712.5424868400005</v>
      </c>
      <c r="D175" s="98">
        <v>3027.6929063039997</v>
      </c>
      <c r="E175" s="98">
        <v>3064.2450498719995</v>
      </c>
      <c r="F175" s="98">
        <v>2488.8352134839997</v>
      </c>
      <c r="G175" s="98">
        <v>2505.529384523998</v>
      </c>
      <c r="H175" s="98">
        <v>2809.9480666320023</v>
      </c>
      <c r="I175" s="98">
        <v>2962.6855907520016</v>
      </c>
      <c r="J175" s="98">
        <v>2712.2717987879996</v>
      </c>
      <c r="K175" s="98">
        <v>2625.8613270479987</v>
      </c>
      <c r="L175" s="98">
        <v>4084.9711784279989</v>
      </c>
      <c r="M175" s="98">
        <v>3575.7770864639992</v>
      </c>
      <c r="N175" s="98">
        <v>3066.4399431599977</v>
      </c>
      <c r="O175" s="98">
        <v>2859.9228240839993</v>
      </c>
      <c r="P175" s="98">
        <v>2379.6047064239992</v>
      </c>
      <c r="Q175" s="98">
        <v>2482.2656922360002</v>
      </c>
      <c r="R175" s="98">
        <v>2151.5091131159988</v>
      </c>
      <c r="S175" s="98">
        <v>2068.0226843760001</v>
      </c>
      <c r="T175" s="98">
        <v>2029.9082466959987</v>
      </c>
      <c r="U175" s="98">
        <v>1425.8071046279983</v>
      </c>
      <c r="V175" s="98">
        <v>1305.2025863520007</v>
      </c>
      <c r="W175" s="98">
        <v>1439.1404561159998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76.334971491818663</v>
      </c>
      <c r="C179" s="122">
        <v>67.116565250340273</v>
      </c>
      <c r="D179" s="122">
        <v>58.851304881675723</v>
      </c>
      <c r="E179" s="122">
        <v>46.084826704955482</v>
      </c>
      <c r="F179" s="122">
        <v>59.919842524221451</v>
      </c>
      <c r="G179" s="122">
        <v>47.948803732823464</v>
      </c>
      <c r="H179" s="122">
        <v>46.204034901575795</v>
      </c>
      <c r="I179" s="122">
        <v>36.425287755701774</v>
      </c>
      <c r="J179" s="122">
        <v>42.346575300695953</v>
      </c>
      <c r="K179" s="122">
        <v>44.432683984472007</v>
      </c>
      <c r="L179" s="122">
        <v>47.930911526430663</v>
      </c>
      <c r="M179" s="122">
        <v>52.095460284106586</v>
      </c>
      <c r="N179" s="122">
        <v>43.886887585761691</v>
      </c>
      <c r="O179" s="122">
        <v>34.502870165027097</v>
      </c>
      <c r="P179" s="122">
        <v>35.594555885548608</v>
      </c>
      <c r="Q179" s="122">
        <v>28.237240904071356</v>
      </c>
      <c r="R179" s="122">
        <v>34.036499506943485</v>
      </c>
      <c r="S179" s="122">
        <v>25.019333091836309</v>
      </c>
      <c r="T179" s="122">
        <v>33.577066078641856</v>
      </c>
      <c r="U179" s="122">
        <v>25.507007534317243</v>
      </c>
      <c r="V179" s="122">
        <v>23.581554308349336</v>
      </c>
      <c r="W179" s="122">
        <v>19.808650597165485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76.274188637936632</v>
      </c>
      <c r="C181" s="98">
        <v>67.058950941843207</v>
      </c>
      <c r="D181" s="98">
        <v>58.794897638967576</v>
      </c>
      <c r="E181" s="98">
        <v>46.035130588117127</v>
      </c>
      <c r="F181" s="98">
        <v>59.820992752002432</v>
      </c>
      <c r="G181" s="98">
        <v>47.865160132096946</v>
      </c>
      <c r="H181" s="98">
        <v>46.093736255108134</v>
      </c>
      <c r="I181" s="98">
        <v>36.332041411765665</v>
      </c>
      <c r="J181" s="98">
        <v>42.219190735649995</v>
      </c>
      <c r="K181" s="98">
        <v>44.277427611374655</v>
      </c>
      <c r="L181" s="98">
        <v>47.76140643145267</v>
      </c>
      <c r="M181" s="98">
        <v>51.88136065146351</v>
      </c>
      <c r="N181" s="98">
        <v>43.702462058637721</v>
      </c>
      <c r="O181" s="98">
        <v>34.349428998822361</v>
      </c>
      <c r="P181" s="98">
        <v>35.412520545244867</v>
      </c>
      <c r="Q181" s="98">
        <v>28.113957698379931</v>
      </c>
      <c r="R181" s="98">
        <v>33.848032587314762</v>
      </c>
      <c r="S181" s="98">
        <v>24.883232420909096</v>
      </c>
      <c r="T181" s="98">
        <v>33.3744985907041</v>
      </c>
      <c r="U181" s="98">
        <v>25.346391259148692</v>
      </c>
      <c r="V181" s="98">
        <v>23.430433264244265</v>
      </c>
      <c r="W181" s="98">
        <v>19.682178388587602</v>
      </c>
      <c r="DA181" s="63" t="s">
        <v>2083</v>
      </c>
    </row>
    <row r="182" spans="1:105" ht="12" customHeight="1" x14ac:dyDescent="0.25">
      <c r="A182" s="97" t="s">
        <v>123</v>
      </c>
      <c r="B182" s="98">
        <v>6.0782853882027837E-2</v>
      </c>
      <c r="C182" s="98">
        <v>5.7614308497064469E-2</v>
      </c>
      <c r="D182" s="98">
        <v>5.6407242708149723E-2</v>
      </c>
      <c r="E182" s="98">
        <v>4.9696116838354468E-2</v>
      </c>
      <c r="F182" s="98">
        <v>9.884977221901553E-2</v>
      </c>
      <c r="G182" s="98">
        <v>8.3643600726519884E-2</v>
      </c>
      <c r="H182" s="98">
        <v>0.1102986464676613</v>
      </c>
      <c r="I182" s="98">
        <v>9.3246343936108991E-2</v>
      </c>
      <c r="J182" s="98">
        <v>0.12738456504595758</v>
      </c>
      <c r="K182" s="98">
        <v>0.15525637309735155</v>
      </c>
      <c r="L182" s="98">
        <v>0.16950509497799476</v>
      </c>
      <c r="M182" s="98">
        <v>0.21409963264307527</v>
      </c>
      <c r="N182" s="98">
        <v>0.18442552712396934</v>
      </c>
      <c r="O182" s="98">
        <v>0.15344116620473899</v>
      </c>
      <c r="P182" s="98">
        <v>0.18203534030374405</v>
      </c>
      <c r="Q182" s="98">
        <v>0.12328320569142373</v>
      </c>
      <c r="R182" s="98">
        <v>0.18846691962872661</v>
      </c>
      <c r="S182" s="98">
        <v>0.13610067092721484</v>
      </c>
      <c r="T182" s="98">
        <v>0.20256748793775503</v>
      </c>
      <c r="U182" s="98">
        <v>0.16061627516855165</v>
      </c>
      <c r="V182" s="98">
        <v>0.15112104410507177</v>
      </c>
      <c r="W182" s="98">
        <v>0.12647220857788274</v>
      </c>
      <c r="DA182" s="63" t="s">
        <v>2084</v>
      </c>
    </row>
    <row r="183" spans="1:105" ht="12" customHeight="1" x14ac:dyDescent="0.25">
      <c r="A183" s="100" t="s">
        <v>50</v>
      </c>
      <c r="B183" s="101">
        <v>6.0782853882027837E-2</v>
      </c>
      <c r="C183" s="101">
        <v>5.7614308497064469E-2</v>
      </c>
      <c r="D183" s="101">
        <v>5.6407242708149723E-2</v>
      </c>
      <c r="E183" s="101">
        <v>4.9696116838354468E-2</v>
      </c>
      <c r="F183" s="101">
        <v>9.884977221901553E-2</v>
      </c>
      <c r="G183" s="101">
        <v>8.3643600726519884E-2</v>
      </c>
      <c r="H183" s="101">
        <v>0.1102986464676613</v>
      </c>
      <c r="I183" s="101">
        <v>9.3246343936108991E-2</v>
      </c>
      <c r="J183" s="101">
        <v>0.12738456504595758</v>
      </c>
      <c r="K183" s="101">
        <v>0.15525637309735155</v>
      </c>
      <c r="L183" s="101">
        <v>0.16950509497799476</v>
      </c>
      <c r="M183" s="101">
        <v>0.21409963264307527</v>
      </c>
      <c r="N183" s="101">
        <v>0.18442552712396934</v>
      </c>
      <c r="O183" s="101">
        <v>0.15344116620473899</v>
      </c>
      <c r="P183" s="101">
        <v>0.18203534030374405</v>
      </c>
      <c r="Q183" s="101">
        <v>0.12328320569142373</v>
      </c>
      <c r="R183" s="101">
        <v>0.18846691962872661</v>
      </c>
      <c r="S183" s="101">
        <v>0.13610067092721484</v>
      </c>
      <c r="T183" s="101">
        <v>0.20256748793775503</v>
      </c>
      <c r="U183" s="101">
        <v>0.16061627516855165</v>
      </c>
      <c r="V183" s="101">
        <v>0.15112104410507177</v>
      </c>
      <c r="W183" s="101">
        <v>0.12647220857788274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16833.539271876747</v>
      </c>
      <c r="C194" s="117">
        <f t="shared" si="96"/>
        <v>17047.92417439886</v>
      </c>
      <c r="D194" s="117">
        <f t="shared" si="96"/>
        <v>15342.495024501135</v>
      </c>
      <c r="E194" s="117">
        <f t="shared" si="96"/>
        <v>15889.74385728469</v>
      </c>
      <c r="F194" s="117">
        <f t="shared" si="96"/>
        <v>13737.39738522892</v>
      </c>
      <c r="G194" s="117">
        <f t="shared" si="96"/>
        <v>13931.063578083074</v>
      </c>
      <c r="H194" s="117">
        <f t="shared" si="96"/>
        <v>14901.563454975883</v>
      </c>
      <c r="I194" s="117">
        <f t="shared" si="96"/>
        <v>15177.808496727748</v>
      </c>
      <c r="J194" s="117">
        <f t="shared" si="96"/>
        <v>13408.113596134943</v>
      </c>
      <c r="K194" s="117">
        <f t="shared" si="96"/>
        <v>12492.928877336226</v>
      </c>
      <c r="L194" s="117">
        <f t="shared" si="96"/>
        <v>17349.306920305244</v>
      </c>
      <c r="M194" s="117">
        <f t="shared" si="96"/>
        <v>15480.283608584774</v>
      </c>
      <c r="N194" s="117">
        <f t="shared" si="96"/>
        <v>13969.224686418052</v>
      </c>
      <c r="O194" s="117">
        <f t="shared" si="96"/>
        <v>14427.924601672821</v>
      </c>
      <c r="P194" s="117">
        <f t="shared" si="96"/>
        <v>12980.514946918784</v>
      </c>
      <c r="Q194" s="117">
        <f t="shared" si="96"/>
        <v>14015.517050459579</v>
      </c>
      <c r="R194" s="117">
        <f t="shared" ref="R194:V194" si="97">R195+R198+R200+R210</f>
        <v>13344.078733901317</v>
      </c>
      <c r="S194" s="117">
        <f t="shared" si="97"/>
        <v>13967.648774376881</v>
      </c>
      <c r="T194" s="117">
        <f t="shared" si="97"/>
        <v>15119.863376963398</v>
      </c>
      <c r="U194" s="117">
        <f t="shared" si="97"/>
        <v>12987.133981350047</v>
      </c>
      <c r="V194" s="117">
        <f t="shared" si="97"/>
        <v>13882.204981832141</v>
      </c>
      <c r="W194" s="117">
        <f t="shared" ref="W194" si="98">W195+W198+W200+W210</f>
        <v>14935.707150506038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13856.477540534945</v>
      </c>
      <c r="C195" s="122">
        <f t="shared" si="99"/>
        <v>14069.444959879675</v>
      </c>
      <c r="D195" s="122">
        <f t="shared" si="99"/>
        <v>12271.559030187083</v>
      </c>
      <c r="E195" s="122">
        <f t="shared" si="99"/>
        <v>12827.312034338891</v>
      </c>
      <c r="F195" s="122">
        <f t="shared" si="99"/>
        <v>10523.706335368262</v>
      </c>
      <c r="G195" s="122">
        <f t="shared" si="99"/>
        <v>10774.965569647522</v>
      </c>
      <c r="H195" s="122">
        <f t="shared" si="99"/>
        <v>11812.237675128445</v>
      </c>
      <c r="I195" s="122">
        <f t="shared" si="99"/>
        <v>12034.464478236203</v>
      </c>
      <c r="J195" s="122">
        <f t="shared" si="99"/>
        <v>10435.283658577924</v>
      </c>
      <c r="K195" s="122">
        <f t="shared" si="99"/>
        <v>9520.3096125351185</v>
      </c>
      <c r="L195" s="122">
        <f t="shared" si="99"/>
        <v>14305.62507530426</v>
      </c>
      <c r="M195" s="122">
        <f t="shared" si="99"/>
        <v>12343.271286806228</v>
      </c>
      <c r="N195" s="122">
        <f t="shared" si="99"/>
        <v>10951.794949545949</v>
      </c>
      <c r="O195" s="122">
        <f t="shared" si="99"/>
        <v>11481.730697134739</v>
      </c>
      <c r="P195" s="122">
        <f t="shared" si="99"/>
        <v>10262.846304022854</v>
      </c>
      <c r="Q195" s="122">
        <f t="shared" si="99"/>
        <v>11342.18111336639</v>
      </c>
      <c r="R195" s="122">
        <f t="shared" ref="R195:V195" si="100">SUM(R196:R197)</f>
        <v>10633.799468301397</v>
      </c>
      <c r="S195" s="122">
        <f t="shared" si="100"/>
        <v>11133.829794737576</v>
      </c>
      <c r="T195" s="122">
        <f t="shared" si="100"/>
        <v>12172.879587217496</v>
      </c>
      <c r="U195" s="122">
        <f t="shared" si="100"/>
        <v>10168.349295686645</v>
      </c>
      <c r="V195" s="122">
        <f t="shared" si="100"/>
        <v>11077.951160451024</v>
      </c>
      <c r="W195" s="122">
        <f t="shared" ref="W195" si="101">SUM(W196:W197)</f>
        <v>12028.138683871362</v>
      </c>
      <c r="DA195" s="130" t="s">
        <v>2244</v>
      </c>
    </row>
    <row r="196" spans="1:105" ht="12" customHeight="1" x14ac:dyDescent="0.25">
      <c r="A196" s="97" t="s">
        <v>51</v>
      </c>
      <c r="B196" s="98">
        <v>13763.231075728012</v>
      </c>
      <c r="C196" s="98">
        <v>13975.787466262989</v>
      </c>
      <c r="D196" s="98">
        <v>12191.102902556417</v>
      </c>
      <c r="E196" s="98">
        <v>12744.971068854942</v>
      </c>
      <c r="F196" s="98">
        <v>10456.359105987602</v>
      </c>
      <c r="G196" s="98">
        <v>10706.419206382601</v>
      </c>
      <c r="H196" s="98">
        <v>11738.187570084439</v>
      </c>
      <c r="I196" s="98">
        <v>11959.672021658847</v>
      </c>
      <c r="J196" s="98">
        <v>10370.40371506522</v>
      </c>
      <c r="K196" s="98">
        <v>9461.1717546589007</v>
      </c>
      <c r="L196" s="98">
        <v>14217.056861544368</v>
      </c>
      <c r="M196" s="98">
        <v>12267.399530700608</v>
      </c>
      <c r="N196" s="98">
        <v>10884.37295664914</v>
      </c>
      <c r="O196" s="98">
        <v>11410.92338028968</v>
      </c>
      <c r="P196" s="98">
        <v>10199.614447648019</v>
      </c>
      <c r="Q196" s="98">
        <v>11272.433942843498</v>
      </c>
      <c r="R196" s="98">
        <v>10569.226221605762</v>
      </c>
      <c r="S196" s="98">
        <v>11066.86660150084</v>
      </c>
      <c r="T196" s="98">
        <v>12099.873032907919</v>
      </c>
      <c r="U196" s="98">
        <v>10108.120486172262</v>
      </c>
      <c r="V196" s="98">
        <v>11012.315019765225</v>
      </c>
      <c r="W196" s="98">
        <v>11956.356999624933</v>
      </c>
      <c r="DA196" s="63" t="s">
        <v>2245</v>
      </c>
    </row>
    <row r="197" spans="1:105" ht="12" customHeight="1" x14ac:dyDescent="0.25">
      <c r="A197" s="97" t="s">
        <v>53</v>
      </c>
      <c r="B197" s="98">
        <v>93.246464806932593</v>
      </c>
      <c r="C197" s="98">
        <v>93.657493616685684</v>
      </c>
      <c r="D197" s="98">
        <v>80.456127630667069</v>
      </c>
      <c r="E197" s="98">
        <v>82.340965483949503</v>
      </c>
      <c r="F197" s="98">
        <v>67.347229380661403</v>
      </c>
      <c r="G197" s="98">
        <v>68.54636326492097</v>
      </c>
      <c r="H197" s="98">
        <v>74.050105044004468</v>
      </c>
      <c r="I197" s="98">
        <v>74.79245657735548</v>
      </c>
      <c r="J197" s="98">
        <v>64.879943512704656</v>
      </c>
      <c r="K197" s="98">
        <v>59.137857876217453</v>
      </c>
      <c r="L197" s="98">
        <v>88.568213759892188</v>
      </c>
      <c r="M197" s="98">
        <v>75.871756105620946</v>
      </c>
      <c r="N197" s="98">
        <v>67.421992896808845</v>
      </c>
      <c r="O197" s="98">
        <v>70.807316845059987</v>
      </c>
      <c r="P197" s="98">
        <v>63.231856374836639</v>
      </c>
      <c r="Q197" s="98">
        <v>69.747170522893185</v>
      </c>
      <c r="R197" s="98">
        <v>64.573246695634282</v>
      </c>
      <c r="S197" s="98">
        <v>66.963193236735663</v>
      </c>
      <c r="T197" s="98">
        <v>73.006554309577723</v>
      </c>
      <c r="U197" s="98">
        <v>60.228809514382682</v>
      </c>
      <c r="V197" s="98">
        <v>65.636140685800029</v>
      </c>
      <c r="W197" s="98">
        <v>71.781684246428554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14.124509310437263</v>
      </c>
      <c r="C198" s="122">
        <f t="shared" si="102"/>
        <v>14.64221307260217</v>
      </c>
      <c r="D198" s="122">
        <f t="shared" si="102"/>
        <v>15.347454161029249</v>
      </c>
      <c r="E198" s="122">
        <f t="shared" si="102"/>
        <v>26.785436135307243</v>
      </c>
      <c r="F198" s="122">
        <f t="shared" si="102"/>
        <v>13.528707722732081</v>
      </c>
      <c r="G198" s="122">
        <f t="shared" si="102"/>
        <v>14.203904264537481</v>
      </c>
      <c r="H198" s="122">
        <f t="shared" si="102"/>
        <v>22.143950242047421</v>
      </c>
      <c r="I198" s="122">
        <f t="shared" si="102"/>
        <v>17.730758149643467</v>
      </c>
      <c r="J198" s="122">
        <f t="shared" si="102"/>
        <v>20.166092873440714</v>
      </c>
      <c r="K198" s="122">
        <f t="shared" si="102"/>
        <v>21.111391634125553</v>
      </c>
      <c r="L198" s="122">
        <f t="shared" si="102"/>
        <v>26.241129216762975</v>
      </c>
      <c r="M198" s="122">
        <f t="shared" si="102"/>
        <v>30.296538644238698</v>
      </c>
      <c r="N198" s="122">
        <f t="shared" si="102"/>
        <v>32.50547958036983</v>
      </c>
      <c r="O198" s="122">
        <f t="shared" si="102"/>
        <v>34.75341467006961</v>
      </c>
      <c r="P198" s="122">
        <f t="shared" si="102"/>
        <v>32.446938636696089</v>
      </c>
      <c r="Q198" s="122">
        <f t="shared" si="102"/>
        <v>28.9869961885578</v>
      </c>
      <c r="R198" s="122">
        <f t="shared" si="102"/>
        <v>27.934579297177685</v>
      </c>
      <c r="S198" s="122">
        <f t="shared" si="102"/>
        <v>25.439440701484976</v>
      </c>
      <c r="T198" s="122">
        <f t="shared" si="102"/>
        <v>19.8387418995822</v>
      </c>
      <c r="U198" s="122">
        <f t="shared" si="102"/>
        <v>16.279845000236637</v>
      </c>
      <c r="V198" s="122">
        <f t="shared" si="102"/>
        <v>11.8902614496476</v>
      </c>
      <c r="W198" s="122">
        <f t="shared" si="102"/>
        <v>8.3760412152129291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14.124509310437263</v>
      </c>
      <c r="C199" s="98">
        <f>RES_hhdet_fech!C8</f>
        <v>14.64221307260217</v>
      </c>
      <c r="D199" s="98">
        <f>RES_hhdet_fech!D8</f>
        <v>15.347454161029249</v>
      </c>
      <c r="E199" s="98">
        <f>RES_hhdet_fech!E8</f>
        <v>26.785436135307243</v>
      </c>
      <c r="F199" s="98">
        <f>RES_hhdet_fech!F8</f>
        <v>13.528707722732081</v>
      </c>
      <c r="G199" s="98">
        <f>RES_hhdet_fech!G8</f>
        <v>14.203904264537481</v>
      </c>
      <c r="H199" s="98">
        <f>RES_hhdet_fech!H8</f>
        <v>22.143950242047421</v>
      </c>
      <c r="I199" s="98">
        <f>RES_hhdet_fech!I8</f>
        <v>17.730758149643467</v>
      </c>
      <c r="J199" s="98">
        <f>RES_hhdet_fech!J8</f>
        <v>20.166092873440714</v>
      </c>
      <c r="K199" s="98">
        <f>RES_hhdet_fech!K8</f>
        <v>21.111391634125553</v>
      </c>
      <c r="L199" s="98">
        <f>RES_hhdet_fech!L8</f>
        <v>26.241129216762975</v>
      </c>
      <c r="M199" s="98">
        <f>RES_hhdet_fech!M8</f>
        <v>30.296538644238698</v>
      </c>
      <c r="N199" s="98">
        <f>RES_hhdet_fech!N8</f>
        <v>32.50547958036983</v>
      </c>
      <c r="O199" s="98">
        <f>RES_hhdet_fech!O8</f>
        <v>34.75341467006961</v>
      </c>
      <c r="P199" s="98">
        <f>RES_hhdet_fech!P8</f>
        <v>32.446938636696089</v>
      </c>
      <c r="Q199" s="98">
        <f>RES_hhdet_fech!Q8</f>
        <v>28.9869961885578</v>
      </c>
      <c r="R199" s="98">
        <f>RES_hhdet_fech!R8</f>
        <v>27.934579297177685</v>
      </c>
      <c r="S199" s="98">
        <f>RES_hhdet_fech!S8</f>
        <v>25.439440701484976</v>
      </c>
      <c r="T199" s="98">
        <f>RES_hhdet_fech!T8</f>
        <v>19.8387418995822</v>
      </c>
      <c r="U199" s="98">
        <f>RES_hhdet_fech!U8</f>
        <v>16.279845000236637</v>
      </c>
      <c r="V199" s="98">
        <f>RES_hhdet_fech!V8</f>
        <v>11.8902614496476</v>
      </c>
      <c r="W199" s="98">
        <f>RES_hhdet_fech!W8</f>
        <v>8.3760412152129291</v>
      </c>
      <c r="DA199" s="63" t="s">
        <v>2248</v>
      </c>
    </row>
    <row r="200" spans="1:105" ht="12" customHeight="1" x14ac:dyDescent="0.25">
      <c r="A200" s="121" t="s">
        <v>55</v>
      </c>
      <c r="B200" s="122">
        <v>2150.6539487653404</v>
      </c>
      <c r="C200" s="122">
        <v>2121.6003926351887</v>
      </c>
      <c r="D200" s="122">
        <v>2192.4061284266481</v>
      </c>
      <c r="E200" s="122">
        <v>2155.0369526091895</v>
      </c>
      <c r="F200" s="122">
        <v>2295.3123074930554</v>
      </c>
      <c r="G200" s="122">
        <v>2220.8080011092761</v>
      </c>
      <c r="H200" s="122">
        <v>2168.1540263071856</v>
      </c>
      <c r="I200" s="122">
        <v>2277.7451275433864</v>
      </c>
      <c r="J200" s="122">
        <v>2144.1905938575846</v>
      </c>
      <c r="K200" s="122">
        <v>2147.7322915470263</v>
      </c>
      <c r="L200" s="122">
        <v>2194.5301732243024</v>
      </c>
      <c r="M200" s="122">
        <v>2352.4573640390486</v>
      </c>
      <c r="N200" s="122">
        <v>2221.7810621049775</v>
      </c>
      <c r="O200" s="122">
        <v>2152.8526415160204</v>
      </c>
      <c r="P200" s="122">
        <v>1961.7186603497344</v>
      </c>
      <c r="Q200" s="122">
        <v>1953.2256723381722</v>
      </c>
      <c r="R200" s="122">
        <v>2019.1615347027976</v>
      </c>
      <c r="S200" s="122">
        <v>2102.3945351764733</v>
      </c>
      <c r="T200" s="122">
        <v>2260.0248255757774</v>
      </c>
      <c r="U200" s="122">
        <v>2139.9720260709346</v>
      </c>
      <c r="V200" s="122">
        <v>2146.4568573251918</v>
      </c>
      <c r="W200" s="122">
        <v>2228.1540347288642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2521.2724019472612</v>
      </c>
      <c r="C202" s="98">
        <v>2404.4455811362018</v>
      </c>
      <c r="D202" s="98">
        <v>2424.394451721952</v>
      </c>
      <c r="E202" s="98">
        <v>2085.4653101425865</v>
      </c>
      <c r="F202" s="98">
        <v>2908.870842363177</v>
      </c>
      <c r="G202" s="98">
        <v>2534.9022826744349</v>
      </c>
      <c r="H202" s="98">
        <v>2681.9779060025949</v>
      </c>
      <c r="I202" s="98">
        <v>2237.4907334269033</v>
      </c>
      <c r="J202" s="98">
        <v>2571.7337187787939</v>
      </c>
      <c r="K202" s="98">
        <v>2505.1069363157631</v>
      </c>
      <c r="L202" s="98">
        <v>2605.4161082262794</v>
      </c>
      <c r="M202" s="98">
        <v>2821.9795254819605</v>
      </c>
      <c r="N202" s="98">
        <v>2561.9050088727613</v>
      </c>
      <c r="O202" s="98">
        <v>2274.3850340581653</v>
      </c>
      <c r="P202" s="98">
        <v>2380.4366082234146</v>
      </c>
      <c r="Q202" s="98">
        <v>1851.5446676807098</v>
      </c>
      <c r="R202" s="98">
        <v>2418.0528056242742</v>
      </c>
      <c r="S202" s="98">
        <v>1944.3458192900798</v>
      </c>
      <c r="T202" s="98">
        <v>2707.3167695447974</v>
      </c>
      <c r="U202" s="98">
        <v>2403.6937732630731</v>
      </c>
      <c r="V202" s="98">
        <v>2591.6496976197209</v>
      </c>
      <c r="W202" s="98">
        <v>2291.6991274822503</v>
      </c>
      <c r="DA202" s="63" t="s">
        <v>2251</v>
      </c>
    </row>
    <row r="203" spans="1:105" ht="12" customHeight="1" x14ac:dyDescent="0.25">
      <c r="A203" s="97" t="s">
        <v>123</v>
      </c>
      <c r="B203" s="98">
        <v>2050.1015897260422</v>
      </c>
      <c r="C203" s="98">
        <v>1937.1264468359</v>
      </c>
      <c r="D203" s="98">
        <v>1962.6715413266174</v>
      </c>
      <c r="E203" s="98">
        <v>1689.7957819332282</v>
      </c>
      <c r="F203" s="98">
        <v>2388.4183059671336</v>
      </c>
      <c r="G203" s="98">
        <v>2087.0579432194309</v>
      </c>
      <c r="H203" s="98">
        <v>2221.0122144130182</v>
      </c>
      <c r="I203" s="98">
        <v>1894.3555108786791</v>
      </c>
      <c r="J203" s="98">
        <v>2139.0660419860637</v>
      </c>
      <c r="K203" s="98">
        <v>2090.8180121961027</v>
      </c>
      <c r="L203" s="98">
        <v>2177.0578829349379</v>
      </c>
      <c r="M203" s="98">
        <v>2379.0428886899372</v>
      </c>
      <c r="N203" s="98">
        <v>2170.8200643504665</v>
      </c>
      <c r="O203" s="98">
        <v>1951.1657585397918</v>
      </c>
      <c r="P203" s="98">
        <v>2007.7554537929434</v>
      </c>
      <c r="Q203" s="98">
        <v>1583.1686752625744</v>
      </c>
      <c r="R203" s="98">
        <v>2071.9527356764984</v>
      </c>
      <c r="S203" s="98">
        <v>1703.7429814194343</v>
      </c>
      <c r="T203" s="98">
        <v>2382.6480635492589</v>
      </c>
      <c r="U203" s="98">
        <v>2142.9734990089191</v>
      </c>
      <c r="V203" s="98">
        <v>2319.2008480945706</v>
      </c>
      <c r="W203" s="98">
        <v>2095.9487782930564</v>
      </c>
      <c r="DA203" s="63" t="s">
        <v>2252</v>
      </c>
    </row>
    <row r="204" spans="1:105" ht="12" customHeight="1" x14ac:dyDescent="0.25">
      <c r="A204" s="100" t="s">
        <v>50</v>
      </c>
      <c r="B204" s="101">
        <v>1096.6281779078915</v>
      </c>
      <c r="C204" s="101">
        <v>990.73733301046866</v>
      </c>
      <c r="D204" s="101">
        <v>1026.0951742637021</v>
      </c>
      <c r="E204" s="101">
        <v>878.60009925870872</v>
      </c>
      <c r="F204" s="101">
        <v>1310.7073330169001</v>
      </c>
      <c r="G204" s="101">
        <v>1126.0381577295595</v>
      </c>
      <c r="H204" s="101">
        <v>1187.1757449340587</v>
      </c>
      <c r="I204" s="101">
        <v>1100.5027215184509</v>
      </c>
      <c r="J204" s="101">
        <v>1142.0982245120529</v>
      </c>
      <c r="K204" s="101">
        <v>1125.9753563110742</v>
      </c>
      <c r="L204" s="101">
        <v>1164.106910136908</v>
      </c>
      <c r="M204" s="101">
        <v>1312.6822653751176</v>
      </c>
      <c r="N204" s="101">
        <v>1200.9985345415719</v>
      </c>
      <c r="O204" s="101">
        <v>1116.4895330246636</v>
      </c>
      <c r="P204" s="101">
        <v>1031.3423016844331</v>
      </c>
      <c r="Q204" s="101">
        <v>796.93875451837084</v>
      </c>
      <c r="R204" s="101">
        <v>1044.9193459482315</v>
      </c>
      <c r="S204" s="101">
        <v>895.57567351574573</v>
      </c>
      <c r="T204" s="101">
        <v>1150.631289798607</v>
      </c>
      <c r="U204" s="101">
        <v>1036.7482604826937</v>
      </c>
      <c r="V204" s="101">
        <v>1062.7197512686992</v>
      </c>
      <c r="W204" s="101">
        <v>1046.5298264305336</v>
      </c>
      <c r="DA204" s="131" t="s">
        <v>2253</v>
      </c>
    </row>
    <row r="205" spans="1:105" ht="12" customHeight="1" x14ac:dyDescent="0.25">
      <c r="A205" s="103" t="s">
        <v>52</v>
      </c>
      <c r="B205" s="104">
        <v>953.47341181815045</v>
      </c>
      <c r="C205" s="104">
        <v>946.38911382543131</v>
      </c>
      <c r="D205" s="104">
        <v>936.57636706291532</v>
      </c>
      <c r="E205" s="104">
        <v>811.19568267451973</v>
      </c>
      <c r="F205" s="104">
        <v>1077.7109729502336</v>
      </c>
      <c r="G205" s="104">
        <v>961.01978548987131</v>
      </c>
      <c r="H205" s="104">
        <v>1033.8364694789591</v>
      </c>
      <c r="I205" s="104">
        <v>793.85278936022826</v>
      </c>
      <c r="J205" s="104">
        <v>996.96781747401076</v>
      </c>
      <c r="K205" s="104">
        <v>964.84265588502853</v>
      </c>
      <c r="L205" s="104">
        <v>1012.9509727980294</v>
      </c>
      <c r="M205" s="104">
        <v>1066.3606233148198</v>
      </c>
      <c r="N205" s="104">
        <v>969.82152980889441</v>
      </c>
      <c r="O205" s="104">
        <v>834.67622551512829</v>
      </c>
      <c r="P205" s="104">
        <v>976.41315210851053</v>
      </c>
      <c r="Q205" s="104">
        <v>786.22992074420347</v>
      </c>
      <c r="R205" s="104">
        <v>1027.0333897282674</v>
      </c>
      <c r="S205" s="104">
        <v>808.16730790368842</v>
      </c>
      <c r="T205" s="104">
        <v>1232.0167737506522</v>
      </c>
      <c r="U205" s="104">
        <v>1106.2252385262257</v>
      </c>
      <c r="V205" s="104">
        <v>1256.4810968258714</v>
      </c>
      <c r="W205" s="104">
        <v>1049.4189518625233</v>
      </c>
      <c r="DA205" s="132" t="s">
        <v>2254</v>
      </c>
    </row>
    <row r="206" spans="1:105" ht="12" customHeight="1" x14ac:dyDescent="0.25">
      <c r="A206" s="106" t="s">
        <v>122</v>
      </c>
      <c r="B206" s="101">
        <v>2121.126268343738</v>
      </c>
      <c r="C206" s="101">
        <v>2122.3533290297773</v>
      </c>
      <c r="D206" s="101">
        <v>2216.6057041785998</v>
      </c>
      <c r="E206" s="101">
        <v>2255.6591271874167</v>
      </c>
      <c r="F206" s="101">
        <v>2286.0452846911135</v>
      </c>
      <c r="G206" s="101">
        <v>2274.2071834560234</v>
      </c>
      <c r="H206" s="101">
        <v>2212.8232930077679</v>
      </c>
      <c r="I206" s="101">
        <v>2403.4334524521855</v>
      </c>
      <c r="J206" s="101">
        <v>2226.1545035111481</v>
      </c>
      <c r="K206" s="101">
        <v>2254.0718498272654</v>
      </c>
      <c r="L206" s="101">
        <v>2296.7503508214363</v>
      </c>
      <c r="M206" s="101">
        <v>2466.0926071544122</v>
      </c>
      <c r="N206" s="101">
        <v>2345.8900922926155</v>
      </c>
      <c r="O206" s="101">
        <v>2295.0375861771895</v>
      </c>
      <c r="P206" s="101">
        <v>2077.6853978816216</v>
      </c>
      <c r="Q206" s="101">
        <v>2145.7031265472833</v>
      </c>
      <c r="R206" s="101">
        <v>2154.1837108342843</v>
      </c>
      <c r="S206" s="101">
        <v>2304.1461493688248</v>
      </c>
      <c r="T206" s="101">
        <v>2393.901902939981</v>
      </c>
      <c r="U206" s="101">
        <v>2279.6127314583323</v>
      </c>
      <c r="V206" s="101">
        <v>2252.7373165582371</v>
      </c>
      <c r="W206" s="101">
        <v>2400.4688683248373</v>
      </c>
      <c r="DA206" s="131" t="s">
        <v>2255</v>
      </c>
    </row>
    <row r="207" spans="1:105" ht="12" customHeight="1" x14ac:dyDescent="0.25">
      <c r="A207" s="107" t="s">
        <v>121</v>
      </c>
      <c r="B207" s="104">
        <v>1821.2819447767492</v>
      </c>
      <c r="C207" s="104">
        <v>1810.2871300011875</v>
      </c>
      <c r="D207" s="104">
        <v>1898.5273614261935</v>
      </c>
      <c r="E207" s="104">
        <v>1932.1112463366467</v>
      </c>
      <c r="F207" s="104">
        <v>1982.7493052158411</v>
      </c>
      <c r="G207" s="104">
        <v>1977.8561897748716</v>
      </c>
      <c r="H207" s="104">
        <v>1934.9133402541258</v>
      </c>
      <c r="I207" s="104">
        <v>2133.8374806906181</v>
      </c>
      <c r="J207" s="104">
        <v>1953.3262739483189</v>
      </c>
      <c r="K207" s="104">
        <v>1980.8692595515729</v>
      </c>
      <c r="L207" s="104">
        <v>2019.8735727136318</v>
      </c>
      <c r="M207" s="104">
        <v>2180.7676739962712</v>
      </c>
      <c r="N207" s="104">
        <v>2080.4396857547813</v>
      </c>
      <c r="O207" s="104">
        <v>2049.0223235617509</v>
      </c>
      <c r="P207" s="104">
        <v>1831.2063837666171</v>
      </c>
      <c r="Q207" s="104">
        <v>1889.3283994403409</v>
      </c>
      <c r="R207" s="104">
        <v>1903.5290351263288</v>
      </c>
      <c r="S207" s="104">
        <v>2060.2597869727401</v>
      </c>
      <c r="T207" s="104">
        <v>2146.3947438404321</v>
      </c>
      <c r="U207" s="104">
        <v>2059.3139233278803</v>
      </c>
      <c r="V207" s="104">
        <v>2045.4887596078156</v>
      </c>
      <c r="W207" s="104">
        <v>2185.2319428785572</v>
      </c>
      <c r="DA207" s="132" t="s">
        <v>2256</v>
      </c>
    </row>
    <row r="208" spans="1:105" ht="12" customHeight="1" x14ac:dyDescent="0.25">
      <c r="A208" s="108" t="s">
        <v>53</v>
      </c>
      <c r="B208" s="98">
        <v>922.68768519742173</v>
      </c>
      <c r="C208" s="98">
        <v>872.76241877283496</v>
      </c>
      <c r="D208" s="98">
        <v>936.52515426356285</v>
      </c>
      <c r="E208" s="98">
        <v>948.30249207171425</v>
      </c>
      <c r="F208" s="98">
        <v>1029.8820454871109</v>
      </c>
      <c r="G208" s="98">
        <v>1009.7521411745407</v>
      </c>
      <c r="H208" s="98">
        <v>977.13373513657382</v>
      </c>
      <c r="I208" s="98">
        <v>1183.1762092591784</v>
      </c>
      <c r="J208" s="98">
        <v>987.20943713171687</v>
      </c>
      <c r="K208" s="98">
        <v>1013.1556468869613</v>
      </c>
      <c r="L208" s="98">
        <v>1024.7626494384476</v>
      </c>
      <c r="M208" s="98">
        <v>1150.4532270948464</v>
      </c>
      <c r="N208" s="98">
        <v>1100.3648646344823</v>
      </c>
      <c r="O208" s="98">
        <v>1126.6921093928731</v>
      </c>
      <c r="P208" s="98">
        <v>897.69251418297188</v>
      </c>
      <c r="Q208" s="98">
        <v>919.01453131013989</v>
      </c>
      <c r="R208" s="98">
        <v>932.98644836574601</v>
      </c>
      <c r="S208" s="98">
        <v>1065.2892244556251</v>
      </c>
      <c r="T208" s="98">
        <v>1019.9339769212538</v>
      </c>
      <c r="U208" s="98">
        <v>981.89425089840404</v>
      </c>
      <c r="V208" s="98">
        <v>914.41053955266068</v>
      </c>
      <c r="W208" s="98">
        <v>1068.9702813315498</v>
      </c>
      <c r="DA208" s="63" t="s">
        <v>2257</v>
      </c>
    </row>
    <row r="209" spans="1:105" ht="12" customHeight="1" x14ac:dyDescent="0.25">
      <c r="A209" s="108" t="s">
        <v>52</v>
      </c>
      <c r="B209" s="98">
        <v>898.59425957932729</v>
      </c>
      <c r="C209" s="98">
        <v>937.52471122835277</v>
      </c>
      <c r="D209" s="98">
        <v>962.00220716263073</v>
      </c>
      <c r="E209" s="98">
        <v>983.80875426493208</v>
      </c>
      <c r="F209" s="98">
        <v>952.86725972873001</v>
      </c>
      <c r="G209" s="98">
        <v>968.10404860033066</v>
      </c>
      <c r="H209" s="98">
        <v>957.77960511755202</v>
      </c>
      <c r="I209" s="98">
        <v>950.66127143143945</v>
      </c>
      <c r="J209" s="98">
        <v>966.11683681660179</v>
      </c>
      <c r="K209" s="98">
        <v>967.71361266461145</v>
      </c>
      <c r="L209" s="98">
        <v>995.11092327518429</v>
      </c>
      <c r="M209" s="98">
        <v>1030.3144469014251</v>
      </c>
      <c r="N209" s="98">
        <v>980.07482112029879</v>
      </c>
      <c r="O209" s="98">
        <v>922.33021416887743</v>
      </c>
      <c r="P209" s="98">
        <v>933.51386958364515</v>
      </c>
      <c r="Q209" s="98">
        <v>970.31386813020094</v>
      </c>
      <c r="R209" s="98">
        <v>970.54258676058316</v>
      </c>
      <c r="S209" s="98">
        <v>994.97056251711467</v>
      </c>
      <c r="T209" s="98">
        <v>1126.4607669191782</v>
      </c>
      <c r="U209" s="98">
        <v>1077.4196724294766</v>
      </c>
      <c r="V209" s="98">
        <v>1131.0782200551548</v>
      </c>
      <c r="W209" s="98">
        <v>1116.2616615470074</v>
      </c>
      <c r="DA209" s="63" t="s">
        <v>2258</v>
      </c>
    </row>
    <row r="210" spans="1:105" ht="12" customHeight="1" x14ac:dyDescent="0.25">
      <c r="A210" s="121" t="s">
        <v>54</v>
      </c>
      <c r="B210" s="122">
        <v>812.28327326602562</v>
      </c>
      <c r="C210" s="122">
        <v>842.2366088113946</v>
      </c>
      <c r="D210" s="122">
        <v>863.18241172637408</v>
      </c>
      <c r="E210" s="122">
        <v>880.60943420130172</v>
      </c>
      <c r="F210" s="122">
        <v>904.8500346448717</v>
      </c>
      <c r="G210" s="122">
        <v>921.0861030617375</v>
      </c>
      <c r="H210" s="122">
        <v>899.02780329820609</v>
      </c>
      <c r="I210" s="122">
        <v>847.8681327985139</v>
      </c>
      <c r="J210" s="122">
        <v>808.47325082599514</v>
      </c>
      <c r="K210" s="122">
        <v>803.77558161995535</v>
      </c>
      <c r="L210" s="122">
        <v>822.91054255991844</v>
      </c>
      <c r="M210" s="122">
        <v>754.25841909525877</v>
      </c>
      <c r="N210" s="122">
        <v>763.1431951867562</v>
      </c>
      <c r="O210" s="122">
        <v>758.58784835199117</v>
      </c>
      <c r="P210" s="122">
        <v>723.50304390949827</v>
      </c>
      <c r="Q210" s="122">
        <v>691.12326856645734</v>
      </c>
      <c r="R210" s="122">
        <v>663.1831515999437</v>
      </c>
      <c r="S210" s="122">
        <v>705.98500376134666</v>
      </c>
      <c r="T210" s="122">
        <v>667.1202222705416</v>
      </c>
      <c r="U210" s="122">
        <v>662.53281459223069</v>
      </c>
      <c r="V210" s="122">
        <v>645.90670260627883</v>
      </c>
      <c r="W210" s="122">
        <v>671.03839069059654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812.28327326602562</v>
      </c>
      <c r="C213" s="33">
        <v>842.2366088113946</v>
      </c>
      <c r="D213" s="33">
        <v>863.18241172637408</v>
      </c>
      <c r="E213" s="33">
        <v>880.60943420130172</v>
      </c>
      <c r="F213" s="33">
        <v>904.8500346448717</v>
      </c>
      <c r="G213" s="33">
        <v>921.0861030617375</v>
      </c>
      <c r="H213" s="33">
        <v>899.02780329820609</v>
      </c>
      <c r="I213" s="33">
        <v>847.8681327985139</v>
      </c>
      <c r="J213" s="33">
        <v>808.47325082599514</v>
      </c>
      <c r="K213" s="33">
        <v>803.77558161995535</v>
      </c>
      <c r="L213" s="33">
        <v>822.91054255991844</v>
      </c>
      <c r="M213" s="33">
        <v>754.25841909525877</v>
      </c>
      <c r="N213" s="33">
        <v>763.1431951867562</v>
      </c>
      <c r="O213" s="33">
        <v>758.58784835199117</v>
      </c>
      <c r="P213" s="33">
        <v>723.50304390949827</v>
      </c>
      <c r="Q213" s="33">
        <v>691.12326856645734</v>
      </c>
      <c r="R213" s="33">
        <v>663.1831515999437</v>
      </c>
      <c r="S213" s="33">
        <v>705.98500376134666</v>
      </c>
      <c r="T213" s="33">
        <v>667.1202222705416</v>
      </c>
      <c r="U213" s="33">
        <v>662.53281459223069</v>
      </c>
      <c r="V213" s="33">
        <v>645.90670260627883</v>
      </c>
      <c r="W213" s="33">
        <v>671.03839069059654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11961.288740712766</v>
      </c>
      <c r="C215" s="117">
        <f t="shared" si="103"/>
        <v>12149.344864778215</v>
      </c>
      <c r="D215" s="117">
        <f t="shared" si="103"/>
        <v>10986.80133395242</v>
      </c>
      <c r="E215" s="117">
        <f t="shared" si="103"/>
        <v>11454.444578034543</v>
      </c>
      <c r="F215" s="117">
        <f t="shared" si="103"/>
        <v>9976.0286163282854</v>
      </c>
      <c r="G215" s="117">
        <f t="shared" si="103"/>
        <v>10192.067434562881</v>
      </c>
      <c r="H215" s="117">
        <f t="shared" si="103"/>
        <v>11004.689379152722</v>
      </c>
      <c r="I215" s="117">
        <f t="shared" si="103"/>
        <v>11310.178994230077</v>
      </c>
      <c r="J215" s="117">
        <f t="shared" si="103"/>
        <v>10105.236622182032</v>
      </c>
      <c r="K215" s="117">
        <f t="shared" si="103"/>
        <v>9535.2402170670448</v>
      </c>
      <c r="L215" s="117">
        <f t="shared" si="103"/>
        <v>13285.763163791862</v>
      </c>
      <c r="M215" s="117">
        <f t="shared" si="103"/>
        <v>12005.13231665322</v>
      </c>
      <c r="N215" s="117">
        <f t="shared" si="103"/>
        <v>10947.540370881328</v>
      </c>
      <c r="O215" s="117">
        <f t="shared" si="103"/>
        <v>11371.781822613799</v>
      </c>
      <c r="P215" s="117">
        <f t="shared" si="103"/>
        <v>10262.168965904433</v>
      </c>
      <c r="Q215" s="117">
        <f t="shared" si="103"/>
        <v>11081.590061220568</v>
      </c>
      <c r="R215" s="117">
        <f t="shared" ref="R215:V215" si="104">R216+R219+R221+R231</f>
        <v>10586.819510720758</v>
      </c>
      <c r="S215" s="117">
        <f t="shared" si="104"/>
        <v>11107.641249935688</v>
      </c>
      <c r="T215" s="117">
        <f t="shared" si="104"/>
        <v>12045.950199455952</v>
      </c>
      <c r="U215" s="117">
        <f t="shared" si="104"/>
        <v>10408.592559074634</v>
      </c>
      <c r="V215" s="117">
        <f t="shared" si="104"/>
        <v>11131.696033551547</v>
      </c>
      <c r="W215" s="117">
        <f t="shared" ref="W215" si="105">W216+W219+W221+W231</f>
        <v>12130.416624129057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9708.7714848356336</v>
      </c>
      <c r="C216" s="122">
        <f t="shared" si="106"/>
        <v>9878.16129851201</v>
      </c>
      <c r="D216" s="122">
        <f t="shared" si="106"/>
        <v>8627.8663958502839</v>
      </c>
      <c r="E216" s="122">
        <f t="shared" si="106"/>
        <v>9054.3757952917731</v>
      </c>
      <c r="F216" s="122">
        <f t="shared" si="106"/>
        <v>7470.2831644861681</v>
      </c>
      <c r="G216" s="122">
        <f t="shared" si="106"/>
        <v>7695.8100874299726</v>
      </c>
      <c r="H216" s="122">
        <f t="shared" si="106"/>
        <v>8511.7000307733342</v>
      </c>
      <c r="I216" s="122">
        <f t="shared" si="106"/>
        <v>8757.0540288862394</v>
      </c>
      <c r="J216" s="122">
        <f t="shared" si="106"/>
        <v>7672.2064972707767</v>
      </c>
      <c r="K216" s="122">
        <f t="shared" si="106"/>
        <v>7083.1002106922842</v>
      </c>
      <c r="L216" s="122">
        <f t="shared" si="106"/>
        <v>10758.998551615216</v>
      </c>
      <c r="M216" s="122">
        <f t="shared" si="106"/>
        <v>9377.5650290127869</v>
      </c>
      <c r="N216" s="122">
        <f t="shared" si="106"/>
        <v>8397.8691946024537</v>
      </c>
      <c r="O216" s="122">
        <f t="shared" si="106"/>
        <v>8863.8390744019562</v>
      </c>
      <c r="P216" s="122">
        <f t="shared" si="106"/>
        <v>7926.6742768100648</v>
      </c>
      <c r="Q216" s="122">
        <f t="shared" si="106"/>
        <v>8764.6675518388147</v>
      </c>
      <c r="R216" s="122">
        <f t="shared" ref="R216:V216" si="107">SUM(R217:R218)</f>
        <v>8224.8168378586706</v>
      </c>
      <c r="S216" s="122">
        <f t="shared" si="107"/>
        <v>8622.652340426921</v>
      </c>
      <c r="T216" s="122">
        <f t="shared" si="107"/>
        <v>9440.9949777250386</v>
      </c>
      <c r="U216" s="122">
        <f t="shared" si="107"/>
        <v>7900.8130639651854</v>
      </c>
      <c r="V216" s="122">
        <f t="shared" si="107"/>
        <v>8623.1424616733275</v>
      </c>
      <c r="W216" s="122">
        <f t="shared" ref="W216" si="108">SUM(W217:W218)</f>
        <v>9519.4042088104216</v>
      </c>
      <c r="DA216" s="130" t="s">
        <v>2412</v>
      </c>
    </row>
    <row r="217" spans="1:105" ht="12" customHeight="1" x14ac:dyDescent="0.25">
      <c r="A217" s="97" t="s">
        <v>51</v>
      </c>
      <c r="B217" s="98">
        <v>9615.525020028701</v>
      </c>
      <c r="C217" s="98">
        <v>9784.5038048953247</v>
      </c>
      <c r="D217" s="98">
        <v>8547.4102682196171</v>
      </c>
      <c r="E217" s="98">
        <v>8972.0348298078243</v>
      </c>
      <c r="F217" s="98">
        <v>7402.9359351055064</v>
      </c>
      <c r="G217" s="98">
        <v>7627.2637241650518</v>
      </c>
      <c r="H217" s="98">
        <v>8437.649925729329</v>
      </c>
      <c r="I217" s="98">
        <v>8682.2615723088838</v>
      </c>
      <c r="J217" s="98">
        <v>7607.3265537580719</v>
      </c>
      <c r="K217" s="98">
        <v>7023.9623528160664</v>
      </c>
      <c r="L217" s="98">
        <v>10670.430337855323</v>
      </c>
      <c r="M217" s="98">
        <v>9301.6932729071668</v>
      </c>
      <c r="N217" s="98">
        <v>8330.4472017056451</v>
      </c>
      <c r="O217" s="98">
        <v>8793.031757556897</v>
      </c>
      <c r="P217" s="98">
        <v>7863.4424204352281</v>
      </c>
      <c r="Q217" s="98">
        <v>8694.920381315922</v>
      </c>
      <c r="R217" s="98">
        <v>8160.2435911630355</v>
      </c>
      <c r="S217" s="98">
        <v>8555.6891471901854</v>
      </c>
      <c r="T217" s="98">
        <v>9367.9884234154615</v>
      </c>
      <c r="U217" s="98">
        <v>7840.5842544508023</v>
      </c>
      <c r="V217" s="98">
        <v>8557.5063209875279</v>
      </c>
      <c r="W217" s="98">
        <v>9447.6225245639926</v>
      </c>
      <c r="DA217" s="63" t="s">
        <v>2413</v>
      </c>
    </row>
    <row r="218" spans="1:105" ht="12" customHeight="1" x14ac:dyDescent="0.25">
      <c r="A218" s="97" t="s">
        <v>53</v>
      </c>
      <c r="B218" s="98">
        <v>93.246464806932593</v>
      </c>
      <c r="C218" s="98">
        <v>93.657493616685684</v>
      </c>
      <c r="D218" s="98">
        <v>80.456127630667069</v>
      </c>
      <c r="E218" s="98">
        <v>82.340965483949503</v>
      </c>
      <c r="F218" s="98">
        <v>67.347229380661403</v>
      </c>
      <c r="G218" s="98">
        <v>68.54636326492097</v>
      </c>
      <c r="H218" s="98">
        <v>74.050105044004468</v>
      </c>
      <c r="I218" s="98">
        <v>74.79245657735548</v>
      </c>
      <c r="J218" s="98">
        <v>64.879943512704656</v>
      </c>
      <c r="K218" s="98">
        <v>59.137857876217453</v>
      </c>
      <c r="L218" s="98">
        <v>88.568213759892188</v>
      </c>
      <c r="M218" s="98">
        <v>75.871756105620946</v>
      </c>
      <c r="N218" s="98">
        <v>67.421992896808845</v>
      </c>
      <c r="O218" s="98">
        <v>70.807316845059987</v>
      </c>
      <c r="P218" s="98">
        <v>63.231856374836639</v>
      </c>
      <c r="Q218" s="98">
        <v>69.747170522893185</v>
      </c>
      <c r="R218" s="98">
        <v>64.573246695634282</v>
      </c>
      <c r="S218" s="98">
        <v>66.963193236735663</v>
      </c>
      <c r="T218" s="98">
        <v>73.006554309577723</v>
      </c>
      <c r="U218" s="98">
        <v>60.228809514382682</v>
      </c>
      <c r="V218" s="98">
        <v>65.636140685800029</v>
      </c>
      <c r="W218" s="98">
        <v>71.781684246428554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27.184095799838598</v>
      </c>
      <c r="C219" s="122">
        <f t="shared" si="109"/>
        <v>29.111514184973998</v>
      </c>
      <c r="D219" s="122">
        <f t="shared" si="109"/>
        <v>31.629596534650993</v>
      </c>
      <c r="E219" s="122">
        <f t="shared" si="109"/>
        <v>57.140470503506528</v>
      </c>
      <c r="F219" s="122">
        <f t="shared" si="109"/>
        <v>30.486624712858653</v>
      </c>
      <c r="G219" s="122">
        <f t="shared" si="109"/>
        <v>34.404897684636353</v>
      </c>
      <c r="H219" s="122">
        <f t="shared" si="109"/>
        <v>58.539839599986081</v>
      </c>
      <c r="I219" s="122">
        <f t="shared" si="109"/>
        <v>49.011781528184414</v>
      </c>
      <c r="J219" s="122">
        <f t="shared" si="109"/>
        <v>57.057879821023398</v>
      </c>
      <c r="K219" s="122">
        <f t="shared" si="109"/>
        <v>61.381635908240789</v>
      </c>
      <c r="L219" s="122">
        <f t="shared" si="109"/>
        <v>78.445281771749734</v>
      </c>
      <c r="M219" s="122">
        <f t="shared" si="109"/>
        <v>93.121829787959598</v>
      </c>
      <c r="N219" s="122">
        <f t="shared" si="109"/>
        <v>102.83922950312132</v>
      </c>
      <c r="O219" s="122">
        <f t="shared" si="109"/>
        <v>113.16665667123189</v>
      </c>
      <c r="P219" s="122">
        <f t="shared" si="109"/>
        <v>107.91766499926419</v>
      </c>
      <c r="Q219" s="122">
        <f t="shared" si="109"/>
        <v>98.111449624292874</v>
      </c>
      <c r="R219" s="122">
        <f t="shared" si="109"/>
        <v>96.208423326498988</v>
      </c>
      <c r="S219" s="122">
        <f t="shared" si="109"/>
        <v>89.411410945937732</v>
      </c>
      <c r="T219" s="122">
        <f t="shared" si="109"/>
        <v>71.606577149514706</v>
      </c>
      <c r="U219" s="122">
        <f t="shared" si="109"/>
        <v>60.808104390043908</v>
      </c>
      <c r="V219" s="122">
        <f t="shared" si="109"/>
        <v>46.442193685500655</v>
      </c>
      <c r="W219" s="122">
        <f t="shared" si="109"/>
        <v>34.461474307956685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27.184095799838598</v>
      </c>
      <c r="C220" s="98">
        <f>RES_hhdet_tesh!C8</f>
        <v>29.111514184973998</v>
      </c>
      <c r="D220" s="98">
        <f>RES_hhdet_tesh!D8</f>
        <v>31.629596534650993</v>
      </c>
      <c r="E220" s="98">
        <f>RES_hhdet_tesh!E8</f>
        <v>57.140470503506528</v>
      </c>
      <c r="F220" s="98">
        <f>RES_hhdet_tesh!F8</f>
        <v>30.486624712858653</v>
      </c>
      <c r="G220" s="98">
        <f>RES_hhdet_tesh!G8</f>
        <v>34.404897684636353</v>
      </c>
      <c r="H220" s="98">
        <f>RES_hhdet_tesh!H8</f>
        <v>58.539839599986081</v>
      </c>
      <c r="I220" s="98">
        <f>RES_hhdet_tesh!I8</f>
        <v>49.011781528184414</v>
      </c>
      <c r="J220" s="98">
        <f>RES_hhdet_tesh!J8</f>
        <v>57.057879821023398</v>
      </c>
      <c r="K220" s="98">
        <f>RES_hhdet_tesh!K8</f>
        <v>61.381635908240789</v>
      </c>
      <c r="L220" s="98">
        <f>RES_hhdet_tesh!L8</f>
        <v>78.445281771749734</v>
      </c>
      <c r="M220" s="98">
        <f>RES_hhdet_tesh!M8</f>
        <v>93.121829787959598</v>
      </c>
      <c r="N220" s="98">
        <f>RES_hhdet_tesh!N8</f>
        <v>102.83922950312132</v>
      </c>
      <c r="O220" s="98">
        <f>RES_hhdet_tesh!O8</f>
        <v>113.16665667123189</v>
      </c>
      <c r="P220" s="98">
        <f>RES_hhdet_tesh!P8</f>
        <v>107.91766499926419</v>
      </c>
      <c r="Q220" s="98">
        <f>RES_hhdet_tesh!Q8</f>
        <v>98.111449624292874</v>
      </c>
      <c r="R220" s="98">
        <f>RES_hhdet_tesh!R8</f>
        <v>96.208423326498988</v>
      </c>
      <c r="S220" s="98">
        <f>RES_hhdet_tesh!S8</f>
        <v>89.411410945937732</v>
      </c>
      <c r="T220" s="98">
        <f>RES_hhdet_tesh!T8</f>
        <v>71.606577149514706</v>
      </c>
      <c r="U220" s="98">
        <f>RES_hhdet_tesh!U8</f>
        <v>60.808104390043908</v>
      </c>
      <c r="V220" s="98">
        <f>RES_hhdet_tesh!V8</f>
        <v>46.442193685500655</v>
      </c>
      <c r="W220" s="98">
        <f>RES_hhdet_tesh!W8</f>
        <v>34.461474307956685</v>
      </c>
      <c r="DA220" s="63" t="s">
        <v>2416</v>
      </c>
    </row>
    <row r="221" spans="1:105" ht="12" customHeight="1" x14ac:dyDescent="0.25">
      <c r="A221" s="121" t="s">
        <v>55</v>
      </c>
      <c r="B221" s="122">
        <v>1607.1040962623231</v>
      </c>
      <c r="C221" s="122">
        <v>1599.625929676853</v>
      </c>
      <c r="D221" s="122">
        <v>1667.3261925744066</v>
      </c>
      <c r="E221" s="122">
        <v>1667.3000620691539</v>
      </c>
      <c r="F221" s="122">
        <v>1778.1361210304044</v>
      </c>
      <c r="G221" s="122">
        <v>1748.90009751054</v>
      </c>
      <c r="H221" s="122">
        <v>1734.7100302631547</v>
      </c>
      <c r="I221" s="122">
        <v>1842.3375680792924</v>
      </c>
      <c r="J221" s="122">
        <v>1744.092372178103</v>
      </c>
      <c r="K221" s="122">
        <v>1761.3695829996773</v>
      </c>
      <c r="L221" s="122">
        <v>1802.757229904526</v>
      </c>
      <c r="M221" s="122">
        <v>1941.4817045792636</v>
      </c>
      <c r="N221" s="122">
        <v>1845.4625518829571</v>
      </c>
      <c r="O221" s="122">
        <v>1795.7136161957426</v>
      </c>
      <c r="P221" s="122">
        <v>1654.7116879544542</v>
      </c>
      <c r="Q221" s="122">
        <v>1669.2125044793238</v>
      </c>
      <c r="R221" s="122">
        <v>1735.1008215732752</v>
      </c>
      <c r="S221" s="122">
        <v>1825.515205274711</v>
      </c>
      <c r="T221" s="122">
        <v>1989.014596972753</v>
      </c>
      <c r="U221" s="122">
        <v>1901.1431391257654</v>
      </c>
      <c r="V221" s="122">
        <v>1925.581808932214</v>
      </c>
      <c r="W221" s="122">
        <v>2010.914672521277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1687.4151164502705</v>
      </c>
      <c r="C223" s="98">
        <v>1613.6524951138772</v>
      </c>
      <c r="D223" s="98">
        <v>1630.2367579807847</v>
      </c>
      <c r="E223" s="98">
        <v>1409.0012447864415</v>
      </c>
      <c r="F223" s="98">
        <v>1978.988729466759</v>
      </c>
      <c r="G223" s="98">
        <v>1739.2424359032509</v>
      </c>
      <c r="H223" s="98">
        <v>1860.4256745789987</v>
      </c>
      <c r="I223" s="98">
        <v>1561.1130453291735</v>
      </c>
      <c r="J223" s="98">
        <v>1797.898075898303</v>
      </c>
      <c r="K223" s="98">
        <v>1757.7513308660841</v>
      </c>
      <c r="L223" s="98">
        <v>1834.7375367166637</v>
      </c>
      <c r="M223" s="98">
        <v>1998.3506356940907</v>
      </c>
      <c r="N223" s="98">
        <v>1826.2113479521659</v>
      </c>
      <c r="O223" s="98">
        <v>1633.4562168897376</v>
      </c>
      <c r="P223" s="98">
        <v>1733.7695870548562</v>
      </c>
      <c r="Q223" s="98">
        <v>1375.7121940376637</v>
      </c>
      <c r="R223" s="98">
        <v>1829.6726133121172</v>
      </c>
      <c r="S223" s="98">
        <v>1507.0816132574021</v>
      </c>
      <c r="T223" s="98">
        <v>2157.7563287796256</v>
      </c>
      <c r="U223" s="98">
        <v>1953.0465243090648</v>
      </c>
      <c r="V223" s="98">
        <v>2133.140064718903</v>
      </c>
      <c r="W223" s="98">
        <v>1915.0334600820288</v>
      </c>
      <c r="DA223" s="63" t="s">
        <v>2419</v>
      </c>
    </row>
    <row r="224" spans="1:105" ht="12" customHeight="1" x14ac:dyDescent="0.25">
      <c r="A224" s="97" t="s">
        <v>123</v>
      </c>
      <c r="B224" s="98">
        <v>1687.4151164502707</v>
      </c>
      <c r="C224" s="98">
        <v>1613.678269296405</v>
      </c>
      <c r="D224" s="98">
        <v>1630.3160312688688</v>
      </c>
      <c r="E224" s="98">
        <v>1409.0628500789599</v>
      </c>
      <c r="F224" s="98">
        <v>1978.9480387987478</v>
      </c>
      <c r="G224" s="98">
        <v>1739.1693470850598</v>
      </c>
      <c r="H224" s="98">
        <v>1860.2810201012683</v>
      </c>
      <c r="I224" s="98">
        <v>1561.3645235185024</v>
      </c>
      <c r="J224" s="98">
        <v>1796.9111416829965</v>
      </c>
      <c r="K224" s="98">
        <v>1756.7819977250533</v>
      </c>
      <c r="L224" s="98">
        <v>1834.0185884583186</v>
      </c>
      <c r="M224" s="98">
        <v>1997.8068107902516</v>
      </c>
      <c r="N224" s="98">
        <v>1825.9222070069472</v>
      </c>
      <c r="O224" s="98">
        <v>1633.1861732274608</v>
      </c>
      <c r="P224" s="98">
        <v>1736.6691426344928</v>
      </c>
      <c r="Q224" s="98">
        <v>1376.9612334567832</v>
      </c>
      <c r="R224" s="98">
        <v>1832.3393685226604</v>
      </c>
      <c r="S224" s="98">
        <v>1507.5986453810617</v>
      </c>
      <c r="T224" s="98">
        <v>2159.2548221295879</v>
      </c>
      <c r="U224" s="98">
        <v>1953.3251587847794</v>
      </c>
      <c r="V224" s="98">
        <v>2133.499152193041</v>
      </c>
      <c r="W224" s="98">
        <v>1918.8715666896951</v>
      </c>
      <c r="DA224" s="63" t="s">
        <v>2420</v>
      </c>
    </row>
    <row r="225" spans="1:105" ht="12" customHeight="1" x14ac:dyDescent="0.25">
      <c r="A225" s="100" t="s">
        <v>50</v>
      </c>
      <c r="B225" s="101">
        <v>733.94170463212026</v>
      </c>
      <c r="C225" s="101">
        <v>667.28915547097347</v>
      </c>
      <c r="D225" s="101">
        <v>693.73966420595355</v>
      </c>
      <c r="E225" s="101">
        <v>597.86716740444012</v>
      </c>
      <c r="F225" s="101">
        <v>901.23706584851391</v>
      </c>
      <c r="G225" s="101">
        <v>778.14956159518874</v>
      </c>
      <c r="H225" s="101">
        <v>826.44455062230929</v>
      </c>
      <c r="I225" s="101">
        <v>767.51173415827463</v>
      </c>
      <c r="J225" s="101">
        <v>799.94332420898559</v>
      </c>
      <c r="K225" s="101">
        <v>791.93934184002501</v>
      </c>
      <c r="L225" s="101">
        <v>821.06761566028888</v>
      </c>
      <c r="M225" s="101">
        <v>931.44618747543211</v>
      </c>
      <c r="N225" s="101">
        <v>856.10067719805272</v>
      </c>
      <c r="O225" s="101">
        <v>798.50994771233263</v>
      </c>
      <c r="P225" s="101">
        <v>760.2559905259825</v>
      </c>
      <c r="Q225" s="101">
        <v>590.73131271258012</v>
      </c>
      <c r="R225" s="101">
        <v>805.30597879439324</v>
      </c>
      <c r="S225" s="101">
        <v>699.43133747737318</v>
      </c>
      <c r="T225" s="101">
        <v>927.23804837893579</v>
      </c>
      <c r="U225" s="101">
        <v>847.09992025855365</v>
      </c>
      <c r="V225" s="101">
        <v>877.01805536716995</v>
      </c>
      <c r="W225" s="101">
        <v>869.45261482717206</v>
      </c>
      <c r="DA225" s="131" t="s">
        <v>2421</v>
      </c>
    </row>
    <row r="226" spans="1:105" ht="12" customHeight="1" x14ac:dyDescent="0.25">
      <c r="A226" s="103" t="s">
        <v>52</v>
      </c>
      <c r="B226" s="104">
        <v>953.47341181815045</v>
      </c>
      <c r="C226" s="104">
        <v>946.38911382543131</v>
      </c>
      <c r="D226" s="104">
        <v>936.57636706291532</v>
      </c>
      <c r="E226" s="104">
        <v>811.19568267451973</v>
      </c>
      <c r="F226" s="104">
        <v>1077.7109729502336</v>
      </c>
      <c r="G226" s="104">
        <v>961.01978548987131</v>
      </c>
      <c r="H226" s="104">
        <v>1033.8364694789591</v>
      </c>
      <c r="I226" s="104">
        <v>793.85278936022826</v>
      </c>
      <c r="J226" s="104">
        <v>996.96781747401076</v>
      </c>
      <c r="K226" s="104">
        <v>964.84265588502853</v>
      </c>
      <c r="L226" s="104">
        <v>1012.9509727980294</v>
      </c>
      <c r="M226" s="104">
        <v>1066.3606233148198</v>
      </c>
      <c r="N226" s="104">
        <v>969.82152980889441</v>
      </c>
      <c r="O226" s="104">
        <v>834.67622551512829</v>
      </c>
      <c r="P226" s="104">
        <v>976.41315210851053</v>
      </c>
      <c r="Q226" s="104">
        <v>786.22992074420347</v>
      </c>
      <c r="R226" s="104">
        <v>1027.0333897282674</v>
      </c>
      <c r="S226" s="104">
        <v>808.16730790368842</v>
      </c>
      <c r="T226" s="104">
        <v>1232.0167737506522</v>
      </c>
      <c r="U226" s="104">
        <v>1106.2252385262257</v>
      </c>
      <c r="V226" s="104">
        <v>1256.4810968258714</v>
      </c>
      <c r="W226" s="104">
        <v>1049.4189518625233</v>
      </c>
      <c r="DA226" s="132" t="s">
        <v>2422</v>
      </c>
    </row>
    <row r="227" spans="1:105" ht="12" customHeight="1" x14ac:dyDescent="0.25">
      <c r="A227" s="106" t="s">
        <v>122</v>
      </c>
      <c r="B227" s="101">
        <v>1590.4293431313008</v>
      </c>
      <c r="C227" s="101">
        <v>1596.7260083693009</v>
      </c>
      <c r="D227" s="101">
        <v>1673.8327943160805</v>
      </c>
      <c r="E227" s="101">
        <v>1710.3131053508848</v>
      </c>
      <c r="F227" s="101">
        <v>1746.0867551629296</v>
      </c>
      <c r="G227" s="101">
        <v>1750.0092941286596</v>
      </c>
      <c r="H227" s="101">
        <v>1718.5958963551252</v>
      </c>
      <c r="I227" s="101">
        <v>1874.8892164219483</v>
      </c>
      <c r="J227" s="101">
        <v>1738.487712658821</v>
      </c>
      <c r="K227" s="101">
        <v>1762.4144657815445</v>
      </c>
      <c r="L227" s="101">
        <v>1799.6185929420806</v>
      </c>
      <c r="M227" s="101">
        <v>1935.6642402236091</v>
      </c>
      <c r="N227" s="101">
        <v>1847.6728556551361</v>
      </c>
      <c r="O227" s="101">
        <v>1812.353332322414</v>
      </c>
      <c r="P227" s="101">
        <v>1644.0521139935668</v>
      </c>
      <c r="Q227" s="101">
        <v>1702.0404384499541</v>
      </c>
      <c r="R227" s="101">
        <v>1720.2449319099032</v>
      </c>
      <c r="S227" s="101">
        <v>1861.6537306308971</v>
      </c>
      <c r="T227" s="101">
        <v>1965.1197084893124</v>
      </c>
      <c r="U227" s="101">
        <v>1893.0265521753115</v>
      </c>
      <c r="V227" s="101">
        <v>1897.5118945998508</v>
      </c>
      <c r="W227" s="101">
        <v>2030.4999180624607</v>
      </c>
      <c r="DA227" s="131" t="s">
        <v>2423</v>
      </c>
    </row>
    <row r="228" spans="1:105" ht="12" customHeight="1" x14ac:dyDescent="0.25">
      <c r="A228" s="107" t="s">
        <v>121</v>
      </c>
      <c r="B228" s="104">
        <v>1590.4293431313008</v>
      </c>
      <c r="C228" s="104">
        <v>1597.3539991825082</v>
      </c>
      <c r="D228" s="104">
        <v>1674.8998203736471</v>
      </c>
      <c r="E228" s="104">
        <v>1712.041986243926</v>
      </c>
      <c r="F228" s="104">
        <v>1747.230331635207</v>
      </c>
      <c r="G228" s="104">
        <v>1750.9049237788518</v>
      </c>
      <c r="H228" s="104">
        <v>1718.8546711771578</v>
      </c>
      <c r="I228" s="104">
        <v>1874.2978231758145</v>
      </c>
      <c r="J228" s="104">
        <v>1737.7609718571391</v>
      </c>
      <c r="K228" s="104">
        <v>1761.216406082312</v>
      </c>
      <c r="L228" s="104">
        <v>1798.8254549405772</v>
      </c>
      <c r="M228" s="104">
        <v>1934.8620109290475</v>
      </c>
      <c r="N228" s="104">
        <v>1847.3763168169146</v>
      </c>
      <c r="O228" s="104">
        <v>1813.0338415684353</v>
      </c>
      <c r="P228" s="104">
        <v>1646.6693918713586</v>
      </c>
      <c r="Q228" s="104">
        <v>1706.395151472796</v>
      </c>
      <c r="R228" s="104">
        <v>1724.7039110571436</v>
      </c>
      <c r="S228" s="104">
        <v>1865.1078420726994</v>
      </c>
      <c r="T228" s="104">
        <v>1967.2945376822763</v>
      </c>
      <c r="U228" s="104">
        <v>1894.4609065788193</v>
      </c>
      <c r="V228" s="104">
        <v>1896.8067886649183</v>
      </c>
      <c r="W228" s="104">
        <v>2021.7156812897758</v>
      </c>
      <c r="DA228" s="132" t="s">
        <v>2424</v>
      </c>
    </row>
    <row r="229" spans="1:105" ht="12" customHeight="1" x14ac:dyDescent="0.25">
      <c r="A229" s="108" t="s">
        <v>53</v>
      </c>
      <c r="B229" s="98">
        <v>691.83508355197375</v>
      </c>
      <c r="C229" s="98">
        <v>659.82928795415569</v>
      </c>
      <c r="D229" s="98">
        <v>712.89761321101662</v>
      </c>
      <c r="E229" s="98">
        <v>728.23323197899401</v>
      </c>
      <c r="F229" s="98">
        <v>794.36307190647699</v>
      </c>
      <c r="G229" s="98">
        <v>782.80087517852132</v>
      </c>
      <c r="H229" s="98">
        <v>761.07506605960589</v>
      </c>
      <c r="I229" s="98">
        <v>923.63655174437531</v>
      </c>
      <c r="J229" s="98">
        <v>771.64413504053732</v>
      </c>
      <c r="K229" s="98">
        <v>793.50279341770045</v>
      </c>
      <c r="L229" s="98">
        <v>803.71453166539288</v>
      </c>
      <c r="M229" s="98">
        <v>904.54756402762246</v>
      </c>
      <c r="N229" s="98">
        <v>867.30149569661569</v>
      </c>
      <c r="O229" s="98">
        <v>890.70362739955772</v>
      </c>
      <c r="P229" s="98">
        <v>713.15552228771332</v>
      </c>
      <c r="Q229" s="98">
        <v>736.08128334259493</v>
      </c>
      <c r="R229" s="98">
        <v>754.16132429656057</v>
      </c>
      <c r="S229" s="98">
        <v>870.13727955558443</v>
      </c>
      <c r="T229" s="98">
        <v>840.83377076309796</v>
      </c>
      <c r="U229" s="98">
        <v>817.0412341493427</v>
      </c>
      <c r="V229" s="98">
        <v>765.72856860976333</v>
      </c>
      <c r="W229" s="98">
        <v>905.45401974276876</v>
      </c>
      <c r="DA229" s="63" t="s">
        <v>2425</v>
      </c>
    </row>
    <row r="230" spans="1:105" ht="12" customHeight="1" x14ac:dyDescent="0.25">
      <c r="A230" s="108" t="s">
        <v>52</v>
      </c>
      <c r="B230" s="98">
        <v>898.59425957932729</v>
      </c>
      <c r="C230" s="98">
        <v>937.52471122835277</v>
      </c>
      <c r="D230" s="98">
        <v>962.00220716263073</v>
      </c>
      <c r="E230" s="98">
        <v>983.80875426493208</v>
      </c>
      <c r="F230" s="98">
        <v>952.86725972873001</v>
      </c>
      <c r="G230" s="98">
        <v>968.10404860033066</v>
      </c>
      <c r="H230" s="98">
        <v>957.77960511755202</v>
      </c>
      <c r="I230" s="98">
        <v>950.66127143143945</v>
      </c>
      <c r="J230" s="98">
        <v>966.11683681660179</v>
      </c>
      <c r="K230" s="98">
        <v>967.71361266461145</v>
      </c>
      <c r="L230" s="98">
        <v>995.11092327518429</v>
      </c>
      <c r="M230" s="98">
        <v>1030.3144469014251</v>
      </c>
      <c r="N230" s="98">
        <v>980.07482112029879</v>
      </c>
      <c r="O230" s="98">
        <v>922.33021416887743</v>
      </c>
      <c r="P230" s="98">
        <v>933.51386958364515</v>
      </c>
      <c r="Q230" s="98">
        <v>970.31386813020094</v>
      </c>
      <c r="R230" s="98">
        <v>970.54258676058316</v>
      </c>
      <c r="S230" s="98">
        <v>994.97056251711467</v>
      </c>
      <c r="T230" s="98">
        <v>1126.4607669191782</v>
      </c>
      <c r="U230" s="98">
        <v>1077.4196724294766</v>
      </c>
      <c r="V230" s="98">
        <v>1131.0782200551548</v>
      </c>
      <c r="W230" s="98">
        <v>1116.2616615470074</v>
      </c>
      <c r="DA230" s="63" t="s">
        <v>2426</v>
      </c>
    </row>
    <row r="231" spans="1:105" ht="12" customHeight="1" x14ac:dyDescent="0.25">
      <c r="A231" s="121" t="s">
        <v>54</v>
      </c>
      <c r="B231" s="122">
        <v>618.22906381496955</v>
      </c>
      <c r="C231" s="122">
        <v>642.44612240437868</v>
      </c>
      <c r="D231" s="122">
        <v>659.97914899307875</v>
      </c>
      <c r="E231" s="122">
        <v>675.6282501701105</v>
      </c>
      <c r="F231" s="122">
        <v>697.12270609885502</v>
      </c>
      <c r="G231" s="122">
        <v>712.95235193773203</v>
      </c>
      <c r="H231" s="122">
        <v>699.73947851624689</v>
      </c>
      <c r="I231" s="122">
        <v>661.77561573636081</v>
      </c>
      <c r="J231" s="122">
        <v>631.87987291212858</v>
      </c>
      <c r="K231" s="122">
        <v>629.38878746684111</v>
      </c>
      <c r="L231" s="122">
        <v>645.56210050037043</v>
      </c>
      <c r="M231" s="122">
        <v>592.96375327320857</v>
      </c>
      <c r="N231" s="122">
        <v>601.36939489279712</v>
      </c>
      <c r="O231" s="122">
        <v>599.06247534486852</v>
      </c>
      <c r="P231" s="122">
        <v>572.86533614065127</v>
      </c>
      <c r="Q231" s="122">
        <v>549.59855527813659</v>
      </c>
      <c r="R231" s="122">
        <v>530.69342796231251</v>
      </c>
      <c r="S231" s="122">
        <v>570.06229328811878</v>
      </c>
      <c r="T231" s="122">
        <v>544.33404760864744</v>
      </c>
      <c r="U231" s="122">
        <v>545.82825159363904</v>
      </c>
      <c r="V231" s="122">
        <v>536.52956926050399</v>
      </c>
      <c r="W231" s="122">
        <v>565.63626848940123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618.22906381496955</v>
      </c>
      <c r="C234" s="33">
        <v>642.44612240437868</v>
      </c>
      <c r="D234" s="33">
        <v>659.97914899307875</v>
      </c>
      <c r="E234" s="33">
        <v>675.6282501701105</v>
      </c>
      <c r="F234" s="33">
        <v>697.12270609885502</v>
      </c>
      <c r="G234" s="33">
        <v>712.95235193773203</v>
      </c>
      <c r="H234" s="33">
        <v>699.73947851624689</v>
      </c>
      <c r="I234" s="33">
        <v>661.77561573636081</v>
      </c>
      <c r="J234" s="33">
        <v>631.87987291212858</v>
      </c>
      <c r="K234" s="33">
        <v>629.38878746684111</v>
      </c>
      <c r="L234" s="33">
        <v>645.56210050037043</v>
      </c>
      <c r="M234" s="33">
        <v>592.96375327320857</v>
      </c>
      <c r="N234" s="33">
        <v>601.36939489279712</v>
      </c>
      <c r="O234" s="33">
        <v>599.06247534486852</v>
      </c>
      <c r="P234" s="33">
        <v>572.86533614065127</v>
      </c>
      <c r="Q234" s="33">
        <v>549.59855527813659</v>
      </c>
      <c r="R234" s="33">
        <v>530.69342796231251</v>
      </c>
      <c r="S234" s="33">
        <v>570.06229328811878</v>
      </c>
      <c r="T234" s="33">
        <v>544.33404760864744</v>
      </c>
      <c r="U234" s="33">
        <v>545.82825159363904</v>
      </c>
      <c r="V234" s="33">
        <v>536.52956926050399</v>
      </c>
      <c r="W234" s="33">
        <v>565.63626848940123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5030.6975391060196</v>
      </c>
      <c r="C236" s="117">
        <f t="shared" si="110"/>
        <v>5090.3950557978378</v>
      </c>
      <c r="D236" s="117">
        <f t="shared" si="110"/>
        <v>4429.3823366622119</v>
      </c>
      <c r="E236" s="117">
        <f t="shared" si="110"/>
        <v>4600.4808199183462</v>
      </c>
      <c r="F236" s="117">
        <f t="shared" si="110"/>
        <v>3825.7532249714372</v>
      </c>
      <c r="G236" s="117">
        <f t="shared" si="110"/>
        <v>3893.7912114953165</v>
      </c>
      <c r="H236" s="117">
        <f t="shared" si="110"/>
        <v>4242.0515547175874</v>
      </c>
      <c r="I236" s="117">
        <f t="shared" si="110"/>
        <v>4298.3893152036162</v>
      </c>
      <c r="J236" s="117">
        <f t="shared" si="110"/>
        <v>3768.9993105246895</v>
      </c>
      <c r="K236" s="117">
        <f t="shared" si="110"/>
        <v>3421.9885472534461</v>
      </c>
      <c r="L236" s="117">
        <f t="shared" si="110"/>
        <v>5092.2705928322466</v>
      </c>
      <c r="M236" s="117">
        <f t="shared" si="110"/>
        <v>4419.933463224942</v>
      </c>
      <c r="N236" s="117">
        <f t="shared" si="110"/>
        <v>3918.6059175387186</v>
      </c>
      <c r="O236" s="117">
        <f t="shared" si="110"/>
        <v>4106.0925426636395</v>
      </c>
      <c r="P236" s="117">
        <f t="shared" si="110"/>
        <v>3698.1165848904943</v>
      </c>
      <c r="Q236" s="117">
        <f t="shared" si="110"/>
        <v>4050.2304347560689</v>
      </c>
      <c r="R236" s="117">
        <f t="shared" ref="R236:V236" si="111">R237+R240+R242+R252</f>
        <v>3822.7084126216573</v>
      </c>
      <c r="S236" s="117">
        <f t="shared" si="111"/>
        <v>3980.393234166866</v>
      </c>
      <c r="T236" s="117">
        <f t="shared" si="111"/>
        <v>4359.3133061399267</v>
      </c>
      <c r="U236" s="117">
        <f t="shared" si="111"/>
        <v>3652.1153329533095</v>
      </c>
      <c r="V236" s="117">
        <f t="shared" si="111"/>
        <v>3985.3879580951912</v>
      </c>
      <c r="W236" s="117">
        <f t="shared" ref="W236" si="112">W237+W240+W242+W252</f>
        <v>4308.6288003436539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4932.3295051635669</v>
      </c>
      <c r="C237" s="122">
        <f t="shared" si="113"/>
        <v>5000.0033492433759</v>
      </c>
      <c r="D237" s="122">
        <f t="shared" si="113"/>
        <v>4344.9270648447118</v>
      </c>
      <c r="E237" s="122">
        <f t="shared" si="113"/>
        <v>4532.3168727621251</v>
      </c>
      <c r="F237" s="122">
        <f t="shared" si="113"/>
        <v>3735.8118513441705</v>
      </c>
      <c r="G237" s="122">
        <f t="shared" si="113"/>
        <v>3820.6742248552082</v>
      </c>
      <c r="H237" s="122">
        <f t="shared" si="113"/>
        <v>4173.4277941051132</v>
      </c>
      <c r="I237" s="122">
        <f t="shared" si="113"/>
        <v>4246.1838202969948</v>
      </c>
      <c r="J237" s="122">
        <f t="shared" si="113"/>
        <v>3711.0587207817612</v>
      </c>
      <c r="K237" s="122">
        <f t="shared" si="113"/>
        <v>3365.0479500419033</v>
      </c>
      <c r="L237" s="122">
        <f t="shared" si="113"/>
        <v>5033.2135026952819</v>
      </c>
      <c r="M237" s="122">
        <f t="shared" si="113"/>
        <v>4356.4641805462479</v>
      </c>
      <c r="N237" s="122">
        <f t="shared" si="113"/>
        <v>3863.3141663002521</v>
      </c>
      <c r="O237" s="122">
        <f t="shared" si="113"/>
        <v>4057.14605280674</v>
      </c>
      <c r="P237" s="122">
        <f t="shared" si="113"/>
        <v>3643.6147392223716</v>
      </c>
      <c r="Q237" s="122">
        <f t="shared" si="113"/>
        <v>4004.6748884973913</v>
      </c>
      <c r="R237" s="122">
        <f t="shared" ref="R237:V237" si="114">SUM(R238:R239)</f>
        <v>3763.1756294805018</v>
      </c>
      <c r="S237" s="122">
        <f t="shared" si="114"/>
        <v>3932.8133082356167</v>
      </c>
      <c r="T237" s="122">
        <f t="shared" si="114"/>
        <v>4288.3784901605759</v>
      </c>
      <c r="U237" s="122">
        <f t="shared" si="114"/>
        <v>3587.9289982837977</v>
      </c>
      <c r="V237" s="122">
        <f t="shared" si="114"/>
        <v>3914.660411236483</v>
      </c>
      <c r="W237" s="122">
        <f t="shared" ref="W237" si="115">SUM(W238:W239)</f>
        <v>4250.1290747081448</v>
      </c>
      <c r="DA237" s="130" t="s">
        <v>2580</v>
      </c>
    </row>
    <row r="238" spans="1:105" ht="12" customHeight="1" x14ac:dyDescent="0.25">
      <c r="A238" s="97" t="s">
        <v>51</v>
      </c>
      <c r="B238" s="98">
        <v>4932.3295051635669</v>
      </c>
      <c r="C238" s="98">
        <v>5000.0033492433759</v>
      </c>
      <c r="D238" s="98">
        <v>4344.9270648447118</v>
      </c>
      <c r="E238" s="98">
        <v>4532.3168727621251</v>
      </c>
      <c r="F238" s="98">
        <v>3735.8118513441705</v>
      </c>
      <c r="G238" s="98">
        <v>3820.6742248552082</v>
      </c>
      <c r="H238" s="98">
        <v>4173.4277941051132</v>
      </c>
      <c r="I238" s="98">
        <v>4246.1838202969948</v>
      </c>
      <c r="J238" s="98">
        <v>3711.0587207817612</v>
      </c>
      <c r="K238" s="98">
        <v>3365.0479500419033</v>
      </c>
      <c r="L238" s="98">
        <v>5033.2135026952819</v>
      </c>
      <c r="M238" s="98">
        <v>4356.4641805462479</v>
      </c>
      <c r="N238" s="98">
        <v>3863.3141663002521</v>
      </c>
      <c r="O238" s="98">
        <v>4057.14605280674</v>
      </c>
      <c r="P238" s="98">
        <v>3643.6147392223716</v>
      </c>
      <c r="Q238" s="98">
        <v>4004.6748884973913</v>
      </c>
      <c r="R238" s="98">
        <v>3763.1756294805018</v>
      </c>
      <c r="S238" s="98">
        <v>3932.8133082356167</v>
      </c>
      <c r="T238" s="98">
        <v>4288.3784901605759</v>
      </c>
      <c r="U238" s="98">
        <v>3587.9289982837977</v>
      </c>
      <c r="V238" s="98">
        <v>3914.660411236483</v>
      </c>
      <c r="W238" s="98">
        <v>4250.1290747081448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98.368033942452925</v>
      </c>
      <c r="C242" s="122">
        <v>90.39170655446172</v>
      </c>
      <c r="D242" s="122">
        <v>84.455271817499892</v>
      </c>
      <c r="E242" s="122">
        <v>68.163947156221496</v>
      </c>
      <c r="F242" s="122">
        <v>89.941373627266856</v>
      </c>
      <c r="G242" s="122">
        <v>73.116986640108237</v>
      </c>
      <c r="H242" s="122">
        <v>68.623760612474172</v>
      </c>
      <c r="I242" s="122">
        <v>52.205494906621013</v>
      </c>
      <c r="J242" s="122">
        <v>57.940589742928154</v>
      </c>
      <c r="K242" s="122">
        <v>56.940597211542759</v>
      </c>
      <c r="L242" s="122">
        <v>59.057090136964327</v>
      </c>
      <c r="M242" s="122">
        <v>63.469282678693894</v>
      </c>
      <c r="N242" s="122">
        <v>55.291751238466446</v>
      </c>
      <c r="O242" s="122">
        <v>48.946489856899596</v>
      </c>
      <c r="P242" s="122">
        <v>54.501845668122733</v>
      </c>
      <c r="Q242" s="122">
        <v>45.555546258677786</v>
      </c>
      <c r="R242" s="122">
        <v>59.532783141155633</v>
      </c>
      <c r="S242" s="122">
        <v>47.57992593124937</v>
      </c>
      <c r="T242" s="122">
        <v>70.934815979351171</v>
      </c>
      <c r="U242" s="122">
        <v>64.18633466951168</v>
      </c>
      <c r="V242" s="122">
        <v>70.727546858708209</v>
      </c>
      <c r="W242" s="122">
        <v>58.499725635509428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572.73223882633988</v>
      </c>
      <c r="C244" s="98">
        <v>546.19385821089963</v>
      </c>
      <c r="D244" s="98">
        <v>550.72544365315878</v>
      </c>
      <c r="E244" s="98">
        <v>473.73429985199004</v>
      </c>
      <c r="F244" s="98">
        <v>660.77910055121924</v>
      </c>
      <c r="G244" s="98">
        <v>575.8284025323245</v>
      </c>
      <c r="H244" s="98">
        <v>609.23810112754938</v>
      </c>
      <c r="I244" s="98">
        <v>508.2683950052554</v>
      </c>
      <c r="J244" s="98">
        <v>584.19503155779091</v>
      </c>
      <c r="K244" s="98">
        <v>569.06009165348871</v>
      </c>
      <c r="L244" s="98">
        <v>591.84632314468172</v>
      </c>
      <c r="M244" s="98">
        <v>641.04086900848245</v>
      </c>
      <c r="N244" s="98">
        <v>581.96234181553666</v>
      </c>
      <c r="O244" s="98">
        <v>516.64930433665279</v>
      </c>
      <c r="P244" s="98">
        <v>540.73997992403099</v>
      </c>
      <c r="Q244" s="98">
        <v>420.59688671035008</v>
      </c>
      <c r="R244" s="98">
        <v>549.28487532561041</v>
      </c>
      <c r="S244" s="98">
        <v>441.67759630993459</v>
      </c>
      <c r="T244" s="98">
        <v>614.99407736979617</v>
      </c>
      <c r="U244" s="98">
        <v>546.02307753443972</v>
      </c>
      <c r="V244" s="98">
        <v>588.71914531129596</v>
      </c>
      <c r="W244" s="98">
        <v>520.58237379886805</v>
      </c>
      <c r="DA244" s="63" t="s">
        <v>2587</v>
      </c>
    </row>
    <row r="245" spans="1:105" ht="12" customHeight="1" x14ac:dyDescent="0.25">
      <c r="A245" s="97" t="s">
        <v>123</v>
      </c>
      <c r="B245" s="98">
        <v>249.11005689355673</v>
      </c>
      <c r="C245" s="98">
        <v>225.05589256665809</v>
      </c>
      <c r="D245" s="98">
        <v>233.08777978574267</v>
      </c>
      <c r="E245" s="98">
        <v>199.58279854760829</v>
      </c>
      <c r="F245" s="98">
        <v>297.74027776811909</v>
      </c>
      <c r="G245" s="98">
        <v>255.79082790984674</v>
      </c>
      <c r="H245" s="98">
        <v>269.67884221922077</v>
      </c>
      <c r="I245" s="98">
        <v>249.99019822013133</v>
      </c>
      <c r="J245" s="98">
        <v>259.43903268015799</v>
      </c>
      <c r="K245" s="98">
        <v>255.77656193962363</v>
      </c>
      <c r="L245" s="98">
        <v>264.43852570670009</v>
      </c>
      <c r="M245" s="98">
        <v>298.1889034026118</v>
      </c>
      <c r="N245" s="98">
        <v>272.81882710646352</v>
      </c>
      <c r="O245" s="98">
        <v>253.62176232188261</v>
      </c>
      <c r="P245" s="98">
        <v>234.27971725063583</v>
      </c>
      <c r="Q245" s="98">
        <v>181.03260747639314</v>
      </c>
      <c r="R245" s="98">
        <v>237.36387862560025</v>
      </c>
      <c r="S245" s="98">
        <v>203.43896999583683</v>
      </c>
      <c r="T245" s="98">
        <v>261.37740379065167</v>
      </c>
      <c r="U245" s="98">
        <v>235.50773485124876</v>
      </c>
      <c r="V245" s="98">
        <v>241.40741869819772</v>
      </c>
      <c r="W245" s="98">
        <v>237.72971537196005</v>
      </c>
      <c r="DA245" s="63" t="s">
        <v>2588</v>
      </c>
    </row>
    <row r="246" spans="1:105" ht="12" customHeight="1" x14ac:dyDescent="0.25">
      <c r="A246" s="100" t="s">
        <v>50</v>
      </c>
      <c r="B246" s="101">
        <v>249.11005689355673</v>
      </c>
      <c r="C246" s="101">
        <v>225.05589256665809</v>
      </c>
      <c r="D246" s="101">
        <v>233.08777978574267</v>
      </c>
      <c r="E246" s="101">
        <v>199.58279854760829</v>
      </c>
      <c r="F246" s="101">
        <v>297.74027776811909</v>
      </c>
      <c r="G246" s="101">
        <v>255.79082790984674</v>
      </c>
      <c r="H246" s="101">
        <v>269.67884221922077</v>
      </c>
      <c r="I246" s="101">
        <v>249.99019822013133</v>
      </c>
      <c r="J246" s="101">
        <v>259.43903268015799</v>
      </c>
      <c r="K246" s="101">
        <v>255.77656193962363</v>
      </c>
      <c r="L246" s="101">
        <v>264.43852570670009</v>
      </c>
      <c r="M246" s="101">
        <v>298.1889034026118</v>
      </c>
      <c r="N246" s="101">
        <v>272.81882710646352</v>
      </c>
      <c r="O246" s="101">
        <v>253.62176232188261</v>
      </c>
      <c r="P246" s="101">
        <v>234.27971725063583</v>
      </c>
      <c r="Q246" s="101">
        <v>181.03260747639314</v>
      </c>
      <c r="R246" s="101">
        <v>237.36387862560025</v>
      </c>
      <c r="S246" s="101">
        <v>203.43896999583683</v>
      </c>
      <c r="T246" s="101">
        <v>261.37740379065167</v>
      </c>
      <c r="U246" s="101">
        <v>235.50773485124876</v>
      </c>
      <c r="V246" s="101">
        <v>241.40741869819772</v>
      </c>
      <c r="W246" s="101">
        <v>237.72971537196005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201.89393329255876</v>
      </c>
      <c r="C257" s="118">
        <f t="shared" si="117"/>
        <v>203.24936433621198</v>
      </c>
      <c r="D257" s="118">
        <f t="shared" si="117"/>
        <v>182.31086282230501</v>
      </c>
      <c r="E257" s="118">
        <f t="shared" si="117"/>
        <v>188.05847296729755</v>
      </c>
      <c r="F257" s="118">
        <f t="shared" si="117"/>
        <v>161.7152412802439</v>
      </c>
      <c r="G257" s="118">
        <f t="shared" si="117"/>
        <v>163.26531795661063</v>
      </c>
      <c r="H257" s="118">
        <f t="shared" si="117"/>
        <v>174.79108006379016</v>
      </c>
      <c r="I257" s="118">
        <f t="shared" si="117"/>
        <v>178.04807439844276</v>
      </c>
      <c r="J257" s="118">
        <f t="shared" si="117"/>
        <v>158.08361120746514</v>
      </c>
      <c r="K257" s="118">
        <f t="shared" si="117"/>
        <v>146.84313345624864</v>
      </c>
      <c r="L257" s="118">
        <f t="shared" si="117"/>
        <v>202.57377341098857</v>
      </c>
      <c r="M257" s="118">
        <f t="shared" si="117"/>
        <v>179.14398747290269</v>
      </c>
      <c r="N257" s="118">
        <f t="shared" si="117"/>
        <v>160.0537901661483</v>
      </c>
      <c r="O257" s="118">
        <f t="shared" si="117"/>
        <v>163.62953589848087</v>
      </c>
      <c r="P257" s="118">
        <f t="shared" si="117"/>
        <v>145.41848538847802</v>
      </c>
      <c r="Q257" s="118">
        <f t="shared" si="117"/>
        <v>154.85274166372554</v>
      </c>
      <c r="R257" s="118">
        <f t="shared" ref="R257:V257" si="118">R258+R261+R263+R273</f>
        <v>147.30595518948891</v>
      </c>
      <c r="S257" s="118">
        <f t="shared" si="118"/>
        <v>154.36970860377303</v>
      </c>
      <c r="T257" s="118">
        <f t="shared" si="118"/>
        <v>166.90959415605136</v>
      </c>
      <c r="U257" s="118">
        <f t="shared" si="118"/>
        <v>142.65574691672262</v>
      </c>
      <c r="V257" s="118">
        <f t="shared" si="118"/>
        <v>150.97523959634444</v>
      </c>
      <c r="W257" s="118">
        <f t="shared" ref="W257" si="119">W258+W261+W263+W273</f>
        <v>161.25237325855031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166.18838778083696</v>
      </c>
      <c r="C258" s="123">
        <f t="shared" si="120"/>
        <v>167.73923413814691</v>
      </c>
      <c r="D258" s="123">
        <f t="shared" si="120"/>
        <v>145.81973214887844</v>
      </c>
      <c r="E258" s="123">
        <f t="shared" si="120"/>
        <v>151.81394584575972</v>
      </c>
      <c r="F258" s="123">
        <f t="shared" si="120"/>
        <v>123.88399792644933</v>
      </c>
      <c r="G258" s="123">
        <f t="shared" si="120"/>
        <v>126.27737787857396</v>
      </c>
      <c r="H258" s="123">
        <f t="shared" si="120"/>
        <v>138.5541716776346</v>
      </c>
      <c r="I258" s="123">
        <f t="shared" si="120"/>
        <v>141.17408499576032</v>
      </c>
      <c r="J258" s="123">
        <f t="shared" si="120"/>
        <v>123.03351346887294</v>
      </c>
      <c r="K258" s="123">
        <f t="shared" si="120"/>
        <v>111.90266979862808</v>
      </c>
      <c r="L258" s="123">
        <f t="shared" si="120"/>
        <v>167.03517125030231</v>
      </c>
      <c r="M258" s="123">
        <f t="shared" si="120"/>
        <v>142.84123551534901</v>
      </c>
      <c r="N258" s="123">
        <f t="shared" si="120"/>
        <v>125.48128691076107</v>
      </c>
      <c r="O258" s="123">
        <f t="shared" si="120"/>
        <v>130.21625196638956</v>
      </c>
      <c r="P258" s="123">
        <f t="shared" si="120"/>
        <v>114.97290911867867</v>
      </c>
      <c r="Q258" s="123">
        <f t="shared" si="120"/>
        <v>125.31595056592792</v>
      </c>
      <c r="R258" s="123">
        <f t="shared" ref="R258:V258" si="121">SUM(R259:R260)</f>
        <v>117.38704628533414</v>
      </c>
      <c r="S258" s="123">
        <f t="shared" si="121"/>
        <v>123.05049252173231</v>
      </c>
      <c r="T258" s="123">
        <f t="shared" si="121"/>
        <v>134.3775628759025</v>
      </c>
      <c r="U258" s="123">
        <f t="shared" si="121"/>
        <v>111.69311610778638</v>
      </c>
      <c r="V258" s="123">
        <f t="shared" si="121"/>
        <v>120.47771466236935</v>
      </c>
      <c r="W258" s="123">
        <f t="shared" ref="W258" si="122">SUM(W259:W260)</f>
        <v>129.86100283785481</v>
      </c>
      <c r="DA258" s="130" t="s">
        <v>2748</v>
      </c>
    </row>
    <row r="259" spans="1:105" ht="12" customHeight="1" x14ac:dyDescent="0.25">
      <c r="A259" s="97" t="s">
        <v>51</v>
      </c>
      <c r="B259" s="99">
        <v>165.07003143037241</v>
      </c>
      <c r="C259" s="99">
        <v>166.62262745640788</v>
      </c>
      <c r="D259" s="99">
        <v>144.86369298938942</v>
      </c>
      <c r="E259" s="99">
        <v>150.83942313660569</v>
      </c>
      <c r="F259" s="99">
        <v>123.09119320926467</v>
      </c>
      <c r="G259" s="99">
        <v>125.47404769990597</v>
      </c>
      <c r="H259" s="99">
        <v>137.68558511095748</v>
      </c>
      <c r="I259" s="99">
        <v>140.29670847094792</v>
      </c>
      <c r="J259" s="99">
        <v>122.26856948984958</v>
      </c>
      <c r="K259" s="99">
        <v>111.20755751217395</v>
      </c>
      <c r="L259" s="99">
        <v>166.00103211448393</v>
      </c>
      <c r="M259" s="99">
        <v>141.96321743318708</v>
      </c>
      <c r="N259" s="99">
        <v>124.70879267819416</v>
      </c>
      <c r="O259" s="99">
        <v>129.41321419668631</v>
      </c>
      <c r="P259" s="99">
        <v>114.26453346332663</v>
      </c>
      <c r="Q259" s="99">
        <v>124.54533749900556</v>
      </c>
      <c r="R259" s="99">
        <v>116.67421897264592</v>
      </c>
      <c r="S259" s="99">
        <v>122.31041888485106</v>
      </c>
      <c r="T259" s="99">
        <v>133.57163665509358</v>
      </c>
      <c r="U259" s="99">
        <v>111.03153936425562</v>
      </c>
      <c r="V259" s="99">
        <v>119.76389203266559</v>
      </c>
      <c r="W259" s="99">
        <v>129.086016637028</v>
      </c>
      <c r="DA259" s="63" t="s">
        <v>2749</v>
      </c>
    </row>
    <row r="260" spans="1:105" ht="12" customHeight="1" x14ac:dyDescent="0.25">
      <c r="A260" s="97" t="s">
        <v>53</v>
      </c>
      <c r="B260" s="99">
        <v>1.1183563504645511</v>
      </c>
      <c r="C260" s="99">
        <v>1.1166066817390354</v>
      </c>
      <c r="D260" s="99">
        <v>0.95603915948901164</v>
      </c>
      <c r="E260" s="99">
        <v>0.9745227091540184</v>
      </c>
      <c r="F260" s="99">
        <v>0.79280471718465184</v>
      </c>
      <c r="G260" s="99">
        <v>0.80333017866799383</v>
      </c>
      <c r="H260" s="99">
        <v>0.86858656667711398</v>
      </c>
      <c r="I260" s="99">
        <v>0.87737652481241191</v>
      </c>
      <c r="J260" s="99">
        <v>0.76494397902336198</v>
      </c>
      <c r="K260" s="99">
        <v>0.69511228645413425</v>
      </c>
      <c r="L260" s="99">
        <v>1.0341391358183853</v>
      </c>
      <c r="M260" s="99">
        <v>0.878018082161938</v>
      </c>
      <c r="N260" s="99">
        <v>0.77249423256691985</v>
      </c>
      <c r="O260" s="99">
        <v>0.80303776970324015</v>
      </c>
      <c r="P260" s="99">
        <v>0.70837565535203839</v>
      </c>
      <c r="Q260" s="99">
        <v>0.77061306692236753</v>
      </c>
      <c r="R260" s="99">
        <v>0.7128273126882213</v>
      </c>
      <c r="S260" s="99">
        <v>0.74007363688124983</v>
      </c>
      <c r="T260" s="99">
        <v>0.8059262208089224</v>
      </c>
      <c r="U260" s="99">
        <v>0.66157674353076268</v>
      </c>
      <c r="V260" s="99">
        <v>0.71382262970375798</v>
      </c>
      <c r="W260" s="99">
        <v>0.77498620082681013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0.16940304082550903</v>
      </c>
      <c r="C261" s="123">
        <f t="shared" si="123"/>
        <v>0.17456791038236208</v>
      </c>
      <c r="D261" s="123">
        <f t="shared" si="123"/>
        <v>0.18236979094695815</v>
      </c>
      <c r="E261" s="123">
        <f t="shared" si="123"/>
        <v>0.31701129122101129</v>
      </c>
      <c r="F261" s="123">
        <f t="shared" si="123"/>
        <v>0.15925856785244769</v>
      </c>
      <c r="G261" s="123">
        <f t="shared" si="123"/>
        <v>0.16646287865797441</v>
      </c>
      <c r="H261" s="123">
        <f t="shared" si="123"/>
        <v>0.25974220700941608</v>
      </c>
      <c r="I261" s="123">
        <f t="shared" si="123"/>
        <v>0.20799625630071245</v>
      </c>
      <c r="J261" s="123">
        <f t="shared" si="123"/>
        <v>0.23776117069127425</v>
      </c>
      <c r="K261" s="123">
        <f t="shared" si="123"/>
        <v>0.2481454052620872</v>
      </c>
      <c r="L261" s="123">
        <f t="shared" si="123"/>
        <v>0.30639636432874223</v>
      </c>
      <c r="M261" s="123">
        <f t="shared" si="123"/>
        <v>0.35060357268557779</v>
      </c>
      <c r="N261" s="123">
        <f t="shared" si="123"/>
        <v>0.37243478609553193</v>
      </c>
      <c r="O261" s="123">
        <f t="shared" si="123"/>
        <v>0.39414436035322875</v>
      </c>
      <c r="P261" s="123">
        <f t="shared" si="123"/>
        <v>0.36349749538721093</v>
      </c>
      <c r="Q261" s="123">
        <f t="shared" si="123"/>
        <v>0.3202675874342395</v>
      </c>
      <c r="R261" s="123">
        <f t="shared" si="123"/>
        <v>0.30837122354000285</v>
      </c>
      <c r="S261" s="123">
        <f t="shared" si="123"/>
        <v>0.28115534057065322</v>
      </c>
      <c r="T261" s="123">
        <f t="shared" si="123"/>
        <v>0.219001738075952</v>
      </c>
      <c r="U261" s="123">
        <f t="shared" si="123"/>
        <v>0.17882416948437527</v>
      </c>
      <c r="V261" s="123">
        <f t="shared" si="123"/>
        <v>0.1293119553826676</v>
      </c>
      <c r="W261" s="123">
        <f t="shared" si="123"/>
        <v>9.043137434699601E-2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0.16940304082550903</v>
      </c>
      <c r="C262" s="99">
        <f>RES_hhdet_fecs!C8</f>
        <v>0.17456791038236208</v>
      </c>
      <c r="D262" s="99">
        <f>RES_hhdet_fecs!D8</f>
        <v>0.18236979094695815</v>
      </c>
      <c r="E262" s="99">
        <f>RES_hhdet_fecs!E8</f>
        <v>0.31701129122101129</v>
      </c>
      <c r="F262" s="99">
        <f>RES_hhdet_fecs!F8</f>
        <v>0.15925856785244769</v>
      </c>
      <c r="G262" s="99">
        <f>RES_hhdet_fecs!G8</f>
        <v>0.16646287865797441</v>
      </c>
      <c r="H262" s="99">
        <f>RES_hhdet_fecs!H8</f>
        <v>0.25974220700941608</v>
      </c>
      <c r="I262" s="99">
        <f>RES_hhdet_fecs!I8</f>
        <v>0.20799625630071245</v>
      </c>
      <c r="J262" s="99">
        <f>RES_hhdet_fecs!J8</f>
        <v>0.23776117069127425</v>
      </c>
      <c r="K262" s="99">
        <f>RES_hhdet_fecs!K8</f>
        <v>0.2481454052620872</v>
      </c>
      <c r="L262" s="99">
        <f>RES_hhdet_fecs!L8</f>
        <v>0.30639636432874223</v>
      </c>
      <c r="M262" s="99">
        <f>RES_hhdet_fecs!M8</f>
        <v>0.35060357268557779</v>
      </c>
      <c r="N262" s="99">
        <f>RES_hhdet_fecs!N8</f>
        <v>0.37243478609553193</v>
      </c>
      <c r="O262" s="99">
        <f>RES_hhdet_fecs!O8</f>
        <v>0.39414436035322875</v>
      </c>
      <c r="P262" s="99">
        <f>RES_hhdet_fecs!P8</f>
        <v>0.36349749538721093</v>
      </c>
      <c r="Q262" s="99">
        <f>RES_hhdet_fecs!Q8</f>
        <v>0.3202675874342395</v>
      </c>
      <c r="R262" s="99">
        <f>RES_hhdet_fecs!R8</f>
        <v>0.30837122354000285</v>
      </c>
      <c r="S262" s="99">
        <f>RES_hhdet_fecs!S8</f>
        <v>0.28115534057065322</v>
      </c>
      <c r="T262" s="99">
        <f>RES_hhdet_fecs!T8</f>
        <v>0.219001738075952</v>
      </c>
      <c r="U262" s="99">
        <f>RES_hhdet_fecs!U8</f>
        <v>0.17882416948437527</v>
      </c>
      <c r="V262" s="99">
        <f>RES_hhdet_fecs!V8</f>
        <v>0.1293119553826676</v>
      </c>
      <c r="W262" s="99">
        <f>RES_hhdet_fecs!W8</f>
        <v>9.043137434699601E-2</v>
      </c>
      <c r="DA262" s="63" t="s">
        <v>2752</v>
      </c>
    </row>
    <row r="263" spans="1:105" ht="12" customHeight="1" x14ac:dyDescent="0.25">
      <c r="A263" s="121" t="s">
        <v>55</v>
      </c>
      <c r="B263" s="123">
        <v>25.79398056787846</v>
      </c>
      <c r="C263" s="123">
        <v>25.294219212103293</v>
      </c>
      <c r="D263" s="123">
        <v>26.051789639955761</v>
      </c>
      <c r="E263" s="123">
        <v>25.505317274827195</v>
      </c>
      <c r="F263" s="123">
        <v>27.020182441462318</v>
      </c>
      <c r="G263" s="123">
        <v>26.026794177590158</v>
      </c>
      <c r="H263" s="123">
        <v>25.431827012510048</v>
      </c>
      <c r="I263" s="123">
        <v>26.719808331813471</v>
      </c>
      <c r="J263" s="123">
        <v>25.280319245788316</v>
      </c>
      <c r="K263" s="123">
        <v>25.24465980816348</v>
      </c>
      <c r="L263" s="123">
        <v>25.623747397887168</v>
      </c>
      <c r="M263" s="123">
        <v>27.223570524266162</v>
      </c>
      <c r="N263" s="123">
        <v>25.456278919689655</v>
      </c>
      <c r="O263" s="123">
        <v>24.415866336606836</v>
      </c>
      <c r="P263" s="123">
        <v>21.976798109545555</v>
      </c>
      <c r="Q263" s="123">
        <v>21.580534586101599</v>
      </c>
      <c r="R263" s="123">
        <v>22.289625569700988</v>
      </c>
      <c r="S263" s="123">
        <v>23.235552168287935</v>
      </c>
      <c r="T263" s="123">
        <v>24.948626651890613</v>
      </c>
      <c r="U263" s="123">
        <v>23.506287699690525</v>
      </c>
      <c r="V263" s="123">
        <v>23.343686305020857</v>
      </c>
      <c r="W263" s="123">
        <v>24.056117495144537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30.239012361561372</v>
      </c>
      <c r="C265" s="99">
        <v>28.666366118687836</v>
      </c>
      <c r="D265" s="99">
        <v>28.808446319141609</v>
      </c>
      <c r="E265" s="99">
        <v>24.681922199261017</v>
      </c>
      <c r="F265" s="99">
        <v>34.242930952236449</v>
      </c>
      <c r="G265" s="99">
        <v>29.707827033456653</v>
      </c>
      <c r="H265" s="99">
        <v>31.458834256809496</v>
      </c>
      <c r="I265" s="99">
        <v>26.247591452804816</v>
      </c>
      <c r="J265" s="99">
        <v>30.321114928929909</v>
      </c>
      <c r="K265" s="99">
        <v>29.44527706700795</v>
      </c>
      <c r="L265" s="99">
        <v>30.421328919569547</v>
      </c>
      <c r="M265" s="99">
        <v>32.657067373195588</v>
      </c>
      <c r="N265" s="99">
        <v>29.353283086240285</v>
      </c>
      <c r="O265" s="99">
        <v>25.794185778752901</v>
      </c>
      <c r="P265" s="99">
        <v>26.667623553201448</v>
      </c>
      <c r="Q265" s="99">
        <v>20.457095308789043</v>
      </c>
      <c r="R265" s="99">
        <v>26.693006338922391</v>
      </c>
      <c r="S265" s="99">
        <v>21.48880619760315</v>
      </c>
      <c r="T265" s="99">
        <v>29.886324498478842</v>
      </c>
      <c r="U265" s="99">
        <v>26.403110268696373</v>
      </c>
      <c r="V265" s="99">
        <v>28.185359210586395</v>
      </c>
      <c r="W265" s="99">
        <v>24.742177881315879</v>
      </c>
      <c r="DA265" s="63" t="s">
        <v>2755</v>
      </c>
    </row>
    <row r="266" spans="1:105" ht="12" customHeight="1" x14ac:dyDescent="0.25">
      <c r="A266" s="97" t="s">
        <v>123</v>
      </c>
      <c r="B266" s="99">
        <v>24.588000592995485</v>
      </c>
      <c r="C266" s="99">
        <v>23.094877413258136</v>
      </c>
      <c r="D266" s="99">
        <v>23.321913519582409</v>
      </c>
      <c r="E266" s="99">
        <v>19.99908980478979</v>
      </c>
      <c r="F266" s="99">
        <v>28.116216761912504</v>
      </c>
      <c r="G266" s="99">
        <v>24.459308277773065</v>
      </c>
      <c r="H266" s="99">
        <v>26.051838450715774</v>
      </c>
      <c r="I266" s="99">
        <v>22.222335392539986</v>
      </c>
      <c r="J266" s="99">
        <v>25.219900033207693</v>
      </c>
      <c r="K266" s="99">
        <v>24.575683685722293</v>
      </c>
      <c r="L266" s="99">
        <v>25.419737647508821</v>
      </c>
      <c r="M266" s="99">
        <v>27.531228769776479</v>
      </c>
      <c r="N266" s="99">
        <v>24.872388186713728</v>
      </c>
      <c r="O266" s="99">
        <v>22.128501246385532</v>
      </c>
      <c r="P266" s="99">
        <v>22.492540420388377</v>
      </c>
      <c r="Q266" s="99">
        <v>17.491899085699384</v>
      </c>
      <c r="R266" s="99">
        <v>22.872390288053168</v>
      </c>
      <c r="S266" s="99">
        <v>18.829676477827579</v>
      </c>
      <c r="T266" s="99">
        <v>26.302276111146853</v>
      </c>
      <c r="U266" s="99">
        <v>23.539257049543494</v>
      </c>
      <c r="V266" s="99">
        <v>25.222355106509315</v>
      </c>
      <c r="W266" s="99">
        <v>22.628772198219178</v>
      </c>
      <c r="DA266" s="63" t="s">
        <v>2756</v>
      </c>
    </row>
    <row r="267" spans="1:105" ht="12" customHeight="1" x14ac:dyDescent="0.25">
      <c r="A267" s="100" t="s">
        <v>50</v>
      </c>
      <c r="B267" s="102">
        <v>13.152467382017891</v>
      </c>
      <c r="C267" s="102">
        <v>11.811803659997935</v>
      </c>
      <c r="D267" s="102">
        <v>12.192821067178512</v>
      </c>
      <c r="E267" s="102">
        <v>10.398417652261875</v>
      </c>
      <c r="F267" s="102">
        <v>15.429513077529776</v>
      </c>
      <c r="G267" s="102">
        <v>13.196621838853854</v>
      </c>
      <c r="H267" s="102">
        <v>13.925232161680889</v>
      </c>
      <c r="I267" s="102">
        <v>12.909794617506869</v>
      </c>
      <c r="J267" s="102">
        <v>13.465504329896529</v>
      </c>
      <c r="K267" s="102">
        <v>13.234826767899504</v>
      </c>
      <c r="L267" s="102">
        <v>13.592331412630923</v>
      </c>
      <c r="M267" s="102">
        <v>15.190880299754415</v>
      </c>
      <c r="N267" s="102">
        <v>13.760560929645838</v>
      </c>
      <c r="O267" s="102">
        <v>12.66229684227457</v>
      </c>
      <c r="P267" s="102">
        <v>11.553951136862814</v>
      </c>
      <c r="Q267" s="102">
        <v>8.8051086970921144</v>
      </c>
      <c r="R267" s="102">
        <v>11.534917128436254</v>
      </c>
      <c r="S267" s="102">
        <v>9.8978545341766715</v>
      </c>
      <c r="T267" s="102">
        <v>12.701927048901029</v>
      </c>
      <c r="U267" s="102">
        <v>11.388047407238435</v>
      </c>
      <c r="V267" s="102">
        <v>11.557556546783125</v>
      </c>
      <c r="W267" s="102">
        <v>11.2987899734004</v>
      </c>
      <c r="DA267" s="131" t="s">
        <v>2757</v>
      </c>
    </row>
    <row r="268" spans="1:105" ht="12" customHeight="1" x14ac:dyDescent="0.25">
      <c r="A268" s="103" t="s">
        <v>52</v>
      </c>
      <c r="B268" s="105">
        <v>11.43553321097759</v>
      </c>
      <c r="C268" s="105">
        <v>11.283073753260203</v>
      </c>
      <c r="D268" s="105">
        <v>11.129092452403897</v>
      </c>
      <c r="E268" s="105">
        <v>9.6006721525279168</v>
      </c>
      <c r="F268" s="105">
        <v>12.68670368438273</v>
      </c>
      <c r="G268" s="105">
        <v>11.262686438919211</v>
      </c>
      <c r="H268" s="105">
        <v>12.126606289034878</v>
      </c>
      <c r="I268" s="105">
        <v>9.3125407750331171</v>
      </c>
      <c r="J268" s="105">
        <v>11.754395703311165</v>
      </c>
      <c r="K268" s="105">
        <v>11.340856917822789</v>
      </c>
      <c r="L268" s="105">
        <v>11.827406234877895</v>
      </c>
      <c r="M268" s="105">
        <v>12.340348470022068</v>
      </c>
      <c r="N268" s="105">
        <v>11.111827257067889</v>
      </c>
      <c r="O268" s="105">
        <v>9.4662044041109645</v>
      </c>
      <c r="P268" s="105">
        <v>10.938589283525564</v>
      </c>
      <c r="Q268" s="105">
        <v>8.6867903886072675</v>
      </c>
      <c r="R268" s="105">
        <v>11.337473159616916</v>
      </c>
      <c r="S268" s="105">
        <v>8.9318219436509061</v>
      </c>
      <c r="T268" s="105">
        <v>13.600349062245826</v>
      </c>
      <c r="U268" s="105">
        <v>12.151209642305059</v>
      </c>
      <c r="V268" s="105">
        <v>13.664798559726188</v>
      </c>
      <c r="W268" s="105">
        <v>11.329982224818785</v>
      </c>
      <c r="DA268" s="132" t="s">
        <v>2758</v>
      </c>
    </row>
    <row r="269" spans="1:105" ht="12" customHeight="1" x14ac:dyDescent="0.25">
      <c r="A269" s="106" t="s">
        <v>122</v>
      </c>
      <c r="B269" s="102">
        <v>25.439838789073654</v>
      </c>
      <c r="C269" s="102">
        <v>25.30319589700758</v>
      </c>
      <c r="D269" s="102">
        <v>26.33934688069311</v>
      </c>
      <c r="E269" s="102">
        <v>26.696201952880394</v>
      </c>
      <c r="F269" s="102">
        <v>26.911091993953175</v>
      </c>
      <c r="G269" s="102">
        <v>26.652606732073121</v>
      </c>
      <c r="H269" s="102">
        <v>25.955784743243672</v>
      </c>
      <c r="I269" s="102">
        <v>28.194234908562166</v>
      </c>
      <c r="J269" s="102">
        <v>26.246685672639948</v>
      </c>
      <c r="K269" s="102">
        <v>26.494585594305725</v>
      </c>
      <c r="L269" s="102">
        <v>26.817289433295951</v>
      </c>
      <c r="M269" s="102">
        <v>28.53860266992076</v>
      </c>
      <c r="N269" s="102">
        <v>26.878270556397293</v>
      </c>
      <c r="O269" s="102">
        <v>26.0284098693032</v>
      </c>
      <c r="P269" s="102">
        <v>23.27595360501634</v>
      </c>
      <c r="Q269" s="102">
        <v>23.707153346253417</v>
      </c>
      <c r="R269" s="102">
        <v>23.780142151882238</v>
      </c>
      <c r="S269" s="102">
        <v>25.465300238009394</v>
      </c>
      <c r="T269" s="102">
        <v>26.426508302838787</v>
      </c>
      <c r="U269" s="102">
        <v>25.040155692091602</v>
      </c>
      <c r="V269" s="102">
        <v>24.499534228179883</v>
      </c>
      <c r="W269" s="102">
        <v>25.916503185959414</v>
      </c>
      <c r="DA269" s="131" t="s">
        <v>2759</v>
      </c>
    </row>
    <row r="270" spans="1:105" ht="12" customHeight="1" x14ac:dyDescent="0.25">
      <c r="A270" s="107" t="s">
        <v>121</v>
      </c>
      <c r="B270" s="105">
        <v>21.84364021890589</v>
      </c>
      <c r="C270" s="105">
        <v>21.582669225576907</v>
      </c>
      <c r="D270" s="105">
        <v>22.559704976317416</v>
      </c>
      <c r="E270" s="105">
        <v>22.866944480192689</v>
      </c>
      <c r="F270" s="105">
        <v>23.340722649254026</v>
      </c>
      <c r="G270" s="105">
        <v>23.179516616668707</v>
      </c>
      <c r="H270" s="105">
        <v>22.695980431497741</v>
      </c>
      <c r="I270" s="105">
        <v>25.031654246928912</v>
      </c>
      <c r="J270" s="105">
        <v>23.030001128658757</v>
      </c>
      <c r="K270" s="105">
        <v>23.283335068640334</v>
      </c>
      <c r="L270" s="105">
        <v>23.584424053208011</v>
      </c>
      <c r="M270" s="105">
        <v>25.236709271595501</v>
      </c>
      <c r="N270" s="105">
        <v>23.836845951864035</v>
      </c>
      <c r="O270" s="105">
        <v>23.238309119744269</v>
      </c>
      <c r="P270" s="105">
        <v>20.514691431734278</v>
      </c>
      <c r="Q270" s="105">
        <v>20.874555073719641</v>
      </c>
      <c r="R270" s="105">
        <v>21.013152600624018</v>
      </c>
      <c r="S270" s="105">
        <v>22.769881180466736</v>
      </c>
      <c r="T270" s="105">
        <v>23.694253490340625</v>
      </c>
      <c r="U270" s="105">
        <v>22.620307628319914</v>
      </c>
      <c r="V270" s="105">
        <v>22.24561270904546</v>
      </c>
      <c r="W270" s="105">
        <v>23.592711972638092</v>
      </c>
      <c r="DA270" s="132" t="s">
        <v>2760</v>
      </c>
    </row>
    <row r="271" spans="1:105" ht="12" customHeight="1" x14ac:dyDescent="0.25">
      <c r="A271" s="108" t="s">
        <v>53</v>
      </c>
      <c r="B271" s="99">
        <v>11.066302989314561</v>
      </c>
      <c r="C271" s="99">
        <v>10.405278966368266</v>
      </c>
      <c r="D271" s="99">
        <v>11.128483904079614</v>
      </c>
      <c r="E271" s="99">
        <v>11.223360185779878</v>
      </c>
      <c r="F271" s="99">
        <v>12.123666427180661</v>
      </c>
      <c r="G271" s="99">
        <v>11.833806045188856</v>
      </c>
      <c r="H271" s="99">
        <v>11.461499422347934</v>
      </c>
      <c r="I271" s="99">
        <v>13.879622066523195</v>
      </c>
      <c r="J271" s="99">
        <v>11.639342978482636</v>
      </c>
      <c r="K271" s="99">
        <v>11.908732638162283</v>
      </c>
      <c r="L271" s="99">
        <v>11.965321594745069</v>
      </c>
      <c r="M271" s="99">
        <v>13.313501465085967</v>
      </c>
      <c r="N271" s="99">
        <v>12.607540583239711</v>
      </c>
      <c r="O271" s="99">
        <v>12.778005988405356</v>
      </c>
      <c r="P271" s="99">
        <v>10.056695461688864</v>
      </c>
      <c r="Q271" s="99">
        <v>10.153882963419631</v>
      </c>
      <c r="R271" s="99">
        <v>10.299284251538902</v>
      </c>
      <c r="S271" s="99">
        <v>11.773519639155626</v>
      </c>
      <c r="T271" s="99">
        <v>11.259147117246208</v>
      </c>
      <c r="U271" s="99">
        <v>10.785509563256753</v>
      </c>
      <c r="V271" s="99">
        <v>9.9446269867833017</v>
      </c>
      <c r="W271" s="99">
        <v>11.541066858808382</v>
      </c>
      <c r="DA271" s="63" t="s">
        <v>2761</v>
      </c>
    </row>
    <row r="272" spans="1:105" ht="12" customHeight="1" x14ac:dyDescent="0.25">
      <c r="A272" s="108" t="s">
        <v>52</v>
      </c>
      <c r="B272" s="99">
        <v>10.777337229591327</v>
      </c>
      <c r="C272" s="99">
        <v>11.177390259208645</v>
      </c>
      <c r="D272" s="99">
        <v>11.431221072237802</v>
      </c>
      <c r="E272" s="99">
        <v>11.643584294412808</v>
      </c>
      <c r="F272" s="99">
        <v>11.217056222073362</v>
      </c>
      <c r="G272" s="99">
        <v>11.345710571479849</v>
      </c>
      <c r="H272" s="99">
        <v>11.234481009149807</v>
      </c>
      <c r="I272" s="99">
        <v>11.152032180405715</v>
      </c>
      <c r="J272" s="99">
        <v>11.390658150176119</v>
      </c>
      <c r="K272" s="99">
        <v>11.374602430478049</v>
      </c>
      <c r="L272" s="99">
        <v>11.619102458462942</v>
      </c>
      <c r="M272" s="99">
        <v>11.923207806509536</v>
      </c>
      <c r="N272" s="99">
        <v>11.229305368624322</v>
      </c>
      <c r="O272" s="99">
        <v>10.460303131338907</v>
      </c>
      <c r="P272" s="99">
        <v>10.457995970045413</v>
      </c>
      <c r="Q272" s="99">
        <v>10.72067211030001</v>
      </c>
      <c r="R272" s="99">
        <v>10.713868349085118</v>
      </c>
      <c r="S272" s="99">
        <v>10.996361541311106</v>
      </c>
      <c r="T272" s="99">
        <v>12.435106373094419</v>
      </c>
      <c r="U272" s="99">
        <v>11.834798065063165</v>
      </c>
      <c r="V272" s="99">
        <v>12.300985722262158</v>
      </c>
      <c r="W272" s="99">
        <v>12.051645113829712</v>
      </c>
      <c r="DA272" s="63" t="s">
        <v>2762</v>
      </c>
    </row>
    <row r="273" spans="1:105" ht="12" customHeight="1" x14ac:dyDescent="0.25">
      <c r="A273" s="121" t="s">
        <v>54</v>
      </c>
      <c r="B273" s="123">
        <v>9.7421619030178359</v>
      </c>
      <c r="C273" s="123">
        <v>10.041343075579407</v>
      </c>
      <c r="D273" s="123">
        <v>10.25697124252385</v>
      </c>
      <c r="E273" s="123">
        <v>10.422198555489627</v>
      </c>
      <c r="F273" s="123">
        <v>10.651802344479828</v>
      </c>
      <c r="G273" s="123">
        <v>10.794683021788535</v>
      </c>
      <c r="H273" s="123">
        <v>10.545339166636085</v>
      </c>
      <c r="I273" s="123">
        <v>9.9461848145682552</v>
      </c>
      <c r="J273" s="123">
        <v>9.5320173221126225</v>
      </c>
      <c r="K273" s="123">
        <v>9.4476584441949853</v>
      </c>
      <c r="L273" s="123">
        <v>9.6084583984703436</v>
      </c>
      <c r="M273" s="123">
        <v>8.7285778606019573</v>
      </c>
      <c r="N273" s="123">
        <v>8.7437895496020435</v>
      </c>
      <c r="O273" s="123">
        <v>8.6032732351312511</v>
      </c>
      <c r="P273" s="123">
        <v>8.1052806648666031</v>
      </c>
      <c r="Q273" s="123">
        <v>7.6359889242617616</v>
      </c>
      <c r="R273" s="123">
        <v>7.3209121109137936</v>
      </c>
      <c r="S273" s="123">
        <v>7.8025085731821449</v>
      </c>
      <c r="T273" s="123">
        <v>7.3644028901823093</v>
      </c>
      <c r="U273" s="123">
        <v>7.2775189397613493</v>
      </c>
      <c r="V273" s="123">
        <v>7.0245266735715495</v>
      </c>
      <c r="W273" s="123">
        <v>7.2448215512039429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9.7421619030178359</v>
      </c>
      <c r="C276" s="110">
        <v>10.041343075579407</v>
      </c>
      <c r="D276" s="110">
        <v>10.25697124252385</v>
      </c>
      <c r="E276" s="110">
        <v>10.422198555489627</v>
      </c>
      <c r="F276" s="110">
        <v>10.651802344479828</v>
      </c>
      <c r="G276" s="110">
        <v>10.794683021788535</v>
      </c>
      <c r="H276" s="110">
        <v>10.545339166636085</v>
      </c>
      <c r="I276" s="110">
        <v>9.9461848145682552</v>
      </c>
      <c r="J276" s="110">
        <v>9.5320173221126225</v>
      </c>
      <c r="K276" s="110">
        <v>9.4476584441949853</v>
      </c>
      <c r="L276" s="110">
        <v>9.6084583984703436</v>
      </c>
      <c r="M276" s="110">
        <v>8.7285778606019573</v>
      </c>
      <c r="N276" s="110">
        <v>8.7437895496020435</v>
      </c>
      <c r="O276" s="110">
        <v>8.6032732351312511</v>
      </c>
      <c r="P276" s="110">
        <v>8.1052806648666031</v>
      </c>
      <c r="Q276" s="110">
        <v>7.6359889242617616</v>
      </c>
      <c r="R276" s="110">
        <v>7.3209121109137936</v>
      </c>
      <c r="S276" s="110">
        <v>7.8025085731821449</v>
      </c>
      <c r="T276" s="110">
        <v>7.3644028901823093</v>
      </c>
      <c r="U276" s="110">
        <v>7.2775189397613493</v>
      </c>
      <c r="V276" s="110">
        <v>7.0245266735715495</v>
      </c>
      <c r="W276" s="110">
        <v>7.2448215512039429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143.45834183219048</v>
      </c>
      <c r="C278" s="118">
        <f t="shared" si="124"/>
        <v>144.8473488975186</v>
      </c>
      <c r="D278" s="118">
        <f t="shared" si="124"/>
        <v>130.55329186363844</v>
      </c>
      <c r="E278" s="118">
        <f t="shared" si="124"/>
        <v>135.56576968018038</v>
      </c>
      <c r="F278" s="118">
        <f t="shared" si="124"/>
        <v>117.43679166206654</v>
      </c>
      <c r="G278" s="118">
        <f t="shared" si="124"/>
        <v>119.44609404819721</v>
      </c>
      <c r="H278" s="118">
        <f t="shared" si="124"/>
        <v>129.08186098461556</v>
      </c>
      <c r="I278" s="118">
        <f t="shared" si="124"/>
        <v>132.6776254594684</v>
      </c>
      <c r="J278" s="118">
        <f t="shared" si="124"/>
        <v>119.1422108626044</v>
      </c>
      <c r="K278" s="118">
        <f t="shared" si="124"/>
        <v>112.07816561513285</v>
      </c>
      <c r="L278" s="118">
        <f t="shared" si="124"/>
        <v>155.1270715940899</v>
      </c>
      <c r="M278" s="118">
        <f t="shared" si="124"/>
        <v>138.92815711414985</v>
      </c>
      <c r="N278" s="118">
        <f t="shared" si="124"/>
        <v>125.43253964982722</v>
      </c>
      <c r="O278" s="118">
        <f t="shared" si="124"/>
        <v>128.96930316348715</v>
      </c>
      <c r="P278" s="118">
        <f t="shared" si="124"/>
        <v>114.96532101576599</v>
      </c>
      <c r="Q278" s="118">
        <f t="shared" si="124"/>
        <v>122.43676753382623</v>
      </c>
      <c r="R278" s="118">
        <f t="shared" ref="R278:V278" si="125">R279+R282+R284+R294</f>
        <v>116.86843217459781</v>
      </c>
      <c r="S278" s="118">
        <f t="shared" si="125"/>
        <v>122.76105812263427</v>
      </c>
      <c r="T278" s="118">
        <f t="shared" si="125"/>
        <v>132.97637742405288</v>
      </c>
      <c r="U278" s="118">
        <f t="shared" si="125"/>
        <v>114.3320418499509</v>
      </c>
      <c r="V278" s="118">
        <f t="shared" si="125"/>
        <v>121.06221439451174</v>
      </c>
      <c r="W278" s="118">
        <f t="shared" ref="W278" si="126">W279+W282+W284+W294</f>
        <v>130.96523984734858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116.44265836518696</v>
      </c>
      <c r="C279" s="123">
        <f t="shared" si="127"/>
        <v>117.76976388410833</v>
      </c>
      <c r="D279" s="123">
        <f t="shared" si="127"/>
        <v>102.52268385494759</v>
      </c>
      <c r="E279" s="123">
        <f t="shared" si="127"/>
        <v>107.16044896809338</v>
      </c>
      <c r="F279" s="123">
        <f t="shared" si="127"/>
        <v>87.939411702218393</v>
      </c>
      <c r="G279" s="123">
        <f t="shared" si="127"/>
        <v>90.191166942534025</v>
      </c>
      <c r="H279" s="123">
        <f t="shared" si="127"/>
        <v>99.839808490771176</v>
      </c>
      <c r="I279" s="123">
        <f t="shared" si="127"/>
        <v>102.72738699941233</v>
      </c>
      <c r="J279" s="123">
        <f t="shared" si="127"/>
        <v>90.456431497385324</v>
      </c>
      <c r="K279" s="123">
        <f t="shared" si="127"/>
        <v>83.255467131454907</v>
      </c>
      <c r="L279" s="123">
        <f t="shared" si="127"/>
        <v>125.62409234764455</v>
      </c>
      <c r="M279" s="123">
        <f t="shared" si="127"/>
        <v>108.52090533742999</v>
      </c>
      <c r="N279" s="123">
        <f t="shared" si="127"/>
        <v>96.219426925139885</v>
      </c>
      <c r="O279" s="123">
        <f t="shared" si="127"/>
        <v>100.52629980163951</v>
      </c>
      <c r="P279" s="123">
        <f t="shared" si="127"/>
        <v>88.801174084017731</v>
      </c>
      <c r="Q279" s="123">
        <f t="shared" si="127"/>
        <v>96.837868719857838</v>
      </c>
      <c r="R279" s="123">
        <f t="shared" ref="R279:V279" si="128">SUM(R280:R281)</f>
        <v>90.794166065681367</v>
      </c>
      <c r="S279" s="123">
        <f t="shared" si="128"/>
        <v>95.29709335368986</v>
      </c>
      <c r="T279" s="123">
        <f t="shared" si="128"/>
        <v>104.22003168112492</v>
      </c>
      <c r="U279" s="123">
        <f t="shared" si="128"/>
        <v>86.785613400762699</v>
      </c>
      <c r="V279" s="123">
        <f t="shared" si="128"/>
        <v>93.780563024990187</v>
      </c>
      <c r="W279" s="123">
        <f t="shared" ref="W279" si="129">SUM(W280:W281)</f>
        <v>102.77561719775046</v>
      </c>
      <c r="DA279" s="130" t="s">
        <v>2916</v>
      </c>
    </row>
    <row r="280" spans="1:105" ht="12" customHeight="1" x14ac:dyDescent="0.25">
      <c r="A280" s="97" t="s">
        <v>51</v>
      </c>
      <c r="B280" s="99">
        <v>115.32430201472241</v>
      </c>
      <c r="C280" s="99">
        <v>116.6531572023693</v>
      </c>
      <c r="D280" s="99">
        <v>101.56664469545858</v>
      </c>
      <c r="E280" s="99">
        <v>106.18592625893936</v>
      </c>
      <c r="F280" s="99">
        <v>87.146606985033742</v>
      </c>
      <c r="G280" s="99">
        <v>89.387836763866034</v>
      </c>
      <c r="H280" s="99">
        <v>98.971221924094067</v>
      </c>
      <c r="I280" s="99">
        <v>101.85001047459993</v>
      </c>
      <c r="J280" s="99">
        <v>89.691487518361967</v>
      </c>
      <c r="K280" s="99">
        <v>82.560354845000774</v>
      </c>
      <c r="L280" s="99">
        <v>124.58995321182617</v>
      </c>
      <c r="M280" s="99">
        <v>107.64288725526805</v>
      </c>
      <c r="N280" s="99">
        <v>95.446932692572972</v>
      </c>
      <c r="O280" s="99">
        <v>99.723262031936272</v>
      </c>
      <c r="P280" s="99">
        <v>88.092798428665688</v>
      </c>
      <c r="Q280" s="99">
        <v>96.067255652935472</v>
      </c>
      <c r="R280" s="99">
        <v>90.081338752993148</v>
      </c>
      <c r="S280" s="99">
        <v>94.557019716808611</v>
      </c>
      <c r="T280" s="99">
        <v>103.41410546031599</v>
      </c>
      <c r="U280" s="99">
        <v>86.12403665723194</v>
      </c>
      <c r="V280" s="99">
        <v>93.06674039528643</v>
      </c>
      <c r="W280" s="99">
        <v>102.00063099692365</v>
      </c>
      <c r="DA280" s="63" t="s">
        <v>2917</v>
      </c>
    </row>
    <row r="281" spans="1:105" ht="12" customHeight="1" x14ac:dyDescent="0.25">
      <c r="A281" s="97" t="s">
        <v>53</v>
      </c>
      <c r="B281" s="99">
        <v>1.1183563504645511</v>
      </c>
      <c r="C281" s="99">
        <v>1.1166066817390354</v>
      </c>
      <c r="D281" s="99">
        <v>0.95603915948901164</v>
      </c>
      <c r="E281" s="99">
        <v>0.9745227091540184</v>
      </c>
      <c r="F281" s="99">
        <v>0.79280471718465184</v>
      </c>
      <c r="G281" s="99">
        <v>0.80333017866799383</v>
      </c>
      <c r="H281" s="99">
        <v>0.86858656667711398</v>
      </c>
      <c r="I281" s="99">
        <v>0.87737652481241191</v>
      </c>
      <c r="J281" s="99">
        <v>0.76494397902336198</v>
      </c>
      <c r="K281" s="99">
        <v>0.69511228645413425</v>
      </c>
      <c r="L281" s="99">
        <v>1.0341391358183853</v>
      </c>
      <c r="M281" s="99">
        <v>0.878018082161938</v>
      </c>
      <c r="N281" s="99">
        <v>0.77249423256691985</v>
      </c>
      <c r="O281" s="99">
        <v>0.80303776970324015</v>
      </c>
      <c r="P281" s="99">
        <v>0.70837565535203839</v>
      </c>
      <c r="Q281" s="99">
        <v>0.77061306692236753</v>
      </c>
      <c r="R281" s="99">
        <v>0.7128273126882213</v>
      </c>
      <c r="S281" s="99">
        <v>0.74007363688124983</v>
      </c>
      <c r="T281" s="99">
        <v>0.8059262208089224</v>
      </c>
      <c r="U281" s="99">
        <v>0.66157674353076268</v>
      </c>
      <c r="V281" s="99">
        <v>0.71382262970375798</v>
      </c>
      <c r="W281" s="99">
        <v>0.77498620082681013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0.32603387412415841</v>
      </c>
      <c r="C282" s="123">
        <f t="shared" si="130"/>
        <v>0.34707432367901314</v>
      </c>
      <c r="D282" s="123">
        <f t="shared" si="130"/>
        <v>0.37584623789969962</v>
      </c>
      <c r="E282" s="123">
        <f t="shared" si="130"/>
        <v>0.67626953109102073</v>
      </c>
      <c r="F282" s="123">
        <f t="shared" si="130"/>
        <v>0.35888543754010555</v>
      </c>
      <c r="G282" s="123">
        <f t="shared" si="130"/>
        <v>0.40320873767196835</v>
      </c>
      <c r="H282" s="123">
        <f t="shared" si="130"/>
        <v>0.68665558626506951</v>
      </c>
      <c r="I282" s="123">
        <f t="shared" si="130"/>
        <v>0.57494817686043265</v>
      </c>
      <c r="J282" s="123">
        <f t="shared" si="130"/>
        <v>0.67272070938816009</v>
      </c>
      <c r="K282" s="123">
        <f t="shared" si="130"/>
        <v>0.72148587748612414</v>
      </c>
      <c r="L282" s="123">
        <f t="shared" si="130"/>
        <v>0.91594187639813773</v>
      </c>
      <c r="M282" s="123">
        <f t="shared" si="130"/>
        <v>1.077642782961463</v>
      </c>
      <c r="N282" s="123">
        <f t="shared" si="130"/>
        <v>1.1782907662545103</v>
      </c>
      <c r="O282" s="123">
        <f t="shared" si="130"/>
        <v>1.2834422151159168</v>
      </c>
      <c r="P282" s="123">
        <f t="shared" si="130"/>
        <v>1.2089831146937129</v>
      </c>
      <c r="Q282" s="123">
        <f t="shared" si="130"/>
        <v>1.0840004623608277</v>
      </c>
      <c r="R282" s="123">
        <f t="shared" si="130"/>
        <v>1.0620496160128132</v>
      </c>
      <c r="S282" s="123">
        <f t="shared" si="130"/>
        <v>0.98817014062499997</v>
      </c>
      <c r="T282" s="123">
        <f t="shared" si="130"/>
        <v>0.79047174124200525</v>
      </c>
      <c r="U282" s="123">
        <f t="shared" si="130"/>
        <v>0.66793994447187521</v>
      </c>
      <c r="V282" s="123">
        <f t="shared" si="130"/>
        <v>0.50507980023523014</v>
      </c>
      <c r="W282" s="123">
        <f t="shared" si="130"/>
        <v>0.37206102544386699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0.32603387412415841</v>
      </c>
      <c r="C283" s="99">
        <f>RES_hhdet_tess!C8</f>
        <v>0.34707432367901314</v>
      </c>
      <c r="D283" s="99">
        <f>RES_hhdet_tess!D8</f>
        <v>0.37584623789969962</v>
      </c>
      <c r="E283" s="99">
        <f>RES_hhdet_tess!E8</f>
        <v>0.67626953109102073</v>
      </c>
      <c r="F283" s="99">
        <f>RES_hhdet_tess!F8</f>
        <v>0.35888543754010555</v>
      </c>
      <c r="G283" s="99">
        <f>RES_hhdet_tess!G8</f>
        <v>0.40320873767196835</v>
      </c>
      <c r="H283" s="99">
        <f>RES_hhdet_tess!H8</f>
        <v>0.68665558626506951</v>
      </c>
      <c r="I283" s="99">
        <f>RES_hhdet_tess!I8</f>
        <v>0.57494817686043265</v>
      </c>
      <c r="J283" s="99">
        <f>RES_hhdet_tess!J8</f>
        <v>0.67272070938816009</v>
      </c>
      <c r="K283" s="99">
        <f>RES_hhdet_tess!K8</f>
        <v>0.72148587748612414</v>
      </c>
      <c r="L283" s="99">
        <f>RES_hhdet_tess!L8</f>
        <v>0.91594187639813773</v>
      </c>
      <c r="M283" s="99">
        <f>RES_hhdet_tess!M8</f>
        <v>1.077642782961463</v>
      </c>
      <c r="N283" s="99">
        <f>RES_hhdet_tess!N8</f>
        <v>1.1782907662545103</v>
      </c>
      <c r="O283" s="99">
        <f>RES_hhdet_tess!O8</f>
        <v>1.2834422151159168</v>
      </c>
      <c r="P283" s="99">
        <f>RES_hhdet_tess!P8</f>
        <v>1.2089831146937129</v>
      </c>
      <c r="Q283" s="99">
        <f>RES_hhdet_tess!Q8</f>
        <v>1.0840004623608277</v>
      </c>
      <c r="R283" s="99">
        <f>RES_hhdet_tess!R8</f>
        <v>1.0620496160128132</v>
      </c>
      <c r="S283" s="99">
        <f>RES_hhdet_tess!S8</f>
        <v>0.98817014062499997</v>
      </c>
      <c r="T283" s="99">
        <f>RES_hhdet_tess!T8</f>
        <v>0.79047174124200525</v>
      </c>
      <c r="U283" s="99">
        <f>RES_hhdet_tess!U8</f>
        <v>0.66793994447187521</v>
      </c>
      <c r="V283" s="99">
        <f>RES_hhdet_tess!V8</f>
        <v>0.50507980023523014</v>
      </c>
      <c r="W283" s="99">
        <f>RES_hhdet_tess!W8</f>
        <v>0.37206102544386699</v>
      </c>
      <c r="DA283" s="63" t="s">
        <v>2920</v>
      </c>
    </row>
    <row r="284" spans="1:105" ht="12" customHeight="1" x14ac:dyDescent="0.25">
      <c r="A284" s="121" t="s">
        <v>55</v>
      </c>
      <c r="B284" s="123">
        <v>19.274886995811741</v>
      </c>
      <c r="C284" s="123">
        <v>19.071116814960078</v>
      </c>
      <c r="D284" s="123">
        <v>19.81240184787692</v>
      </c>
      <c r="E284" s="123">
        <v>19.732848211222599</v>
      </c>
      <c r="F284" s="123">
        <v>20.932037108480067</v>
      </c>
      <c r="G284" s="123">
        <v>20.496262104755644</v>
      </c>
      <c r="H284" s="123">
        <v>20.347652828733171</v>
      </c>
      <c r="I284" s="123">
        <v>21.612122491804289</v>
      </c>
      <c r="J284" s="123">
        <v>20.563102967205346</v>
      </c>
      <c r="K284" s="123">
        <v>20.703313953176654</v>
      </c>
      <c r="L284" s="123">
        <v>21.049332764889243</v>
      </c>
      <c r="M284" s="123">
        <v>22.46759703879961</v>
      </c>
      <c r="N284" s="123">
        <v>21.144571919280807</v>
      </c>
      <c r="O284" s="123">
        <v>20.365492178315399</v>
      </c>
      <c r="P284" s="123">
        <v>18.537451588087151</v>
      </c>
      <c r="Q284" s="123">
        <v>18.442568462325919</v>
      </c>
      <c r="R284" s="123">
        <v>19.153865093929419</v>
      </c>
      <c r="S284" s="123">
        <v>20.175496595173069</v>
      </c>
      <c r="T284" s="123">
        <v>21.956919244190864</v>
      </c>
      <c r="U284" s="123">
        <v>20.882898020229394</v>
      </c>
      <c r="V284" s="123">
        <v>20.941570546348132</v>
      </c>
      <c r="W284" s="123">
        <v>21.710707105924339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20.238101414990453</v>
      </c>
      <c r="C286" s="99">
        <v>19.238344829334793</v>
      </c>
      <c r="D286" s="99">
        <v>19.371677779753945</v>
      </c>
      <c r="E286" s="99">
        <v>16.675827180315519</v>
      </c>
      <c r="F286" s="99">
        <v>23.296453534984291</v>
      </c>
      <c r="G286" s="99">
        <v>20.383078988176372</v>
      </c>
      <c r="H286" s="99">
        <v>21.822261403684021</v>
      </c>
      <c r="I286" s="99">
        <v>18.313129441518083</v>
      </c>
      <c r="J286" s="99">
        <v>21.197480046923708</v>
      </c>
      <c r="K286" s="99">
        <v>20.660784656312131</v>
      </c>
      <c r="L286" s="99">
        <v>21.422740847156422</v>
      </c>
      <c r="M286" s="99">
        <v>23.125706886191697</v>
      </c>
      <c r="N286" s="99">
        <v>20.923999323195329</v>
      </c>
      <c r="O286" s="99">
        <v>18.525303538747806</v>
      </c>
      <c r="P286" s="99">
        <v>19.423123689093014</v>
      </c>
      <c r="Q286" s="99">
        <v>15.199782085810805</v>
      </c>
      <c r="R286" s="99">
        <v>20.197847851665937</v>
      </c>
      <c r="S286" s="99">
        <v>16.656185535494906</v>
      </c>
      <c r="T286" s="99">
        <v>23.819675095277852</v>
      </c>
      <c r="U286" s="99">
        <v>21.453025054528325</v>
      </c>
      <c r="V286" s="99">
        <v>23.198860179990973</v>
      </c>
      <c r="W286" s="99">
        <v>20.675531944752798</v>
      </c>
      <c r="DA286" s="63" t="s">
        <v>2923</v>
      </c>
    </row>
    <row r="287" spans="1:105" ht="12" customHeight="1" x14ac:dyDescent="0.25">
      <c r="A287" s="97" t="s">
        <v>123</v>
      </c>
      <c r="B287" s="99">
        <v>20.238101414990457</v>
      </c>
      <c r="C287" s="99">
        <v>19.238652115204996</v>
      </c>
      <c r="D287" s="99">
        <v>19.372619763539912</v>
      </c>
      <c r="E287" s="99">
        <v>16.676556291957706</v>
      </c>
      <c r="F287" s="99">
        <v>23.2959745285895</v>
      </c>
      <c r="G287" s="99">
        <v>20.382222422625997</v>
      </c>
      <c r="H287" s="99">
        <v>21.820564648006339</v>
      </c>
      <c r="I287" s="99">
        <v>18.316079485812878</v>
      </c>
      <c r="J287" s="99">
        <v>21.185843948850611</v>
      </c>
      <c r="K287" s="99">
        <v>20.649391017783525</v>
      </c>
      <c r="L287" s="99">
        <v>21.414346271958159</v>
      </c>
      <c r="M287" s="99">
        <v>23.119413528510137</v>
      </c>
      <c r="N287" s="99">
        <v>20.920686461872435</v>
      </c>
      <c r="O287" s="99">
        <v>18.522240927849111</v>
      </c>
      <c r="P287" s="99">
        <v>19.455606913557894</v>
      </c>
      <c r="Q287" s="99">
        <v>15.213582302941601</v>
      </c>
      <c r="R287" s="99">
        <v>20.22728629634085</v>
      </c>
      <c r="S287" s="99">
        <v>16.661899746924284</v>
      </c>
      <c r="T287" s="99">
        <v>23.836217104332562</v>
      </c>
      <c r="U287" s="99">
        <v>21.456085684326005</v>
      </c>
      <c r="V287" s="99">
        <v>23.202765418208894</v>
      </c>
      <c r="W287" s="99">
        <v>20.716969808596062</v>
      </c>
      <c r="DA287" s="63" t="s">
        <v>2924</v>
      </c>
    </row>
    <row r="288" spans="1:105" ht="12" customHeight="1" x14ac:dyDescent="0.25">
      <c r="A288" s="100" t="s">
        <v>50</v>
      </c>
      <c r="B288" s="102">
        <v>8.8025682040128661</v>
      </c>
      <c r="C288" s="102">
        <v>7.9555783619447906</v>
      </c>
      <c r="D288" s="102">
        <v>8.243527311136015</v>
      </c>
      <c r="E288" s="102">
        <v>7.0758841394297889</v>
      </c>
      <c r="F288" s="102">
        <v>10.609270844206769</v>
      </c>
      <c r="G288" s="102">
        <v>9.1195359837067898</v>
      </c>
      <c r="H288" s="102">
        <v>9.6939583589714626</v>
      </c>
      <c r="I288" s="102">
        <v>9.0035387107797646</v>
      </c>
      <c r="J288" s="102">
        <v>9.4314482455394462</v>
      </c>
      <c r="K288" s="102">
        <v>9.30853409996074</v>
      </c>
      <c r="L288" s="102">
        <v>9.5869400370802627</v>
      </c>
      <c r="M288" s="102">
        <v>10.779065058488074</v>
      </c>
      <c r="N288" s="102">
        <v>9.8088592048045449</v>
      </c>
      <c r="O288" s="102">
        <v>9.0560365237381468</v>
      </c>
      <c r="P288" s="102">
        <v>8.5170176300323313</v>
      </c>
      <c r="Q288" s="102">
        <v>6.5267919143343383</v>
      </c>
      <c r="R288" s="102">
        <v>8.8898131367239337</v>
      </c>
      <c r="S288" s="102">
        <v>7.7300778032733781</v>
      </c>
      <c r="T288" s="102">
        <v>10.235868042086738</v>
      </c>
      <c r="U288" s="102">
        <v>9.3048760420209469</v>
      </c>
      <c r="V288" s="102">
        <v>9.5379668584827098</v>
      </c>
      <c r="W288" s="102">
        <v>9.3869875837772803</v>
      </c>
      <c r="DA288" s="131" t="s">
        <v>2925</v>
      </c>
    </row>
    <row r="289" spans="1:105" ht="12" customHeight="1" x14ac:dyDescent="0.25">
      <c r="A289" s="103" t="s">
        <v>52</v>
      </c>
      <c r="B289" s="105">
        <v>11.43553321097759</v>
      </c>
      <c r="C289" s="105">
        <v>11.283073753260203</v>
      </c>
      <c r="D289" s="105">
        <v>11.129092452403897</v>
      </c>
      <c r="E289" s="105">
        <v>9.6006721525279168</v>
      </c>
      <c r="F289" s="105">
        <v>12.68670368438273</v>
      </c>
      <c r="G289" s="105">
        <v>11.262686438919211</v>
      </c>
      <c r="H289" s="105">
        <v>12.126606289034878</v>
      </c>
      <c r="I289" s="105">
        <v>9.3125407750331171</v>
      </c>
      <c r="J289" s="105">
        <v>11.754395703311165</v>
      </c>
      <c r="K289" s="105">
        <v>11.340856917822789</v>
      </c>
      <c r="L289" s="105">
        <v>11.827406234877895</v>
      </c>
      <c r="M289" s="105">
        <v>12.340348470022068</v>
      </c>
      <c r="N289" s="105">
        <v>11.111827257067889</v>
      </c>
      <c r="O289" s="105">
        <v>9.4662044041109645</v>
      </c>
      <c r="P289" s="105">
        <v>10.938589283525564</v>
      </c>
      <c r="Q289" s="105">
        <v>8.6867903886072675</v>
      </c>
      <c r="R289" s="105">
        <v>11.337473159616916</v>
      </c>
      <c r="S289" s="105">
        <v>8.9318219436509061</v>
      </c>
      <c r="T289" s="105">
        <v>13.600349062245826</v>
      </c>
      <c r="U289" s="105">
        <v>12.151209642305059</v>
      </c>
      <c r="V289" s="105">
        <v>13.664798559726188</v>
      </c>
      <c r="W289" s="105">
        <v>11.329982224818785</v>
      </c>
      <c r="DA289" s="132" t="s">
        <v>2926</v>
      </c>
    </row>
    <row r="290" spans="1:105" ht="12" customHeight="1" x14ac:dyDescent="0.25">
      <c r="A290" s="106" t="s">
        <v>122</v>
      </c>
      <c r="B290" s="102">
        <v>19.074897472400654</v>
      </c>
      <c r="C290" s="102">
        <v>19.036543270617937</v>
      </c>
      <c r="D290" s="102">
        <v>19.889718097657113</v>
      </c>
      <c r="E290" s="102">
        <v>20.241916658762751</v>
      </c>
      <c r="F290" s="102">
        <v>20.554755241413286</v>
      </c>
      <c r="G290" s="102">
        <v>20.509261351907064</v>
      </c>
      <c r="H290" s="102">
        <v>20.158638643839939</v>
      </c>
      <c r="I290" s="102">
        <v>21.993979879658053</v>
      </c>
      <c r="J290" s="102">
        <v>20.497023215565132</v>
      </c>
      <c r="K290" s="102">
        <v>20.715595609727362</v>
      </c>
      <c r="L290" s="102">
        <v>21.012685448903056</v>
      </c>
      <c r="M290" s="102">
        <v>22.400275031787057</v>
      </c>
      <c r="N290" s="102">
        <v>21.169896696002294</v>
      </c>
      <c r="O290" s="102">
        <v>20.554206016407818</v>
      </c>
      <c r="P290" s="102">
        <v>18.418034206988057</v>
      </c>
      <c r="Q290" s="102">
        <v>18.805273281577747</v>
      </c>
      <c r="R290" s="102">
        <v>18.989870181976972</v>
      </c>
      <c r="S290" s="102">
        <v>20.574897648186258</v>
      </c>
      <c r="T290" s="102">
        <v>21.693141322410717</v>
      </c>
      <c r="U290" s="102">
        <v>20.793742262269689</v>
      </c>
      <c r="V290" s="102">
        <v>20.636297569373397</v>
      </c>
      <c r="W290" s="102">
        <v>21.922157912541174</v>
      </c>
      <c r="DA290" s="131" t="s">
        <v>2927</v>
      </c>
    </row>
    <row r="291" spans="1:105" ht="12" customHeight="1" x14ac:dyDescent="0.25">
      <c r="A291" s="107" t="s">
        <v>121</v>
      </c>
      <c r="B291" s="105">
        <v>19.074897472400654</v>
      </c>
      <c r="C291" s="105">
        <v>19.044030324894319</v>
      </c>
      <c r="D291" s="105">
        <v>19.902397289724519</v>
      </c>
      <c r="E291" s="105">
        <v>20.262378329108596</v>
      </c>
      <c r="F291" s="105">
        <v>20.568217307039749</v>
      </c>
      <c r="G291" s="105">
        <v>20.51975769763045</v>
      </c>
      <c r="H291" s="105">
        <v>20.161673998537658</v>
      </c>
      <c r="I291" s="105">
        <v>21.987042354473896</v>
      </c>
      <c r="J291" s="105">
        <v>20.48845483571677</v>
      </c>
      <c r="K291" s="105">
        <v>20.701513496395066</v>
      </c>
      <c r="L291" s="105">
        <v>21.003424620298304</v>
      </c>
      <c r="M291" s="105">
        <v>22.390991315911489</v>
      </c>
      <c r="N291" s="105">
        <v>21.166499072579786</v>
      </c>
      <c r="O291" s="105">
        <v>20.561923786993351</v>
      </c>
      <c r="P291" s="105">
        <v>18.447355122713329</v>
      </c>
      <c r="Q291" s="105">
        <v>18.85338704351161</v>
      </c>
      <c r="R291" s="105">
        <v>19.039093076681986</v>
      </c>
      <c r="S291" s="105">
        <v>20.613072303446359</v>
      </c>
      <c r="T291" s="105">
        <v>21.717149466459784</v>
      </c>
      <c r="U291" s="105">
        <v>20.809497770688214</v>
      </c>
      <c r="V291" s="105">
        <v>20.628629224351368</v>
      </c>
      <c r="W291" s="105">
        <v>21.827319481887258</v>
      </c>
      <c r="DA291" s="132" t="s">
        <v>2928</v>
      </c>
    </row>
    <row r="292" spans="1:105" ht="12" customHeight="1" x14ac:dyDescent="0.25">
      <c r="A292" s="108" t="s">
        <v>53</v>
      </c>
      <c r="B292" s="99">
        <v>8.2975602428093289</v>
      </c>
      <c r="C292" s="99">
        <v>7.8666400656856785</v>
      </c>
      <c r="D292" s="99">
        <v>8.4711762174867182</v>
      </c>
      <c r="E292" s="99">
        <v>8.6187940346957905</v>
      </c>
      <c r="F292" s="99">
        <v>9.3511610849663853</v>
      </c>
      <c r="G292" s="99">
        <v>9.1740471261506027</v>
      </c>
      <c r="H292" s="99">
        <v>8.9271929893878532</v>
      </c>
      <c r="I292" s="99">
        <v>10.835010174068184</v>
      </c>
      <c r="J292" s="99">
        <v>9.0977966855406507</v>
      </c>
      <c r="K292" s="99">
        <v>9.3269110659170149</v>
      </c>
      <c r="L292" s="99">
        <v>9.3843221618353603</v>
      </c>
      <c r="M292" s="99">
        <v>10.467783509401954</v>
      </c>
      <c r="N292" s="99">
        <v>9.9371937039554634</v>
      </c>
      <c r="O292" s="99">
        <v>10.101620655654441</v>
      </c>
      <c r="P292" s="99">
        <v>7.9893591526679151</v>
      </c>
      <c r="Q292" s="99">
        <v>8.1327149332116004</v>
      </c>
      <c r="R292" s="99">
        <v>8.3252247275968703</v>
      </c>
      <c r="S292" s="99">
        <v>9.6167107621352486</v>
      </c>
      <c r="T292" s="99">
        <v>9.282043093365365</v>
      </c>
      <c r="U292" s="99">
        <v>8.974699705625051</v>
      </c>
      <c r="V292" s="99">
        <v>8.3276435020892077</v>
      </c>
      <c r="W292" s="99">
        <v>9.7756743680575493</v>
      </c>
      <c r="DA292" s="63" t="s">
        <v>2929</v>
      </c>
    </row>
    <row r="293" spans="1:105" ht="12" customHeight="1" x14ac:dyDescent="0.25">
      <c r="A293" s="108" t="s">
        <v>52</v>
      </c>
      <c r="B293" s="99">
        <v>10.777337229591327</v>
      </c>
      <c r="C293" s="99">
        <v>11.177390259208645</v>
      </c>
      <c r="D293" s="99">
        <v>11.431221072237802</v>
      </c>
      <c r="E293" s="99">
        <v>11.643584294412808</v>
      </c>
      <c r="F293" s="99">
        <v>11.217056222073362</v>
      </c>
      <c r="G293" s="99">
        <v>11.345710571479849</v>
      </c>
      <c r="H293" s="99">
        <v>11.234481009149807</v>
      </c>
      <c r="I293" s="99">
        <v>11.152032180405715</v>
      </c>
      <c r="J293" s="99">
        <v>11.390658150176119</v>
      </c>
      <c r="K293" s="99">
        <v>11.374602430478049</v>
      </c>
      <c r="L293" s="99">
        <v>11.619102458462942</v>
      </c>
      <c r="M293" s="99">
        <v>11.923207806509536</v>
      </c>
      <c r="N293" s="99">
        <v>11.229305368624322</v>
      </c>
      <c r="O293" s="99">
        <v>10.460303131338907</v>
      </c>
      <c r="P293" s="99">
        <v>10.457995970045413</v>
      </c>
      <c r="Q293" s="99">
        <v>10.72067211030001</v>
      </c>
      <c r="R293" s="99">
        <v>10.713868349085118</v>
      </c>
      <c r="S293" s="99">
        <v>10.996361541311106</v>
      </c>
      <c r="T293" s="99">
        <v>12.435106373094419</v>
      </c>
      <c r="U293" s="99">
        <v>11.834798065063165</v>
      </c>
      <c r="V293" s="99">
        <v>12.300985722262158</v>
      </c>
      <c r="W293" s="99">
        <v>12.051645113829712</v>
      </c>
      <c r="DA293" s="63" t="s">
        <v>2930</v>
      </c>
    </row>
    <row r="294" spans="1:105" ht="12" customHeight="1" x14ac:dyDescent="0.25">
      <c r="A294" s="121" t="s">
        <v>54</v>
      </c>
      <c r="B294" s="123">
        <v>7.4147625970676145</v>
      </c>
      <c r="C294" s="123">
        <v>7.6593938747711823</v>
      </c>
      <c r="D294" s="123">
        <v>7.8423599229142367</v>
      </c>
      <c r="E294" s="123">
        <v>7.9962029697733863</v>
      </c>
      <c r="F294" s="123">
        <v>8.2064574138279731</v>
      </c>
      <c r="G294" s="123">
        <v>8.3554562632355722</v>
      </c>
      <c r="H294" s="123">
        <v>8.2077440788461224</v>
      </c>
      <c r="I294" s="123">
        <v>7.7631677913913517</v>
      </c>
      <c r="J294" s="123">
        <v>7.4499556886255736</v>
      </c>
      <c r="K294" s="123">
        <v>7.3978986530151598</v>
      </c>
      <c r="L294" s="123">
        <v>7.5377046051579697</v>
      </c>
      <c r="M294" s="123">
        <v>6.8620119549587724</v>
      </c>
      <c r="N294" s="123">
        <v>6.8902500391520185</v>
      </c>
      <c r="O294" s="123">
        <v>6.7940689684163384</v>
      </c>
      <c r="P294" s="123">
        <v>6.417712228967404</v>
      </c>
      <c r="Q294" s="123">
        <v>6.072329889281634</v>
      </c>
      <c r="R294" s="123">
        <v>5.858351398974202</v>
      </c>
      <c r="S294" s="123">
        <v>6.3002980331463361</v>
      </c>
      <c r="T294" s="123">
        <v>6.008954757495097</v>
      </c>
      <c r="U294" s="123">
        <v>5.9955904844869439</v>
      </c>
      <c r="V294" s="123">
        <v>5.8350010229381803</v>
      </c>
      <c r="W294" s="123">
        <v>6.1068545182299054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7.4147625970676145</v>
      </c>
      <c r="C297" s="110">
        <v>7.6593938747711823</v>
      </c>
      <c r="D297" s="110">
        <v>7.8423599229142367</v>
      </c>
      <c r="E297" s="110">
        <v>7.9962029697733863</v>
      </c>
      <c r="F297" s="110">
        <v>8.2064574138279731</v>
      </c>
      <c r="G297" s="110">
        <v>8.3554562632355722</v>
      </c>
      <c r="H297" s="110">
        <v>8.2077440788461224</v>
      </c>
      <c r="I297" s="110">
        <v>7.7631677913913517</v>
      </c>
      <c r="J297" s="110">
        <v>7.4499556886255736</v>
      </c>
      <c r="K297" s="110">
        <v>7.3978986530151598</v>
      </c>
      <c r="L297" s="110">
        <v>7.5377046051579697</v>
      </c>
      <c r="M297" s="110">
        <v>6.8620119549587724</v>
      </c>
      <c r="N297" s="110">
        <v>6.8902500391520185</v>
      </c>
      <c r="O297" s="110">
        <v>6.7940689684163384</v>
      </c>
      <c r="P297" s="110">
        <v>6.417712228967404</v>
      </c>
      <c r="Q297" s="110">
        <v>6.072329889281634</v>
      </c>
      <c r="R297" s="110">
        <v>5.858351398974202</v>
      </c>
      <c r="S297" s="110">
        <v>6.3002980331463361</v>
      </c>
      <c r="T297" s="110">
        <v>6.008954757495097</v>
      </c>
      <c r="U297" s="110">
        <v>5.9955904844869439</v>
      </c>
      <c r="V297" s="110">
        <v>5.8350010229381803</v>
      </c>
      <c r="W297" s="110">
        <v>6.1068545182299054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60.335933933522405</v>
      </c>
      <c r="C299" s="118">
        <f t="shared" si="131"/>
        <v>60.688887909579719</v>
      </c>
      <c r="D299" s="118">
        <f t="shared" si="131"/>
        <v>52.633193902112552</v>
      </c>
      <c r="E299" s="118">
        <f t="shared" si="131"/>
        <v>54.447661691698748</v>
      </c>
      <c r="F299" s="118">
        <f t="shared" si="131"/>
        <v>45.036376870058596</v>
      </c>
      <c r="G299" s="118">
        <f t="shared" si="131"/>
        <v>45.633347133781058</v>
      </c>
      <c r="H299" s="118">
        <f t="shared" si="131"/>
        <v>49.758052245704256</v>
      </c>
      <c r="I299" s="118">
        <f t="shared" si="131"/>
        <v>50.423612918284192</v>
      </c>
      <c r="J299" s="118">
        <f t="shared" si="131"/>
        <v>44.437050549597132</v>
      </c>
      <c r="K299" s="118">
        <f t="shared" si="131"/>
        <v>40.222395073559049</v>
      </c>
      <c r="L299" s="118">
        <f t="shared" si="131"/>
        <v>59.458310003872512</v>
      </c>
      <c r="M299" s="118">
        <f t="shared" si="131"/>
        <v>51.149224716266048</v>
      </c>
      <c r="N299" s="118">
        <f t="shared" si="131"/>
        <v>44.897819553247572</v>
      </c>
      <c r="O299" s="118">
        <f t="shared" si="131"/>
        <v>46.567890785509434</v>
      </c>
      <c r="P299" s="118">
        <f t="shared" si="131"/>
        <v>41.429366613259006</v>
      </c>
      <c r="Q299" s="118">
        <f t="shared" si="131"/>
        <v>44.749636059361386</v>
      </c>
      <c r="R299" s="118">
        <f t="shared" ref="R299:V299" si="132">R300+R303+R305+R315</f>
        <v>42.199070116509745</v>
      </c>
      <c r="S299" s="118">
        <f t="shared" si="132"/>
        <v>43.991093534221584</v>
      </c>
      <c r="T299" s="118">
        <f t="shared" si="132"/>
        <v>48.122869670600153</v>
      </c>
      <c r="U299" s="118">
        <f t="shared" si="132"/>
        <v>40.116259784232298</v>
      </c>
      <c r="V299" s="118">
        <f t="shared" si="132"/>
        <v>43.342891323478852</v>
      </c>
      <c r="W299" s="118">
        <f t="shared" ref="W299" si="133">W300+W303+W305+W315</f>
        <v>46.517825540119468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59.156151775882087</v>
      </c>
      <c r="C300" s="123">
        <f t="shared" si="134"/>
        <v>59.61121670981867</v>
      </c>
      <c r="D300" s="123">
        <f t="shared" si="134"/>
        <v>51.629633956331091</v>
      </c>
      <c r="E300" s="123">
        <f t="shared" si="134"/>
        <v>53.640926987303516</v>
      </c>
      <c r="F300" s="123">
        <f t="shared" si="134"/>
        <v>43.977596190622961</v>
      </c>
      <c r="G300" s="123">
        <f t="shared" si="134"/>
        <v>44.776451462828334</v>
      </c>
      <c r="H300" s="123">
        <f t="shared" si="134"/>
        <v>48.953115148215467</v>
      </c>
      <c r="I300" s="123">
        <f t="shared" si="134"/>
        <v>49.811199878341995</v>
      </c>
      <c r="J300" s="123">
        <f t="shared" si="134"/>
        <v>43.753922561727713</v>
      </c>
      <c r="K300" s="123">
        <f t="shared" si="134"/>
        <v>39.55310960835628</v>
      </c>
      <c r="L300" s="123">
        <f t="shared" si="134"/>
        <v>58.768748302608465</v>
      </c>
      <c r="M300" s="123">
        <f t="shared" si="134"/>
        <v>50.414732980287731</v>
      </c>
      <c r="N300" s="123">
        <f t="shared" si="134"/>
        <v>44.264308778720142</v>
      </c>
      <c r="O300" s="123">
        <f t="shared" si="134"/>
        <v>46.012780356237052</v>
      </c>
      <c r="P300" s="123">
        <f t="shared" si="134"/>
        <v>40.818791772403692</v>
      </c>
      <c r="Q300" s="123">
        <f t="shared" si="134"/>
        <v>44.246308125704196</v>
      </c>
      <c r="R300" s="123">
        <f t="shared" ref="R300:V300" si="135">SUM(R301:R302)</f>
        <v>41.541884734096108</v>
      </c>
      <c r="S300" s="123">
        <f t="shared" si="135"/>
        <v>43.465242732841901</v>
      </c>
      <c r="T300" s="123">
        <f t="shared" si="135"/>
        <v>47.339813564108695</v>
      </c>
      <c r="U300" s="123">
        <f t="shared" si="135"/>
        <v>39.411212040266996</v>
      </c>
      <c r="V300" s="123">
        <f t="shared" si="135"/>
        <v>42.573697355587605</v>
      </c>
      <c r="W300" s="123">
        <f t="shared" ref="W300" si="136">SUM(W301:W302)</f>
        <v>45.886237125949179</v>
      </c>
      <c r="DA300" s="130" t="s">
        <v>3084</v>
      </c>
    </row>
    <row r="301" spans="1:105" ht="12" customHeight="1" x14ac:dyDescent="0.25">
      <c r="A301" s="97" t="s">
        <v>51</v>
      </c>
      <c r="B301" s="99">
        <v>59.156151775882087</v>
      </c>
      <c r="C301" s="99">
        <v>59.61121670981867</v>
      </c>
      <c r="D301" s="99">
        <v>51.629633956331091</v>
      </c>
      <c r="E301" s="99">
        <v>53.640926987303516</v>
      </c>
      <c r="F301" s="99">
        <v>43.977596190622961</v>
      </c>
      <c r="G301" s="99">
        <v>44.776451462828334</v>
      </c>
      <c r="H301" s="99">
        <v>48.953115148215467</v>
      </c>
      <c r="I301" s="99">
        <v>49.811199878341995</v>
      </c>
      <c r="J301" s="99">
        <v>43.753922561727713</v>
      </c>
      <c r="K301" s="99">
        <v>39.55310960835628</v>
      </c>
      <c r="L301" s="99">
        <v>58.768748302608465</v>
      </c>
      <c r="M301" s="99">
        <v>50.414732980287731</v>
      </c>
      <c r="N301" s="99">
        <v>44.264308778720142</v>
      </c>
      <c r="O301" s="99">
        <v>46.012780356237052</v>
      </c>
      <c r="P301" s="99">
        <v>40.818791772403692</v>
      </c>
      <c r="Q301" s="99">
        <v>44.246308125704196</v>
      </c>
      <c r="R301" s="99">
        <v>41.541884734096108</v>
      </c>
      <c r="S301" s="99">
        <v>43.465242732841901</v>
      </c>
      <c r="T301" s="99">
        <v>47.339813564108695</v>
      </c>
      <c r="U301" s="99">
        <v>39.411212040266996</v>
      </c>
      <c r="V301" s="99">
        <v>42.573697355587605</v>
      </c>
      <c r="W301" s="99">
        <v>45.886237125949179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1.1797821576403162</v>
      </c>
      <c r="C305" s="123">
        <v>1.0776711997610455</v>
      </c>
      <c r="D305" s="123">
        <v>1.0035599457814617</v>
      </c>
      <c r="E305" s="123">
        <v>0.80673470439523576</v>
      </c>
      <c r="F305" s="123">
        <v>1.0587806794356374</v>
      </c>
      <c r="G305" s="123">
        <v>0.8568956709527219</v>
      </c>
      <c r="H305" s="123">
        <v>0.80493709748879183</v>
      </c>
      <c r="I305" s="123">
        <v>0.61241303994219942</v>
      </c>
      <c r="J305" s="123">
        <v>0.68312798786942142</v>
      </c>
      <c r="K305" s="123">
        <v>0.66928546520276821</v>
      </c>
      <c r="L305" s="123">
        <v>0.68956170126404415</v>
      </c>
      <c r="M305" s="123">
        <v>0.73449173597831341</v>
      </c>
      <c r="N305" s="123">
        <v>0.63351077452742888</v>
      </c>
      <c r="O305" s="123">
        <v>0.55511042927238352</v>
      </c>
      <c r="P305" s="123">
        <v>0.61057484085531621</v>
      </c>
      <c r="Q305" s="123">
        <v>0.50332793365718964</v>
      </c>
      <c r="R305" s="123">
        <v>0.65718538241363822</v>
      </c>
      <c r="S305" s="123">
        <v>0.52585080137968587</v>
      </c>
      <c r="T305" s="123">
        <v>0.78305610649145452</v>
      </c>
      <c r="U305" s="123">
        <v>0.70504774396529868</v>
      </c>
      <c r="V305" s="123">
        <v>0.76919396789125039</v>
      </c>
      <c r="W305" s="123">
        <v>0.63158841417028866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6.8690940480522809</v>
      </c>
      <c r="C307" s="99">
        <v>6.5118517275211296</v>
      </c>
      <c r="D307" s="99">
        <v>6.5441266658562096</v>
      </c>
      <c r="E307" s="99">
        <v>5.6067454467841342</v>
      </c>
      <c r="F307" s="99">
        <v>7.778624195110031</v>
      </c>
      <c r="G307" s="99">
        <v>6.7484299889200114</v>
      </c>
      <c r="H307" s="99">
        <v>7.1461887897768444</v>
      </c>
      <c r="I307" s="99">
        <v>5.9624028744191433</v>
      </c>
      <c r="J307" s="99">
        <v>6.8877444672557191</v>
      </c>
      <c r="K307" s="99">
        <v>6.6887891385415257</v>
      </c>
      <c r="L307" s="99">
        <v>6.9105090773694187</v>
      </c>
      <c r="M307" s="99">
        <v>7.4183794244951127</v>
      </c>
      <c r="N307" s="99">
        <v>6.6678917858703457</v>
      </c>
      <c r="O307" s="99">
        <v>5.8594072415015086</v>
      </c>
      <c r="P307" s="99">
        <v>6.057817366345243</v>
      </c>
      <c r="Q307" s="99">
        <v>4.6470337703445193</v>
      </c>
      <c r="R307" s="99">
        <v>6.0635833199496139</v>
      </c>
      <c r="S307" s="99">
        <v>4.8813972158475325</v>
      </c>
      <c r="T307" s="99">
        <v>6.7889774730744534</v>
      </c>
      <c r="U307" s="99">
        <v>5.997730528637069</v>
      </c>
      <c r="V307" s="99">
        <v>6.4025861982768077</v>
      </c>
      <c r="W307" s="99">
        <v>5.620433127519715</v>
      </c>
      <c r="DA307" s="63" t="s">
        <v>3091</v>
      </c>
    </row>
    <row r="308" spans="1:105" ht="12" customHeight="1" x14ac:dyDescent="0.25">
      <c r="A308" s="97" t="s">
        <v>123</v>
      </c>
      <c r="B308" s="99">
        <v>2.9877144904991852</v>
      </c>
      <c r="C308" s="99">
        <v>2.6831693194051311</v>
      </c>
      <c r="D308" s="99">
        <v>2.7697212336202721</v>
      </c>
      <c r="E308" s="99">
        <v>2.3621045538878076</v>
      </c>
      <c r="F308" s="99">
        <v>3.5049681906916645</v>
      </c>
      <c r="G308" s="99">
        <v>2.9977446169140416</v>
      </c>
      <c r="H308" s="99">
        <v>3.1632557378474306</v>
      </c>
      <c r="I308" s="99">
        <v>2.9325889453128609</v>
      </c>
      <c r="J308" s="99">
        <v>3.0588239635792962</v>
      </c>
      <c r="K308" s="99">
        <v>3.0064232485960516</v>
      </c>
      <c r="L308" s="99">
        <v>3.0876340036932413</v>
      </c>
      <c r="M308" s="99">
        <v>3.4507603688922139</v>
      </c>
      <c r="N308" s="99">
        <v>3.1258490207783489</v>
      </c>
      <c r="O308" s="99">
        <v>2.8763673506910914</v>
      </c>
      <c r="P308" s="99">
        <v>2.6245955402497567</v>
      </c>
      <c r="Q308" s="99">
        <v>2.0001684916314448</v>
      </c>
      <c r="R308" s="99">
        <v>2.6202717748955795</v>
      </c>
      <c r="S308" s="99">
        <v>2.248396635983573</v>
      </c>
      <c r="T308" s="99">
        <v>2.8853697484283591</v>
      </c>
      <c r="U308" s="99">
        <v>2.5869088490282839</v>
      </c>
      <c r="V308" s="99">
        <v>2.625414545167255</v>
      </c>
      <c r="W308" s="99">
        <v>2.5666331303576353</v>
      </c>
      <c r="DA308" s="63" t="s">
        <v>3092</v>
      </c>
    </row>
    <row r="309" spans="1:105" ht="12" customHeight="1" x14ac:dyDescent="0.25">
      <c r="A309" s="100" t="s">
        <v>50</v>
      </c>
      <c r="B309" s="102">
        <v>2.9877144904991852</v>
      </c>
      <c r="C309" s="102">
        <v>2.6831693194051311</v>
      </c>
      <c r="D309" s="102">
        <v>2.7697212336202721</v>
      </c>
      <c r="E309" s="102">
        <v>2.3621045538878076</v>
      </c>
      <c r="F309" s="102">
        <v>3.5049681906916645</v>
      </c>
      <c r="G309" s="102">
        <v>2.9977446169140416</v>
      </c>
      <c r="H309" s="102">
        <v>3.1632557378474306</v>
      </c>
      <c r="I309" s="102">
        <v>2.9325889453128609</v>
      </c>
      <c r="J309" s="102">
        <v>3.0588239635792962</v>
      </c>
      <c r="K309" s="102">
        <v>3.0064232485960516</v>
      </c>
      <c r="L309" s="102">
        <v>3.0876340036932413</v>
      </c>
      <c r="M309" s="102">
        <v>3.4507603688922139</v>
      </c>
      <c r="N309" s="102">
        <v>3.1258490207783489</v>
      </c>
      <c r="O309" s="102">
        <v>2.8763673506910914</v>
      </c>
      <c r="P309" s="102">
        <v>2.6245955402497567</v>
      </c>
      <c r="Q309" s="102">
        <v>2.0001684916314448</v>
      </c>
      <c r="R309" s="102">
        <v>2.6202717748955795</v>
      </c>
      <c r="S309" s="102">
        <v>2.248396635983573</v>
      </c>
      <c r="T309" s="102">
        <v>2.8853697484283591</v>
      </c>
      <c r="U309" s="102">
        <v>2.5869088490282839</v>
      </c>
      <c r="V309" s="102">
        <v>2.625414545167255</v>
      </c>
      <c r="W309" s="102">
        <v>2.5666331303576353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13.958071524029918</v>
      </c>
      <c r="D322" s="117">
        <f t="shared" si="138"/>
        <v>6.6143518533194801</v>
      </c>
      <c r="E322" s="117">
        <f t="shared" si="138"/>
        <v>18.017667546163086</v>
      </c>
      <c r="F322" s="117">
        <f t="shared" si="138"/>
        <v>19.7188939306678</v>
      </c>
      <c r="G322" s="117">
        <f t="shared" si="138"/>
        <v>18.973469946118946</v>
      </c>
      <c r="H322" s="117">
        <f t="shared" si="138"/>
        <v>31.371272276194762</v>
      </c>
      <c r="I322" s="117">
        <f t="shared" si="138"/>
        <v>33.135808842804281</v>
      </c>
      <c r="J322" s="117">
        <f t="shared" si="138"/>
        <v>31.117888113222897</v>
      </c>
      <c r="K322" s="117">
        <f t="shared" si="138"/>
        <v>31.769454432494804</v>
      </c>
      <c r="L322" s="117">
        <f t="shared" si="138"/>
        <v>42.157728149189793</v>
      </c>
      <c r="M322" s="117">
        <f t="shared" si="138"/>
        <v>30.097201883522768</v>
      </c>
      <c r="N322" s="117">
        <f t="shared" si="138"/>
        <v>14.767413182281274</v>
      </c>
      <c r="O322" s="117">
        <f t="shared" si="138"/>
        <v>0</v>
      </c>
      <c r="P322" s="117">
        <f t="shared" si="138"/>
        <v>0</v>
      </c>
      <c r="Q322" s="117">
        <f t="shared" si="138"/>
        <v>1.0843763782567254E-3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7.4094058232917819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11.808670426490766</v>
      </c>
      <c r="D323" s="122">
        <f t="shared" si="141"/>
        <v>5.3577725141989561</v>
      </c>
      <c r="E323" s="122">
        <f t="shared" si="141"/>
        <v>14.731915351378834</v>
      </c>
      <c r="F323" s="122">
        <f t="shared" si="141"/>
        <v>15.31512141801543</v>
      </c>
      <c r="G323" s="122">
        <f t="shared" si="141"/>
        <v>14.758576291698347</v>
      </c>
      <c r="H323" s="122">
        <f t="shared" si="141"/>
        <v>24.054462175941978</v>
      </c>
      <c r="I323" s="122">
        <f t="shared" si="141"/>
        <v>25.519510967598009</v>
      </c>
      <c r="J323" s="122">
        <f t="shared" si="141"/>
        <v>22.632305116102653</v>
      </c>
      <c r="K323" s="122">
        <f t="shared" si="141"/>
        <v>23.935726398641702</v>
      </c>
      <c r="L323" s="122">
        <f t="shared" si="141"/>
        <v>34.703145638594464</v>
      </c>
      <c r="M323" s="122">
        <f t="shared" si="141"/>
        <v>24.361559028867916</v>
      </c>
      <c r="N323" s="122">
        <f t="shared" si="141"/>
        <v>11.650051094303286</v>
      </c>
      <c r="O323" s="122">
        <f t="shared" si="141"/>
        <v>0</v>
      </c>
      <c r="P323" s="122">
        <f t="shared" si="141"/>
        <v>0</v>
      </c>
      <c r="Q323" s="122">
        <f t="shared" si="141"/>
        <v>8.7525969627823665E-4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5.0659132810873748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11.725742370901351</v>
      </c>
      <c r="D324" s="98">
        <v>5.3205640097030802</v>
      </c>
      <c r="E324" s="98">
        <v>14.631573522706336</v>
      </c>
      <c r="F324" s="98">
        <v>15.211100908616382</v>
      </c>
      <c r="G324" s="98">
        <v>14.658938553667596</v>
      </c>
      <c r="H324" s="98">
        <v>23.894854887028785</v>
      </c>
      <c r="I324" s="98">
        <v>25.352211670798017</v>
      </c>
      <c r="J324" s="98">
        <v>22.484429680393134</v>
      </c>
      <c r="K324" s="98">
        <v>23.78027849112814</v>
      </c>
      <c r="L324" s="98">
        <v>34.479408780060929</v>
      </c>
      <c r="M324" s="98">
        <v>24.206117349113146</v>
      </c>
      <c r="N324" s="98">
        <v>11.575791968398633</v>
      </c>
      <c r="O324" s="98">
        <v>0</v>
      </c>
      <c r="P324" s="98">
        <v>0</v>
      </c>
      <c r="Q324" s="98">
        <v>8.6960306346514616E-4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5.0315705868467528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8.2928055589414365E-2</v>
      </c>
      <c r="D325" s="98">
        <v>3.720850449587558E-2</v>
      </c>
      <c r="E325" s="98">
        <v>0.10034182867249782</v>
      </c>
      <c r="F325" s="98">
        <v>0.10402050939904747</v>
      </c>
      <c r="G325" s="98">
        <v>9.963773803075078E-2</v>
      </c>
      <c r="H325" s="98">
        <v>0.15960728891319367</v>
      </c>
      <c r="I325" s="98">
        <v>0.16729929679999167</v>
      </c>
      <c r="J325" s="98">
        <v>0.14787543570951789</v>
      </c>
      <c r="K325" s="98">
        <v>0.15544790751356216</v>
      </c>
      <c r="L325" s="98">
        <v>0.22373685853353761</v>
      </c>
      <c r="M325" s="98">
        <v>0.15544167975477013</v>
      </c>
      <c r="N325" s="98">
        <v>7.4259125904653167E-2</v>
      </c>
      <c r="O325" s="98">
        <v>0</v>
      </c>
      <c r="P325" s="98">
        <v>0</v>
      </c>
      <c r="Q325" s="98">
        <v>5.6566328130904713E-6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3.4342694240621766E-2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8.6495784873818669E-4</v>
      </c>
      <c r="D326" s="122">
        <f t="shared" si="144"/>
        <v>3.4223571969391187E-4</v>
      </c>
      <c r="E326" s="122">
        <f t="shared" si="144"/>
        <v>2.8028775234196914E-2</v>
      </c>
      <c r="F326" s="122">
        <f t="shared" si="144"/>
        <v>3.995786535085985E-2</v>
      </c>
      <c r="G326" s="122">
        <f t="shared" si="144"/>
        <v>4.0214702506951618E-2</v>
      </c>
      <c r="H326" s="122">
        <f t="shared" si="144"/>
        <v>0.13589714793853225</v>
      </c>
      <c r="I326" s="122">
        <f t="shared" si="144"/>
        <v>8.8391205128432862E-2</v>
      </c>
      <c r="J326" s="122">
        <f t="shared" si="144"/>
        <v>8.5971048542163711E-2</v>
      </c>
      <c r="K326" s="122">
        <f t="shared" si="144"/>
        <v>7.4056554553386542E-2</v>
      </c>
      <c r="L326" s="122">
        <f t="shared" si="144"/>
        <v>8.7592328678256032E-2</v>
      </c>
      <c r="M326" s="122">
        <f t="shared" si="144"/>
        <v>5.9587509682500511E-2</v>
      </c>
      <c r="N326" s="122">
        <f t="shared" si="144"/>
        <v>2.8155934766687315E-2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7.711896781607868E-3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8.6495784873818669E-4</v>
      </c>
      <c r="D327" s="98">
        <v>3.4223571969391187E-4</v>
      </c>
      <c r="E327" s="98">
        <v>2.8028775234196914E-2</v>
      </c>
      <c r="F327" s="98">
        <v>3.995786535085985E-2</v>
      </c>
      <c r="G327" s="98">
        <v>4.0214702506951618E-2</v>
      </c>
      <c r="H327" s="98">
        <v>0.13589714793853225</v>
      </c>
      <c r="I327" s="98">
        <v>8.8391205128432862E-2</v>
      </c>
      <c r="J327" s="98">
        <v>8.5971048542163711E-2</v>
      </c>
      <c r="K327" s="98">
        <v>7.4056554553386542E-2</v>
      </c>
      <c r="L327" s="98">
        <v>8.7592328678256032E-2</v>
      </c>
      <c r="M327" s="98">
        <v>5.9587509682500511E-2</v>
      </c>
      <c r="N327" s="98">
        <v>2.8155934766687315E-2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7.711896781607868E-3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1.5197830239665868</v>
      </c>
      <c r="D328" s="122">
        <v>0.88992518701077505</v>
      </c>
      <c r="E328" s="122">
        <v>2.2791274400724491</v>
      </c>
      <c r="F328" s="122">
        <v>3.1185047725845449</v>
      </c>
      <c r="G328" s="122">
        <v>2.9285016572996572</v>
      </c>
      <c r="H328" s="122">
        <v>5.0344596974839089</v>
      </c>
      <c r="I328" s="122">
        <v>5.4328997260180314</v>
      </c>
      <c r="J328" s="122">
        <v>6.0414839044720843</v>
      </c>
      <c r="K328" s="122">
        <v>5.5723772100602424</v>
      </c>
      <c r="L328" s="122">
        <v>5.3303749969471683</v>
      </c>
      <c r="M328" s="122">
        <v>4.2448080110820268</v>
      </c>
      <c r="N328" s="122">
        <v>2.2760003250431149</v>
      </c>
      <c r="O328" s="122">
        <v>0</v>
      </c>
      <c r="P328" s="122">
        <v>0</v>
      </c>
      <c r="Q328" s="122">
        <v>1.5097297472495879E-4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1.752279697546181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0.20961645282069374</v>
      </c>
      <c r="D330" s="98">
        <v>6.4040630727907347E-2</v>
      </c>
      <c r="E330" s="98">
        <v>0.25357683871333586</v>
      </c>
      <c r="F330" s="98">
        <v>0.49521668414605863</v>
      </c>
      <c r="G330" s="98">
        <v>0.4010601140456142</v>
      </c>
      <c r="H330" s="98">
        <v>0.61026915284726824</v>
      </c>
      <c r="I330" s="98">
        <v>0.39736228164910636</v>
      </c>
      <c r="J330" s="98">
        <v>0.59969159672440775</v>
      </c>
      <c r="K330" s="98">
        <v>0.71181039722188999</v>
      </c>
      <c r="L330" s="98">
        <v>0.61512013389135589</v>
      </c>
      <c r="M330" s="98">
        <v>0.53302701287654242</v>
      </c>
      <c r="N330" s="98">
        <v>0.20420333900000692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0.14353768279909296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8.2003993483344075E-4</v>
      </c>
      <c r="D331" s="98">
        <v>3.3179293224682457E-4</v>
      </c>
      <c r="E331" s="98">
        <v>8.5677516079024759E-4</v>
      </c>
      <c r="F331" s="98">
        <v>3.4356608531617857E-3</v>
      </c>
      <c r="G331" s="98">
        <v>8.815521194402993E-4</v>
      </c>
      <c r="H331" s="98">
        <v>4.3137420039940522E-3</v>
      </c>
      <c r="I331" s="98">
        <v>0</v>
      </c>
      <c r="J331" s="98">
        <v>8.7942484531320208E-3</v>
      </c>
      <c r="K331" s="98">
        <v>6.4658418706580942E-3</v>
      </c>
      <c r="L331" s="98">
        <v>3.6187875279432998E-3</v>
      </c>
      <c r="M331" s="98">
        <v>5.2973707998267994E-3</v>
      </c>
      <c r="N331" s="98">
        <v>1.0599850220415104E-3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4.139637390350171E-4</v>
      </c>
      <c r="D332" s="101">
        <v>1.7140502208458681E-4</v>
      </c>
      <c r="E332" s="101">
        <v>4.4101833624904504E-4</v>
      </c>
      <c r="F332" s="101">
        <v>1.8744193087084679E-3</v>
      </c>
      <c r="G332" s="101">
        <v>4.7328443983992016E-4</v>
      </c>
      <c r="H332" s="101">
        <v>2.2988904552527414E-3</v>
      </c>
      <c r="I332" s="101">
        <v>0</v>
      </c>
      <c r="J332" s="101">
        <v>4.6785485051817231E-3</v>
      </c>
      <c r="K332" s="101">
        <v>3.4685616568017699E-3</v>
      </c>
      <c r="L332" s="101">
        <v>1.9248388283489939E-3</v>
      </c>
      <c r="M332" s="101">
        <v>2.900356537925107E-3</v>
      </c>
      <c r="N332" s="101">
        <v>5.7798195442843557E-4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4.060761957984236E-4</v>
      </c>
      <c r="D333" s="104">
        <v>1.6038791016223774E-4</v>
      </c>
      <c r="E333" s="104">
        <v>4.157568245412025E-4</v>
      </c>
      <c r="F333" s="104">
        <v>1.5612415444533178E-3</v>
      </c>
      <c r="G333" s="104">
        <v>4.0826767960037915E-4</v>
      </c>
      <c r="H333" s="104">
        <v>2.0148515487413104E-3</v>
      </c>
      <c r="I333" s="104">
        <v>0</v>
      </c>
      <c r="J333" s="104">
        <v>4.1156999479502977E-3</v>
      </c>
      <c r="K333" s="104">
        <v>2.9972802138563239E-3</v>
      </c>
      <c r="L333" s="104">
        <v>1.6939486995943059E-3</v>
      </c>
      <c r="M333" s="104">
        <v>2.3970142619016924E-3</v>
      </c>
      <c r="N333" s="104">
        <v>4.8200306761307481E-4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0.88964199704631519</v>
      </c>
      <c r="D334" s="101">
        <v>0.55056269648072209</v>
      </c>
      <c r="E334" s="101">
        <v>0.91901252069072659</v>
      </c>
      <c r="F334" s="101">
        <v>2.0506102169724612</v>
      </c>
      <c r="G334" s="101">
        <v>1.5443102628389569</v>
      </c>
      <c r="H334" s="101">
        <v>2.4776178591000586</v>
      </c>
      <c r="I334" s="101">
        <v>2.0319067688451655</v>
      </c>
      <c r="J334" s="101">
        <v>2.5281716923519237</v>
      </c>
      <c r="K334" s="101">
        <v>1.2698101137427138</v>
      </c>
      <c r="L334" s="101">
        <v>2.7451857518190939</v>
      </c>
      <c r="M334" s="101">
        <v>1.0043786800261187</v>
      </c>
      <c r="N334" s="101">
        <v>0.944134228067945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0.41970453416474451</v>
      </c>
      <c r="D335" s="104">
        <v>0.2749900668698988</v>
      </c>
      <c r="E335" s="104">
        <v>1.1056813055075962</v>
      </c>
      <c r="F335" s="104">
        <v>0.56924221061286351</v>
      </c>
      <c r="G335" s="104">
        <v>0.98224972829564594</v>
      </c>
      <c r="H335" s="104">
        <v>1.9422589435325874</v>
      </c>
      <c r="I335" s="104">
        <v>3.0036306755237594</v>
      </c>
      <c r="J335" s="104">
        <v>2.9048263669426202</v>
      </c>
      <c r="K335" s="104">
        <v>3.584290857224981</v>
      </c>
      <c r="L335" s="104">
        <v>1.9664503237087754</v>
      </c>
      <c r="M335" s="104">
        <v>2.7021049473795387</v>
      </c>
      <c r="N335" s="104">
        <v>1.1266027729531216</v>
      </c>
      <c r="O335" s="104">
        <v>0</v>
      </c>
      <c r="P335" s="104">
        <v>0</v>
      </c>
      <c r="Q335" s="104">
        <v>1.5097297472495879E-4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1.6087420147470879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0.19957883672539867</v>
      </c>
      <c r="D336" s="98">
        <v>0.13421409737620812</v>
      </c>
      <c r="E336" s="98">
        <v>0.53894186860941684</v>
      </c>
      <c r="F336" s="98">
        <v>0.29417286805918175</v>
      </c>
      <c r="G336" s="98">
        <v>0.49974002206558954</v>
      </c>
      <c r="H336" s="98">
        <v>0.97892189300167298</v>
      </c>
      <c r="I336" s="98">
        <v>1.6629218028923984</v>
      </c>
      <c r="J336" s="98">
        <v>1.4651590220911799</v>
      </c>
      <c r="K336" s="98">
        <v>1.8294799018361703</v>
      </c>
      <c r="L336" s="98">
        <v>0.99506890187862462</v>
      </c>
      <c r="M336" s="98">
        <v>1.4206394147066135</v>
      </c>
      <c r="N336" s="98">
        <v>0.59255277228571412</v>
      </c>
      <c r="O336" s="98">
        <v>0</v>
      </c>
      <c r="P336" s="98">
        <v>0</v>
      </c>
      <c r="Q336" s="98">
        <v>7.2179521034609082E-5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0.77649449167803919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0.22012569743934582</v>
      </c>
      <c r="D337" s="98">
        <v>0.14077596949369067</v>
      </c>
      <c r="E337" s="98">
        <v>0.56673943689817929</v>
      </c>
      <c r="F337" s="98">
        <v>0.27506934255368176</v>
      </c>
      <c r="G337" s="98">
        <v>0.4825097062300564</v>
      </c>
      <c r="H337" s="98">
        <v>0.96333705053091445</v>
      </c>
      <c r="I337" s="98">
        <v>1.340708872631361</v>
      </c>
      <c r="J337" s="98">
        <v>1.4396673448514403</v>
      </c>
      <c r="K337" s="98">
        <v>1.7548109553888109</v>
      </c>
      <c r="L337" s="98">
        <v>0.97138142183015064</v>
      </c>
      <c r="M337" s="98">
        <v>1.281465532672925</v>
      </c>
      <c r="N337" s="98">
        <v>0.5340500006674076</v>
      </c>
      <c r="O337" s="98">
        <v>0</v>
      </c>
      <c r="P337" s="98">
        <v>0</v>
      </c>
      <c r="Q337" s="98">
        <v>7.8793453690349709E-5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0.83224752306904859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0.62875311572382719</v>
      </c>
      <c r="D338" s="122">
        <v>0.36631191639005484</v>
      </c>
      <c r="E338" s="122">
        <v>0.97859597947760424</v>
      </c>
      <c r="F338" s="122">
        <v>1.2453098747169671</v>
      </c>
      <c r="G338" s="122">
        <v>1.2461772946139922</v>
      </c>
      <c r="H338" s="122">
        <v>2.1464532548303459</v>
      </c>
      <c r="I338" s="122">
        <v>2.0950069440598114</v>
      </c>
      <c r="J338" s="122">
        <v>2.3581280441059946</v>
      </c>
      <c r="K338" s="122">
        <v>2.1872942692394739</v>
      </c>
      <c r="L338" s="122">
        <v>2.0366151849699019</v>
      </c>
      <c r="M338" s="122">
        <v>1.4312473338903231</v>
      </c>
      <c r="N338" s="122">
        <v>0.81320582816818598</v>
      </c>
      <c r="O338" s="122">
        <v>0</v>
      </c>
      <c r="P338" s="122">
        <v>0</v>
      </c>
      <c r="Q338" s="122">
        <v>5.8143707253529866E-5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0.58350094787661833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0.62875311572382719</v>
      </c>
      <c r="D341" s="33">
        <v>0.36631191639005484</v>
      </c>
      <c r="E341" s="33">
        <v>0.97859597947760424</v>
      </c>
      <c r="F341" s="33">
        <v>1.2453098747169671</v>
      </c>
      <c r="G341" s="33">
        <v>1.2461772946139922</v>
      </c>
      <c r="H341" s="33">
        <v>2.1464532548303459</v>
      </c>
      <c r="I341" s="33">
        <v>2.0950069440598114</v>
      </c>
      <c r="J341" s="33">
        <v>2.3581280441059946</v>
      </c>
      <c r="K341" s="33">
        <v>2.1872942692394739</v>
      </c>
      <c r="L341" s="33">
        <v>2.0366151849699019</v>
      </c>
      <c r="M341" s="33">
        <v>1.4312473338903231</v>
      </c>
      <c r="N341" s="33">
        <v>0.81320582816818598</v>
      </c>
      <c r="O341" s="33">
        <v>0</v>
      </c>
      <c r="P341" s="33">
        <v>0</v>
      </c>
      <c r="Q341" s="33">
        <v>5.8143707253529866E-5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0.58350094787661833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10.447594800294992</v>
      </c>
      <c r="D343" s="117">
        <f t="shared" si="145"/>
        <v>4.993287076264652</v>
      </c>
      <c r="E343" s="117">
        <f t="shared" si="145"/>
        <v>13.746751454144048</v>
      </c>
      <c r="F343" s="117">
        <f t="shared" si="145"/>
        <v>15.066935479258005</v>
      </c>
      <c r="G343" s="117">
        <f t="shared" si="145"/>
        <v>14.630358861951121</v>
      </c>
      <c r="H343" s="117">
        <f t="shared" si="145"/>
        <v>24.511175162444502</v>
      </c>
      <c r="I343" s="117">
        <f t="shared" si="145"/>
        <v>26.005040693508271</v>
      </c>
      <c r="J343" s="117">
        <f t="shared" si="145"/>
        <v>24.604093529301352</v>
      </c>
      <c r="K343" s="117">
        <f t="shared" si="145"/>
        <v>25.274408115852147</v>
      </c>
      <c r="L343" s="117">
        <f t="shared" si="145"/>
        <v>33.42986059967636</v>
      </c>
      <c r="M343" s="117">
        <f t="shared" si="145"/>
        <v>24.134638850255733</v>
      </c>
      <c r="N343" s="117">
        <f t="shared" si="145"/>
        <v>11.904269957162782</v>
      </c>
      <c r="O343" s="117">
        <f t="shared" si="145"/>
        <v>0</v>
      </c>
      <c r="P343" s="117">
        <f t="shared" si="145"/>
        <v>0</v>
      </c>
      <c r="Q343" s="117">
        <f t="shared" si="145"/>
        <v>8.9665502321249247E-4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6.7352887299761051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8.7465153897548227</v>
      </c>
      <c r="D344" s="122">
        <f t="shared" si="148"/>
        <v>3.9901249915170367</v>
      </c>
      <c r="E344" s="122">
        <f t="shared" si="148"/>
        <v>11.033786395966853</v>
      </c>
      <c r="F344" s="122">
        <f t="shared" si="148"/>
        <v>11.53815334752451</v>
      </c>
      <c r="G344" s="122">
        <f t="shared" si="148"/>
        <v>11.186488573612895</v>
      </c>
      <c r="H344" s="122">
        <f t="shared" si="148"/>
        <v>18.346082900851655</v>
      </c>
      <c r="I344" s="122">
        <f t="shared" si="148"/>
        <v>19.588191752425566</v>
      </c>
      <c r="J344" s="122">
        <f t="shared" si="148"/>
        <v>17.486619395948598</v>
      </c>
      <c r="K344" s="122">
        <f t="shared" si="148"/>
        <v>18.618413753937826</v>
      </c>
      <c r="L344" s="122">
        <f t="shared" si="148"/>
        <v>27.178876424347134</v>
      </c>
      <c r="M344" s="122">
        <f t="shared" si="148"/>
        <v>19.212214596563779</v>
      </c>
      <c r="N344" s="122">
        <f t="shared" si="148"/>
        <v>9.2494807563350516</v>
      </c>
      <c r="O344" s="122">
        <f t="shared" si="148"/>
        <v>0</v>
      </c>
      <c r="P344" s="122">
        <f t="shared" si="148"/>
        <v>0</v>
      </c>
      <c r="Q344" s="122">
        <f t="shared" si="148"/>
        <v>7.1083178999049965E-4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4.5543928305406096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8.6635873341654079</v>
      </c>
      <c r="D345" s="98">
        <v>3.9529164870211613</v>
      </c>
      <c r="E345" s="98">
        <v>10.933444567294355</v>
      </c>
      <c r="F345" s="98">
        <v>11.434132838125462</v>
      </c>
      <c r="G345" s="98">
        <v>11.086850835582144</v>
      </c>
      <c r="H345" s="98">
        <v>18.186475611938462</v>
      </c>
      <c r="I345" s="98">
        <v>19.420892455625573</v>
      </c>
      <c r="J345" s="98">
        <v>17.338743960239078</v>
      </c>
      <c r="K345" s="98">
        <v>18.462965846424265</v>
      </c>
      <c r="L345" s="98">
        <v>26.955139565813596</v>
      </c>
      <c r="M345" s="98">
        <v>19.05677291680901</v>
      </c>
      <c r="N345" s="98">
        <v>9.1752216304303982</v>
      </c>
      <c r="O345" s="98">
        <v>0</v>
      </c>
      <c r="P345" s="98">
        <v>0</v>
      </c>
      <c r="Q345" s="98">
        <v>7.0517515717740916E-4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4.5200501362999876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8.2928055589414365E-2</v>
      </c>
      <c r="D346" s="98">
        <v>3.720850449587558E-2</v>
      </c>
      <c r="E346" s="98">
        <v>0.10034182867249782</v>
      </c>
      <c r="F346" s="98">
        <v>0.10402050939904747</v>
      </c>
      <c r="G346" s="98">
        <v>9.963773803075078E-2</v>
      </c>
      <c r="H346" s="98">
        <v>0.15960728891319367</v>
      </c>
      <c r="I346" s="98">
        <v>0.16729929679999167</v>
      </c>
      <c r="J346" s="98">
        <v>0.14787543570951789</v>
      </c>
      <c r="K346" s="98">
        <v>0.15544790751356216</v>
      </c>
      <c r="L346" s="98">
        <v>0.22373685853353761</v>
      </c>
      <c r="M346" s="98">
        <v>0.15544167975477013</v>
      </c>
      <c r="N346" s="98">
        <v>7.4259125904653167E-2</v>
      </c>
      <c r="O346" s="98">
        <v>0</v>
      </c>
      <c r="P346" s="98">
        <v>0</v>
      </c>
      <c r="Q346" s="98">
        <v>5.6566328130904713E-6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3.4342694240621766E-2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2.1020734133543606E-3</v>
      </c>
      <c r="D347" s="122">
        <f t="shared" si="151"/>
        <v>8.6042142200771761E-4</v>
      </c>
      <c r="E347" s="122">
        <f t="shared" si="151"/>
        <v>7.2842943842692742E-2</v>
      </c>
      <c r="F347" s="122">
        <f t="shared" si="151"/>
        <v>0.10723482383723563</v>
      </c>
      <c r="G347" s="122">
        <f t="shared" si="151"/>
        <v>0.11136811475479508</v>
      </c>
      <c r="H347" s="122">
        <f t="shared" si="151"/>
        <v>0.38808053422450089</v>
      </c>
      <c r="I347" s="122">
        <f t="shared" si="151"/>
        <v>0.26012940115745037</v>
      </c>
      <c r="J347" s="122">
        <f t="shared" si="151"/>
        <v>0.26064456146634368</v>
      </c>
      <c r="K347" s="122">
        <f t="shared" si="151"/>
        <v>0.23126434089503164</v>
      </c>
      <c r="L347" s="122">
        <f t="shared" si="151"/>
        <v>0.2817134663083723</v>
      </c>
      <c r="M347" s="122">
        <f t="shared" si="151"/>
        <v>0.19829080586542169</v>
      </c>
      <c r="N347" s="122">
        <f t="shared" si="151"/>
        <v>9.7492378432649324E-2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3.3563520166958127E-2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2.1020734133543606E-3</v>
      </c>
      <c r="D348" s="98">
        <v>8.6042142200771761E-4</v>
      </c>
      <c r="E348" s="98">
        <v>7.2842943842692742E-2</v>
      </c>
      <c r="F348" s="98">
        <v>0.10723482383723563</v>
      </c>
      <c r="G348" s="98">
        <v>0.11136811475479508</v>
      </c>
      <c r="H348" s="98">
        <v>0.38808053422450089</v>
      </c>
      <c r="I348" s="98">
        <v>0.26012940115745037</v>
      </c>
      <c r="J348" s="98">
        <v>0.26064456146634368</v>
      </c>
      <c r="K348" s="98">
        <v>0.23126434089503164</v>
      </c>
      <c r="L348" s="98">
        <v>0.2817134663083723</v>
      </c>
      <c r="M348" s="98">
        <v>0.19829080586542169</v>
      </c>
      <c r="N348" s="98">
        <v>9.7492378432649324E-2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3.3563520166958127E-2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1.211314880670594</v>
      </c>
      <c r="D349" s="122">
        <v>0.71771048256891867</v>
      </c>
      <c r="E349" s="122">
        <v>1.8785153766104992</v>
      </c>
      <c r="F349" s="122">
        <v>2.4506705692304687</v>
      </c>
      <c r="G349" s="122">
        <v>2.3591965423095402</v>
      </c>
      <c r="H349" s="122">
        <v>4.0974564786339496</v>
      </c>
      <c r="I349" s="122">
        <v>4.5142869197520552</v>
      </c>
      <c r="J349" s="122">
        <v>5.0043838051676648</v>
      </c>
      <c r="K349" s="122">
        <v>4.7027590985423</v>
      </c>
      <c r="L349" s="122">
        <v>4.3621929847141701</v>
      </c>
      <c r="M349" s="122">
        <v>3.5911800891434753</v>
      </c>
      <c r="N349" s="122">
        <v>1.9108893584608739</v>
      </c>
      <c r="O349" s="122">
        <v>0</v>
      </c>
      <c r="P349" s="122">
        <v>0</v>
      </c>
      <c r="Q349" s="122">
        <v>1.3856626372258296E-4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1.6327638736264147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0.14498228136183969</v>
      </c>
      <c r="D351" s="98">
        <v>4.4387125147909219E-2</v>
      </c>
      <c r="E351" s="98">
        <v>0.17618600058191086</v>
      </c>
      <c r="F351" s="98">
        <v>0.34493348641311811</v>
      </c>
      <c r="G351" s="98">
        <v>0.28013217622224518</v>
      </c>
      <c r="H351" s="98">
        <v>0.4275708280170627</v>
      </c>
      <c r="I351" s="98">
        <v>0.27935325871043543</v>
      </c>
      <c r="J351" s="98">
        <v>0.42329058736879743</v>
      </c>
      <c r="K351" s="98">
        <v>0.50486780626725825</v>
      </c>
      <c r="L351" s="98">
        <v>0.43878959712513133</v>
      </c>
      <c r="M351" s="98">
        <v>0.38478853005394281</v>
      </c>
      <c r="N351" s="98">
        <v>0.15032505851862996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0.12543998527264874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6.9239631274894281E-4</v>
      </c>
      <c r="D352" s="98">
        <v>2.7919024049177397E-4</v>
      </c>
      <c r="E352" s="98">
        <v>7.2217777860494295E-4</v>
      </c>
      <c r="F352" s="98">
        <v>2.8668316181556528E-3</v>
      </c>
      <c r="G352" s="98">
        <v>7.3884705027647682E-4</v>
      </c>
      <c r="H352" s="98">
        <v>3.6255154515241147E-3</v>
      </c>
      <c r="I352" s="98">
        <v>0</v>
      </c>
      <c r="J352" s="98">
        <v>7.4180399433894538E-3</v>
      </c>
      <c r="K352" s="98">
        <v>5.4574369092443408E-3</v>
      </c>
      <c r="L352" s="98">
        <v>3.0670126061177107E-3</v>
      </c>
      <c r="M352" s="98">
        <v>4.4907616741346884E-3</v>
      </c>
      <c r="N352" s="98">
        <v>9.0748666424595717E-4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2.8632011695051921E-4</v>
      </c>
      <c r="D353" s="101">
        <v>1.1880233032953625E-4</v>
      </c>
      <c r="E353" s="101">
        <v>3.0642095406374046E-4</v>
      </c>
      <c r="F353" s="101">
        <v>1.3055900737023347E-3</v>
      </c>
      <c r="G353" s="101">
        <v>3.3057937067609768E-4</v>
      </c>
      <c r="H353" s="101">
        <v>1.6106639027828043E-3</v>
      </c>
      <c r="I353" s="101">
        <v>0</v>
      </c>
      <c r="J353" s="101">
        <v>3.3023399954391561E-3</v>
      </c>
      <c r="K353" s="101">
        <v>2.4601566953880165E-3</v>
      </c>
      <c r="L353" s="101">
        <v>1.3730639065234046E-3</v>
      </c>
      <c r="M353" s="101">
        <v>2.093747412232996E-3</v>
      </c>
      <c r="N353" s="101">
        <v>4.2548359663288236E-4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4.060761957984236E-4</v>
      </c>
      <c r="D354" s="104">
        <v>1.6038791016223774E-4</v>
      </c>
      <c r="E354" s="104">
        <v>4.157568245412025E-4</v>
      </c>
      <c r="F354" s="104">
        <v>1.5612415444533178E-3</v>
      </c>
      <c r="G354" s="104">
        <v>4.0826767960037915E-4</v>
      </c>
      <c r="H354" s="104">
        <v>2.0148515487413104E-3</v>
      </c>
      <c r="I354" s="104">
        <v>0</v>
      </c>
      <c r="J354" s="104">
        <v>4.1156999479502977E-3</v>
      </c>
      <c r="K354" s="104">
        <v>2.9972802138563239E-3</v>
      </c>
      <c r="L354" s="104">
        <v>1.6939486995943059E-3</v>
      </c>
      <c r="M354" s="104">
        <v>2.3970142619016924E-3</v>
      </c>
      <c r="N354" s="104">
        <v>4.8200306761307481E-4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0.69059018146976292</v>
      </c>
      <c r="D355" s="101">
        <v>0.42794530538752396</v>
      </c>
      <c r="E355" s="101">
        <v>0.71535686552664413</v>
      </c>
      <c r="F355" s="101">
        <v>1.5984878267788496</v>
      </c>
      <c r="G355" s="101">
        <v>1.2056624807709013</v>
      </c>
      <c r="H355" s="101">
        <v>1.9374319367200008</v>
      </c>
      <c r="I355" s="101">
        <v>1.5916286301111706</v>
      </c>
      <c r="J355" s="101">
        <v>1.9841356635835157</v>
      </c>
      <c r="K355" s="101">
        <v>0.99871847949778847</v>
      </c>
      <c r="L355" s="101">
        <v>2.1644058679662264</v>
      </c>
      <c r="M355" s="101">
        <v>0.79539375003724977</v>
      </c>
      <c r="N355" s="101">
        <v>0.75300782896751672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0.37505002152624245</v>
      </c>
      <c r="D356" s="104">
        <v>0.24509886179299376</v>
      </c>
      <c r="E356" s="104">
        <v>0.98625033272333917</v>
      </c>
      <c r="F356" s="104">
        <v>0.50438242442034531</v>
      </c>
      <c r="G356" s="104">
        <v>0.87266303826611713</v>
      </c>
      <c r="H356" s="104">
        <v>1.7288281984453624</v>
      </c>
      <c r="I356" s="104">
        <v>2.6433050309304491</v>
      </c>
      <c r="J356" s="104">
        <v>2.5895395142719622</v>
      </c>
      <c r="K356" s="104">
        <v>3.1937153758680084</v>
      </c>
      <c r="L356" s="104">
        <v>1.7559305070166944</v>
      </c>
      <c r="M356" s="104">
        <v>2.406507047378148</v>
      </c>
      <c r="N356" s="104">
        <v>1.0066489843104813</v>
      </c>
      <c r="O356" s="104">
        <v>0</v>
      </c>
      <c r="P356" s="104">
        <v>0</v>
      </c>
      <c r="Q356" s="104">
        <v>1.3856626372258296E-4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1.5073238883537661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0.1549243240868966</v>
      </c>
      <c r="D357" s="98">
        <v>0.10432289229930308</v>
      </c>
      <c r="E357" s="98">
        <v>0.41951089582515982</v>
      </c>
      <c r="F357" s="98">
        <v>0.22931308186666355</v>
      </c>
      <c r="G357" s="98">
        <v>0.39015333203606067</v>
      </c>
      <c r="H357" s="98">
        <v>0.76549114791444794</v>
      </c>
      <c r="I357" s="98">
        <v>1.3025961582990884</v>
      </c>
      <c r="J357" s="98">
        <v>1.1498721694205216</v>
      </c>
      <c r="K357" s="98">
        <v>1.4389044204791974</v>
      </c>
      <c r="L357" s="98">
        <v>0.78454908518654376</v>
      </c>
      <c r="M357" s="98">
        <v>1.1250415147052228</v>
      </c>
      <c r="N357" s="98">
        <v>0.47259898364307384</v>
      </c>
      <c r="O357" s="98">
        <v>0</v>
      </c>
      <c r="P357" s="98">
        <v>0</v>
      </c>
      <c r="Q357" s="98">
        <v>5.9772810032233241E-5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0.67507636528471748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0.22012569743934582</v>
      </c>
      <c r="D358" s="98">
        <v>0.14077596949369067</v>
      </c>
      <c r="E358" s="98">
        <v>0.56673943689817929</v>
      </c>
      <c r="F358" s="98">
        <v>0.27506934255368176</v>
      </c>
      <c r="G358" s="98">
        <v>0.4825097062300564</v>
      </c>
      <c r="H358" s="98">
        <v>0.96333705053091445</v>
      </c>
      <c r="I358" s="98">
        <v>1.340708872631361</v>
      </c>
      <c r="J358" s="98">
        <v>1.4396673448514403</v>
      </c>
      <c r="K358" s="98">
        <v>1.7548109553888109</v>
      </c>
      <c r="L358" s="98">
        <v>0.97138142183015064</v>
      </c>
      <c r="M358" s="98">
        <v>1.281465532672925</v>
      </c>
      <c r="N358" s="98">
        <v>0.5340500006674076</v>
      </c>
      <c r="O358" s="98">
        <v>0</v>
      </c>
      <c r="P358" s="98">
        <v>0</v>
      </c>
      <c r="Q358" s="98">
        <v>7.8793453690349709E-5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0.83224752306904859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0.48766245645622142</v>
      </c>
      <c r="D359" s="122">
        <v>0.28459118075668871</v>
      </c>
      <c r="E359" s="122">
        <v>0.761606737724003</v>
      </c>
      <c r="F359" s="122">
        <v>0.97087673866579183</v>
      </c>
      <c r="G359" s="122">
        <v>0.97330563127389191</v>
      </c>
      <c r="H359" s="122">
        <v>1.6795552487343945</v>
      </c>
      <c r="I359" s="122">
        <v>1.6424326201732011</v>
      </c>
      <c r="J359" s="122">
        <v>1.8524457667187457</v>
      </c>
      <c r="K359" s="122">
        <v>1.7219709224769926</v>
      </c>
      <c r="L359" s="122">
        <v>1.6070777243066854</v>
      </c>
      <c r="M359" s="122">
        <v>1.1329533586830585</v>
      </c>
      <c r="N359" s="122">
        <v>0.64640746393420667</v>
      </c>
      <c r="O359" s="122">
        <v>0</v>
      </c>
      <c r="P359" s="122">
        <v>0</v>
      </c>
      <c r="Q359" s="122">
        <v>4.7256969499409847E-5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0.51456850564212264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0.48766245645622142</v>
      </c>
      <c r="D362" s="33">
        <v>0.28459118075668871</v>
      </c>
      <c r="E362" s="33">
        <v>0.761606737724003</v>
      </c>
      <c r="F362" s="33">
        <v>0.97087673866579183</v>
      </c>
      <c r="G362" s="33">
        <v>0.97330563127389191</v>
      </c>
      <c r="H362" s="33">
        <v>1.6795552487343945</v>
      </c>
      <c r="I362" s="33">
        <v>1.6424326201732011</v>
      </c>
      <c r="J362" s="33">
        <v>1.8524457667187457</v>
      </c>
      <c r="K362" s="33">
        <v>1.7219709224769926</v>
      </c>
      <c r="L362" s="33">
        <v>1.6070777243066854</v>
      </c>
      <c r="M362" s="33">
        <v>1.1329533586830585</v>
      </c>
      <c r="N362" s="33">
        <v>0.64640746393420667</v>
      </c>
      <c r="O362" s="33">
        <v>0</v>
      </c>
      <c r="P362" s="33">
        <v>0</v>
      </c>
      <c r="Q362" s="33">
        <v>4.7256969499409847E-5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0.51456850564212264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0.74849844280484124</v>
      </c>
      <c r="D364" s="119">
        <f t="shared" si="152"/>
        <v>0.75491706322800467</v>
      </c>
      <c r="E364" s="119">
        <f t="shared" si="152"/>
        <v>0.76295954617452466</v>
      </c>
      <c r="F364" s="119">
        <f t="shared" si="152"/>
        <v>0.7640862379114054</v>
      </c>
      <c r="G364" s="119">
        <f t="shared" si="152"/>
        <v>0.77109558259498989</v>
      </c>
      <c r="H364" s="119">
        <f t="shared" si="152"/>
        <v>0.7813255052790492</v>
      </c>
      <c r="I364" s="119">
        <f t="shared" si="152"/>
        <v>0.78480174776706813</v>
      </c>
      <c r="J364" s="119">
        <f t="shared" si="152"/>
        <v>0.79067362925719742</v>
      </c>
      <c r="K364" s="119">
        <f t="shared" si="152"/>
        <v>0.79555688214779918</v>
      </c>
      <c r="L364" s="119">
        <f t="shared" si="152"/>
        <v>0.79297111270733478</v>
      </c>
      <c r="M364" s="119">
        <f t="shared" si="152"/>
        <v>0.80188978841480463</v>
      </c>
      <c r="N364" s="119">
        <f t="shared" si="152"/>
        <v>0.806117483828932</v>
      </c>
      <c r="O364" s="119" t="str">
        <f t="shared" si="152"/>
        <v/>
      </c>
      <c r="P364" s="119" t="str">
        <f t="shared" si="152"/>
        <v/>
      </c>
      <c r="Q364" s="119">
        <f t="shared" si="152"/>
        <v>0.82688542575409185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0.90901873788630105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0.74068587519671025</v>
      </c>
      <c r="D365" s="124">
        <f t="shared" si="155"/>
        <v>0.74473579849509586</v>
      </c>
      <c r="E365" s="124">
        <f t="shared" si="155"/>
        <v>0.74897161250211397</v>
      </c>
      <c r="F365" s="124">
        <f t="shared" si="155"/>
        <v>0.75338308019889344</v>
      </c>
      <c r="G365" s="124">
        <f t="shared" si="155"/>
        <v>0.75796529099526078</v>
      </c>
      <c r="H365" s="124">
        <f t="shared" si="155"/>
        <v>0.76268938239660389</v>
      </c>
      <c r="I365" s="124">
        <f t="shared" si="155"/>
        <v>0.76757708160225291</v>
      </c>
      <c r="J365" s="124">
        <f t="shared" si="155"/>
        <v>0.77263978663432953</v>
      </c>
      <c r="K365" s="124">
        <f t="shared" si="155"/>
        <v>0.77785037495224629</v>
      </c>
      <c r="L365" s="124">
        <f t="shared" si="155"/>
        <v>0.78318192556356181</v>
      </c>
      <c r="M365" s="124">
        <f t="shared" si="155"/>
        <v>0.78862828827160547</v>
      </c>
      <c r="N365" s="124">
        <f t="shared" si="155"/>
        <v>0.79394336397871423</v>
      </c>
      <c r="O365" s="124" t="str">
        <f t="shared" si="155"/>
        <v/>
      </c>
      <c r="P365" s="124" t="str">
        <f t="shared" si="155"/>
        <v/>
      </c>
      <c r="Q365" s="124">
        <f t="shared" si="155"/>
        <v>0.81213814941220952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0.89902700220778953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0.73885192596973659</v>
      </c>
      <c r="D366" s="111">
        <f t="shared" si="158"/>
        <v>0.74295064955750023</v>
      </c>
      <c r="E366" s="111">
        <f t="shared" si="158"/>
        <v>0.7472500855992722</v>
      </c>
      <c r="F366" s="111">
        <f t="shared" si="158"/>
        <v>0.7516966001881269</v>
      </c>
      <c r="G366" s="111">
        <f t="shared" si="158"/>
        <v>0.75632016567858984</v>
      </c>
      <c r="H366" s="111">
        <f t="shared" si="158"/>
        <v>0.7611042501794355</v>
      </c>
      <c r="I366" s="111">
        <f t="shared" si="158"/>
        <v>0.76604332228716587</v>
      </c>
      <c r="J366" s="111">
        <f t="shared" si="158"/>
        <v>0.7711444856152524</v>
      </c>
      <c r="K366" s="111">
        <f t="shared" si="158"/>
        <v>0.77639821809960552</v>
      </c>
      <c r="L366" s="111">
        <f t="shared" si="158"/>
        <v>0.7817749932360053</v>
      </c>
      <c r="M366" s="111">
        <f t="shared" si="158"/>
        <v>0.78727094651167606</v>
      </c>
      <c r="N366" s="111">
        <f t="shared" si="158"/>
        <v>0.79262150317475655</v>
      </c>
      <c r="O366" s="111" t="str">
        <f t="shared" si="158"/>
        <v/>
      </c>
      <c r="P366" s="111" t="str">
        <f t="shared" si="158"/>
        <v/>
      </c>
      <c r="Q366" s="111">
        <f t="shared" si="158"/>
        <v>0.81091613726320855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0.89833781684709879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2.4302611004928116</v>
      </c>
      <c r="D368" s="124">
        <f t="shared" si="164"/>
        <v>2.5141192823976986</v>
      </c>
      <c r="E368" s="124">
        <f t="shared" si="164"/>
        <v>2.5988628912268577</v>
      </c>
      <c r="F368" s="124">
        <f t="shared" si="164"/>
        <v>2.6836975122578228</v>
      </c>
      <c r="G368" s="124">
        <f t="shared" si="164"/>
        <v>2.7693382721292963</v>
      </c>
      <c r="H368" s="124">
        <f t="shared" si="164"/>
        <v>2.855693001004215</v>
      </c>
      <c r="I368" s="124">
        <f t="shared" si="164"/>
        <v>2.9429330755190071</v>
      </c>
      <c r="J368" s="124">
        <f t="shared" si="164"/>
        <v>3.0317713449605415</v>
      </c>
      <c r="K368" s="124">
        <f t="shared" si="164"/>
        <v>3.1228071882322821</v>
      </c>
      <c r="L368" s="124">
        <f t="shared" si="164"/>
        <v>3.2161887982583686</v>
      </c>
      <c r="M368" s="124">
        <f t="shared" si="164"/>
        <v>3.3277243321959999</v>
      </c>
      <c r="N368" s="124">
        <f t="shared" si="164"/>
        <v>3.4625871682298897</v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4.3521744542800276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2.4302611004928116</v>
      </c>
      <c r="D369" s="111">
        <f t="shared" si="167"/>
        <v>2.5141192823976986</v>
      </c>
      <c r="E369" s="111">
        <f t="shared" si="167"/>
        <v>2.5988628912268577</v>
      </c>
      <c r="F369" s="111">
        <f t="shared" si="167"/>
        <v>2.6836975122578228</v>
      </c>
      <c r="G369" s="111">
        <f t="shared" si="167"/>
        <v>2.7693382721292963</v>
      </c>
      <c r="H369" s="111">
        <f t="shared" si="167"/>
        <v>2.855693001004215</v>
      </c>
      <c r="I369" s="111">
        <f t="shared" si="167"/>
        <v>2.9429330755190071</v>
      </c>
      <c r="J369" s="111">
        <f t="shared" si="167"/>
        <v>3.0317713449605415</v>
      </c>
      <c r="K369" s="111">
        <f t="shared" si="167"/>
        <v>3.1228071882322821</v>
      </c>
      <c r="L369" s="111">
        <f t="shared" si="167"/>
        <v>3.2161887982583686</v>
      </c>
      <c r="M369" s="111">
        <f t="shared" si="167"/>
        <v>3.3277243321959999</v>
      </c>
      <c r="N369" s="111">
        <f t="shared" si="167"/>
        <v>3.4625871682298897</v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4.3521744542800276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0.79703145881252146</v>
      </c>
      <c r="D370" s="124">
        <f t="shared" si="170"/>
        <v>0.80648406522764116</v>
      </c>
      <c r="E370" s="124">
        <f t="shared" si="170"/>
        <v>0.82422568548899788</v>
      </c>
      <c r="F370" s="124">
        <f t="shared" si="170"/>
        <v>0.78584794571258887</v>
      </c>
      <c r="G370" s="124">
        <f t="shared" si="170"/>
        <v>0.80559849997999744</v>
      </c>
      <c r="H370" s="124">
        <f t="shared" si="170"/>
        <v>0.81388206974459465</v>
      </c>
      <c r="I370" s="124">
        <f t="shared" si="170"/>
        <v>0.83091666465575265</v>
      </c>
      <c r="J370" s="124">
        <f t="shared" si="170"/>
        <v>0.82833685966841231</v>
      </c>
      <c r="K370" s="124">
        <f t="shared" si="170"/>
        <v>0.84394126981426276</v>
      </c>
      <c r="L370" s="124">
        <f t="shared" si="170"/>
        <v>0.81836512200595657</v>
      </c>
      <c r="M370" s="124">
        <f t="shared" si="170"/>
        <v>0.84601708246118346</v>
      </c>
      <c r="N370" s="124">
        <f t="shared" si="170"/>
        <v>0.83958219927964006</v>
      </c>
      <c r="O370" s="124" t="str">
        <f t="shared" si="170"/>
        <v/>
      </c>
      <c r="P370" s="124" t="str">
        <f t="shared" si="170"/>
        <v/>
      </c>
      <c r="Q370" s="124">
        <f t="shared" si="170"/>
        <v>0.91782164307897973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0.93179409423784842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0.69165506529135745</v>
      </c>
      <c r="D372" s="111">
        <f t="shared" si="176"/>
        <v>0.69310880675893138</v>
      </c>
      <c r="E372" s="111">
        <f t="shared" si="176"/>
        <v>0.69480320630184222</v>
      </c>
      <c r="F372" s="111">
        <f t="shared" si="176"/>
        <v>0.69653042285502609</v>
      </c>
      <c r="G372" s="111">
        <f t="shared" si="176"/>
        <v>0.69847927134031729</v>
      </c>
      <c r="H372" s="111">
        <f t="shared" si="176"/>
        <v>0.70062664321503176</v>
      </c>
      <c r="I372" s="111">
        <f t="shared" si="176"/>
        <v>0.70301906248142676</v>
      </c>
      <c r="J372" s="111">
        <f t="shared" si="176"/>
        <v>0.70584712155525409</v>
      </c>
      <c r="K372" s="111">
        <f t="shared" si="176"/>
        <v>0.70927287412167106</v>
      </c>
      <c r="L372" s="111">
        <f t="shared" si="176"/>
        <v>0.71333967618532135</v>
      </c>
      <c r="M372" s="111">
        <f t="shared" si="176"/>
        <v>0.72189311377933107</v>
      </c>
      <c r="N372" s="111">
        <f t="shared" si="176"/>
        <v>0.73615377326726694</v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0.87391675012773318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0.84434462681329814</v>
      </c>
      <c r="D373" s="111">
        <f t="shared" si="179"/>
        <v>0.84145927582351621</v>
      </c>
      <c r="E373" s="111">
        <f t="shared" si="179"/>
        <v>0.84290232916981556</v>
      </c>
      <c r="F373" s="111">
        <f t="shared" si="179"/>
        <v>0.83443382239470809</v>
      </c>
      <c r="G373" s="111">
        <f t="shared" si="179"/>
        <v>0.83812066692729814</v>
      </c>
      <c r="H373" s="111">
        <f t="shared" si="179"/>
        <v>0.84045718268901681</v>
      </c>
      <c r="I373" s="111" t="str">
        <f t="shared" si="179"/>
        <v/>
      </c>
      <c r="J373" s="111">
        <f t="shared" si="179"/>
        <v>0.84351039010588358</v>
      </c>
      <c r="K373" s="111">
        <f t="shared" si="179"/>
        <v>0.84404119655479326</v>
      </c>
      <c r="L373" s="111">
        <f t="shared" si="179"/>
        <v>0.84752491889481429</v>
      </c>
      <c r="M373" s="111">
        <f t="shared" si="179"/>
        <v>0.84773406352478031</v>
      </c>
      <c r="N373" s="111">
        <f t="shared" si="179"/>
        <v>0.85613159183905796</v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0.69165506529135745</v>
      </c>
      <c r="D374" s="112">
        <f t="shared" si="182"/>
        <v>0.69310880675893138</v>
      </c>
      <c r="E374" s="112">
        <f t="shared" si="182"/>
        <v>0.69480320630184222</v>
      </c>
      <c r="F374" s="112">
        <f t="shared" si="182"/>
        <v>0.69653042285502609</v>
      </c>
      <c r="G374" s="112">
        <f t="shared" si="182"/>
        <v>0.69847927134031729</v>
      </c>
      <c r="H374" s="112">
        <f t="shared" si="182"/>
        <v>0.70062664321503176</v>
      </c>
      <c r="I374" s="112" t="str">
        <f t="shared" si="182"/>
        <v/>
      </c>
      <c r="J374" s="112">
        <f t="shared" si="182"/>
        <v>0.70584712155525409</v>
      </c>
      <c r="K374" s="112">
        <f t="shared" si="182"/>
        <v>0.70927287412167106</v>
      </c>
      <c r="L374" s="112">
        <f t="shared" si="182"/>
        <v>0.71333967618532135</v>
      </c>
      <c r="M374" s="112">
        <f t="shared" si="182"/>
        <v>0.72189311377933107</v>
      </c>
      <c r="N374" s="112">
        <f t="shared" si="182"/>
        <v>0.73615377326726694</v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 t="str">
        <f t="shared" si="185"/>
        <v/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0.77625627360508975</v>
      </c>
      <c r="D376" s="112">
        <f t="shared" si="188"/>
        <v>0.77728714299572677</v>
      </c>
      <c r="E376" s="112">
        <f t="shared" si="188"/>
        <v>0.77839730082130376</v>
      </c>
      <c r="F376" s="112">
        <f t="shared" si="188"/>
        <v>0.77951812272683929</v>
      </c>
      <c r="G376" s="112">
        <f t="shared" si="188"/>
        <v>0.78071260017044242</v>
      </c>
      <c r="H376" s="112">
        <f t="shared" si="188"/>
        <v>0.78197367265657802</v>
      </c>
      <c r="I376" s="112">
        <f t="shared" si="188"/>
        <v>0.78331774592973724</v>
      </c>
      <c r="J376" s="112">
        <f t="shared" si="188"/>
        <v>0.78481048956675137</v>
      </c>
      <c r="K376" s="112">
        <f t="shared" si="188"/>
        <v>0.78651009996613297</v>
      </c>
      <c r="L376" s="112">
        <f t="shared" si="188"/>
        <v>0.78843694512547491</v>
      </c>
      <c r="M376" s="112">
        <f t="shared" si="188"/>
        <v>0.79192615878362294</v>
      </c>
      <c r="N376" s="112">
        <f t="shared" si="188"/>
        <v>0.79756437864609031</v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0.89360488390393689</v>
      </c>
      <c r="D377" s="113">
        <f t="shared" si="191"/>
        <v>0.89130078254409484</v>
      </c>
      <c r="E377" s="113">
        <f t="shared" si="191"/>
        <v>0.89198427052230145</v>
      </c>
      <c r="F377" s="113">
        <f t="shared" si="191"/>
        <v>0.88605942253880265</v>
      </c>
      <c r="G377" s="113">
        <f t="shared" si="191"/>
        <v>0.88843296478210432</v>
      </c>
      <c r="H377" s="113">
        <f t="shared" si="191"/>
        <v>0.89011210590744583</v>
      </c>
      <c r="I377" s="113">
        <f t="shared" si="191"/>
        <v>0.8800366344872016</v>
      </c>
      <c r="J377" s="113">
        <f t="shared" si="191"/>
        <v>0.89146103317614023</v>
      </c>
      <c r="K377" s="113">
        <f t="shared" si="191"/>
        <v>0.89103130942354303</v>
      </c>
      <c r="L377" s="113">
        <f t="shared" si="191"/>
        <v>0.89294424875425527</v>
      </c>
      <c r="M377" s="113">
        <f t="shared" si="191"/>
        <v>0.89060458207292903</v>
      </c>
      <c r="N377" s="113">
        <f t="shared" si="191"/>
        <v>0.89352610208102901</v>
      </c>
      <c r="O377" s="113" t="str">
        <f t="shared" si="191"/>
        <v/>
      </c>
      <c r="P377" s="113" t="str">
        <f t="shared" si="191"/>
        <v/>
      </c>
      <c r="Q377" s="113">
        <f t="shared" si="191"/>
        <v>0.91782164307897973</v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" si="193">IF(W356=0,"",W356/W335)</f>
        <v>0.93695811667524209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0.77625627360508975</v>
      </c>
      <c r="D378" s="111">
        <f t="shared" si="194"/>
        <v>0.77728714299572677</v>
      </c>
      <c r="E378" s="111">
        <f t="shared" si="194"/>
        <v>0.77839730082130376</v>
      </c>
      <c r="F378" s="111">
        <f t="shared" si="194"/>
        <v>0.77951812272683929</v>
      </c>
      <c r="G378" s="111">
        <f t="shared" si="194"/>
        <v>0.78071260017044242</v>
      </c>
      <c r="H378" s="111">
        <f t="shared" si="194"/>
        <v>0.78197367265657802</v>
      </c>
      <c r="I378" s="111">
        <f t="shared" si="194"/>
        <v>0.78331774592973724</v>
      </c>
      <c r="J378" s="111">
        <f t="shared" si="194"/>
        <v>0.78481048956675137</v>
      </c>
      <c r="K378" s="111">
        <f t="shared" si="194"/>
        <v>0.78651009996613297</v>
      </c>
      <c r="L378" s="111">
        <f t="shared" si="194"/>
        <v>0.78843694512547491</v>
      </c>
      <c r="M378" s="111">
        <f t="shared" si="194"/>
        <v>0.79192615878362305</v>
      </c>
      <c r="N378" s="111">
        <f t="shared" si="194"/>
        <v>0.79756437864609031</v>
      </c>
      <c r="O378" s="111" t="str">
        <f t="shared" si="194"/>
        <v/>
      </c>
      <c r="P378" s="111" t="str">
        <f t="shared" si="194"/>
        <v/>
      </c>
      <c r="Q378" s="111">
        <f t="shared" si="194"/>
        <v>0.82811314311122963</v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" si="196">IF(W357=0,"",W357/W336)</f>
        <v>0.86938976711328286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 t="str">
        <f t="shared" si="197"/>
        <v/>
      </c>
      <c r="P379" s="111" t="str">
        <f t="shared" si="197"/>
        <v/>
      </c>
      <c r="Q379" s="111">
        <f t="shared" si="197"/>
        <v>1</v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0.77560244913429854</v>
      </c>
      <c r="D380" s="124">
        <f t="shared" si="200"/>
        <v>0.77690942615596326</v>
      </c>
      <c r="E380" s="124">
        <f t="shared" si="200"/>
        <v>0.77826473202001623</v>
      </c>
      <c r="F380" s="124">
        <f t="shared" si="200"/>
        <v>0.77962662818075845</v>
      </c>
      <c r="G380" s="124">
        <f t="shared" si="200"/>
        <v>0.78103303236268384</v>
      </c>
      <c r="H380" s="124">
        <f t="shared" si="200"/>
        <v>0.78247930391903431</v>
      </c>
      <c r="I380" s="124">
        <f t="shared" si="200"/>
        <v>0.78397478577823299</v>
      </c>
      <c r="J380" s="124">
        <f t="shared" si="200"/>
        <v>0.78555775262027328</v>
      </c>
      <c r="K380" s="124">
        <f t="shared" si="200"/>
        <v>0.78726074799058698</v>
      </c>
      <c r="L380" s="124">
        <f t="shared" si="200"/>
        <v>0.78909247862179499</v>
      </c>
      <c r="M380" s="124">
        <f t="shared" si="200"/>
        <v>0.79158460725550395</v>
      </c>
      <c r="N380" s="124">
        <f t="shared" si="200"/>
        <v>0.79488788882673589</v>
      </c>
      <c r="O380" s="124" t="str">
        <f t="shared" si="200"/>
        <v/>
      </c>
      <c r="P380" s="124" t="str">
        <f t="shared" si="200"/>
        <v/>
      </c>
      <c r="Q380" s="124">
        <f t="shared" si="200"/>
        <v>0.8127615477518576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0.88186404411964814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0.77560244913429854</v>
      </c>
      <c r="D383" s="45">
        <f t="shared" si="209"/>
        <v>0.77690942615596326</v>
      </c>
      <c r="E383" s="45">
        <f t="shared" si="209"/>
        <v>0.77826473202001623</v>
      </c>
      <c r="F383" s="45">
        <f t="shared" si="209"/>
        <v>0.77962662818075845</v>
      </c>
      <c r="G383" s="45">
        <f t="shared" si="209"/>
        <v>0.78103303236268384</v>
      </c>
      <c r="H383" s="45">
        <f t="shared" si="209"/>
        <v>0.78247930391903431</v>
      </c>
      <c r="I383" s="45">
        <f t="shared" si="209"/>
        <v>0.78397478577823299</v>
      </c>
      <c r="J383" s="45">
        <f t="shared" si="209"/>
        <v>0.78555775262027328</v>
      </c>
      <c r="K383" s="45">
        <f t="shared" si="209"/>
        <v>0.78726074799058698</v>
      </c>
      <c r="L383" s="45">
        <f t="shared" si="209"/>
        <v>0.78909247862179499</v>
      </c>
      <c r="M383" s="45">
        <f t="shared" si="209"/>
        <v>0.79158460725550395</v>
      </c>
      <c r="N383" s="45">
        <f t="shared" si="209"/>
        <v>0.79488788882673589</v>
      </c>
      <c r="O383" s="45" t="str">
        <f t="shared" si="209"/>
        <v/>
      </c>
      <c r="P383" s="45" t="str">
        <f t="shared" si="209"/>
        <v/>
      </c>
      <c r="Q383" s="45">
        <f t="shared" si="209"/>
        <v>0.8127615477518576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0.88186404411964814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49.342991765453355</v>
      </c>
      <c r="D385" s="117">
        <f t="shared" si="212"/>
        <v>22.223107237535402</v>
      </c>
      <c r="E385" s="117">
        <f t="shared" si="212"/>
        <v>61.1845667181354</v>
      </c>
      <c r="F385" s="117">
        <f t="shared" si="212"/>
        <v>64.517294610307133</v>
      </c>
      <c r="G385" s="117">
        <f t="shared" si="212"/>
        <v>61.899230135286423</v>
      </c>
      <c r="H385" s="117">
        <f t="shared" si="212"/>
        <v>100.42265417154157</v>
      </c>
      <c r="I385" s="117">
        <f t="shared" si="212"/>
        <v>105.73252143628774</v>
      </c>
      <c r="J385" s="117">
        <f t="shared" si="212"/>
        <v>95.172511987119051</v>
      </c>
      <c r="K385" s="117">
        <f t="shared" si="212"/>
        <v>100.25521484292034</v>
      </c>
      <c r="L385" s="117">
        <f t="shared" si="212"/>
        <v>143.59315613755504</v>
      </c>
      <c r="M385" s="117">
        <f t="shared" si="212"/>
        <v>101.38971691303088</v>
      </c>
      <c r="N385" s="117">
        <f t="shared" si="212"/>
        <v>48.325505132441037</v>
      </c>
      <c r="O385" s="117">
        <f t="shared" si="212"/>
        <v>0</v>
      </c>
      <c r="P385" s="117">
        <f t="shared" si="212"/>
        <v>0</v>
      </c>
      <c r="Q385" s="117">
        <f t="shared" si="212"/>
        <v>3.5929431146849225E-3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21.180318942853209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48.788118540832372</v>
      </c>
      <c r="D386" s="122">
        <f t="shared" si="215"/>
        <v>22.053467335278942</v>
      </c>
      <c r="E386" s="122">
        <f t="shared" si="215"/>
        <v>60.51348435891753</v>
      </c>
      <c r="F386" s="122">
        <f t="shared" si="215"/>
        <v>63.204044139150199</v>
      </c>
      <c r="G386" s="122">
        <f t="shared" si="215"/>
        <v>60.838430774602941</v>
      </c>
      <c r="H386" s="122">
        <f t="shared" si="215"/>
        <v>98.8043285449275</v>
      </c>
      <c r="I386" s="122">
        <f t="shared" si="215"/>
        <v>104.6827416273776</v>
      </c>
      <c r="J386" s="122">
        <f t="shared" si="215"/>
        <v>93.575844148045235</v>
      </c>
      <c r="K386" s="122">
        <f t="shared" si="215"/>
        <v>98.365540247604315</v>
      </c>
      <c r="L386" s="122">
        <f t="shared" si="215"/>
        <v>141.96300304184007</v>
      </c>
      <c r="M386" s="122">
        <f t="shared" si="215"/>
        <v>99.973866044853992</v>
      </c>
      <c r="N386" s="122">
        <f t="shared" si="215"/>
        <v>47.784499340226084</v>
      </c>
      <c r="O386" s="122">
        <f t="shared" si="215"/>
        <v>0</v>
      </c>
      <c r="P386" s="122">
        <f t="shared" si="215"/>
        <v>0</v>
      </c>
      <c r="Q386" s="122">
        <f t="shared" si="215"/>
        <v>3.5929431146849225E-3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20.801110929966622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48.788118540832372</v>
      </c>
      <c r="D387" s="98">
        <v>22.053467335278942</v>
      </c>
      <c r="E387" s="98">
        <v>60.51348435891753</v>
      </c>
      <c r="F387" s="98">
        <v>63.204044139150199</v>
      </c>
      <c r="G387" s="98">
        <v>60.838430774602941</v>
      </c>
      <c r="H387" s="98">
        <v>98.8043285449275</v>
      </c>
      <c r="I387" s="98">
        <v>104.6827416273776</v>
      </c>
      <c r="J387" s="98">
        <v>93.575844148045235</v>
      </c>
      <c r="K387" s="98">
        <v>98.365540247604315</v>
      </c>
      <c r="L387" s="98">
        <v>141.96300304184007</v>
      </c>
      <c r="M387" s="98">
        <v>99.973866044853992</v>
      </c>
      <c r="N387" s="98">
        <v>47.784499340226084</v>
      </c>
      <c r="O387" s="98">
        <v>0</v>
      </c>
      <c r="P387" s="98">
        <v>0</v>
      </c>
      <c r="Q387" s="98">
        <v>3.5929431146849225E-3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20.801110929966622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0.55487322462098398</v>
      </c>
      <c r="D391" s="122">
        <v>0.16963990225645983</v>
      </c>
      <c r="E391" s="122">
        <v>0.67108235921787263</v>
      </c>
      <c r="F391" s="122">
        <v>1.3132504711569284</v>
      </c>
      <c r="G391" s="122">
        <v>1.0607993606834856</v>
      </c>
      <c r="H391" s="122">
        <v>1.618325626614066</v>
      </c>
      <c r="I391" s="122">
        <v>1.0497798089101502</v>
      </c>
      <c r="J391" s="122">
        <v>1.596667839073812</v>
      </c>
      <c r="K391" s="122">
        <v>1.8896745953160168</v>
      </c>
      <c r="L391" s="122">
        <v>1.6301530957149852</v>
      </c>
      <c r="M391" s="122">
        <v>1.4158508681768953</v>
      </c>
      <c r="N391" s="122">
        <v>0.54100579221495104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0.37920801288658601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0.55377958590656851</v>
      </c>
      <c r="D393" s="98">
        <v>0.16918707233364122</v>
      </c>
      <c r="E393" s="98">
        <v>0.66991724575307166</v>
      </c>
      <c r="F393" s="98">
        <v>1.3082984975182954</v>
      </c>
      <c r="G393" s="98">
        <v>1.0595490043417781</v>
      </c>
      <c r="H393" s="98">
        <v>1.612252255047935</v>
      </c>
      <c r="I393" s="98">
        <v>1.0497798089101502</v>
      </c>
      <c r="J393" s="98">
        <v>1.5843077183915888</v>
      </c>
      <c r="K393" s="98">
        <v>1.8805111035569126</v>
      </c>
      <c r="L393" s="98">
        <v>1.6250679202196638</v>
      </c>
      <c r="M393" s="98">
        <v>1.4081885009297619</v>
      </c>
      <c r="N393" s="98">
        <v>0.5394788385666196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0.37920801288658601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1.0936387144154321E-3</v>
      </c>
      <c r="D394" s="98">
        <v>4.5282992281862514E-4</v>
      </c>
      <c r="E394" s="98">
        <v>1.1651134648009338E-3</v>
      </c>
      <c r="F394" s="98">
        <v>4.9519736386330875E-3</v>
      </c>
      <c r="G394" s="98">
        <v>1.2503563417074416E-3</v>
      </c>
      <c r="H394" s="98">
        <v>6.0733715661309253E-3</v>
      </c>
      <c r="I394" s="98">
        <v>0</v>
      </c>
      <c r="J394" s="98">
        <v>1.2360120682223245E-2</v>
      </c>
      <c r="K394" s="98">
        <v>9.163491759104218E-3</v>
      </c>
      <c r="L394" s="98">
        <v>5.0851754953214201E-3</v>
      </c>
      <c r="M394" s="98">
        <v>7.662367247133435E-3</v>
      </c>
      <c r="N394" s="98">
        <v>1.5269536483314148E-3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1.0936387144154321E-3</v>
      </c>
      <c r="D395" s="101">
        <v>4.5282992281862514E-4</v>
      </c>
      <c r="E395" s="101">
        <v>1.1651134648009338E-3</v>
      </c>
      <c r="F395" s="101">
        <v>4.9519736386330875E-3</v>
      </c>
      <c r="G395" s="101">
        <v>1.2503563417074416E-3</v>
      </c>
      <c r="H395" s="101">
        <v>6.0733715661309253E-3</v>
      </c>
      <c r="I395" s="101">
        <v>0</v>
      </c>
      <c r="J395" s="101">
        <v>1.2360120682223245E-2</v>
      </c>
      <c r="K395" s="101">
        <v>9.163491759104218E-3</v>
      </c>
      <c r="L395" s="101">
        <v>5.0851754953214201E-3</v>
      </c>
      <c r="M395" s="101">
        <v>7.662367247133435E-3</v>
      </c>
      <c r="N395" s="101">
        <v>1.5269536483314148E-3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18388.352041738552</v>
      </c>
      <c r="D406" s="117">
        <f t="shared" si="219"/>
        <v>15338.965514278274</v>
      </c>
      <c r="E406" s="117">
        <f t="shared" si="219"/>
        <v>15983.636427297992</v>
      </c>
      <c r="F406" s="117">
        <f t="shared" si="219"/>
        <v>14158.840304603726</v>
      </c>
      <c r="G406" s="117">
        <f t="shared" si="219"/>
        <v>13898.183250825936</v>
      </c>
      <c r="H406" s="117">
        <f t="shared" si="219"/>
        <v>13069.958680714495</v>
      </c>
      <c r="I406" s="117">
        <f t="shared" si="219"/>
        <v>13351.214552446434</v>
      </c>
      <c r="J406" s="117">
        <f t="shared" si="219"/>
        <v>10614.490064724512</v>
      </c>
      <c r="K406" s="117">
        <f t="shared" si="219"/>
        <v>11611.890852946814</v>
      </c>
      <c r="L406" s="117">
        <f t="shared" si="219"/>
        <v>16934.732604831352</v>
      </c>
      <c r="M406" s="117">
        <f t="shared" si="219"/>
        <v>15752.236978775474</v>
      </c>
      <c r="N406" s="117">
        <f t="shared" si="219"/>
        <v>13738.502144622928</v>
      </c>
      <c r="O406" s="117">
        <f t="shared" si="219"/>
        <v>0</v>
      </c>
      <c r="P406" s="117">
        <f t="shared" si="219"/>
        <v>0</v>
      </c>
      <c r="Q406" s="117">
        <f t="shared" si="219"/>
        <v>12611.297279125716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8144.7438303292456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15556.732788863568</v>
      </c>
      <c r="D407" s="122">
        <f t="shared" si="222"/>
        <v>12424.904155560091</v>
      </c>
      <c r="E407" s="122">
        <f t="shared" si="222"/>
        <v>13068.815830399377</v>
      </c>
      <c r="F407" s="122">
        <f t="shared" si="222"/>
        <v>10996.781014479191</v>
      </c>
      <c r="G407" s="122">
        <f t="shared" si="222"/>
        <v>10810.747765475329</v>
      </c>
      <c r="H407" s="122">
        <f t="shared" si="222"/>
        <v>10021.615443532337</v>
      </c>
      <c r="I407" s="122">
        <f t="shared" si="222"/>
        <v>10282.424908299779</v>
      </c>
      <c r="J407" s="122">
        <f t="shared" si="222"/>
        <v>7720.0090482555761</v>
      </c>
      <c r="K407" s="122">
        <f t="shared" si="222"/>
        <v>8748.6249730099316</v>
      </c>
      <c r="L407" s="122">
        <f t="shared" si="222"/>
        <v>13940.231547970905</v>
      </c>
      <c r="M407" s="122">
        <f t="shared" si="222"/>
        <v>12750.323185533229</v>
      </c>
      <c r="N407" s="122">
        <f t="shared" si="222"/>
        <v>10838.340470902105</v>
      </c>
      <c r="O407" s="122">
        <f t="shared" si="222"/>
        <v>0</v>
      </c>
      <c r="P407" s="122">
        <f t="shared" si="222"/>
        <v>0</v>
      </c>
      <c r="Q407" s="122">
        <f t="shared" si="222"/>
        <v>10179.270267715892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5568.674050949543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15447.483436065098</v>
      </c>
      <c r="D408" s="98">
        <v>12338.616038454002</v>
      </c>
      <c r="E408" s="98">
        <v>12979.801683377169</v>
      </c>
      <c r="F408" s="98">
        <v>10922.090730827224</v>
      </c>
      <c r="G408" s="98">
        <v>10737.762510496577</v>
      </c>
      <c r="H408" s="98">
        <v>9955.1195535068873</v>
      </c>
      <c r="I408" s="98">
        <v>10215.015996791191</v>
      </c>
      <c r="J408" s="98">
        <v>7669.5678892204769</v>
      </c>
      <c r="K408" s="98">
        <v>8691.8080031371283</v>
      </c>
      <c r="L408" s="98">
        <v>13850.356594090516</v>
      </c>
      <c r="M408" s="98">
        <v>12668.9683079153</v>
      </c>
      <c r="N408" s="98">
        <v>10769.25530697353</v>
      </c>
      <c r="O408" s="98">
        <v>0</v>
      </c>
      <c r="P408" s="98">
        <v>0</v>
      </c>
      <c r="Q408" s="98">
        <v>10113.48362809965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5530.9230552956269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109.24935279846953</v>
      </c>
      <c r="D409" s="98">
        <v>86.288117106088336</v>
      </c>
      <c r="E409" s="98">
        <v>89.014147022208206</v>
      </c>
      <c r="F409" s="98">
        <v>74.690283651967775</v>
      </c>
      <c r="G409" s="98">
        <v>72.985254978751115</v>
      </c>
      <c r="H409" s="98">
        <v>66.495890025450208</v>
      </c>
      <c r="I409" s="98">
        <v>67.408911508588659</v>
      </c>
      <c r="J409" s="98">
        <v>50.441159035098785</v>
      </c>
      <c r="K409" s="98">
        <v>56.816969872803298</v>
      </c>
      <c r="L409" s="98">
        <v>89.874953880389697</v>
      </c>
      <c r="M409" s="98">
        <v>81.354877617927926</v>
      </c>
      <c r="N409" s="98">
        <v>69.085163928575028</v>
      </c>
      <c r="O409" s="98">
        <v>0</v>
      </c>
      <c r="P409" s="98">
        <v>0</v>
      </c>
      <c r="Q409" s="98">
        <v>65.786639616242184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37.750995653915986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1.1394947644795097</v>
      </c>
      <c r="D410" s="122">
        <f t="shared" si="225"/>
        <v>0.79365930608976964</v>
      </c>
      <c r="E410" s="122">
        <f t="shared" si="225"/>
        <v>24.864580928582008</v>
      </c>
      <c r="F410" s="122">
        <f t="shared" si="225"/>
        <v>28.691114035346054</v>
      </c>
      <c r="G410" s="122">
        <f t="shared" si="225"/>
        <v>29.457516543166047</v>
      </c>
      <c r="H410" s="122">
        <f t="shared" si="225"/>
        <v>56.617726330830379</v>
      </c>
      <c r="I410" s="122">
        <f t="shared" si="225"/>
        <v>35.614943030892256</v>
      </c>
      <c r="J410" s="122">
        <f t="shared" si="225"/>
        <v>29.325217613883677</v>
      </c>
      <c r="K410" s="122">
        <f t="shared" si="225"/>
        <v>27.068032604917992</v>
      </c>
      <c r="L410" s="122">
        <f t="shared" si="225"/>
        <v>35.185782762093041</v>
      </c>
      <c r="M410" s="122">
        <f t="shared" si="225"/>
        <v>31.186838468452407</v>
      </c>
      <c r="N410" s="122">
        <f t="shared" si="225"/>
        <v>26.194186172032115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8.4772551578543958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1.1394947644795097</v>
      </c>
      <c r="D411" s="98">
        <f>RES_hhdet_in_fech!D8</f>
        <v>0.79365930608976964</v>
      </c>
      <c r="E411" s="98">
        <f>RES_hhdet_in_fech!E8</f>
        <v>24.864580928582008</v>
      </c>
      <c r="F411" s="98">
        <f>RES_hhdet_in_fech!F8</f>
        <v>28.691114035346054</v>
      </c>
      <c r="G411" s="98">
        <f>RES_hhdet_in_fech!G8</f>
        <v>29.457516543166047</v>
      </c>
      <c r="H411" s="98">
        <f>RES_hhdet_in_fech!H8</f>
        <v>56.617726330830379</v>
      </c>
      <c r="I411" s="98">
        <f>RES_hhdet_in_fech!I8</f>
        <v>35.614943030892256</v>
      </c>
      <c r="J411" s="98">
        <f>RES_hhdet_in_fech!J8</f>
        <v>29.325217613883677</v>
      </c>
      <c r="K411" s="98">
        <f>RES_hhdet_in_fech!K8</f>
        <v>27.068032604917992</v>
      </c>
      <c r="L411" s="98">
        <f>RES_hhdet_in_fech!L8</f>
        <v>35.185782762093041</v>
      </c>
      <c r="M411" s="98">
        <f>RES_hhdet_in_fech!M8</f>
        <v>31.186838468452407</v>
      </c>
      <c r="N411" s="98">
        <f>RES_hhdet_in_fech!N8</f>
        <v>26.194186172032115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8.4772551578543958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2002.1609162586549</v>
      </c>
      <c r="D412" s="122">
        <v>2063.7746610040504</v>
      </c>
      <c r="E412" s="122">
        <v>2021.8346398201818</v>
      </c>
      <c r="F412" s="122">
        <v>2239.193091631676</v>
      </c>
      <c r="G412" s="122">
        <v>2145.1454477794932</v>
      </c>
      <c r="H412" s="122">
        <v>2097.4661035908243</v>
      </c>
      <c r="I412" s="122">
        <v>2189.0460024109516</v>
      </c>
      <c r="J412" s="122">
        <v>2060.7848015547834</v>
      </c>
      <c r="K412" s="122">
        <v>2036.7311025802389</v>
      </c>
      <c r="L412" s="122">
        <v>2141.2082486355198</v>
      </c>
      <c r="M412" s="122">
        <v>2221.64246293524</v>
      </c>
      <c r="N412" s="122">
        <v>2117.4213087154167</v>
      </c>
      <c r="O412" s="122">
        <v>0</v>
      </c>
      <c r="P412" s="122">
        <v>0</v>
      </c>
      <c r="Q412" s="122">
        <v>1755.8156960512708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1926.1826921041668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2328.4043422203135</v>
      </c>
      <c r="D414" s="98">
        <v>2342.1148910866741</v>
      </c>
      <c r="E414" s="98">
        <v>2014.4116354071693</v>
      </c>
      <c r="F414" s="98">
        <v>2814.9413668712914</v>
      </c>
      <c r="G414" s="98">
        <v>2460.0892016616526</v>
      </c>
      <c r="H414" s="98">
        <v>2616.0819195037707</v>
      </c>
      <c r="I414" s="98">
        <v>2180.8982234917921</v>
      </c>
      <c r="J414" s="98">
        <v>2493.5335251715633</v>
      </c>
      <c r="K414" s="98">
        <v>2417.7438433675761</v>
      </c>
      <c r="L414" s="98">
        <v>2499.5971897821341</v>
      </c>
      <c r="M414" s="98">
        <v>2678.9559895221209</v>
      </c>
      <c r="N414" s="98">
        <v>2389.2201534910268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1950.167349244686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1907.4128884225834</v>
      </c>
      <c r="D415" s="98">
        <v>1929.3759010152849</v>
      </c>
      <c r="E415" s="98">
        <v>1660.7158533317631</v>
      </c>
      <c r="F415" s="98">
        <v>2350.3962189571507</v>
      </c>
      <c r="G415" s="98">
        <v>2050.4902298181364</v>
      </c>
      <c r="H415" s="98">
        <v>2181.2530220196013</v>
      </c>
      <c r="I415" s="98">
        <v>0</v>
      </c>
      <c r="J415" s="98">
        <v>2087.2879491821509</v>
      </c>
      <c r="K415" s="98">
        <v>2032.3713771825305</v>
      </c>
      <c r="L415" s="98">
        <v>2104.3249474990289</v>
      </c>
      <c r="M415" s="98">
        <v>2281.793422295766</v>
      </c>
      <c r="N415" s="98">
        <v>2054.6043010571279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962.87965699544964</v>
      </c>
      <c r="D416" s="101">
        <v>996.72020342187227</v>
      </c>
      <c r="E416" s="101">
        <v>854.8405417627323</v>
      </c>
      <c r="F416" s="101">
        <v>1282.3233270752637</v>
      </c>
      <c r="G416" s="101">
        <v>1100.8596070676542</v>
      </c>
      <c r="H416" s="101">
        <v>1162.4389562864949</v>
      </c>
      <c r="I416" s="101">
        <v>0</v>
      </c>
      <c r="J416" s="101">
        <v>1110.4391656176213</v>
      </c>
      <c r="K416" s="101">
        <v>1090.2532991514752</v>
      </c>
      <c r="L416" s="101">
        <v>1119.29377868494</v>
      </c>
      <c r="M416" s="101">
        <v>1249.301723558111</v>
      </c>
      <c r="N416" s="101">
        <v>1120.3216883337843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944.53323142713327</v>
      </c>
      <c r="D417" s="104">
        <v>932.65569759341247</v>
      </c>
      <c r="E417" s="104">
        <v>805.87531156903071</v>
      </c>
      <c r="F417" s="104">
        <v>1068.0728918818877</v>
      </c>
      <c r="G417" s="104">
        <v>949.63062275048196</v>
      </c>
      <c r="H417" s="104">
        <v>1018.8140657331061</v>
      </c>
      <c r="I417" s="104">
        <v>0</v>
      </c>
      <c r="J417" s="104">
        <v>976.84878356452987</v>
      </c>
      <c r="K417" s="104">
        <v>942.11807803105523</v>
      </c>
      <c r="L417" s="104">
        <v>985.03116881408891</v>
      </c>
      <c r="M417" s="104">
        <v>1032.4916987376548</v>
      </c>
      <c r="N417" s="104">
        <v>934.28261272334339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2052.8842114382237</v>
      </c>
      <c r="D418" s="101">
        <v>2144.3550435602137</v>
      </c>
      <c r="E418" s="101">
        <v>2182.5843609624567</v>
      </c>
      <c r="F418" s="101">
        <v>2219.2999091187157</v>
      </c>
      <c r="G418" s="101">
        <v>2214.5904262413155</v>
      </c>
      <c r="H418" s="101">
        <v>2165.2160881675445</v>
      </c>
      <c r="I418" s="101">
        <v>2350.6491317685541</v>
      </c>
      <c r="J418" s="101">
        <v>2168.4959644555552</v>
      </c>
      <c r="K418" s="101">
        <v>2185.2458749375201</v>
      </c>
      <c r="L418" s="101">
        <v>2217.888870695107</v>
      </c>
      <c r="M418" s="101">
        <v>2364.5595240291013</v>
      </c>
      <c r="N418" s="101">
        <v>2230.857592935839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1784.0510717602263</v>
      </c>
      <c r="D419" s="104">
        <v>1871.3484363352388</v>
      </c>
      <c r="E419" s="104">
        <v>1907.0255944020978</v>
      </c>
      <c r="F419" s="104">
        <v>1954.039819783826</v>
      </c>
      <c r="G419" s="104">
        <v>1947.4197647593528</v>
      </c>
      <c r="H419" s="104">
        <v>1902.828027401566</v>
      </c>
      <c r="I419" s="104">
        <v>2092.7525015780802</v>
      </c>
      <c r="J419" s="104">
        <v>1909.7303927384216</v>
      </c>
      <c r="K419" s="104">
        <v>1929.8751235891914</v>
      </c>
      <c r="L419" s="104">
        <v>1958.8708577929813</v>
      </c>
      <c r="M419" s="104">
        <v>2103.4458191448484</v>
      </c>
      <c r="N419" s="104">
        <v>1991.547385536526</v>
      </c>
      <c r="O419" s="104">
        <v>0</v>
      </c>
      <c r="P419" s="104">
        <v>0</v>
      </c>
      <c r="Q419" s="104">
        <v>1755.8156960512708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1924.0713319116242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848.35594704546304</v>
      </c>
      <c r="D420" s="98">
        <v>913.34695873920441</v>
      </c>
      <c r="E420" s="98">
        <v>929.54084708994776</v>
      </c>
      <c r="F420" s="98">
        <v>1009.808280852504</v>
      </c>
      <c r="G420" s="98">
        <v>990.79039492376512</v>
      </c>
      <c r="H420" s="98">
        <v>959.0482365099366</v>
      </c>
      <c r="I420" s="98">
        <v>1158.6257229594173</v>
      </c>
      <c r="J420" s="98">
        <v>963.24473866141443</v>
      </c>
      <c r="K420" s="98">
        <v>985.03941010901201</v>
      </c>
      <c r="L420" s="98">
        <v>991.23351853091242</v>
      </c>
      <c r="M420" s="98">
        <v>1105.8926635232874</v>
      </c>
      <c r="N420" s="98">
        <v>1047.4827088741231</v>
      </c>
      <c r="O420" s="98">
        <v>0</v>
      </c>
      <c r="P420" s="98">
        <v>0</v>
      </c>
      <c r="Q420" s="98">
        <v>839.44782963250361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928.6950779736319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935.6951247147631</v>
      </c>
      <c r="D421" s="98">
        <v>958.00147759603419</v>
      </c>
      <c r="E421" s="98">
        <v>977.48474731214969</v>
      </c>
      <c r="F421" s="98">
        <v>944.23153893132201</v>
      </c>
      <c r="G421" s="98">
        <v>956.62936983558745</v>
      </c>
      <c r="H421" s="98">
        <v>943.77979089162955</v>
      </c>
      <c r="I421" s="98">
        <v>934.12677861866337</v>
      </c>
      <c r="J421" s="98">
        <v>946.48565407700687</v>
      </c>
      <c r="K421" s="98">
        <v>944.83571348017927</v>
      </c>
      <c r="L421" s="98">
        <v>967.63733926206874</v>
      </c>
      <c r="M421" s="98">
        <v>997.55315562156068</v>
      </c>
      <c r="N421" s="98">
        <v>944.06467666240303</v>
      </c>
      <c r="O421" s="98">
        <v>0</v>
      </c>
      <c r="P421" s="98">
        <v>0</v>
      </c>
      <c r="Q421" s="98">
        <v>916.36786641876711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995.37625393799226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828.31884185184754</v>
      </c>
      <c r="D422" s="122">
        <v>849.4930384080435</v>
      </c>
      <c r="E422" s="122">
        <v>868.12137614985022</v>
      </c>
      <c r="F422" s="122">
        <v>894.17508445751218</v>
      </c>
      <c r="G422" s="122">
        <v>912.83252102794791</v>
      </c>
      <c r="H422" s="122">
        <v>894.25940726050237</v>
      </c>
      <c r="I422" s="122">
        <v>844.12869870480893</v>
      </c>
      <c r="J422" s="122">
        <v>804.37099730027035</v>
      </c>
      <c r="K422" s="122">
        <v>799.46674475172324</v>
      </c>
      <c r="L422" s="122">
        <v>818.10702546283358</v>
      </c>
      <c r="M422" s="122">
        <v>749.0844918385518</v>
      </c>
      <c r="N422" s="122">
        <v>756.54617883337346</v>
      </c>
      <c r="O422" s="122">
        <v>0</v>
      </c>
      <c r="P422" s="122">
        <v>0</v>
      </c>
      <c r="Q422" s="122">
        <v>676.21131535855238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641.40983211768162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828.31884185184754</v>
      </c>
      <c r="D425" s="33">
        <v>849.4930384080435</v>
      </c>
      <c r="E425" s="33">
        <v>868.12137614985022</v>
      </c>
      <c r="F425" s="33">
        <v>894.17508445751218</v>
      </c>
      <c r="G425" s="33">
        <v>912.83252102794791</v>
      </c>
      <c r="H425" s="33">
        <v>894.25940726050237</v>
      </c>
      <c r="I425" s="33">
        <v>844.12869870480893</v>
      </c>
      <c r="J425" s="33">
        <v>804.37099730027035</v>
      </c>
      <c r="K425" s="33">
        <v>799.46674475172324</v>
      </c>
      <c r="L425" s="33">
        <v>818.10702546283358</v>
      </c>
      <c r="M425" s="33">
        <v>749.0844918385518</v>
      </c>
      <c r="N425" s="33">
        <v>756.54617883337346</v>
      </c>
      <c r="O425" s="33">
        <v>0</v>
      </c>
      <c r="P425" s="33">
        <v>0</v>
      </c>
      <c r="Q425" s="33">
        <v>676.21131535855238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641.40983211768162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13763.652868988531</v>
      </c>
      <c r="D427" s="117">
        <f t="shared" si="226"/>
        <v>11579.646798994598</v>
      </c>
      <c r="E427" s="117">
        <f t="shared" si="226"/>
        <v>12194.867994789876</v>
      </c>
      <c r="F427" s="117">
        <f t="shared" si="226"/>
        <v>10818.575021533037</v>
      </c>
      <c r="G427" s="117">
        <f t="shared" si="226"/>
        <v>10716.827710807553</v>
      </c>
      <c r="H427" s="117">
        <f t="shared" si="226"/>
        <v>10211.89207018555</v>
      </c>
      <c r="I427" s="117">
        <f t="shared" si="226"/>
        <v>10478.056515573075</v>
      </c>
      <c r="J427" s="117">
        <f t="shared" si="226"/>
        <v>8392.5973821901953</v>
      </c>
      <c r="K427" s="117">
        <f t="shared" si="226"/>
        <v>9237.9196828109161</v>
      </c>
      <c r="L427" s="117">
        <f t="shared" si="226"/>
        <v>13428.753757054299</v>
      </c>
      <c r="M427" s="117">
        <f t="shared" si="226"/>
        <v>12631.557977970127</v>
      </c>
      <c r="N427" s="117">
        <f t="shared" si="226"/>
        <v>11074.84678040182</v>
      </c>
      <c r="O427" s="117">
        <f t="shared" si="226"/>
        <v>0</v>
      </c>
      <c r="P427" s="117">
        <f t="shared" si="226"/>
        <v>0</v>
      </c>
      <c r="Q427" s="117">
        <f t="shared" si="226"/>
        <v>10428.097919961288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7403.7247570531281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11522.652240920772</v>
      </c>
      <c r="D428" s="122">
        <f t="shared" si="229"/>
        <v>9253.2709175160799</v>
      </c>
      <c r="E428" s="122">
        <f t="shared" si="229"/>
        <v>9788.1720659873754</v>
      </c>
      <c r="F428" s="122">
        <f t="shared" si="229"/>
        <v>8284.7887529610452</v>
      </c>
      <c r="G428" s="122">
        <f t="shared" si="229"/>
        <v>8194.1715759348717</v>
      </c>
      <c r="H428" s="122">
        <f t="shared" si="229"/>
        <v>7643.3796932439473</v>
      </c>
      <c r="I428" s="122">
        <f t="shared" si="229"/>
        <v>7892.5537029070583</v>
      </c>
      <c r="J428" s="122">
        <f t="shared" si="229"/>
        <v>5964.7861438592809</v>
      </c>
      <c r="K428" s="122">
        <f t="shared" si="229"/>
        <v>6805.1212155723606</v>
      </c>
      <c r="L428" s="122">
        <f t="shared" si="229"/>
        <v>10917.737386541765</v>
      </c>
      <c r="M428" s="122">
        <f t="shared" si="229"/>
        <v>10055.265548716834</v>
      </c>
      <c r="N428" s="122">
        <f t="shared" si="229"/>
        <v>8605.0284934146603</v>
      </c>
      <c r="O428" s="122">
        <f t="shared" si="229"/>
        <v>0</v>
      </c>
      <c r="P428" s="122">
        <f t="shared" si="229"/>
        <v>0</v>
      </c>
      <c r="Q428" s="122">
        <f t="shared" si="229"/>
        <v>8266.9737175895116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5006.3883382974755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11413.402888122302</v>
      </c>
      <c r="D429" s="98">
        <v>9166.9828004099909</v>
      </c>
      <c r="E429" s="98">
        <v>9699.1579189651675</v>
      </c>
      <c r="F429" s="98">
        <v>8210.0984693090777</v>
      </c>
      <c r="G429" s="98">
        <v>8121.1863209561207</v>
      </c>
      <c r="H429" s="98">
        <v>7576.8838032184967</v>
      </c>
      <c r="I429" s="98">
        <v>7825.1447913984694</v>
      </c>
      <c r="J429" s="98">
        <v>5914.3449848241817</v>
      </c>
      <c r="K429" s="98">
        <v>6748.3042456995572</v>
      </c>
      <c r="L429" s="98">
        <v>10827.862432661375</v>
      </c>
      <c r="M429" s="98">
        <v>9973.9106710989054</v>
      </c>
      <c r="N429" s="98">
        <v>8535.9433294860846</v>
      </c>
      <c r="O429" s="98">
        <v>0</v>
      </c>
      <c r="P429" s="98">
        <v>0</v>
      </c>
      <c r="Q429" s="98">
        <v>8201.187077973269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4968.6373426435594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109.24935279846953</v>
      </c>
      <c r="D430" s="98">
        <v>86.288117106088336</v>
      </c>
      <c r="E430" s="98">
        <v>89.014147022208206</v>
      </c>
      <c r="F430" s="98">
        <v>74.690283651967775</v>
      </c>
      <c r="G430" s="98">
        <v>72.985254978751115</v>
      </c>
      <c r="H430" s="98">
        <v>66.495890025450208</v>
      </c>
      <c r="I430" s="98">
        <v>67.408911508588659</v>
      </c>
      <c r="J430" s="98">
        <v>50.441159035098785</v>
      </c>
      <c r="K430" s="98">
        <v>56.816969872803298</v>
      </c>
      <c r="L430" s="98">
        <v>89.874953880389697</v>
      </c>
      <c r="M430" s="98">
        <v>81.354877617927926</v>
      </c>
      <c r="N430" s="98">
        <v>69.085163928575028</v>
      </c>
      <c r="O430" s="98">
        <v>0</v>
      </c>
      <c r="P430" s="98">
        <v>0</v>
      </c>
      <c r="Q430" s="98">
        <v>65.786639616242184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37.750995653915986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2.7692698003297704</v>
      </c>
      <c r="D431" s="122">
        <f t="shared" si="232"/>
        <v>1.9953541650946673</v>
      </c>
      <c r="E431" s="122">
        <f t="shared" si="232"/>
        <v>64.619636681198827</v>
      </c>
      <c r="F431" s="122">
        <f t="shared" si="232"/>
        <v>76.99827136056372</v>
      </c>
      <c r="G431" s="122">
        <f t="shared" si="232"/>
        <v>81.577827964871616</v>
      </c>
      <c r="H431" s="122">
        <f t="shared" si="232"/>
        <v>161.68284481572437</v>
      </c>
      <c r="I431" s="122">
        <f t="shared" si="232"/>
        <v>104.812393828338</v>
      </c>
      <c r="J431" s="122">
        <f t="shared" si="232"/>
        <v>88.907354446504698</v>
      </c>
      <c r="K431" s="122">
        <f t="shared" si="232"/>
        <v>84.52824678994368</v>
      </c>
      <c r="L431" s="122">
        <f t="shared" si="232"/>
        <v>113.16412037739603</v>
      </c>
      <c r="M431" s="122">
        <f t="shared" si="232"/>
        <v>103.78120121573531</v>
      </c>
      <c r="N431" s="122">
        <f t="shared" si="232"/>
        <v>90.699652921503201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36.894493340427509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2.7692698003297704</v>
      </c>
      <c r="D432" s="98">
        <f>RES_hhdet_in_tesh!D8</f>
        <v>1.9953541650946673</v>
      </c>
      <c r="E432" s="98">
        <f>RES_hhdet_in_tesh!E8</f>
        <v>64.619636681198827</v>
      </c>
      <c r="F432" s="98">
        <f>RES_hhdet_in_tesh!F8</f>
        <v>76.99827136056372</v>
      </c>
      <c r="G432" s="98">
        <f>RES_hhdet_in_tesh!G8</f>
        <v>81.577827964871616</v>
      </c>
      <c r="H432" s="98">
        <f>RES_hhdet_in_tesh!H8</f>
        <v>161.68284481572437</v>
      </c>
      <c r="I432" s="98">
        <f>RES_hhdet_in_tesh!I8</f>
        <v>104.812393828338</v>
      </c>
      <c r="J432" s="98">
        <f>RES_hhdet_in_tesh!J8</f>
        <v>88.907354446504698</v>
      </c>
      <c r="K432" s="98">
        <f>RES_hhdet_in_tesh!K8</f>
        <v>84.52824678994368</v>
      </c>
      <c r="L432" s="98">
        <f>RES_hhdet_in_tesh!L8</f>
        <v>113.16412037739603</v>
      </c>
      <c r="M432" s="98">
        <f>RES_hhdet_in_tesh!M8</f>
        <v>103.78120121573531</v>
      </c>
      <c r="N432" s="98">
        <f>RES_hhdet_in_tesh!N8</f>
        <v>90.699652921503201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36.894493340427509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1595.7852358630503</v>
      </c>
      <c r="D433" s="122">
        <v>1664.4013783203438</v>
      </c>
      <c r="E433" s="122">
        <v>1666.4480419511904</v>
      </c>
      <c r="F433" s="122">
        <v>1759.6652911125732</v>
      </c>
      <c r="G433" s="122">
        <v>1728.1259549700794</v>
      </c>
      <c r="H433" s="122">
        <v>1707.0900536096303</v>
      </c>
      <c r="I433" s="122">
        <v>1818.9148031013165</v>
      </c>
      <c r="J433" s="122">
        <v>1707.0240109722815</v>
      </c>
      <c r="K433" s="122">
        <v>1718.8814329817701</v>
      </c>
      <c r="L433" s="122">
        <v>1752.2901496347679</v>
      </c>
      <c r="M433" s="122">
        <v>1879.5474747643498</v>
      </c>
      <c r="N433" s="122">
        <v>1777.7492391728633</v>
      </c>
      <c r="O433" s="122">
        <v>0</v>
      </c>
      <c r="P433" s="122">
        <v>0</v>
      </c>
      <c r="Q433" s="122">
        <v>1611.5256470936399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1794.8056569258226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1610.4526573430712</v>
      </c>
      <c r="D435" s="98">
        <v>1623.3404574534095</v>
      </c>
      <c r="E435" s="98">
        <v>1399.6196630926388</v>
      </c>
      <c r="F435" s="98">
        <v>1960.6923005789656</v>
      </c>
      <c r="G435" s="98">
        <v>1718.3213130088141</v>
      </c>
      <c r="H435" s="98">
        <v>1832.8966936374638</v>
      </c>
      <c r="I435" s="98">
        <v>1533.2130244466086</v>
      </c>
      <c r="J435" s="98">
        <v>1760.0534612438737</v>
      </c>
      <c r="K435" s="98">
        <v>1714.840124675296</v>
      </c>
      <c r="L435" s="98">
        <v>1783.0618499529269</v>
      </c>
      <c r="M435" s="98">
        <v>1933.9198809539132</v>
      </c>
      <c r="N435" s="98">
        <v>1758.8334311586179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1704.2839120571318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1610.5138234540409</v>
      </c>
      <c r="D436" s="98">
        <v>1623.4912484596657</v>
      </c>
      <c r="E436" s="98">
        <v>1399.8212608625811</v>
      </c>
      <c r="F436" s="98">
        <v>1961.2501011264849</v>
      </c>
      <c r="G436" s="98">
        <v>1718.5582389430851</v>
      </c>
      <c r="H436" s="98">
        <v>1833.2497696184978</v>
      </c>
      <c r="I436" s="98">
        <v>0</v>
      </c>
      <c r="J436" s="98">
        <v>1760.6490722779458</v>
      </c>
      <c r="K436" s="98">
        <v>1715.4051690408562</v>
      </c>
      <c r="L436" s="98">
        <v>1783.4678304574488</v>
      </c>
      <c r="M436" s="98">
        <v>1934.3540100069047</v>
      </c>
      <c r="N436" s="98">
        <v>1759.0116508634137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665.98059202690763</v>
      </c>
      <c r="D437" s="101">
        <v>690.83555086625324</v>
      </c>
      <c r="E437" s="101">
        <v>593.94594929355026</v>
      </c>
      <c r="F437" s="101">
        <v>893.17720924459729</v>
      </c>
      <c r="G437" s="101">
        <v>768.92761619260318</v>
      </c>
      <c r="H437" s="101">
        <v>814.43570388539183</v>
      </c>
      <c r="I437" s="101">
        <v>0</v>
      </c>
      <c r="J437" s="101">
        <v>783.80028871341597</v>
      </c>
      <c r="K437" s="101">
        <v>773.28709100980086</v>
      </c>
      <c r="L437" s="101">
        <v>798.4366616433598</v>
      </c>
      <c r="M437" s="101">
        <v>901.86231126924974</v>
      </c>
      <c r="N437" s="101">
        <v>824.72903814007032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944.53323142713327</v>
      </c>
      <c r="D438" s="104">
        <v>932.65569759341247</v>
      </c>
      <c r="E438" s="104">
        <v>805.87531156903071</v>
      </c>
      <c r="F438" s="104">
        <v>1068.0728918818877</v>
      </c>
      <c r="G438" s="104">
        <v>949.63062275048196</v>
      </c>
      <c r="H438" s="104">
        <v>1018.8140657331061</v>
      </c>
      <c r="I438" s="104">
        <v>0</v>
      </c>
      <c r="J438" s="104">
        <v>976.84878356452987</v>
      </c>
      <c r="K438" s="104">
        <v>942.11807803105523</v>
      </c>
      <c r="L438" s="104">
        <v>985.03116881408891</v>
      </c>
      <c r="M438" s="104">
        <v>1032.4916987376548</v>
      </c>
      <c r="N438" s="104">
        <v>934.28261272334339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1593.5642481137584</v>
      </c>
      <c r="D439" s="101">
        <v>1666.7796053773957</v>
      </c>
      <c r="E439" s="101">
        <v>1698.9177753879662</v>
      </c>
      <c r="F439" s="101">
        <v>1729.9844989240671</v>
      </c>
      <c r="G439" s="101">
        <v>1728.9586499834256</v>
      </c>
      <c r="H439" s="101">
        <v>1693.1419765594837</v>
      </c>
      <c r="I439" s="101">
        <v>1841.3051793686375</v>
      </c>
      <c r="J439" s="101">
        <v>1701.8583794878889</v>
      </c>
      <c r="K439" s="101">
        <v>1718.7179515476885</v>
      </c>
      <c r="L439" s="101">
        <v>1748.6655258386393</v>
      </c>
      <c r="M439" s="101">
        <v>1872.556541079598</v>
      </c>
      <c r="N439" s="101">
        <v>1779.2525499577855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1594.2367508589912</v>
      </c>
      <c r="D440" s="104">
        <v>1667.9343257182663</v>
      </c>
      <c r="E440" s="104">
        <v>1701.0368336901133</v>
      </c>
      <c r="F440" s="104">
        <v>1731.3953943354829</v>
      </c>
      <c r="G440" s="104">
        <v>1730.1519152804199</v>
      </c>
      <c r="H440" s="104">
        <v>1693.7302626501194</v>
      </c>
      <c r="I440" s="104">
        <v>1841.698868303446</v>
      </c>
      <c r="J440" s="104">
        <v>1702.4502289984694</v>
      </c>
      <c r="K440" s="104">
        <v>1719.5791583955991</v>
      </c>
      <c r="L440" s="104">
        <v>1749.1624665185573</v>
      </c>
      <c r="M440" s="104">
        <v>1873.3384846725478</v>
      </c>
      <c r="N440" s="104">
        <v>1779.4995725081164</v>
      </c>
      <c r="O440" s="104">
        <v>0</v>
      </c>
      <c r="P440" s="104">
        <v>0</v>
      </c>
      <c r="Q440" s="104">
        <v>1611.5256470936399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1802.7742514967399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658.54162614422785</v>
      </c>
      <c r="D441" s="98">
        <v>709.93284812223214</v>
      </c>
      <c r="E441" s="98">
        <v>723.55208637796363</v>
      </c>
      <c r="F441" s="98">
        <v>787.16385540416093</v>
      </c>
      <c r="G441" s="98">
        <v>773.5225454448323</v>
      </c>
      <c r="H441" s="98">
        <v>749.95047175848958</v>
      </c>
      <c r="I441" s="98">
        <v>907.57208968478301</v>
      </c>
      <c r="J441" s="98">
        <v>755.96457492146226</v>
      </c>
      <c r="K441" s="98">
        <v>774.74344491541967</v>
      </c>
      <c r="L441" s="98">
        <v>781.52512725648853</v>
      </c>
      <c r="M441" s="98">
        <v>875.78532905098677</v>
      </c>
      <c r="N441" s="98">
        <v>835.43489584571341</v>
      </c>
      <c r="O441" s="98">
        <v>0</v>
      </c>
      <c r="P441" s="98">
        <v>0</v>
      </c>
      <c r="Q441" s="98">
        <v>695.15778067487258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807.39799755874787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935.6951247147631</v>
      </c>
      <c r="D442" s="98">
        <v>958.00147759603419</v>
      </c>
      <c r="E442" s="98">
        <v>977.48474731214969</v>
      </c>
      <c r="F442" s="98">
        <v>944.23153893132201</v>
      </c>
      <c r="G442" s="98">
        <v>956.62936983558745</v>
      </c>
      <c r="H442" s="98">
        <v>943.77979089162955</v>
      </c>
      <c r="I442" s="98">
        <v>934.12677861866337</v>
      </c>
      <c r="J442" s="98">
        <v>946.48565407700687</v>
      </c>
      <c r="K442" s="98">
        <v>944.83571348017927</v>
      </c>
      <c r="L442" s="98">
        <v>967.63733926206874</v>
      </c>
      <c r="M442" s="98">
        <v>997.55315562156068</v>
      </c>
      <c r="N442" s="98">
        <v>944.06467666240303</v>
      </c>
      <c r="O442" s="98">
        <v>0</v>
      </c>
      <c r="P442" s="98">
        <v>0</v>
      </c>
      <c r="Q442" s="98">
        <v>916.36786641876711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995.37625393799226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642.44612240437868</v>
      </c>
      <c r="D443" s="122">
        <v>659.97914899307875</v>
      </c>
      <c r="E443" s="122">
        <v>675.62825017011107</v>
      </c>
      <c r="F443" s="122">
        <v>697.12270609885525</v>
      </c>
      <c r="G443" s="122">
        <v>712.95235193773158</v>
      </c>
      <c r="H443" s="122">
        <v>699.73947851624609</v>
      </c>
      <c r="I443" s="122">
        <v>661.77561573636115</v>
      </c>
      <c r="J443" s="122">
        <v>631.87987291212823</v>
      </c>
      <c r="K443" s="122">
        <v>629.38878746684134</v>
      </c>
      <c r="L443" s="122">
        <v>645.56210050037123</v>
      </c>
      <c r="M443" s="122">
        <v>592.96375327320868</v>
      </c>
      <c r="N443" s="122">
        <v>601.3693948927945</v>
      </c>
      <c r="O443" s="122">
        <v>0</v>
      </c>
      <c r="P443" s="122">
        <v>0</v>
      </c>
      <c r="Q443" s="122">
        <v>549.59855527813647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565.63626848940328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642.44612240437868</v>
      </c>
      <c r="D446" s="33">
        <v>659.97914899307875</v>
      </c>
      <c r="E446" s="33">
        <v>675.62825017011107</v>
      </c>
      <c r="F446" s="33">
        <v>697.12270609885525</v>
      </c>
      <c r="G446" s="33">
        <v>712.95235193773158</v>
      </c>
      <c r="H446" s="33">
        <v>699.73947851624609</v>
      </c>
      <c r="I446" s="33">
        <v>661.77561573636115</v>
      </c>
      <c r="J446" s="33">
        <v>631.87987291212823</v>
      </c>
      <c r="K446" s="33">
        <v>629.38878746684134</v>
      </c>
      <c r="L446" s="33">
        <v>645.56210050037123</v>
      </c>
      <c r="M446" s="33">
        <v>592.96375327320868</v>
      </c>
      <c r="N446" s="33">
        <v>601.3693948927945</v>
      </c>
      <c r="O446" s="33">
        <v>0</v>
      </c>
      <c r="P446" s="33">
        <v>0</v>
      </c>
      <c r="Q446" s="33">
        <v>549.59855527813647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565.63626848940328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5589.3737840341364</v>
      </c>
      <c r="D448" s="117">
        <f t="shared" si="233"/>
        <v>4431.3274651117454</v>
      </c>
      <c r="E448" s="117">
        <f t="shared" si="233"/>
        <v>4667.0150051972078</v>
      </c>
      <c r="F448" s="117">
        <f t="shared" si="233"/>
        <v>3983.286695703348</v>
      </c>
      <c r="G448" s="117">
        <f t="shared" si="233"/>
        <v>3898.6729316172091</v>
      </c>
      <c r="H448" s="117">
        <f t="shared" si="233"/>
        <v>3597.4441759463216</v>
      </c>
      <c r="I448" s="117">
        <f t="shared" si="233"/>
        <v>3663.1278213791488</v>
      </c>
      <c r="J448" s="117">
        <f t="shared" si="233"/>
        <v>2791.3920512426766</v>
      </c>
      <c r="K448" s="117">
        <f t="shared" si="233"/>
        <v>3150.7971602790885</v>
      </c>
      <c r="L448" s="117">
        <f t="shared" si="233"/>
        <v>4959.6972968207747</v>
      </c>
      <c r="M448" s="117">
        <f t="shared" si="233"/>
        <v>4562.7882144381838</v>
      </c>
      <c r="N448" s="117">
        <f t="shared" si="233"/>
        <v>3865.7311521031143</v>
      </c>
      <c r="O448" s="117">
        <f t="shared" si="233"/>
        <v>0</v>
      </c>
      <c r="P448" s="117">
        <f t="shared" si="233"/>
        <v>0</v>
      </c>
      <c r="Q448" s="117">
        <f t="shared" si="233"/>
        <v>3592.9431146849224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2001.9205049955772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5526.5199978287692</v>
      </c>
      <c r="D449" s="122">
        <f t="shared" si="236"/>
        <v>4397.5009641632987</v>
      </c>
      <c r="E449" s="122">
        <f t="shared" si="236"/>
        <v>4615.8264194445101</v>
      </c>
      <c r="F449" s="122">
        <f t="shared" si="236"/>
        <v>3902.2068370161264</v>
      </c>
      <c r="G449" s="122">
        <f t="shared" si="236"/>
        <v>3831.8593421051169</v>
      </c>
      <c r="H449" s="122">
        <f t="shared" si="236"/>
        <v>3539.4708416595918</v>
      </c>
      <c r="I449" s="122">
        <f t="shared" si="236"/>
        <v>3626.757955493958</v>
      </c>
      <c r="J449" s="122">
        <f t="shared" si="236"/>
        <v>2744.5620808929534</v>
      </c>
      <c r="K449" s="122">
        <f t="shared" si="236"/>
        <v>3091.4089144097647</v>
      </c>
      <c r="L449" s="122">
        <f t="shared" si="236"/>
        <v>4903.3919260099501</v>
      </c>
      <c r="M449" s="122">
        <f t="shared" si="236"/>
        <v>4499.0714209465814</v>
      </c>
      <c r="N449" s="122">
        <f t="shared" si="236"/>
        <v>3822.4541508860157</v>
      </c>
      <c r="O449" s="122">
        <f t="shared" si="236"/>
        <v>0</v>
      </c>
      <c r="P449" s="122">
        <f t="shared" si="236"/>
        <v>0</v>
      </c>
      <c r="Q449" s="122">
        <f t="shared" si="236"/>
        <v>3592.9431146849224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1966.0785378040284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5526.5199978287692</v>
      </c>
      <c r="D450" s="98">
        <v>4397.5009641632987</v>
      </c>
      <c r="E450" s="98">
        <v>4615.8264194445101</v>
      </c>
      <c r="F450" s="98">
        <v>3902.2068370161264</v>
      </c>
      <c r="G450" s="98">
        <v>3831.8593421051169</v>
      </c>
      <c r="H450" s="98">
        <v>3539.4708416595918</v>
      </c>
      <c r="I450" s="98">
        <v>3626.757955493958</v>
      </c>
      <c r="J450" s="98">
        <v>2744.5620808929534</v>
      </c>
      <c r="K450" s="98">
        <v>3091.4089144097647</v>
      </c>
      <c r="L450" s="98">
        <v>4903.3919260099501</v>
      </c>
      <c r="M450" s="98">
        <v>4499.0714209465814</v>
      </c>
      <c r="N450" s="98">
        <v>3822.4541508860157</v>
      </c>
      <c r="O450" s="98">
        <v>0</v>
      </c>
      <c r="P450" s="98">
        <v>0</v>
      </c>
      <c r="Q450" s="98">
        <v>3592.9431146849224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1966.0785378040284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62.853786205367463</v>
      </c>
      <c r="D454" s="122">
        <v>33.826500948446629</v>
      </c>
      <c r="E454" s="122">
        <v>51.188585752698138</v>
      </c>
      <c r="F454" s="122">
        <v>81.079858687221616</v>
      </c>
      <c r="G454" s="122">
        <v>66.813589512092065</v>
      </c>
      <c r="H454" s="122">
        <v>57.97333428672993</v>
      </c>
      <c r="I454" s="122">
        <v>36.369865885190904</v>
      </c>
      <c r="J454" s="122">
        <v>46.82997034972319</v>
      </c>
      <c r="K454" s="122">
        <v>59.388245869323889</v>
      </c>
      <c r="L454" s="122">
        <v>56.3053708108243</v>
      </c>
      <c r="M454" s="122">
        <v>63.716793491602331</v>
      </c>
      <c r="N454" s="122">
        <v>43.277001217098714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35.841967191548775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528.92033037876638</v>
      </c>
      <c r="D456" s="98">
        <v>532.03481865924914</v>
      </c>
      <c r="E456" s="98">
        <v>457.59374709909264</v>
      </c>
      <c r="F456" s="98">
        <v>639.44208089848257</v>
      </c>
      <c r="G456" s="98">
        <v>558.833863049461</v>
      </c>
      <c r="H456" s="98">
        <v>594.26916883447666</v>
      </c>
      <c r="I456" s="98">
        <v>495.41284044839563</v>
      </c>
      <c r="J456" s="98">
        <v>566.43107557797248</v>
      </c>
      <c r="K456" s="98">
        <v>549.21469145937874</v>
      </c>
      <c r="L456" s="98">
        <v>567.80849763090976</v>
      </c>
      <c r="M456" s="98">
        <v>608.55164257984529</v>
      </c>
      <c r="N456" s="98">
        <v>542.73525006702164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443.00001505442293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218.72774288308642</v>
      </c>
      <c r="D457" s="98">
        <v>226.41496140931258</v>
      </c>
      <c r="E457" s="98">
        <v>194.18557746682231</v>
      </c>
      <c r="F457" s="98">
        <v>291.29256697841691</v>
      </c>
      <c r="G457" s="98">
        <v>250.07126834148835</v>
      </c>
      <c r="H457" s="98">
        <v>264.05963331004023</v>
      </c>
      <c r="I457" s="98">
        <v>0</v>
      </c>
      <c r="J457" s="98">
        <v>252.24736086169889</v>
      </c>
      <c r="K457" s="98">
        <v>247.66193943524914</v>
      </c>
      <c r="L457" s="98">
        <v>254.25877476607101</v>
      </c>
      <c r="M457" s="98">
        <v>283.79137952346053</v>
      </c>
      <c r="N457" s="98">
        <v>254.49227472190248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218.72774288308642</v>
      </c>
      <c r="D458" s="101">
        <v>226.41496140931258</v>
      </c>
      <c r="E458" s="101">
        <v>194.18557746682231</v>
      </c>
      <c r="F458" s="101">
        <v>291.29256697841691</v>
      </c>
      <c r="G458" s="101">
        <v>250.07126834148835</v>
      </c>
      <c r="H458" s="101">
        <v>264.05963331004023</v>
      </c>
      <c r="I458" s="101">
        <v>0</v>
      </c>
      <c r="J458" s="101">
        <v>252.24736086169889</v>
      </c>
      <c r="K458" s="101">
        <v>247.66193943524914</v>
      </c>
      <c r="L458" s="101">
        <v>254.25877476607101</v>
      </c>
      <c r="M458" s="101">
        <v>283.79137952346053</v>
      </c>
      <c r="N458" s="101">
        <v>254.49227472190248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180.36231689881137</v>
      </c>
      <c r="D469" s="118">
        <f t="shared" si="240"/>
        <v>164.07548430857855</v>
      </c>
      <c r="E469" s="118">
        <f t="shared" si="240"/>
        <v>166.34045195675765</v>
      </c>
      <c r="F469" s="118">
        <f t="shared" si="240"/>
        <v>139.88274860697129</v>
      </c>
      <c r="G469" s="118">
        <f t="shared" si="240"/>
        <v>141.05973230699624</v>
      </c>
      <c r="H469" s="118">
        <f t="shared" si="240"/>
        <v>160.33732393780048</v>
      </c>
      <c r="I469" s="118">
        <f t="shared" si="240"/>
        <v>159.83302275063696</v>
      </c>
      <c r="J469" s="118">
        <f t="shared" si="240"/>
        <v>150.08285429347143</v>
      </c>
      <c r="K469" s="118">
        <f t="shared" si="240"/>
        <v>123.07778791294365</v>
      </c>
      <c r="L469" s="118">
        <f t="shared" si="240"/>
        <v>162.275397379157</v>
      </c>
      <c r="M469" s="118">
        <f t="shared" si="240"/>
        <v>135.75306538956065</v>
      </c>
      <c r="N469" s="118">
        <f t="shared" si="240"/>
        <v>119.89133342874213</v>
      </c>
      <c r="O469" s="118">
        <f t="shared" si="240"/>
        <v>0</v>
      </c>
      <c r="P469" s="118">
        <f t="shared" si="240"/>
        <v>0</v>
      </c>
      <c r="Q469" s="118">
        <f t="shared" si="240"/>
        <v>104.17426465089628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71.752953862767228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152.58835391047134</v>
      </c>
      <c r="D470" s="123">
        <f t="shared" si="243"/>
        <v>132.90480149482968</v>
      </c>
      <c r="E470" s="123">
        <f t="shared" si="243"/>
        <v>136.00614238544409</v>
      </c>
      <c r="F470" s="123">
        <f t="shared" si="243"/>
        <v>108.64307535371698</v>
      </c>
      <c r="G470" s="123">
        <f t="shared" si="243"/>
        <v>109.72377887921304</v>
      </c>
      <c r="H470" s="123">
        <f t="shared" si="243"/>
        <v>122.94139874525352</v>
      </c>
      <c r="I470" s="123">
        <f t="shared" si="243"/>
        <v>123.0952470911233</v>
      </c>
      <c r="J470" s="123">
        <f t="shared" si="243"/>
        <v>109.15653847415361</v>
      </c>
      <c r="K470" s="123">
        <f t="shared" si="243"/>
        <v>92.729205139294194</v>
      </c>
      <c r="L470" s="123">
        <f t="shared" si="243"/>
        <v>133.58088768163151</v>
      </c>
      <c r="M470" s="123">
        <f t="shared" si="243"/>
        <v>109.88251760533619</v>
      </c>
      <c r="N470" s="123">
        <f t="shared" si="243"/>
        <v>94.58258822776628</v>
      </c>
      <c r="O470" s="123">
        <f t="shared" si="243"/>
        <v>0</v>
      </c>
      <c r="P470" s="123">
        <f t="shared" si="243"/>
        <v>0</v>
      </c>
      <c r="Q470" s="123">
        <f t="shared" si="243"/>
        <v>84.084767122034663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49.058487360482069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151.51678064791352</v>
      </c>
      <c r="D471" s="99">
        <v>131.98180805103596</v>
      </c>
      <c r="E471" s="99">
        <v>135.07977913177726</v>
      </c>
      <c r="F471" s="99">
        <v>107.90517013360693</v>
      </c>
      <c r="G471" s="99">
        <v>108.98301439626894</v>
      </c>
      <c r="H471" s="99">
        <v>122.12565224444208</v>
      </c>
      <c r="I471" s="99">
        <v>122.28826656928203</v>
      </c>
      <c r="J471" s="99">
        <v>108.4433291653977</v>
      </c>
      <c r="K471" s="99">
        <v>92.126985650976636</v>
      </c>
      <c r="L471" s="99">
        <v>132.71966984042317</v>
      </c>
      <c r="M471" s="99">
        <v>109.18139978721885</v>
      </c>
      <c r="N471" s="99">
        <v>93.979705006848206</v>
      </c>
      <c r="O471" s="99">
        <v>0</v>
      </c>
      <c r="P471" s="99">
        <v>0</v>
      </c>
      <c r="Q471" s="99">
        <v>83.541343661767883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48.725911467874838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1.071573262557824</v>
      </c>
      <c r="D472" s="99">
        <v>0.92299344379371806</v>
      </c>
      <c r="E472" s="99">
        <v>0.92636325366682704</v>
      </c>
      <c r="F472" s="99">
        <v>0.73790522011004489</v>
      </c>
      <c r="G472" s="99">
        <v>0.74076448294410502</v>
      </c>
      <c r="H472" s="99">
        <v>0.81574650081144096</v>
      </c>
      <c r="I472" s="99">
        <v>0.80698052184126579</v>
      </c>
      <c r="J472" s="99">
        <v>0.71320930875590116</v>
      </c>
      <c r="K472" s="99">
        <v>0.60221948831756078</v>
      </c>
      <c r="L472" s="99">
        <v>0.86121784120835798</v>
      </c>
      <c r="M472" s="99">
        <v>0.70111781811733587</v>
      </c>
      <c r="N472" s="99">
        <v>0.60288322091807101</v>
      </c>
      <c r="O472" s="99">
        <v>0</v>
      </c>
      <c r="P472" s="99">
        <v>0</v>
      </c>
      <c r="Q472" s="99">
        <v>0.54342346026678212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0.3325758926072277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1.1176744677776922E-2</v>
      </c>
      <c r="D473" s="123">
        <f t="shared" si="246"/>
        <v>8.4894926519962534E-3</v>
      </c>
      <c r="E473" s="123">
        <f t="shared" si="246"/>
        <v>0.25876374554616227</v>
      </c>
      <c r="F473" s="123">
        <f t="shared" si="246"/>
        <v>0.28345484556071376</v>
      </c>
      <c r="G473" s="123">
        <f t="shared" si="246"/>
        <v>0.29897932147073808</v>
      </c>
      <c r="H473" s="123">
        <f t="shared" si="246"/>
        <v>0.69456491402096943</v>
      </c>
      <c r="I473" s="123">
        <f t="shared" si="246"/>
        <v>0.42636151021003371</v>
      </c>
      <c r="J473" s="123">
        <f t="shared" si="246"/>
        <v>0.41464190323146471</v>
      </c>
      <c r="K473" s="123">
        <f t="shared" si="246"/>
        <v>0.28690190239975383</v>
      </c>
      <c r="L473" s="123">
        <f t="shared" si="246"/>
        <v>0.33716427729047121</v>
      </c>
      <c r="M473" s="123">
        <f t="shared" si="246"/>
        <v>0.26876874234472059</v>
      </c>
      <c r="N473" s="123">
        <f t="shared" si="246"/>
        <v>0.22858794031449656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7.4682287238964404E-2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1.1176744677776922E-2</v>
      </c>
      <c r="D474" s="99">
        <f>RES_hhdet_in_fecs!D8</f>
        <v>8.4894926519962534E-3</v>
      </c>
      <c r="E474" s="99">
        <f>RES_hhdet_in_fecs!E8</f>
        <v>0.25876374554616227</v>
      </c>
      <c r="F474" s="99">
        <f>RES_hhdet_in_fecs!F8</f>
        <v>0.28345484556071376</v>
      </c>
      <c r="G474" s="99">
        <f>RES_hhdet_in_fecs!G8</f>
        <v>0.29897932147073808</v>
      </c>
      <c r="H474" s="99">
        <f>RES_hhdet_in_fecs!H8</f>
        <v>0.69456491402096943</v>
      </c>
      <c r="I474" s="99">
        <f>RES_hhdet_in_fecs!I8</f>
        <v>0.42636151021003371</v>
      </c>
      <c r="J474" s="99">
        <f>RES_hhdet_in_fecs!J8</f>
        <v>0.41464190323146471</v>
      </c>
      <c r="K474" s="99">
        <f>RES_hhdet_in_fecs!K8</f>
        <v>0.28690190239975383</v>
      </c>
      <c r="L474" s="99">
        <f>RES_hhdet_in_fecs!L8</f>
        <v>0.33716427729047121</v>
      </c>
      <c r="M474" s="99">
        <f>RES_hhdet_in_fecs!M8</f>
        <v>0.26876874234472059</v>
      </c>
      <c r="N474" s="99">
        <f>RES_hhdet_in_fecs!N8</f>
        <v>0.22858794031449656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7.4682287238964404E-2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19.638213410369101</v>
      </c>
      <c r="D475" s="123">
        <v>22.075466998919353</v>
      </c>
      <c r="E475" s="123">
        <v>21.04107468280111</v>
      </c>
      <c r="F475" s="123">
        <v>22.122184979891053</v>
      </c>
      <c r="G475" s="123">
        <v>21.772172460408768</v>
      </c>
      <c r="H475" s="123">
        <v>25.730923128030391</v>
      </c>
      <c r="I475" s="123">
        <v>26.205993329755103</v>
      </c>
      <c r="J475" s="123">
        <v>29.138325366172378</v>
      </c>
      <c r="K475" s="123">
        <v>21.587901733975656</v>
      </c>
      <c r="L475" s="123">
        <v>20.51791590259468</v>
      </c>
      <c r="M475" s="123">
        <v>19.1461552381062</v>
      </c>
      <c r="N475" s="123">
        <v>18.478030680490249</v>
      </c>
      <c r="O475" s="123">
        <v>0</v>
      </c>
      <c r="P475" s="123">
        <v>0</v>
      </c>
      <c r="Q475" s="123">
        <v>14.503726694429579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16.969139940675582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22.838174997241531</v>
      </c>
      <c r="D477" s="99">
        <v>25.052773911230805</v>
      </c>
      <c r="E477" s="99">
        <v>20.963824057478533</v>
      </c>
      <c r="F477" s="99">
        <v>27.810309820175739</v>
      </c>
      <c r="G477" s="99">
        <v>24.968696841517197</v>
      </c>
      <c r="H477" s="99">
        <v>32.093106368747037</v>
      </c>
      <c r="I477" s="99">
        <v>26.10845283048161</v>
      </c>
      <c r="J477" s="99">
        <v>35.257146264418566</v>
      </c>
      <c r="K477" s="99">
        <v>25.626365916650318</v>
      </c>
      <c r="L477" s="99">
        <v>23.952142423789958</v>
      </c>
      <c r="M477" s="99">
        <v>23.087291545408345</v>
      </c>
      <c r="N477" s="99">
        <v>20.849928692479384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17.180438175840383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18.708876524534102</v>
      </c>
      <c r="D478" s="99">
        <v>20.637851038762037</v>
      </c>
      <c r="E478" s="99">
        <v>17.282939766020228</v>
      </c>
      <c r="F478" s="99">
        <v>23.22082009190094</v>
      </c>
      <c r="G478" s="99">
        <v>20.811468498882292</v>
      </c>
      <c r="H478" s="99">
        <v>26.758789444217587</v>
      </c>
      <c r="I478" s="99">
        <v>0</v>
      </c>
      <c r="J478" s="99">
        <v>29.513064804376356</v>
      </c>
      <c r="K478" s="99">
        <v>21.541691744176994</v>
      </c>
      <c r="L478" s="99">
        <v>20.164485323662976</v>
      </c>
      <c r="M478" s="99">
        <v>19.664537302210285</v>
      </c>
      <c r="N478" s="99">
        <v>17.929847572107988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9.4444138026200459</v>
      </c>
      <c r="D479" s="102">
        <v>10.661563189796592</v>
      </c>
      <c r="E479" s="102">
        <v>8.8962585400730507</v>
      </c>
      <c r="F479" s="102">
        <v>12.668757308873714</v>
      </c>
      <c r="G479" s="102">
        <v>11.173184198108771</v>
      </c>
      <c r="H479" s="102">
        <v>14.260362717675973</v>
      </c>
      <c r="I479" s="102">
        <v>0</v>
      </c>
      <c r="J479" s="102">
        <v>15.700978424673748</v>
      </c>
      <c r="K479" s="102">
        <v>11.55590988786286</v>
      </c>
      <c r="L479" s="102">
        <v>10.72552174034907</v>
      </c>
      <c r="M479" s="102">
        <v>10.766505023888927</v>
      </c>
      <c r="N479" s="102">
        <v>9.776674317880202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9.2644627219140521</v>
      </c>
      <c r="D480" s="105">
        <v>9.976287848965443</v>
      </c>
      <c r="E480" s="105">
        <v>8.386681225947175</v>
      </c>
      <c r="F480" s="105">
        <v>10.552062783027234</v>
      </c>
      <c r="G480" s="105">
        <v>9.6382843007735186</v>
      </c>
      <c r="H480" s="105">
        <v>12.498426726541611</v>
      </c>
      <c r="I480" s="105">
        <v>0</v>
      </c>
      <c r="J480" s="105">
        <v>13.812086379702611</v>
      </c>
      <c r="K480" s="105">
        <v>9.9857818563141336</v>
      </c>
      <c r="L480" s="105">
        <v>9.4389635833139067</v>
      </c>
      <c r="M480" s="105">
        <v>8.8980322783213541</v>
      </c>
      <c r="N480" s="105">
        <v>8.1531732542277844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20.135733308757143</v>
      </c>
      <c r="D481" s="102">
        <v>22.937406826697572</v>
      </c>
      <c r="E481" s="102">
        <v>22.713984435744546</v>
      </c>
      <c r="F481" s="102">
        <v>21.925649600680071</v>
      </c>
      <c r="G481" s="102">
        <v>22.477004875919452</v>
      </c>
      <c r="H481" s="102">
        <v>26.562054387832106</v>
      </c>
      <c r="I481" s="102">
        <v>28.140612577294263</v>
      </c>
      <c r="J481" s="102">
        <v>30.661299966821407</v>
      </c>
      <c r="K481" s="102">
        <v>23.162052738804451</v>
      </c>
      <c r="L481" s="102">
        <v>21.252700366357072</v>
      </c>
      <c r="M481" s="102">
        <v>20.377817075475726</v>
      </c>
      <c r="N481" s="102">
        <v>19.467951359704255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17.498881032846448</v>
      </c>
      <c r="D482" s="105">
        <v>20.017151790060097</v>
      </c>
      <c r="E482" s="105">
        <v>19.846265942597778</v>
      </c>
      <c r="F482" s="105">
        <v>19.305003446501019</v>
      </c>
      <c r="G482" s="105">
        <v>19.765353913432026</v>
      </c>
      <c r="H482" s="105">
        <v>23.343176614444523</v>
      </c>
      <c r="I482" s="105">
        <v>25.053223201696706</v>
      </c>
      <c r="J482" s="105">
        <v>27.002501912522476</v>
      </c>
      <c r="K482" s="105">
        <v>20.455304322749338</v>
      </c>
      <c r="L482" s="105">
        <v>18.770685919901592</v>
      </c>
      <c r="M482" s="105">
        <v>18.127534407622036</v>
      </c>
      <c r="N482" s="105">
        <v>17.379570867698302</v>
      </c>
      <c r="O482" s="105">
        <v>0</v>
      </c>
      <c r="P482" s="105">
        <v>0</v>
      </c>
      <c r="Q482" s="105">
        <v>14.503726694429579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16.950539437867988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8.3211069603569747</v>
      </c>
      <c r="D483" s="99">
        <v>9.7697491044886373</v>
      </c>
      <c r="E483" s="99">
        <v>9.6736587647312735</v>
      </c>
      <c r="F483" s="99">
        <v>9.9764355591891185</v>
      </c>
      <c r="G483" s="99">
        <v>10.056035767983108</v>
      </c>
      <c r="H483" s="99">
        <v>11.765242073501627</v>
      </c>
      <c r="I483" s="99">
        <v>13.870397394169112</v>
      </c>
      <c r="J483" s="99">
        <v>13.619732919805232</v>
      </c>
      <c r="K483" s="99">
        <v>10.440717462696549</v>
      </c>
      <c r="L483" s="99">
        <v>9.4983969849783012</v>
      </c>
      <c r="M483" s="99">
        <v>9.5306031306788217</v>
      </c>
      <c r="N483" s="99">
        <v>9.1410327988063464</v>
      </c>
      <c r="O483" s="99">
        <v>0</v>
      </c>
      <c r="P483" s="99">
        <v>0</v>
      </c>
      <c r="Q483" s="99">
        <v>6.9341685021970525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8.1815483053353777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9.1777740724894716</v>
      </c>
      <c r="D484" s="99">
        <v>10.247402685571458</v>
      </c>
      <c r="E484" s="99">
        <v>10.172607177866501</v>
      </c>
      <c r="F484" s="99">
        <v>9.3285678873119</v>
      </c>
      <c r="G484" s="99">
        <v>9.7093181454489148</v>
      </c>
      <c r="H484" s="99">
        <v>11.577934540942897</v>
      </c>
      <c r="I484" s="99">
        <v>11.1828258075276</v>
      </c>
      <c r="J484" s="99">
        <v>13.382768992717239</v>
      </c>
      <c r="K484" s="99">
        <v>10.014586860052788</v>
      </c>
      <c r="L484" s="99">
        <v>9.2722889349232887</v>
      </c>
      <c r="M484" s="99">
        <v>8.5969312769432111</v>
      </c>
      <c r="N484" s="99">
        <v>8.2385380688919572</v>
      </c>
      <c r="O484" s="99">
        <v>0</v>
      </c>
      <c r="P484" s="99">
        <v>0</v>
      </c>
      <c r="Q484" s="99">
        <v>7.5695581922325248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8.7689911325326086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8.1245728332931328</v>
      </c>
      <c r="D485" s="123">
        <v>9.0867263221775207</v>
      </c>
      <c r="E485" s="123">
        <v>9.0344711429662894</v>
      </c>
      <c r="F485" s="123">
        <v>8.8340334278025612</v>
      </c>
      <c r="G485" s="123">
        <v>9.2648016459036615</v>
      </c>
      <c r="H485" s="123">
        <v>10.97043715049559</v>
      </c>
      <c r="I485" s="123">
        <v>10.105420819548515</v>
      </c>
      <c r="J485" s="123">
        <v>11.373348549913969</v>
      </c>
      <c r="K485" s="123">
        <v>8.4737791372740485</v>
      </c>
      <c r="L485" s="123">
        <v>7.8394295176403563</v>
      </c>
      <c r="M485" s="123">
        <v>6.4556238037735403</v>
      </c>
      <c r="N485" s="123">
        <v>6.6021265801711042</v>
      </c>
      <c r="O485" s="123">
        <v>0</v>
      </c>
      <c r="P485" s="123">
        <v>0</v>
      </c>
      <c r="Q485" s="123">
        <v>5.5857708344320365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5.6506442743706069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8.1245728332931328</v>
      </c>
      <c r="D488" s="110">
        <v>9.0867263221775207</v>
      </c>
      <c r="E488" s="110">
        <v>9.0344711429662894</v>
      </c>
      <c r="F488" s="110">
        <v>8.8340334278025612</v>
      </c>
      <c r="G488" s="110">
        <v>9.2648016459036615</v>
      </c>
      <c r="H488" s="110">
        <v>10.97043715049559</v>
      </c>
      <c r="I488" s="110">
        <v>10.105420819548515</v>
      </c>
      <c r="J488" s="110">
        <v>11.373348549913969</v>
      </c>
      <c r="K488" s="110">
        <v>8.4737791372740485</v>
      </c>
      <c r="L488" s="110">
        <v>7.8394295176403563</v>
      </c>
      <c r="M488" s="110">
        <v>6.4556238037735403</v>
      </c>
      <c r="N488" s="110">
        <v>6.6021265801711042</v>
      </c>
      <c r="O488" s="110">
        <v>0</v>
      </c>
      <c r="P488" s="110">
        <v>0</v>
      </c>
      <c r="Q488" s="110">
        <v>5.5857708344320365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5.6506442743706069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135.00091333943365</v>
      </c>
      <c r="D490" s="118">
        <f t="shared" si="247"/>
        <v>123.86338276194468</v>
      </c>
      <c r="E490" s="118">
        <f t="shared" si="247"/>
        <v>126.91103573539313</v>
      </c>
      <c r="F490" s="118">
        <f t="shared" si="247"/>
        <v>106.88248313180759</v>
      </c>
      <c r="G490" s="118">
        <f t="shared" si="247"/>
        <v>108.77053646395655</v>
      </c>
      <c r="H490" s="118">
        <f t="shared" si="247"/>
        <v>125.27564064079256</v>
      </c>
      <c r="I490" s="118">
        <f t="shared" si="247"/>
        <v>125.43723560559343</v>
      </c>
      <c r="J490" s="118">
        <f t="shared" si="247"/>
        <v>118.6665550934982</v>
      </c>
      <c r="K490" s="118">
        <f t="shared" si="247"/>
        <v>97.915381213669548</v>
      </c>
      <c r="L490" s="118">
        <f t="shared" si="247"/>
        <v>128.67970242477509</v>
      </c>
      <c r="M490" s="118">
        <f t="shared" si="247"/>
        <v>108.85899688189595</v>
      </c>
      <c r="N490" s="118">
        <f t="shared" si="247"/>
        <v>96.646500036473142</v>
      </c>
      <c r="O490" s="118">
        <f t="shared" si="247"/>
        <v>0</v>
      </c>
      <c r="P490" s="118">
        <f t="shared" si="247"/>
        <v>0</v>
      </c>
      <c r="Q490" s="118">
        <f t="shared" si="247"/>
        <v>86.140181178475814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65.224779559946668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113.02003846100284</v>
      </c>
      <c r="D491" s="123">
        <f t="shared" si="250"/>
        <v>98.978963465084178</v>
      </c>
      <c r="E491" s="123">
        <f t="shared" si="250"/>
        <v>101.86473977261817</v>
      </c>
      <c r="F491" s="123">
        <f t="shared" si="250"/>
        <v>81.849854752263781</v>
      </c>
      <c r="G491" s="123">
        <f t="shared" si="250"/>
        <v>83.166815987282348</v>
      </c>
      <c r="H491" s="123">
        <f t="shared" si="250"/>
        <v>93.766099479992036</v>
      </c>
      <c r="I491" s="123">
        <f t="shared" si="250"/>
        <v>94.485090521312628</v>
      </c>
      <c r="J491" s="123">
        <f t="shared" si="250"/>
        <v>84.338684596412023</v>
      </c>
      <c r="K491" s="123">
        <f t="shared" si="250"/>
        <v>72.129446986623748</v>
      </c>
      <c r="L491" s="123">
        <f t="shared" si="250"/>
        <v>104.61813683299005</v>
      </c>
      <c r="M491" s="123">
        <f t="shared" si="250"/>
        <v>86.656461770070834</v>
      </c>
      <c r="N491" s="123">
        <f t="shared" si="250"/>
        <v>75.093218271366297</v>
      </c>
      <c r="O491" s="123">
        <f t="shared" si="250"/>
        <v>0</v>
      </c>
      <c r="P491" s="123">
        <f t="shared" si="250"/>
        <v>0</v>
      </c>
      <c r="Q491" s="123">
        <f t="shared" si="250"/>
        <v>68.288447164245824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44.104904824542935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111.94846519844502</v>
      </c>
      <c r="D492" s="99">
        <v>98.055970021290463</v>
      </c>
      <c r="E492" s="99">
        <v>100.93837651895134</v>
      </c>
      <c r="F492" s="99">
        <v>81.11194953215373</v>
      </c>
      <c r="G492" s="99">
        <v>82.426051504338247</v>
      </c>
      <c r="H492" s="99">
        <v>92.950352979180593</v>
      </c>
      <c r="I492" s="99">
        <v>93.67810999947136</v>
      </c>
      <c r="J492" s="99">
        <v>83.625475287656116</v>
      </c>
      <c r="K492" s="99">
        <v>71.527227498306189</v>
      </c>
      <c r="L492" s="99">
        <v>103.75691899178169</v>
      </c>
      <c r="M492" s="99">
        <v>85.955343951953495</v>
      </c>
      <c r="N492" s="99">
        <v>74.490335050448223</v>
      </c>
      <c r="O492" s="99">
        <v>0</v>
      </c>
      <c r="P492" s="99">
        <v>0</v>
      </c>
      <c r="Q492" s="99">
        <v>67.745023703979044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43.772328931935704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1.071573262557824</v>
      </c>
      <c r="D493" s="99">
        <v>0.92299344379371806</v>
      </c>
      <c r="E493" s="99">
        <v>0.92636325366682704</v>
      </c>
      <c r="F493" s="99">
        <v>0.73790522011004489</v>
      </c>
      <c r="G493" s="99">
        <v>0.74076448294410502</v>
      </c>
      <c r="H493" s="99">
        <v>0.81574650081144096</v>
      </c>
      <c r="I493" s="99">
        <v>0.80698052184126579</v>
      </c>
      <c r="J493" s="99">
        <v>0.71320930875590116</v>
      </c>
      <c r="K493" s="99">
        <v>0.60221948831756078</v>
      </c>
      <c r="L493" s="99">
        <v>0.86121784120835798</v>
      </c>
      <c r="M493" s="99">
        <v>0.70111781811733587</v>
      </c>
      <c r="N493" s="99">
        <v>0.60288322091807101</v>
      </c>
      <c r="O493" s="99">
        <v>0</v>
      </c>
      <c r="P493" s="99">
        <v>0</v>
      </c>
      <c r="Q493" s="99">
        <v>0.54342346026678212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0.3325758926072277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2.7162407820541318E-2</v>
      </c>
      <c r="D494" s="123">
        <f t="shared" si="253"/>
        <v>2.1343597174157358E-2</v>
      </c>
      <c r="E494" s="123">
        <f t="shared" si="253"/>
        <v>0.67249149589479029</v>
      </c>
      <c r="F494" s="123">
        <f t="shared" si="253"/>
        <v>0.7607070638687129</v>
      </c>
      <c r="G494" s="123">
        <f t="shared" si="253"/>
        <v>0.8279748775241631</v>
      </c>
      <c r="H494" s="123">
        <f t="shared" si="253"/>
        <v>1.9834641637127768</v>
      </c>
      <c r="I494" s="123">
        <f t="shared" si="253"/>
        <v>1.2547533905253434</v>
      </c>
      <c r="J494" s="123">
        <f t="shared" si="253"/>
        <v>1.2570994406370568</v>
      </c>
      <c r="K494" s="123">
        <f t="shared" si="253"/>
        <v>0.89593932313146774</v>
      </c>
      <c r="L494" s="123">
        <f t="shared" si="253"/>
        <v>1.0843839717944919</v>
      </c>
      <c r="M494" s="123">
        <f t="shared" si="253"/>
        <v>0.89438828363424416</v>
      </c>
      <c r="N494" s="123">
        <f t="shared" si="253"/>
        <v>0.79150566894507557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0.32503034270862424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2.7162407820541318E-2</v>
      </c>
      <c r="D495" s="99">
        <f>RES_hhdet_in_tess!D8</f>
        <v>2.1343597174157358E-2</v>
      </c>
      <c r="E495" s="99">
        <f>RES_hhdet_in_tess!E8</f>
        <v>0.67249149589479029</v>
      </c>
      <c r="F495" s="99">
        <f>RES_hhdet_in_tess!F8</f>
        <v>0.7607070638687129</v>
      </c>
      <c r="G495" s="99">
        <f>RES_hhdet_in_tess!G8</f>
        <v>0.8279748775241631</v>
      </c>
      <c r="H495" s="99">
        <f>RES_hhdet_in_tess!H8</f>
        <v>1.9834641637127768</v>
      </c>
      <c r="I495" s="99">
        <f>RES_hhdet_in_tess!I8</f>
        <v>1.2547533905253434</v>
      </c>
      <c r="J495" s="99">
        <f>RES_hhdet_in_tess!J8</f>
        <v>1.2570994406370568</v>
      </c>
      <c r="K495" s="99">
        <f>RES_hhdet_in_tess!K8</f>
        <v>0.89593932313146774</v>
      </c>
      <c r="L495" s="99">
        <f>RES_hhdet_in_tess!L8</f>
        <v>1.0843839717944919</v>
      </c>
      <c r="M495" s="99">
        <f>RES_hhdet_in_tess!M8</f>
        <v>0.89438828363424416</v>
      </c>
      <c r="N495" s="99">
        <f>RES_hhdet_in_tess!N8</f>
        <v>0.79150566894507557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0.32503034270862424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15.652273882938106</v>
      </c>
      <c r="D496" s="123">
        <v>17.803512367087116</v>
      </c>
      <c r="E496" s="123">
        <v>17.342594203856944</v>
      </c>
      <c r="F496" s="123">
        <v>17.384673621121273</v>
      </c>
      <c r="G496" s="123">
        <v>17.539629475411111</v>
      </c>
      <c r="H496" s="123">
        <v>20.941936971880434</v>
      </c>
      <c r="I496" s="123">
        <v>21.774996571551011</v>
      </c>
      <c r="J496" s="123">
        <v>24.136348929811668</v>
      </c>
      <c r="K496" s="123">
        <v>18.218921201996938</v>
      </c>
      <c r="L496" s="123">
        <v>16.791146750934853</v>
      </c>
      <c r="M496" s="123">
        <v>16.197974394891514</v>
      </c>
      <c r="N496" s="123">
        <v>15.513825637082668</v>
      </c>
      <c r="O496" s="123">
        <v>0</v>
      </c>
      <c r="P496" s="123">
        <v>0</v>
      </c>
      <c r="Q496" s="123">
        <v>13.311834265449816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15.811744381017103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15.796139418852539</v>
      </c>
      <c r="D498" s="99">
        <v>17.36429823161447</v>
      </c>
      <c r="E498" s="99">
        <v>14.565732171483779</v>
      </c>
      <c r="F498" s="99">
        <v>19.37072685877629</v>
      </c>
      <c r="G498" s="99">
        <v>17.440117176180213</v>
      </c>
      <c r="H498" s="99">
        <v>22.485285385478193</v>
      </c>
      <c r="I498" s="99">
        <v>18.354740031725733</v>
      </c>
      <c r="J498" s="99">
        <v>24.886155204992427</v>
      </c>
      <c r="K498" s="99">
        <v>18.176086206996203</v>
      </c>
      <c r="L498" s="99">
        <v>17.086013520531026</v>
      </c>
      <c r="M498" s="99">
        <v>16.666556782446055</v>
      </c>
      <c r="N498" s="99">
        <v>15.348753679322151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15.014272696400868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15.796739367203818</v>
      </c>
      <c r="D499" s="99">
        <v>17.365911189630307</v>
      </c>
      <c r="E499" s="99">
        <v>14.567830183680078</v>
      </c>
      <c r="F499" s="99">
        <v>19.376237668424739</v>
      </c>
      <c r="G499" s="99">
        <v>17.442521858019681</v>
      </c>
      <c r="H499" s="99">
        <v>22.489616788455713</v>
      </c>
      <c r="I499" s="99">
        <v>0</v>
      </c>
      <c r="J499" s="99">
        <v>24.894576806359723</v>
      </c>
      <c r="K499" s="99">
        <v>18.182075275569662</v>
      </c>
      <c r="L499" s="99">
        <v>17.089903788493139</v>
      </c>
      <c r="M499" s="99">
        <v>16.670298114537342</v>
      </c>
      <c r="N499" s="99">
        <v>15.350308943340478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6.532276645289766</v>
      </c>
      <c r="D500" s="102">
        <v>7.3896233406648628</v>
      </c>
      <c r="E500" s="102">
        <v>6.1811489577329013</v>
      </c>
      <c r="F500" s="102">
        <v>8.8241748853975093</v>
      </c>
      <c r="G500" s="102">
        <v>7.8042375572461626</v>
      </c>
      <c r="H500" s="102">
        <v>9.9911900619141036</v>
      </c>
      <c r="I500" s="102">
        <v>0</v>
      </c>
      <c r="J500" s="102">
        <v>11.082490426657111</v>
      </c>
      <c r="K500" s="102">
        <v>8.1962934192555288</v>
      </c>
      <c r="L500" s="102">
        <v>7.6509402051792286</v>
      </c>
      <c r="M500" s="102">
        <v>7.772265836215988</v>
      </c>
      <c r="N500" s="102">
        <v>7.1971356891126934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9.2644627219140521</v>
      </c>
      <c r="D501" s="105">
        <v>9.976287848965443</v>
      </c>
      <c r="E501" s="105">
        <v>8.386681225947175</v>
      </c>
      <c r="F501" s="105">
        <v>10.552062783027234</v>
      </c>
      <c r="G501" s="105">
        <v>9.6382843007735186</v>
      </c>
      <c r="H501" s="105">
        <v>12.498426726541611</v>
      </c>
      <c r="I501" s="105">
        <v>0</v>
      </c>
      <c r="J501" s="105">
        <v>13.812086379702611</v>
      </c>
      <c r="K501" s="105">
        <v>9.9857818563141336</v>
      </c>
      <c r="L501" s="105">
        <v>9.4389635833139067</v>
      </c>
      <c r="M501" s="105">
        <v>8.8980322783213541</v>
      </c>
      <c r="N501" s="105">
        <v>8.1531732542277844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15.630489304561701</v>
      </c>
      <c r="D502" s="102">
        <v>17.828951420054434</v>
      </c>
      <c r="E502" s="102">
        <v>17.680504175680657</v>
      </c>
      <c r="F502" s="102">
        <v>17.091441216288612</v>
      </c>
      <c r="G502" s="102">
        <v>17.548080920722786</v>
      </c>
      <c r="H502" s="102">
        <v>20.770827222956843</v>
      </c>
      <c r="I502" s="102">
        <v>22.043041213128156</v>
      </c>
      <c r="J502" s="102">
        <v>24.063309837714126</v>
      </c>
      <c r="K502" s="102">
        <v>18.217188415017933</v>
      </c>
      <c r="L502" s="102">
        <v>16.756414152517628</v>
      </c>
      <c r="M502" s="102">
        <v>16.137726400976813</v>
      </c>
      <c r="N502" s="102">
        <v>15.526944529714838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15.637085553805553</v>
      </c>
      <c r="D503" s="105">
        <v>17.84130305478449</v>
      </c>
      <c r="E503" s="105">
        <v>17.702557049399672</v>
      </c>
      <c r="F503" s="105">
        <v>17.105380205916287</v>
      </c>
      <c r="G503" s="105">
        <v>17.560191977277981</v>
      </c>
      <c r="H503" s="105">
        <v>20.77804409485266</v>
      </c>
      <c r="I503" s="105">
        <v>22.047754229477846</v>
      </c>
      <c r="J503" s="105">
        <v>24.071678253277987</v>
      </c>
      <c r="K503" s="105">
        <v>18.226316595356401</v>
      </c>
      <c r="L503" s="105">
        <v>16.761176037348601</v>
      </c>
      <c r="M503" s="105">
        <v>16.144465205112866</v>
      </c>
      <c r="N503" s="105">
        <v>15.529100213255472</v>
      </c>
      <c r="O503" s="105">
        <v>0</v>
      </c>
      <c r="P503" s="105">
        <v>0</v>
      </c>
      <c r="Q503" s="105">
        <v>13.311834265449816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15.881945508334205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6.459311481316079</v>
      </c>
      <c r="D504" s="99">
        <v>7.5939003692130331</v>
      </c>
      <c r="E504" s="99">
        <v>7.5299498715331712</v>
      </c>
      <c r="F504" s="99">
        <v>7.7768123186043878</v>
      </c>
      <c r="G504" s="99">
        <v>7.8508738318290661</v>
      </c>
      <c r="H504" s="99">
        <v>9.2001095539097602</v>
      </c>
      <c r="I504" s="99">
        <v>10.86492842195025</v>
      </c>
      <c r="J504" s="99">
        <v>10.688909260560745</v>
      </c>
      <c r="K504" s="99">
        <v>8.2117297353036118</v>
      </c>
      <c r="L504" s="99">
        <v>7.4888871024253136</v>
      </c>
      <c r="M504" s="99">
        <v>7.5475339281696519</v>
      </c>
      <c r="N504" s="99">
        <v>7.2905621443635154</v>
      </c>
      <c r="O504" s="99">
        <v>0</v>
      </c>
      <c r="P504" s="99">
        <v>0</v>
      </c>
      <c r="Q504" s="99">
        <v>5.7422760732172886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7.1129543758015981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9.1777740724894716</v>
      </c>
      <c r="D505" s="99">
        <v>10.247402685571458</v>
      </c>
      <c r="E505" s="99">
        <v>10.172607177866501</v>
      </c>
      <c r="F505" s="99">
        <v>9.3285678873119</v>
      </c>
      <c r="G505" s="99">
        <v>9.7093181454489148</v>
      </c>
      <c r="H505" s="99">
        <v>11.577934540942897</v>
      </c>
      <c r="I505" s="99">
        <v>11.1828258075276</v>
      </c>
      <c r="J505" s="99">
        <v>13.382768992717239</v>
      </c>
      <c r="K505" s="99">
        <v>10.014586860052788</v>
      </c>
      <c r="L505" s="99">
        <v>9.2722889349232887</v>
      </c>
      <c r="M505" s="99">
        <v>8.5969312769432111</v>
      </c>
      <c r="N505" s="99">
        <v>8.2385380688919572</v>
      </c>
      <c r="O505" s="99">
        <v>0</v>
      </c>
      <c r="P505" s="99">
        <v>0</v>
      </c>
      <c r="Q505" s="99">
        <v>7.5695581922325248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8.7689911325326086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6.3014385876721413</v>
      </c>
      <c r="D506" s="123">
        <v>7.0595633325992244</v>
      </c>
      <c r="E506" s="123">
        <v>7.0312102630232305</v>
      </c>
      <c r="F506" s="123">
        <v>6.8872476945538192</v>
      </c>
      <c r="G506" s="123">
        <v>7.2361161237389213</v>
      </c>
      <c r="H506" s="123">
        <v>8.5841400252073026</v>
      </c>
      <c r="I506" s="123">
        <v>7.922395122204442</v>
      </c>
      <c r="J506" s="123">
        <v>8.934422126637461</v>
      </c>
      <c r="K506" s="123">
        <v>6.6710737019173987</v>
      </c>
      <c r="L506" s="123">
        <v>6.1860348690556908</v>
      </c>
      <c r="M506" s="123">
        <v>5.1101724332993594</v>
      </c>
      <c r="N506" s="123">
        <v>5.2479504590790871</v>
      </c>
      <c r="O506" s="123">
        <v>0</v>
      </c>
      <c r="P506" s="123">
        <v>0</v>
      </c>
      <c r="Q506" s="123">
        <v>4.5398997487801669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4.9831000116779984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6.3014385876721413</v>
      </c>
      <c r="D509" s="110">
        <v>7.0595633325992244</v>
      </c>
      <c r="E509" s="110">
        <v>7.0312102630232305</v>
      </c>
      <c r="F509" s="110">
        <v>6.8872476945538192</v>
      </c>
      <c r="G509" s="110">
        <v>7.2361161237389213</v>
      </c>
      <c r="H509" s="110">
        <v>8.5841400252073026</v>
      </c>
      <c r="I509" s="110">
        <v>7.922395122204442</v>
      </c>
      <c r="J509" s="110">
        <v>8.934422126637461</v>
      </c>
      <c r="K509" s="110">
        <v>6.6710737019173987</v>
      </c>
      <c r="L509" s="110">
        <v>6.1860348690556908</v>
      </c>
      <c r="M509" s="110">
        <v>5.1101724332993594</v>
      </c>
      <c r="N509" s="110">
        <v>5.2479504590790871</v>
      </c>
      <c r="O509" s="110">
        <v>0</v>
      </c>
      <c r="P509" s="110">
        <v>0</v>
      </c>
      <c r="Q509" s="110">
        <v>4.5398997487801669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4.9831000116779984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54.823423187332018</v>
      </c>
      <c r="D511" s="118">
        <f t="shared" si="254"/>
        <v>47.400341261040076</v>
      </c>
      <c r="E511" s="118">
        <f t="shared" si="254"/>
        <v>48.569259491390213</v>
      </c>
      <c r="F511" s="118">
        <f t="shared" si="254"/>
        <v>39.35301758459655</v>
      </c>
      <c r="G511" s="118">
        <f t="shared" si="254"/>
        <v>39.569614974948159</v>
      </c>
      <c r="H511" s="118">
        <f t="shared" si="254"/>
        <v>44.132088423352762</v>
      </c>
      <c r="I511" s="118">
        <f t="shared" si="254"/>
        <v>43.852848751179842</v>
      </c>
      <c r="J511" s="118">
        <f t="shared" si="254"/>
        <v>39.468696465681987</v>
      </c>
      <c r="K511" s="118">
        <f t="shared" si="254"/>
        <v>33.39620993346854</v>
      </c>
      <c r="L511" s="118">
        <f t="shared" si="254"/>
        <v>47.525807965359206</v>
      </c>
      <c r="M511" s="118">
        <f t="shared" si="254"/>
        <v>39.322191995202864</v>
      </c>
      <c r="N511" s="118">
        <f t="shared" si="254"/>
        <v>33.734948513587796</v>
      </c>
      <c r="O511" s="118">
        <f t="shared" si="254"/>
        <v>0</v>
      </c>
      <c r="P511" s="118">
        <f t="shared" si="254"/>
        <v>0</v>
      </c>
      <c r="Q511" s="118">
        <f t="shared" si="254"/>
        <v>29.679120127025559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17.636369249205547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54.206921258277653</v>
      </c>
      <c r="D512" s="123">
        <f t="shared" si="257"/>
        <v>47.038511154543343</v>
      </c>
      <c r="E512" s="123">
        <f t="shared" si="257"/>
        <v>48.036543890165134</v>
      </c>
      <c r="F512" s="123">
        <f t="shared" si="257"/>
        <v>38.551986338686838</v>
      </c>
      <c r="G512" s="123">
        <f t="shared" si="257"/>
        <v>38.891489864568342</v>
      </c>
      <c r="H512" s="123">
        <f t="shared" si="257"/>
        <v>43.420893422177926</v>
      </c>
      <c r="I512" s="123">
        <f t="shared" si="257"/>
        <v>43.417449740952705</v>
      </c>
      <c r="J512" s="123">
        <f t="shared" si="257"/>
        <v>38.806547311675736</v>
      </c>
      <c r="K512" s="123">
        <f t="shared" si="257"/>
        <v>32.766736747560024</v>
      </c>
      <c r="L512" s="123">
        <f t="shared" si="257"/>
        <v>46.986267328012467</v>
      </c>
      <c r="M512" s="123">
        <f t="shared" si="257"/>
        <v>38.773079507564866</v>
      </c>
      <c r="N512" s="123">
        <f t="shared" si="257"/>
        <v>33.357284534786004</v>
      </c>
      <c r="O512" s="123">
        <f t="shared" si="257"/>
        <v>0</v>
      </c>
      <c r="P512" s="123">
        <f t="shared" si="257"/>
        <v>0</v>
      </c>
      <c r="Q512" s="123">
        <f t="shared" si="257"/>
        <v>29.679120127025559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17.320611372491324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54.206921258277653</v>
      </c>
      <c r="D513" s="99">
        <v>47.038511154543343</v>
      </c>
      <c r="E513" s="99">
        <v>48.036543890165134</v>
      </c>
      <c r="F513" s="99">
        <v>38.551986338686838</v>
      </c>
      <c r="G513" s="99">
        <v>38.891489864568342</v>
      </c>
      <c r="H513" s="99">
        <v>43.420893422177926</v>
      </c>
      <c r="I513" s="99">
        <v>43.417449740952705</v>
      </c>
      <c r="J513" s="99">
        <v>38.806547311675736</v>
      </c>
      <c r="K513" s="99">
        <v>32.766736747560024</v>
      </c>
      <c r="L513" s="99">
        <v>46.986267328012467</v>
      </c>
      <c r="M513" s="99">
        <v>38.773079507564866</v>
      </c>
      <c r="N513" s="99">
        <v>33.357284534786004</v>
      </c>
      <c r="O513" s="99">
        <v>0</v>
      </c>
      <c r="P513" s="99">
        <v>0</v>
      </c>
      <c r="Q513" s="99">
        <v>29.679120127025559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17.320611372491324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0.61650192905436696</v>
      </c>
      <c r="D517" s="123">
        <v>0.3618301064967297</v>
      </c>
      <c r="E517" s="123">
        <v>0.53271560122507466</v>
      </c>
      <c r="F517" s="123">
        <v>0.80103124590971275</v>
      </c>
      <c r="G517" s="123">
        <v>0.67812511037981515</v>
      </c>
      <c r="H517" s="123">
        <v>0.71119500117483669</v>
      </c>
      <c r="I517" s="123">
        <v>0.43539901022713756</v>
      </c>
      <c r="J517" s="123">
        <v>0.66214915400625096</v>
      </c>
      <c r="K517" s="123">
        <v>0.62947318590851709</v>
      </c>
      <c r="L517" s="123">
        <v>0.53954063734673863</v>
      </c>
      <c r="M517" s="123">
        <v>0.54911248763799558</v>
      </c>
      <c r="N517" s="123">
        <v>0.37766397880179298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0.31575787671422123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5.1879198323733853</v>
      </c>
      <c r="D519" s="99">
        <v>5.6909881216751916</v>
      </c>
      <c r="E519" s="99">
        <v>4.7621422728968241</v>
      </c>
      <c r="F519" s="99">
        <v>6.3173899787511214</v>
      </c>
      <c r="G519" s="99">
        <v>5.6718891745190465</v>
      </c>
      <c r="H519" s="99">
        <v>7.2902700427245781</v>
      </c>
      <c r="I519" s="99">
        <v>5.930796144972204</v>
      </c>
      <c r="J519" s="99">
        <v>8.0090133454253252</v>
      </c>
      <c r="K519" s="99">
        <v>5.8212852816262881</v>
      </c>
      <c r="L519" s="99">
        <v>5.4409686729881281</v>
      </c>
      <c r="M519" s="99">
        <v>5.2445091474549619</v>
      </c>
      <c r="N519" s="99">
        <v>4.7362698017836173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3.9027083360239021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2.1453930394031704</v>
      </c>
      <c r="D520" s="99">
        <v>2.4218806941941948</v>
      </c>
      <c r="E520" s="99">
        <v>2.0208740899629944</v>
      </c>
      <c r="F520" s="99">
        <v>2.8778349102837528</v>
      </c>
      <c r="G520" s="99">
        <v>2.5381005224423885</v>
      </c>
      <c r="H520" s="99">
        <v>3.2393839949472745</v>
      </c>
      <c r="I520" s="99">
        <v>0</v>
      </c>
      <c r="J520" s="99">
        <v>3.5666342589488891</v>
      </c>
      <c r="K520" s="99">
        <v>2.6250404901269278</v>
      </c>
      <c r="L520" s="99">
        <v>2.4364095185376948</v>
      </c>
      <c r="M520" s="99">
        <v>2.4457192812266091</v>
      </c>
      <c r="N520" s="99">
        <v>2.2208693380496669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2.1453930394031704</v>
      </c>
      <c r="D521" s="102">
        <v>2.4218806941941948</v>
      </c>
      <c r="E521" s="102">
        <v>2.0208740899629944</v>
      </c>
      <c r="F521" s="102">
        <v>2.8778349102837528</v>
      </c>
      <c r="G521" s="102">
        <v>2.5381005224423885</v>
      </c>
      <c r="H521" s="102">
        <v>3.2393839949472745</v>
      </c>
      <c r="I521" s="102">
        <v>0</v>
      </c>
      <c r="J521" s="102">
        <v>3.5666342589488891</v>
      </c>
      <c r="K521" s="102">
        <v>2.6250404901269278</v>
      </c>
      <c r="L521" s="102">
        <v>2.4364095185376948</v>
      </c>
      <c r="M521" s="102">
        <v>2.4457192812266091</v>
      </c>
      <c r="N521" s="102">
        <v>2.2208693380496669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518248</v>
      </c>
      <c r="C5" s="120">
        <v>519857</v>
      </c>
      <c r="D5" s="120">
        <v>519998</v>
      </c>
      <c r="E5" s="120">
        <v>521230</v>
      </c>
      <c r="F5" s="120">
        <v>528034</v>
      </c>
      <c r="G5" s="120">
        <v>537594</v>
      </c>
      <c r="H5" s="120">
        <v>543190</v>
      </c>
      <c r="I5" s="120">
        <v>540291</v>
      </c>
      <c r="J5" s="120">
        <v>545503</v>
      </c>
      <c r="K5" s="120">
        <v>554404</v>
      </c>
      <c r="L5" s="120">
        <v>576344</v>
      </c>
      <c r="M5" s="120">
        <v>582360</v>
      </c>
      <c r="N5" s="120">
        <v>585043</v>
      </c>
      <c r="O5" s="120">
        <v>590531</v>
      </c>
      <c r="P5" s="120">
        <v>583688</v>
      </c>
      <c r="Q5" s="120">
        <v>580898</v>
      </c>
      <c r="R5" s="120">
        <v>589956</v>
      </c>
      <c r="S5" s="120">
        <v>596092</v>
      </c>
      <c r="T5" s="120">
        <v>622495</v>
      </c>
      <c r="U5" s="120">
        <v>649238</v>
      </c>
      <c r="V5" s="120">
        <v>657386</v>
      </c>
      <c r="W5" s="120">
        <v>657053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518248</v>
      </c>
      <c r="C7" s="52">
        <v>519857</v>
      </c>
      <c r="D7" s="52">
        <v>519998</v>
      </c>
      <c r="E7" s="52">
        <v>521230</v>
      </c>
      <c r="F7" s="52">
        <v>528034</v>
      </c>
      <c r="G7" s="52">
        <v>537594</v>
      </c>
      <c r="H7" s="52">
        <v>543190</v>
      </c>
      <c r="I7" s="52">
        <v>540291</v>
      </c>
      <c r="J7" s="52">
        <v>545503</v>
      </c>
      <c r="K7" s="52">
        <v>554404</v>
      </c>
      <c r="L7" s="52">
        <v>576344</v>
      </c>
      <c r="M7" s="52">
        <v>582360</v>
      </c>
      <c r="N7" s="52">
        <v>585043</v>
      </c>
      <c r="O7" s="52">
        <v>590531</v>
      </c>
      <c r="P7" s="52">
        <v>583688</v>
      </c>
      <c r="Q7" s="52">
        <v>580898</v>
      </c>
      <c r="R7" s="52">
        <v>589956</v>
      </c>
      <c r="S7" s="52">
        <v>596092</v>
      </c>
      <c r="T7" s="52">
        <v>622495</v>
      </c>
      <c r="U7" s="52">
        <v>649238</v>
      </c>
      <c r="V7" s="52">
        <v>657386</v>
      </c>
      <c r="W7" s="52">
        <v>657053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9711</v>
      </c>
      <c r="C9" s="52">
        <v>9743</v>
      </c>
      <c r="D9" s="52">
        <v>9734</v>
      </c>
      <c r="E9" s="52">
        <v>10123</v>
      </c>
      <c r="F9" s="52">
        <v>11068</v>
      </c>
      <c r="G9" s="52">
        <v>12312</v>
      </c>
      <c r="H9" s="52">
        <v>14837</v>
      </c>
      <c r="I9" s="52">
        <v>16693</v>
      </c>
      <c r="J9" s="52">
        <v>18293</v>
      </c>
      <c r="K9" s="52">
        <v>19188</v>
      </c>
      <c r="L9" s="52">
        <v>20752</v>
      </c>
      <c r="M9" s="52">
        <v>22326</v>
      </c>
      <c r="N9" s="52">
        <v>23910</v>
      </c>
      <c r="O9" s="52">
        <v>24801</v>
      </c>
      <c r="P9" s="52">
        <v>24999</v>
      </c>
      <c r="Q9" s="52">
        <v>24522</v>
      </c>
      <c r="R9" s="52">
        <v>23430</v>
      </c>
      <c r="S9" s="52">
        <v>23023</v>
      </c>
      <c r="T9" s="52">
        <v>23133</v>
      </c>
      <c r="U9" s="52">
        <v>23900</v>
      </c>
      <c r="V9" s="52">
        <v>25898</v>
      </c>
      <c r="W9" s="52">
        <v>27670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88939</v>
      </c>
      <c r="C11" s="52">
        <v>84838</v>
      </c>
      <c r="D11" s="52">
        <v>76085</v>
      </c>
      <c r="E11" s="52">
        <v>71370</v>
      </c>
      <c r="F11" s="52">
        <v>68658</v>
      </c>
      <c r="G11" s="52">
        <v>65753</v>
      </c>
      <c r="H11" s="52">
        <v>60175</v>
      </c>
      <c r="I11" s="52">
        <v>55732</v>
      </c>
      <c r="J11" s="52">
        <v>54625</v>
      </c>
      <c r="K11" s="52">
        <v>55912</v>
      </c>
      <c r="L11" s="52">
        <v>58128</v>
      </c>
      <c r="M11" s="52">
        <v>58087</v>
      </c>
      <c r="N11" s="52">
        <v>55395</v>
      </c>
      <c r="O11" s="52">
        <v>55840</v>
      </c>
      <c r="P11" s="52">
        <v>59024</v>
      </c>
      <c r="Q11" s="52">
        <v>62946</v>
      </c>
      <c r="R11" s="52">
        <v>63102</v>
      </c>
      <c r="S11" s="52">
        <v>63035</v>
      </c>
      <c r="T11" s="52">
        <v>72591</v>
      </c>
      <c r="U11" s="52">
        <v>75585</v>
      </c>
      <c r="V11" s="52">
        <v>76721</v>
      </c>
      <c r="W11" s="52">
        <v>73427</v>
      </c>
      <c r="DA11" s="63" t="s">
        <v>1070</v>
      </c>
    </row>
    <row r="12" spans="1:105" ht="12" customHeight="1" x14ac:dyDescent="0.25">
      <c r="A12" s="97" t="s">
        <v>140</v>
      </c>
      <c r="B12" s="52">
        <v>163</v>
      </c>
      <c r="C12" s="52">
        <v>185</v>
      </c>
      <c r="D12" s="52">
        <v>185</v>
      </c>
      <c r="E12" s="52">
        <v>198</v>
      </c>
      <c r="F12" s="52">
        <v>268</v>
      </c>
      <c r="G12" s="52">
        <v>270</v>
      </c>
      <c r="H12" s="52">
        <v>318</v>
      </c>
      <c r="I12" s="52">
        <v>291</v>
      </c>
      <c r="J12" s="52">
        <v>361</v>
      </c>
      <c r="K12" s="52">
        <v>423</v>
      </c>
      <c r="L12" s="52">
        <v>453</v>
      </c>
      <c r="M12" s="52">
        <v>515</v>
      </c>
      <c r="N12" s="52">
        <v>495</v>
      </c>
      <c r="O12" s="52">
        <v>460</v>
      </c>
      <c r="P12" s="52">
        <v>673</v>
      </c>
      <c r="Q12" s="52">
        <v>608</v>
      </c>
      <c r="R12" s="52">
        <v>842</v>
      </c>
      <c r="S12" s="52">
        <v>743</v>
      </c>
      <c r="T12" s="52">
        <v>1111</v>
      </c>
      <c r="U12" s="52">
        <v>1136</v>
      </c>
      <c r="V12" s="52">
        <v>1287</v>
      </c>
      <c r="W12" s="52">
        <v>1148</v>
      </c>
      <c r="DA12" s="63" t="s">
        <v>1071</v>
      </c>
    </row>
    <row r="13" spans="1:105" ht="12" customHeight="1" x14ac:dyDescent="0.25">
      <c r="A13" s="97" t="s">
        <v>122</v>
      </c>
      <c r="B13" s="52">
        <v>361529</v>
      </c>
      <c r="C13" s="52">
        <v>352187</v>
      </c>
      <c r="D13" s="52">
        <v>343996</v>
      </c>
      <c r="E13" s="52">
        <v>317955</v>
      </c>
      <c r="F13" s="52">
        <v>320108</v>
      </c>
      <c r="G13" s="52">
        <v>309376</v>
      </c>
      <c r="H13" s="52">
        <v>292619</v>
      </c>
      <c r="I13" s="52">
        <v>273152</v>
      </c>
      <c r="J13" s="52">
        <v>265237</v>
      </c>
      <c r="K13" s="52">
        <v>239301</v>
      </c>
      <c r="L13" s="52">
        <v>248135</v>
      </c>
      <c r="M13" s="52">
        <v>225048</v>
      </c>
      <c r="N13" s="52">
        <v>214335</v>
      </c>
      <c r="O13" s="52">
        <v>193591</v>
      </c>
      <c r="P13" s="52">
        <v>171766</v>
      </c>
      <c r="Q13" s="52">
        <v>148150</v>
      </c>
      <c r="R13" s="52">
        <v>134131</v>
      </c>
      <c r="S13" s="52">
        <v>129736</v>
      </c>
      <c r="T13" s="52">
        <v>125988</v>
      </c>
      <c r="U13" s="52">
        <v>121543</v>
      </c>
      <c r="V13" s="52">
        <v>127684</v>
      </c>
      <c r="W13" s="52">
        <v>112948</v>
      </c>
      <c r="DA13" s="63" t="s">
        <v>1072</v>
      </c>
    </row>
    <row r="14" spans="1:105" ht="12" customHeight="1" x14ac:dyDescent="0.25">
      <c r="A14" s="97" t="s">
        <v>121</v>
      </c>
      <c r="B14" s="52">
        <v>67617</v>
      </c>
      <c r="C14" s="52">
        <v>82647</v>
      </c>
      <c r="D14" s="52">
        <v>99732</v>
      </c>
      <c r="E14" s="52">
        <v>131707</v>
      </c>
      <c r="F14" s="52">
        <v>139000</v>
      </c>
      <c r="G14" s="52">
        <v>162195</v>
      </c>
      <c r="H14" s="52">
        <v>190078</v>
      </c>
      <c r="I14" s="52">
        <v>211116</v>
      </c>
      <c r="J14" s="52">
        <v>225280</v>
      </c>
      <c r="K14" s="52">
        <v>258768</v>
      </c>
      <c r="L14" s="52">
        <v>269628</v>
      </c>
      <c r="M14" s="52">
        <v>298710</v>
      </c>
      <c r="N14" s="52">
        <v>314818</v>
      </c>
      <c r="O14" s="52">
        <v>340640</v>
      </c>
      <c r="P14" s="52">
        <v>352225</v>
      </c>
      <c r="Q14" s="52">
        <v>369194</v>
      </c>
      <c r="R14" s="52">
        <v>391881</v>
      </c>
      <c r="S14" s="52">
        <v>402578</v>
      </c>
      <c r="T14" s="52">
        <v>422805</v>
      </c>
      <c r="U14" s="52">
        <v>450974</v>
      </c>
      <c r="V14" s="52">
        <v>451694</v>
      </c>
      <c r="W14" s="52">
        <v>469530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518248</v>
      </c>
      <c r="C17" s="36">
        <v>519857</v>
      </c>
      <c r="D17" s="36">
        <v>519998</v>
      </c>
      <c r="E17" s="36">
        <v>521230</v>
      </c>
      <c r="F17" s="36">
        <v>528034</v>
      </c>
      <c r="G17" s="36">
        <v>537594</v>
      </c>
      <c r="H17" s="36">
        <v>543190</v>
      </c>
      <c r="I17" s="36">
        <v>540291</v>
      </c>
      <c r="J17" s="36">
        <v>545503</v>
      </c>
      <c r="K17" s="36">
        <v>554404</v>
      </c>
      <c r="L17" s="36">
        <v>576344</v>
      </c>
      <c r="M17" s="36">
        <v>582360</v>
      </c>
      <c r="N17" s="36">
        <v>585043</v>
      </c>
      <c r="O17" s="36">
        <v>590531</v>
      </c>
      <c r="P17" s="36">
        <v>583688</v>
      </c>
      <c r="Q17" s="36">
        <v>580898</v>
      </c>
      <c r="R17" s="36">
        <v>589956</v>
      </c>
      <c r="S17" s="36">
        <v>596092</v>
      </c>
      <c r="T17" s="36">
        <v>622495</v>
      </c>
      <c r="U17" s="36">
        <v>649238</v>
      </c>
      <c r="V17" s="36">
        <v>657386</v>
      </c>
      <c r="W17" s="36">
        <v>657053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40488</v>
      </c>
      <c r="D21" s="52">
        <v>40498</v>
      </c>
      <c r="E21" s="52">
        <v>40570</v>
      </c>
      <c r="F21" s="52">
        <v>40763</v>
      </c>
      <c r="G21" s="52">
        <v>41142</v>
      </c>
      <c r="H21" s="52">
        <v>41768</v>
      </c>
      <c r="I21" s="52">
        <v>42722</v>
      </c>
      <c r="J21" s="52">
        <v>44076</v>
      </c>
      <c r="K21" s="52">
        <v>45879</v>
      </c>
      <c r="L21" s="52">
        <v>48214</v>
      </c>
      <c r="M21" s="52">
        <v>51152</v>
      </c>
      <c r="N21" s="52">
        <v>54811</v>
      </c>
      <c r="O21" s="52">
        <v>51152</v>
      </c>
      <c r="P21" s="52">
        <v>24080</v>
      </c>
      <c r="Q21" s="52">
        <v>30351</v>
      </c>
      <c r="R21" s="52">
        <v>37613</v>
      </c>
      <c r="S21" s="52">
        <v>45901</v>
      </c>
      <c r="T21" s="52">
        <v>46884</v>
      </c>
      <c r="U21" s="52">
        <v>48290</v>
      </c>
      <c r="V21" s="52">
        <v>49678</v>
      </c>
      <c r="W21" s="52">
        <v>50119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1517</v>
      </c>
      <c r="D23" s="52">
        <v>1521</v>
      </c>
      <c r="E23" s="52">
        <v>1540</v>
      </c>
      <c r="F23" s="52">
        <v>1599</v>
      </c>
      <c r="G23" s="52">
        <v>1716</v>
      </c>
      <c r="H23" s="52">
        <v>1922</v>
      </c>
      <c r="I23" s="52">
        <v>1346</v>
      </c>
      <c r="J23" s="52">
        <v>1244</v>
      </c>
      <c r="K23" s="52">
        <v>1956</v>
      </c>
      <c r="L23" s="52">
        <v>2272</v>
      </c>
      <c r="M23" s="52">
        <v>2704</v>
      </c>
      <c r="N23" s="52">
        <v>3117</v>
      </c>
      <c r="O23" s="52">
        <v>3849</v>
      </c>
      <c r="P23" s="52">
        <v>3491</v>
      </c>
      <c r="Q23" s="52">
        <v>3189</v>
      </c>
      <c r="R23" s="52">
        <v>3320</v>
      </c>
      <c r="S23" s="52">
        <v>3782</v>
      </c>
      <c r="T23" s="52">
        <v>4168</v>
      </c>
      <c r="U23" s="52">
        <v>4235</v>
      </c>
      <c r="V23" s="52">
        <v>4107</v>
      </c>
      <c r="W23" s="52">
        <v>3753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13897</v>
      </c>
      <c r="D25" s="52">
        <v>13915</v>
      </c>
      <c r="E25" s="52">
        <v>14041</v>
      </c>
      <c r="F25" s="52">
        <v>14350</v>
      </c>
      <c r="G25" s="52">
        <v>14946</v>
      </c>
      <c r="H25" s="52">
        <v>15963</v>
      </c>
      <c r="I25" s="52">
        <v>9206</v>
      </c>
      <c r="J25" s="52">
        <v>7253</v>
      </c>
      <c r="K25" s="52">
        <v>8807</v>
      </c>
      <c r="L25" s="52">
        <v>8647</v>
      </c>
      <c r="M25" s="52">
        <v>10314</v>
      </c>
      <c r="N25" s="52">
        <v>10726</v>
      </c>
      <c r="O25" s="52">
        <v>9553</v>
      </c>
      <c r="P25" s="52">
        <v>6430</v>
      </c>
      <c r="Q25" s="52">
        <v>7175</v>
      </c>
      <c r="R25" s="52">
        <v>8821</v>
      </c>
      <c r="S25" s="52">
        <v>10501</v>
      </c>
      <c r="T25" s="52">
        <v>10369</v>
      </c>
      <c r="U25" s="52">
        <v>9903</v>
      </c>
      <c r="V25" s="52">
        <v>9820</v>
      </c>
      <c r="W25" s="52">
        <v>10620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25</v>
      </c>
      <c r="D26" s="52">
        <v>26</v>
      </c>
      <c r="E26" s="52">
        <v>25</v>
      </c>
      <c r="F26" s="52">
        <v>28</v>
      </c>
      <c r="G26" s="52">
        <v>30</v>
      </c>
      <c r="H26" s="52">
        <v>38</v>
      </c>
      <c r="I26" s="52">
        <v>27</v>
      </c>
      <c r="J26" s="52">
        <v>36</v>
      </c>
      <c r="K26" s="52">
        <v>48</v>
      </c>
      <c r="L26" s="52">
        <v>46</v>
      </c>
      <c r="M26" s="52">
        <v>55</v>
      </c>
      <c r="N26" s="52">
        <v>69</v>
      </c>
      <c r="O26" s="52">
        <v>62</v>
      </c>
      <c r="P26" s="52">
        <v>56</v>
      </c>
      <c r="Q26" s="52">
        <v>65</v>
      </c>
      <c r="R26" s="52">
        <v>101</v>
      </c>
      <c r="S26" s="52">
        <v>99</v>
      </c>
      <c r="T26" s="52">
        <v>101</v>
      </c>
      <c r="U26" s="52">
        <v>103</v>
      </c>
      <c r="V26" s="52">
        <v>107</v>
      </c>
      <c r="W26" s="52">
        <v>139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56489</v>
      </c>
      <c r="D27" s="52">
        <v>56581</v>
      </c>
      <c r="E27" s="52">
        <v>57227</v>
      </c>
      <c r="F27" s="52">
        <v>58961</v>
      </c>
      <c r="G27" s="52">
        <v>62239</v>
      </c>
      <c r="H27" s="52">
        <v>67693</v>
      </c>
      <c r="I27" s="52">
        <v>42067</v>
      </c>
      <c r="J27" s="52">
        <v>37711</v>
      </c>
      <c r="K27" s="52">
        <v>45859</v>
      </c>
      <c r="L27" s="52">
        <v>45820</v>
      </c>
      <c r="M27" s="52">
        <v>45008</v>
      </c>
      <c r="N27" s="52">
        <v>50498</v>
      </c>
      <c r="O27" s="52">
        <v>42095</v>
      </c>
      <c r="P27" s="52">
        <v>26724</v>
      </c>
      <c r="Q27" s="52">
        <v>27097</v>
      </c>
      <c r="R27" s="52">
        <v>30614</v>
      </c>
      <c r="S27" s="52">
        <v>30695</v>
      </c>
      <c r="T27" s="52">
        <v>34116</v>
      </c>
      <c r="U27" s="52">
        <v>23470</v>
      </c>
      <c r="V27" s="52">
        <v>23118</v>
      </c>
      <c r="W27" s="52">
        <v>14736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10565</v>
      </c>
      <c r="D28" s="52">
        <v>10615</v>
      </c>
      <c r="E28" s="52">
        <v>10968</v>
      </c>
      <c r="F28" s="52">
        <v>11979</v>
      </c>
      <c r="G28" s="52">
        <v>14063</v>
      </c>
      <c r="H28" s="52">
        <v>17547</v>
      </c>
      <c r="I28" s="52">
        <v>16491</v>
      </c>
      <c r="J28" s="52">
        <v>24716</v>
      </c>
      <c r="K28" s="52">
        <v>30182</v>
      </c>
      <c r="L28" s="52">
        <v>33459</v>
      </c>
      <c r="M28" s="52">
        <v>37245</v>
      </c>
      <c r="N28" s="52">
        <v>37072</v>
      </c>
      <c r="O28" s="52">
        <v>44258</v>
      </c>
      <c r="P28" s="52">
        <v>37095</v>
      </c>
      <c r="Q28" s="52">
        <v>44858</v>
      </c>
      <c r="R28" s="52">
        <v>51773</v>
      </c>
      <c r="S28" s="52">
        <v>60492</v>
      </c>
      <c r="T28" s="52">
        <v>58270</v>
      </c>
      <c r="U28" s="52">
        <v>63832</v>
      </c>
      <c r="V28" s="52">
        <v>61753</v>
      </c>
      <c r="W28" s="52">
        <v>65494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80976</v>
      </c>
      <c r="D31" s="36">
        <v>81137</v>
      </c>
      <c r="E31" s="36">
        <v>82266</v>
      </c>
      <c r="F31" s="36">
        <v>85314</v>
      </c>
      <c r="G31" s="36">
        <v>91281</v>
      </c>
      <c r="H31" s="36">
        <v>101242</v>
      </c>
      <c r="I31" s="36">
        <v>67798</v>
      </c>
      <c r="J31" s="36">
        <v>69718</v>
      </c>
      <c r="K31" s="36">
        <v>84902</v>
      </c>
      <c r="L31" s="36">
        <v>87968</v>
      </c>
      <c r="M31" s="36">
        <v>92627</v>
      </c>
      <c r="N31" s="36">
        <v>98372</v>
      </c>
      <c r="O31" s="36">
        <v>95969</v>
      </c>
      <c r="P31" s="36">
        <v>70323</v>
      </c>
      <c r="Q31" s="36">
        <v>79221</v>
      </c>
      <c r="R31" s="36">
        <v>91296</v>
      </c>
      <c r="S31" s="36">
        <v>101813</v>
      </c>
      <c r="T31" s="36">
        <v>102861</v>
      </c>
      <c r="U31" s="36">
        <v>97318</v>
      </c>
      <c r="V31" s="36">
        <v>94840</v>
      </c>
      <c r="W31" s="36">
        <v>91000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42097</v>
      </c>
      <c r="D35" s="52">
        <v>40639</v>
      </c>
      <c r="E35" s="52">
        <v>41802</v>
      </c>
      <c r="F35" s="52">
        <v>47567</v>
      </c>
      <c r="G35" s="52">
        <v>50702</v>
      </c>
      <c r="H35" s="52">
        <v>47364</v>
      </c>
      <c r="I35" s="52">
        <v>39823</v>
      </c>
      <c r="J35" s="52">
        <v>49288</v>
      </c>
      <c r="K35" s="52">
        <v>54780</v>
      </c>
      <c r="L35" s="52">
        <v>70154</v>
      </c>
      <c r="M35" s="52">
        <v>57168</v>
      </c>
      <c r="N35" s="52">
        <v>57494</v>
      </c>
      <c r="O35" s="52">
        <v>56640</v>
      </c>
      <c r="P35" s="52">
        <v>17237</v>
      </c>
      <c r="Q35" s="52">
        <v>27561</v>
      </c>
      <c r="R35" s="52">
        <v>46671</v>
      </c>
      <c r="S35" s="52">
        <v>52037</v>
      </c>
      <c r="T35" s="52">
        <v>73287</v>
      </c>
      <c r="U35" s="52">
        <v>75033</v>
      </c>
      <c r="V35" s="52">
        <v>57826</v>
      </c>
      <c r="W35" s="52">
        <v>49786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1549</v>
      </c>
      <c r="D37" s="52">
        <v>1512</v>
      </c>
      <c r="E37" s="52">
        <v>1929</v>
      </c>
      <c r="F37" s="52">
        <v>2544</v>
      </c>
      <c r="G37" s="52">
        <v>2960</v>
      </c>
      <c r="H37" s="52">
        <v>4447</v>
      </c>
      <c r="I37" s="52">
        <v>3202</v>
      </c>
      <c r="J37" s="52">
        <v>2844</v>
      </c>
      <c r="K37" s="52">
        <v>2851</v>
      </c>
      <c r="L37" s="52">
        <v>3836</v>
      </c>
      <c r="M37" s="52">
        <v>4278</v>
      </c>
      <c r="N37" s="52">
        <v>4701</v>
      </c>
      <c r="O37" s="52">
        <v>4740</v>
      </c>
      <c r="P37" s="52">
        <v>3689</v>
      </c>
      <c r="Q37" s="52">
        <v>2712</v>
      </c>
      <c r="R37" s="52">
        <v>2228</v>
      </c>
      <c r="S37" s="52">
        <v>3375</v>
      </c>
      <c r="T37" s="52">
        <v>4278</v>
      </c>
      <c r="U37" s="52">
        <v>5002</v>
      </c>
      <c r="V37" s="52">
        <v>6105</v>
      </c>
      <c r="W37" s="52">
        <v>5525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9796</v>
      </c>
      <c r="D39" s="52">
        <v>5162</v>
      </c>
      <c r="E39" s="52">
        <v>9326</v>
      </c>
      <c r="F39" s="52">
        <v>11638</v>
      </c>
      <c r="G39" s="52">
        <v>12041</v>
      </c>
      <c r="H39" s="52">
        <v>10385</v>
      </c>
      <c r="I39" s="52">
        <v>4763</v>
      </c>
      <c r="J39" s="52">
        <v>6146</v>
      </c>
      <c r="K39" s="52">
        <v>10094</v>
      </c>
      <c r="L39" s="52">
        <v>10863</v>
      </c>
      <c r="M39" s="52">
        <v>10273</v>
      </c>
      <c r="N39" s="52">
        <v>8034</v>
      </c>
      <c r="O39" s="52">
        <v>9998</v>
      </c>
      <c r="P39" s="52">
        <v>9614</v>
      </c>
      <c r="Q39" s="52">
        <v>11097</v>
      </c>
      <c r="R39" s="52">
        <v>8977</v>
      </c>
      <c r="S39" s="52">
        <v>10434</v>
      </c>
      <c r="T39" s="52">
        <v>19925</v>
      </c>
      <c r="U39" s="52">
        <v>12897</v>
      </c>
      <c r="V39" s="52">
        <v>10956</v>
      </c>
      <c r="W39" s="52">
        <v>7326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47</v>
      </c>
      <c r="D40" s="52">
        <v>26</v>
      </c>
      <c r="E40" s="52">
        <v>38</v>
      </c>
      <c r="F40" s="52">
        <v>98</v>
      </c>
      <c r="G40" s="52">
        <v>32</v>
      </c>
      <c r="H40" s="52">
        <v>86</v>
      </c>
      <c r="I40" s="52">
        <v>0</v>
      </c>
      <c r="J40" s="52">
        <v>106</v>
      </c>
      <c r="K40" s="52">
        <v>110</v>
      </c>
      <c r="L40" s="52">
        <v>76</v>
      </c>
      <c r="M40" s="52">
        <v>117</v>
      </c>
      <c r="N40" s="52">
        <v>49</v>
      </c>
      <c r="O40" s="52">
        <v>27</v>
      </c>
      <c r="P40" s="52">
        <v>269</v>
      </c>
      <c r="Q40" s="52">
        <v>0</v>
      </c>
      <c r="R40" s="52">
        <v>335</v>
      </c>
      <c r="S40" s="52">
        <v>0</v>
      </c>
      <c r="T40" s="52">
        <v>469</v>
      </c>
      <c r="U40" s="52">
        <v>128</v>
      </c>
      <c r="V40" s="52">
        <v>258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47147</v>
      </c>
      <c r="D41" s="52">
        <v>48390</v>
      </c>
      <c r="E41" s="52">
        <v>31186</v>
      </c>
      <c r="F41" s="52">
        <v>61114</v>
      </c>
      <c r="G41" s="52">
        <v>51507</v>
      </c>
      <c r="H41" s="52">
        <v>50936</v>
      </c>
      <c r="I41" s="52">
        <v>22600</v>
      </c>
      <c r="J41" s="52">
        <v>29796</v>
      </c>
      <c r="K41" s="52">
        <v>19923</v>
      </c>
      <c r="L41" s="52">
        <v>54654</v>
      </c>
      <c r="M41" s="52">
        <v>21921</v>
      </c>
      <c r="N41" s="52">
        <v>39785</v>
      </c>
      <c r="O41" s="52">
        <v>21351</v>
      </c>
      <c r="P41" s="52">
        <v>4899</v>
      </c>
      <c r="Q41" s="52">
        <v>3481</v>
      </c>
      <c r="R41" s="52">
        <v>16595</v>
      </c>
      <c r="S41" s="52">
        <v>26300</v>
      </c>
      <c r="T41" s="52">
        <v>30368</v>
      </c>
      <c r="U41" s="52">
        <v>19025</v>
      </c>
      <c r="V41" s="52">
        <v>29259</v>
      </c>
      <c r="W41" s="52">
        <v>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25595</v>
      </c>
      <c r="D42" s="52">
        <v>27700</v>
      </c>
      <c r="E42" s="52">
        <v>42943</v>
      </c>
      <c r="F42" s="52">
        <v>19272</v>
      </c>
      <c r="G42" s="52">
        <v>37258</v>
      </c>
      <c r="H42" s="52">
        <v>45430</v>
      </c>
      <c r="I42" s="52">
        <v>37529</v>
      </c>
      <c r="J42" s="52">
        <v>38880</v>
      </c>
      <c r="K42" s="52">
        <v>63670</v>
      </c>
      <c r="L42" s="52">
        <v>44319</v>
      </c>
      <c r="M42" s="52">
        <v>66327</v>
      </c>
      <c r="N42" s="52">
        <v>53180</v>
      </c>
      <c r="O42" s="52">
        <v>70080</v>
      </c>
      <c r="P42" s="52">
        <v>48680</v>
      </c>
      <c r="Q42" s="52">
        <v>61827</v>
      </c>
      <c r="R42" s="52">
        <v>74460</v>
      </c>
      <c r="S42" s="52">
        <v>71189</v>
      </c>
      <c r="T42" s="52">
        <v>78497</v>
      </c>
      <c r="U42" s="52">
        <v>92001</v>
      </c>
      <c r="V42" s="52">
        <v>62473</v>
      </c>
      <c r="W42" s="52">
        <v>83330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82585</v>
      </c>
      <c r="D45" s="36">
        <v>81278</v>
      </c>
      <c r="E45" s="36">
        <v>83498</v>
      </c>
      <c r="F45" s="36">
        <v>92118</v>
      </c>
      <c r="G45" s="36">
        <v>100841</v>
      </c>
      <c r="H45" s="36">
        <v>106838</v>
      </c>
      <c r="I45" s="36">
        <v>64899</v>
      </c>
      <c r="J45" s="36">
        <v>74930</v>
      </c>
      <c r="K45" s="36">
        <v>93803</v>
      </c>
      <c r="L45" s="36">
        <v>109908</v>
      </c>
      <c r="M45" s="36">
        <v>98643</v>
      </c>
      <c r="N45" s="36">
        <v>101055</v>
      </c>
      <c r="O45" s="36">
        <v>101457</v>
      </c>
      <c r="P45" s="36">
        <v>63480</v>
      </c>
      <c r="Q45" s="36">
        <v>76431</v>
      </c>
      <c r="R45" s="36">
        <v>100354</v>
      </c>
      <c r="S45" s="36">
        <v>107949</v>
      </c>
      <c r="T45" s="36">
        <v>129264</v>
      </c>
      <c r="U45" s="36">
        <v>124061</v>
      </c>
      <c r="V45" s="36">
        <v>102988</v>
      </c>
      <c r="W45" s="36">
        <v>90667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13703</v>
      </c>
      <c r="D49" s="52">
        <v>13626</v>
      </c>
      <c r="E49" s="52">
        <v>13725</v>
      </c>
      <c r="F49" s="52">
        <v>15134</v>
      </c>
      <c r="G49" s="52">
        <v>15911</v>
      </c>
      <c r="H49" s="52">
        <v>16744</v>
      </c>
      <c r="I49" s="52">
        <v>13274</v>
      </c>
      <c r="J49" s="52">
        <v>17436</v>
      </c>
      <c r="K49" s="52">
        <v>15248</v>
      </c>
      <c r="L49" s="52">
        <v>20644</v>
      </c>
      <c r="M49" s="52">
        <v>16004</v>
      </c>
      <c r="N49" s="52">
        <v>15241</v>
      </c>
      <c r="O49" s="52">
        <v>13950</v>
      </c>
      <c r="P49" s="52">
        <v>9508</v>
      </c>
      <c r="Q49" s="52">
        <v>14444</v>
      </c>
      <c r="R49" s="52">
        <v>18355</v>
      </c>
      <c r="S49" s="52">
        <v>18126</v>
      </c>
      <c r="T49" s="52">
        <v>24177</v>
      </c>
      <c r="U49" s="52">
        <v>22479</v>
      </c>
      <c r="V49" s="52">
        <v>16316</v>
      </c>
      <c r="W49" s="52">
        <v>12564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22</v>
      </c>
      <c r="D51" s="52">
        <v>16</v>
      </c>
      <c r="E51" s="52">
        <v>281</v>
      </c>
      <c r="F51" s="52">
        <v>680</v>
      </c>
      <c r="G51" s="52">
        <v>750</v>
      </c>
      <c r="H51" s="52">
        <v>1273</v>
      </c>
      <c r="I51" s="52">
        <v>886</v>
      </c>
      <c r="J51" s="52">
        <v>1092</v>
      </c>
      <c r="K51" s="52">
        <v>713</v>
      </c>
      <c r="L51" s="52">
        <v>1049</v>
      </c>
      <c r="M51" s="52">
        <v>662</v>
      </c>
      <c r="N51" s="52">
        <v>579</v>
      </c>
      <c r="O51" s="52">
        <v>491</v>
      </c>
      <c r="P51" s="52">
        <v>132</v>
      </c>
      <c r="Q51" s="52">
        <v>188</v>
      </c>
      <c r="R51" s="52">
        <v>143</v>
      </c>
      <c r="S51" s="52">
        <v>267</v>
      </c>
      <c r="T51" s="52">
        <v>367</v>
      </c>
      <c r="U51" s="52">
        <v>391</v>
      </c>
      <c r="V51" s="52">
        <v>429</v>
      </c>
      <c r="W51" s="52">
        <v>210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1625</v>
      </c>
      <c r="D53" s="52">
        <v>866</v>
      </c>
      <c r="E53" s="52">
        <v>1533</v>
      </c>
      <c r="F53" s="52">
        <v>1912</v>
      </c>
      <c r="G53" s="52">
        <v>1900</v>
      </c>
      <c r="H53" s="52">
        <v>1627</v>
      </c>
      <c r="I53" s="52">
        <v>974</v>
      </c>
      <c r="J53" s="52">
        <v>1430</v>
      </c>
      <c r="K53" s="52">
        <v>1641</v>
      </c>
      <c r="L53" s="52">
        <v>2041</v>
      </c>
      <c r="M53" s="52">
        <v>1667</v>
      </c>
      <c r="N53" s="52">
        <v>1211</v>
      </c>
      <c r="O53" s="52">
        <v>1375</v>
      </c>
      <c r="P53" s="52">
        <v>1441</v>
      </c>
      <c r="Q53" s="52">
        <v>2098</v>
      </c>
      <c r="R53" s="52">
        <v>1641</v>
      </c>
      <c r="S53" s="52">
        <v>1754</v>
      </c>
      <c r="T53" s="52">
        <v>3726</v>
      </c>
      <c r="U53" s="52">
        <v>2336</v>
      </c>
      <c r="V53" s="52">
        <v>1735</v>
      </c>
      <c r="W53" s="52">
        <v>1016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8</v>
      </c>
      <c r="D54" s="52">
        <v>4</v>
      </c>
      <c r="E54" s="52">
        <v>6</v>
      </c>
      <c r="F54" s="52">
        <v>16</v>
      </c>
      <c r="G54" s="52">
        <v>5</v>
      </c>
      <c r="H54" s="52">
        <v>14</v>
      </c>
      <c r="I54" s="52">
        <v>0</v>
      </c>
      <c r="J54" s="52">
        <v>25</v>
      </c>
      <c r="K54" s="52">
        <v>18</v>
      </c>
      <c r="L54" s="52">
        <v>14</v>
      </c>
      <c r="M54" s="52">
        <v>19</v>
      </c>
      <c r="N54" s="52">
        <v>8</v>
      </c>
      <c r="O54" s="52">
        <v>4</v>
      </c>
      <c r="P54" s="52">
        <v>41</v>
      </c>
      <c r="Q54" s="52">
        <v>0</v>
      </c>
      <c r="R54" s="52">
        <v>63</v>
      </c>
      <c r="S54" s="52">
        <v>0</v>
      </c>
      <c r="T54" s="52">
        <v>89</v>
      </c>
      <c r="U54" s="52">
        <v>25</v>
      </c>
      <c r="V54" s="52">
        <v>43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7823</v>
      </c>
      <c r="D55" s="52">
        <v>8112</v>
      </c>
      <c r="E55" s="52">
        <v>5127</v>
      </c>
      <c r="F55" s="52">
        <v>10040</v>
      </c>
      <c r="G55" s="52">
        <v>8127</v>
      </c>
      <c r="H55" s="52">
        <v>7983</v>
      </c>
      <c r="I55" s="52">
        <v>4623</v>
      </c>
      <c r="J55" s="52">
        <v>6934</v>
      </c>
      <c r="K55" s="52">
        <v>3239</v>
      </c>
      <c r="L55" s="52">
        <v>10264</v>
      </c>
      <c r="M55" s="52">
        <v>3558</v>
      </c>
      <c r="N55" s="52">
        <v>6001</v>
      </c>
      <c r="O55" s="52">
        <v>2936</v>
      </c>
      <c r="P55" s="52">
        <v>734</v>
      </c>
      <c r="Q55" s="52">
        <v>658</v>
      </c>
      <c r="R55" s="52">
        <v>3035</v>
      </c>
      <c r="S55" s="52">
        <v>4417</v>
      </c>
      <c r="T55" s="52">
        <v>5680</v>
      </c>
      <c r="U55" s="52">
        <v>3448</v>
      </c>
      <c r="V55" s="52">
        <v>4638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4247</v>
      </c>
      <c r="D56" s="52">
        <v>4644</v>
      </c>
      <c r="E56" s="52">
        <v>7059</v>
      </c>
      <c r="F56" s="52">
        <v>3166</v>
      </c>
      <c r="G56" s="52">
        <v>5879</v>
      </c>
      <c r="H56" s="52">
        <v>7120</v>
      </c>
      <c r="I56" s="52">
        <v>7677</v>
      </c>
      <c r="J56" s="52">
        <v>9047</v>
      </c>
      <c r="K56" s="52">
        <v>10350</v>
      </c>
      <c r="L56" s="52">
        <v>8325</v>
      </c>
      <c r="M56" s="52">
        <v>10760</v>
      </c>
      <c r="N56" s="52">
        <v>8021</v>
      </c>
      <c r="O56" s="52">
        <v>9635</v>
      </c>
      <c r="P56" s="52">
        <v>7292</v>
      </c>
      <c r="Q56" s="52">
        <v>11688</v>
      </c>
      <c r="R56" s="52">
        <v>13616</v>
      </c>
      <c r="S56" s="52">
        <v>11955</v>
      </c>
      <c r="T56" s="52">
        <v>14682</v>
      </c>
      <c r="U56" s="52">
        <v>16670</v>
      </c>
      <c r="V56" s="52">
        <v>9900</v>
      </c>
      <c r="W56" s="52">
        <v>11548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13703</v>
      </c>
      <c r="D59" s="36">
        <v>13626</v>
      </c>
      <c r="E59" s="36">
        <v>13725</v>
      </c>
      <c r="F59" s="36">
        <v>15134</v>
      </c>
      <c r="G59" s="36">
        <v>15911</v>
      </c>
      <c r="H59" s="36">
        <v>16744</v>
      </c>
      <c r="I59" s="36">
        <v>13274</v>
      </c>
      <c r="J59" s="36">
        <v>17436</v>
      </c>
      <c r="K59" s="36">
        <v>15248</v>
      </c>
      <c r="L59" s="36">
        <v>20644</v>
      </c>
      <c r="M59" s="36">
        <v>16004</v>
      </c>
      <c r="N59" s="36">
        <v>15241</v>
      </c>
      <c r="O59" s="36">
        <v>13950</v>
      </c>
      <c r="P59" s="36">
        <v>9508</v>
      </c>
      <c r="Q59" s="36">
        <v>14444</v>
      </c>
      <c r="R59" s="36">
        <v>18355</v>
      </c>
      <c r="S59" s="36">
        <v>18126</v>
      </c>
      <c r="T59" s="36">
        <v>24177</v>
      </c>
      <c r="U59" s="36">
        <v>22479</v>
      </c>
      <c r="V59" s="36">
        <v>16316</v>
      </c>
      <c r="W59" s="36">
        <v>12564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28394</v>
      </c>
      <c r="D63" s="52">
        <v>27013</v>
      </c>
      <c r="E63" s="52">
        <v>28077</v>
      </c>
      <c r="F63" s="52">
        <v>32433</v>
      </c>
      <c r="G63" s="52">
        <v>34791</v>
      </c>
      <c r="H63" s="52">
        <v>30620</v>
      </c>
      <c r="I63" s="52">
        <v>26549</v>
      </c>
      <c r="J63" s="52">
        <v>31852</v>
      </c>
      <c r="K63" s="52">
        <v>39532</v>
      </c>
      <c r="L63" s="52">
        <v>49510</v>
      </c>
      <c r="M63" s="52">
        <v>41164</v>
      </c>
      <c r="N63" s="52">
        <v>42253</v>
      </c>
      <c r="O63" s="52">
        <v>42690</v>
      </c>
      <c r="P63" s="52">
        <v>7729</v>
      </c>
      <c r="Q63" s="52">
        <v>13117</v>
      </c>
      <c r="R63" s="52">
        <v>28316</v>
      </c>
      <c r="S63" s="52">
        <v>33911</v>
      </c>
      <c r="T63" s="52">
        <v>49110</v>
      </c>
      <c r="U63" s="52">
        <v>52554</v>
      </c>
      <c r="V63" s="52">
        <v>41510</v>
      </c>
      <c r="W63" s="52">
        <v>37222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1527</v>
      </c>
      <c r="D65" s="52">
        <v>1496</v>
      </c>
      <c r="E65" s="52">
        <v>1648</v>
      </c>
      <c r="F65" s="52">
        <v>1864</v>
      </c>
      <c r="G65" s="52">
        <v>2210</v>
      </c>
      <c r="H65" s="52">
        <v>3174</v>
      </c>
      <c r="I65" s="52">
        <v>2316</v>
      </c>
      <c r="J65" s="52">
        <v>1752</v>
      </c>
      <c r="K65" s="52">
        <v>2138</v>
      </c>
      <c r="L65" s="52">
        <v>2787</v>
      </c>
      <c r="M65" s="52">
        <v>3616</v>
      </c>
      <c r="N65" s="52">
        <v>4122</v>
      </c>
      <c r="O65" s="52">
        <v>4249</v>
      </c>
      <c r="P65" s="52">
        <v>3557</v>
      </c>
      <c r="Q65" s="52">
        <v>2524</v>
      </c>
      <c r="R65" s="52">
        <v>2085</v>
      </c>
      <c r="S65" s="52">
        <v>3108</v>
      </c>
      <c r="T65" s="52">
        <v>3911</v>
      </c>
      <c r="U65" s="52">
        <v>4611</v>
      </c>
      <c r="V65" s="52">
        <v>5676</v>
      </c>
      <c r="W65" s="52">
        <v>5315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8171</v>
      </c>
      <c r="D67" s="52">
        <f t="shared" si="0"/>
        <v>4296</v>
      </c>
      <c r="E67" s="52">
        <f t="shared" si="0"/>
        <v>7793</v>
      </c>
      <c r="F67" s="52">
        <f t="shared" si="0"/>
        <v>9726</v>
      </c>
      <c r="G67" s="52">
        <f t="shared" si="0"/>
        <v>10141</v>
      </c>
      <c r="H67" s="52">
        <f t="shared" si="0"/>
        <v>8758</v>
      </c>
      <c r="I67" s="52">
        <f t="shared" si="0"/>
        <v>3789</v>
      </c>
      <c r="J67" s="52">
        <f t="shared" si="0"/>
        <v>4716</v>
      </c>
      <c r="K67" s="52">
        <f t="shared" si="0"/>
        <v>8453</v>
      </c>
      <c r="L67" s="52">
        <f t="shared" si="0"/>
        <v>8822</v>
      </c>
      <c r="M67" s="52">
        <f t="shared" si="0"/>
        <v>8606</v>
      </c>
      <c r="N67" s="52">
        <f t="shared" si="0"/>
        <v>6823</v>
      </c>
      <c r="O67" s="52">
        <f t="shared" si="0"/>
        <v>8623</v>
      </c>
      <c r="P67" s="52">
        <f t="shared" si="0"/>
        <v>8173</v>
      </c>
      <c r="Q67" s="52">
        <f t="shared" si="0"/>
        <v>8999</v>
      </c>
      <c r="R67" s="52">
        <f t="shared" ref="R67:V67" si="1">R39-R53</f>
        <v>7336</v>
      </c>
      <c r="S67" s="52">
        <f t="shared" si="1"/>
        <v>8680</v>
      </c>
      <c r="T67" s="52">
        <f t="shared" si="1"/>
        <v>16199</v>
      </c>
      <c r="U67" s="52">
        <f t="shared" si="1"/>
        <v>10561</v>
      </c>
      <c r="V67" s="52">
        <f t="shared" si="1"/>
        <v>9221</v>
      </c>
      <c r="W67" s="52">
        <f t="shared" ref="W67" si="2">W39-W53</f>
        <v>6310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39</v>
      </c>
      <c r="D68" s="52">
        <f t="shared" si="3"/>
        <v>22</v>
      </c>
      <c r="E68" s="52">
        <f t="shared" si="3"/>
        <v>32</v>
      </c>
      <c r="F68" s="52">
        <f t="shared" si="3"/>
        <v>82</v>
      </c>
      <c r="G68" s="52">
        <f t="shared" si="3"/>
        <v>27</v>
      </c>
      <c r="H68" s="52">
        <f t="shared" si="3"/>
        <v>72</v>
      </c>
      <c r="I68" s="52">
        <f t="shared" si="3"/>
        <v>0</v>
      </c>
      <c r="J68" s="52">
        <f t="shared" si="3"/>
        <v>81</v>
      </c>
      <c r="K68" s="52">
        <f t="shared" si="3"/>
        <v>92</v>
      </c>
      <c r="L68" s="52">
        <f t="shared" si="3"/>
        <v>62</v>
      </c>
      <c r="M68" s="52">
        <f t="shared" si="3"/>
        <v>98</v>
      </c>
      <c r="N68" s="52">
        <f t="shared" si="3"/>
        <v>41</v>
      </c>
      <c r="O68" s="52">
        <f t="shared" si="3"/>
        <v>23</v>
      </c>
      <c r="P68" s="52">
        <f t="shared" si="3"/>
        <v>228</v>
      </c>
      <c r="Q68" s="52">
        <f t="shared" si="3"/>
        <v>0</v>
      </c>
      <c r="R68" s="52">
        <f t="shared" ref="R68:V68" si="4">R40-R54</f>
        <v>272</v>
      </c>
      <c r="S68" s="52">
        <f t="shared" si="4"/>
        <v>0</v>
      </c>
      <c r="T68" s="52">
        <f t="shared" si="4"/>
        <v>380</v>
      </c>
      <c r="U68" s="52">
        <f t="shared" si="4"/>
        <v>103</v>
      </c>
      <c r="V68" s="52">
        <f t="shared" si="4"/>
        <v>215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39324</v>
      </c>
      <c r="D69" s="52">
        <f t="shared" si="6"/>
        <v>40278</v>
      </c>
      <c r="E69" s="52">
        <f t="shared" si="6"/>
        <v>26059</v>
      </c>
      <c r="F69" s="52">
        <f t="shared" si="6"/>
        <v>51074</v>
      </c>
      <c r="G69" s="52">
        <f t="shared" si="6"/>
        <v>43380</v>
      </c>
      <c r="H69" s="52">
        <f t="shared" si="6"/>
        <v>42953</v>
      </c>
      <c r="I69" s="52">
        <f t="shared" si="6"/>
        <v>17977</v>
      </c>
      <c r="J69" s="52">
        <f t="shared" si="6"/>
        <v>22862</v>
      </c>
      <c r="K69" s="52">
        <f t="shared" si="6"/>
        <v>16684</v>
      </c>
      <c r="L69" s="52">
        <f t="shared" si="6"/>
        <v>44390</v>
      </c>
      <c r="M69" s="52">
        <f t="shared" si="6"/>
        <v>18363</v>
      </c>
      <c r="N69" s="52">
        <f t="shared" si="6"/>
        <v>33784</v>
      </c>
      <c r="O69" s="52">
        <f t="shared" si="6"/>
        <v>18415</v>
      </c>
      <c r="P69" s="52">
        <f t="shared" si="6"/>
        <v>4165</v>
      </c>
      <c r="Q69" s="52">
        <f t="shared" si="6"/>
        <v>2823</v>
      </c>
      <c r="R69" s="52">
        <f t="shared" ref="R69:V69" si="7">R41-R55</f>
        <v>13560</v>
      </c>
      <c r="S69" s="52">
        <f t="shared" si="7"/>
        <v>21883</v>
      </c>
      <c r="T69" s="52">
        <f t="shared" si="7"/>
        <v>24688</v>
      </c>
      <c r="U69" s="52">
        <f t="shared" si="7"/>
        <v>15577</v>
      </c>
      <c r="V69" s="52">
        <f t="shared" si="7"/>
        <v>24621</v>
      </c>
      <c r="W69" s="52">
        <f t="shared" ref="W69" si="8">W41-W55</f>
        <v>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21348</v>
      </c>
      <c r="D70" s="52">
        <f t="shared" si="9"/>
        <v>23056</v>
      </c>
      <c r="E70" s="52">
        <f t="shared" si="9"/>
        <v>35884</v>
      </c>
      <c r="F70" s="52">
        <f t="shared" si="9"/>
        <v>16106</v>
      </c>
      <c r="G70" s="52">
        <f t="shared" si="9"/>
        <v>31379</v>
      </c>
      <c r="H70" s="52">
        <f t="shared" si="9"/>
        <v>38310</v>
      </c>
      <c r="I70" s="52">
        <f t="shared" si="9"/>
        <v>29852</v>
      </c>
      <c r="J70" s="52">
        <f t="shared" si="9"/>
        <v>29833</v>
      </c>
      <c r="K70" s="52">
        <f t="shared" si="9"/>
        <v>53320</v>
      </c>
      <c r="L70" s="52">
        <f t="shared" si="9"/>
        <v>35994</v>
      </c>
      <c r="M70" s="52">
        <f t="shared" si="9"/>
        <v>55567</v>
      </c>
      <c r="N70" s="52">
        <f t="shared" si="9"/>
        <v>45159</v>
      </c>
      <c r="O70" s="52">
        <f t="shared" si="9"/>
        <v>60445</v>
      </c>
      <c r="P70" s="52">
        <f t="shared" si="9"/>
        <v>41388</v>
      </c>
      <c r="Q70" s="52">
        <f t="shared" si="9"/>
        <v>50139</v>
      </c>
      <c r="R70" s="52">
        <f t="shared" ref="R70:V70" si="10">R42-R56</f>
        <v>60844</v>
      </c>
      <c r="S70" s="52">
        <f t="shared" si="10"/>
        <v>59234</v>
      </c>
      <c r="T70" s="52">
        <f t="shared" si="10"/>
        <v>63815</v>
      </c>
      <c r="U70" s="52">
        <f t="shared" si="10"/>
        <v>75331</v>
      </c>
      <c r="V70" s="52">
        <f t="shared" si="10"/>
        <v>52573</v>
      </c>
      <c r="W70" s="52">
        <f t="shared" ref="W70" si="11">W42-W56</f>
        <v>71782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68882</v>
      </c>
      <c r="D73" s="36">
        <v>67652</v>
      </c>
      <c r="E73" s="36">
        <v>69773</v>
      </c>
      <c r="F73" s="36">
        <v>76984</v>
      </c>
      <c r="G73" s="36">
        <v>84930</v>
      </c>
      <c r="H73" s="36">
        <v>90094</v>
      </c>
      <c r="I73" s="36">
        <v>51625</v>
      </c>
      <c r="J73" s="36">
        <v>57494</v>
      </c>
      <c r="K73" s="36">
        <v>78555</v>
      </c>
      <c r="L73" s="36">
        <v>89264</v>
      </c>
      <c r="M73" s="36">
        <v>82639</v>
      </c>
      <c r="N73" s="36">
        <v>85814</v>
      </c>
      <c r="O73" s="36">
        <v>87507</v>
      </c>
      <c r="P73" s="36">
        <v>53972</v>
      </c>
      <c r="Q73" s="36">
        <v>61987</v>
      </c>
      <c r="R73" s="36">
        <v>81999</v>
      </c>
      <c r="S73" s="36">
        <v>89823</v>
      </c>
      <c r="T73" s="36">
        <v>105087</v>
      </c>
      <c r="U73" s="36">
        <v>101582</v>
      </c>
      <c r="V73" s="36">
        <v>86672</v>
      </c>
      <c r="W73" s="36">
        <v>78103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8338</v>
      </c>
      <c r="I79" s="52">
        <f>RES_hhdet_numvin!I26</f>
        <v>13144</v>
      </c>
      <c r="J79" s="52">
        <f>RES_hhdet_numvin!J26</f>
        <v>22851</v>
      </c>
      <c r="K79" s="52">
        <f>RES_hhdet_numvin!K26</f>
        <v>31669</v>
      </c>
      <c r="L79" s="52">
        <f>RES_hhdet_numvin!L26</f>
        <v>47358</v>
      </c>
      <c r="M79" s="52">
        <f>RES_hhdet_numvin!M26</f>
        <v>43211</v>
      </c>
      <c r="N79" s="52">
        <f>RES_hhdet_numvin!N26</f>
        <v>47263</v>
      </c>
      <c r="O79" s="52">
        <f>RES_hhdet_numvin!O26</f>
        <v>49560</v>
      </c>
      <c r="P79" s="52">
        <f>RES_hhdet_numvin!P26</f>
        <v>15795</v>
      </c>
      <c r="Q79" s="52">
        <f>RES_hhdet_numvin!Q26</f>
        <v>26108</v>
      </c>
      <c r="R79" s="52">
        <f>RES_hhdet_numvin!R26</f>
        <v>45247</v>
      </c>
      <c r="S79" s="52">
        <f>RES_hhdet_numvin!S26</f>
        <v>51223</v>
      </c>
      <c r="T79" s="52">
        <f>RES_hhdet_numvin!T26</f>
        <v>72804</v>
      </c>
      <c r="U79" s="52">
        <f>RES_hhdet_numvin!U26</f>
        <v>74884</v>
      </c>
      <c r="V79" s="52">
        <f>RES_hhdet_numvin!V26</f>
        <v>57812</v>
      </c>
      <c r="W79" s="52">
        <f>RES_hhdet_numvin!W26</f>
        <v>49786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1170</v>
      </c>
      <c r="Q82" s="138">
        <f>RES_hhdet_numvin!Q29</f>
        <v>1482</v>
      </c>
      <c r="R82" s="138">
        <f>RES_hhdet_numvin!R29</f>
        <v>1613</v>
      </c>
      <c r="S82" s="138">
        <f>RES_hhdet_numvin!S29</f>
        <v>2894</v>
      </c>
      <c r="T82" s="138">
        <f>RES_hhdet_numvin!T29</f>
        <v>4003</v>
      </c>
      <c r="U82" s="138">
        <f>RES_hhdet_numvin!U29</f>
        <v>4900</v>
      </c>
      <c r="V82" s="138">
        <f>RES_hhdet_numvin!V29</f>
        <v>6083</v>
      </c>
      <c r="W82" s="138">
        <f>RES_hhdet_numvin!W29</f>
        <v>5525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3049</v>
      </c>
      <c r="Q84" s="138">
        <f>RES_hhdet_numvin!Q31</f>
        <v>6124</v>
      </c>
      <c r="R84" s="138">
        <f>RES_hhdet_numvin!R31</f>
        <v>6536</v>
      </c>
      <c r="S84" s="138">
        <f>RES_hhdet_numvin!S31</f>
        <v>8780</v>
      </c>
      <c r="T84" s="138">
        <f>RES_hhdet_numvin!T31</f>
        <v>18262</v>
      </c>
      <c r="U84" s="138">
        <f>RES_hhdet_numvin!U31</f>
        <v>12453</v>
      </c>
      <c r="V84" s="138">
        <f>RES_hhdet_numvin!V31</f>
        <v>10897</v>
      </c>
      <c r="W84" s="138">
        <f>RES_hhdet_numvin!W31</f>
        <v>7326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86</v>
      </c>
      <c r="Q85" s="138">
        <f>RES_hhdet_numvin!Q32</f>
        <v>0</v>
      </c>
      <c r="R85" s="138">
        <f>RES_hhdet_numvin!R32</f>
        <v>247</v>
      </c>
      <c r="S85" s="138">
        <f>RES_hhdet_numvin!S32</f>
        <v>0</v>
      </c>
      <c r="T85" s="138">
        <f>RES_hhdet_numvin!T32</f>
        <v>432</v>
      </c>
      <c r="U85" s="138">
        <f>RES_hhdet_numvin!U32</f>
        <v>126</v>
      </c>
      <c r="V85" s="138">
        <f>RES_hhdet_numvin!V32</f>
        <v>257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1555</v>
      </c>
      <c r="Q88" s="138">
        <f>RES_hhdet_numvin!Q35</f>
        <v>1927</v>
      </c>
      <c r="R88" s="138">
        <f>RES_hhdet_numvin!R35</f>
        <v>12078</v>
      </c>
      <c r="S88" s="138">
        <f>RES_hhdet_numvin!S35</f>
        <v>22102</v>
      </c>
      <c r="T88" s="138">
        <f>RES_hhdet_numvin!T35</f>
        <v>27828</v>
      </c>
      <c r="U88" s="138">
        <f>RES_hhdet_numvin!U35</f>
        <v>18366</v>
      </c>
      <c r="V88" s="138">
        <f>RES_hhdet_numvin!V35</f>
        <v>29092</v>
      </c>
      <c r="W88" s="138">
        <f>RES_hhdet_numvin!W35</f>
        <v>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15443</v>
      </c>
      <c r="Q89" s="138">
        <f>RES_hhdet_numvin!Q36</f>
        <v>34082</v>
      </c>
      <c r="R89" s="138">
        <f>RES_hhdet_numvin!R36</f>
        <v>54140</v>
      </c>
      <c r="S89" s="138">
        <f>RES_hhdet_numvin!S36</f>
        <v>59806</v>
      </c>
      <c r="T89" s="138">
        <f>RES_hhdet_numvin!T36</f>
        <v>71896</v>
      </c>
      <c r="U89" s="138">
        <f>RES_hhdet_numvin!U36</f>
        <v>88739</v>
      </c>
      <c r="V89" s="138">
        <f>RES_hhdet_numvin!V36</f>
        <v>62094</v>
      </c>
      <c r="W89" s="138">
        <f>RES_hhdet_numvin!W36</f>
        <v>83330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20150</v>
      </c>
      <c r="Q94" s="39">
        <f>RES_hhdet_numvin!Q41</f>
        <v>42126</v>
      </c>
      <c r="R94" s="39">
        <f>RES_hhdet_numvin!R41</f>
        <v>72970</v>
      </c>
      <c r="S94" s="39">
        <f>RES_hhdet_numvin!S41</f>
        <v>90672</v>
      </c>
      <c r="T94" s="39">
        <f>RES_hhdet_numvin!T41</f>
        <v>118397</v>
      </c>
      <c r="U94" s="39">
        <f>RES_hhdet_numvin!U41</f>
        <v>119699</v>
      </c>
      <c r="V94" s="39">
        <f>RES_hhdet_numvin!V41</f>
        <v>102372</v>
      </c>
      <c r="W94" s="39">
        <f>RES_hhdet_numvin!W41</f>
        <v>90667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898.6699928747887</v>
      </c>
      <c r="C98" s="117">
        <f t="shared" si="12"/>
        <v>916.89138828852776</v>
      </c>
      <c r="D98" s="117">
        <f t="shared" si="12"/>
        <v>835.12128447277132</v>
      </c>
      <c r="E98" s="117">
        <f t="shared" si="12"/>
        <v>741.87126477423669</v>
      </c>
      <c r="F98" s="117">
        <f t="shared" si="12"/>
        <v>944.22882073351832</v>
      </c>
      <c r="G98" s="117">
        <f t="shared" si="12"/>
        <v>850.71236327452482</v>
      </c>
      <c r="H98" s="117">
        <f t="shared" si="12"/>
        <v>904.84182180464802</v>
      </c>
      <c r="I98" s="117">
        <f t="shared" si="12"/>
        <v>616.29271279223167</v>
      </c>
      <c r="J98" s="117">
        <f t="shared" si="12"/>
        <v>791.49881608472174</v>
      </c>
      <c r="K98" s="117">
        <f t="shared" si="12"/>
        <v>770.17535156605527</v>
      </c>
      <c r="L98" s="117">
        <f t="shared" si="12"/>
        <v>865.3241459694525</v>
      </c>
      <c r="M98" s="117">
        <f t="shared" si="12"/>
        <v>820.04245999179182</v>
      </c>
      <c r="N98" s="117">
        <f t="shared" si="12"/>
        <v>769.14740893653448</v>
      </c>
      <c r="O98" s="117">
        <f t="shared" si="12"/>
        <v>925.37783637513382</v>
      </c>
      <c r="P98" s="117">
        <f t="shared" si="12"/>
        <v>759.62929877120416</v>
      </c>
      <c r="Q98" s="117">
        <f t="shared" si="12"/>
        <v>650.1804383478277</v>
      </c>
      <c r="R98" s="117">
        <f t="shared" ref="R98:V98" si="13">R99+R102+R104+R113</f>
        <v>803.49249727130064</v>
      </c>
      <c r="S98" s="117">
        <f t="shared" si="13"/>
        <v>636.73805146596089</v>
      </c>
      <c r="T98" s="117">
        <f t="shared" si="13"/>
        <v>901.79639107732169</v>
      </c>
      <c r="U98" s="117">
        <f t="shared" si="13"/>
        <v>829.3343874492341</v>
      </c>
      <c r="V98" s="117">
        <f t="shared" si="13"/>
        <v>901.87142306870908</v>
      </c>
      <c r="W98" s="117">
        <f t="shared" ref="W98" si="14">W99+W102+W104+W113</f>
        <v>840.27553197916586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766.00824737704568</v>
      </c>
      <c r="C99" s="122">
        <f t="shared" si="15"/>
        <v>784.05063130623432</v>
      </c>
      <c r="D99" s="122">
        <f t="shared" si="15"/>
        <v>698.4643557639331</v>
      </c>
      <c r="E99" s="122">
        <f t="shared" si="15"/>
        <v>605.16658520892122</v>
      </c>
      <c r="F99" s="122">
        <f t="shared" si="15"/>
        <v>798.95199156901185</v>
      </c>
      <c r="G99" s="122">
        <f t="shared" si="15"/>
        <v>705.18133481566645</v>
      </c>
      <c r="H99" s="122">
        <f t="shared" si="15"/>
        <v>760.46523878843175</v>
      </c>
      <c r="I99" s="122">
        <f t="shared" si="15"/>
        <v>469.93524009724604</v>
      </c>
      <c r="J99" s="122">
        <f t="shared" si="15"/>
        <v>651.68326434629228</v>
      </c>
      <c r="K99" s="122">
        <f t="shared" si="15"/>
        <v>628.09568605253776</v>
      </c>
      <c r="L99" s="122">
        <f t="shared" si="15"/>
        <v>714.25089247264441</v>
      </c>
      <c r="M99" s="122">
        <f t="shared" si="15"/>
        <v>662.88563623750156</v>
      </c>
      <c r="N99" s="122">
        <f t="shared" si="15"/>
        <v>617.526589553392</v>
      </c>
      <c r="O99" s="122">
        <f t="shared" si="15"/>
        <v>776.56599309899195</v>
      </c>
      <c r="P99" s="122">
        <f t="shared" si="15"/>
        <v>624.03169231499362</v>
      </c>
      <c r="Q99" s="122">
        <f t="shared" si="15"/>
        <v>517.45142458921487</v>
      </c>
      <c r="R99" s="122">
        <f t="shared" ref="R99:V99" si="16">SUM(R100:R101)</f>
        <v>667.08282148210617</v>
      </c>
      <c r="S99" s="122">
        <f t="shared" si="16"/>
        <v>492.63364473117571</v>
      </c>
      <c r="T99" s="122">
        <f t="shared" si="16"/>
        <v>745.5565997149389</v>
      </c>
      <c r="U99" s="122">
        <f t="shared" si="16"/>
        <v>673.89302057758073</v>
      </c>
      <c r="V99" s="122">
        <f t="shared" si="16"/>
        <v>745.39031983823941</v>
      </c>
      <c r="W99" s="122">
        <f t="shared" ref="W99" si="17">SUM(W100:W101)</f>
        <v>677.10242675110919</v>
      </c>
      <c r="DA99" s="130" t="s">
        <v>1592</v>
      </c>
    </row>
    <row r="100" spans="1:105" ht="12" customHeight="1" x14ac:dyDescent="0.25">
      <c r="A100" s="97" t="s">
        <v>74</v>
      </c>
      <c r="B100" s="98">
        <v>756.02252056832799</v>
      </c>
      <c r="C100" s="98">
        <v>773.85653456235502</v>
      </c>
      <c r="D100" s="98">
        <v>689.44032449720703</v>
      </c>
      <c r="E100" s="98">
        <v>597.45575063556203</v>
      </c>
      <c r="F100" s="98">
        <v>788.72838932813727</v>
      </c>
      <c r="G100" s="98">
        <v>696.14201101508161</v>
      </c>
      <c r="H100" s="98">
        <v>750.81802941062256</v>
      </c>
      <c r="I100" s="98">
        <v>464.00897645448163</v>
      </c>
      <c r="J100" s="98">
        <v>643.4283926192835</v>
      </c>
      <c r="K100" s="98">
        <v>620.11047197494042</v>
      </c>
      <c r="L100" s="98">
        <v>705.12489723238775</v>
      </c>
      <c r="M100" s="98">
        <v>654.40582502149641</v>
      </c>
      <c r="N100" s="98">
        <v>609.52487818859288</v>
      </c>
      <c r="O100" s="98">
        <v>766.34231119231811</v>
      </c>
      <c r="P100" s="98">
        <v>615.78563848285103</v>
      </c>
      <c r="Q100" s="98">
        <v>510.57226196617978</v>
      </c>
      <c r="R100" s="98">
        <v>658.21903267411892</v>
      </c>
      <c r="S100" s="98">
        <v>486.05883490971598</v>
      </c>
      <c r="T100" s="98">
        <v>735.4616981943243</v>
      </c>
      <c r="U100" s="98">
        <v>664.7313671539132</v>
      </c>
      <c r="V100" s="98">
        <v>735.11499097162493</v>
      </c>
      <c r="W100" s="98">
        <v>667.72827558039546</v>
      </c>
      <c r="DA100" s="63" t="s">
        <v>1593</v>
      </c>
    </row>
    <row r="101" spans="1:105" ht="12" customHeight="1" x14ac:dyDescent="0.25">
      <c r="A101" s="97" t="s">
        <v>53</v>
      </c>
      <c r="B101" s="98">
        <v>9.9857268087176543</v>
      </c>
      <c r="C101" s="98">
        <v>10.194096743879321</v>
      </c>
      <c r="D101" s="98">
        <v>9.0240312667261247</v>
      </c>
      <c r="E101" s="98">
        <v>7.710834573359139</v>
      </c>
      <c r="F101" s="98">
        <v>10.223602240874543</v>
      </c>
      <c r="G101" s="98">
        <v>9.0393238005848318</v>
      </c>
      <c r="H101" s="98">
        <v>9.6472093778092312</v>
      </c>
      <c r="I101" s="98">
        <v>5.9262636427644173</v>
      </c>
      <c r="J101" s="98">
        <v>8.2548717270087444</v>
      </c>
      <c r="K101" s="98">
        <v>7.9852140775972975</v>
      </c>
      <c r="L101" s="98">
        <v>9.1259952402566995</v>
      </c>
      <c r="M101" s="98">
        <v>8.4798112160051602</v>
      </c>
      <c r="N101" s="98">
        <v>8.0017113647991192</v>
      </c>
      <c r="O101" s="98">
        <v>10.223681906673885</v>
      </c>
      <c r="P101" s="98">
        <v>8.2460538321426409</v>
      </c>
      <c r="Q101" s="98">
        <v>6.8791626230351337</v>
      </c>
      <c r="R101" s="98">
        <v>8.8637888079872802</v>
      </c>
      <c r="S101" s="98">
        <v>6.5748098214597226</v>
      </c>
      <c r="T101" s="98">
        <v>10.094901520614558</v>
      </c>
      <c r="U101" s="98">
        <v>9.1616534236675449</v>
      </c>
      <c r="V101" s="98">
        <v>10.275328866614453</v>
      </c>
      <c r="W101" s="98">
        <v>9.3741511707137555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0.62940891584306102</v>
      </c>
      <c r="C102" s="122">
        <f t="shared" si="18"/>
        <v>0.6277338253810314</v>
      </c>
      <c r="D102" s="122">
        <f t="shared" si="18"/>
        <v>0.62552730641106524</v>
      </c>
      <c r="E102" s="122">
        <f t="shared" si="18"/>
        <v>1.172061453728743</v>
      </c>
      <c r="F102" s="122">
        <f t="shared" si="18"/>
        <v>0.64515919477231731</v>
      </c>
      <c r="G102" s="122">
        <f t="shared" si="18"/>
        <v>0.71689472198861537</v>
      </c>
      <c r="H102" s="122">
        <f t="shared" si="18"/>
        <v>1.1774999474763974</v>
      </c>
      <c r="I102" s="122">
        <f t="shared" si="18"/>
        <v>0.93285345754923621</v>
      </c>
      <c r="J102" s="122">
        <f t="shared" si="18"/>
        <v>1.0310486853846759</v>
      </c>
      <c r="K102" s="122">
        <f t="shared" si="18"/>
        <v>1.0631353026527885</v>
      </c>
      <c r="L102" s="122">
        <f t="shared" si="18"/>
        <v>1.2712606291303417</v>
      </c>
      <c r="M102" s="122">
        <f t="shared" si="18"/>
        <v>1.3950451054277082</v>
      </c>
      <c r="N102" s="122">
        <f t="shared" si="18"/>
        <v>1.4319984797707861</v>
      </c>
      <c r="O102" s="122">
        <f t="shared" si="18"/>
        <v>1.4260958182623451</v>
      </c>
      <c r="P102" s="122">
        <f t="shared" si="18"/>
        <v>1.3691650440339824</v>
      </c>
      <c r="Q102" s="122">
        <f t="shared" si="18"/>
        <v>1.3129878058659967</v>
      </c>
      <c r="R102" s="122">
        <f t="shared" si="18"/>
        <v>1.3412514364410599</v>
      </c>
      <c r="S102" s="122">
        <f t="shared" si="18"/>
        <v>1.3717292463396082</v>
      </c>
      <c r="T102" s="122">
        <f t="shared" si="18"/>
        <v>1.2639483172490038</v>
      </c>
      <c r="U102" s="122">
        <f t="shared" si="18"/>
        <v>1.2831727663067307</v>
      </c>
      <c r="V102" s="122">
        <f t="shared" si="18"/>
        <v>1.3323207918413988</v>
      </c>
      <c r="W102" s="122">
        <f t="shared" si="18"/>
        <v>1.530155059753352</v>
      </c>
      <c r="DA102" s="130" t="s">
        <v>1595</v>
      </c>
    </row>
    <row r="103" spans="1:105" ht="12" customHeight="1" x14ac:dyDescent="0.25">
      <c r="A103" s="97" t="s">
        <v>53</v>
      </c>
      <c r="B103" s="98">
        <v>0.62940891584306102</v>
      </c>
      <c r="C103" s="98">
        <v>0.6277338253810314</v>
      </c>
      <c r="D103" s="98">
        <v>0.62552730641106524</v>
      </c>
      <c r="E103" s="98">
        <v>1.172061453728743</v>
      </c>
      <c r="F103" s="98">
        <v>0.64515919477231731</v>
      </c>
      <c r="G103" s="98">
        <v>0.71689472198861537</v>
      </c>
      <c r="H103" s="98">
        <v>1.1774999474763974</v>
      </c>
      <c r="I103" s="98">
        <v>0.93285345754923621</v>
      </c>
      <c r="J103" s="98">
        <v>1.0310486853846759</v>
      </c>
      <c r="K103" s="98">
        <v>1.0631353026527885</v>
      </c>
      <c r="L103" s="98">
        <v>1.2712606291303417</v>
      </c>
      <c r="M103" s="98">
        <v>1.3950451054277082</v>
      </c>
      <c r="N103" s="98">
        <v>1.4319984797707861</v>
      </c>
      <c r="O103" s="98">
        <v>1.4260958182623451</v>
      </c>
      <c r="P103" s="98">
        <v>1.3691650440339824</v>
      </c>
      <c r="Q103" s="98">
        <v>1.3129878058659967</v>
      </c>
      <c r="R103" s="98">
        <v>1.3412514364410599</v>
      </c>
      <c r="S103" s="98">
        <v>1.3717292463396082</v>
      </c>
      <c r="T103" s="98">
        <v>1.2639483172490038</v>
      </c>
      <c r="U103" s="98">
        <v>1.2831727663067307</v>
      </c>
      <c r="V103" s="98">
        <v>1.3323207918413988</v>
      </c>
      <c r="W103" s="98">
        <v>1.530155059753352</v>
      </c>
      <c r="DA103" s="63" t="s">
        <v>1596</v>
      </c>
    </row>
    <row r="104" spans="1:105" ht="12" customHeight="1" x14ac:dyDescent="0.25">
      <c r="A104" s="121" t="s">
        <v>55</v>
      </c>
      <c r="B104" s="122">
        <v>95.83593229956368</v>
      </c>
      <c r="C104" s="122">
        <v>94.594039907636997</v>
      </c>
      <c r="D104" s="122">
        <v>97.498334976488309</v>
      </c>
      <c r="E104" s="122">
        <v>96.130538920715367</v>
      </c>
      <c r="F104" s="122">
        <v>103.6060144074618</v>
      </c>
      <c r="G104" s="122">
        <v>102.27787802909347</v>
      </c>
      <c r="H104" s="122">
        <v>101.20736126705322</v>
      </c>
      <c r="I104" s="122">
        <v>106.01509935914069</v>
      </c>
      <c r="J104" s="122">
        <v>100.84231494440047</v>
      </c>
      <c r="K104" s="122">
        <v>102.68245894173555</v>
      </c>
      <c r="L104" s="122">
        <v>109.01781025450754</v>
      </c>
      <c r="M104" s="122">
        <v>117.99717958307616</v>
      </c>
      <c r="N104" s="122">
        <v>111.820570503927</v>
      </c>
      <c r="O104" s="122">
        <v>108.93718515190361</v>
      </c>
      <c r="P104" s="122">
        <v>97.986476452576653</v>
      </c>
      <c r="Q104" s="122">
        <v>96.955985332463825</v>
      </c>
      <c r="R104" s="122">
        <v>101.508670055679</v>
      </c>
      <c r="S104" s="122">
        <v>106.65585055148155</v>
      </c>
      <c r="T104" s="122">
        <v>119.46353801267033</v>
      </c>
      <c r="U104" s="122">
        <v>117.51207039596268</v>
      </c>
      <c r="V104" s="122">
        <v>119.11871021308156</v>
      </c>
      <c r="W104" s="122">
        <v>124.09183786453607</v>
      </c>
      <c r="DA104" s="130" t="s">
        <v>1597</v>
      </c>
    </row>
    <row r="105" spans="1:105" ht="12" customHeight="1" x14ac:dyDescent="0.25">
      <c r="A105" s="97" t="s">
        <v>141</v>
      </c>
      <c r="B105" s="98">
        <v>19.281121767565558</v>
      </c>
      <c r="C105" s="98">
        <v>17.522008236255552</v>
      </c>
      <c r="D105" s="98">
        <v>15.831232225054944</v>
      </c>
      <c r="E105" s="98">
        <v>12.767610849295902</v>
      </c>
      <c r="F105" s="98">
        <v>17.130277146702525</v>
      </c>
      <c r="G105" s="98">
        <v>14.300369398923152</v>
      </c>
      <c r="H105" s="98">
        <v>13.871283262459485</v>
      </c>
      <c r="I105" s="98">
        <v>10.730453112820262</v>
      </c>
      <c r="J105" s="98">
        <v>12.092744127017639</v>
      </c>
      <c r="K105" s="98">
        <v>12.060544645075121</v>
      </c>
      <c r="L105" s="98">
        <v>13.03294123500118</v>
      </c>
      <c r="M105" s="98">
        <v>14.100515037406021</v>
      </c>
      <c r="N105" s="98">
        <v>12.18954633834182</v>
      </c>
      <c r="O105" s="98">
        <v>10.840353139486679</v>
      </c>
      <c r="P105" s="98">
        <v>11.967532498291915</v>
      </c>
      <c r="Q105" s="98">
        <v>9.9149281997000287</v>
      </c>
      <c r="R105" s="98">
        <v>12.949360055105558</v>
      </c>
      <c r="S105" s="98">
        <v>10.387598272036241</v>
      </c>
      <c r="T105" s="98">
        <v>16.543313361874198</v>
      </c>
      <c r="U105" s="98">
        <v>15.240115620246595</v>
      </c>
      <c r="V105" s="98">
        <v>16.598367262631061</v>
      </c>
      <c r="W105" s="98">
        <v>14.107363138417659</v>
      </c>
      <c r="DA105" s="63" t="s">
        <v>1598</v>
      </c>
    </row>
    <row r="106" spans="1:105" ht="12" customHeight="1" x14ac:dyDescent="0.25">
      <c r="A106" s="97" t="s">
        <v>140</v>
      </c>
      <c r="B106" s="98">
        <v>2.8733152117398526E-2</v>
      </c>
      <c r="C106" s="98">
        <v>3.0782541784304254E-2</v>
      </c>
      <c r="D106" s="98">
        <v>3.1168557689340629E-2</v>
      </c>
      <c r="E106" s="98">
        <v>2.8722556963851106E-2</v>
      </c>
      <c r="F106" s="98">
        <v>5.497785663721147E-2</v>
      </c>
      <c r="G106" s="98">
        <v>4.8418477420778386E-2</v>
      </c>
      <c r="H106" s="98">
        <v>6.0736892274054793E-2</v>
      </c>
      <c r="I106" s="98">
        <v>4.741418332401582E-2</v>
      </c>
      <c r="J106" s="98">
        <v>6.6468942085201016E-2</v>
      </c>
      <c r="K106" s="98">
        <v>7.6139803497003375E-2</v>
      </c>
      <c r="L106" s="98">
        <v>8.4873416814494701E-2</v>
      </c>
      <c r="M106" s="98">
        <v>0.10541406604954828</v>
      </c>
      <c r="N106" s="98">
        <v>9.2390968748993524E-2</v>
      </c>
      <c r="O106" s="98">
        <v>7.7061536192415098E-2</v>
      </c>
      <c r="P106" s="98">
        <v>0.1153867701240644</v>
      </c>
      <c r="Q106" s="98">
        <v>8.219973672495498E-2</v>
      </c>
      <c r="R106" s="98">
        <v>0.14817358461284269</v>
      </c>
      <c r="S106" s="98">
        <v>0.1075777126124873</v>
      </c>
      <c r="T106" s="98">
        <v>0.22354483726276586</v>
      </c>
      <c r="U106" s="98">
        <v>0.20537836969419038</v>
      </c>
      <c r="V106" s="98">
        <v>0.25092713415833767</v>
      </c>
      <c r="W106" s="98">
        <v>0.20219356322126641</v>
      </c>
      <c r="DA106" s="63" t="s">
        <v>1599</v>
      </c>
    </row>
    <row r="107" spans="1:105" ht="12" customHeight="1" x14ac:dyDescent="0.25">
      <c r="A107" s="100" t="s">
        <v>50</v>
      </c>
      <c r="B107" s="101">
        <v>1.5369767239809659E-2</v>
      </c>
      <c r="C107" s="101">
        <v>1.5728914729479487E-2</v>
      </c>
      <c r="D107" s="101">
        <v>1.6271830567788585E-2</v>
      </c>
      <c r="E107" s="101">
        <v>1.4913863450054379E-2</v>
      </c>
      <c r="F107" s="101">
        <v>3.0147679863313494E-2</v>
      </c>
      <c r="G107" s="101">
        <v>2.6112117426527619E-2</v>
      </c>
      <c r="H107" s="101">
        <v>3.2469358920556253E-2</v>
      </c>
      <c r="I107" s="101">
        <v>2.7550678377702219E-2</v>
      </c>
      <c r="J107" s="101">
        <v>3.5503082654375365E-2</v>
      </c>
      <c r="K107" s="101">
        <v>4.1016390224898377E-2</v>
      </c>
      <c r="L107" s="101">
        <v>4.5384813443654887E-2</v>
      </c>
      <c r="M107" s="101">
        <v>5.8156259910937369E-2</v>
      </c>
      <c r="N107" s="101">
        <v>5.1083979697281186E-2</v>
      </c>
      <c r="O107" s="101">
        <v>4.403174620160738E-2</v>
      </c>
      <c r="P107" s="101">
        <v>5.9037060697841176E-2</v>
      </c>
      <c r="Q107" s="101">
        <v>4.122491559231746E-2</v>
      </c>
      <c r="R107" s="101">
        <v>7.4322059671876592E-2</v>
      </c>
      <c r="S107" s="101">
        <v>5.6343693249522583E-2</v>
      </c>
      <c r="T107" s="101">
        <v>0.10718218165412818</v>
      </c>
      <c r="U107" s="101">
        <v>9.869724812543676E-2</v>
      </c>
      <c r="V107" s="101">
        <v>0.11391613289802563</v>
      </c>
      <c r="W107" s="101">
        <v>0.1001642434018795</v>
      </c>
      <c r="DA107" s="131" t="s">
        <v>1600</v>
      </c>
    </row>
    <row r="108" spans="1:105" ht="12" customHeight="1" x14ac:dyDescent="0.25">
      <c r="A108" s="103" t="s">
        <v>52</v>
      </c>
      <c r="B108" s="104">
        <v>1.3363384877588867E-2</v>
      </c>
      <c r="C108" s="104">
        <v>1.5053627054824766E-2</v>
      </c>
      <c r="D108" s="104">
        <v>1.4896727121552045E-2</v>
      </c>
      <c r="E108" s="104">
        <v>1.3808693513796728E-2</v>
      </c>
      <c r="F108" s="104">
        <v>2.4830176773897976E-2</v>
      </c>
      <c r="G108" s="104">
        <v>2.2306359994250763E-2</v>
      </c>
      <c r="H108" s="104">
        <v>2.826753335349854E-2</v>
      </c>
      <c r="I108" s="104">
        <v>1.9863504946313601E-2</v>
      </c>
      <c r="J108" s="104">
        <v>3.0965859430825644E-2</v>
      </c>
      <c r="K108" s="104">
        <v>3.5123413272104997E-2</v>
      </c>
      <c r="L108" s="104">
        <v>3.9488603370839814E-2</v>
      </c>
      <c r="M108" s="104">
        <v>4.7257806138610907E-2</v>
      </c>
      <c r="N108" s="104">
        <v>4.1306989051712331E-2</v>
      </c>
      <c r="O108" s="104">
        <v>3.3029789990807711E-2</v>
      </c>
      <c r="P108" s="104">
        <v>5.6349709426223228E-2</v>
      </c>
      <c r="Q108" s="104">
        <v>4.0974821132637521E-2</v>
      </c>
      <c r="R108" s="104">
        <v>7.3851524940966085E-2</v>
      </c>
      <c r="S108" s="104">
        <v>5.1234019362964713E-2</v>
      </c>
      <c r="T108" s="104">
        <v>0.11636265560863769</v>
      </c>
      <c r="U108" s="104">
        <v>0.10668112156875363</v>
      </c>
      <c r="V108" s="104">
        <v>0.13701100126031207</v>
      </c>
      <c r="W108" s="104">
        <v>0.1020293198193869</v>
      </c>
      <c r="DA108" s="132" t="s">
        <v>1601</v>
      </c>
    </row>
    <row r="109" spans="1:105" ht="12" customHeight="1" x14ac:dyDescent="0.25">
      <c r="A109" s="106" t="s">
        <v>122</v>
      </c>
      <c r="B109" s="101">
        <v>65.937115964578098</v>
      </c>
      <c r="C109" s="101">
        <v>64.191920464151337</v>
      </c>
      <c r="D109" s="101">
        <v>65.387172666286943</v>
      </c>
      <c r="E109" s="101">
        <v>61.483437142102296</v>
      </c>
      <c r="F109" s="101">
        <v>62.748600268434487</v>
      </c>
      <c r="G109" s="101">
        <v>60.363938273719974</v>
      </c>
      <c r="H109" s="101">
        <v>55.650978198525031</v>
      </c>
      <c r="I109" s="101">
        <v>56.479415273220134</v>
      </c>
      <c r="J109" s="101">
        <v>50.813560630311919</v>
      </c>
      <c r="K109" s="101">
        <v>46.424380309818389</v>
      </c>
      <c r="L109" s="101">
        <v>49.031995714987517</v>
      </c>
      <c r="M109" s="101">
        <v>47.744792381208669</v>
      </c>
      <c r="N109" s="101">
        <v>43.217927659334137</v>
      </c>
      <c r="O109" s="101">
        <v>38.122492545237293</v>
      </c>
      <c r="P109" s="101">
        <v>30.60819149384276</v>
      </c>
      <c r="Q109" s="101">
        <v>27.25349758264122</v>
      </c>
      <c r="R109" s="101">
        <v>24.703584306938755</v>
      </c>
      <c r="S109" s="101">
        <v>25.455425148473317</v>
      </c>
      <c r="T109" s="101">
        <v>25.544971293175877</v>
      </c>
      <c r="U109" s="101">
        <v>23.393215718746422</v>
      </c>
      <c r="V109" s="101">
        <v>24.207728740909321</v>
      </c>
      <c r="W109" s="101">
        <v>22.805397136055923</v>
      </c>
      <c r="DA109" s="131" t="s">
        <v>1602</v>
      </c>
    </row>
    <row r="110" spans="1:105" ht="12" customHeight="1" x14ac:dyDescent="0.25">
      <c r="A110" s="107" t="s">
        <v>121</v>
      </c>
      <c r="B110" s="104">
        <v>10.588961415302617</v>
      </c>
      <c r="C110" s="104">
        <v>12.84932866544581</v>
      </c>
      <c r="D110" s="104">
        <v>16.248761527457077</v>
      </c>
      <c r="E110" s="104">
        <v>21.850768372353322</v>
      </c>
      <c r="F110" s="104">
        <v>23.672159135687579</v>
      </c>
      <c r="G110" s="104">
        <v>27.565151879029571</v>
      </c>
      <c r="H110" s="104">
        <v>31.624362913794641</v>
      </c>
      <c r="I110" s="104">
        <v>38.757816789776285</v>
      </c>
      <c r="J110" s="104">
        <v>37.869541244985712</v>
      </c>
      <c r="K110" s="104">
        <v>44.121394183345039</v>
      </c>
      <c r="L110" s="104">
        <v>46.867999887704336</v>
      </c>
      <c r="M110" s="104">
        <v>56.046458098411918</v>
      </c>
      <c r="N110" s="104">
        <v>56.320705537502043</v>
      </c>
      <c r="O110" s="104">
        <v>59.897277930987222</v>
      </c>
      <c r="P110" s="104">
        <v>55.295365690317922</v>
      </c>
      <c r="Q110" s="104">
        <v>59.705359813397628</v>
      </c>
      <c r="R110" s="104">
        <v>63.707552109021847</v>
      </c>
      <c r="S110" s="104">
        <v>70.7052494183595</v>
      </c>
      <c r="T110" s="104">
        <v>77.151708520357488</v>
      </c>
      <c r="U110" s="104">
        <v>78.673360687275476</v>
      </c>
      <c r="V110" s="104">
        <v>78.061687075382835</v>
      </c>
      <c r="W110" s="104">
        <v>86.976884026841219</v>
      </c>
      <c r="DA110" s="132" t="s">
        <v>1603</v>
      </c>
    </row>
    <row r="111" spans="1:105" ht="12" customHeight="1" x14ac:dyDescent="0.25">
      <c r="A111" s="108" t="s">
        <v>53</v>
      </c>
      <c r="B111" s="98">
        <v>5.3645204823726624</v>
      </c>
      <c r="C111" s="98">
        <v>6.1872989156701017</v>
      </c>
      <c r="D111" s="98">
        <v>8.0006813558646517</v>
      </c>
      <c r="E111" s="98">
        <v>10.711709589181243</v>
      </c>
      <c r="F111" s="98">
        <v>12.286101222964087</v>
      </c>
      <c r="G111" s="98">
        <v>14.067107565955762</v>
      </c>
      <c r="H111" s="98">
        <v>15.971322545026222</v>
      </c>
      <c r="I111" s="98">
        <v>21.495102462034307</v>
      </c>
      <c r="J111" s="98">
        <v>19.143723208224664</v>
      </c>
      <c r="K111" s="98">
        <v>22.570881607721137</v>
      </c>
      <c r="L111" s="98">
        <v>23.778572142344878</v>
      </c>
      <c r="M111" s="98">
        <v>29.56415300869233</v>
      </c>
      <c r="N111" s="98">
        <v>29.778110444434805</v>
      </c>
      <c r="O111" s="98">
        <v>32.889514493498126</v>
      </c>
      <c r="P111" s="98">
        <v>27.061313014605073</v>
      </c>
      <c r="Q111" s="98">
        <v>28.999050501472087</v>
      </c>
      <c r="R111" s="98">
        <v>31.171090087176271</v>
      </c>
      <c r="S111" s="98">
        <v>36.504492905605616</v>
      </c>
      <c r="T111" s="98">
        <v>36.579432356281281</v>
      </c>
      <c r="U111" s="98">
        <v>37.389831535253762</v>
      </c>
      <c r="V111" s="98">
        <v>34.739152848529784</v>
      </c>
      <c r="W111" s="98">
        <v>42.428496999510671</v>
      </c>
      <c r="DA111" s="63" t="s">
        <v>1604</v>
      </c>
    </row>
    <row r="112" spans="1:105" ht="12" customHeight="1" x14ac:dyDescent="0.25">
      <c r="A112" s="108" t="s">
        <v>52</v>
      </c>
      <c r="B112" s="98">
        <v>5.2244409329299542</v>
      </c>
      <c r="C112" s="98">
        <v>6.6620297497757077</v>
      </c>
      <c r="D112" s="98">
        <v>8.2480801715924272</v>
      </c>
      <c r="E112" s="98">
        <v>11.139058783172077</v>
      </c>
      <c r="F112" s="98">
        <v>11.386057912723494</v>
      </c>
      <c r="G112" s="98">
        <v>13.498044313073807</v>
      </c>
      <c r="H112" s="98">
        <v>15.653040368768417</v>
      </c>
      <c r="I112" s="98">
        <v>17.262714327741978</v>
      </c>
      <c r="J112" s="98">
        <v>18.725818036761044</v>
      </c>
      <c r="K112" s="98">
        <v>21.550512575623902</v>
      </c>
      <c r="L112" s="98">
        <v>23.089427745359458</v>
      </c>
      <c r="M112" s="98">
        <v>26.482305089719592</v>
      </c>
      <c r="N112" s="98">
        <v>26.542595093067238</v>
      </c>
      <c r="O112" s="98">
        <v>27.007763437489096</v>
      </c>
      <c r="P112" s="98">
        <v>28.234052675712849</v>
      </c>
      <c r="Q112" s="98">
        <v>30.706309311925541</v>
      </c>
      <c r="R112" s="98">
        <v>32.53646202184558</v>
      </c>
      <c r="S112" s="98">
        <v>34.200756512753877</v>
      </c>
      <c r="T112" s="98">
        <v>40.572276164076207</v>
      </c>
      <c r="U112" s="98">
        <v>41.283529152021714</v>
      </c>
      <c r="V112" s="98">
        <v>43.322534226853051</v>
      </c>
      <c r="W112" s="98">
        <v>44.548387027330548</v>
      </c>
      <c r="DA112" s="63" t="s">
        <v>1605</v>
      </c>
    </row>
    <row r="113" spans="1:105" ht="12" customHeight="1" x14ac:dyDescent="0.25">
      <c r="A113" s="121" t="s">
        <v>54</v>
      </c>
      <c r="B113" s="122">
        <v>36.19640428233631</v>
      </c>
      <c r="C113" s="122">
        <v>37.618983249275452</v>
      </c>
      <c r="D113" s="122">
        <v>38.533066425938863</v>
      </c>
      <c r="E113" s="122">
        <v>39.40207919087144</v>
      </c>
      <c r="F113" s="122">
        <v>41.025655562272405</v>
      </c>
      <c r="G113" s="122">
        <v>42.53625570777627</v>
      </c>
      <c r="H113" s="122">
        <v>41.991721801686687</v>
      </c>
      <c r="I113" s="122">
        <v>39.409519878295704</v>
      </c>
      <c r="J113" s="122">
        <v>37.942188108644388</v>
      </c>
      <c r="K113" s="122">
        <v>38.334071269129261</v>
      </c>
      <c r="L113" s="122">
        <v>40.784182613170323</v>
      </c>
      <c r="M113" s="122">
        <v>37.764599065786442</v>
      </c>
      <c r="N113" s="122">
        <v>38.368250399444705</v>
      </c>
      <c r="O113" s="122">
        <v>38.448562305975948</v>
      </c>
      <c r="P113" s="122">
        <v>36.241964959599997</v>
      </c>
      <c r="Q113" s="122">
        <v>34.46004062028306</v>
      </c>
      <c r="R113" s="122">
        <v>33.559754297074385</v>
      </c>
      <c r="S113" s="122">
        <v>36.076826936964082</v>
      </c>
      <c r="T113" s="122">
        <v>35.512305032463345</v>
      </c>
      <c r="U113" s="122">
        <v>36.646123709383907</v>
      </c>
      <c r="V113" s="122">
        <v>36.030072225546654</v>
      </c>
      <c r="W113" s="122">
        <v>37.551112303767191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36.19640428233631</v>
      </c>
      <c r="C115" s="33">
        <v>37.618983249275452</v>
      </c>
      <c r="D115" s="33">
        <v>38.533066425938863</v>
      </c>
      <c r="E115" s="33">
        <v>39.40207919087144</v>
      </c>
      <c r="F115" s="33">
        <v>41.025655562272405</v>
      </c>
      <c r="G115" s="33">
        <v>42.53625570777627</v>
      </c>
      <c r="H115" s="33">
        <v>41.991721801686687</v>
      </c>
      <c r="I115" s="33">
        <v>39.409519878295704</v>
      </c>
      <c r="J115" s="33">
        <v>37.942188108644388</v>
      </c>
      <c r="K115" s="33">
        <v>38.334071269129261</v>
      </c>
      <c r="L115" s="33">
        <v>40.784182613170323</v>
      </c>
      <c r="M115" s="33">
        <v>37.764599065786442</v>
      </c>
      <c r="N115" s="33">
        <v>38.368250399444705</v>
      </c>
      <c r="O115" s="33">
        <v>38.448562305975948</v>
      </c>
      <c r="P115" s="33">
        <v>36.241964959599997</v>
      </c>
      <c r="Q115" s="33">
        <v>34.46004062028306</v>
      </c>
      <c r="R115" s="33">
        <v>33.559754297074385</v>
      </c>
      <c r="S115" s="33">
        <v>36.076826936964082</v>
      </c>
      <c r="T115" s="33">
        <v>35.512305032463345</v>
      </c>
      <c r="U115" s="33">
        <v>36.646123709383907</v>
      </c>
      <c r="V115" s="33">
        <v>36.030072225546654</v>
      </c>
      <c r="W115" s="33">
        <v>37.551112303767191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522.24994064239559</v>
      </c>
      <c r="C117" s="117">
        <f t="shared" si="19"/>
        <v>537.65553935811943</v>
      </c>
      <c r="D117" s="117">
        <f t="shared" si="19"/>
        <v>497.85625401582377</v>
      </c>
      <c r="E117" s="117">
        <f t="shared" si="19"/>
        <v>451.43202600770979</v>
      </c>
      <c r="F117" s="117">
        <f t="shared" si="19"/>
        <v>573.55189263300429</v>
      </c>
      <c r="G117" s="117">
        <f t="shared" si="19"/>
        <v>526.93054666294677</v>
      </c>
      <c r="H117" s="117">
        <f t="shared" si="19"/>
        <v>566.16760360884257</v>
      </c>
      <c r="I117" s="117">
        <f t="shared" si="19"/>
        <v>400.01144470371219</v>
      </c>
      <c r="J117" s="117">
        <f t="shared" si="19"/>
        <v>509.78942979889968</v>
      </c>
      <c r="K117" s="117">
        <f t="shared" si="19"/>
        <v>504.42595733567362</v>
      </c>
      <c r="L117" s="117">
        <f t="shared" si="19"/>
        <v>574.05113911506567</v>
      </c>
      <c r="M117" s="117">
        <f t="shared" si="19"/>
        <v>555.5445597618525</v>
      </c>
      <c r="N117" s="117">
        <f t="shared" si="19"/>
        <v>531.11886477424264</v>
      </c>
      <c r="O117" s="117">
        <f t="shared" si="19"/>
        <v>644.33922696629486</v>
      </c>
      <c r="P117" s="117">
        <f t="shared" si="19"/>
        <v>534.81909113912479</v>
      </c>
      <c r="Q117" s="117">
        <f t="shared" si="19"/>
        <v>465.12564896253775</v>
      </c>
      <c r="R117" s="117">
        <f t="shared" ref="R117:V117" si="20">R118+R121+R123+R132</f>
        <v>576.27805733463219</v>
      </c>
      <c r="S117" s="117">
        <f t="shared" si="20"/>
        <v>469.86635172934376</v>
      </c>
      <c r="T117" s="117">
        <f t="shared" si="20"/>
        <v>667.69639854507864</v>
      </c>
      <c r="U117" s="117">
        <f t="shared" si="20"/>
        <v>626.64463822037874</v>
      </c>
      <c r="V117" s="117">
        <f t="shared" si="20"/>
        <v>689.2023870405086</v>
      </c>
      <c r="W117" s="117">
        <f t="shared" ref="W117" si="21">W118+W121+W123+W132</f>
        <v>653.47746984566288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421.87482596631827</v>
      </c>
      <c r="C118" s="122">
        <f t="shared" si="22"/>
        <v>436.1896023942171</v>
      </c>
      <c r="D118" s="122">
        <f t="shared" si="22"/>
        <v>392.49810480913533</v>
      </c>
      <c r="E118" s="122">
        <f t="shared" si="22"/>
        <v>343.78596292511492</v>
      </c>
      <c r="F118" s="122">
        <f t="shared" si="22"/>
        <v>459.74274719282994</v>
      </c>
      <c r="G118" s="122">
        <f t="shared" si="22"/>
        <v>411.36734373488633</v>
      </c>
      <c r="H118" s="122">
        <f t="shared" si="22"/>
        <v>449.34827633400243</v>
      </c>
      <c r="I118" s="122">
        <f t="shared" si="22"/>
        <v>281.1057319878276</v>
      </c>
      <c r="J118" s="122">
        <f t="shared" si="22"/>
        <v>395.41615138776245</v>
      </c>
      <c r="K118" s="122">
        <f t="shared" si="22"/>
        <v>387.35535073434829</v>
      </c>
      <c r="L118" s="122">
        <f t="shared" si="22"/>
        <v>448.91490975421658</v>
      </c>
      <c r="M118" s="122">
        <f t="shared" si="22"/>
        <v>424.32152619428507</v>
      </c>
      <c r="N118" s="122">
        <f t="shared" si="22"/>
        <v>403.46812333970888</v>
      </c>
      <c r="O118" s="122">
        <f t="shared" si="22"/>
        <v>518.06475647390016</v>
      </c>
      <c r="P118" s="122">
        <f t="shared" si="22"/>
        <v>418.4340395871659</v>
      </c>
      <c r="Q118" s="122">
        <f t="shared" si="22"/>
        <v>349.91112133328613</v>
      </c>
      <c r="R118" s="122">
        <f t="shared" ref="R118:V118" si="23">SUM(R119:R120)</f>
        <v>456.91730641865422</v>
      </c>
      <c r="S118" s="122">
        <f t="shared" si="23"/>
        <v>342.59241182221189</v>
      </c>
      <c r="T118" s="122">
        <f t="shared" si="23"/>
        <v>528.2342465422978</v>
      </c>
      <c r="U118" s="122">
        <f t="shared" si="23"/>
        <v>486.22713857949964</v>
      </c>
      <c r="V118" s="122">
        <f t="shared" si="23"/>
        <v>546.1459075297023</v>
      </c>
      <c r="W118" s="122">
        <f t="shared" ref="W118" si="24">SUM(W119:W120)</f>
        <v>502.8896916813664</v>
      </c>
      <c r="DA118" s="130" t="s">
        <v>1760</v>
      </c>
    </row>
    <row r="119" spans="1:105" ht="12" customHeight="1" x14ac:dyDescent="0.25">
      <c r="A119" s="97" t="s">
        <v>74</v>
      </c>
      <c r="B119" s="98">
        <v>411.88909915760064</v>
      </c>
      <c r="C119" s="98">
        <v>425.9955056503378</v>
      </c>
      <c r="D119" s="98">
        <v>383.4740735424092</v>
      </c>
      <c r="E119" s="98">
        <v>336.07512835175578</v>
      </c>
      <c r="F119" s="98">
        <v>449.51914495195541</v>
      </c>
      <c r="G119" s="98">
        <v>402.32801993430149</v>
      </c>
      <c r="H119" s="98">
        <v>439.70106695619319</v>
      </c>
      <c r="I119" s="98">
        <v>275.17946834506319</v>
      </c>
      <c r="J119" s="98">
        <v>387.16127966075373</v>
      </c>
      <c r="K119" s="98">
        <v>379.37013665675101</v>
      </c>
      <c r="L119" s="98">
        <v>439.78891451395987</v>
      </c>
      <c r="M119" s="98">
        <v>415.84171497827992</v>
      </c>
      <c r="N119" s="98">
        <v>395.46641197490976</v>
      </c>
      <c r="O119" s="98">
        <v>507.84107456722626</v>
      </c>
      <c r="P119" s="98">
        <v>410.18798575502325</v>
      </c>
      <c r="Q119" s="98">
        <v>343.03195871025099</v>
      </c>
      <c r="R119" s="98">
        <v>448.05351761066692</v>
      </c>
      <c r="S119" s="98">
        <v>336.01760200075216</v>
      </c>
      <c r="T119" s="98">
        <v>518.1393450216832</v>
      </c>
      <c r="U119" s="98">
        <v>477.06548515583211</v>
      </c>
      <c r="V119" s="98">
        <v>535.87057866308783</v>
      </c>
      <c r="W119" s="98">
        <v>493.51554051065267</v>
      </c>
      <c r="DA119" s="63" t="s">
        <v>1761</v>
      </c>
    </row>
    <row r="120" spans="1:105" ht="12" customHeight="1" x14ac:dyDescent="0.25">
      <c r="A120" s="97" t="s">
        <v>53</v>
      </c>
      <c r="B120" s="98">
        <v>9.9857268087176543</v>
      </c>
      <c r="C120" s="98">
        <v>10.194096743879321</v>
      </c>
      <c r="D120" s="98">
        <v>9.0240312667261247</v>
      </c>
      <c r="E120" s="98">
        <v>7.710834573359139</v>
      </c>
      <c r="F120" s="98">
        <v>10.223602240874543</v>
      </c>
      <c r="G120" s="98">
        <v>9.0393238005848318</v>
      </c>
      <c r="H120" s="98">
        <v>9.6472093778092312</v>
      </c>
      <c r="I120" s="98">
        <v>5.9262636427644173</v>
      </c>
      <c r="J120" s="98">
        <v>8.2548717270087444</v>
      </c>
      <c r="K120" s="98">
        <v>7.9852140775972975</v>
      </c>
      <c r="L120" s="98">
        <v>9.1259952402566995</v>
      </c>
      <c r="M120" s="98">
        <v>8.4798112160051602</v>
      </c>
      <c r="N120" s="98">
        <v>8.0017113647991192</v>
      </c>
      <c r="O120" s="98">
        <v>10.223681906673885</v>
      </c>
      <c r="P120" s="98">
        <v>8.2460538321426409</v>
      </c>
      <c r="Q120" s="98">
        <v>6.8791626230351337</v>
      </c>
      <c r="R120" s="98">
        <v>8.8637888079872802</v>
      </c>
      <c r="S120" s="98">
        <v>6.5748098214597226</v>
      </c>
      <c r="T120" s="98">
        <v>10.094901520614558</v>
      </c>
      <c r="U120" s="98">
        <v>9.1616534236675449</v>
      </c>
      <c r="V120" s="98">
        <v>10.275328866614453</v>
      </c>
      <c r="W120" s="98">
        <v>9.3741511707137555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1.2113633039915237</v>
      </c>
      <c r="C121" s="122">
        <f t="shared" si="25"/>
        <v>1.2495589168182513</v>
      </c>
      <c r="D121" s="122">
        <f t="shared" si="25"/>
        <v>1.2940389436968895</v>
      </c>
      <c r="E121" s="122">
        <f t="shared" si="25"/>
        <v>2.5594909837885274</v>
      </c>
      <c r="F121" s="122">
        <f t="shared" si="25"/>
        <v>1.5016505706624914</v>
      </c>
      <c r="G121" s="122">
        <f t="shared" si="25"/>
        <v>1.7811393858784699</v>
      </c>
      <c r="H121" s="122">
        <f t="shared" si="25"/>
        <v>3.1327681453257177</v>
      </c>
      <c r="I121" s="122">
        <f t="shared" si="25"/>
        <v>2.5654029779170706</v>
      </c>
      <c r="J121" s="122">
        <f t="shared" si="25"/>
        <v>2.8855066881694218</v>
      </c>
      <c r="K121" s="122">
        <f t="shared" si="25"/>
        <v>3.0426950630709864</v>
      </c>
      <c r="L121" s="122">
        <f t="shared" si="25"/>
        <v>3.7412078224040712</v>
      </c>
      <c r="M121" s="122">
        <f t="shared" si="25"/>
        <v>4.2442898370653364</v>
      </c>
      <c r="N121" s="122">
        <f t="shared" si="25"/>
        <v>4.5231907578806974</v>
      </c>
      <c r="O121" s="122">
        <f t="shared" si="25"/>
        <v>4.6908211376147921</v>
      </c>
      <c r="P121" s="122">
        <f t="shared" si="25"/>
        <v>4.6678482804372541</v>
      </c>
      <c r="Q121" s="122">
        <f t="shared" si="25"/>
        <v>4.6018923496809538</v>
      </c>
      <c r="R121" s="122">
        <f t="shared" si="25"/>
        <v>4.8145267637993134</v>
      </c>
      <c r="S121" s="122">
        <f t="shared" si="25"/>
        <v>5.0668671661616047</v>
      </c>
      <c r="T121" s="122">
        <f t="shared" si="25"/>
        <v>4.8214376694816288</v>
      </c>
      <c r="U121" s="122">
        <f t="shared" si="25"/>
        <v>5.0641094100908699</v>
      </c>
      <c r="V121" s="122">
        <f t="shared" si="25"/>
        <v>5.4365969859051804</v>
      </c>
      <c r="W121" s="122">
        <f t="shared" si="25"/>
        <v>6.4043331610276901</v>
      </c>
      <c r="DA121" s="130" t="s">
        <v>1763</v>
      </c>
    </row>
    <row r="122" spans="1:105" ht="12" customHeight="1" x14ac:dyDescent="0.25">
      <c r="A122" s="97" t="s">
        <v>53</v>
      </c>
      <c r="B122" s="98">
        <v>1.2113633039915237</v>
      </c>
      <c r="C122" s="98">
        <v>1.2495589168182513</v>
      </c>
      <c r="D122" s="98">
        <v>1.2940389436968895</v>
      </c>
      <c r="E122" s="98">
        <v>2.5594909837885274</v>
      </c>
      <c r="F122" s="98">
        <v>1.5016505706624914</v>
      </c>
      <c r="G122" s="98">
        <v>1.7811393858784699</v>
      </c>
      <c r="H122" s="98">
        <v>3.1327681453257177</v>
      </c>
      <c r="I122" s="98">
        <v>2.5654029779170706</v>
      </c>
      <c r="J122" s="98">
        <v>2.8855066881694218</v>
      </c>
      <c r="K122" s="98">
        <v>3.0426950630709864</v>
      </c>
      <c r="L122" s="98">
        <v>3.7412078224040712</v>
      </c>
      <c r="M122" s="98">
        <v>4.2442898370653364</v>
      </c>
      <c r="N122" s="98">
        <v>4.5231907578806974</v>
      </c>
      <c r="O122" s="98">
        <v>4.6908211376147921</v>
      </c>
      <c r="P122" s="98">
        <v>4.6678482804372541</v>
      </c>
      <c r="Q122" s="98">
        <v>4.6018923496809538</v>
      </c>
      <c r="R122" s="98">
        <v>4.8145267637993134</v>
      </c>
      <c r="S122" s="98">
        <v>5.0668671661616047</v>
      </c>
      <c r="T122" s="98">
        <v>4.8214376694816288</v>
      </c>
      <c r="U122" s="98">
        <v>5.0641094100908699</v>
      </c>
      <c r="V122" s="98">
        <v>5.4365969859051804</v>
      </c>
      <c r="W122" s="98">
        <v>6.4043331610276901</v>
      </c>
      <c r="DA122" s="63" t="s">
        <v>1764</v>
      </c>
    </row>
    <row r="123" spans="1:105" ht="12" customHeight="1" x14ac:dyDescent="0.25">
      <c r="A123" s="121" t="s">
        <v>55</v>
      </c>
      <c r="B123" s="122">
        <v>71.614656284899169</v>
      </c>
      <c r="C123" s="122">
        <v>71.499257337301302</v>
      </c>
      <c r="D123" s="122">
        <v>74.555267828073013</v>
      </c>
      <c r="E123" s="122">
        <v>74.806459215215057</v>
      </c>
      <c r="F123" s="122">
        <v>80.656205876201113</v>
      </c>
      <c r="G123" s="122">
        <v>80.826009656746578</v>
      </c>
      <c r="H123" s="122">
        <v>81.004573976011471</v>
      </c>
      <c r="I123" s="122">
        <v>85.59642244632397</v>
      </c>
      <c r="J123" s="122">
        <v>81.849563097586469</v>
      </c>
      <c r="K123" s="122">
        <v>84.024845216090412</v>
      </c>
      <c r="L123" s="122">
        <v>89.403117561593263</v>
      </c>
      <c r="M123" s="122">
        <v>97.286708360236943</v>
      </c>
      <c r="N123" s="122">
        <v>92.875877856681711</v>
      </c>
      <c r="O123" s="122">
        <v>91.165337864850386</v>
      </c>
      <c r="P123" s="122">
        <v>82.96616093951269</v>
      </c>
      <c r="Q123" s="122">
        <v>83.161156211302426</v>
      </c>
      <c r="R123" s="122">
        <v>87.625693456827548</v>
      </c>
      <c r="S123" s="122">
        <v>92.988708808837686</v>
      </c>
      <c r="T123" s="122">
        <v>105.50526953827389</v>
      </c>
      <c r="U123" s="122">
        <v>104.88284488185003</v>
      </c>
      <c r="V123" s="122">
        <v>107.29253708914121</v>
      </c>
      <c r="W123" s="122">
        <v>112.22703854413136</v>
      </c>
      <c r="DA123" s="130" t="s">
        <v>1765</v>
      </c>
    </row>
    <row r="124" spans="1:105" ht="12" customHeight="1" x14ac:dyDescent="0.25">
      <c r="A124" s="97" t="s">
        <v>141</v>
      </c>
      <c r="B124" s="98">
        <v>12.904300347546915</v>
      </c>
      <c r="C124" s="98">
        <v>11.770949342583286</v>
      </c>
      <c r="D124" s="98">
        <v>10.664596691433259</v>
      </c>
      <c r="E124" s="98">
        <v>8.6457286545888703</v>
      </c>
      <c r="F124" s="98">
        <v>11.6811923535817</v>
      </c>
      <c r="G124" s="98">
        <v>9.8310162377650467</v>
      </c>
      <c r="H124" s="98">
        <v>9.6251217409298295</v>
      </c>
      <c r="I124" s="98">
        <v>7.4818598845838959</v>
      </c>
      <c r="J124" s="98">
        <v>8.4476647267625822</v>
      </c>
      <c r="K124" s="98">
        <v>8.4560142279150305</v>
      </c>
      <c r="L124" s="98">
        <v>9.176231356256066</v>
      </c>
      <c r="M124" s="98">
        <v>9.9874848593806096</v>
      </c>
      <c r="N124" s="98">
        <v>8.702641533181696</v>
      </c>
      <c r="O124" s="98">
        <v>7.8418270803113943</v>
      </c>
      <c r="P124" s="98">
        <v>8.7868080905685311</v>
      </c>
      <c r="Q124" s="98">
        <v>7.4216988267652058</v>
      </c>
      <c r="R124" s="98">
        <v>9.879054922455877</v>
      </c>
      <c r="S124" s="98">
        <v>8.1129005527986653</v>
      </c>
      <c r="T124" s="98">
        <v>13.33513293712185</v>
      </c>
      <c r="U124" s="98">
        <v>12.540064811294251</v>
      </c>
      <c r="V124" s="98">
        <v>13.87559015763151</v>
      </c>
      <c r="W124" s="98">
        <v>11.935592263942009</v>
      </c>
      <c r="DA124" s="63" t="s">
        <v>1766</v>
      </c>
    </row>
    <row r="125" spans="1:105" ht="12" customHeight="1" x14ac:dyDescent="0.25">
      <c r="A125" s="97" t="s">
        <v>140</v>
      </c>
      <c r="B125" s="98">
        <v>2.3649928115339135E-2</v>
      </c>
      <c r="C125" s="98">
        <v>2.5667783470450983E-2</v>
      </c>
      <c r="D125" s="98">
        <v>2.5931012028272325E-2</v>
      </c>
      <c r="E125" s="98">
        <v>2.3985972132231165E-2</v>
      </c>
      <c r="F125" s="98">
        <v>4.5594441239859854E-2</v>
      </c>
      <c r="G125" s="98">
        <v>4.0368094531238227E-2</v>
      </c>
      <c r="H125" s="98">
        <v>5.0864481313079773E-2</v>
      </c>
      <c r="I125" s="98">
        <v>3.906791328516071E-2</v>
      </c>
      <c r="J125" s="98">
        <v>5.5812130389545495E-2</v>
      </c>
      <c r="K125" s="98">
        <v>6.395258310640449E-2</v>
      </c>
      <c r="L125" s="98">
        <v>7.149687848596234E-2</v>
      </c>
      <c r="M125" s="98">
        <v>8.8536621572952751E-2</v>
      </c>
      <c r="N125" s="98">
        <v>7.7770338454928672E-2</v>
      </c>
      <c r="O125" s="98">
        <v>6.4628408799234691E-2</v>
      </c>
      <c r="P125" s="98">
        <v>0.10022478839579016</v>
      </c>
      <c r="Q125" s="98">
        <v>7.1761120708892318E-2</v>
      </c>
      <c r="R125" s="98">
        <v>0.13175915985610612</v>
      </c>
      <c r="S125" s="98">
        <v>9.5574687856883264E-2</v>
      </c>
      <c r="T125" s="98">
        <v>0.20393928929542915</v>
      </c>
      <c r="U125" s="98">
        <v>0.18837295649233529</v>
      </c>
      <c r="V125" s="98">
        <v>0.23264405311662684</v>
      </c>
      <c r="W125" s="98">
        <v>0.18656148759524105</v>
      </c>
      <c r="DA125" s="63" t="s">
        <v>1767</v>
      </c>
    </row>
    <row r="126" spans="1:105" ht="12" customHeight="1" x14ac:dyDescent="0.25">
      <c r="A126" s="100" t="s">
        <v>50</v>
      </c>
      <c r="B126" s="101">
        <v>1.0286543237750268E-2</v>
      </c>
      <c r="C126" s="101">
        <v>1.0614156415626219E-2</v>
      </c>
      <c r="D126" s="101">
        <v>1.1034284906720279E-2</v>
      </c>
      <c r="E126" s="101">
        <v>1.0177278618434437E-2</v>
      </c>
      <c r="F126" s="101">
        <v>2.0764264465961878E-2</v>
      </c>
      <c r="G126" s="101">
        <v>1.8061734536987461E-2</v>
      </c>
      <c r="H126" s="101">
        <v>2.2596947959581233E-2</v>
      </c>
      <c r="I126" s="101">
        <v>1.9204408338847113E-2</v>
      </c>
      <c r="J126" s="101">
        <v>2.484627095871985E-2</v>
      </c>
      <c r="K126" s="101">
        <v>2.8829169834299492E-2</v>
      </c>
      <c r="L126" s="101">
        <v>3.2008275115122532E-2</v>
      </c>
      <c r="M126" s="101">
        <v>4.1278815434341851E-2</v>
      </c>
      <c r="N126" s="101">
        <v>3.6463349403216348E-2</v>
      </c>
      <c r="O126" s="101">
        <v>3.159861880842698E-2</v>
      </c>
      <c r="P126" s="101">
        <v>4.3875078969566925E-2</v>
      </c>
      <c r="Q126" s="101">
        <v>3.07862995762548E-2</v>
      </c>
      <c r="R126" s="101">
        <v>5.7907634915140026E-2</v>
      </c>
      <c r="S126" s="101">
        <v>4.4340668493918552E-2</v>
      </c>
      <c r="T126" s="101">
        <v>8.7576633686791444E-2</v>
      </c>
      <c r="U126" s="101">
        <v>8.169183492358166E-2</v>
      </c>
      <c r="V126" s="101">
        <v>9.563305185631478E-2</v>
      </c>
      <c r="W126" s="101">
        <v>8.453216777585415E-2</v>
      </c>
      <c r="DA126" s="131" t="s">
        <v>1768</v>
      </c>
    </row>
    <row r="127" spans="1:105" ht="12" customHeight="1" x14ac:dyDescent="0.25">
      <c r="A127" s="103" t="s">
        <v>52</v>
      </c>
      <c r="B127" s="104">
        <v>1.3363384877588867E-2</v>
      </c>
      <c r="C127" s="104">
        <v>1.5053627054824766E-2</v>
      </c>
      <c r="D127" s="104">
        <v>1.4896727121552045E-2</v>
      </c>
      <c r="E127" s="104">
        <v>1.3808693513796728E-2</v>
      </c>
      <c r="F127" s="104">
        <v>2.4830176773897976E-2</v>
      </c>
      <c r="G127" s="104">
        <v>2.2306359994250763E-2</v>
      </c>
      <c r="H127" s="104">
        <v>2.826753335349854E-2</v>
      </c>
      <c r="I127" s="104">
        <v>1.9863504946313601E-2</v>
      </c>
      <c r="J127" s="104">
        <v>3.0965859430825644E-2</v>
      </c>
      <c r="K127" s="104">
        <v>3.5123413272104997E-2</v>
      </c>
      <c r="L127" s="104">
        <v>3.9488603370839814E-2</v>
      </c>
      <c r="M127" s="104">
        <v>4.7257806138610907E-2</v>
      </c>
      <c r="N127" s="104">
        <v>4.1306989051712331E-2</v>
      </c>
      <c r="O127" s="104">
        <v>3.3029789990807711E-2</v>
      </c>
      <c r="P127" s="104">
        <v>5.6349709426223228E-2</v>
      </c>
      <c r="Q127" s="104">
        <v>4.0974821132637521E-2</v>
      </c>
      <c r="R127" s="104">
        <v>7.3851524940966085E-2</v>
      </c>
      <c r="S127" s="104">
        <v>5.1234019362964713E-2</v>
      </c>
      <c r="T127" s="104">
        <v>0.11636265560863769</v>
      </c>
      <c r="U127" s="104">
        <v>0.10668112156875363</v>
      </c>
      <c r="V127" s="104">
        <v>0.13701100126031207</v>
      </c>
      <c r="W127" s="104">
        <v>0.1020293198193869</v>
      </c>
      <c r="DA127" s="132" t="s">
        <v>1769</v>
      </c>
    </row>
    <row r="128" spans="1:105" ht="12" customHeight="1" x14ac:dyDescent="0.25">
      <c r="A128" s="106" t="s">
        <v>122</v>
      </c>
      <c r="B128" s="101">
        <v>49.439925192856073</v>
      </c>
      <c r="C128" s="101">
        <v>48.351878214228478</v>
      </c>
      <c r="D128" s="101">
        <v>49.504369748151255</v>
      </c>
      <c r="E128" s="101">
        <v>46.752350780900102</v>
      </c>
      <c r="F128" s="101">
        <v>48.051310887664151</v>
      </c>
      <c r="G128" s="101">
        <v>46.542174737847112</v>
      </c>
      <c r="H128" s="101">
        <v>43.237259214067599</v>
      </c>
      <c r="I128" s="101">
        <v>44.040798107305044</v>
      </c>
      <c r="J128" s="101">
        <v>39.663829074100434</v>
      </c>
      <c r="K128" s="101">
        <v>36.283443663480426</v>
      </c>
      <c r="L128" s="101">
        <v>38.417479113119022</v>
      </c>
      <c r="M128" s="101">
        <v>37.478679108228839</v>
      </c>
      <c r="N128" s="101">
        <v>34.064427022383484</v>
      </c>
      <c r="O128" s="101">
        <v>30.16944830427089</v>
      </c>
      <c r="P128" s="101">
        <v>24.275743382058383</v>
      </c>
      <c r="Q128" s="101">
        <v>21.66754327161863</v>
      </c>
      <c r="R128" s="101">
        <v>19.795919066612928</v>
      </c>
      <c r="S128" s="101">
        <v>20.669694442901267</v>
      </c>
      <c r="T128" s="101">
        <v>21.109209103362108</v>
      </c>
      <c r="U128" s="101">
        <v>19.56427899086323</v>
      </c>
      <c r="V128" s="101">
        <v>20.532849100372282</v>
      </c>
      <c r="W128" s="101">
        <v>19.421138560100466</v>
      </c>
      <c r="DA128" s="131" t="s">
        <v>1770</v>
      </c>
    </row>
    <row r="129" spans="1:105" ht="12" customHeight="1" x14ac:dyDescent="0.25">
      <c r="A129" s="107" t="s">
        <v>121</v>
      </c>
      <c r="B129" s="104">
        <v>9.2467808163808396</v>
      </c>
      <c r="C129" s="104">
        <v>11.350761997019079</v>
      </c>
      <c r="D129" s="104">
        <v>14.360370376460226</v>
      </c>
      <c r="E129" s="104">
        <v>19.384393807593852</v>
      </c>
      <c r="F129" s="104">
        <v>20.878108193715398</v>
      </c>
      <c r="G129" s="104">
        <v>24.412450586603185</v>
      </c>
      <c r="H129" s="104">
        <v>28.091328539700974</v>
      </c>
      <c r="I129" s="104">
        <v>34.034696541149877</v>
      </c>
      <c r="J129" s="104">
        <v>33.682257166333912</v>
      </c>
      <c r="K129" s="104">
        <v>39.221434741588553</v>
      </c>
      <c r="L129" s="104">
        <v>41.737910213732206</v>
      </c>
      <c r="M129" s="104">
        <v>49.732007771054541</v>
      </c>
      <c r="N129" s="104">
        <v>50.031038962661597</v>
      </c>
      <c r="O129" s="104">
        <v>53.089434071468872</v>
      </c>
      <c r="P129" s="104">
        <v>49.803384678489977</v>
      </c>
      <c r="Q129" s="104">
        <v>54.000152992209692</v>
      </c>
      <c r="R129" s="104">
        <v>57.818960307902636</v>
      </c>
      <c r="S129" s="104">
        <v>64.110539125280866</v>
      </c>
      <c r="T129" s="104">
        <v>70.856988208494514</v>
      </c>
      <c r="U129" s="104">
        <v>72.590128123200216</v>
      </c>
      <c r="V129" s="104">
        <v>72.65145377802078</v>
      </c>
      <c r="W129" s="104">
        <v>80.683746232493647</v>
      </c>
      <c r="DA129" s="132" t="s">
        <v>1771</v>
      </c>
    </row>
    <row r="130" spans="1:105" ht="12" customHeight="1" x14ac:dyDescent="0.25">
      <c r="A130" s="108" t="s">
        <v>53</v>
      </c>
      <c r="B130" s="98">
        <v>4.0223398834508854</v>
      </c>
      <c r="C130" s="98">
        <v>4.6887322472433715</v>
      </c>
      <c r="D130" s="98">
        <v>6.1122902048677989</v>
      </c>
      <c r="E130" s="98">
        <v>8.2453350244217773</v>
      </c>
      <c r="F130" s="98">
        <v>9.4920502809919043</v>
      </c>
      <c r="G130" s="98">
        <v>10.914406273529377</v>
      </c>
      <c r="H130" s="98">
        <v>12.438288170932557</v>
      </c>
      <c r="I130" s="98">
        <v>16.771982213407899</v>
      </c>
      <c r="J130" s="98">
        <v>14.956439129572868</v>
      </c>
      <c r="K130" s="98">
        <v>17.670922165964647</v>
      </c>
      <c r="L130" s="98">
        <v>18.648482468372752</v>
      </c>
      <c r="M130" s="98">
        <v>23.249702681334949</v>
      </c>
      <c r="N130" s="98">
        <v>23.488443869594359</v>
      </c>
      <c r="O130" s="98">
        <v>26.081670633979773</v>
      </c>
      <c r="P130" s="98">
        <v>21.569332002777124</v>
      </c>
      <c r="Q130" s="98">
        <v>23.293843680284155</v>
      </c>
      <c r="R130" s="98">
        <v>25.282498286057056</v>
      </c>
      <c r="S130" s="98">
        <v>29.909782612526982</v>
      </c>
      <c r="T130" s="98">
        <v>30.28471204441831</v>
      </c>
      <c r="U130" s="98">
        <v>31.306598971178506</v>
      </c>
      <c r="V130" s="98">
        <v>29.328919551167733</v>
      </c>
      <c r="W130" s="98">
        <v>36.135359205163098</v>
      </c>
      <c r="DA130" s="63" t="s">
        <v>1772</v>
      </c>
    </row>
    <row r="131" spans="1:105" ht="12" customHeight="1" x14ac:dyDescent="0.25">
      <c r="A131" s="108" t="s">
        <v>52</v>
      </c>
      <c r="B131" s="98">
        <v>5.2244409329299542</v>
      </c>
      <c r="C131" s="98">
        <v>6.6620297497757077</v>
      </c>
      <c r="D131" s="98">
        <v>8.2480801715924272</v>
      </c>
      <c r="E131" s="98">
        <v>11.139058783172077</v>
      </c>
      <c r="F131" s="98">
        <v>11.386057912723494</v>
      </c>
      <c r="G131" s="98">
        <v>13.498044313073807</v>
      </c>
      <c r="H131" s="98">
        <v>15.653040368768417</v>
      </c>
      <c r="I131" s="98">
        <v>17.262714327741978</v>
      </c>
      <c r="J131" s="98">
        <v>18.725818036761044</v>
      </c>
      <c r="K131" s="98">
        <v>21.550512575623902</v>
      </c>
      <c r="L131" s="98">
        <v>23.089427745359458</v>
      </c>
      <c r="M131" s="98">
        <v>26.482305089719592</v>
      </c>
      <c r="N131" s="98">
        <v>26.542595093067238</v>
      </c>
      <c r="O131" s="98">
        <v>27.007763437489096</v>
      </c>
      <c r="P131" s="98">
        <v>28.234052675712849</v>
      </c>
      <c r="Q131" s="98">
        <v>30.706309311925541</v>
      </c>
      <c r="R131" s="98">
        <v>32.53646202184558</v>
      </c>
      <c r="S131" s="98">
        <v>34.200756512753877</v>
      </c>
      <c r="T131" s="98">
        <v>40.572276164076207</v>
      </c>
      <c r="U131" s="98">
        <v>41.283529152021714</v>
      </c>
      <c r="V131" s="98">
        <v>43.322534226853051</v>
      </c>
      <c r="W131" s="98">
        <v>44.548387027330548</v>
      </c>
      <c r="DA131" s="63" t="s">
        <v>1773</v>
      </c>
    </row>
    <row r="132" spans="1:105" ht="12" customHeight="1" x14ac:dyDescent="0.25">
      <c r="A132" s="121" t="s">
        <v>54</v>
      </c>
      <c r="B132" s="122">
        <v>27.549095087186618</v>
      </c>
      <c r="C132" s="122">
        <v>28.717120709782723</v>
      </c>
      <c r="D132" s="122">
        <v>29.508842434918567</v>
      </c>
      <c r="E132" s="122">
        <v>30.280112883591315</v>
      </c>
      <c r="F132" s="122">
        <v>31.651288993310658</v>
      </c>
      <c r="G132" s="122">
        <v>32.956053885435331</v>
      </c>
      <c r="H132" s="122">
        <v>32.681985153502993</v>
      </c>
      <c r="I132" s="122">
        <v>30.743887291643542</v>
      </c>
      <c r="J132" s="122">
        <v>29.638208625381328</v>
      </c>
      <c r="K132" s="122">
        <v>30.003066322163917</v>
      </c>
      <c r="L132" s="122">
        <v>31.991903976851702</v>
      </c>
      <c r="M132" s="122">
        <v>29.69203537026527</v>
      </c>
      <c r="N132" s="122">
        <v>30.25167281997135</v>
      </c>
      <c r="O132" s="122">
        <v>30.418311489929572</v>
      </c>
      <c r="P132" s="122">
        <v>28.751042332008982</v>
      </c>
      <c r="Q132" s="122">
        <v>27.451479068268227</v>
      </c>
      <c r="R132" s="122">
        <v>26.920530695351147</v>
      </c>
      <c r="S132" s="122">
        <v>29.218363932132615</v>
      </c>
      <c r="T132" s="122">
        <v>29.135444795025418</v>
      </c>
      <c r="U132" s="122">
        <v>30.470545348938177</v>
      </c>
      <c r="V132" s="122">
        <v>30.327345435759838</v>
      </c>
      <c r="W132" s="122">
        <v>31.956406459137376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27.549095087186618</v>
      </c>
      <c r="C134" s="33">
        <v>28.717120709782723</v>
      </c>
      <c r="D134" s="33">
        <v>29.508842434918567</v>
      </c>
      <c r="E134" s="33">
        <v>30.280112883591315</v>
      </c>
      <c r="F134" s="33">
        <v>31.651288993310658</v>
      </c>
      <c r="G134" s="33">
        <v>32.956053885435331</v>
      </c>
      <c r="H134" s="33">
        <v>32.681985153502993</v>
      </c>
      <c r="I134" s="33">
        <v>30.743887291643542</v>
      </c>
      <c r="J134" s="33">
        <v>29.638208625381328</v>
      </c>
      <c r="K134" s="33">
        <v>30.003066322163917</v>
      </c>
      <c r="L134" s="33">
        <v>31.991903976851702</v>
      </c>
      <c r="M134" s="33">
        <v>29.69203537026527</v>
      </c>
      <c r="N134" s="33">
        <v>30.25167281997135</v>
      </c>
      <c r="O134" s="33">
        <v>30.418311489929572</v>
      </c>
      <c r="P134" s="33">
        <v>28.751042332008982</v>
      </c>
      <c r="Q134" s="33">
        <v>27.451479068268227</v>
      </c>
      <c r="R134" s="33">
        <v>26.920530695351147</v>
      </c>
      <c r="S134" s="33">
        <v>29.218363932132615</v>
      </c>
      <c r="T134" s="33">
        <v>29.135444795025418</v>
      </c>
      <c r="U134" s="33">
        <v>30.470545348938177</v>
      </c>
      <c r="V134" s="33">
        <v>30.327345435759838</v>
      </c>
      <c r="W134" s="33">
        <v>31.956406459137376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0.58113650704164599</v>
      </c>
      <c r="C136" s="119">
        <f t="shared" si="26"/>
        <v>0.58638956175791868</v>
      </c>
      <c r="D136" s="119">
        <f t="shared" si="26"/>
        <v>0.59614844367202346</v>
      </c>
      <c r="E136" s="119">
        <f t="shared" si="26"/>
        <v>0.60850453096479995</v>
      </c>
      <c r="F136" s="119">
        <f t="shared" si="26"/>
        <v>0.60742891981145419</v>
      </c>
      <c r="G136" s="119">
        <f t="shared" si="26"/>
        <v>0.61939918756406542</v>
      </c>
      <c r="H136" s="119">
        <f t="shared" si="26"/>
        <v>0.62570892499161701</v>
      </c>
      <c r="I136" s="119">
        <f t="shared" si="26"/>
        <v>0.64906080568660962</v>
      </c>
      <c r="J136" s="119">
        <f t="shared" si="26"/>
        <v>0.64408110213058356</v>
      </c>
      <c r="K136" s="119">
        <f t="shared" si="26"/>
        <v>0.65494949469622277</v>
      </c>
      <c r="L136" s="119">
        <f t="shared" si="26"/>
        <v>0.66339433816669513</v>
      </c>
      <c r="M136" s="119">
        <f t="shared" si="26"/>
        <v>0.67745828644947625</v>
      </c>
      <c r="N136" s="119">
        <f t="shared" si="26"/>
        <v>0.69052935575587104</v>
      </c>
      <c r="O136" s="119">
        <f t="shared" si="26"/>
        <v>0.69629852978787976</v>
      </c>
      <c r="P136" s="119">
        <f t="shared" si="26"/>
        <v>0.70405274257359729</v>
      </c>
      <c r="Q136" s="119">
        <f t="shared" si="26"/>
        <v>0.71537933399606368</v>
      </c>
      <c r="R136" s="119">
        <f t="shared" ref="R136:V136" si="27">IF(R117=0,"",R117/R98)</f>
        <v>0.71721647593686355</v>
      </c>
      <c r="S136" s="119">
        <f t="shared" si="27"/>
        <v>0.73792723812809879</v>
      </c>
      <c r="T136" s="119">
        <f t="shared" si="27"/>
        <v>0.74040704215662478</v>
      </c>
      <c r="U136" s="119">
        <f t="shared" si="27"/>
        <v>0.75559948761769802</v>
      </c>
      <c r="V136" s="119">
        <f t="shared" si="27"/>
        <v>0.76419140180251799</v>
      </c>
      <c r="W136" s="119">
        <f t="shared" ref="W136" si="28">IF(W117=0,"",W117/W98)</f>
        <v>0.77769427405136615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0.55074449578173068</v>
      </c>
      <c r="C137" s="124">
        <f t="shared" si="29"/>
        <v>0.55632836066660885</v>
      </c>
      <c r="D137" s="124">
        <f t="shared" si="29"/>
        <v>0.56194435917899843</v>
      </c>
      <c r="E137" s="124">
        <f t="shared" si="29"/>
        <v>0.5680848403195129</v>
      </c>
      <c r="F137" s="124">
        <f t="shared" si="29"/>
        <v>0.57543225631113315</v>
      </c>
      <c r="G137" s="124">
        <f t="shared" si="29"/>
        <v>0.58334973350140817</v>
      </c>
      <c r="H137" s="124">
        <f t="shared" si="29"/>
        <v>0.59088601741994307</v>
      </c>
      <c r="I137" s="124">
        <f t="shared" si="29"/>
        <v>0.59817972350755599</v>
      </c>
      <c r="J137" s="124">
        <f t="shared" si="29"/>
        <v>0.60676124893955496</v>
      </c>
      <c r="K137" s="124">
        <f t="shared" si="29"/>
        <v>0.61671391690142496</v>
      </c>
      <c r="L137" s="124">
        <f t="shared" si="29"/>
        <v>0.62851151393053373</v>
      </c>
      <c r="M137" s="124">
        <f t="shared" si="29"/>
        <v>0.64011271778750278</v>
      </c>
      <c r="N137" s="124">
        <f t="shared" si="29"/>
        <v>0.65336153967314248</v>
      </c>
      <c r="O137" s="124">
        <f t="shared" si="29"/>
        <v>0.66712264131795473</v>
      </c>
      <c r="P137" s="124">
        <f t="shared" si="29"/>
        <v>0.67053331543929373</v>
      </c>
      <c r="Q137" s="124">
        <f t="shared" si="29"/>
        <v>0.676220229968576</v>
      </c>
      <c r="R137" s="124">
        <f t="shared" ref="R137:V137" si="30">IF(R118=0,"",R118/R99)</f>
        <v>0.68494839277001318</v>
      </c>
      <c r="S137" s="124">
        <f t="shared" si="30"/>
        <v>0.69543039840317944</v>
      </c>
      <c r="T137" s="124">
        <f t="shared" si="30"/>
        <v>0.70850991962818977</v>
      </c>
      <c r="U137" s="124">
        <f t="shared" si="30"/>
        <v>0.72151977202963713</v>
      </c>
      <c r="V137" s="124">
        <f t="shared" si="30"/>
        <v>0.7326978805523312</v>
      </c>
      <c r="W137" s="124">
        <f t="shared" ref="W137" si="31">IF(W118=0,"",W118/W99)</f>
        <v>0.74270844677716641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0.5448106213131978</v>
      </c>
      <c r="C138" s="111">
        <f t="shared" si="32"/>
        <v>0.55048382565025999</v>
      </c>
      <c r="D138" s="111">
        <f t="shared" si="32"/>
        <v>0.55621068266070461</v>
      </c>
      <c r="E138" s="111">
        <f t="shared" si="32"/>
        <v>0.56251049218999982</v>
      </c>
      <c r="F138" s="111">
        <f t="shared" si="32"/>
        <v>0.56992895277279099</v>
      </c>
      <c r="G138" s="111">
        <f t="shared" si="32"/>
        <v>0.5779395777991414</v>
      </c>
      <c r="H138" s="111">
        <f t="shared" si="32"/>
        <v>0.58562933990989785</v>
      </c>
      <c r="I138" s="111">
        <f t="shared" si="32"/>
        <v>0.59304772603264011</v>
      </c>
      <c r="J138" s="111">
        <f t="shared" si="32"/>
        <v>0.60171618800452442</v>
      </c>
      <c r="K138" s="111">
        <f t="shared" si="32"/>
        <v>0.6117783101590355</v>
      </c>
      <c r="L138" s="111">
        <f t="shared" si="32"/>
        <v>0.62370356831836393</v>
      </c>
      <c r="M138" s="111">
        <f t="shared" si="32"/>
        <v>0.63544928709126336</v>
      </c>
      <c r="N138" s="111">
        <f t="shared" si="32"/>
        <v>0.64881094460027711</v>
      </c>
      <c r="O138" s="111">
        <f t="shared" si="32"/>
        <v>0.66268176394579958</v>
      </c>
      <c r="P138" s="111">
        <f t="shared" si="32"/>
        <v>0.66612139049820751</v>
      </c>
      <c r="Q138" s="111">
        <f t="shared" si="32"/>
        <v>0.6718578040045845</v>
      </c>
      <c r="R138" s="111">
        <f t="shared" ref="R138:V138" si="33">IF(R119=0,"",R119/R100)</f>
        <v>0.68070580668319269</v>
      </c>
      <c r="S138" s="111">
        <f t="shared" si="33"/>
        <v>0.69131055310035971</v>
      </c>
      <c r="T138" s="111">
        <f t="shared" si="33"/>
        <v>0.70450894491691118</v>
      </c>
      <c r="U138" s="111">
        <f t="shared" si="33"/>
        <v>0.71768162107110467</v>
      </c>
      <c r="V138" s="111">
        <f t="shared" si="33"/>
        <v>0.72896157097110836</v>
      </c>
      <c r="W138" s="111">
        <f t="shared" ref="W138" si="34">IF(W119=0,"",W119/W100)</f>
        <v>0.73909636383405286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1.9905871984192902</v>
      </c>
      <c r="D140" s="124">
        <f t="shared" si="38"/>
        <v>2.0687169535753438</v>
      </c>
      <c r="E140" s="124">
        <f t="shared" si="38"/>
        <v>2.1837515222822823</v>
      </c>
      <c r="F140" s="124">
        <f t="shared" si="38"/>
        <v>2.3275659447005754</v>
      </c>
      <c r="G140" s="124">
        <f t="shared" si="38"/>
        <v>2.4845201551180556</v>
      </c>
      <c r="H140" s="124">
        <f t="shared" si="38"/>
        <v>2.6605250828586664</v>
      </c>
      <c r="I140" s="124">
        <f t="shared" si="38"/>
        <v>2.7500599983375933</v>
      </c>
      <c r="J140" s="124">
        <f t="shared" si="38"/>
        <v>2.7986134205610891</v>
      </c>
      <c r="K140" s="124">
        <f t="shared" si="38"/>
        <v>2.8620017183877735</v>
      </c>
      <c r="L140" s="124">
        <f t="shared" si="38"/>
        <v>2.9429117339718127</v>
      </c>
      <c r="M140" s="124">
        <f t="shared" si="38"/>
        <v>3.0424033033427085</v>
      </c>
      <c r="N140" s="124">
        <f t="shared" si="38"/>
        <v>3.1586561171522369</v>
      </c>
      <c r="O140" s="124">
        <f t="shared" si="38"/>
        <v>3.289274870275138</v>
      </c>
      <c r="P140" s="124">
        <f t="shared" si="38"/>
        <v>3.4092663267858003</v>
      </c>
      <c r="Q140" s="124">
        <f t="shared" si="38"/>
        <v>3.5049010578173045</v>
      </c>
      <c r="R140" s="124">
        <f t="shared" ref="R140:V140" si="39">IF(R121=0,"",R121/R102)</f>
        <v>3.5895780858020228</v>
      </c>
      <c r="S140" s="124">
        <f t="shared" si="39"/>
        <v>3.6937808096475959</v>
      </c>
      <c r="T140" s="124">
        <f t="shared" si="39"/>
        <v>3.8145845076763392</v>
      </c>
      <c r="U140" s="124">
        <f t="shared" si="39"/>
        <v>3.9465530621153637</v>
      </c>
      <c r="V140" s="124">
        <f t="shared" si="39"/>
        <v>4.0805465314335194</v>
      </c>
      <c r="W140" s="124">
        <f t="shared" ref="W140" si="40">IF(W121=0,"",W121/W102)</f>
        <v>4.185414491299996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1.9905871984192902</v>
      </c>
      <c r="D141" s="111">
        <f t="shared" si="41"/>
        <v>2.0687169535753438</v>
      </c>
      <c r="E141" s="111">
        <f t="shared" si="41"/>
        <v>2.1837515222822823</v>
      </c>
      <c r="F141" s="111">
        <f t="shared" si="41"/>
        <v>2.3275659447005754</v>
      </c>
      <c r="G141" s="111">
        <f t="shared" si="41"/>
        <v>2.4845201551180556</v>
      </c>
      <c r="H141" s="111">
        <f t="shared" si="41"/>
        <v>2.6605250828586664</v>
      </c>
      <c r="I141" s="111">
        <f t="shared" si="41"/>
        <v>2.7500599983375933</v>
      </c>
      <c r="J141" s="111">
        <f t="shared" si="41"/>
        <v>2.7986134205610891</v>
      </c>
      <c r="K141" s="111">
        <f t="shared" si="41"/>
        <v>2.8620017183877735</v>
      </c>
      <c r="L141" s="111">
        <f t="shared" si="41"/>
        <v>2.9429117339718127</v>
      </c>
      <c r="M141" s="111">
        <f t="shared" si="41"/>
        <v>3.0424033033427085</v>
      </c>
      <c r="N141" s="111">
        <f t="shared" si="41"/>
        <v>3.1586561171522369</v>
      </c>
      <c r="O141" s="111">
        <f t="shared" si="41"/>
        <v>3.289274870275138</v>
      </c>
      <c r="P141" s="111">
        <f t="shared" si="41"/>
        <v>3.4092663267858003</v>
      </c>
      <c r="Q141" s="111">
        <f t="shared" si="41"/>
        <v>3.5049010578173045</v>
      </c>
      <c r="R141" s="111">
        <f t="shared" ref="R141:V141" si="42">IF(R122=0,"",R122/R103)</f>
        <v>3.5895780858020228</v>
      </c>
      <c r="S141" s="111">
        <f t="shared" si="42"/>
        <v>3.6937808096475959</v>
      </c>
      <c r="T141" s="111">
        <f t="shared" si="42"/>
        <v>3.8145845076763392</v>
      </c>
      <c r="U141" s="111">
        <f t="shared" si="42"/>
        <v>3.9465530621153637</v>
      </c>
      <c r="V141" s="111">
        <f t="shared" si="42"/>
        <v>4.0805465314335194</v>
      </c>
      <c r="W141" s="111">
        <f t="shared" ref="W141" si="43">IF(W122=0,"",W122/W103)</f>
        <v>4.185414491299996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0.7472631044173107</v>
      </c>
      <c r="C142" s="124">
        <f t="shared" si="44"/>
        <v>0.75585372405189821</v>
      </c>
      <c r="D142" s="124">
        <f t="shared" si="44"/>
        <v>0.76468247222941799</v>
      </c>
      <c r="E142" s="124">
        <f t="shared" si="44"/>
        <v>0.77817580193649427</v>
      </c>
      <c r="F142" s="124">
        <f t="shared" si="44"/>
        <v>0.77848961122079585</v>
      </c>
      <c r="G142" s="124">
        <f t="shared" si="44"/>
        <v>0.79025896131473516</v>
      </c>
      <c r="H142" s="124">
        <f t="shared" si="44"/>
        <v>0.80038223467033021</v>
      </c>
      <c r="I142" s="124">
        <f t="shared" si="44"/>
        <v>0.80739840799803764</v>
      </c>
      <c r="J142" s="124">
        <f t="shared" si="44"/>
        <v>0.81165890670711316</v>
      </c>
      <c r="K142" s="124">
        <f t="shared" si="44"/>
        <v>0.81829794574522308</v>
      </c>
      <c r="L142" s="124">
        <f t="shared" si="44"/>
        <v>0.82007808956057004</v>
      </c>
      <c r="M142" s="124">
        <f t="shared" si="44"/>
        <v>0.82448333683892872</v>
      </c>
      <c r="N142" s="124">
        <f t="shared" si="44"/>
        <v>0.83057953861378331</v>
      </c>
      <c r="O142" s="124">
        <f t="shared" si="44"/>
        <v>0.83686151553969479</v>
      </c>
      <c r="P142" s="124">
        <f t="shared" si="44"/>
        <v>0.84671032108871191</v>
      </c>
      <c r="Q142" s="124">
        <f t="shared" si="44"/>
        <v>0.85772070621675722</v>
      </c>
      <c r="R142" s="124">
        <f t="shared" ref="R142:V142" si="45">IF(R123=0,"",R123/R104)</f>
        <v>0.86323358791681104</v>
      </c>
      <c r="S142" s="124">
        <f t="shared" si="45"/>
        <v>0.87185755238014917</v>
      </c>
      <c r="T142" s="124">
        <f t="shared" si="45"/>
        <v>0.88315875532737009</v>
      </c>
      <c r="U142" s="124">
        <f t="shared" si="45"/>
        <v>0.89252826989127287</v>
      </c>
      <c r="V142" s="124">
        <f t="shared" si="45"/>
        <v>0.90071943271728272</v>
      </c>
      <c r="W142" s="124">
        <f t="shared" ref="W142" si="46">IF(W123=0,"",W123/W104)</f>
        <v>0.90438694821043075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0.66927124381602909</v>
      </c>
      <c r="C143" s="111">
        <f t="shared" si="47"/>
        <v>0.67178083607034844</v>
      </c>
      <c r="D143" s="111">
        <f t="shared" si="47"/>
        <v>0.67364286871840429</v>
      </c>
      <c r="E143" s="111">
        <f t="shared" si="47"/>
        <v>0.67716104106240504</v>
      </c>
      <c r="F143" s="111">
        <f t="shared" si="47"/>
        <v>0.6819032905039869</v>
      </c>
      <c r="G143" s="111">
        <f t="shared" si="47"/>
        <v>0.687465894307971</v>
      </c>
      <c r="H143" s="111">
        <f t="shared" si="47"/>
        <v>0.6938883417498044</v>
      </c>
      <c r="I143" s="111">
        <f t="shared" si="47"/>
        <v>0.69725479492053388</v>
      </c>
      <c r="J143" s="111">
        <f t="shared" si="47"/>
        <v>0.69857301519253923</v>
      </c>
      <c r="K143" s="111">
        <f t="shared" si="47"/>
        <v>0.7011303781681214</v>
      </c>
      <c r="L143" s="111">
        <f t="shared" si="47"/>
        <v>0.70407985356463054</v>
      </c>
      <c r="M143" s="111">
        <f t="shared" si="47"/>
        <v>0.70830638688627234</v>
      </c>
      <c r="N143" s="111">
        <f t="shared" si="47"/>
        <v>0.71394302065269</v>
      </c>
      <c r="O143" s="111">
        <f t="shared" si="47"/>
        <v>0.7233922160475601</v>
      </c>
      <c r="P143" s="111">
        <f t="shared" si="47"/>
        <v>0.73422053308170609</v>
      </c>
      <c r="Q143" s="111">
        <f t="shared" si="47"/>
        <v>0.7485378287449167</v>
      </c>
      <c r="R143" s="111">
        <f t="shared" ref="R143:V143" si="48">IF(R124=0,"",R124/R105)</f>
        <v>0.76289908384784244</v>
      </c>
      <c r="S143" s="111">
        <f t="shared" si="48"/>
        <v>0.78101793507348682</v>
      </c>
      <c r="T143" s="111">
        <f t="shared" si="48"/>
        <v>0.80607388891357545</v>
      </c>
      <c r="U143" s="111">
        <f t="shared" si="48"/>
        <v>0.82283265585168475</v>
      </c>
      <c r="V143" s="111">
        <f t="shared" si="48"/>
        <v>0.83596114835165092</v>
      </c>
      <c r="W143" s="111">
        <f t="shared" ref="W143" si="49">IF(W124=0,"",W124/W105)</f>
        <v>0.84605408869348464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0.82308853615189015</v>
      </c>
      <c r="C144" s="111">
        <f t="shared" si="50"/>
        <v>0.83384223597606744</v>
      </c>
      <c r="D144" s="111">
        <f t="shared" si="50"/>
        <v>0.83196060230725732</v>
      </c>
      <c r="E144" s="111">
        <f t="shared" si="50"/>
        <v>0.83509181172201385</v>
      </c>
      <c r="F144" s="111">
        <f t="shared" si="50"/>
        <v>0.82932373192954745</v>
      </c>
      <c r="G144" s="111">
        <f t="shared" si="50"/>
        <v>0.83373324981744668</v>
      </c>
      <c r="H144" s="111">
        <f t="shared" si="50"/>
        <v>0.83745610630802303</v>
      </c>
      <c r="I144" s="111">
        <f t="shared" si="50"/>
        <v>0.82397102609953365</v>
      </c>
      <c r="J144" s="111">
        <f t="shared" si="50"/>
        <v>0.83967231369508721</v>
      </c>
      <c r="K144" s="111">
        <f t="shared" si="50"/>
        <v>0.8399362773364849</v>
      </c>
      <c r="L144" s="111">
        <f t="shared" si="50"/>
        <v>0.84239425216297037</v>
      </c>
      <c r="M144" s="111">
        <f t="shared" si="50"/>
        <v>0.83989381010440722</v>
      </c>
      <c r="N144" s="111">
        <f t="shared" si="50"/>
        <v>0.84175260318152989</v>
      </c>
      <c r="O144" s="111">
        <f t="shared" si="50"/>
        <v>0.83865975157650496</v>
      </c>
      <c r="P144" s="111">
        <f t="shared" si="50"/>
        <v>0.86859861219815748</v>
      </c>
      <c r="Q144" s="111">
        <f t="shared" si="50"/>
        <v>0.87300913078358311</v>
      </c>
      <c r="R144" s="111">
        <f t="shared" ref="R144:V144" si="51">IF(R125=0,"",R125/R106)</f>
        <v>0.88922165310621848</v>
      </c>
      <c r="S144" s="111">
        <f t="shared" si="51"/>
        <v>0.88842461450318322</v>
      </c>
      <c r="T144" s="111">
        <f t="shared" si="51"/>
        <v>0.91229702189770834</v>
      </c>
      <c r="U144" s="111">
        <f t="shared" si="51"/>
        <v>0.91719959006794993</v>
      </c>
      <c r="V144" s="111">
        <f t="shared" si="51"/>
        <v>0.9271378876460048</v>
      </c>
      <c r="W144" s="111">
        <f t="shared" ref="W144" si="52">IF(W125=0,"",W125/W106)</f>
        <v>0.92268757038067173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0.66927124381602909</v>
      </c>
      <c r="C145" s="112">
        <f t="shared" si="53"/>
        <v>0.67481810399371844</v>
      </c>
      <c r="D145" s="112">
        <f t="shared" si="53"/>
        <v>0.67812191509439301</v>
      </c>
      <c r="E145" s="112">
        <f t="shared" si="53"/>
        <v>0.68240390241720561</v>
      </c>
      <c r="F145" s="112">
        <f t="shared" si="53"/>
        <v>0.68875165717909093</v>
      </c>
      <c r="G145" s="112">
        <f t="shared" si="53"/>
        <v>0.69169934563170754</v>
      </c>
      <c r="H145" s="112">
        <f t="shared" si="53"/>
        <v>0.69594684683703978</v>
      </c>
      <c r="I145" s="112">
        <f t="shared" si="53"/>
        <v>0.6970575488402474</v>
      </c>
      <c r="J145" s="112">
        <f t="shared" si="53"/>
        <v>0.69983418624798821</v>
      </c>
      <c r="K145" s="112">
        <f t="shared" si="53"/>
        <v>0.70286950353810473</v>
      </c>
      <c r="L145" s="112">
        <f t="shared" si="53"/>
        <v>0.70526400102670272</v>
      </c>
      <c r="M145" s="112">
        <f t="shared" si="53"/>
        <v>0.70979143943502809</v>
      </c>
      <c r="N145" s="112">
        <f t="shared" si="53"/>
        <v>0.71379226166979737</v>
      </c>
      <c r="O145" s="112">
        <f t="shared" si="53"/>
        <v>0.71763265221749195</v>
      </c>
      <c r="P145" s="112">
        <f t="shared" si="53"/>
        <v>0.74317858055510067</v>
      </c>
      <c r="Q145" s="112">
        <f t="shared" si="53"/>
        <v>0.74678866248526743</v>
      </c>
      <c r="R145" s="112">
        <f t="shared" ref="R145:V145" si="54">IF(R126=0,"",R126/R107)</f>
        <v>0.77914464656651905</v>
      </c>
      <c r="S145" s="112">
        <f t="shared" si="54"/>
        <v>0.78696773208586679</v>
      </c>
      <c r="T145" s="112">
        <f t="shared" si="54"/>
        <v>0.81708202179908118</v>
      </c>
      <c r="U145" s="112">
        <f t="shared" si="54"/>
        <v>0.82770124269075362</v>
      </c>
      <c r="V145" s="112">
        <f t="shared" si="54"/>
        <v>0.83950402303353011</v>
      </c>
      <c r="W145" s="112">
        <f t="shared" ref="W145" si="55">IF(W126=0,"",W126/W107)</f>
        <v>0.84393556926990143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0.74980418038628749</v>
      </c>
      <c r="C147" s="112">
        <f t="shared" si="59"/>
        <v>0.75323931523798393</v>
      </c>
      <c r="D147" s="112">
        <f t="shared" si="59"/>
        <v>0.75709604391069318</v>
      </c>
      <c r="E147" s="112">
        <f t="shared" si="59"/>
        <v>0.76040561416312358</v>
      </c>
      <c r="F147" s="112">
        <f t="shared" si="59"/>
        <v>0.76577502417749121</v>
      </c>
      <c r="G147" s="112">
        <f t="shared" si="59"/>
        <v>0.77102614688262805</v>
      </c>
      <c r="H147" s="112">
        <f t="shared" si="59"/>
        <v>0.77693619436169326</v>
      </c>
      <c r="I147" s="112">
        <f t="shared" si="59"/>
        <v>0.7797672460711027</v>
      </c>
      <c r="J147" s="112">
        <f t="shared" si="59"/>
        <v>0.78057566881939167</v>
      </c>
      <c r="K147" s="112">
        <f t="shared" si="59"/>
        <v>0.78156010745515037</v>
      </c>
      <c r="L147" s="112">
        <f t="shared" si="59"/>
        <v>0.78351856890410077</v>
      </c>
      <c r="M147" s="112">
        <f t="shared" si="59"/>
        <v>0.78497941323082698</v>
      </c>
      <c r="N147" s="112">
        <f t="shared" si="59"/>
        <v>0.78820130596952176</v>
      </c>
      <c r="O147" s="112">
        <f t="shared" si="59"/>
        <v>0.79138184022125302</v>
      </c>
      <c r="P147" s="112">
        <f t="shared" si="59"/>
        <v>0.79311263414376398</v>
      </c>
      <c r="Q147" s="112">
        <f t="shared" si="59"/>
        <v>0.79503715829191424</v>
      </c>
      <c r="R147" s="112">
        <f t="shared" ref="R147:V147" si="60">IF(R128=0,"",R128/R109)</f>
        <v>0.80133792815857252</v>
      </c>
      <c r="S147" s="112">
        <f t="shared" si="60"/>
        <v>0.81199564817093328</v>
      </c>
      <c r="T147" s="112">
        <f t="shared" si="60"/>
        <v>0.82635477883669628</v>
      </c>
      <c r="U147" s="112">
        <f t="shared" si="60"/>
        <v>0.83632277092991414</v>
      </c>
      <c r="V147" s="112">
        <f t="shared" si="60"/>
        <v>0.84819395161485112</v>
      </c>
      <c r="W147" s="112">
        <f t="shared" ref="W147" si="61">IF(W128=0,"",W128/W109)</f>
        <v>0.85160273439812828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0.87324719145901053</v>
      </c>
      <c r="C148" s="113">
        <f t="shared" si="62"/>
        <v>0.88337393279878895</v>
      </c>
      <c r="D148" s="113">
        <f t="shared" si="62"/>
        <v>0.88378245641639475</v>
      </c>
      <c r="E148" s="113">
        <f t="shared" si="62"/>
        <v>0.88712641483674093</v>
      </c>
      <c r="F148" s="113">
        <f t="shared" si="62"/>
        <v>0.8819689016976936</v>
      </c>
      <c r="G148" s="113">
        <f t="shared" si="62"/>
        <v>0.88562728381609856</v>
      </c>
      <c r="H148" s="113">
        <f t="shared" si="62"/>
        <v>0.88828124747605441</v>
      </c>
      <c r="I148" s="113">
        <f t="shared" si="62"/>
        <v>0.87813760836311361</v>
      </c>
      <c r="J148" s="113">
        <f t="shared" si="62"/>
        <v>0.88942870864045032</v>
      </c>
      <c r="K148" s="113">
        <f t="shared" si="62"/>
        <v>0.88894368520190314</v>
      </c>
      <c r="L148" s="113">
        <f t="shared" si="62"/>
        <v>0.89054174092635019</v>
      </c>
      <c r="M148" s="113">
        <f t="shared" si="62"/>
        <v>0.88733542597339798</v>
      </c>
      <c r="N148" s="113">
        <f t="shared" si="62"/>
        <v>0.8883240805523579</v>
      </c>
      <c r="O148" s="113">
        <f t="shared" si="62"/>
        <v>0.88634134814336218</v>
      </c>
      <c r="P148" s="113">
        <f t="shared" si="62"/>
        <v>0.90067918091751442</v>
      </c>
      <c r="Q148" s="113">
        <f t="shared" si="62"/>
        <v>0.904443975565696</v>
      </c>
      <c r="R148" s="113">
        <f t="shared" ref="R148:V148" si="63">IF(R129=0,"",R129/R110)</f>
        <v>0.9075683870094059</v>
      </c>
      <c r="S148" s="113">
        <f t="shared" si="63"/>
        <v>0.9067295519451738</v>
      </c>
      <c r="T148" s="113">
        <f t="shared" si="63"/>
        <v>0.91841113524787299</v>
      </c>
      <c r="U148" s="113">
        <f t="shared" si="63"/>
        <v>0.92267735214393665</v>
      </c>
      <c r="V148" s="113">
        <f t="shared" si="63"/>
        <v>0.93069284690020238</v>
      </c>
      <c r="W148" s="113">
        <f t="shared" ref="W148" si="64">IF(W129=0,"",W129/W110)</f>
        <v>0.92764585826728974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0.74980418038628738</v>
      </c>
      <c r="C149" s="111">
        <f t="shared" si="65"/>
        <v>0.75779953597660776</v>
      </c>
      <c r="D149" s="111">
        <f t="shared" si="65"/>
        <v>0.76397120857555134</v>
      </c>
      <c r="E149" s="111">
        <f t="shared" si="65"/>
        <v>0.76974967961692242</v>
      </c>
      <c r="F149" s="111">
        <f t="shared" si="65"/>
        <v>0.77258441133874178</v>
      </c>
      <c r="G149" s="111">
        <f t="shared" si="65"/>
        <v>0.77588134037900336</v>
      </c>
      <c r="H149" s="111">
        <f t="shared" si="65"/>
        <v>0.77878886584793694</v>
      </c>
      <c r="I149" s="111">
        <f t="shared" si="65"/>
        <v>0.78026993558329805</v>
      </c>
      <c r="J149" s="111">
        <f t="shared" si="65"/>
        <v>0.78127117525117451</v>
      </c>
      <c r="K149" s="111">
        <f t="shared" si="65"/>
        <v>0.78290792859060088</v>
      </c>
      <c r="L149" s="111">
        <f t="shared" si="65"/>
        <v>0.78425577266532065</v>
      </c>
      <c r="M149" s="111">
        <f t="shared" si="65"/>
        <v>0.7864153143335163</v>
      </c>
      <c r="N149" s="111">
        <f t="shared" si="65"/>
        <v>0.78878221347936761</v>
      </c>
      <c r="O149" s="111">
        <f t="shared" si="65"/>
        <v>0.79300868485412923</v>
      </c>
      <c r="P149" s="111">
        <f t="shared" si="65"/>
        <v>0.79705415591387196</v>
      </c>
      <c r="Q149" s="111">
        <f t="shared" si="65"/>
        <v>0.80326228884982576</v>
      </c>
      <c r="R149" s="111">
        <f t="shared" ref="R149:V149" si="66">IF(R130=0,"",R130/R111)</f>
        <v>0.81108803751647518</v>
      </c>
      <c r="S149" s="111">
        <f t="shared" si="66"/>
        <v>0.8193452430600412</v>
      </c>
      <c r="T149" s="111">
        <f t="shared" si="66"/>
        <v>0.82791640256872201</v>
      </c>
      <c r="U149" s="111">
        <f t="shared" si="66"/>
        <v>0.83730248802165486</v>
      </c>
      <c r="V149" s="111">
        <f t="shared" si="66"/>
        <v>0.84426121958264677</v>
      </c>
      <c r="W149" s="111">
        <f t="shared" ref="W149" si="67">IF(W130=0,"",W130/W111)</f>
        <v>0.85167662681003875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0.76110032566495722</v>
      </c>
      <c r="C151" s="124">
        <f t="shared" si="71"/>
        <v>0.76336780607529631</v>
      </c>
      <c r="D151" s="124">
        <f t="shared" si="71"/>
        <v>0.76580571368839823</v>
      </c>
      <c r="E151" s="124">
        <f t="shared" si="71"/>
        <v>0.76849022958683166</v>
      </c>
      <c r="F151" s="124">
        <f t="shared" si="71"/>
        <v>0.77149989584608836</v>
      </c>
      <c r="G151" s="124">
        <f t="shared" si="71"/>
        <v>0.77477561992863575</v>
      </c>
      <c r="H151" s="124">
        <f t="shared" si="71"/>
        <v>0.77829590574660001</v>
      </c>
      <c r="I151" s="124">
        <f t="shared" si="71"/>
        <v>0.78011321595864835</v>
      </c>
      <c r="J151" s="124">
        <f t="shared" si="71"/>
        <v>0.78114125997464123</v>
      </c>
      <c r="K151" s="124">
        <f t="shared" si="71"/>
        <v>0.78267361980739125</v>
      </c>
      <c r="L151" s="124">
        <f t="shared" si="71"/>
        <v>0.78441939808597871</v>
      </c>
      <c r="M151" s="124">
        <f t="shared" si="71"/>
        <v>0.78623992058121261</v>
      </c>
      <c r="N151" s="124">
        <f t="shared" si="71"/>
        <v>0.78845588487947249</v>
      </c>
      <c r="O151" s="124">
        <f t="shared" si="71"/>
        <v>0.79114301460374092</v>
      </c>
      <c r="P151" s="124">
        <f t="shared" si="71"/>
        <v>0.79330804397771004</v>
      </c>
      <c r="Q151" s="124">
        <f t="shared" si="71"/>
        <v>0.79661772227019323</v>
      </c>
      <c r="R151" s="124">
        <f t="shared" ref="R151:V151" si="72">IF(R132=0,"",R132/R113)</f>
        <v>0.80216709744200898</v>
      </c>
      <c r="S151" s="124">
        <f t="shared" si="72"/>
        <v>0.80989284293723929</v>
      </c>
      <c r="T151" s="124">
        <f t="shared" si="72"/>
        <v>0.82043237600013397</v>
      </c>
      <c r="U151" s="124">
        <f t="shared" si="72"/>
        <v>0.83148072059625888</v>
      </c>
      <c r="V151" s="124">
        <f t="shared" si="72"/>
        <v>0.84172313743675009</v>
      </c>
      <c r="W151" s="124">
        <f t="shared" ref="W151" si="73">IF(W132=0,"",W132/W113)</f>
        <v>0.85101091548575658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0.76110032566495722</v>
      </c>
      <c r="C153" s="45">
        <f t="shared" si="77"/>
        <v>0.76336780607529631</v>
      </c>
      <c r="D153" s="45">
        <f t="shared" si="77"/>
        <v>0.76580571368839823</v>
      </c>
      <c r="E153" s="45">
        <f t="shared" si="77"/>
        <v>0.76849022958683166</v>
      </c>
      <c r="F153" s="45">
        <f t="shared" si="77"/>
        <v>0.77149989584608836</v>
      </c>
      <c r="G153" s="45">
        <f t="shared" si="77"/>
        <v>0.77477561992863575</v>
      </c>
      <c r="H153" s="45">
        <f t="shared" si="77"/>
        <v>0.77829590574660001</v>
      </c>
      <c r="I153" s="45">
        <f t="shared" si="77"/>
        <v>0.78011321595864835</v>
      </c>
      <c r="J153" s="45">
        <f t="shared" si="77"/>
        <v>0.78114125997464123</v>
      </c>
      <c r="K153" s="45">
        <f t="shared" si="77"/>
        <v>0.78267361980739125</v>
      </c>
      <c r="L153" s="45">
        <f t="shared" si="77"/>
        <v>0.78441939808597871</v>
      </c>
      <c r="M153" s="45">
        <f t="shared" si="77"/>
        <v>0.78623992058121261</v>
      </c>
      <c r="N153" s="45">
        <f t="shared" si="77"/>
        <v>0.78845588487947249</v>
      </c>
      <c r="O153" s="45">
        <f t="shared" si="77"/>
        <v>0.79114301460374092</v>
      </c>
      <c r="P153" s="45">
        <f t="shared" si="77"/>
        <v>0.79330804397771004</v>
      </c>
      <c r="Q153" s="45">
        <f t="shared" si="77"/>
        <v>0.79661772227019323</v>
      </c>
      <c r="R153" s="45">
        <f t="shared" ref="R153:V153" si="78">IF(R134=0,"",R134/R115)</f>
        <v>0.80216709744200898</v>
      </c>
      <c r="S153" s="45">
        <f t="shared" si="78"/>
        <v>0.80989284293723929</v>
      </c>
      <c r="T153" s="45">
        <f t="shared" si="78"/>
        <v>0.82043237600013397</v>
      </c>
      <c r="U153" s="45">
        <f t="shared" si="78"/>
        <v>0.83148072059625888</v>
      </c>
      <c r="V153" s="45">
        <f t="shared" si="78"/>
        <v>0.84172313743675009</v>
      </c>
      <c r="W153" s="45">
        <f t="shared" ref="W153" si="79">IF(W134=0,"",W134/W115)</f>
        <v>0.85101091548575658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2048.292658760115</v>
      </c>
      <c r="C155" s="117">
        <f t="shared" si="80"/>
        <v>2090.7614177267396</v>
      </c>
      <c r="D155" s="117">
        <f t="shared" si="80"/>
        <v>1863.2793198491279</v>
      </c>
      <c r="E155" s="117">
        <f t="shared" si="80"/>
        <v>1612.170680685055</v>
      </c>
      <c r="F155" s="117">
        <f t="shared" si="80"/>
        <v>2129.0541261619369</v>
      </c>
      <c r="G155" s="117">
        <f t="shared" si="80"/>
        <v>1876.9659647388064</v>
      </c>
      <c r="H155" s="117">
        <f t="shared" si="80"/>
        <v>2020.2961460743127</v>
      </c>
      <c r="I155" s="117">
        <f t="shared" si="80"/>
        <v>1254.2730219152379</v>
      </c>
      <c r="J155" s="117">
        <f t="shared" si="80"/>
        <v>1731.8959445102348</v>
      </c>
      <c r="K155" s="117">
        <f t="shared" si="80"/>
        <v>1670.2225094183907</v>
      </c>
      <c r="L155" s="117">
        <f t="shared" si="80"/>
        <v>1897.4001240515122</v>
      </c>
      <c r="M155" s="117">
        <f t="shared" si="80"/>
        <v>1766.2610207413811</v>
      </c>
      <c r="N155" s="117">
        <f t="shared" si="80"/>
        <v>1642.6241413708228</v>
      </c>
      <c r="O155" s="117">
        <f t="shared" si="80"/>
        <v>2053.3325133489598</v>
      </c>
      <c r="P155" s="117">
        <f t="shared" si="80"/>
        <v>1658.5987403092645</v>
      </c>
      <c r="Q155" s="117">
        <f t="shared" si="80"/>
        <v>1375.1688203740209</v>
      </c>
      <c r="R155" s="117">
        <f t="shared" ref="R155:V155" si="81">R156+R159+R161+R170</f>
        <v>1773.3365279135137</v>
      </c>
      <c r="S155" s="117">
        <f t="shared" si="81"/>
        <v>1311.6961883449826</v>
      </c>
      <c r="T155" s="117">
        <f t="shared" si="81"/>
        <v>1986.983242959976</v>
      </c>
      <c r="U155" s="117">
        <f t="shared" si="81"/>
        <v>1796.6575505516191</v>
      </c>
      <c r="V155" s="117">
        <f t="shared" si="81"/>
        <v>1986.2305227941729</v>
      </c>
      <c r="W155" s="117">
        <f t="shared" ref="W155" si="82">W156+W159+W161+W170</f>
        <v>1801.5862853204296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1997.3138212318654</v>
      </c>
      <c r="C156" s="122">
        <f t="shared" si="83"/>
        <v>2044.4289820494769</v>
      </c>
      <c r="D156" s="122">
        <f t="shared" si="83"/>
        <v>1821.4122616316965</v>
      </c>
      <c r="E156" s="122">
        <f t="shared" si="83"/>
        <v>1578.4009018961731</v>
      </c>
      <c r="F156" s="122">
        <f t="shared" si="83"/>
        <v>2083.7185008970378</v>
      </c>
      <c r="G156" s="122">
        <f t="shared" si="83"/>
        <v>1839.1172515540225</v>
      </c>
      <c r="H156" s="122">
        <f t="shared" si="83"/>
        <v>1983.5642280134653</v>
      </c>
      <c r="I156" s="122">
        <f t="shared" si="83"/>
        <v>1225.8517658329827</v>
      </c>
      <c r="J156" s="122">
        <f t="shared" si="83"/>
        <v>1699.8546823518209</v>
      </c>
      <c r="K156" s="122">
        <f t="shared" si="83"/>
        <v>1638.2517486848137</v>
      </c>
      <c r="L156" s="122">
        <f t="shared" si="83"/>
        <v>1862.8488763512464</v>
      </c>
      <c r="M156" s="122">
        <f t="shared" si="83"/>
        <v>1728.8556404742012</v>
      </c>
      <c r="N156" s="122">
        <f t="shared" si="83"/>
        <v>1610.2859775600007</v>
      </c>
      <c r="O156" s="122">
        <f t="shared" si="83"/>
        <v>2024.5773747434987</v>
      </c>
      <c r="P156" s="122">
        <f t="shared" si="83"/>
        <v>1626.8260973672006</v>
      </c>
      <c r="Q156" s="122">
        <f t="shared" si="83"/>
        <v>1348.8659501784011</v>
      </c>
      <c r="R156" s="122">
        <f t="shared" ref="R156:V156" si="84">SUM(R157:R158)</f>
        <v>1738.929642426001</v>
      </c>
      <c r="S156" s="122">
        <f t="shared" si="84"/>
        <v>1284.1046430299996</v>
      </c>
      <c r="T156" s="122">
        <f t="shared" si="84"/>
        <v>1942.9947849779983</v>
      </c>
      <c r="U156" s="122">
        <f t="shared" si="84"/>
        <v>1756.1343887280027</v>
      </c>
      <c r="V156" s="122">
        <f t="shared" si="84"/>
        <v>1942.0788292901998</v>
      </c>
      <c r="W156" s="122">
        <f t="shared" ref="W156" si="85">SUM(W157:W158)</f>
        <v>1764.0518335902002</v>
      </c>
      <c r="DA156" s="130" t="s">
        <v>2096</v>
      </c>
    </row>
    <row r="157" spans="1:105" ht="12" customHeight="1" x14ac:dyDescent="0.25">
      <c r="A157" s="97" t="s">
        <v>74</v>
      </c>
      <c r="B157" s="98">
        <v>1997.3138212318654</v>
      </c>
      <c r="C157" s="98">
        <v>2044.4289820494769</v>
      </c>
      <c r="D157" s="98">
        <v>1821.4122616316965</v>
      </c>
      <c r="E157" s="98">
        <v>1578.4009018961731</v>
      </c>
      <c r="F157" s="98">
        <v>2083.7185008970378</v>
      </c>
      <c r="G157" s="98">
        <v>1839.1172515540225</v>
      </c>
      <c r="H157" s="98">
        <v>1983.5642280134653</v>
      </c>
      <c r="I157" s="98">
        <v>1225.8517658329827</v>
      </c>
      <c r="J157" s="98">
        <v>1699.8546823518209</v>
      </c>
      <c r="K157" s="98">
        <v>1638.2517486848137</v>
      </c>
      <c r="L157" s="98">
        <v>1862.8488763512464</v>
      </c>
      <c r="M157" s="98">
        <v>1728.8556404742012</v>
      </c>
      <c r="N157" s="98">
        <v>1610.2859775600007</v>
      </c>
      <c r="O157" s="98">
        <v>2024.5773747434987</v>
      </c>
      <c r="P157" s="98">
        <v>1626.8260973672006</v>
      </c>
      <c r="Q157" s="98">
        <v>1348.8659501784011</v>
      </c>
      <c r="R157" s="98">
        <v>1738.929642426001</v>
      </c>
      <c r="S157" s="98">
        <v>1284.1046430299996</v>
      </c>
      <c r="T157" s="98">
        <v>1942.9947849779983</v>
      </c>
      <c r="U157" s="98">
        <v>1756.1343887280027</v>
      </c>
      <c r="V157" s="98">
        <v>1942.0788292901998</v>
      </c>
      <c r="W157" s="98">
        <v>1764.0518335902002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50.978837528249493</v>
      </c>
      <c r="C161" s="122">
        <v>46.332435677262552</v>
      </c>
      <c r="D161" s="122">
        <v>41.867058217431286</v>
      </c>
      <c r="E161" s="122">
        <v>33.769778788881929</v>
      </c>
      <c r="F161" s="122">
        <v>45.335625264899356</v>
      </c>
      <c r="G161" s="122">
        <v>37.848713184783946</v>
      </c>
      <c r="H161" s="122">
        <v>36.731918060847391</v>
      </c>
      <c r="I161" s="122">
        <v>28.421256082255205</v>
      </c>
      <c r="J161" s="122">
        <v>32.041262158413979</v>
      </c>
      <c r="K161" s="122">
        <v>31.970760733576896</v>
      </c>
      <c r="L161" s="122">
        <v>34.551247700265804</v>
      </c>
      <c r="M161" s="122">
        <v>37.405380267179801</v>
      </c>
      <c r="N161" s="122">
        <v>32.338163810822223</v>
      </c>
      <c r="O161" s="122">
        <v>28.755138605461223</v>
      </c>
      <c r="P161" s="122">
        <v>31.772642942063918</v>
      </c>
      <c r="Q161" s="122">
        <v>26.302870195619885</v>
      </c>
      <c r="R161" s="122">
        <v>34.40688548751276</v>
      </c>
      <c r="S161" s="122">
        <v>27.591545314983076</v>
      </c>
      <c r="T161" s="122">
        <v>43.988457981977618</v>
      </c>
      <c r="U161" s="122">
        <v>40.52316182361632</v>
      </c>
      <c r="V161" s="122">
        <v>44.151693503973156</v>
      </c>
      <c r="W161" s="122">
        <v>37.534451730229492</v>
      </c>
      <c r="DA161" s="130" t="s">
        <v>2101</v>
      </c>
    </row>
    <row r="162" spans="1:105" ht="12" customHeight="1" x14ac:dyDescent="0.25">
      <c r="A162" s="97" t="s">
        <v>141</v>
      </c>
      <c r="B162" s="98">
        <v>50.938232588975843</v>
      </c>
      <c r="C162" s="98">
        <v>46.290881916723052</v>
      </c>
      <c r="D162" s="98">
        <v>41.824070143391694</v>
      </c>
      <c r="E162" s="98">
        <v>33.730378288518047</v>
      </c>
      <c r="F162" s="98">
        <v>45.255978989780722</v>
      </c>
      <c r="G162" s="98">
        <v>37.77972834422863</v>
      </c>
      <c r="H162" s="98">
        <v>36.646138209620453</v>
      </c>
      <c r="I162" s="98">
        <v>28.348470749528961</v>
      </c>
      <c r="J162" s="98">
        <v>31.947467601039396</v>
      </c>
      <c r="K162" s="98">
        <v>31.862400729920331</v>
      </c>
      <c r="L162" s="98">
        <v>34.431346886865562</v>
      </c>
      <c r="M162" s="98">
        <v>37.251738942283886</v>
      </c>
      <c r="N162" s="98">
        <v>32.203206536512184</v>
      </c>
      <c r="O162" s="98">
        <v>28.638812420898187</v>
      </c>
      <c r="P162" s="98">
        <v>31.616674655288463</v>
      </c>
      <c r="Q162" s="98">
        <v>26.193959294884078</v>
      </c>
      <c r="R162" s="98">
        <v>34.210536208269772</v>
      </c>
      <c r="S162" s="98">
        <v>27.442692557023005</v>
      </c>
      <c r="T162" s="98">
        <v>43.705296505985281</v>
      </c>
      <c r="U162" s="98">
        <v>40.262416445753374</v>
      </c>
      <c r="V162" s="98">
        <v>43.850741798820941</v>
      </c>
      <c r="W162" s="98">
        <v>37.269830740381977</v>
      </c>
      <c r="DA162" s="63" t="s">
        <v>2102</v>
      </c>
    </row>
    <row r="163" spans="1:105" ht="12" customHeight="1" x14ac:dyDescent="0.25">
      <c r="A163" s="97" t="s">
        <v>140</v>
      </c>
      <c r="B163" s="98">
        <v>4.0604939273649741E-2</v>
      </c>
      <c r="C163" s="98">
        <v>4.1553760539501765E-2</v>
      </c>
      <c r="D163" s="98">
        <v>4.2988074039588098E-2</v>
      </c>
      <c r="E163" s="98">
        <v>3.9400500363885926E-2</v>
      </c>
      <c r="F163" s="98">
        <v>7.9646275118635923E-2</v>
      </c>
      <c r="G163" s="98">
        <v>6.8984840555314467E-2</v>
      </c>
      <c r="H163" s="98">
        <v>8.5779851226937098E-2</v>
      </c>
      <c r="I163" s="98">
        <v>7.278533272624288E-2</v>
      </c>
      <c r="J163" s="98">
        <v>9.3794557374580784E-2</v>
      </c>
      <c r="K163" s="98">
        <v>0.10836000365656448</v>
      </c>
      <c r="L163" s="98">
        <v>0.11990081340023931</v>
      </c>
      <c r="M163" s="98">
        <v>0.15364132489591609</v>
      </c>
      <c r="N163" s="98">
        <v>0.13495727431004004</v>
      </c>
      <c r="O163" s="98">
        <v>0.11632618456303746</v>
      </c>
      <c r="P163" s="98">
        <v>0.15596828677545424</v>
      </c>
      <c r="Q163" s="98">
        <v>0.10891090073580822</v>
      </c>
      <c r="R163" s="98">
        <v>0.19634927924298837</v>
      </c>
      <c r="S163" s="98">
        <v>0.14885275796007086</v>
      </c>
      <c r="T163" s="98">
        <v>0.28316147599233699</v>
      </c>
      <c r="U163" s="98">
        <v>0.26074537786294616</v>
      </c>
      <c r="V163" s="98">
        <v>0.30095170515221331</v>
      </c>
      <c r="W163" s="98">
        <v>0.26462098984751814</v>
      </c>
      <c r="DA163" s="63" t="s">
        <v>2103</v>
      </c>
    </row>
    <row r="164" spans="1:105" ht="12" customHeight="1" x14ac:dyDescent="0.25">
      <c r="A164" s="100" t="s">
        <v>50</v>
      </c>
      <c r="B164" s="101">
        <v>4.0604939273649741E-2</v>
      </c>
      <c r="C164" s="101">
        <v>4.1553760539501765E-2</v>
      </c>
      <c r="D164" s="101">
        <v>4.2988074039588098E-2</v>
      </c>
      <c r="E164" s="101">
        <v>3.9400500363885926E-2</v>
      </c>
      <c r="F164" s="101">
        <v>7.9646275118635923E-2</v>
      </c>
      <c r="G164" s="101">
        <v>6.8984840555314467E-2</v>
      </c>
      <c r="H164" s="101">
        <v>8.5779851226937098E-2</v>
      </c>
      <c r="I164" s="101">
        <v>7.278533272624288E-2</v>
      </c>
      <c r="J164" s="101">
        <v>9.3794557374580784E-2</v>
      </c>
      <c r="K164" s="101">
        <v>0.10836000365656448</v>
      </c>
      <c r="L164" s="101">
        <v>0.11990081340023931</v>
      </c>
      <c r="M164" s="101">
        <v>0.15364132489591609</v>
      </c>
      <c r="N164" s="101">
        <v>0.13495727431004004</v>
      </c>
      <c r="O164" s="101">
        <v>0.11632618456303746</v>
      </c>
      <c r="P164" s="101">
        <v>0.15596828677545424</v>
      </c>
      <c r="Q164" s="101">
        <v>0.10891090073580822</v>
      </c>
      <c r="R164" s="101">
        <v>0.19634927924298837</v>
      </c>
      <c r="S164" s="101">
        <v>0.14885275796007086</v>
      </c>
      <c r="T164" s="101">
        <v>0.28316147599233699</v>
      </c>
      <c r="U164" s="101">
        <v>0.26074537786294616</v>
      </c>
      <c r="V164" s="101">
        <v>0.30095170515221331</v>
      </c>
      <c r="W164" s="101">
        <v>0.26462098984751814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20167.047469809419</v>
      </c>
      <c r="C174" s="117">
        <f t="shared" si="87"/>
        <v>20512.269423698403</v>
      </c>
      <c r="D174" s="117">
        <f t="shared" si="87"/>
        <v>18677.880565729738</v>
      </c>
      <c r="E174" s="117">
        <f t="shared" si="87"/>
        <v>16553.081766829178</v>
      </c>
      <c r="F174" s="117">
        <f t="shared" si="87"/>
        <v>20796.731242932874</v>
      </c>
      <c r="G174" s="117">
        <f t="shared" si="87"/>
        <v>18403.822931213374</v>
      </c>
      <c r="H174" s="117">
        <f t="shared" si="87"/>
        <v>19373.166640748277</v>
      </c>
      <c r="I174" s="117">
        <f t="shared" si="87"/>
        <v>13265.970097176623</v>
      </c>
      <c r="J174" s="117">
        <f t="shared" si="87"/>
        <v>16874.574898882893</v>
      </c>
      <c r="K174" s="117">
        <f t="shared" si="87"/>
        <v>16156.339670552927</v>
      </c>
      <c r="L174" s="117">
        <f t="shared" si="87"/>
        <v>17461.307513611202</v>
      </c>
      <c r="M174" s="117">
        <f t="shared" si="87"/>
        <v>16376.629249441134</v>
      </c>
      <c r="N174" s="117">
        <f t="shared" si="87"/>
        <v>15289.789581162231</v>
      </c>
      <c r="O174" s="117">
        <f t="shared" si="87"/>
        <v>18224.520367335175</v>
      </c>
      <c r="P174" s="117">
        <f t="shared" si="87"/>
        <v>15135.635381760643</v>
      </c>
      <c r="Q174" s="117">
        <f t="shared" si="87"/>
        <v>13017.084751514443</v>
      </c>
      <c r="R174" s="117">
        <f t="shared" ref="R174:V174" si="88">R175+R178+R180+R189</f>
        <v>15839.51641014792</v>
      </c>
      <c r="S174" s="117">
        <f t="shared" si="88"/>
        <v>12423.021175504999</v>
      </c>
      <c r="T174" s="117">
        <f t="shared" si="88"/>
        <v>16848.154648999989</v>
      </c>
      <c r="U174" s="117">
        <f t="shared" si="88"/>
        <v>14856.121986135428</v>
      </c>
      <c r="V174" s="117">
        <f t="shared" si="88"/>
        <v>15955.260152009758</v>
      </c>
      <c r="W174" s="117">
        <f t="shared" ref="W174" si="89">W175+W178+W180+W189</f>
        <v>14873.083962660086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17189.98610123925</v>
      </c>
      <c r="C175" s="122">
        <f t="shared" si="90"/>
        <v>17540.417541923081</v>
      </c>
      <c r="D175" s="122">
        <f t="shared" si="90"/>
        <v>15621.484039428118</v>
      </c>
      <c r="E175" s="122">
        <f t="shared" si="90"/>
        <v>13502.844015079241</v>
      </c>
      <c r="F175" s="122">
        <f t="shared" si="90"/>
        <v>17596.995007797996</v>
      </c>
      <c r="G175" s="122">
        <f t="shared" si="90"/>
        <v>15255.488200958716</v>
      </c>
      <c r="H175" s="122">
        <f t="shared" si="90"/>
        <v>16281.983702036969</v>
      </c>
      <c r="I175" s="122">
        <f t="shared" si="90"/>
        <v>10115.561507282135</v>
      </c>
      <c r="J175" s="122">
        <f t="shared" si="90"/>
        <v>13893.739107479481</v>
      </c>
      <c r="K175" s="122">
        <f t="shared" si="90"/>
        <v>13175.866026924436</v>
      </c>
      <c r="L175" s="122">
        <f t="shared" si="90"/>
        <v>14412.812277835556</v>
      </c>
      <c r="M175" s="122">
        <f t="shared" si="90"/>
        <v>13238.13440044327</v>
      </c>
      <c r="N175" s="122">
        <f t="shared" si="90"/>
        <v>12275.737401363573</v>
      </c>
      <c r="O175" s="122">
        <f t="shared" si="90"/>
        <v>15293.799139657829</v>
      </c>
      <c r="P175" s="122">
        <f t="shared" si="90"/>
        <v>12433.849216744866</v>
      </c>
      <c r="Q175" s="122">
        <f t="shared" si="90"/>
        <v>10359.753464416419</v>
      </c>
      <c r="R175" s="122">
        <f t="shared" ref="R175:V175" si="91">SUM(R176:R177)</f>
        <v>13150.426834945141</v>
      </c>
      <c r="S175" s="122">
        <f t="shared" si="91"/>
        <v>9611.4849523623434</v>
      </c>
      <c r="T175" s="122">
        <f t="shared" si="91"/>
        <v>13929.145221543529</v>
      </c>
      <c r="U175" s="122">
        <f t="shared" si="91"/>
        <v>12071.65296750539</v>
      </c>
      <c r="V175" s="122">
        <f t="shared" si="91"/>
        <v>13186.909091034377</v>
      </c>
      <c r="W175" s="122">
        <f t="shared" ref="W175" si="92">SUM(W176:W177)</f>
        <v>11984.879793738708</v>
      </c>
      <c r="DA175" s="130" t="s">
        <v>2264</v>
      </c>
    </row>
    <row r="176" spans="1:105" ht="12" customHeight="1" x14ac:dyDescent="0.25">
      <c r="A176" s="97" t="s">
        <v>74</v>
      </c>
      <c r="B176" s="98">
        <v>16965.896470820251</v>
      </c>
      <c r="C176" s="98">
        <v>17312.35993159694</v>
      </c>
      <c r="D176" s="98">
        <v>15419.65733310997</v>
      </c>
      <c r="E176" s="98">
        <v>13330.795195770746</v>
      </c>
      <c r="F176" s="98">
        <v>17371.81917809504</v>
      </c>
      <c r="G176" s="98">
        <v>15059.936658715311</v>
      </c>
      <c r="H176" s="98">
        <v>16075.431583875881</v>
      </c>
      <c r="I176" s="98">
        <v>9987.9960913019495</v>
      </c>
      <c r="J176" s="98">
        <v>13717.747118095167</v>
      </c>
      <c r="K176" s="98">
        <v>13008.35634134775</v>
      </c>
      <c r="L176" s="98">
        <v>14228.659541545796</v>
      </c>
      <c r="M176" s="98">
        <v>13068.788627309574</v>
      </c>
      <c r="N176" s="98">
        <v>12116.672335765636</v>
      </c>
      <c r="O176" s="98">
        <v>15092.452520133</v>
      </c>
      <c r="P176" s="98">
        <v>12269.546359622878</v>
      </c>
      <c r="Q176" s="98">
        <v>10222.02763078315</v>
      </c>
      <c r="R176" s="98">
        <v>12975.692000759385</v>
      </c>
      <c r="S176" s="98">
        <v>9483.2077095481854</v>
      </c>
      <c r="T176" s="98">
        <v>13740.543377858443</v>
      </c>
      <c r="U176" s="98">
        <v>11907.53745159712</v>
      </c>
      <c r="V176" s="98">
        <v>13005.125367744367</v>
      </c>
      <c r="W176" s="98">
        <v>11818.955008195684</v>
      </c>
      <c r="DA176" s="63" t="s">
        <v>2265</v>
      </c>
    </row>
    <row r="177" spans="1:105" ht="12" customHeight="1" x14ac:dyDescent="0.25">
      <c r="A177" s="97" t="s">
        <v>53</v>
      </c>
      <c r="B177" s="98">
        <v>224.08963041900077</v>
      </c>
      <c r="C177" s="98">
        <v>228.05761032614063</v>
      </c>
      <c r="D177" s="98">
        <v>201.82670631814895</v>
      </c>
      <c r="E177" s="98">
        <v>172.04881930849487</v>
      </c>
      <c r="F177" s="98">
        <v>225.17582970295652</v>
      </c>
      <c r="G177" s="98">
        <v>195.55154224340598</v>
      </c>
      <c r="H177" s="98">
        <v>206.55211816108792</v>
      </c>
      <c r="I177" s="98">
        <v>127.56541598018509</v>
      </c>
      <c r="J177" s="98">
        <v>175.99198938431445</v>
      </c>
      <c r="K177" s="98">
        <v>167.5096855766852</v>
      </c>
      <c r="L177" s="98">
        <v>184.15273628975996</v>
      </c>
      <c r="M177" s="98">
        <v>169.34577313369738</v>
      </c>
      <c r="N177" s="98">
        <v>159.06506559793684</v>
      </c>
      <c r="O177" s="98">
        <v>201.34661952482983</v>
      </c>
      <c r="P177" s="98">
        <v>164.30285712198796</v>
      </c>
      <c r="Q177" s="98">
        <v>137.72583363326885</v>
      </c>
      <c r="R177" s="98">
        <v>174.73483418575634</v>
      </c>
      <c r="S177" s="98">
        <v>128.27724281415718</v>
      </c>
      <c r="T177" s="98">
        <v>188.60184368508553</v>
      </c>
      <c r="U177" s="98">
        <v>164.11551590827023</v>
      </c>
      <c r="V177" s="98">
        <v>181.78372329000933</v>
      </c>
      <c r="W177" s="98">
        <v>165.92478554302465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14.12456139001945</v>
      </c>
      <c r="C178" s="122">
        <f t="shared" si="93"/>
        <v>14.043370367584538</v>
      </c>
      <c r="D178" s="122">
        <f t="shared" si="93"/>
        <v>13.990212603819034</v>
      </c>
      <c r="E178" s="122">
        <f t="shared" si="93"/>
        <v>26.151746267224226</v>
      </c>
      <c r="F178" s="122">
        <f t="shared" si="93"/>
        <v>14.209693760632932</v>
      </c>
      <c r="G178" s="122">
        <f t="shared" si="93"/>
        <v>15.508888895202695</v>
      </c>
      <c r="H178" s="122">
        <f t="shared" si="93"/>
        <v>25.210928752647327</v>
      </c>
      <c r="I178" s="122">
        <f t="shared" si="93"/>
        <v>20.080078534155884</v>
      </c>
      <c r="J178" s="122">
        <f t="shared" si="93"/>
        <v>21.98172367709028</v>
      </c>
      <c r="K178" s="122">
        <f t="shared" si="93"/>
        <v>22.301901807800686</v>
      </c>
      <c r="L178" s="122">
        <f t="shared" si="93"/>
        <v>25.652667706761711</v>
      </c>
      <c r="M178" s="122">
        <f t="shared" si="93"/>
        <v>27.859699457593667</v>
      </c>
      <c r="N178" s="122">
        <f t="shared" si="93"/>
        <v>28.466526938591254</v>
      </c>
      <c r="O178" s="122">
        <f t="shared" si="93"/>
        <v>28.085730243443738</v>
      </c>
      <c r="P178" s="122">
        <f t="shared" si="93"/>
        <v>27.280652441227531</v>
      </c>
      <c r="Q178" s="122">
        <f t="shared" si="93"/>
        <v>26.286969798865794</v>
      </c>
      <c r="R178" s="122">
        <f t="shared" si="93"/>
        <v>26.440538287278248</v>
      </c>
      <c r="S178" s="122">
        <f t="shared" si="93"/>
        <v>26.763001575142162</v>
      </c>
      <c r="T178" s="122">
        <f t="shared" si="93"/>
        <v>23.614195984876851</v>
      </c>
      <c r="U178" s="122">
        <f t="shared" si="93"/>
        <v>22.985868467568562</v>
      </c>
      <c r="V178" s="122">
        <f t="shared" si="93"/>
        <v>23.570460595624898</v>
      </c>
      <c r="W178" s="122">
        <f t="shared" si="93"/>
        <v>27.08412159282658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14.12456139001945</v>
      </c>
      <c r="C179" s="98">
        <f>RES_hhdet_fech!C29</f>
        <v>14.043370367584538</v>
      </c>
      <c r="D179" s="98">
        <f>RES_hhdet_fech!D29</f>
        <v>13.990212603819034</v>
      </c>
      <c r="E179" s="98">
        <f>RES_hhdet_fech!E29</f>
        <v>26.151746267224226</v>
      </c>
      <c r="F179" s="98">
        <f>RES_hhdet_fech!F29</f>
        <v>14.209693760632932</v>
      </c>
      <c r="G179" s="98">
        <f>RES_hhdet_fech!G29</f>
        <v>15.508888895202695</v>
      </c>
      <c r="H179" s="98">
        <f>RES_hhdet_fech!H29</f>
        <v>25.210928752647327</v>
      </c>
      <c r="I179" s="98">
        <f>RES_hhdet_fech!I29</f>
        <v>20.080078534155884</v>
      </c>
      <c r="J179" s="98">
        <f>RES_hhdet_fech!J29</f>
        <v>21.98172367709028</v>
      </c>
      <c r="K179" s="98">
        <f>RES_hhdet_fech!K29</f>
        <v>22.301901807800686</v>
      </c>
      <c r="L179" s="98">
        <f>RES_hhdet_fech!L29</f>
        <v>25.652667706761711</v>
      </c>
      <c r="M179" s="98">
        <f>RES_hhdet_fech!M29</f>
        <v>27.859699457593667</v>
      </c>
      <c r="N179" s="98">
        <f>RES_hhdet_fech!N29</f>
        <v>28.466526938591254</v>
      </c>
      <c r="O179" s="98">
        <f>RES_hhdet_fech!O29</f>
        <v>28.085730243443738</v>
      </c>
      <c r="P179" s="98">
        <f>RES_hhdet_fech!P29</f>
        <v>27.280652441227531</v>
      </c>
      <c r="Q179" s="98">
        <f>RES_hhdet_fech!Q29</f>
        <v>26.286969798865794</v>
      </c>
      <c r="R179" s="98">
        <f>RES_hhdet_fech!R29</f>
        <v>26.440538287278248</v>
      </c>
      <c r="S179" s="98">
        <f>RES_hhdet_fech!S29</f>
        <v>26.763001575142162</v>
      </c>
      <c r="T179" s="98">
        <f>RES_hhdet_fech!T29</f>
        <v>23.614195984876851</v>
      </c>
      <c r="U179" s="98">
        <f>RES_hhdet_fech!U29</f>
        <v>22.985868467568562</v>
      </c>
      <c r="V179" s="98">
        <f>RES_hhdet_fech!V29</f>
        <v>23.570460595624898</v>
      </c>
      <c r="W179" s="98">
        <f>RES_hhdet_fech!W29</f>
        <v>27.08412159282658</v>
      </c>
      <c r="DA179" s="63" t="s">
        <v>2268</v>
      </c>
    </row>
    <row r="180" spans="1:105" ht="12" customHeight="1" x14ac:dyDescent="0.25">
      <c r="A180" s="121" t="s">
        <v>55</v>
      </c>
      <c r="B180" s="122">
        <v>2150.653533914121</v>
      </c>
      <c r="C180" s="122">
        <v>2116.2140437193657</v>
      </c>
      <c r="D180" s="122">
        <v>2180.596148017029</v>
      </c>
      <c r="E180" s="122">
        <v>2144.9229085968186</v>
      </c>
      <c r="F180" s="122">
        <v>2281.9325035107222</v>
      </c>
      <c r="G180" s="122">
        <v>2212.6209025367789</v>
      </c>
      <c r="H180" s="122">
        <v>2166.9058921111009</v>
      </c>
      <c r="I180" s="122">
        <v>2282.0213654249401</v>
      </c>
      <c r="J180" s="122">
        <v>2149.9352392257738</v>
      </c>
      <c r="K180" s="122">
        <v>2154.0194469960252</v>
      </c>
      <c r="L180" s="122">
        <v>2199.8617722400559</v>
      </c>
      <c r="M180" s="122">
        <v>2356.4585454893463</v>
      </c>
      <c r="N180" s="122">
        <v>2222.8677805916332</v>
      </c>
      <c r="O180" s="122">
        <v>2145.4241408438152</v>
      </c>
      <c r="P180" s="122">
        <v>1952.3833300384219</v>
      </c>
      <c r="Q180" s="122">
        <v>1941.1292678173349</v>
      </c>
      <c r="R180" s="122">
        <v>2001.0743729151779</v>
      </c>
      <c r="S180" s="122">
        <v>2080.8994952351823</v>
      </c>
      <c r="T180" s="122">
        <v>2231.9230629761778</v>
      </c>
      <c r="U180" s="122">
        <v>2105.0298637865403</v>
      </c>
      <c r="V180" s="122">
        <v>2107.3624929313046</v>
      </c>
      <c r="W180" s="122">
        <v>2196.4561068354528</v>
      </c>
      <c r="DA180" s="130" t="s">
        <v>2269</v>
      </c>
    </row>
    <row r="181" spans="1:105" ht="12" customHeight="1" x14ac:dyDescent="0.25">
      <c r="A181" s="97" t="s">
        <v>141</v>
      </c>
      <c r="B181" s="98">
        <v>2521.2724019472612</v>
      </c>
      <c r="C181" s="98">
        <v>2402.0009404706857</v>
      </c>
      <c r="D181" s="98">
        <v>2419.8886873547872</v>
      </c>
      <c r="E181" s="98">
        <v>2080.5284317964315</v>
      </c>
      <c r="F181" s="98">
        <v>2901.7029802229945</v>
      </c>
      <c r="G181" s="98">
        <v>2529.3643804765757</v>
      </c>
      <c r="H181" s="98">
        <v>2680.897787160844</v>
      </c>
      <c r="I181" s="98">
        <v>2239.2013511465525</v>
      </c>
      <c r="J181" s="98">
        <v>2574.6199395371191</v>
      </c>
      <c r="K181" s="98">
        <v>2508.6588607494577</v>
      </c>
      <c r="L181" s="98">
        <v>2607.5747757201989</v>
      </c>
      <c r="M181" s="98">
        <v>2823.1616348758248</v>
      </c>
      <c r="N181" s="98">
        <v>2559.1555901239344</v>
      </c>
      <c r="O181" s="98">
        <v>2257.759796064292</v>
      </c>
      <c r="P181" s="98">
        <v>2358.0645661956996</v>
      </c>
      <c r="Q181" s="98">
        <v>1831.8974194152343</v>
      </c>
      <c r="R181" s="98">
        <v>2386.6289093987134</v>
      </c>
      <c r="S181" s="98">
        <v>1916.5188848065598</v>
      </c>
      <c r="T181" s="98">
        <v>2650.4488765631677</v>
      </c>
      <c r="U181" s="98">
        <v>2344.9433705559027</v>
      </c>
      <c r="V181" s="98">
        <v>2516.1169857587788</v>
      </c>
      <c r="W181" s="98">
        <v>2234.4455486373863</v>
      </c>
      <c r="DA181" s="63" t="s">
        <v>2270</v>
      </c>
    </row>
    <row r="182" spans="1:105" ht="12" customHeight="1" x14ac:dyDescent="0.25">
      <c r="A182" s="97" t="s">
        <v>140</v>
      </c>
      <c r="B182" s="98">
        <v>2050.1015897260422</v>
      </c>
      <c r="C182" s="98">
        <v>1935.1403294673432</v>
      </c>
      <c r="D182" s="98">
        <v>1959.4071671731433</v>
      </c>
      <c r="E182" s="98">
        <v>1687.0875630787291</v>
      </c>
      <c r="F182" s="98">
        <v>2385.7928085476469</v>
      </c>
      <c r="G182" s="98">
        <v>2085.5810829764914</v>
      </c>
      <c r="H182" s="98">
        <v>2221.2894878844568</v>
      </c>
      <c r="I182" s="98">
        <v>1894.9379795818006</v>
      </c>
      <c r="J182" s="98">
        <v>2141.3678572046751</v>
      </c>
      <c r="K182" s="98">
        <v>2093.3945973289578</v>
      </c>
      <c r="L182" s="98">
        <v>2178.97977384674</v>
      </c>
      <c r="M182" s="98">
        <v>2380.5157051577598</v>
      </c>
      <c r="N182" s="98">
        <v>2170.7211445470598</v>
      </c>
      <c r="O182" s="98">
        <v>1948.3166650386686</v>
      </c>
      <c r="P182" s="98">
        <v>1993.9794005094636</v>
      </c>
      <c r="Q182" s="98">
        <v>1572.3403587355697</v>
      </c>
      <c r="R182" s="98">
        <v>2046.6256401987657</v>
      </c>
      <c r="S182" s="98">
        <v>1683.8880184161876</v>
      </c>
      <c r="T182" s="98">
        <v>2340.0778194113118</v>
      </c>
      <c r="U182" s="98">
        <v>2102.5972179079522</v>
      </c>
      <c r="V182" s="98">
        <v>2267.5078246009848</v>
      </c>
      <c r="W182" s="98">
        <v>2048.3546517973245</v>
      </c>
      <c r="DA182" s="63" t="s">
        <v>2271</v>
      </c>
    </row>
    <row r="183" spans="1:105" ht="12" customHeight="1" x14ac:dyDescent="0.25">
      <c r="A183" s="100" t="s">
        <v>50</v>
      </c>
      <c r="B183" s="101">
        <v>1096.6281779078918</v>
      </c>
      <c r="C183" s="101">
        <v>988.79609893971042</v>
      </c>
      <c r="D183" s="101">
        <v>1022.9264297480067</v>
      </c>
      <c r="E183" s="101">
        <v>876.00117133400215</v>
      </c>
      <c r="F183" s="101">
        <v>1308.2743164564772</v>
      </c>
      <c r="G183" s="101">
        <v>1124.7552802611713</v>
      </c>
      <c r="H183" s="101">
        <v>1187.4800133524188</v>
      </c>
      <c r="I183" s="101">
        <v>1101.0803764009511</v>
      </c>
      <c r="J183" s="101">
        <v>1143.7696711091012</v>
      </c>
      <c r="K183" s="101">
        <v>1127.708317530894</v>
      </c>
      <c r="L183" s="101">
        <v>1165.1774400655768</v>
      </c>
      <c r="M183" s="101">
        <v>1313.3151509984496</v>
      </c>
      <c r="N183" s="101">
        <v>1200.2155229886466</v>
      </c>
      <c r="O183" s="101">
        <v>1113.2374094015083</v>
      </c>
      <c r="P183" s="101">
        <v>1020.2095333074188</v>
      </c>
      <c r="Q183" s="101">
        <v>788.5621189780461</v>
      </c>
      <c r="R183" s="101">
        <v>1026.5624156578679</v>
      </c>
      <c r="S183" s="101">
        <v>881.93425638216365</v>
      </c>
      <c r="T183" s="101">
        <v>1121.9880941831782</v>
      </c>
      <c r="U183" s="101">
        <v>1010.4304539602372</v>
      </c>
      <c r="V183" s="101">
        <v>1029.4053034996411</v>
      </c>
      <c r="W183" s="101">
        <v>1014.7300964841974</v>
      </c>
      <c r="DA183" s="131" t="s">
        <v>2272</v>
      </c>
    </row>
    <row r="184" spans="1:105" ht="12" customHeight="1" x14ac:dyDescent="0.25">
      <c r="A184" s="103" t="s">
        <v>52</v>
      </c>
      <c r="B184" s="104">
        <v>953.47341181815045</v>
      </c>
      <c r="C184" s="104">
        <v>946.34423052763259</v>
      </c>
      <c r="D184" s="104">
        <v>936.48073742513679</v>
      </c>
      <c r="E184" s="104">
        <v>811.08639174472705</v>
      </c>
      <c r="F184" s="104">
        <v>1077.5184920911697</v>
      </c>
      <c r="G184" s="104">
        <v>960.82580271531992</v>
      </c>
      <c r="H184" s="104">
        <v>1033.8094745320377</v>
      </c>
      <c r="I184" s="104">
        <v>793.85760318084942</v>
      </c>
      <c r="J184" s="104">
        <v>997.59818609557408</v>
      </c>
      <c r="K184" s="104">
        <v>965.68627979806411</v>
      </c>
      <c r="L184" s="104">
        <v>1013.8023337811634</v>
      </c>
      <c r="M184" s="104">
        <v>1067.2005541593105</v>
      </c>
      <c r="N184" s="104">
        <v>970.50562155841283</v>
      </c>
      <c r="O184" s="104">
        <v>835.07925563716014</v>
      </c>
      <c r="P184" s="104">
        <v>973.76986720204479</v>
      </c>
      <c r="Q184" s="104">
        <v>783.77823975752369</v>
      </c>
      <c r="R184" s="104">
        <v>1020.0632245408973</v>
      </c>
      <c r="S184" s="104">
        <v>801.95376203402384</v>
      </c>
      <c r="T184" s="104">
        <v>1218.0897252281334</v>
      </c>
      <c r="U184" s="104">
        <v>1092.1667639477155</v>
      </c>
      <c r="V184" s="104">
        <v>1238.1025211013437</v>
      </c>
      <c r="W184" s="104">
        <v>1033.6245553131271</v>
      </c>
      <c r="DA184" s="132" t="s">
        <v>2273</v>
      </c>
    </row>
    <row r="185" spans="1:105" ht="12" customHeight="1" x14ac:dyDescent="0.25">
      <c r="A185" s="106" t="s">
        <v>122</v>
      </c>
      <c r="B185" s="101">
        <v>2121.1262683437385</v>
      </c>
      <c r="C185" s="101">
        <v>2119.7603403818998</v>
      </c>
      <c r="D185" s="101">
        <v>2210.6443624603689</v>
      </c>
      <c r="E185" s="101">
        <v>2248.9106130196087</v>
      </c>
      <c r="F185" s="101">
        <v>2279.7500253723524</v>
      </c>
      <c r="G185" s="101">
        <v>2269.1889549395019</v>
      </c>
      <c r="H185" s="101">
        <v>2211.8210931239805</v>
      </c>
      <c r="I185" s="101">
        <v>2404.7255726758367</v>
      </c>
      <c r="J185" s="101">
        <v>2228.0515543854276</v>
      </c>
      <c r="K185" s="101">
        <v>2256.2193346588101</v>
      </c>
      <c r="L185" s="101">
        <v>2298.1123588583027</v>
      </c>
      <c r="M185" s="101">
        <v>2467.3489006498917</v>
      </c>
      <c r="N185" s="101">
        <v>2345.0416342550493</v>
      </c>
      <c r="O185" s="101">
        <v>2290.2128110351705</v>
      </c>
      <c r="P185" s="101">
        <v>2072.4314886146926</v>
      </c>
      <c r="Q185" s="101">
        <v>2139.4409509694055</v>
      </c>
      <c r="R185" s="101">
        <v>2141.9558900604466</v>
      </c>
      <c r="S185" s="101">
        <v>2281.9155398404814</v>
      </c>
      <c r="T185" s="101">
        <v>2358.0659756455807</v>
      </c>
      <c r="U185" s="101">
        <v>2238.4102647542095</v>
      </c>
      <c r="V185" s="101">
        <v>2204.942555502455</v>
      </c>
      <c r="W185" s="101">
        <v>2348.2201428297126</v>
      </c>
      <c r="DA185" s="131" t="s">
        <v>2274</v>
      </c>
    </row>
    <row r="186" spans="1:105" ht="12" customHeight="1" x14ac:dyDescent="0.25">
      <c r="A186" s="107" t="s">
        <v>121</v>
      </c>
      <c r="B186" s="104">
        <v>1821.2819447767488</v>
      </c>
      <c r="C186" s="104">
        <v>1808.1441840494485</v>
      </c>
      <c r="D186" s="104">
        <v>1894.8090539077309</v>
      </c>
      <c r="E186" s="104">
        <v>1929.4679566801244</v>
      </c>
      <c r="F186" s="104">
        <v>1980.627415453572</v>
      </c>
      <c r="G186" s="104">
        <v>1976.5265042270967</v>
      </c>
      <c r="H186" s="104">
        <v>1934.949550644639</v>
      </c>
      <c r="I186" s="104">
        <v>2135.0982837165266</v>
      </c>
      <c r="J186" s="104">
        <v>1955.0016187818885</v>
      </c>
      <c r="K186" s="104">
        <v>1982.9801766536154</v>
      </c>
      <c r="L186" s="104">
        <v>2021.5809882282308</v>
      </c>
      <c r="M186" s="104">
        <v>2182.1174640438239</v>
      </c>
      <c r="N186" s="104">
        <v>2080.5983311028872</v>
      </c>
      <c r="O186" s="104">
        <v>2044.9898495108662</v>
      </c>
      <c r="P186" s="104">
        <v>1825.7792688718785</v>
      </c>
      <c r="Q186" s="104">
        <v>1880.7817424709351</v>
      </c>
      <c r="R186" s="104">
        <v>1890.673013052238</v>
      </c>
      <c r="S186" s="104">
        <v>2042.5906302269896</v>
      </c>
      <c r="T186" s="104">
        <v>2122.1943214762305</v>
      </c>
      <c r="U186" s="104">
        <v>2028.8779060278725</v>
      </c>
      <c r="V186" s="104">
        <v>2009.8947975547658</v>
      </c>
      <c r="W186" s="104">
        <v>2154.369606270448</v>
      </c>
      <c r="DA186" s="132" t="s">
        <v>2275</v>
      </c>
    </row>
    <row r="187" spans="1:105" ht="12" customHeight="1" x14ac:dyDescent="0.25">
      <c r="A187" s="108" t="s">
        <v>53</v>
      </c>
      <c r="B187" s="98">
        <v>922.68768519742173</v>
      </c>
      <c r="C187" s="98">
        <v>870.67027707289162</v>
      </c>
      <c r="D187" s="98">
        <v>932.97962708765385</v>
      </c>
      <c r="E187" s="98">
        <v>945.86607030892708</v>
      </c>
      <c r="F187" s="98">
        <v>1027.9665987271389</v>
      </c>
      <c r="G187" s="98">
        <v>1008.6652547369864</v>
      </c>
      <c r="H187" s="98">
        <v>977.21188774426798</v>
      </c>
      <c r="I187" s="98">
        <v>1184.1264595457426</v>
      </c>
      <c r="J187" s="98">
        <v>988.28791242743625</v>
      </c>
      <c r="K187" s="98">
        <v>1014.4196851921291</v>
      </c>
      <c r="L187" s="98">
        <v>1025.6530998838064</v>
      </c>
      <c r="M187" s="98">
        <v>1151.0531937032299</v>
      </c>
      <c r="N187" s="98">
        <v>1100.0623359171866</v>
      </c>
      <c r="O187" s="98">
        <v>1122.901167095418</v>
      </c>
      <c r="P187" s="98">
        <v>893.5284842355228</v>
      </c>
      <c r="Q187" s="98">
        <v>913.50064554711184</v>
      </c>
      <c r="R187" s="98">
        <v>925.07617800776268</v>
      </c>
      <c r="S187" s="98">
        <v>1054.5714184386461</v>
      </c>
      <c r="T187" s="98">
        <v>1006.1820420845337</v>
      </c>
      <c r="U187" s="98">
        <v>964.23239644636112</v>
      </c>
      <c r="V187" s="98">
        <v>894.44700976413537</v>
      </c>
      <c r="W187" s="98">
        <v>1050.9305477910018</v>
      </c>
      <c r="DA187" s="63" t="s">
        <v>2276</v>
      </c>
    </row>
    <row r="188" spans="1:105" ht="12" customHeight="1" x14ac:dyDescent="0.25">
      <c r="A188" s="108" t="s">
        <v>52</v>
      </c>
      <c r="B188" s="98">
        <v>898.59425957932717</v>
      </c>
      <c r="C188" s="98">
        <v>937.47390697655669</v>
      </c>
      <c r="D188" s="98">
        <v>961.82942682007706</v>
      </c>
      <c r="E188" s="98">
        <v>983.60188637119711</v>
      </c>
      <c r="F188" s="98">
        <v>952.66081672643327</v>
      </c>
      <c r="G188" s="98">
        <v>967.86124949011003</v>
      </c>
      <c r="H188" s="98">
        <v>957.73766290037076</v>
      </c>
      <c r="I188" s="98">
        <v>950.97182417078386</v>
      </c>
      <c r="J188" s="98">
        <v>966.71370635445203</v>
      </c>
      <c r="K188" s="98">
        <v>968.56049146148655</v>
      </c>
      <c r="L188" s="98">
        <v>995.92788834442433</v>
      </c>
      <c r="M188" s="98">
        <v>1031.064270340594</v>
      </c>
      <c r="N188" s="98">
        <v>980.53599518570104</v>
      </c>
      <c r="O188" s="98">
        <v>922.08868241544803</v>
      </c>
      <c r="P188" s="98">
        <v>932.25078463635589</v>
      </c>
      <c r="Q188" s="98">
        <v>967.28109692382327</v>
      </c>
      <c r="R188" s="98">
        <v>965.59683504447548</v>
      </c>
      <c r="S188" s="98">
        <v>988.01921178834323</v>
      </c>
      <c r="T188" s="98">
        <v>1116.0122793916967</v>
      </c>
      <c r="U188" s="98">
        <v>1064.6455095815113</v>
      </c>
      <c r="V188" s="98">
        <v>1115.4477877906304</v>
      </c>
      <c r="W188" s="98">
        <v>1103.439058479446</v>
      </c>
      <c r="DA188" s="63" t="s">
        <v>2277</v>
      </c>
    </row>
    <row r="189" spans="1:105" ht="12" customHeight="1" x14ac:dyDescent="0.25">
      <c r="A189" s="121" t="s">
        <v>54</v>
      </c>
      <c r="B189" s="122">
        <v>812.28327326602573</v>
      </c>
      <c r="C189" s="122">
        <v>841.59446768837108</v>
      </c>
      <c r="D189" s="122">
        <v>861.81016568076996</v>
      </c>
      <c r="E189" s="122">
        <v>879.16309688589456</v>
      </c>
      <c r="F189" s="122">
        <v>903.59403786352402</v>
      </c>
      <c r="G189" s="122">
        <v>920.20493882267658</v>
      </c>
      <c r="H189" s="122">
        <v>899.06611784756012</v>
      </c>
      <c r="I189" s="122">
        <v>848.30714593539221</v>
      </c>
      <c r="J189" s="122">
        <v>808.91882850054765</v>
      </c>
      <c r="K189" s="122">
        <v>804.15229482466441</v>
      </c>
      <c r="L189" s="122">
        <v>822.98079582882951</v>
      </c>
      <c r="M189" s="122">
        <v>754.17660405092431</v>
      </c>
      <c r="N189" s="122">
        <v>762.7178722684348</v>
      </c>
      <c r="O189" s="122">
        <v>757.21135659008633</v>
      </c>
      <c r="P189" s="122">
        <v>722.12218253612878</v>
      </c>
      <c r="Q189" s="122">
        <v>689.91504948182296</v>
      </c>
      <c r="R189" s="122">
        <v>661.57466400032388</v>
      </c>
      <c r="S189" s="122">
        <v>703.87372633233167</v>
      </c>
      <c r="T189" s="122">
        <v>663.47216849540746</v>
      </c>
      <c r="U189" s="122">
        <v>656.45328637592809</v>
      </c>
      <c r="V189" s="122">
        <v>637.41810744845134</v>
      </c>
      <c r="W189" s="122">
        <v>664.6639404930994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812.28327326602573</v>
      </c>
      <c r="C191" s="33">
        <v>841.59446768837108</v>
      </c>
      <c r="D191" s="33">
        <v>861.81016568076996</v>
      </c>
      <c r="E191" s="33">
        <v>879.16309688589456</v>
      </c>
      <c r="F191" s="33">
        <v>903.59403786352402</v>
      </c>
      <c r="G191" s="33">
        <v>920.20493882267658</v>
      </c>
      <c r="H191" s="33">
        <v>899.06611784756012</v>
      </c>
      <c r="I191" s="33">
        <v>848.30714593539221</v>
      </c>
      <c r="J191" s="33">
        <v>808.91882850054765</v>
      </c>
      <c r="K191" s="33">
        <v>804.15229482466441</v>
      </c>
      <c r="L191" s="33">
        <v>822.98079582882951</v>
      </c>
      <c r="M191" s="33">
        <v>754.17660405092431</v>
      </c>
      <c r="N191" s="33">
        <v>762.7178722684348</v>
      </c>
      <c r="O191" s="33">
        <v>757.21135659008633</v>
      </c>
      <c r="P191" s="33">
        <v>722.12218253612878</v>
      </c>
      <c r="Q191" s="33">
        <v>689.91504948182296</v>
      </c>
      <c r="R191" s="33">
        <v>661.57466400032388</v>
      </c>
      <c r="S191" s="33">
        <v>703.87372633233167</v>
      </c>
      <c r="T191" s="33">
        <v>663.47216849540746</v>
      </c>
      <c r="U191" s="33">
        <v>656.45328637592809</v>
      </c>
      <c r="V191" s="33">
        <v>637.41810744845134</v>
      </c>
      <c r="W191" s="33">
        <v>664.6639404930994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11719.807523948111</v>
      </c>
      <c r="C193" s="117">
        <f t="shared" si="94"/>
        <v>12028.180678022858</v>
      </c>
      <c r="D193" s="117">
        <f t="shared" si="94"/>
        <v>11134.789430351715</v>
      </c>
      <c r="E193" s="117">
        <f t="shared" si="94"/>
        <v>10072.625256546373</v>
      </c>
      <c r="F193" s="117">
        <f t="shared" si="94"/>
        <v>12632.535994503838</v>
      </c>
      <c r="G193" s="117">
        <f t="shared" si="94"/>
        <v>11399.312971666481</v>
      </c>
      <c r="H193" s="117">
        <f t="shared" si="94"/>
        <v>12121.963272466061</v>
      </c>
      <c r="I193" s="117">
        <f t="shared" si="94"/>
        <v>8610.4212394879287</v>
      </c>
      <c r="J193" s="117">
        <f t="shared" si="94"/>
        <v>10868.594798857574</v>
      </c>
      <c r="K193" s="117">
        <f t="shared" si="94"/>
        <v>10581.586503369173</v>
      </c>
      <c r="L193" s="117">
        <f t="shared" si="94"/>
        <v>11583.732541517242</v>
      </c>
      <c r="M193" s="117">
        <f t="shared" si="94"/>
        <v>11094.483189144765</v>
      </c>
      <c r="N193" s="117">
        <f t="shared" si="94"/>
        <v>10558.048549122786</v>
      </c>
      <c r="O193" s="117">
        <f t="shared" si="94"/>
        <v>12689.706737864752</v>
      </c>
      <c r="P193" s="117">
        <f t="shared" si="94"/>
        <v>10656.285601122554</v>
      </c>
      <c r="Q193" s="117">
        <f t="shared" si="94"/>
        <v>9312.1534201087161</v>
      </c>
      <c r="R193" s="117">
        <f t="shared" ref="R193:V193" si="95">R194+R197+R199+R208</f>
        <v>11360.362140230412</v>
      </c>
      <c r="S193" s="117">
        <f t="shared" si="95"/>
        <v>9167.28570524729</v>
      </c>
      <c r="T193" s="117">
        <f t="shared" si="95"/>
        <v>12474.492349463475</v>
      </c>
      <c r="U193" s="117">
        <f t="shared" si="95"/>
        <v>11225.278160709948</v>
      </c>
      <c r="V193" s="117">
        <f t="shared" si="95"/>
        <v>12192.872621688191</v>
      </c>
      <c r="W193" s="117">
        <f t="shared" ref="W193" si="96">W194+W197+W199+W208</f>
        <v>11566.712235245952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9467.2902278219717</v>
      </c>
      <c r="C194" s="122">
        <f t="shared" si="97"/>
        <v>9758.2317365058952</v>
      </c>
      <c r="D194" s="122">
        <f t="shared" si="97"/>
        <v>8778.4048379613851</v>
      </c>
      <c r="E194" s="122">
        <f t="shared" si="97"/>
        <v>7670.7609861655828</v>
      </c>
      <c r="F194" s="122">
        <f t="shared" si="97"/>
        <v>10125.87854163295</v>
      </c>
      <c r="G194" s="122">
        <f t="shared" si="97"/>
        <v>8899.2849764631464</v>
      </c>
      <c r="H194" s="122">
        <f t="shared" si="97"/>
        <v>9620.7965053930438</v>
      </c>
      <c r="I194" s="122">
        <f t="shared" si="97"/>
        <v>6050.923785549704</v>
      </c>
      <c r="J194" s="122">
        <f t="shared" si="97"/>
        <v>8430.1824932945874</v>
      </c>
      <c r="K194" s="122">
        <f t="shared" si="97"/>
        <v>8125.7399460329843</v>
      </c>
      <c r="L194" s="122">
        <f t="shared" si="97"/>
        <v>9058.6184647390073</v>
      </c>
      <c r="M194" s="122">
        <f t="shared" si="97"/>
        <v>8473.8981895039742</v>
      </c>
      <c r="N194" s="122">
        <f t="shared" si="97"/>
        <v>8020.4946891780855</v>
      </c>
      <c r="O194" s="122">
        <f t="shared" si="97"/>
        <v>10202.839677834794</v>
      </c>
      <c r="P194" s="122">
        <f t="shared" si="97"/>
        <v>8337.3101389761978</v>
      </c>
      <c r="Q194" s="122">
        <f t="shared" si="97"/>
        <v>7005.4748701254221</v>
      </c>
      <c r="R194" s="122">
        <f t="shared" ref="R194:V194" si="98">SUM(R195:R196)</f>
        <v>9007.3637248353243</v>
      </c>
      <c r="S194" s="122">
        <f t="shared" si="98"/>
        <v>6684.1188096675078</v>
      </c>
      <c r="T194" s="122">
        <f t="shared" si="98"/>
        <v>9868.9375614051896</v>
      </c>
      <c r="U194" s="122">
        <f t="shared" si="98"/>
        <v>8709.9362971353821</v>
      </c>
      <c r="V194" s="122">
        <f t="shared" si="98"/>
        <v>9662.0203420371545</v>
      </c>
      <c r="W194" s="122">
        <f t="shared" ref="W194" si="99">SUM(W195:W196)</f>
        <v>8901.2714564187227</v>
      </c>
      <c r="DA194" s="130" t="s">
        <v>2432</v>
      </c>
    </row>
    <row r="195" spans="1:105" ht="12" customHeight="1" x14ac:dyDescent="0.25">
      <c r="A195" s="97" t="s">
        <v>74</v>
      </c>
      <c r="B195" s="98">
        <v>9243.2005974029707</v>
      </c>
      <c r="C195" s="98">
        <v>9530.1741261797542</v>
      </c>
      <c r="D195" s="98">
        <v>8576.5781316432367</v>
      </c>
      <c r="E195" s="98">
        <v>7498.7121668570881</v>
      </c>
      <c r="F195" s="98">
        <v>9900.7027119299928</v>
      </c>
      <c r="G195" s="98">
        <v>8703.733434219741</v>
      </c>
      <c r="H195" s="98">
        <v>9414.2443872319564</v>
      </c>
      <c r="I195" s="98">
        <v>5923.3583695695188</v>
      </c>
      <c r="J195" s="98">
        <v>8254.190503910273</v>
      </c>
      <c r="K195" s="98">
        <v>7958.2302604562992</v>
      </c>
      <c r="L195" s="98">
        <v>8874.4657284492478</v>
      </c>
      <c r="M195" s="98">
        <v>8304.5524163702776</v>
      </c>
      <c r="N195" s="98">
        <v>7861.4296235801485</v>
      </c>
      <c r="O195" s="98">
        <v>10001.493058309965</v>
      </c>
      <c r="P195" s="98">
        <v>8173.0072818542103</v>
      </c>
      <c r="Q195" s="98">
        <v>6867.7490364921532</v>
      </c>
      <c r="R195" s="98">
        <v>8832.6288906495683</v>
      </c>
      <c r="S195" s="98">
        <v>6555.8415668533507</v>
      </c>
      <c r="T195" s="98">
        <v>9680.3357177201033</v>
      </c>
      <c r="U195" s="98">
        <v>8545.8207812271121</v>
      </c>
      <c r="V195" s="98">
        <v>9480.2366187471453</v>
      </c>
      <c r="W195" s="98">
        <v>8735.3466708756987</v>
      </c>
      <c r="DA195" s="63" t="s">
        <v>2433</v>
      </c>
    </row>
    <row r="196" spans="1:105" ht="12" customHeight="1" x14ac:dyDescent="0.25">
      <c r="A196" s="97" t="s">
        <v>53</v>
      </c>
      <c r="B196" s="98">
        <v>224.08963041900077</v>
      </c>
      <c r="C196" s="98">
        <v>228.05761032614063</v>
      </c>
      <c r="D196" s="98">
        <v>201.82670631814895</v>
      </c>
      <c r="E196" s="98">
        <v>172.04881930849487</v>
      </c>
      <c r="F196" s="98">
        <v>225.17582970295652</v>
      </c>
      <c r="G196" s="98">
        <v>195.55154224340598</v>
      </c>
      <c r="H196" s="98">
        <v>206.55211816108792</v>
      </c>
      <c r="I196" s="98">
        <v>127.56541598018509</v>
      </c>
      <c r="J196" s="98">
        <v>175.99198938431445</v>
      </c>
      <c r="K196" s="98">
        <v>167.5096855766852</v>
      </c>
      <c r="L196" s="98">
        <v>184.15273628975996</v>
      </c>
      <c r="M196" s="98">
        <v>169.34577313369738</v>
      </c>
      <c r="N196" s="98">
        <v>159.06506559793684</v>
      </c>
      <c r="O196" s="98">
        <v>201.34661952482983</v>
      </c>
      <c r="P196" s="98">
        <v>164.30285712198796</v>
      </c>
      <c r="Q196" s="98">
        <v>137.72583363326885</v>
      </c>
      <c r="R196" s="98">
        <v>174.73483418575634</v>
      </c>
      <c r="S196" s="98">
        <v>128.27724281415718</v>
      </c>
      <c r="T196" s="98">
        <v>188.60184368508553</v>
      </c>
      <c r="U196" s="98">
        <v>164.11551590827023</v>
      </c>
      <c r="V196" s="98">
        <v>181.78372329000933</v>
      </c>
      <c r="W196" s="98">
        <v>165.92478554302465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27.184196032442809</v>
      </c>
      <c r="C197" s="122">
        <f t="shared" si="100"/>
        <v>27.954553276374583</v>
      </c>
      <c r="D197" s="122">
        <f t="shared" si="100"/>
        <v>28.941789997643887</v>
      </c>
      <c r="E197" s="122">
        <f t="shared" si="100"/>
        <v>57.108915721390893</v>
      </c>
      <c r="F197" s="122">
        <f t="shared" si="100"/>
        <v>33.073999281873469</v>
      </c>
      <c r="G197" s="122">
        <f t="shared" si="100"/>
        <v>38.532147043617684</v>
      </c>
      <c r="H197" s="122">
        <f t="shared" si="100"/>
        <v>67.074308308580967</v>
      </c>
      <c r="I197" s="122">
        <f t="shared" si="100"/>
        <v>55.221420740259468</v>
      </c>
      <c r="J197" s="122">
        <f t="shared" si="100"/>
        <v>61.518346889770321</v>
      </c>
      <c r="K197" s="122">
        <f t="shared" si="100"/>
        <v>63.828081297240949</v>
      </c>
      <c r="L197" s="122">
        <f t="shared" si="100"/>
        <v>75.493536801908832</v>
      </c>
      <c r="M197" s="122">
        <f t="shared" si="100"/>
        <v>84.76044165991803</v>
      </c>
      <c r="N197" s="122">
        <f t="shared" si="100"/>
        <v>89.915969448660206</v>
      </c>
      <c r="O197" s="122">
        <f t="shared" si="100"/>
        <v>92.381686703085919</v>
      </c>
      <c r="P197" s="122">
        <f t="shared" si="100"/>
        <v>93.007009740623872</v>
      </c>
      <c r="Q197" s="122">
        <f t="shared" si="100"/>
        <v>92.133228254856263</v>
      </c>
      <c r="R197" s="122">
        <f t="shared" si="100"/>
        <v>94.910376812823358</v>
      </c>
      <c r="S197" s="122">
        <f t="shared" si="100"/>
        <v>98.856661626828512</v>
      </c>
      <c r="T197" s="122">
        <f t="shared" si="100"/>
        <v>90.078346165144055</v>
      </c>
      <c r="U197" s="122">
        <f t="shared" si="100"/>
        <v>90.714949586063682</v>
      </c>
      <c r="V197" s="122">
        <f t="shared" si="100"/>
        <v>96.180361227767619</v>
      </c>
      <c r="W197" s="122">
        <f t="shared" si="100"/>
        <v>113.35827499874749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27.184196032442809</v>
      </c>
      <c r="C198" s="98">
        <f>RES_hhdet_tesh!C29</f>
        <v>27.954553276374583</v>
      </c>
      <c r="D198" s="98">
        <f>RES_hhdet_tesh!D29</f>
        <v>28.941789997643887</v>
      </c>
      <c r="E198" s="98">
        <f>RES_hhdet_tesh!E29</f>
        <v>57.108915721390893</v>
      </c>
      <c r="F198" s="98">
        <f>RES_hhdet_tesh!F29</f>
        <v>33.073999281873469</v>
      </c>
      <c r="G198" s="98">
        <f>RES_hhdet_tesh!G29</f>
        <v>38.532147043617684</v>
      </c>
      <c r="H198" s="98">
        <f>RES_hhdet_tesh!H29</f>
        <v>67.074308308580967</v>
      </c>
      <c r="I198" s="98">
        <f>RES_hhdet_tesh!I29</f>
        <v>55.221420740259468</v>
      </c>
      <c r="J198" s="98">
        <f>RES_hhdet_tesh!J29</f>
        <v>61.518346889770321</v>
      </c>
      <c r="K198" s="98">
        <f>RES_hhdet_tesh!K29</f>
        <v>63.828081297240949</v>
      </c>
      <c r="L198" s="98">
        <f>RES_hhdet_tesh!L29</f>
        <v>75.493536801908832</v>
      </c>
      <c r="M198" s="98">
        <f>RES_hhdet_tesh!M29</f>
        <v>84.76044165991803</v>
      </c>
      <c r="N198" s="98">
        <f>RES_hhdet_tesh!N29</f>
        <v>89.915969448660206</v>
      </c>
      <c r="O198" s="98">
        <f>RES_hhdet_tesh!O29</f>
        <v>92.381686703085919</v>
      </c>
      <c r="P198" s="98">
        <f>RES_hhdet_tesh!P29</f>
        <v>93.007009740623872</v>
      </c>
      <c r="Q198" s="98">
        <f>RES_hhdet_tesh!Q29</f>
        <v>92.133228254856263</v>
      </c>
      <c r="R198" s="98">
        <f>RES_hhdet_tesh!R29</f>
        <v>94.910376812823358</v>
      </c>
      <c r="S198" s="98">
        <f>RES_hhdet_tesh!S29</f>
        <v>98.856661626828512</v>
      </c>
      <c r="T198" s="98">
        <f>RES_hhdet_tesh!T29</f>
        <v>90.078346165144055</v>
      </c>
      <c r="U198" s="98">
        <f>RES_hhdet_tesh!U29</f>
        <v>90.714949586063682</v>
      </c>
      <c r="V198" s="98">
        <f>RES_hhdet_tesh!V29</f>
        <v>96.180361227767619</v>
      </c>
      <c r="W198" s="98">
        <f>RES_hhdet_tesh!W29</f>
        <v>113.35827499874749</v>
      </c>
      <c r="DA198" s="63" t="s">
        <v>2436</v>
      </c>
    </row>
    <row r="199" spans="1:105" ht="12" customHeight="1" x14ac:dyDescent="0.25">
      <c r="A199" s="121" t="s">
        <v>55</v>
      </c>
      <c r="B199" s="122">
        <v>1607.1040362787262</v>
      </c>
      <c r="C199" s="122">
        <v>1599.5482658362089</v>
      </c>
      <c r="D199" s="122">
        <v>1667.4636533996077</v>
      </c>
      <c r="E199" s="122">
        <v>1669.1271044892871</v>
      </c>
      <c r="F199" s="122">
        <v>1776.4607474901597</v>
      </c>
      <c r="G199" s="122">
        <v>1748.5434962219867</v>
      </c>
      <c r="H199" s="122">
        <v>1734.3529802481883</v>
      </c>
      <c r="I199" s="122">
        <v>1842.5004174616045</v>
      </c>
      <c r="J199" s="122">
        <v>1745.0140857610877</v>
      </c>
      <c r="K199" s="122">
        <v>1762.629688572109</v>
      </c>
      <c r="L199" s="122">
        <v>1804.0584394759549</v>
      </c>
      <c r="M199" s="122">
        <v>1942.8608047076648</v>
      </c>
      <c r="N199" s="122">
        <v>1846.2684956032431</v>
      </c>
      <c r="O199" s="122">
        <v>1795.4228979820025</v>
      </c>
      <c r="P199" s="122">
        <v>1653.1031162650809</v>
      </c>
      <c r="Q199" s="122">
        <v>1664.9467664503015</v>
      </c>
      <c r="R199" s="122">
        <v>1727.3946106199519</v>
      </c>
      <c r="S199" s="122">
        <v>1814.2479406648338</v>
      </c>
      <c r="T199" s="122">
        <v>1971.1423942844929</v>
      </c>
      <c r="U199" s="122">
        <v>1878.7986623948627</v>
      </c>
      <c r="V199" s="122">
        <v>1898.1423491627634</v>
      </c>
      <c r="W199" s="122">
        <v>1986.4462353390788</v>
      </c>
      <c r="DA199" s="130" t="s">
        <v>2437</v>
      </c>
    </row>
    <row r="200" spans="1:105" ht="12" customHeight="1" x14ac:dyDescent="0.25">
      <c r="A200" s="97" t="s">
        <v>141</v>
      </c>
      <c r="B200" s="98">
        <v>1687.4151164502705</v>
      </c>
      <c r="C200" s="98">
        <v>1613.618200031161</v>
      </c>
      <c r="D200" s="98">
        <v>1630.1407573288927</v>
      </c>
      <c r="E200" s="98">
        <v>1408.8527988352048</v>
      </c>
      <c r="F200" s="98">
        <v>1978.6808102792854</v>
      </c>
      <c r="G200" s="98">
        <v>1738.8517458550559</v>
      </c>
      <c r="H200" s="98">
        <v>1860.2437199337585</v>
      </c>
      <c r="I200" s="98">
        <v>1561.2938788794715</v>
      </c>
      <c r="J200" s="98">
        <v>1798.5600141372784</v>
      </c>
      <c r="K200" s="98">
        <v>1758.8969357320755</v>
      </c>
      <c r="L200" s="98">
        <v>1835.9408662479018</v>
      </c>
      <c r="M200" s="98">
        <v>1999.6634171948369</v>
      </c>
      <c r="N200" s="98">
        <v>1827.0912723332992</v>
      </c>
      <c r="O200" s="98">
        <v>1633.2458621780356</v>
      </c>
      <c r="P200" s="98">
        <v>1731.3394228332884</v>
      </c>
      <c r="Q200" s="98">
        <v>1371.2445168124955</v>
      </c>
      <c r="R200" s="98">
        <v>1820.7570084650542</v>
      </c>
      <c r="S200" s="98">
        <v>1496.8356219409611</v>
      </c>
      <c r="T200" s="98">
        <v>2136.45763329789</v>
      </c>
      <c r="U200" s="98">
        <v>1929.4959814163142</v>
      </c>
      <c r="V200" s="98">
        <v>2103.376044802003</v>
      </c>
      <c r="W200" s="98">
        <v>1890.4617923876172</v>
      </c>
      <c r="DA200" s="63" t="s">
        <v>2438</v>
      </c>
    </row>
    <row r="201" spans="1:105" ht="12" customHeight="1" x14ac:dyDescent="0.25">
      <c r="A201" s="97" t="s">
        <v>140</v>
      </c>
      <c r="B201" s="98">
        <v>1687.4151164502707</v>
      </c>
      <c r="C201" s="98">
        <v>1613.6017392505134</v>
      </c>
      <c r="D201" s="98">
        <v>1630.1495669665248</v>
      </c>
      <c r="E201" s="98">
        <v>1408.8730095850933</v>
      </c>
      <c r="F201" s="98">
        <v>1978.594595595411</v>
      </c>
      <c r="G201" s="98">
        <v>1738.8182940677798</v>
      </c>
      <c r="H201" s="98">
        <v>1860.2324455066598</v>
      </c>
      <c r="I201" s="98">
        <v>1561.3739914309936</v>
      </c>
      <c r="J201" s="98">
        <v>1798.0473031313411</v>
      </c>
      <c r="K201" s="98">
        <v>1758.3180650767947</v>
      </c>
      <c r="L201" s="98">
        <v>1835.560037067863</v>
      </c>
      <c r="M201" s="98">
        <v>1999.3804056183312</v>
      </c>
      <c r="N201" s="98">
        <v>1827.2101742036778</v>
      </c>
      <c r="O201" s="98">
        <v>1633.9747702936943</v>
      </c>
      <c r="P201" s="98">
        <v>1731.9677400342341</v>
      </c>
      <c r="Q201" s="98">
        <v>1372.6674898756871</v>
      </c>
      <c r="R201" s="98">
        <v>1819.9038350671187</v>
      </c>
      <c r="S201" s="98">
        <v>1496.0075636279305</v>
      </c>
      <c r="T201" s="98">
        <v>2134.8460256578228</v>
      </c>
      <c r="U201" s="98">
        <v>1928.5013063431863</v>
      </c>
      <c r="V201" s="98">
        <v>2102.2924147213444</v>
      </c>
      <c r="W201" s="98">
        <v>1889.9913769448201</v>
      </c>
      <c r="DA201" s="63" t="s">
        <v>2439</v>
      </c>
    </row>
    <row r="202" spans="1:105" ht="12" customHeight="1" x14ac:dyDescent="0.25">
      <c r="A202" s="100" t="s">
        <v>50</v>
      </c>
      <c r="B202" s="101">
        <v>733.94170463212026</v>
      </c>
      <c r="C202" s="101">
        <v>667.25750872288063</v>
      </c>
      <c r="D202" s="101">
        <v>693.66882954138828</v>
      </c>
      <c r="E202" s="101">
        <v>597.78661784036615</v>
      </c>
      <c r="F202" s="101">
        <v>901.07610350424125</v>
      </c>
      <c r="G202" s="101">
        <v>777.99249135245987</v>
      </c>
      <c r="H202" s="101">
        <v>826.42297097462188</v>
      </c>
      <c r="I202" s="101">
        <v>767.51638825014402</v>
      </c>
      <c r="J202" s="101">
        <v>800.4491170357669</v>
      </c>
      <c r="K202" s="101">
        <v>792.63178527873072</v>
      </c>
      <c r="L202" s="101">
        <v>821.75770328670001</v>
      </c>
      <c r="M202" s="101">
        <v>932.17985145902071</v>
      </c>
      <c r="N202" s="101">
        <v>856.70455264526481</v>
      </c>
      <c r="O202" s="101">
        <v>798.89551465653437</v>
      </c>
      <c r="P202" s="101">
        <v>758.1978728321892</v>
      </c>
      <c r="Q202" s="101">
        <v>588.88925011816332</v>
      </c>
      <c r="R202" s="101">
        <v>799.84061052622155</v>
      </c>
      <c r="S202" s="101">
        <v>694.05380159390677</v>
      </c>
      <c r="T202" s="101">
        <v>916.75630042968896</v>
      </c>
      <c r="U202" s="101">
        <v>836.33454239547063</v>
      </c>
      <c r="V202" s="101">
        <v>864.18989362000059</v>
      </c>
      <c r="W202" s="101">
        <v>856.36682163169314</v>
      </c>
      <c r="DA202" s="131" t="s">
        <v>2440</v>
      </c>
    </row>
    <row r="203" spans="1:105" ht="12" customHeight="1" x14ac:dyDescent="0.25">
      <c r="A203" s="103" t="s">
        <v>52</v>
      </c>
      <c r="B203" s="104">
        <v>953.47341181815045</v>
      </c>
      <c r="C203" s="104">
        <v>946.34423052763259</v>
      </c>
      <c r="D203" s="104">
        <v>936.48073742513679</v>
      </c>
      <c r="E203" s="104">
        <v>811.08639174472705</v>
      </c>
      <c r="F203" s="104">
        <v>1077.5184920911697</v>
      </c>
      <c r="G203" s="104">
        <v>960.82580271531992</v>
      </c>
      <c r="H203" s="104">
        <v>1033.8094745320377</v>
      </c>
      <c r="I203" s="104">
        <v>793.85760318084942</v>
      </c>
      <c r="J203" s="104">
        <v>997.59818609557408</v>
      </c>
      <c r="K203" s="104">
        <v>965.68627979806411</v>
      </c>
      <c r="L203" s="104">
        <v>1013.8023337811634</v>
      </c>
      <c r="M203" s="104">
        <v>1067.2005541593105</v>
      </c>
      <c r="N203" s="104">
        <v>970.50562155841283</v>
      </c>
      <c r="O203" s="104">
        <v>835.07925563716014</v>
      </c>
      <c r="P203" s="104">
        <v>973.76986720204479</v>
      </c>
      <c r="Q203" s="104">
        <v>783.77823975752369</v>
      </c>
      <c r="R203" s="104">
        <v>1020.0632245408973</v>
      </c>
      <c r="S203" s="104">
        <v>801.95376203402384</v>
      </c>
      <c r="T203" s="104">
        <v>1218.0897252281334</v>
      </c>
      <c r="U203" s="104">
        <v>1092.1667639477155</v>
      </c>
      <c r="V203" s="104">
        <v>1238.1025211013437</v>
      </c>
      <c r="W203" s="104">
        <v>1033.6245553131271</v>
      </c>
      <c r="DA203" s="132" t="s">
        <v>2441</v>
      </c>
    </row>
    <row r="204" spans="1:105" ht="12" customHeight="1" x14ac:dyDescent="0.25">
      <c r="A204" s="106" t="s">
        <v>122</v>
      </c>
      <c r="B204" s="101">
        <v>1590.429343131301</v>
      </c>
      <c r="C204" s="101">
        <v>1596.6868272578977</v>
      </c>
      <c r="D204" s="101">
        <v>1673.6701013122222</v>
      </c>
      <c r="E204" s="101">
        <v>1710.0842558911424</v>
      </c>
      <c r="F204" s="101">
        <v>1745.7756307981497</v>
      </c>
      <c r="G204" s="101">
        <v>1749.6040164756214</v>
      </c>
      <c r="H204" s="101">
        <v>1718.4438627006659</v>
      </c>
      <c r="I204" s="101">
        <v>1875.1262373621928</v>
      </c>
      <c r="J204" s="101">
        <v>1739.1628322284903</v>
      </c>
      <c r="K204" s="101">
        <v>1763.3710256383272</v>
      </c>
      <c r="L204" s="101">
        <v>1800.6137065934843</v>
      </c>
      <c r="M204" s="101">
        <v>1936.8180922678778</v>
      </c>
      <c r="N204" s="101">
        <v>1848.3648786727313</v>
      </c>
      <c r="O204" s="101">
        <v>1812.432828895302</v>
      </c>
      <c r="P204" s="101">
        <v>1643.6715970176813</v>
      </c>
      <c r="Q204" s="101">
        <v>1700.9350539920667</v>
      </c>
      <c r="R204" s="101">
        <v>1716.4304951480892</v>
      </c>
      <c r="S204" s="101">
        <v>1852.9054878440968</v>
      </c>
      <c r="T204" s="101">
        <v>1948.5990877869424</v>
      </c>
      <c r="U204" s="101">
        <v>1872.0334750972031</v>
      </c>
      <c r="V204" s="101">
        <v>1870.218939235375</v>
      </c>
      <c r="W204" s="101">
        <v>1999.7506946025467</v>
      </c>
      <c r="DA204" s="131" t="s">
        <v>2442</v>
      </c>
    </row>
    <row r="205" spans="1:105" ht="12" customHeight="1" x14ac:dyDescent="0.25">
      <c r="A205" s="107" t="s">
        <v>121</v>
      </c>
      <c r="B205" s="104">
        <v>1590.4293431313008</v>
      </c>
      <c r="C205" s="104">
        <v>1597.2674389310184</v>
      </c>
      <c r="D205" s="104">
        <v>1674.5990001025993</v>
      </c>
      <c r="E205" s="104">
        <v>1711.6819909520111</v>
      </c>
      <c r="F205" s="104">
        <v>1746.8517862799285</v>
      </c>
      <c r="G205" s="104">
        <v>1750.4657993291721</v>
      </c>
      <c r="H205" s="104">
        <v>1718.7794006498507</v>
      </c>
      <c r="I205" s="104">
        <v>1874.9101004830193</v>
      </c>
      <c r="J205" s="104">
        <v>1738.8345651831651</v>
      </c>
      <c r="K205" s="104">
        <v>1762.7577059167859</v>
      </c>
      <c r="L205" s="104">
        <v>1800.30225268038</v>
      </c>
      <c r="M205" s="104">
        <v>1936.2701294813176</v>
      </c>
      <c r="N205" s="104">
        <v>1848.2455994757427</v>
      </c>
      <c r="O205" s="104">
        <v>1812.5590601549522</v>
      </c>
      <c r="P205" s="104">
        <v>1644.441376423702</v>
      </c>
      <c r="Q205" s="104">
        <v>1701.0617163317897</v>
      </c>
      <c r="R205" s="104">
        <v>1715.9150568180332</v>
      </c>
      <c r="S205" s="104">
        <v>1852.0772869531281</v>
      </c>
      <c r="T205" s="104">
        <v>1949.0468960035744</v>
      </c>
      <c r="U205" s="104">
        <v>1871.9996941571321</v>
      </c>
      <c r="V205" s="104">
        <v>1870.5947111061507</v>
      </c>
      <c r="W205" s="104">
        <v>1998.4920424337126</v>
      </c>
      <c r="DA205" s="132" t="s">
        <v>2443</v>
      </c>
    </row>
    <row r="206" spans="1:105" ht="12" customHeight="1" x14ac:dyDescent="0.25">
      <c r="A206" s="108" t="s">
        <v>53</v>
      </c>
      <c r="B206" s="98">
        <v>691.83508355197364</v>
      </c>
      <c r="C206" s="98">
        <v>659.79353195446186</v>
      </c>
      <c r="D206" s="98">
        <v>712.76957328252217</v>
      </c>
      <c r="E206" s="98">
        <v>728.08010458081412</v>
      </c>
      <c r="F206" s="98">
        <v>794.19096955349528</v>
      </c>
      <c r="G206" s="98">
        <v>782.60454983906197</v>
      </c>
      <c r="H206" s="98">
        <v>761.04173774947992</v>
      </c>
      <c r="I206" s="98">
        <v>923.9382763122353</v>
      </c>
      <c r="J206" s="98">
        <v>772.12085882871281</v>
      </c>
      <c r="K206" s="98">
        <v>794.1972144552991</v>
      </c>
      <c r="L206" s="98">
        <v>804.37436433595587</v>
      </c>
      <c r="M206" s="98">
        <v>905.20585914072331</v>
      </c>
      <c r="N206" s="98">
        <v>867.70960429004197</v>
      </c>
      <c r="O206" s="98">
        <v>890.47037773950433</v>
      </c>
      <c r="P206" s="98">
        <v>712.19059178734597</v>
      </c>
      <c r="Q206" s="98">
        <v>733.78061940796647</v>
      </c>
      <c r="R206" s="98">
        <v>750.31822177355775</v>
      </c>
      <c r="S206" s="98">
        <v>864.0580751647849</v>
      </c>
      <c r="T206" s="98">
        <v>833.03461661187771</v>
      </c>
      <c r="U206" s="98">
        <v>807.35418457562082</v>
      </c>
      <c r="V206" s="98">
        <v>755.14692331552055</v>
      </c>
      <c r="W206" s="98">
        <v>895.05298395426667</v>
      </c>
      <c r="DA206" s="63" t="s">
        <v>2444</v>
      </c>
    </row>
    <row r="207" spans="1:105" ht="12" customHeight="1" x14ac:dyDescent="0.25">
      <c r="A207" s="108" t="s">
        <v>52</v>
      </c>
      <c r="B207" s="98">
        <v>898.59425957932717</v>
      </c>
      <c r="C207" s="98">
        <v>937.47390697655669</v>
      </c>
      <c r="D207" s="98">
        <v>961.82942682007706</v>
      </c>
      <c r="E207" s="98">
        <v>983.60188637119711</v>
      </c>
      <c r="F207" s="98">
        <v>952.66081672643327</v>
      </c>
      <c r="G207" s="98">
        <v>967.86124949011003</v>
      </c>
      <c r="H207" s="98">
        <v>957.73766290037076</v>
      </c>
      <c r="I207" s="98">
        <v>950.97182417078386</v>
      </c>
      <c r="J207" s="98">
        <v>966.71370635445203</v>
      </c>
      <c r="K207" s="98">
        <v>968.56049146148655</v>
      </c>
      <c r="L207" s="98">
        <v>995.92788834442433</v>
      </c>
      <c r="M207" s="98">
        <v>1031.064270340594</v>
      </c>
      <c r="N207" s="98">
        <v>980.53599518570104</v>
      </c>
      <c r="O207" s="98">
        <v>922.08868241544803</v>
      </c>
      <c r="P207" s="98">
        <v>932.25078463635589</v>
      </c>
      <c r="Q207" s="98">
        <v>967.28109692382327</v>
      </c>
      <c r="R207" s="98">
        <v>965.59683504447548</v>
      </c>
      <c r="S207" s="98">
        <v>988.01921178834323</v>
      </c>
      <c r="T207" s="98">
        <v>1116.0122793916967</v>
      </c>
      <c r="U207" s="98">
        <v>1064.6455095815113</v>
      </c>
      <c r="V207" s="98">
        <v>1115.4477877906304</v>
      </c>
      <c r="W207" s="98">
        <v>1103.439058479446</v>
      </c>
      <c r="DA207" s="63" t="s">
        <v>2445</v>
      </c>
    </row>
    <row r="208" spans="1:105" ht="12" customHeight="1" x14ac:dyDescent="0.25">
      <c r="A208" s="121" t="s">
        <v>54</v>
      </c>
      <c r="B208" s="122">
        <v>618.22906381496955</v>
      </c>
      <c r="C208" s="122">
        <v>642.44612240437857</v>
      </c>
      <c r="D208" s="122">
        <v>659.97914899307875</v>
      </c>
      <c r="E208" s="122">
        <v>675.62825017011119</v>
      </c>
      <c r="F208" s="122">
        <v>697.12270609885525</v>
      </c>
      <c r="G208" s="122">
        <v>712.95235193773158</v>
      </c>
      <c r="H208" s="122">
        <v>699.73947851624632</v>
      </c>
      <c r="I208" s="122">
        <v>661.77561573636137</v>
      </c>
      <c r="J208" s="122">
        <v>631.87987291212858</v>
      </c>
      <c r="K208" s="122">
        <v>629.38878746684077</v>
      </c>
      <c r="L208" s="122">
        <v>645.56210050037009</v>
      </c>
      <c r="M208" s="122">
        <v>592.96375327320743</v>
      </c>
      <c r="N208" s="122">
        <v>601.36939489279735</v>
      </c>
      <c r="O208" s="122">
        <v>599.0624753448692</v>
      </c>
      <c r="P208" s="122">
        <v>572.86533614065127</v>
      </c>
      <c r="Q208" s="122">
        <v>549.59855527813738</v>
      </c>
      <c r="R208" s="122">
        <v>530.69342796231217</v>
      </c>
      <c r="S208" s="122">
        <v>570.06229328812049</v>
      </c>
      <c r="T208" s="122">
        <v>544.33404760864846</v>
      </c>
      <c r="U208" s="122">
        <v>545.82825159363892</v>
      </c>
      <c r="V208" s="122">
        <v>536.52956926050592</v>
      </c>
      <c r="W208" s="122">
        <v>565.63626848940294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618.22906381496955</v>
      </c>
      <c r="C210" s="33">
        <v>642.44612240437857</v>
      </c>
      <c r="D210" s="33">
        <v>659.97914899307875</v>
      </c>
      <c r="E210" s="33">
        <v>675.62825017011119</v>
      </c>
      <c r="F210" s="33">
        <v>697.12270609885525</v>
      </c>
      <c r="G210" s="33">
        <v>712.95235193773158</v>
      </c>
      <c r="H210" s="33">
        <v>699.73947851624632</v>
      </c>
      <c r="I210" s="33">
        <v>661.77561573636137</v>
      </c>
      <c r="J210" s="33">
        <v>631.87987291212858</v>
      </c>
      <c r="K210" s="33">
        <v>629.38878746684077</v>
      </c>
      <c r="L210" s="33">
        <v>645.56210050037009</v>
      </c>
      <c r="M210" s="33">
        <v>592.96375327320743</v>
      </c>
      <c r="N210" s="33">
        <v>601.36939489279735</v>
      </c>
      <c r="O210" s="33">
        <v>599.0624753448692</v>
      </c>
      <c r="P210" s="33">
        <v>572.86533614065127</v>
      </c>
      <c r="Q210" s="33">
        <v>549.59855527813738</v>
      </c>
      <c r="R210" s="33">
        <v>530.69342796231217</v>
      </c>
      <c r="S210" s="33">
        <v>570.06229328812049</v>
      </c>
      <c r="T210" s="33">
        <v>544.33404760864846</v>
      </c>
      <c r="U210" s="33">
        <v>545.82825159363892</v>
      </c>
      <c r="V210" s="33">
        <v>536.52956926050592</v>
      </c>
      <c r="W210" s="33">
        <v>565.63626848940294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3952.3406916382019</v>
      </c>
      <c r="C212" s="117">
        <f t="shared" si="101"/>
        <v>4021.8010293729612</v>
      </c>
      <c r="D212" s="117">
        <f t="shared" si="101"/>
        <v>3583.2432429531032</v>
      </c>
      <c r="E212" s="117">
        <f t="shared" si="101"/>
        <v>3093.0120689236132</v>
      </c>
      <c r="F212" s="117">
        <f t="shared" si="101"/>
        <v>4032.0398424380573</v>
      </c>
      <c r="G212" s="117">
        <f t="shared" si="101"/>
        <v>3491.4191094744479</v>
      </c>
      <c r="H212" s="117">
        <f t="shared" si="101"/>
        <v>3719.3176348502598</v>
      </c>
      <c r="I212" s="117">
        <f t="shared" si="101"/>
        <v>2321.4768003080526</v>
      </c>
      <c r="J212" s="117">
        <f t="shared" si="101"/>
        <v>3174.8605314915499</v>
      </c>
      <c r="K212" s="117">
        <f t="shared" si="101"/>
        <v>3012.6451277739529</v>
      </c>
      <c r="L212" s="117">
        <f t="shared" si="101"/>
        <v>3292.1313036164379</v>
      </c>
      <c r="M212" s="117">
        <f t="shared" si="101"/>
        <v>3032.9367070907701</v>
      </c>
      <c r="N212" s="117">
        <f t="shared" si="101"/>
        <v>2807.6981373519943</v>
      </c>
      <c r="O212" s="117">
        <f t="shared" si="101"/>
        <v>3477.0952132046582</v>
      </c>
      <c r="P212" s="117">
        <f t="shared" si="101"/>
        <v>2841.5844429031681</v>
      </c>
      <c r="Q212" s="117">
        <f t="shared" si="101"/>
        <v>2367.315467386738</v>
      </c>
      <c r="R212" s="117">
        <f t="shared" ref="R212:V212" si="102">R213+R216+R218+R227</f>
        <v>3005.8792993265834</v>
      </c>
      <c r="S212" s="117">
        <f t="shared" si="102"/>
        <v>2200.4928573860789</v>
      </c>
      <c r="T212" s="117">
        <f t="shared" si="102"/>
        <v>3191.9665908320162</v>
      </c>
      <c r="U212" s="117">
        <f t="shared" si="102"/>
        <v>2767.3327047271091</v>
      </c>
      <c r="V212" s="117">
        <f t="shared" si="102"/>
        <v>3021.4067880882358</v>
      </c>
      <c r="W212" s="117">
        <f t="shared" ref="W212" si="103">W213+W216+W218+W227</f>
        <v>2741.919274884111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3853.9730423115293</v>
      </c>
      <c r="C213" s="122">
        <f t="shared" si="104"/>
        <v>3932.675682061561</v>
      </c>
      <c r="D213" s="122">
        <f t="shared" si="104"/>
        <v>3502.7293597892617</v>
      </c>
      <c r="E213" s="122">
        <f t="shared" si="104"/>
        <v>3028.2234366712833</v>
      </c>
      <c r="F213" s="122">
        <f t="shared" si="104"/>
        <v>3946.1824444960698</v>
      </c>
      <c r="G213" s="122">
        <f t="shared" si="104"/>
        <v>3421.0152113937702</v>
      </c>
      <c r="H213" s="122">
        <f t="shared" si="104"/>
        <v>3651.695038593246</v>
      </c>
      <c r="I213" s="122">
        <f t="shared" si="104"/>
        <v>2268.8731921001513</v>
      </c>
      <c r="J213" s="122">
        <f t="shared" si="104"/>
        <v>3116.1234353464984</v>
      </c>
      <c r="K213" s="122">
        <f t="shared" si="104"/>
        <v>2954.9782265005551</v>
      </c>
      <c r="L213" s="122">
        <f t="shared" si="104"/>
        <v>3232.1823014575434</v>
      </c>
      <c r="M213" s="122">
        <f t="shared" si="104"/>
        <v>2968.7060245796433</v>
      </c>
      <c r="N213" s="122">
        <f t="shared" si="104"/>
        <v>2752.4232877925224</v>
      </c>
      <c r="O213" s="122">
        <f t="shared" si="104"/>
        <v>3428.4015144734126</v>
      </c>
      <c r="P213" s="122">
        <f t="shared" si="104"/>
        <v>2787.1501510519329</v>
      </c>
      <c r="Q213" s="122">
        <f t="shared" si="104"/>
        <v>2322.0357966087013</v>
      </c>
      <c r="R213" s="122">
        <f t="shared" ref="R213:V213" si="105">SUM(R214:R215)</f>
        <v>2947.5581948925023</v>
      </c>
      <c r="S213" s="122">
        <f t="shared" si="105"/>
        <v>2154.2054633009661</v>
      </c>
      <c r="T213" s="122">
        <f t="shared" si="105"/>
        <v>3121.3018337143244</v>
      </c>
      <c r="U213" s="122">
        <f t="shared" si="105"/>
        <v>2704.9162075048021</v>
      </c>
      <c r="V213" s="122">
        <f t="shared" si="105"/>
        <v>2954.2442785368107</v>
      </c>
      <c r="W213" s="122">
        <f t="shared" ref="W213" si="106">SUM(W214:W215)</f>
        <v>2684.7938196617324</v>
      </c>
      <c r="DA213" s="130" t="s">
        <v>2600</v>
      </c>
    </row>
    <row r="214" spans="1:105" ht="12" customHeight="1" x14ac:dyDescent="0.25">
      <c r="A214" s="97" t="s">
        <v>74</v>
      </c>
      <c r="B214" s="98">
        <v>3853.9730423115293</v>
      </c>
      <c r="C214" s="98">
        <v>3932.675682061561</v>
      </c>
      <c r="D214" s="98">
        <v>3502.7293597892617</v>
      </c>
      <c r="E214" s="98">
        <v>3028.2234366712833</v>
      </c>
      <c r="F214" s="98">
        <v>3946.1824444960698</v>
      </c>
      <c r="G214" s="98">
        <v>3421.0152113937702</v>
      </c>
      <c r="H214" s="98">
        <v>3651.695038593246</v>
      </c>
      <c r="I214" s="98">
        <v>2268.8731921001513</v>
      </c>
      <c r="J214" s="98">
        <v>3116.1234353464984</v>
      </c>
      <c r="K214" s="98">
        <v>2954.9782265005551</v>
      </c>
      <c r="L214" s="98">
        <v>3232.1823014575434</v>
      </c>
      <c r="M214" s="98">
        <v>2968.7060245796433</v>
      </c>
      <c r="N214" s="98">
        <v>2752.4232877925224</v>
      </c>
      <c r="O214" s="98">
        <v>3428.4015144734126</v>
      </c>
      <c r="P214" s="98">
        <v>2787.1501510519329</v>
      </c>
      <c r="Q214" s="98">
        <v>2322.0357966087013</v>
      </c>
      <c r="R214" s="98">
        <v>2947.5581948925023</v>
      </c>
      <c r="S214" s="98">
        <v>2154.2054633009661</v>
      </c>
      <c r="T214" s="98">
        <v>3121.3018337143244</v>
      </c>
      <c r="U214" s="98">
        <v>2704.9162075048021</v>
      </c>
      <c r="V214" s="98">
        <v>2954.2442785368107</v>
      </c>
      <c r="W214" s="98">
        <v>2684.7938196617324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98.367649326672748</v>
      </c>
      <c r="C218" s="122">
        <v>89.125347311400162</v>
      </c>
      <c r="D218" s="122">
        <v>80.513883163841555</v>
      </c>
      <c r="E218" s="122">
        <v>64.788632252329933</v>
      </c>
      <c r="F218" s="122">
        <v>85.857397941987372</v>
      </c>
      <c r="G218" s="122">
        <v>70.403898080677877</v>
      </c>
      <c r="H218" s="122">
        <v>67.622596257013925</v>
      </c>
      <c r="I218" s="122">
        <v>52.603608207901303</v>
      </c>
      <c r="J218" s="122">
        <v>58.73709614505141</v>
      </c>
      <c r="K218" s="122">
        <v>57.666901273397905</v>
      </c>
      <c r="L218" s="122">
        <v>59.949002158894345</v>
      </c>
      <c r="M218" s="122">
        <v>64.230682511126801</v>
      </c>
      <c r="N218" s="122">
        <v>55.274849559472074</v>
      </c>
      <c r="O218" s="122">
        <v>48.693698731245647</v>
      </c>
      <c r="P218" s="122">
        <v>54.43429185123545</v>
      </c>
      <c r="Q218" s="122">
        <v>45.279670778036568</v>
      </c>
      <c r="R218" s="122">
        <v>58.321104434081114</v>
      </c>
      <c r="S218" s="122">
        <v>46.28739408511283</v>
      </c>
      <c r="T218" s="122">
        <v>70.664757117691906</v>
      </c>
      <c r="U218" s="122">
        <v>62.416497222307257</v>
      </c>
      <c r="V218" s="122">
        <v>67.162509551425117</v>
      </c>
      <c r="W218" s="122">
        <v>57.125455222378541</v>
      </c>
      <c r="DA218" s="130" t="s">
        <v>2605</v>
      </c>
    </row>
    <row r="219" spans="1:105" ht="12" customHeight="1" x14ac:dyDescent="0.25">
      <c r="A219" s="97" t="s">
        <v>141</v>
      </c>
      <c r="B219" s="98">
        <v>572.73223882633988</v>
      </c>
      <c r="C219" s="98">
        <v>545.63853363732119</v>
      </c>
      <c r="D219" s="98">
        <v>549.70191421951358</v>
      </c>
      <c r="E219" s="98">
        <v>472.61283856687754</v>
      </c>
      <c r="F219" s="98">
        <v>659.15084898745556</v>
      </c>
      <c r="G219" s="98">
        <v>574.5704126690589</v>
      </c>
      <c r="H219" s="98">
        <v>608.99274133145752</v>
      </c>
      <c r="I219" s="98">
        <v>508.65697892645085</v>
      </c>
      <c r="J219" s="98">
        <v>584.85066546525206</v>
      </c>
      <c r="K219" s="98">
        <v>569.86694680784683</v>
      </c>
      <c r="L219" s="98">
        <v>592.3366860526005</v>
      </c>
      <c r="M219" s="98">
        <v>641.30939697839244</v>
      </c>
      <c r="N219" s="98">
        <v>581.33778385255323</v>
      </c>
      <c r="O219" s="98">
        <v>512.87271527396467</v>
      </c>
      <c r="P219" s="98">
        <v>535.65794685701519</v>
      </c>
      <c r="Q219" s="98">
        <v>416.13381779436469</v>
      </c>
      <c r="R219" s="98">
        <v>542.14662305901197</v>
      </c>
      <c r="S219" s="98">
        <v>435.35642987265811</v>
      </c>
      <c r="T219" s="98">
        <v>602.0759668000893</v>
      </c>
      <c r="U219" s="98">
        <v>532.67733605547892</v>
      </c>
      <c r="V219" s="98">
        <v>571.56113448496421</v>
      </c>
      <c r="W219" s="98">
        <v>507.57665082846881</v>
      </c>
      <c r="DA219" s="63" t="s">
        <v>2606</v>
      </c>
    </row>
    <row r="220" spans="1:105" ht="12" customHeight="1" x14ac:dyDescent="0.25">
      <c r="A220" s="97" t="s">
        <v>140</v>
      </c>
      <c r="B220" s="98">
        <v>249.11005689355667</v>
      </c>
      <c r="C220" s="98">
        <v>224.61492183514468</v>
      </c>
      <c r="D220" s="98">
        <v>232.3679677815573</v>
      </c>
      <c r="E220" s="98">
        <v>198.99242608023195</v>
      </c>
      <c r="F220" s="98">
        <v>297.18759372625345</v>
      </c>
      <c r="G220" s="98">
        <v>255.49940946412767</v>
      </c>
      <c r="H220" s="98">
        <v>269.74795983313555</v>
      </c>
      <c r="I220" s="98">
        <v>250.12141830324015</v>
      </c>
      <c r="J220" s="98">
        <v>259.81871848914341</v>
      </c>
      <c r="K220" s="98">
        <v>256.17022141031794</v>
      </c>
      <c r="L220" s="98">
        <v>264.68170728529645</v>
      </c>
      <c r="M220" s="98">
        <v>298.33266970080797</v>
      </c>
      <c r="N220" s="98">
        <v>272.64095820210105</v>
      </c>
      <c r="O220" s="98">
        <v>252.88300991964664</v>
      </c>
      <c r="P220" s="98">
        <v>231.75079758611329</v>
      </c>
      <c r="Q220" s="98">
        <v>179.129770947053</v>
      </c>
      <c r="R220" s="98">
        <v>233.19391834084126</v>
      </c>
      <c r="S220" s="98">
        <v>200.34018567977236</v>
      </c>
      <c r="T220" s="98">
        <v>254.87081547465075</v>
      </c>
      <c r="U220" s="98">
        <v>229.52938192160752</v>
      </c>
      <c r="V220" s="98">
        <v>233.83970874297847</v>
      </c>
      <c r="W220" s="98">
        <v>230.50608871735031</v>
      </c>
      <c r="DA220" s="63" t="s">
        <v>2607</v>
      </c>
    </row>
    <row r="221" spans="1:105" ht="12" customHeight="1" x14ac:dyDescent="0.25">
      <c r="A221" s="100" t="s">
        <v>50</v>
      </c>
      <c r="B221" s="101">
        <v>249.11005689355667</v>
      </c>
      <c r="C221" s="101">
        <v>224.61492183514468</v>
      </c>
      <c r="D221" s="101">
        <v>232.3679677815573</v>
      </c>
      <c r="E221" s="101">
        <v>198.99242608023195</v>
      </c>
      <c r="F221" s="101">
        <v>297.18759372625345</v>
      </c>
      <c r="G221" s="101">
        <v>255.49940946412767</v>
      </c>
      <c r="H221" s="101">
        <v>269.74795983313555</v>
      </c>
      <c r="I221" s="101">
        <v>250.12141830324015</v>
      </c>
      <c r="J221" s="101">
        <v>259.81871848914341</v>
      </c>
      <c r="K221" s="101">
        <v>256.17022141031794</v>
      </c>
      <c r="L221" s="101">
        <v>264.68170728529645</v>
      </c>
      <c r="M221" s="101">
        <v>298.33266970080797</v>
      </c>
      <c r="N221" s="101">
        <v>272.64095820210105</v>
      </c>
      <c r="O221" s="101">
        <v>252.88300991964664</v>
      </c>
      <c r="P221" s="101">
        <v>231.75079758611329</v>
      </c>
      <c r="Q221" s="101">
        <v>179.129770947053</v>
      </c>
      <c r="R221" s="101">
        <v>233.19391834084126</v>
      </c>
      <c r="S221" s="101">
        <v>200.34018567977236</v>
      </c>
      <c r="T221" s="101">
        <v>254.87081547465075</v>
      </c>
      <c r="U221" s="101">
        <v>229.52938192160752</v>
      </c>
      <c r="V221" s="101">
        <v>233.83970874297847</v>
      </c>
      <c r="W221" s="101">
        <v>230.50608871735031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241.87453813589082</v>
      </c>
      <c r="C231" s="118">
        <f t="shared" si="108"/>
        <v>244.55210375235183</v>
      </c>
      <c r="D231" s="118">
        <f t="shared" si="108"/>
        <v>221.94437842034571</v>
      </c>
      <c r="E231" s="118">
        <f t="shared" si="108"/>
        <v>195.90921716120508</v>
      </c>
      <c r="F231" s="118">
        <f t="shared" si="108"/>
        <v>244.81699964561614</v>
      </c>
      <c r="G231" s="118">
        <f t="shared" si="108"/>
        <v>215.68389130093709</v>
      </c>
      <c r="H231" s="118">
        <f t="shared" si="108"/>
        <v>227.24170732980721</v>
      </c>
      <c r="I231" s="118">
        <f t="shared" si="108"/>
        <v>155.62065046075989</v>
      </c>
      <c r="J231" s="118">
        <f t="shared" si="108"/>
        <v>198.9536946028874</v>
      </c>
      <c r="K231" s="118">
        <f t="shared" si="108"/>
        <v>189.90322971512401</v>
      </c>
      <c r="L231" s="118">
        <f t="shared" si="108"/>
        <v>203.88151342126548</v>
      </c>
      <c r="M231" s="118">
        <f t="shared" si="108"/>
        <v>189.51685507126598</v>
      </c>
      <c r="N231" s="118">
        <f t="shared" si="108"/>
        <v>175.18429463642633</v>
      </c>
      <c r="O231" s="118">
        <f t="shared" si="108"/>
        <v>206.68737133085071</v>
      </c>
      <c r="P231" s="118">
        <f t="shared" si="108"/>
        <v>169.56193044794026</v>
      </c>
      <c r="Q231" s="118">
        <f t="shared" si="108"/>
        <v>143.8213984531516</v>
      </c>
      <c r="R231" s="118">
        <f t="shared" ref="R231:V231" si="109">R232+R235+R237+R246</f>
        <v>174.85321700093618</v>
      </c>
      <c r="S231" s="118">
        <f t="shared" si="109"/>
        <v>137.29856683962632</v>
      </c>
      <c r="T231" s="118">
        <f t="shared" si="109"/>
        <v>185.98836408981836</v>
      </c>
      <c r="U231" s="118">
        <f t="shared" si="109"/>
        <v>163.18544039520154</v>
      </c>
      <c r="V231" s="118">
        <f t="shared" si="109"/>
        <v>173.52064945188303</v>
      </c>
      <c r="W231" s="118">
        <f t="shared" ref="W231" si="110">W232+W235+W237+W246</f>
        <v>160.57626615766665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206.16899697508961</v>
      </c>
      <c r="C232" s="123">
        <f t="shared" si="111"/>
        <v>209.1209861750408</v>
      </c>
      <c r="D232" s="123">
        <f t="shared" si="111"/>
        <v>185.62601644940793</v>
      </c>
      <c r="E232" s="123">
        <f t="shared" si="111"/>
        <v>159.80900944650884</v>
      </c>
      <c r="F232" s="123">
        <f t="shared" si="111"/>
        <v>207.1500309478657</v>
      </c>
      <c r="G232" s="123">
        <f t="shared" si="111"/>
        <v>178.78693308322178</v>
      </c>
      <c r="H232" s="123">
        <f t="shared" si="111"/>
        <v>190.98301500100385</v>
      </c>
      <c r="I232" s="123">
        <f t="shared" si="111"/>
        <v>118.66378787286</v>
      </c>
      <c r="J232" s="123">
        <f t="shared" si="111"/>
        <v>163.80920668198038</v>
      </c>
      <c r="K232" s="123">
        <f t="shared" si="111"/>
        <v>154.87044490449844</v>
      </c>
      <c r="L232" s="123">
        <f t="shared" si="111"/>
        <v>168.28670920382825</v>
      </c>
      <c r="M232" s="123">
        <f t="shared" si="111"/>
        <v>153.19694672017835</v>
      </c>
      <c r="N232" s="123">
        <f t="shared" si="111"/>
        <v>140.65049007930207</v>
      </c>
      <c r="O232" s="123">
        <f t="shared" si="111"/>
        <v>173.44956564692933</v>
      </c>
      <c r="P232" s="123">
        <f t="shared" si="111"/>
        <v>139.29428285716418</v>
      </c>
      <c r="Q232" s="123">
        <f t="shared" si="111"/>
        <v>114.46143735899899</v>
      </c>
      <c r="R232" s="123">
        <f t="shared" ref="R232:V232" si="112">SUM(R233:R234)</f>
        <v>145.16822215307289</v>
      </c>
      <c r="S232" s="123">
        <f t="shared" si="112"/>
        <v>106.22561859284119</v>
      </c>
      <c r="T232" s="123">
        <f t="shared" si="112"/>
        <v>153.76514442655343</v>
      </c>
      <c r="U232" s="123">
        <f t="shared" si="112"/>
        <v>132.59974626210308</v>
      </c>
      <c r="V232" s="123">
        <f t="shared" si="112"/>
        <v>143.41358322828722</v>
      </c>
      <c r="W232" s="123">
        <f t="shared" ref="W232" si="113">SUM(W233:W234)</f>
        <v>129.39396109499464</v>
      </c>
      <c r="DA232" s="130" t="s">
        <v>2768</v>
      </c>
    </row>
    <row r="233" spans="1:105" ht="12" customHeight="1" x14ac:dyDescent="0.25">
      <c r="A233" s="97" t="s">
        <v>74</v>
      </c>
      <c r="B233" s="99">
        <v>203.48136627754803</v>
      </c>
      <c r="C233" s="99">
        <v>206.40202967003523</v>
      </c>
      <c r="D233" s="99">
        <v>183.22776239029395</v>
      </c>
      <c r="E233" s="99">
        <v>157.77277534949735</v>
      </c>
      <c r="F233" s="99">
        <v>204.49928404073705</v>
      </c>
      <c r="G233" s="99">
        <v>176.49516371885653</v>
      </c>
      <c r="H233" s="99">
        <v>188.56021769306201</v>
      </c>
      <c r="I233" s="99">
        <v>117.16734148667683</v>
      </c>
      <c r="J233" s="99">
        <v>161.73423550680491</v>
      </c>
      <c r="K233" s="99">
        <v>152.90151933421245</v>
      </c>
      <c r="L233" s="99">
        <v>166.13650719025301</v>
      </c>
      <c r="M233" s="99">
        <v>151.23721020449668</v>
      </c>
      <c r="N233" s="99">
        <v>138.82798616777649</v>
      </c>
      <c r="O233" s="99">
        <v>171.16605954212503</v>
      </c>
      <c r="P233" s="99">
        <v>137.45362609390145</v>
      </c>
      <c r="Q233" s="99">
        <v>112.93975086971356</v>
      </c>
      <c r="R233" s="99">
        <v>143.23931554453966</v>
      </c>
      <c r="S233" s="99">
        <v>104.80790535322686</v>
      </c>
      <c r="T233" s="99">
        <v>151.68315093218609</v>
      </c>
      <c r="U233" s="99">
        <v>130.79703740146161</v>
      </c>
      <c r="V233" s="99">
        <v>141.43660325901416</v>
      </c>
      <c r="W233" s="99">
        <v>127.60256513485611</v>
      </c>
      <c r="DA233" s="63" t="s">
        <v>2769</v>
      </c>
    </row>
    <row r="234" spans="1:105" ht="12" customHeight="1" x14ac:dyDescent="0.25">
      <c r="A234" s="97" t="s">
        <v>53</v>
      </c>
      <c r="B234" s="99">
        <v>2.687630697541592</v>
      </c>
      <c r="C234" s="99">
        <v>2.7189565050055773</v>
      </c>
      <c r="D234" s="99">
        <v>2.3982540591139672</v>
      </c>
      <c r="E234" s="99">
        <v>2.0362340970114952</v>
      </c>
      <c r="F234" s="99">
        <v>2.6507469071286471</v>
      </c>
      <c r="G234" s="99">
        <v>2.2917693643652441</v>
      </c>
      <c r="H234" s="99">
        <v>2.4227973079418454</v>
      </c>
      <c r="I234" s="99">
        <v>1.4964463861831598</v>
      </c>
      <c r="J234" s="99">
        <v>2.074971175175468</v>
      </c>
      <c r="K234" s="99">
        <v>1.9689255702859814</v>
      </c>
      <c r="L234" s="99">
        <v>2.1502020135752504</v>
      </c>
      <c r="M234" s="99">
        <v>1.9597365156816773</v>
      </c>
      <c r="N234" s="99">
        <v>1.8225039115255945</v>
      </c>
      <c r="O234" s="99">
        <v>2.2835061048042915</v>
      </c>
      <c r="P234" s="99">
        <v>1.8406567632627286</v>
      </c>
      <c r="Q234" s="99">
        <v>1.5216864892854229</v>
      </c>
      <c r="R234" s="99">
        <v>1.9289066085332163</v>
      </c>
      <c r="S234" s="99">
        <v>1.4177132396143235</v>
      </c>
      <c r="T234" s="99">
        <v>2.0819934943673317</v>
      </c>
      <c r="U234" s="99">
        <v>1.8027088606414625</v>
      </c>
      <c r="V234" s="99">
        <v>1.9769799692730532</v>
      </c>
      <c r="W234" s="99">
        <v>1.7913959601385334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0.16940366544470062</v>
      </c>
      <c r="C235" s="123">
        <f t="shared" si="114"/>
        <v>0.16742836671199593</v>
      </c>
      <c r="D235" s="123">
        <f t="shared" si="114"/>
        <v>0.16624204386552616</v>
      </c>
      <c r="E235" s="123">
        <f t="shared" si="114"/>
        <v>0.30951143785667234</v>
      </c>
      <c r="F235" s="123">
        <f t="shared" si="114"/>
        <v>0.16727506605362993</v>
      </c>
      <c r="G235" s="123">
        <f t="shared" si="114"/>
        <v>0.18175666649117611</v>
      </c>
      <c r="H235" s="123">
        <f t="shared" si="114"/>
        <v>0.29571698831474186</v>
      </c>
      <c r="I235" s="123">
        <f t="shared" si="114"/>
        <v>0.23555570078162194</v>
      </c>
      <c r="J235" s="123">
        <f t="shared" si="114"/>
        <v>0.25916772217985745</v>
      </c>
      <c r="K235" s="123">
        <f t="shared" si="114"/>
        <v>0.26213878071715296</v>
      </c>
      <c r="L235" s="123">
        <f t="shared" si="114"/>
        <v>0.29952537696678794</v>
      </c>
      <c r="M235" s="123">
        <f t="shared" si="114"/>
        <v>0.32240350221117609</v>
      </c>
      <c r="N235" s="123">
        <f t="shared" si="114"/>
        <v>0.32615808190258083</v>
      </c>
      <c r="O235" s="123">
        <f t="shared" si="114"/>
        <v>0.31852502227325136</v>
      </c>
      <c r="P235" s="123">
        <f t="shared" si="114"/>
        <v>0.30562047612405979</v>
      </c>
      <c r="Q235" s="123">
        <f t="shared" si="114"/>
        <v>0.29043590248798146</v>
      </c>
      <c r="R235" s="123">
        <f t="shared" si="114"/>
        <v>0.29187842981147233</v>
      </c>
      <c r="S235" s="123">
        <f t="shared" si="114"/>
        <v>0.29578326468917976</v>
      </c>
      <c r="T235" s="123">
        <f t="shared" si="114"/>
        <v>0.26067933088353296</v>
      </c>
      <c r="U235" s="123">
        <f t="shared" si="114"/>
        <v>0.25248574777771471</v>
      </c>
      <c r="V235" s="123">
        <f t="shared" si="114"/>
        <v>0.25633938848171467</v>
      </c>
      <c r="W235" s="123">
        <f t="shared" si="114"/>
        <v>0.29241192535824873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0.16940366544470062</v>
      </c>
      <c r="C236" s="99">
        <f>RES_hhdet_fecs!C29</f>
        <v>0.16742836671199593</v>
      </c>
      <c r="D236" s="99">
        <f>RES_hhdet_fecs!D29</f>
        <v>0.16624204386552616</v>
      </c>
      <c r="E236" s="99">
        <f>RES_hhdet_fecs!E29</f>
        <v>0.30951143785667234</v>
      </c>
      <c r="F236" s="99">
        <f>RES_hhdet_fecs!F29</f>
        <v>0.16727506605362993</v>
      </c>
      <c r="G236" s="99">
        <f>RES_hhdet_fecs!G29</f>
        <v>0.18175666649117611</v>
      </c>
      <c r="H236" s="99">
        <f>RES_hhdet_fecs!H29</f>
        <v>0.29571698831474186</v>
      </c>
      <c r="I236" s="99">
        <f>RES_hhdet_fecs!I29</f>
        <v>0.23555570078162194</v>
      </c>
      <c r="J236" s="99">
        <f>RES_hhdet_fecs!J29</f>
        <v>0.25916772217985745</v>
      </c>
      <c r="K236" s="99">
        <f>RES_hhdet_fecs!K29</f>
        <v>0.26213878071715296</v>
      </c>
      <c r="L236" s="99">
        <f>RES_hhdet_fecs!L29</f>
        <v>0.29952537696678794</v>
      </c>
      <c r="M236" s="99">
        <f>RES_hhdet_fecs!M29</f>
        <v>0.32240350221117609</v>
      </c>
      <c r="N236" s="99">
        <f>RES_hhdet_fecs!N29</f>
        <v>0.32615808190258083</v>
      </c>
      <c r="O236" s="99">
        <f>RES_hhdet_fecs!O29</f>
        <v>0.31852502227325136</v>
      </c>
      <c r="P236" s="99">
        <f>RES_hhdet_fecs!P29</f>
        <v>0.30562047612405979</v>
      </c>
      <c r="Q236" s="99">
        <f>RES_hhdet_fecs!Q29</f>
        <v>0.29043590248798146</v>
      </c>
      <c r="R236" s="99">
        <f>RES_hhdet_fecs!R29</f>
        <v>0.29187842981147233</v>
      </c>
      <c r="S236" s="99">
        <f>RES_hhdet_fecs!S29</f>
        <v>0.29578326468917976</v>
      </c>
      <c r="T236" s="99">
        <f>RES_hhdet_fecs!T29</f>
        <v>0.26067933088353296</v>
      </c>
      <c r="U236" s="99">
        <f>RES_hhdet_fecs!U29</f>
        <v>0.25248574777771471</v>
      </c>
      <c r="V236" s="99">
        <f>RES_hhdet_fecs!V29</f>
        <v>0.25633938848171467</v>
      </c>
      <c r="W236" s="99">
        <f>RES_hhdet_fecs!W29</f>
        <v>0.29241192535824873</v>
      </c>
      <c r="DA236" s="63" t="s">
        <v>2772</v>
      </c>
    </row>
    <row r="237" spans="1:105" ht="12" customHeight="1" x14ac:dyDescent="0.25">
      <c r="A237" s="121" t="s">
        <v>55</v>
      </c>
      <c r="B237" s="123">
        <v>25.793975592338672</v>
      </c>
      <c r="C237" s="123">
        <v>25.230001892620017</v>
      </c>
      <c r="D237" s="123">
        <v>25.911454726048092</v>
      </c>
      <c r="E237" s="123">
        <v>25.385615428807917</v>
      </c>
      <c r="F237" s="123">
        <v>26.862676753258821</v>
      </c>
      <c r="G237" s="123">
        <v>25.930845347546502</v>
      </c>
      <c r="H237" s="123">
        <v>25.417186755139916</v>
      </c>
      <c r="I237" s="123">
        <v>26.769972090345835</v>
      </c>
      <c r="J237" s="123">
        <v>25.348049450965824</v>
      </c>
      <c r="K237" s="123">
        <v>25.31855966109007</v>
      </c>
      <c r="L237" s="123">
        <v>25.686000151607917</v>
      </c>
      <c r="M237" s="123">
        <v>27.269873784447483</v>
      </c>
      <c r="N237" s="123">
        <v>25.468730105531197</v>
      </c>
      <c r="O237" s="123">
        <v>24.331618452661452</v>
      </c>
      <c r="P237" s="123">
        <v>21.872216003209747</v>
      </c>
      <c r="Q237" s="123">
        <v>21.446885474364851</v>
      </c>
      <c r="R237" s="123">
        <v>22.089960482517171</v>
      </c>
      <c r="S237" s="123">
        <v>22.99799013435058</v>
      </c>
      <c r="T237" s="123">
        <v>24.638408650998141</v>
      </c>
      <c r="U237" s="123">
        <v>23.122469355572122</v>
      </c>
      <c r="V237" s="123">
        <v>22.918517461961823</v>
      </c>
      <c r="W237" s="123">
        <v>23.713892915572636</v>
      </c>
      <c r="DA237" s="130" t="s">
        <v>2773</v>
      </c>
    </row>
    <row r="238" spans="1:105" ht="12" customHeight="1" x14ac:dyDescent="0.25">
      <c r="A238" s="97" t="s">
        <v>141</v>
      </c>
      <c r="B238" s="99">
        <v>30.239012361561372</v>
      </c>
      <c r="C238" s="99">
        <v>28.637220537313024</v>
      </c>
      <c r="D238" s="99">
        <v>28.754905497512532</v>
      </c>
      <c r="E238" s="99">
        <v>24.623493201830854</v>
      </c>
      <c r="F238" s="99">
        <v>34.158551609995868</v>
      </c>
      <c r="G238" s="99">
        <v>29.642925501848644</v>
      </c>
      <c r="H238" s="99">
        <v>31.446164771522444</v>
      </c>
      <c r="I238" s="99">
        <v>26.267658394028977</v>
      </c>
      <c r="J238" s="99">
        <v>30.355143891837081</v>
      </c>
      <c r="K238" s="99">
        <v>29.487026741464977</v>
      </c>
      <c r="L238" s="99">
        <v>30.446533927573128</v>
      </c>
      <c r="M238" s="99">
        <v>32.670747212389784</v>
      </c>
      <c r="N238" s="99">
        <v>29.321781345708366</v>
      </c>
      <c r="O238" s="99">
        <v>25.605636139616038</v>
      </c>
      <c r="P238" s="99">
        <v>26.416993398695141</v>
      </c>
      <c r="Q238" s="99">
        <v>20.240019459992084</v>
      </c>
      <c r="R238" s="99">
        <v>26.346116370600967</v>
      </c>
      <c r="S238" s="99">
        <v>21.181264403207702</v>
      </c>
      <c r="T238" s="99">
        <v>29.258554478246037</v>
      </c>
      <c r="U238" s="99">
        <v>25.75777292237461</v>
      </c>
      <c r="V238" s="99">
        <v>27.363906906324111</v>
      </c>
      <c r="W238" s="99">
        <v>24.124043408455176</v>
      </c>
      <c r="DA238" s="63" t="s">
        <v>2774</v>
      </c>
    </row>
    <row r="239" spans="1:105" ht="12" customHeight="1" x14ac:dyDescent="0.25">
      <c r="A239" s="97" t="s">
        <v>140</v>
      </c>
      <c r="B239" s="99">
        <v>24.588000592995485</v>
      </c>
      <c r="C239" s="99">
        <v>23.071198454545822</v>
      </c>
      <c r="D239" s="99">
        <v>23.283123813765702</v>
      </c>
      <c r="E239" s="99">
        <v>19.967037462926211</v>
      </c>
      <c r="F239" s="99">
        <v>28.085309674000097</v>
      </c>
      <c r="G239" s="99">
        <v>24.442000191007864</v>
      </c>
      <c r="H239" s="99">
        <v>26.055090789283614</v>
      </c>
      <c r="I239" s="99">
        <v>22.229168225554744</v>
      </c>
      <c r="J239" s="99">
        <v>25.247038769725805</v>
      </c>
      <c r="K239" s="99">
        <v>24.605969124648599</v>
      </c>
      <c r="L239" s="99">
        <v>25.442178007569108</v>
      </c>
      <c r="M239" s="99">
        <v>27.548272786639011</v>
      </c>
      <c r="N239" s="99">
        <v>24.871254803164309</v>
      </c>
      <c r="O239" s="99">
        <v>22.096189194569977</v>
      </c>
      <c r="P239" s="99">
        <v>22.338209655291099</v>
      </c>
      <c r="Q239" s="99">
        <v>17.372260652399177</v>
      </c>
      <c r="R239" s="99">
        <v>22.592803209325549</v>
      </c>
      <c r="S239" s="99">
        <v>18.610240486655428</v>
      </c>
      <c r="T239" s="99">
        <v>25.832339181490823</v>
      </c>
      <c r="U239" s="99">
        <v>23.095748224082122</v>
      </c>
      <c r="V239" s="99">
        <v>24.660170164159215</v>
      </c>
      <c r="W239" s="99">
        <v>22.114925363029698</v>
      </c>
      <c r="DA239" s="63" t="s">
        <v>2775</v>
      </c>
    </row>
    <row r="240" spans="1:105" ht="12" customHeight="1" x14ac:dyDescent="0.25">
      <c r="A240" s="100" t="s">
        <v>50</v>
      </c>
      <c r="B240" s="102">
        <v>13.152467382017894</v>
      </c>
      <c r="C240" s="102">
        <v>11.78865981052552</v>
      </c>
      <c r="D240" s="102">
        <v>12.155167703380949</v>
      </c>
      <c r="E240" s="102">
        <v>10.367658791624336</v>
      </c>
      <c r="F240" s="102">
        <v>15.400871854663889</v>
      </c>
      <c r="G240" s="102">
        <v>13.181587136255461</v>
      </c>
      <c r="H240" s="102">
        <v>13.928801143260248</v>
      </c>
      <c r="I240" s="102">
        <v>12.916570980479046</v>
      </c>
      <c r="J240" s="102">
        <v>13.48521092859942</v>
      </c>
      <c r="K240" s="102">
        <v>13.25519616711526</v>
      </c>
      <c r="L240" s="102">
        <v>13.604831121593131</v>
      </c>
      <c r="M240" s="102">
        <v>15.19820430343837</v>
      </c>
      <c r="N240" s="102">
        <v>13.751589496398621</v>
      </c>
      <c r="O240" s="102">
        <v>12.62541395760246</v>
      </c>
      <c r="P240" s="102">
        <v>11.429232639778039</v>
      </c>
      <c r="Q240" s="102">
        <v>8.7125580637714162</v>
      </c>
      <c r="R240" s="102">
        <v>11.332274053204765</v>
      </c>
      <c r="S240" s="102">
        <v>9.7470903202513739</v>
      </c>
      <c r="T240" s="102">
        <v>12.385732118013779</v>
      </c>
      <c r="U240" s="102">
        <v>11.09896235182419</v>
      </c>
      <c r="V240" s="102">
        <v>11.195246903571848</v>
      </c>
      <c r="W240" s="102">
        <v>10.955466294705079</v>
      </c>
      <c r="DA240" s="131" t="s">
        <v>2776</v>
      </c>
    </row>
    <row r="241" spans="1:105" ht="12" customHeight="1" x14ac:dyDescent="0.25">
      <c r="A241" s="103" t="s">
        <v>52</v>
      </c>
      <c r="B241" s="105">
        <v>11.43553321097759</v>
      </c>
      <c r="C241" s="105">
        <v>11.282538644020297</v>
      </c>
      <c r="D241" s="105">
        <v>11.127956110384758</v>
      </c>
      <c r="E241" s="105">
        <v>9.5993786713018761</v>
      </c>
      <c r="F241" s="105">
        <v>12.68443781933621</v>
      </c>
      <c r="G241" s="105">
        <v>11.260413054752402</v>
      </c>
      <c r="H241" s="105">
        <v>12.126289646023364</v>
      </c>
      <c r="I241" s="105">
        <v>9.3125972450756969</v>
      </c>
      <c r="J241" s="105">
        <v>11.761827841126385</v>
      </c>
      <c r="K241" s="105">
        <v>11.350772957533341</v>
      </c>
      <c r="L241" s="105">
        <v>11.837346885975979</v>
      </c>
      <c r="M241" s="105">
        <v>12.350068483200644</v>
      </c>
      <c r="N241" s="105">
        <v>11.119665306765683</v>
      </c>
      <c r="O241" s="105">
        <v>9.4707752369675173</v>
      </c>
      <c r="P241" s="105">
        <v>10.908977015513059</v>
      </c>
      <c r="Q241" s="105">
        <v>8.6597025886277628</v>
      </c>
      <c r="R241" s="105">
        <v>11.260529156120777</v>
      </c>
      <c r="S241" s="105">
        <v>8.8631501664040524</v>
      </c>
      <c r="T241" s="105">
        <v>13.446607063477044</v>
      </c>
      <c r="U241" s="105">
        <v>11.99678587225794</v>
      </c>
      <c r="V241" s="105">
        <v>13.464923260587366</v>
      </c>
      <c r="W241" s="105">
        <v>11.159459068324617</v>
      </c>
      <c r="DA241" s="132" t="s">
        <v>2777</v>
      </c>
    </row>
    <row r="242" spans="1:105" ht="12" customHeight="1" x14ac:dyDescent="0.25">
      <c r="A242" s="106" t="s">
        <v>122</v>
      </c>
      <c r="B242" s="102">
        <v>25.439838789073658</v>
      </c>
      <c r="C242" s="102">
        <v>25.272281676072485</v>
      </c>
      <c r="D242" s="102">
        <v>26.268509813417307</v>
      </c>
      <c r="E242" s="102">
        <v>26.616331863054224</v>
      </c>
      <c r="F242" s="102">
        <v>26.8369848431511</v>
      </c>
      <c r="G242" s="102">
        <v>26.593795524318832</v>
      </c>
      <c r="H242" s="102">
        <v>25.944029225062224</v>
      </c>
      <c r="I242" s="102">
        <v>28.209392532784527</v>
      </c>
      <c r="J242" s="102">
        <v>26.269052178614125</v>
      </c>
      <c r="K242" s="102">
        <v>26.519827345444313</v>
      </c>
      <c r="L242" s="102">
        <v>26.833192495516908</v>
      </c>
      <c r="M242" s="102">
        <v>28.55314099698937</v>
      </c>
      <c r="N242" s="102">
        <v>26.868549263501102</v>
      </c>
      <c r="O242" s="102">
        <v>25.97369127746834</v>
      </c>
      <c r="P242" s="102">
        <v>23.217094959493448</v>
      </c>
      <c r="Q242" s="102">
        <v>23.637964671049872</v>
      </c>
      <c r="R242" s="102">
        <v>23.64515862436453</v>
      </c>
      <c r="S242" s="102">
        <v>25.219608728263673</v>
      </c>
      <c r="T242" s="102">
        <v>26.030912130321298</v>
      </c>
      <c r="U242" s="102">
        <v>24.587571721607528</v>
      </c>
      <c r="V242" s="102">
        <v>23.979744647829339</v>
      </c>
      <c r="W242" s="102">
        <v>25.352403280884751</v>
      </c>
      <c r="DA242" s="131" t="s">
        <v>2778</v>
      </c>
    </row>
    <row r="243" spans="1:105" ht="12" customHeight="1" x14ac:dyDescent="0.25">
      <c r="A243" s="107" t="s">
        <v>121</v>
      </c>
      <c r="B243" s="105">
        <v>21.843640218905886</v>
      </c>
      <c r="C243" s="105">
        <v>21.557120519585368</v>
      </c>
      <c r="D243" s="105">
        <v>22.515521298835559</v>
      </c>
      <c r="E243" s="105">
        <v>22.835660589094097</v>
      </c>
      <c r="F243" s="105">
        <v>23.315743979331845</v>
      </c>
      <c r="G243" s="105">
        <v>23.163933346050278</v>
      </c>
      <c r="H243" s="105">
        <v>22.696405169028566</v>
      </c>
      <c r="I243" s="105">
        <v>25.046444494875917</v>
      </c>
      <c r="J243" s="105">
        <v>23.049753688137727</v>
      </c>
      <c r="K243" s="105">
        <v>23.308146999035024</v>
      </c>
      <c r="L243" s="105">
        <v>23.604360158157998</v>
      </c>
      <c r="M243" s="105">
        <v>25.252329577882119</v>
      </c>
      <c r="N243" s="105">
        <v>23.838663646820383</v>
      </c>
      <c r="O243" s="105">
        <v>23.192576148739384</v>
      </c>
      <c r="P243" s="105">
        <v>20.453892393233154</v>
      </c>
      <c r="Q243" s="105">
        <v>20.780125930719993</v>
      </c>
      <c r="R243" s="105">
        <v>20.871234327408956</v>
      </c>
      <c r="S243" s="105">
        <v>22.574602603365086</v>
      </c>
      <c r="T243" s="105">
        <v>23.42710275130894</v>
      </c>
      <c r="U243" s="105">
        <v>22.285986538898804</v>
      </c>
      <c r="V243" s="105">
        <v>21.858512320009627</v>
      </c>
      <c r="W243" s="105">
        <v>23.259508799047932</v>
      </c>
      <c r="DA243" s="132" t="s">
        <v>2779</v>
      </c>
    </row>
    <row r="244" spans="1:105" ht="12" customHeight="1" x14ac:dyDescent="0.25">
      <c r="A244" s="108" t="s">
        <v>53</v>
      </c>
      <c r="B244" s="99">
        <v>11.066302989314561</v>
      </c>
      <c r="C244" s="99">
        <v>10.380335960623711</v>
      </c>
      <c r="D244" s="99">
        <v>11.086353330299557</v>
      </c>
      <c r="E244" s="99">
        <v>11.194524619874642</v>
      </c>
      <c r="F244" s="99">
        <v>12.101117983231489</v>
      </c>
      <c r="G244" s="99">
        <v>11.821068262548254</v>
      </c>
      <c r="H244" s="99">
        <v>11.462416130098093</v>
      </c>
      <c r="I244" s="99">
        <v>13.890769277515863</v>
      </c>
      <c r="J244" s="99">
        <v>11.652058359220051</v>
      </c>
      <c r="K244" s="99">
        <v>11.923590270616774</v>
      </c>
      <c r="L244" s="99">
        <v>11.975718661762235</v>
      </c>
      <c r="M244" s="99">
        <v>13.320444516860341</v>
      </c>
      <c r="N244" s="99">
        <v>12.604074330178126</v>
      </c>
      <c r="O244" s="99">
        <v>12.735012269913192</v>
      </c>
      <c r="P244" s="99">
        <v>10.010046547485807</v>
      </c>
      <c r="Q244" s="99">
        <v>10.092961891114456</v>
      </c>
      <c r="R244" s="99">
        <v>10.21196237985888</v>
      </c>
      <c r="S244" s="99">
        <v>11.655067019216618</v>
      </c>
      <c r="T244" s="99">
        <v>11.107338214928044</v>
      </c>
      <c r="U244" s="99">
        <v>10.591504862727074</v>
      </c>
      <c r="V244" s="99">
        <v>9.7275145974362331</v>
      </c>
      <c r="W244" s="99">
        <v>11.346302070167846</v>
      </c>
      <c r="DA244" s="63" t="s">
        <v>2780</v>
      </c>
    </row>
    <row r="245" spans="1:105" ht="12" customHeight="1" x14ac:dyDescent="0.25">
      <c r="A245" s="108" t="s">
        <v>52</v>
      </c>
      <c r="B245" s="99">
        <v>10.777337229591325</v>
      </c>
      <c r="C245" s="99">
        <v>11.176784558961653</v>
      </c>
      <c r="D245" s="99">
        <v>11.429167968535999</v>
      </c>
      <c r="E245" s="99">
        <v>11.641135969219452</v>
      </c>
      <c r="F245" s="99">
        <v>11.214625996100359</v>
      </c>
      <c r="G245" s="99">
        <v>11.342865083502023</v>
      </c>
      <c r="H245" s="99">
        <v>11.233989038930471</v>
      </c>
      <c r="I245" s="99">
        <v>11.155675217360052</v>
      </c>
      <c r="J245" s="99">
        <v>11.397695328917674</v>
      </c>
      <c r="K245" s="99">
        <v>11.384556728418255</v>
      </c>
      <c r="L245" s="99">
        <v>11.628641496395762</v>
      </c>
      <c r="M245" s="99">
        <v>11.931885061021777</v>
      </c>
      <c r="N245" s="99">
        <v>11.234589316642262</v>
      </c>
      <c r="O245" s="99">
        <v>10.457563878826193</v>
      </c>
      <c r="P245" s="99">
        <v>10.443845845747347</v>
      </c>
      <c r="Q245" s="99">
        <v>10.687164039605536</v>
      </c>
      <c r="R245" s="99">
        <v>10.659271947550076</v>
      </c>
      <c r="S245" s="99">
        <v>10.919535584148466</v>
      </c>
      <c r="T245" s="99">
        <v>12.319764536380893</v>
      </c>
      <c r="U245" s="99">
        <v>11.694481676171726</v>
      </c>
      <c r="V245" s="99">
        <v>12.130997722573396</v>
      </c>
      <c r="W245" s="99">
        <v>11.913206728880086</v>
      </c>
      <c r="DA245" s="63" t="s">
        <v>2781</v>
      </c>
    </row>
    <row r="246" spans="1:105" ht="12" customHeight="1" x14ac:dyDescent="0.25">
      <c r="A246" s="121" t="s">
        <v>54</v>
      </c>
      <c r="B246" s="123">
        <v>9.7421619030178377</v>
      </c>
      <c r="C246" s="123">
        <v>10.033687317979039</v>
      </c>
      <c r="D246" s="123">
        <v>10.240665201024141</v>
      </c>
      <c r="E246" s="123">
        <v>10.405080848031657</v>
      </c>
      <c r="F246" s="123">
        <v>10.637016878437967</v>
      </c>
      <c r="G246" s="123">
        <v>10.784356203677634</v>
      </c>
      <c r="H246" s="123">
        <v>10.54578858534869</v>
      </c>
      <c r="I246" s="123">
        <v>9.9513347967724481</v>
      </c>
      <c r="J246" s="123">
        <v>9.5372707477613279</v>
      </c>
      <c r="K246" s="123">
        <v>9.4520863688183443</v>
      </c>
      <c r="L246" s="123">
        <v>9.6092786888625277</v>
      </c>
      <c r="M246" s="123">
        <v>8.7276310644289712</v>
      </c>
      <c r="N246" s="123">
        <v>8.7389163696904859</v>
      </c>
      <c r="O246" s="123">
        <v>8.5876622089866839</v>
      </c>
      <c r="P246" s="123">
        <v>8.0898111114422591</v>
      </c>
      <c r="Q246" s="123">
        <v>7.6226397172997586</v>
      </c>
      <c r="R246" s="123">
        <v>7.3031559355346358</v>
      </c>
      <c r="S246" s="123">
        <v>7.7791748477453595</v>
      </c>
      <c r="T246" s="123">
        <v>7.32413168138324</v>
      </c>
      <c r="U246" s="123">
        <v>7.2107390297486109</v>
      </c>
      <c r="V246" s="123">
        <v>6.9322093731523013</v>
      </c>
      <c r="W246" s="123">
        <v>7.1760002217411447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9.7421619030178377</v>
      </c>
      <c r="C248" s="110">
        <v>10.033687317979039</v>
      </c>
      <c r="D248" s="110">
        <v>10.240665201024141</v>
      </c>
      <c r="E248" s="110">
        <v>10.405080848031657</v>
      </c>
      <c r="F248" s="110">
        <v>10.637016878437967</v>
      </c>
      <c r="G248" s="110">
        <v>10.784356203677634</v>
      </c>
      <c r="H248" s="110">
        <v>10.54578858534869</v>
      </c>
      <c r="I248" s="110">
        <v>9.9513347967724481</v>
      </c>
      <c r="J248" s="110">
        <v>9.5372707477613279</v>
      </c>
      <c r="K248" s="110">
        <v>9.4520863688183443</v>
      </c>
      <c r="L248" s="110">
        <v>9.6092786888625277</v>
      </c>
      <c r="M248" s="110">
        <v>8.7276310644289712</v>
      </c>
      <c r="N248" s="110">
        <v>8.7389163696904859</v>
      </c>
      <c r="O248" s="110">
        <v>8.5876622089866839</v>
      </c>
      <c r="P248" s="110">
        <v>8.0898111114422591</v>
      </c>
      <c r="Q248" s="110">
        <v>7.6226397172997586</v>
      </c>
      <c r="R248" s="110">
        <v>7.3031559355346358</v>
      </c>
      <c r="S248" s="110">
        <v>7.7791748477453595</v>
      </c>
      <c r="T248" s="110">
        <v>7.32413168138324</v>
      </c>
      <c r="U248" s="110">
        <v>7.2107390297486109</v>
      </c>
      <c r="V248" s="110">
        <v>6.9322093731523013</v>
      </c>
      <c r="W248" s="110">
        <v>7.1760002217411447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140.562124234603</v>
      </c>
      <c r="C250" s="118">
        <f t="shared" si="115"/>
        <v>143.40280094631862</v>
      </c>
      <c r="D250" s="118">
        <f t="shared" si="115"/>
        <v>132.31179577704373</v>
      </c>
      <c r="E250" s="118">
        <f t="shared" si="115"/>
        <v>119.21164630036024</v>
      </c>
      <c r="F250" s="118">
        <f t="shared" si="115"/>
        <v>148.70892564621778</v>
      </c>
      <c r="G250" s="118">
        <f t="shared" si="115"/>
        <v>133.59442704245663</v>
      </c>
      <c r="H250" s="118">
        <f t="shared" si="115"/>
        <v>142.1871644065933</v>
      </c>
      <c r="I250" s="118">
        <f t="shared" si="115"/>
        <v>101.00726476953507</v>
      </c>
      <c r="J250" s="118">
        <f t="shared" si="115"/>
        <v>128.14231489277921</v>
      </c>
      <c r="K250" s="118">
        <f t="shared" si="115"/>
        <v>124.37702434310117</v>
      </c>
      <c r="L250" s="118">
        <f t="shared" si="115"/>
        <v>135.25384166052456</v>
      </c>
      <c r="M250" s="118">
        <f t="shared" si="115"/>
        <v>128.38976388987362</v>
      </c>
      <c r="N250" s="118">
        <f t="shared" si="115"/>
        <v>120.9698981138382</v>
      </c>
      <c r="O250" s="118">
        <f t="shared" si="115"/>
        <v>143.91611278339292</v>
      </c>
      <c r="P250" s="118">
        <f t="shared" si="115"/>
        <v>119.38054216794582</v>
      </c>
      <c r="Q250" s="118">
        <f t="shared" si="115"/>
        <v>102.88685623979808</v>
      </c>
      <c r="R250" s="118">
        <f t="shared" ref="R250:V250" si="116">R251+R254+R256+R265</f>
        <v>125.4076081036351</v>
      </c>
      <c r="S250" s="118">
        <f t="shared" si="116"/>
        <v>101.31635222691162</v>
      </c>
      <c r="T250" s="118">
        <f t="shared" si="116"/>
        <v>137.70709453129186</v>
      </c>
      <c r="U250" s="118">
        <f t="shared" si="116"/>
        <v>123.30283514928267</v>
      </c>
      <c r="V250" s="118">
        <f t="shared" si="116"/>
        <v>132.60298834631783</v>
      </c>
      <c r="W250" s="118">
        <f t="shared" ref="W250" si="117">W251+W254+W256+W265</f>
        <v>124.87924273936554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113.54644028487091</v>
      </c>
      <c r="C251" s="123">
        <f t="shared" si="118"/>
        <v>116.339935419745</v>
      </c>
      <c r="D251" s="123">
        <f t="shared" si="118"/>
        <v>104.31149286061276</v>
      </c>
      <c r="E251" s="123">
        <f t="shared" si="118"/>
        <v>90.785075613039524</v>
      </c>
      <c r="F251" s="123">
        <f t="shared" si="118"/>
        <v>119.20080970325145</v>
      </c>
      <c r="G251" s="123">
        <f t="shared" si="118"/>
        <v>104.29530976763155</v>
      </c>
      <c r="H251" s="123">
        <f t="shared" si="118"/>
        <v>112.8491931287964</v>
      </c>
      <c r="I251" s="123">
        <f t="shared" si="118"/>
        <v>70.982271820146678</v>
      </c>
      <c r="J251" s="123">
        <f t="shared" si="118"/>
        <v>99.393078834156086</v>
      </c>
      <c r="K251" s="123">
        <f t="shared" si="118"/>
        <v>95.510758689319559</v>
      </c>
      <c r="L251" s="123">
        <f t="shared" si="118"/>
        <v>105.77013437608557</v>
      </c>
      <c r="M251" s="123">
        <f t="shared" si="118"/>
        <v>98.063313921800614</v>
      </c>
      <c r="N251" s="123">
        <f t="shared" si="118"/>
        <v>91.895620753994876</v>
      </c>
      <c r="O251" s="123">
        <f t="shared" si="118"/>
        <v>115.71213236983147</v>
      </c>
      <c r="P251" s="123">
        <f t="shared" si="118"/>
        <v>93.401457305953031</v>
      </c>
      <c r="Q251" s="123">
        <f t="shared" si="118"/>
        <v>77.401139493436048</v>
      </c>
      <c r="R251" s="123">
        <f t="shared" ref="R251:V251" si="119">SUM(R252:R253)</f>
        <v>99.432740445027463</v>
      </c>
      <c r="S251" s="123">
        <f t="shared" si="119"/>
        <v>73.872524258643736</v>
      </c>
      <c r="T251" s="123">
        <f t="shared" si="119"/>
        <v>108.94413011927438</v>
      </c>
      <c r="U251" s="123">
        <f t="shared" si="119"/>
        <v>95.673338694220348</v>
      </c>
      <c r="V251" s="123">
        <f t="shared" si="119"/>
        <v>105.07882847378139</v>
      </c>
      <c r="W251" s="123">
        <f t="shared" ref="W251" si="120">SUM(W252:W253)</f>
        <v>96.101987867208578</v>
      </c>
      <c r="DA251" s="130" t="s">
        <v>2936</v>
      </c>
    </row>
    <row r="252" spans="1:105" ht="12" customHeight="1" x14ac:dyDescent="0.25">
      <c r="A252" s="97" t="s">
        <v>74</v>
      </c>
      <c r="B252" s="99">
        <v>110.85880958732932</v>
      </c>
      <c r="C252" s="99">
        <v>113.62097891473942</v>
      </c>
      <c r="D252" s="99">
        <v>101.91323880149879</v>
      </c>
      <c r="E252" s="99">
        <v>88.748841516028023</v>
      </c>
      <c r="F252" s="99">
        <v>116.5500627961228</v>
      </c>
      <c r="G252" s="99">
        <v>102.00354040326631</v>
      </c>
      <c r="H252" s="99">
        <v>110.42639582085455</v>
      </c>
      <c r="I252" s="99">
        <v>69.485825433963512</v>
      </c>
      <c r="J252" s="99">
        <v>97.318107658980622</v>
      </c>
      <c r="K252" s="99">
        <v>93.541833119033583</v>
      </c>
      <c r="L252" s="99">
        <v>103.61993236251031</v>
      </c>
      <c r="M252" s="99">
        <v>96.10357740611893</v>
      </c>
      <c r="N252" s="99">
        <v>90.073116842469275</v>
      </c>
      <c r="O252" s="99">
        <v>113.42862626502718</v>
      </c>
      <c r="P252" s="99">
        <v>91.560800542690302</v>
      </c>
      <c r="Q252" s="99">
        <v>75.879453004150619</v>
      </c>
      <c r="R252" s="99">
        <v>97.503833836494252</v>
      </c>
      <c r="S252" s="99">
        <v>72.454811019029407</v>
      </c>
      <c r="T252" s="99">
        <v>106.86213662490704</v>
      </c>
      <c r="U252" s="99">
        <v>93.870629833578889</v>
      </c>
      <c r="V252" s="99">
        <v>103.10184850450833</v>
      </c>
      <c r="W252" s="99">
        <v>94.310591907070048</v>
      </c>
      <c r="DA252" s="63" t="s">
        <v>2937</v>
      </c>
    </row>
    <row r="253" spans="1:105" ht="12" customHeight="1" x14ac:dyDescent="0.25">
      <c r="A253" s="97" t="s">
        <v>53</v>
      </c>
      <c r="B253" s="99">
        <v>2.687630697541592</v>
      </c>
      <c r="C253" s="99">
        <v>2.7189565050055773</v>
      </c>
      <c r="D253" s="99">
        <v>2.3982540591139672</v>
      </c>
      <c r="E253" s="99">
        <v>2.0362340970114952</v>
      </c>
      <c r="F253" s="99">
        <v>2.6507469071286471</v>
      </c>
      <c r="G253" s="99">
        <v>2.2917693643652441</v>
      </c>
      <c r="H253" s="99">
        <v>2.4227973079418454</v>
      </c>
      <c r="I253" s="99">
        <v>1.4964463861831598</v>
      </c>
      <c r="J253" s="99">
        <v>2.074971175175468</v>
      </c>
      <c r="K253" s="99">
        <v>1.9689255702859814</v>
      </c>
      <c r="L253" s="99">
        <v>2.1502020135752504</v>
      </c>
      <c r="M253" s="99">
        <v>1.9597365156816773</v>
      </c>
      <c r="N253" s="99">
        <v>1.8225039115255945</v>
      </c>
      <c r="O253" s="99">
        <v>2.2835061048042915</v>
      </c>
      <c r="P253" s="99">
        <v>1.8406567632627286</v>
      </c>
      <c r="Q253" s="99">
        <v>1.5216864892854229</v>
      </c>
      <c r="R253" s="99">
        <v>1.9289066085332163</v>
      </c>
      <c r="S253" s="99">
        <v>1.4177132396143235</v>
      </c>
      <c r="T253" s="99">
        <v>2.0819934943673317</v>
      </c>
      <c r="U253" s="99">
        <v>1.8027088606414625</v>
      </c>
      <c r="V253" s="99">
        <v>1.9769799692730532</v>
      </c>
      <c r="W253" s="99">
        <v>1.7913959601385334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0.32603507626913703</v>
      </c>
      <c r="C254" s="123">
        <f t="shared" si="121"/>
        <v>0.33328076342914953</v>
      </c>
      <c r="D254" s="123">
        <f t="shared" si="121"/>
        <v>0.34390773454162993</v>
      </c>
      <c r="E254" s="123">
        <f t="shared" si="121"/>
        <v>0.67589607358328618</v>
      </c>
      <c r="F254" s="123">
        <f t="shared" si="121"/>
        <v>0.38934374714396841</v>
      </c>
      <c r="G254" s="123">
        <f t="shared" si="121"/>
        <v>0.45157810122439751</v>
      </c>
      <c r="H254" s="123">
        <f t="shared" si="121"/>
        <v>0.78676246483879386</v>
      </c>
      <c r="I254" s="123">
        <f t="shared" si="121"/>
        <v>0.64779231009991778</v>
      </c>
      <c r="J254" s="123">
        <f t="shared" si="121"/>
        <v>0.72531026546879707</v>
      </c>
      <c r="K254" s="123">
        <f t="shared" si="121"/>
        <v>0.75024164086856748</v>
      </c>
      <c r="L254" s="123">
        <f t="shared" si="121"/>
        <v>0.88147674649789065</v>
      </c>
      <c r="M254" s="123">
        <f t="shared" si="121"/>
        <v>0.98088148013654031</v>
      </c>
      <c r="N254" s="123">
        <f t="shared" si="121"/>
        <v>1.0302212205602272</v>
      </c>
      <c r="O254" s="123">
        <f t="shared" si="121"/>
        <v>1.0477163513172343</v>
      </c>
      <c r="P254" s="123">
        <f t="shared" si="121"/>
        <v>1.0419415980260007</v>
      </c>
      <c r="Q254" s="123">
        <f t="shared" si="121"/>
        <v>1.0179491018582498</v>
      </c>
      <c r="R254" s="123">
        <f t="shared" si="121"/>
        <v>1.047720415369565</v>
      </c>
      <c r="S254" s="123">
        <f t="shared" si="121"/>
        <v>1.0925585469238077</v>
      </c>
      <c r="T254" s="123">
        <f t="shared" si="121"/>
        <v>0.99438333705975912</v>
      </c>
      <c r="U254" s="123">
        <f t="shared" si="121"/>
        <v>0.99644840103262733</v>
      </c>
      <c r="V254" s="123">
        <f t="shared" si="121"/>
        <v>1.0460048025388502</v>
      </c>
      <c r="W254" s="123">
        <f t="shared" si="121"/>
        <v>1.2238651098233471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0.32603507626913703</v>
      </c>
      <c r="C255" s="99">
        <f>RES_hhdet_tess!C29</f>
        <v>0.33328076342914953</v>
      </c>
      <c r="D255" s="99">
        <f>RES_hhdet_tess!D29</f>
        <v>0.34390773454162993</v>
      </c>
      <c r="E255" s="99">
        <f>RES_hhdet_tess!E29</f>
        <v>0.67589607358328618</v>
      </c>
      <c r="F255" s="99">
        <f>RES_hhdet_tess!F29</f>
        <v>0.38934374714396841</v>
      </c>
      <c r="G255" s="99">
        <f>RES_hhdet_tess!G29</f>
        <v>0.45157810122439751</v>
      </c>
      <c r="H255" s="99">
        <f>RES_hhdet_tess!H29</f>
        <v>0.78676246483879386</v>
      </c>
      <c r="I255" s="99">
        <f>RES_hhdet_tess!I29</f>
        <v>0.64779231009991778</v>
      </c>
      <c r="J255" s="99">
        <f>RES_hhdet_tess!J29</f>
        <v>0.72531026546879707</v>
      </c>
      <c r="K255" s="99">
        <f>RES_hhdet_tess!K29</f>
        <v>0.75024164086856748</v>
      </c>
      <c r="L255" s="99">
        <f>RES_hhdet_tess!L29</f>
        <v>0.88147674649789065</v>
      </c>
      <c r="M255" s="99">
        <f>RES_hhdet_tess!M29</f>
        <v>0.98088148013654031</v>
      </c>
      <c r="N255" s="99">
        <f>RES_hhdet_tess!N29</f>
        <v>1.0302212205602272</v>
      </c>
      <c r="O255" s="99">
        <f>RES_hhdet_tess!O29</f>
        <v>1.0477163513172343</v>
      </c>
      <c r="P255" s="99">
        <f>RES_hhdet_tess!P29</f>
        <v>1.0419415980260007</v>
      </c>
      <c r="Q255" s="99">
        <f>RES_hhdet_tess!Q29</f>
        <v>1.0179491018582498</v>
      </c>
      <c r="R255" s="99">
        <f>RES_hhdet_tess!R29</f>
        <v>1.047720415369565</v>
      </c>
      <c r="S255" s="99">
        <f>RES_hhdet_tess!S29</f>
        <v>1.0925585469238077</v>
      </c>
      <c r="T255" s="99">
        <f>RES_hhdet_tess!T29</f>
        <v>0.99438333705975912</v>
      </c>
      <c r="U255" s="99">
        <f>RES_hhdet_tess!U29</f>
        <v>0.99644840103262733</v>
      </c>
      <c r="V255" s="99">
        <f>RES_hhdet_tess!V29</f>
        <v>1.0460048025388502</v>
      </c>
      <c r="W255" s="99">
        <f>RES_hhdet_tess!W29</f>
        <v>1.2238651098233471</v>
      </c>
      <c r="DA255" s="63" t="s">
        <v>2940</v>
      </c>
    </row>
    <row r="256" spans="1:105" ht="12" customHeight="1" x14ac:dyDescent="0.25">
      <c r="A256" s="121" t="s">
        <v>55</v>
      </c>
      <c r="B256" s="123">
        <v>19.274886276395339</v>
      </c>
      <c r="C256" s="123">
        <v>19.070190888373276</v>
      </c>
      <c r="D256" s="123">
        <v>19.814035258975093</v>
      </c>
      <c r="E256" s="123">
        <v>19.754471643964042</v>
      </c>
      <c r="F256" s="123">
        <v>20.912314781994372</v>
      </c>
      <c r="G256" s="123">
        <v>20.492082910365131</v>
      </c>
      <c r="H256" s="123">
        <v>20.343464734112004</v>
      </c>
      <c r="I256" s="123">
        <v>21.614032847897125</v>
      </c>
      <c r="J256" s="123">
        <v>20.573970104528765</v>
      </c>
      <c r="K256" s="123">
        <v>20.718125359897879</v>
      </c>
      <c r="L256" s="123">
        <v>21.064525932783134</v>
      </c>
      <c r="M256" s="123">
        <v>22.483556532977687</v>
      </c>
      <c r="N256" s="123">
        <v>21.153806100131074</v>
      </c>
      <c r="O256" s="123">
        <v>20.362195093827861</v>
      </c>
      <c r="P256" s="123">
        <v>18.519431034999389</v>
      </c>
      <c r="Q256" s="123">
        <v>18.395437755222137</v>
      </c>
      <c r="R256" s="123">
        <v>19.068795844263871</v>
      </c>
      <c r="S256" s="123">
        <v>20.050971388197713</v>
      </c>
      <c r="T256" s="123">
        <v>21.759626317462629</v>
      </c>
      <c r="U256" s="123">
        <v>20.637457569542761</v>
      </c>
      <c r="V256" s="123">
        <v>20.643154047059394</v>
      </c>
      <c r="W256" s="123">
        <v>21.446535244103686</v>
      </c>
      <c r="DA256" s="130" t="s">
        <v>2941</v>
      </c>
    </row>
    <row r="257" spans="1:105" ht="12" customHeight="1" x14ac:dyDescent="0.25">
      <c r="A257" s="97" t="s">
        <v>141</v>
      </c>
      <c r="B257" s="99">
        <v>20.238101414990453</v>
      </c>
      <c r="C257" s="99">
        <v>19.237935955287103</v>
      </c>
      <c r="D257" s="99">
        <v>19.370537029070956</v>
      </c>
      <c r="E257" s="99">
        <v>16.67407029114484</v>
      </c>
      <c r="F257" s="99">
        <v>23.292828741706444</v>
      </c>
      <c r="G257" s="99">
        <v>20.378500290032935</v>
      </c>
      <c r="H257" s="99">
        <v>21.820127127702829</v>
      </c>
      <c r="I257" s="99">
        <v>18.315250766571314</v>
      </c>
      <c r="J257" s="99">
        <v>21.205284395124018</v>
      </c>
      <c r="K257" s="99">
        <v>20.67425021029684</v>
      </c>
      <c r="L257" s="99">
        <v>21.436791149276242</v>
      </c>
      <c r="M257" s="99">
        <v>23.140898914882563</v>
      </c>
      <c r="N257" s="99">
        <v>20.934081144872728</v>
      </c>
      <c r="O257" s="99">
        <v>18.522917870344337</v>
      </c>
      <c r="P257" s="99">
        <v>19.395898975605856</v>
      </c>
      <c r="Q257" s="99">
        <v>15.150420220337336</v>
      </c>
      <c r="R257" s="99">
        <v>20.099428042080127</v>
      </c>
      <c r="S257" s="99">
        <v>16.542947386438829</v>
      </c>
      <c r="T257" s="99">
        <v>23.584556792269495</v>
      </c>
      <c r="U257" s="99">
        <v>21.194336702542106</v>
      </c>
      <c r="V257" s="99">
        <v>22.875163040798373</v>
      </c>
      <c r="W257" s="99">
        <v>20.410245561542609</v>
      </c>
      <c r="DA257" s="63" t="s">
        <v>2942</v>
      </c>
    </row>
    <row r="258" spans="1:105" ht="12" customHeight="1" x14ac:dyDescent="0.25">
      <c r="A258" s="97" t="s">
        <v>140</v>
      </c>
      <c r="B258" s="99">
        <v>20.238101414990457</v>
      </c>
      <c r="C258" s="99">
        <v>19.23773970598608</v>
      </c>
      <c r="D258" s="99">
        <v>19.370641711694958</v>
      </c>
      <c r="E258" s="99">
        <v>16.674309489636375</v>
      </c>
      <c r="F258" s="99">
        <v>23.291813831238784</v>
      </c>
      <c r="G258" s="99">
        <v>20.378108251287635</v>
      </c>
      <c r="H258" s="99">
        <v>21.819994881895493</v>
      </c>
      <c r="I258" s="99">
        <v>18.316190552149493</v>
      </c>
      <c r="J258" s="99">
        <v>21.199239457725238</v>
      </c>
      <c r="K258" s="99">
        <v>20.667446106813831</v>
      </c>
      <c r="L258" s="99">
        <v>21.432344516083351</v>
      </c>
      <c r="M258" s="99">
        <v>23.137623792565805</v>
      </c>
      <c r="N258" s="99">
        <v>20.935443474954685</v>
      </c>
      <c r="O258" s="99">
        <v>18.53118454070551</v>
      </c>
      <c r="P258" s="99">
        <v>19.402937905577332</v>
      </c>
      <c r="Q258" s="99">
        <v>15.166142171896849</v>
      </c>
      <c r="R258" s="99">
        <v>20.090009818099936</v>
      </c>
      <c r="S258" s="99">
        <v>16.533795730168379</v>
      </c>
      <c r="T258" s="99">
        <v>23.566766103925563</v>
      </c>
      <c r="U258" s="99">
        <v>21.183410803440712</v>
      </c>
      <c r="V258" s="99">
        <v>22.863378074989601</v>
      </c>
      <c r="W258" s="99">
        <v>20.405166752363765</v>
      </c>
      <c r="DA258" s="63" t="s">
        <v>2943</v>
      </c>
    </row>
    <row r="259" spans="1:105" ht="12" customHeight="1" x14ac:dyDescent="0.25">
      <c r="A259" s="100" t="s">
        <v>50</v>
      </c>
      <c r="B259" s="102">
        <v>8.8025682040128661</v>
      </c>
      <c r="C259" s="102">
        <v>7.9552010619657798</v>
      </c>
      <c r="D259" s="102">
        <v>8.2426856013102014</v>
      </c>
      <c r="E259" s="102">
        <v>7.0749308183344972</v>
      </c>
      <c r="F259" s="102">
        <v>10.607376011902574</v>
      </c>
      <c r="G259" s="102">
        <v>9.1176951965352355</v>
      </c>
      <c r="H259" s="102">
        <v>9.693705235872125</v>
      </c>
      <c r="I259" s="102">
        <v>9.0035933070737961</v>
      </c>
      <c r="J259" s="102">
        <v>9.4374116165988529</v>
      </c>
      <c r="K259" s="102">
        <v>9.31667314928049</v>
      </c>
      <c r="L259" s="102">
        <v>9.5949976301073772</v>
      </c>
      <c r="M259" s="102">
        <v>10.787555309365159</v>
      </c>
      <c r="N259" s="102">
        <v>9.8157781681890022</v>
      </c>
      <c r="O259" s="102">
        <v>9.0604093037379947</v>
      </c>
      <c r="P259" s="102">
        <v>8.4939608900642689</v>
      </c>
      <c r="Q259" s="102">
        <v>6.5064395832690867</v>
      </c>
      <c r="R259" s="102">
        <v>8.8294806619791615</v>
      </c>
      <c r="S259" s="102">
        <v>7.6706455637643298</v>
      </c>
      <c r="T259" s="102">
        <v>10.120159040448513</v>
      </c>
      <c r="U259" s="102">
        <v>9.1866249311827701</v>
      </c>
      <c r="V259" s="102">
        <v>9.3984548144022355</v>
      </c>
      <c r="W259" s="102">
        <v>9.2457076840391501</v>
      </c>
      <c r="DA259" s="131" t="s">
        <v>2944</v>
      </c>
    </row>
    <row r="260" spans="1:105" ht="12" customHeight="1" x14ac:dyDescent="0.25">
      <c r="A260" s="103" t="s">
        <v>52</v>
      </c>
      <c r="B260" s="105">
        <v>11.43553321097759</v>
      </c>
      <c r="C260" s="105">
        <v>11.282538644020297</v>
      </c>
      <c r="D260" s="105">
        <v>11.127956110384758</v>
      </c>
      <c r="E260" s="105">
        <v>9.5993786713018761</v>
      </c>
      <c r="F260" s="105">
        <v>12.68443781933621</v>
      </c>
      <c r="G260" s="105">
        <v>11.260413054752402</v>
      </c>
      <c r="H260" s="105">
        <v>12.126289646023364</v>
      </c>
      <c r="I260" s="105">
        <v>9.3125972450756969</v>
      </c>
      <c r="J260" s="105">
        <v>11.761827841126385</v>
      </c>
      <c r="K260" s="105">
        <v>11.350772957533341</v>
      </c>
      <c r="L260" s="105">
        <v>11.837346885975979</v>
      </c>
      <c r="M260" s="105">
        <v>12.350068483200644</v>
      </c>
      <c r="N260" s="105">
        <v>11.119665306765683</v>
      </c>
      <c r="O260" s="105">
        <v>9.4707752369675173</v>
      </c>
      <c r="P260" s="105">
        <v>10.908977015513059</v>
      </c>
      <c r="Q260" s="105">
        <v>8.6597025886277628</v>
      </c>
      <c r="R260" s="105">
        <v>11.260529156120777</v>
      </c>
      <c r="S260" s="105">
        <v>8.8631501664040524</v>
      </c>
      <c r="T260" s="105">
        <v>13.446607063477044</v>
      </c>
      <c r="U260" s="105">
        <v>11.99678587225794</v>
      </c>
      <c r="V260" s="105">
        <v>13.464923260587366</v>
      </c>
      <c r="W260" s="105">
        <v>11.159459068324617</v>
      </c>
      <c r="DA260" s="132" t="s">
        <v>2945</v>
      </c>
    </row>
    <row r="261" spans="1:105" ht="12" customHeight="1" x14ac:dyDescent="0.25">
      <c r="A261" s="106" t="s">
        <v>122</v>
      </c>
      <c r="B261" s="102">
        <v>19.074897472400657</v>
      </c>
      <c r="C261" s="102">
        <v>19.036076144186286</v>
      </c>
      <c r="D261" s="102">
        <v>19.887784859167468</v>
      </c>
      <c r="E261" s="102">
        <v>20.239208177095264</v>
      </c>
      <c r="F261" s="102">
        <v>20.551092717115004</v>
      </c>
      <c r="G261" s="102">
        <v>20.504511694100028</v>
      </c>
      <c r="H261" s="102">
        <v>20.156855332528394</v>
      </c>
      <c r="I261" s="102">
        <v>21.996760328628124</v>
      </c>
      <c r="J261" s="102">
        <v>20.504982973573217</v>
      </c>
      <c r="K261" s="102">
        <v>20.726839109797488</v>
      </c>
      <c r="L261" s="102">
        <v>21.02430458321566</v>
      </c>
      <c r="M261" s="102">
        <v>22.413627865713785</v>
      </c>
      <c r="N261" s="102">
        <v>21.177825618998</v>
      </c>
      <c r="O261" s="102">
        <v>20.555107600501604</v>
      </c>
      <c r="P261" s="102">
        <v>18.41377134048976</v>
      </c>
      <c r="Q261" s="102">
        <v>18.793060259876153</v>
      </c>
      <c r="R261" s="102">
        <v>18.947762423029072</v>
      </c>
      <c r="S261" s="102">
        <v>20.478212535923785</v>
      </c>
      <c r="T261" s="102">
        <v>21.510768636369132</v>
      </c>
      <c r="U261" s="102">
        <v>20.563146112652806</v>
      </c>
      <c r="V261" s="102">
        <v>20.33947437155744</v>
      </c>
      <c r="W261" s="102">
        <v>21.590175957565535</v>
      </c>
      <c r="DA261" s="131" t="s">
        <v>2946</v>
      </c>
    </row>
    <row r="262" spans="1:105" ht="12" customHeight="1" x14ac:dyDescent="0.25">
      <c r="A262" s="107" t="s">
        <v>121</v>
      </c>
      <c r="B262" s="105">
        <v>19.074897472400654</v>
      </c>
      <c r="C262" s="105">
        <v>19.042998333203595</v>
      </c>
      <c r="D262" s="105">
        <v>19.898822720980544</v>
      </c>
      <c r="E262" s="105">
        <v>20.258117708831708</v>
      </c>
      <c r="F262" s="105">
        <v>20.563761109715923</v>
      </c>
      <c r="G262" s="105">
        <v>20.51461137175966</v>
      </c>
      <c r="H262" s="105">
        <v>20.160791096766662</v>
      </c>
      <c r="I262" s="105">
        <v>21.994224866729812</v>
      </c>
      <c r="J262" s="105">
        <v>20.501112657320796</v>
      </c>
      <c r="K262" s="105">
        <v>20.719630088549877</v>
      </c>
      <c r="L262" s="105">
        <v>21.020667988698602</v>
      </c>
      <c r="M262" s="105">
        <v>22.40728662281067</v>
      </c>
      <c r="N262" s="105">
        <v>21.176458965658636</v>
      </c>
      <c r="O262" s="105">
        <v>20.55653921059125</v>
      </c>
      <c r="P262" s="105">
        <v>18.422395047312218</v>
      </c>
      <c r="Q262" s="105">
        <v>18.794459709536202</v>
      </c>
      <c r="R262" s="105">
        <v>18.942072473421891</v>
      </c>
      <c r="S262" s="105">
        <v>20.469059303889576</v>
      </c>
      <c r="T262" s="105">
        <v>21.515712033398213</v>
      </c>
      <c r="U262" s="105">
        <v>20.562775049626563</v>
      </c>
      <c r="V262" s="105">
        <v>20.343561060112908</v>
      </c>
      <c r="W262" s="105">
        <v>21.576587002768395</v>
      </c>
      <c r="DA262" s="132" t="s">
        <v>2947</v>
      </c>
    </row>
    <row r="263" spans="1:105" ht="12" customHeight="1" x14ac:dyDescent="0.25">
      <c r="A263" s="108" t="s">
        <v>53</v>
      </c>
      <c r="B263" s="99">
        <v>8.2975602428093289</v>
      </c>
      <c r="C263" s="99">
        <v>7.8662137742419445</v>
      </c>
      <c r="D263" s="99">
        <v>8.4696547524445425</v>
      </c>
      <c r="E263" s="99">
        <v>8.6169817396122568</v>
      </c>
      <c r="F263" s="99">
        <v>9.3491351136155636</v>
      </c>
      <c r="G263" s="99">
        <v>9.171746288257637</v>
      </c>
      <c r="H263" s="99">
        <v>8.9268020578361931</v>
      </c>
      <c r="I263" s="99">
        <v>10.838549649369757</v>
      </c>
      <c r="J263" s="99">
        <v>9.1034173284031201</v>
      </c>
      <c r="K263" s="99">
        <v>9.3350733601316183</v>
      </c>
      <c r="L263" s="99">
        <v>9.3920264923028416</v>
      </c>
      <c r="M263" s="99">
        <v>10.475401561788889</v>
      </c>
      <c r="N263" s="99">
        <v>9.9418696490163772</v>
      </c>
      <c r="O263" s="99">
        <v>10.098975331765059</v>
      </c>
      <c r="P263" s="99">
        <v>7.9785492015648671</v>
      </c>
      <c r="Q263" s="99">
        <v>8.1072956699306644</v>
      </c>
      <c r="R263" s="99">
        <v>8.2828005258718136</v>
      </c>
      <c r="S263" s="99">
        <v>9.54952371974111</v>
      </c>
      <c r="T263" s="99">
        <v>9.1959474970173183</v>
      </c>
      <c r="U263" s="99">
        <v>8.8682933734548364</v>
      </c>
      <c r="V263" s="99">
        <v>8.212563337539514</v>
      </c>
      <c r="W263" s="99">
        <v>9.6633802738883112</v>
      </c>
      <c r="DA263" s="63" t="s">
        <v>2948</v>
      </c>
    </row>
    <row r="264" spans="1:105" ht="12" customHeight="1" x14ac:dyDescent="0.25">
      <c r="A264" s="108" t="s">
        <v>52</v>
      </c>
      <c r="B264" s="99">
        <v>10.777337229591325</v>
      </c>
      <c r="C264" s="99">
        <v>11.176784558961653</v>
      </c>
      <c r="D264" s="99">
        <v>11.429167968535999</v>
      </c>
      <c r="E264" s="99">
        <v>11.641135969219452</v>
      </c>
      <c r="F264" s="99">
        <v>11.214625996100359</v>
      </c>
      <c r="G264" s="99">
        <v>11.342865083502023</v>
      </c>
      <c r="H264" s="99">
        <v>11.233989038930471</v>
      </c>
      <c r="I264" s="99">
        <v>11.155675217360052</v>
      </c>
      <c r="J264" s="99">
        <v>11.397695328917674</v>
      </c>
      <c r="K264" s="99">
        <v>11.384556728418255</v>
      </c>
      <c r="L264" s="99">
        <v>11.628641496395762</v>
      </c>
      <c r="M264" s="99">
        <v>11.931885061021777</v>
      </c>
      <c r="N264" s="99">
        <v>11.234589316642262</v>
      </c>
      <c r="O264" s="99">
        <v>10.457563878826193</v>
      </c>
      <c r="P264" s="99">
        <v>10.443845845747347</v>
      </c>
      <c r="Q264" s="99">
        <v>10.687164039605536</v>
      </c>
      <c r="R264" s="99">
        <v>10.659271947550076</v>
      </c>
      <c r="S264" s="99">
        <v>10.919535584148466</v>
      </c>
      <c r="T264" s="99">
        <v>12.319764536380893</v>
      </c>
      <c r="U264" s="99">
        <v>11.694481676171726</v>
      </c>
      <c r="V264" s="99">
        <v>12.130997722573396</v>
      </c>
      <c r="W264" s="99">
        <v>11.913206728880086</v>
      </c>
      <c r="DA264" s="63" t="s">
        <v>2949</v>
      </c>
    </row>
    <row r="265" spans="1:105" ht="12" customHeight="1" x14ac:dyDescent="0.25">
      <c r="A265" s="121" t="s">
        <v>54</v>
      </c>
      <c r="B265" s="123">
        <v>7.4147625970676145</v>
      </c>
      <c r="C265" s="123">
        <v>7.6593938747711814</v>
      </c>
      <c r="D265" s="123">
        <v>7.8423599229142367</v>
      </c>
      <c r="E265" s="123">
        <v>7.9962029697733943</v>
      </c>
      <c r="F265" s="123">
        <v>8.2064574138279767</v>
      </c>
      <c r="G265" s="123">
        <v>8.3554562632355669</v>
      </c>
      <c r="H265" s="123">
        <v>8.2077440788461153</v>
      </c>
      <c r="I265" s="123">
        <v>7.7631677913913588</v>
      </c>
      <c r="J265" s="123">
        <v>7.4499556886255736</v>
      </c>
      <c r="K265" s="123">
        <v>7.3978986530151563</v>
      </c>
      <c r="L265" s="123">
        <v>7.5377046051579653</v>
      </c>
      <c r="M265" s="123">
        <v>6.8620119549587599</v>
      </c>
      <c r="N265" s="123">
        <v>6.8902500391520212</v>
      </c>
      <c r="O265" s="123">
        <v>6.7940689684163464</v>
      </c>
      <c r="P265" s="123">
        <v>6.417712228967404</v>
      </c>
      <c r="Q265" s="123">
        <v>6.0723298892816429</v>
      </c>
      <c r="R265" s="123">
        <v>5.8583513989741984</v>
      </c>
      <c r="S265" s="123">
        <v>6.3002980331463556</v>
      </c>
      <c r="T265" s="123">
        <v>6.0089547574951085</v>
      </c>
      <c r="U265" s="123">
        <v>5.995590484486943</v>
      </c>
      <c r="V265" s="123">
        <v>5.8350010229382017</v>
      </c>
      <c r="W265" s="123">
        <v>6.1068545182299241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7.4147625970676145</v>
      </c>
      <c r="C267" s="110">
        <v>7.6593938747711814</v>
      </c>
      <c r="D267" s="110">
        <v>7.8423599229142367</v>
      </c>
      <c r="E267" s="110">
        <v>7.9962029697733943</v>
      </c>
      <c r="F267" s="110">
        <v>8.2064574138279767</v>
      </c>
      <c r="G267" s="110">
        <v>8.3554562632355669</v>
      </c>
      <c r="H267" s="110">
        <v>8.2077440788461153</v>
      </c>
      <c r="I267" s="110">
        <v>7.7631677913913588</v>
      </c>
      <c r="J267" s="110">
        <v>7.4499556886255736</v>
      </c>
      <c r="K267" s="110">
        <v>7.3978986530151563</v>
      </c>
      <c r="L267" s="110">
        <v>7.5377046051579653</v>
      </c>
      <c r="M267" s="110">
        <v>6.8620119549587599</v>
      </c>
      <c r="N267" s="110">
        <v>6.8902500391520212</v>
      </c>
      <c r="O267" s="110">
        <v>6.7940689684163464</v>
      </c>
      <c r="P267" s="110">
        <v>6.417712228967404</v>
      </c>
      <c r="Q267" s="110">
        <v>6.0723298892816429</v>
      </c>
      <c r="R267" s="110">
        <v>5.8583513989741984</v>
      </c>
      <c r="S267" s="110">
        <v>6.3002980331463556</v>
      </c>
      <c r="T267" s="110">
        <v>6.0089547574951085</v>
      </c>
      <c r="U267" s="110">
        <v>5.995590484486943</v>
      </c>
      <c r="V267" s="110">
        <v>5.8350010229382017</v>
      </c>
      <c r="W267" s="110">
        <v>6.1068545182299241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47.402604708338671</v>
      </c>
      <c r="C269" s="118">
        <f t="shared" si="122"/>
        <v>47.948858426665382</v>
      </c>
      <c r="D269" s="118">
        <f t="shared" si="122"/>
        <v>42.578743957990341</v>
      </c>
      <c r="E269" s="118">
        <f t="shared" si="122"/>
        <v>36.606450788351104</v>
      </c>
      <c r="F269" s="118">
        <f t="shared" si="122"/>
        <v>47.464761896786413</v>
      </c>
      <c r="G269" s="118">
        <f t="shared" si="122"/>
        <v>40.917740977431414</v>
      </c>
      <c r="H269" s="118">
        <f t="shared" si="122"/>
        <v>43.626532776914608</v>
      </c>
      <c r="I269" s="118">
        <f t="shared" si="122"/>
        <v>27.232816525825825</v>
      </c>
      <c r="J269" s="118">
        <f t="shared" si="122"/>
        <v>37.432067852029036</v>
      </c>
      <c r="K269" s="118">
        <f t="shared" si="122"/>
        <v>35.410931647627734</v>
      </c>
      <c r="L269" s="118">
        <f t="shared" si="122"/>
        <v>38.439544807262259</v>
      </c>
      <c r="M269" s="118">
        <f t="shared" si="122"/>
        <v>35.098347627162617</v>
      </c>
      <c r="N269" s="118">
        <f t="shared" si="122"/>
        <v>32.169482459720605</v>
      </c>
      <c r="O269" s="118">
        <f t="shared" si="122"/>
        <v>39.434325567901915</v>
      </c>
      <c r="P269" s="118">
        <f t="shared" si="122"/>
        <v>31.833783750507344</v>
      </c>
      <c r="Q269" s="118">
        <f t="shared" si="122"/>
        <v>26.155673685671093</v>
      </c>
      <c r="R269" s="118">
        <f t="shared" ref="R269:V269" si="123">R270+R273+R275+R284</f>
        <v>33.18205251942188</v>
      </c>
      <c r="S269" s="118">
        <f t="shared" si="123"/>
        <v>24.319729588455878</v>
      </c>
      <c r="T269" s="118">
        <f t="shared" si="123"/>
        <v>35.236419467068345</v>
      </c>
      <c r="U269" s="118">
        <f t="shared" si="123"/>
        <v>30.397462175013462</v>
      </c>
      <c r="V269" s="118">
        <f t="shared" si="123"/>
        <v>32.859161375777369</v>
      </c>
      <c r="W269" s="118">
        <f t="shared" ref="W269" si="124">W270+W273+W275+W284</f>
        <v>29.602949890688372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46.222827163607825</v>
      </c>
      <c r="C270" s="123">
        <f t="shared" si="125"/>
        <v>46.8862850598452</v>
      </c>
      <c r="D270" s="123">
        <f t="shared" si="125"/>
        <v>41.622018504579188</v>
      </c>
      <c r="E270" s="123">
        <f t="shared" si="125"/>
        <v>35.83966364839182</v>
      </c>
      <c r="F270" s="123">
        <f t="shared" si="125"/>
        <v>46.454057362693838</v>
      </c>
      <c r="G270" s="123">
        <f t="shared" si="125"/>
        <v>40.092641390375455</v>
      </c>
      <c r="H270" s="123">
        <f t="shared" si="125"/>
        <v>42.833339051155974</v>
      </c>
      <c r="I270" s="123">
        <f t="shared" si="125"/>
        <v>26.615733292113514</v>
      </c>
      <c r="J270" s="123">
        <f t="shared" si="125"/>
        <v>36.7395489377258</v>
      </c>
      <c r="K270" s="123">
        <f t="shared" si="125"/>
        <v>34.733109131959701</v>
      </c>
      <c r="L270" s="123">
        <f t="shared" si="125"/>
        <v>37.739568973337875</v>
      </c>
      <c r="M270" s="123">
        <f t="shared" si="125"/>
        <v>34.355044670053474</v>
      </c>
      <c r="N270" s="123">
        <f t="shared" si="125"/>
        <v>31.536165337872113</v>
      </c>
      <c r="O270" s="123">
        <f t="shared" si="125"/>
        <v>38.882082085589126</v>
      </c>
      <c r="P270" s="123">
        <f t="shared" si="125"/>
        <v>31.223965703490649</v>
      </c>
      <c r="Q270" s="123">
        <f t="shared" si="125"/>
        <v>25.655393807564142</v>
      </c>
      <c r="R270" s="123">
        <f t="shared" ref="R270:V270" si="126">SUM(R271:R272)</f>
        <v>32.538242919097634</v>
      </c>
      <c r="S270" s="123">
        <f t="shared" si="126"/>
        <v>23.808163780039017</v>
      </c>
      <c r="T270" s="123">
        <f t="shared" si="126"/>
        <v>34.456344565755401</v>
      </c>
      <c r="U270" s="123">
        <f t="shared" si="126"/>
        <v>29.711855016116022</v>
      </c>
      <c r="V270" s="123">
        <f t="shared" si="126"/>
        <v>32.128738796317663</v>
      </c>
      <c r="W270" s="123">
        <f t="shared" ref="W270" si="127">SUM(W271:W272)</f>
        <v>28.986198696033924</v>
      </c>
      <c r="DA270" s="130" t="s">
        <v>3104</v>
      </c>
    </row>
    <row r="271" spans="1:105" ht="12" customHeight="1" x14ac:dyDescent="0.25">
      <c r="A271" s="97" t="s">
        <v>74</v>
      </c>
      <c r="B271" s="99">
        <v>46.222827163607825</v>
      </c>
      <c r="C271" s="99">
        <v>46.8862850598452</v>
      </c>
      <c r="D271" s="99">
        <v>41.622018504579188</v>
      </c>
      <c r="E271" s="99">
        <v>35.83966364839182</v>
      </c>
      <c r="F271" s="99">
        <v>46.454057362693838</v>
      </c>
      <c r="G271" s="99">
        <v>40.092641390375455</v>
      </c>
      <c r="H271" s="99">
        <v>42.833339051155974</v>
      </c>
      <c r="I271" s="99">
        <v>26.615733292113514</v>
      </c>
      <c r="J271" s="99">
        <v>36.7395489377258</v>
      </c>
      <c r="K271" s="99">
        <v>34.733109131959701</v>
      </c>
      <c r="L271" s="99">
        <v>37.739568973337875</v>
      </c>
      <c r="M271" s="99">
        <v>34.355044670053474</v>
      </c>
      <c r="N271" s="99">
        <v>31.536165337872113</v>
      </c>
      <c r="O271" s="99">
        <v>38.882082085589126</v>
      </c>
      <c r="P271" s="99">
        <v>31.223965703490649</v>
      </c>
      <c r="Q271" s="99">
        <v>25.655393807564142</v>
      </c>
      <c r="R271" s="99">
        <v>32.538242919097634</v>
      </c>
      <c r="S271" s="99">
        <v>23.808163780039017</v>
      </c>
      <c r="T271" s="99">
        <v>34.456344565755401</v>
      </c>
      <c r="U271" s="99">
        <v>29.711855016116022</v>
      </c>
      <c r="V271" s="99">
        <v>32.128738796317663</v>
      </c>
      <c r="W271" s="99">
        <v>28.986198696033924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1.1797775447308494</v>
      </c>
      <c r="C275" s="123">
        <v>1.062573366820184</v>
      </c>
      <c r="D275" s="123">
        <v>0.95672545341115323</v>
      </c>
      <c r="E275" s="123">
        <v>0.7667871399592866</v>
      </c>
      <c r="F275" s="123">
        <v>1.0107045340925787</v>
      </c>
      <c r="G275" s="123">
        <v>0.82509958705596098</v>
      </c>
      <c r="H275" s="123">
        <v>0.79319372575863756</v>
      </c>
      <c r="I275" s="123">
        <v>0.61708323371231089</v>
      </c>
      <c r="J275" s="123">
        <v>0.69251891430323431</v>
      </c>
      <c r="K275" s="123">
        <v>0.6778225156680352</v>
      </c>
      <c r="L275" s="123">
        <v>0.69997583392438267</v>
      </c>
      <c r="M275" s="123">
        <v>0.74330295710914518</v>
      </c>
      <c r="N275" s="123">
        <v>0.63331712184849021</v>
      </c>
      <c r="O275" s="123">
        <v>0.55224348231278997</v>
      </c>
      <c r="P275" s="123">
        <v>0.60981804701669495</v>
      </c>
      <c r="Q275" s="123">
        <v>0.50027987810695296</v>
      </c>
      <c r="R275" s="123">
        <v>0.6438096003242445</v>
      </c>
      <c r="S275" s="123">
        <v>0.51156580841686017</v>
      </c>
      <c r="T275" s="123">
        <v>0.78007490131294277</v>
      </c>
      <c r="U275" s="123">
        <v>0.68560715889743862</v>
      </c>
      <c r="V275" s="123">
        <v>0.73042257945970335</v>
      </c>
      <c r="W275" s="123">
        <v>0.61675119465444839</v>
      </c>
      <c r="DA275" s="130" t="s">
        <v>3109</v>
      </c>
    </row>
    <row r="276" spans="1:105" ht="12" customHeight="1" x14ac:dyDescent="0.25">
      <c r="A276" s="97" t="s">
        <v>141</v>
      </c>
      <c r="B276" s="99">
        <v>6.8690940480522809</v>
      </c>
      <c r="C276" s="99">
        <v>6.5052310172560288</v>
      </c>
      <c r="D276" s="99">
        <v>6.5319643328149484</v>
      </c>
      <c r="E276" s="99">
        <v>5.5934727157278994</v>
      </c>
      <c r="F276" s="99">
        <v>7.7594565837266627</v>
      </c>
      <c r="G276" s="99">
        <v>6.7336869569999376</v>
      </c>
      <c r="H276" s="99">
        <v>7.1433107894990409</v>
      </c>
      <c r="I276" s="99">
        <v>5.966961280787622</v>
      </c>
      <c r="J276" s="99">
        <v>6.8954744864697117</v>
      </c>
      <c r="K276" s="99">
        <v>6.6982729945911839</v>
      </c>
      <c r="L276" s="99">
        <v>6.9162346469875136</v>
      </c>
      <c r="M276" s="99">
        <v>7.4214869367664651</v>
      </c>
      <c r="N276" s="99">
        <v>6.6607358504911156</v>
      </c>
      <c r="O276" s="99">
        <v>5.8165763054751798</v>
      </c>
      <c r="P276" s="99">
        <v>6.0008842204475892</v>
      </c>
      <c r="Q276" s="99">
        <v>4.5977228205318026</v>
      </c>
      <c r="R276" s="99">
        <v>5.9847837947457183</v>
      </c>
      <c r="S276" s="99">
        <v>4.8115360218326613</v>
      </c>
      <c r="T276" s="99">
        <v>6.6463732352783707</v>
      </c>
      <c r="U276" s="99">
        <v>5.8511356970466171</v>
      </c>
      <c r="V276" s="99">
        <v>6.2159850928405858</v>
      </c>
      <c r="W276" s="99">
        <v>5.4800177006646793</v>
      </c>
      <c r="DA276" s="63" t="s">
        <v>3110</v>
      </c>
    </row>
    <row r="277" spans="1:105" ht="12" customHeight="1" x14ac:dyDescent="0.25">
      <c r="A277" s="97" t="s">
        <v>140</v>
      </c>
      <c r="B277" s="99">
        <v>2.9877144904991844</v>
      </c>
      <c r="C277" s="99">
        <v>2.6779119625589782</v>
      </c>
      <c r="D277" s="99">
        <v>2.7611678955000172</v>
      </c>
      <c r="E277" s="99">
        <v>2.3551173711053845</v>
      </c>
      <c r="F277" s="99">
        <v>3.49846205050545</v>
      </c>
      <c r="G277" s="99">
        <v>2.9943293338717907</v>
      </c>
      <c r="H277" s="99">
        <v>3.164066467702999</v>
      </c>
      <c r="I277" s="99">
        <v>2.9341282639256212</v>
      </c>
      <c r="J277" s="99">
        <v>3.0633005145406442</v>
      </c>
      <c r="K277" s="99">
        <v>3.0110503613219031</v>
      </c>
      <c r="L277" s="99">
        <v>3.0904734375810961</v>
      </c>
      <c r="M277" s="99">
        <v>3.4524240895690621</v>
      </c>
      <c r="N277" s="99">
        <v>3.1238110700019117</v>
      </c>
      <c r="O277" s="99">
        <v>2.8679890346089749</v>
      </c>
      <c r="P277" s="99">
        <v>2.5962644864519797</v>
      </c>
      <c r="Q277" s="99">
        <v>1.9791446897663154</v>
      </c>
      <c r="R277" s="99">
        <v>2.5742393739259946</v>
      </c>
      <c r="S277" s="99">
        <v>2.214149037148303</v>
      </c>
      <c r="T277" s="99">
        <v>2.8135429079280101</v>
      </c>
      <c r="U277" s="99">
        <v>2.5212402878403832</v>
      </c>
      <c r="V277" s="99">
        <v>2.5431122866153806</v>
      </c>
      <c r="W277" s="99">
        <v>2.4886437235052066</v>
      </c>
      <c r="DA277" s="63" t="s">
        <v>3111</v>
      </c>
    </row>
    <row r="278" spans="1:105" ht="12" customHeight="1" x14ac:dyDescent="0.25">
      <c r="A278" s="100" t="s">
        <v>50</v>
      </c>
      <c r="B278" s="102">
        <v>2.9877144904991844</v>
      </c>
      <c r="C278" s="102">
        <v>2.6779119625589782</v>
      </c>
      <c r="D278" s="102">
        <v>2.7611678955000172</v>
      </c>
      <c r="E278" s="102">
        <v>2.3551173711053845</v>
      </c>
      <c r="F278" s="102">
        <v>3.49846205050545</v>
      </c>
      <c r="G278" s="102">
        <v>2.9943293338717907</v>
      </c>
      <c r="H278" s="102">
        <v>3.164066467702999</v>
      </c>
      <c r="I278" s="102">
        <v>2.9341282639256212</v>
      </c>
      <c r="J278" s="102">
        <v>3.0633005145406442</v>
      </c>
      <c r="K278" s="102">
        <v>3.0110503613219031</v>
      </c>
      <c r="L278" s="102">
        <v>3.0904734375810961</v>
      </c>
      <c r="M278" s="102">
        <v>3.4524240895690621</v>
      </c>
      <c r="N278" s="102">
        <v>3.1238110700019117</v>
      </c>
      <c r="O278" s="102">
        <v>2.8679890346089749</v>
      </c>
      <c r="P278" s="102">
        <v>2.5962644864519797</v>
      </c>
      <c r="Q278" s="102">
        <v>1.9791446897663154</v>
      </c>
      <c r="R278" s="102">
        <v>2.5742393739259946</v>
      </c>
      <c r="S278" s="102">
        <v>2.214149037148303</v>
      </c>
      <c r="T278" s="102">
        <v>2.8135429079280101</v>
      </c>
      <c r="U278" s="102">
        <v>2.5212402878403832</v>
      </c>
      <c r="V278" s="102">
        <v>2.5431122866153806</v>
      </c>
      <c r="W278" s="102">
        <v>2.4886437235052066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24.726215421609297</v>
      </c>
      <c r="D290" s="117">
        <f t="shared" si="129"/>
        <v>20.8457078064305</v>
      </c>
      <c r="E290" s="117">
        <f t="shared" si="129"/>
        <v>18.773763717755781</v>
      </c>
      <c r="F290" s="117">
        <f t="shared" si="129"/>
        <v>26.821449092167235</v>
      </c>
      <c r="G290" s="117">
        <f t="shared" si="129"/>
        <v>24.201486278952451</v>
      </c>
      <c r="H290" s="117">
        <f t="shared" si="129"/>
        <v>23.379353863745102</v>
      </c>
      <c r="I290" s="117">
        <f t="shared" si="129"/>
        <v>12.909932904460597</v>
      </c>
      <c r="J290" s="117">
        <f t="shared" si="129"/>
        <v>19.010826964073303</v>
      </c>
      <c r="K290" s="117">
        <f t="shared" si="129"/>
        <v>18.896520956389985</v>
      </c>
      <c r="L290" s="117">
        <f t="shared" si="129"/>
        <v>29.225945553632439</v>
      </c>
      <c r="M290" s="117">
        <f t="shared" si="129"/>
        <v>22.169042490063898</v>
      </c>
      <c r="N290" s="117">
        <f t="shared" si="129"/>
        <v>18.977106644145628</v>
      </c>
      <c r="O290" s="117">
        <f t="shared" si="129"/>
        <v>20.782221192917056</v>
      </c>
      <c r="P290" s="117">
        <f t="shared" si="129"/>
        <v>11.15326221976377</v>
      </c>
      <c r="Q290" s="117">
        <f t="shared" si="129"/>
        <v>13.550453485796648</v>
      </c>
      <c r="R290" s="117">
        <f t="shared" ref="R290:V290" si="130">R291+R294+R296+R305</f>
        <v>16.314692114070628</v>
      </c>
      <c r="S290" s="117">
        <f t="shared" si="130"/>
        <v>12.152774372868921</v>
      </c>
      <c r="T290" s="117">
        <f t="shared" si="130"/>
        <v>21.602013385607997</v>
      </c>
      <c r="U290" s="117">
        <f t="shared" si="130"/>
        <v>18.601527367954141</v>
      </c>
      <c r="V290" s="117">
        <f t="shared" si="130"/>
        <v>15.327713560232826</v>
      </c>
      <c r="W290" s="117">
        <f t="shared" ref="W290" si="131">W291+W294+W296+W305</f>
        <v>9.3285494071425425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21.389865012368464</v>
      </c>
      <c r="D291" s="122">
        <f t="shared" si="132"/>
        <v>17.431490672914776</v>
      </c>
      <c r="E291" s="122">
        <f t="shared" si="132"/>
        <v>15.333923375046467</v>
      </c>
      <c r="F291" s="122">
        <f t="shared" si="132"/>
        <v>22.706698372124993</v>
      </c>
      <c r="G291" s="122">
        <f t="shared" si="132"/>
        <v>19.977556366284109</v>
      </c>
      <c r="H291" s="122">
        <f t="shared" si="132"/>
        <v>18.990644794476335</v>
      </c>
      <c r="I291" s="122">
        <f t="shared" si="132"/>
        <v>9.4073178239290893</v>
      </c>
      <c r="J291" s="122">
        <f t="shared" si="132"/>
        <v>14.671378505699685</v>
      </c>
      <c r="K291" s="122">
        <f t="shared" si="132"/>
        <v>15.142474413982995</v>
      </c>
      <c r="L291" s="122">
        <f t="shared" si="132"/>
        <v>23.910502224706139</v>
      </c>
      <c r="M291" s="122">
        <f t="shared" si="132"/>
        <v>18.038142887056626</v>
      </c>
      <c r="N291" s="122">
        <f t="shared" si="132"/>
        <v>15.176574330551533</v>
      </c>
      <c r="O291" s="122">
        <f t="shared" si="132"/>
        <v>17.458269916082166</v>
      </c>
      <c r="P291" s="122">
        <f t="shared" si="132"/>
        <v>9.0990760045205619</v>
      </c>
      <c r="Q291" s="122">
        <f t="shared" si="132"/>
        <v>10.536570171833196</v>
      </c>
      <c r="R291" s="122">
        <f t="shared" ref="R291:V291" si="133">SUM(R292:R293)</f>
        <v>12.429006120107871</v>
      </c>
      <c r="S291" s="122">
        <f t="shared" si="133"/>
        <v>8.1129082838989746</v>
      </c>
      <c r="T291" s="122">
        <f t="shared" si="133"/>
        <v>15.994612073240585</v>
      </c>
      <c r="U291" s="122">
        <f t="shared" si="133"/>
        <v>13.693255118013694</v>
      </c>
      <c r="V291" s="122">
        <f t="shared" si="133"/>
        <v>11.768304576868081</v>
      </c>
      <c r="W291" s="122">
        <f t="shared" ref="W291" si="134">SUM(W292:W293)</f>
        <v>6.5456061566653885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21.07718552671016</v>
      </c>
      <c r="D292" s="98">
        <v>17.178827979617797</v>
      </c>
      <c r="E292" s="98">
        <v>15.115349344816808</v>
      </c>
      <c r="F292" s="98">
        <v>22.383195975738047</v>
      </c>
      <c r="G292" s="98">
        <v>19.693996031232643</v>
      </c>
      <c r="H292" s="98">
        <v>18.725103108659027</v>
      </c>
      <c r="I292" s="98">
        <v>9.2770541100283186</v>
      </c>
      <c r="J292" s="98">
        <v>14.468397310824185</v>
      </c>
      <c r="K292" s="98">
        <v>14.933620671708754</v>
      </c>
      <c r="L292" s="98">
        <v>23.581966355571627</v>
      </c>
      <c r="M292" s="98">
        <v>17.790555105011482</v>
      </c>
      <c r="N292" s="98">
        <v>14.964988743365714</v>
      </c>
      <c r="O292" s="98">
        <v>17.20852376827807</v>
      </c>
      <c r="P292" s="98">
        <v>8.9645883654754126</v>
      </c>
      <c r="Q292" s="98">
        <v>10.37690870834145</v>
      </c>
      <c r="R292" s="98">
        <v>12.240732234291514</v>
      </c>
      <c r="S292" s="98">
        <v>7.990211359047791</v>
      </c>
      <c r="T292" s="98">
        <v>15.752122927917721</v>
      </c>
      <c r="U292" s="98">
        <v>13.487519579827154</v>
      </c>
      <c r="V292" s="98">
        <v>11.590955783236064</v>
      </c>
      <c r="W292" s="98">
        <v>6.4475858229125498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0.31267948565830483</v>
      </c>
      <c r="D293" s="98">
        <v>0.25266269329698143</v>
      </c>
      <c r="E293" s="98">
        <v>0.21857403022965963</v>
      </c>
      <c r="F293" s="98">
        <v>0.32350239638694683</v>
      </c>
      <c r="G293" s="98">
        <v>0.28356033505146588</v>
      </c>
      <c r="H293" s="98">
        <v>0.2655416858173073</v>
      </c>
      <c r="I293" s="98">
        <v>0.13026371390077035</v>
      </c>
      <c r="J293" s="98">
        <v>0.20298119487550068</v>
      </c>
      <c r="K293" s="98">
        <v>0.20885374227424133</v>
      </c>
      <c r="L293" s="98">
        <v>0.3285358691345111</v>
      </c>
      <c r="M293" s="98">
        <v>0.24758778204514417</v>
      </c>
      <c r="N293" s="98">
        <v>0.21158558718581921</v>
      </c>
      <c r="O293" s="98">
        <v>0.24974614780409532</v>
      </c>
      <c r="P293" s="98">
        <v>0.13448763904514971</v>
      </c>
      <c r="Q293" s="98">
        <v>0.15966146349174529</v>
      </c>
      <c r="R293" s="98">
        <v>0.18827388581635698</v>
      </c>
      <c r="S293" s="98">
        <v>0.1226969248511838</v>
      </c>
      <c r="T293" s="98">
        <v>0.24248914532286439</v>
      </c>
      <c r="U293" s="98">
        <v>0.20573553818654006</v>
      </c>
      <c r="V293" s="98">
        <v>0.177348793632017</v>
      </c>
      <c r="W293" s="98">
        <v>9.8020333752838473E-2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1.359219476588579E-3</v>
      </c>
      <c r="D294" s="122">
        <f t="shared" si="135"/>
        <v>9.1262858585043172E-4</v>
      </c>
      <c r="E294" s="122">
        <f t="shared" si="135"/>
        <v>2.9279129519737296E-2</v>
      </c>
      <c r="F294" s="122">
        <f t="shared" si="135"/>
        <v>3.7323280822231721E-2</v>
      </c>
      <c r="G294" s="122">
        <f t="shared" si="135"/>
        <v>4.032222844948357E-2</v>
      </c>
      <c r="H294" s="122">
        <f t="shared" si="135"/>
        <v>8.1448714371822759E-2</v>
      </c>
      <c r="I294" s="122">
        <f t="shared" si="135"/>
        <v>4.0682913113657931E-2</v>
      </c>
      <c r="J294" s="122">
        <f t="shared" si="135"/>
        <v>4.3951491108634264E-2</v>
      </c>
      <c r="K294" s="122">
        <f t="shared" si="135"/>
        <v>3.5509296164468469E-2</v>
      </c>
      <c r="L294" s="122">
        <f t="shared" si="135"/>
        <v>6.2463870009171023E-2</v>
      </c>
      <c r="M294" s="122">
        <f t="shared" si="135"/>
        <v>4.2877099358494937E-2</v>
      </c>
      <c r="N294" s="122">
        <f t="shared" si="135"/>
        <v>3.4248500483008308E-2</v>
      </c>
      <c r="O294" s="122">
        <f t="shared" si="135"/>
        <v>2.8173287380131553E-2</v>
      </c>
      <c r="P294" s="122">
        <f t="shared" si="135"/>
        <v>6.8867028195898012E-3</v>
      </c>
      <c r="Q294" s="122">
        <f t="shared" si="135"/>
        <v>8.8132747769138937E-3</v>
      </c>
      <c r="R294" s="122">
        <f t="shared" si="135"/>
        <v>5.2172831599629531E-3</v>
      </c>
      <c r="S294" s="122">
        <f t="shared" si="135"/>
        <v>9.4004629694099187E-3</v>
      </c>
      <c r="T294" s="122">
        <f t="shared" si="135"/>
        <v>1.2837715601353054E-2</v>
      </c>
      <c r="U294" s="122">
        <f t="shared" si="135"/>
        <v>1.5634973078651204E-2</v>
      </c>
      <c r="V294" s="122">
        <f t="shared" si="135"/>
        <v>1.9748158228577915E-2</v>
      </c>
      <c r="W294" s="122">
        <f t="shared" si="135"/>
        <v>9.1497080459754365E-3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1.359219476588579E-3</v>
      </c>
      <c r="D295" s="98">
        <v>9.1262858585043172E-4</v>
      </c>
      <c r="E295" s="98">
        <v>2.9279129519737296E-2</v>
      </c>
      <c r="F295" s="98">
        <v>3.7323280822231721E-2</v>
      </c>
      <c r="G295" s="98">
        <v>4.032222844948357E-2</v>
      </c>
      <c r="H295" s="98">
        <v>8.1448714371822759E-2</v>
      </c>
      <c r="I295" s="98">
        <v>4.0682913113657931E-2</v>
      </c>
      <c r="J295" s="98">
        <v>4.3951491108634264E-2</v>
      </c>
      <c r="K295" s="98">
        <v>3.5509296164468469E-2</v>
      </c>
      <c r="L295" s="98">
        <v>6.2463870009171023E-2</v>
      </c>
      <c r="M295" s="98">
        <v>4.2877099358494937E-2</v>
      </c>
      <c r="N295" s="98">
        <v>3.4248500483008308E-2</v>
      </c>
      <c r="O295" s="98">
        <v>2.8173287380131553E-2</v>
      </c>
      <c r="P295" s="98">
        <v>6.8867028195898012E-3</v>
      </c>
      <c r="Q295" s="98">
        <v>8.8132747769138937E-3</v>
      </c>
      <c r="R295" s="98">
        <v>5.2172831599629531E-3</v>
      </c>
      <c r="S295" s="98">
        <v>9.4004629694099187E-3</v>
      </c>
      <c r="T295" s="98">
        <v>1.2837715601353054E-2</v>
      </c>
      <c r="U295" s="98">
        <v>1.5634973078651204E-2</v>
      </c>
      <c r="V295" s="98">
        <v>1.9748158228577915E-2</v>
      </c>
      <c r="W295" s="98">
        <v>9.1497080459754365E-3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2.3590278974258205</v>
      </c>
      <c r="D296" s="122">
        <v>2.418017132500982</v>
      </c>
      <c r="E296" s="122">
        <v>2.3860585573291573</v>
      </c>
      <c r="F296" s="122">
        <v>2.9138465511563822</v>
      </c>
      <c r="G296" s="122">
        <v>2.9347617476689281</v>
      </c>
      <c r="H296" s="122">
        <v>3.0197728643406334</v>
      </c>
      <c r="I296" s="122">
        <v>2.4984786552417848</v>
      </c>
      <c r="J296" s="122">
        <v>3.0895629424216864</v>
      </c>
      <c r="K296" s="122">
        <v>2.6703627901828231</v>
      </c>
      <c r="L296" s="122">
        <v>3.8007867303139693</v>
      </c>
      <c r="M296" s="122">
        <v>3.0572101040456672</v>
      </c>
      <c r="N296" s="122">
        <v>2.7748375266451024</v>
      </c>
      <c r="O296" s="122">
        <v>2.3968614478575678</v>
      </c>
      <c r="P296" s="122">
        <v>1.4656687158780572</v>
      </c>
      <c r="Q296" s="122">
        <v>2.1652423316165548</v>
      </c>
      <c r="R296" s="122">
        <v>2.8627969593708933</v>
      </c>
      <c r="S296" s="122">
        <v>2.9674751189764441</v>
      </c>
      <c r="T296" s="122">
        <v>4.2626434845221262</v>
      </c>
      <c r="U296" s="122">
        <v>3.6697830880678772</v>
      </c>
      <c r="V296" s="122">
        <v>2.6781215097069353</v>
      </c>
      <c r="W296" s="122">
        <v>2.0808723789981114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0.32533594635494495</v>
      </c>
      <c r="D297" s="98">
        <v>0.17439995663637664</v>
      </c>
      <c r="E297" s="98">
        <v>0.2655282061117103</v>
      </c>
      <c r="F297" s="98">
        <v>0.46278313787256303</v>
      </c>
      <c r="G297" s="98">
        <v>0.40190623242967671</v>
      </c>
      <c r="H297" s="98">
        <v>0.36598153766402708</v>
      </c>
      <c r="I297" s="98">
        <v>0.18264788217377517</v>
      </c>
      <c r="J297" s="98">
        <v>0.30659956500389807</v>
      </c>
      <c r="K297" s="98">
        <v>0.34114511151901911</v>
      </c>
      <c r="L297" s="98">
        <v>0.43866533657311574</v>
      </c>
      <c r="M297" s="98">
        <v>0.38399137012324819</v>
      </c>
      <c r="N297" s="98">
        <v>0.24878294117606478</v>
      </c>
      <c r="O297" s="98">
        <v>0.24427407564093379</v>
      </c>
      <c r="P297" s="98">
        <v>0.26108379938501641</v>
      </c>
      <c r="Q297" s="98">
        <v>0.29081854563471576</v>
      </c>
      <c r="R297" s="98">
        <v>0.2944695712945421</v>
      </c>
      <c r="S297" s="98">
        <v>0.25246654046168604</v>
      </c>
      <c r="T297" s="98">
        <v>0.74883309606917769</v>
      </c>
      <c r="U297" s="98">
        <v>0.41527613705173461</v>
      </c>
      <c r="V297" s="98">
        <v>0.33019342069256735</v>
      </c>
      <c r="W297" s="98">
        <v>0.17036715621948417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1.312063895733505E-3</v>
      </c>
      <c r="D298" s="98">
        <v>6.6358586449364915E-4</v>
      </c>
      <c r="E298" s="98">
        <v>8.5677516079024759E-4</v>
      </c>
      <c r="F298" s="98">
        <v>3.2335631559169747E-3</v>
      </c>
      <c r="G298" s="98">
        <v>8.815521194402993E-4</v>
      </c>
      <c r="H298" s="98">
        <v>2.6257560024311624E-3</v>
      </c>
      <c r="I298" s="98">
        <v>0</v>
      </c>
      <c r="J298" s="98">
        <v>4.4868614556796034E-3</v>
      </c>
      <c r="K298" s="98">
        <v>3.1455446938336677E-3</v>
      </c>
      <c r="L298" s="98">
        <v>2.5331512695603098E-3</v>
      </c>
      <c r="M298" s="98">
        <v>3.7277794517299699E-3</v>
      </c>
      <c r="N298" s="98">
        <v>1.4133133627220137E-3</v>
      </c>
      <c r="O298" s="98">
        <v>6.2234700080213178E-4</v>
      </c>
      <c r="P298" s="98">
        <v>6.5312121024527162E-3</v>
      </c>
      <c r="Q298" s="98">
        <v>0</v>
      </c>
      <c r="R298" s="98">
        <v>1.0190801531696086E-2</v>
      </c>
      <c r="S298" s="98">
        <v>0</v>
      </c>
      <c r="T298" s="98">
        <v>1.6376202878251853E-2</v>
      </c>
      <c r="U298" s="98">
        <v>4.0982312093663896E-3</v>
      </c>
      <c r="V298" s="98">
        <v>7.5605080781929561E-3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6.6234198245602722E-4</v>
      </c>
      <c r="D299" s="101">
        <v>3.4281004416917361E-4</v>
      </c>
      <c r="E299" s="101">
        <v>4.4101833624904504E-4</v>
      </c>
      <c r="F299" s="101">
        <v>1.7641593493726759E-3</v>
      </c>
      <c r="G299" s="101">
        <v>4.7328443983992016E-4</v>
      </c>
      <c r="H299" s="101">
        <v>1.3993246249364515E-3</v>
      </c>
      <c r="I299" s="101">
        <v>0</v>
      </c>
      <c r="J299" s="101">
        <v>2.3870145434600632E-3</v>
      </c>
      <c r="K299" s="101">
        <v>1.6874083735792399E-3</v>
      </c>
      <c r="L299" s="101">
        <v>1.3473871798442959E-3</v>
      </c>
      <c r="M299" s="101">
        <v>2.0409916377991492E-3</v>
      </c>
      <c r="N299" s="101">
        <v>7.7064260590458073E-4</v>
      </c>
      <c r="O299" s="101">
        <v>3.4740174705958818E-4</v>
      </c>
      <c r="P299" s="101">
        <v>3.2570499035192648E-3</v>
      </c>
      <c r="Q299" s="101">
        <v>0</v>
      </c>
      <c r="R299" s="101">
        <v>4.9764338443002492E-3</v>
      </c>
      <c r="S299" s="101">
        <v>0</v>
      </c>
      <c r="T299" s="101">
        <v>7.6887682119694987E-3</v>
      </c>
      <c r="U299" s="101">
        <v>1.9282336704498013E-3</v>
      </c>
      <c r="V299" s="101">
        <v>3.3655056912421139E-3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6.4972191327747775E-4</v>
      </c>
      <c r="D300" s="104">
        <v>3.2077582032447548E-4</v>
      </c>
      <c r="E300" s="104">
        <v>4.157568245412025E-4</v>
      </c>
      <c r="F300" s="104">
        <v>1.469403806544299E-3</v>
      </c>
      <c r="G300" s="104">
        <v>4.0826767960037915E-4</v>
      </c>
      <c r="H300" s="104">
        <v>1.2264313774947109E-3</v>
      </c>
      <c r="I300" s="104">
        <v>0</v>
      </c>
      <c r="J300" s="104">
        <v>2.0998469122195402E-3</v>
      </c>
      <c r="K300" s="104">
        <v>1.4581363202544279E-3</v>
      </c>
      <c r="L300" s="104">
        <v>1.1857640897160141E-3</v>
      </c>
      <c r="M300" s="104">
        <v>1.6867878139308207E-3</v>
      </c>
      <c r="N300" s="104">
        <v>6.4267075681743297E-4</v>
      </c>
      <c r="O300" s="104">
        <v>2.749452537425436E-4</v>
      </c>
      <c r="P300" s="104">
        <v>3.2741621989334515E-3</v>
      </c>
      <c r="Q300" s="104">
        <v>0</v>
      </c>
      <c r="R300" s="104">
        <v>5.2143676873958374E-3</v>
      </c>
      <c r="S300" s="104">
        <v>0</v>
      </c>
      <c r="T300" s="104">
        <v>8.6874346662823548E-3</v>
      </c>
      <c r="U300" s="104">
        <v>2.1699975389165883E-3</v>
      </c>
      <c r="V300" s="104">
        <v>4.1950023869508427E-3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1.3808867743835957</v>
      </c>
      <c r="D301" s="101">
        <v>1.4957014714841319</v>
      </c>
      <c r="E301" s="101">
        <v>0.96217626987571081</v>
      </c>
      <c r="F301" s="101">
        <v>1.9158874537877826</v>
      </c>
      <c r="G301" s="101">
        <v>1.5475474113553886</v>
      </c>
      <c r="H301" s="101">
        <v>1.4862356003303101</v>
      </c>
      <c r="I301" s="101">
        <v>0.93439818883628756</v>
      </c>
      <c r="J301" s="101">
        <v>1.2928934666839915</v>
      </c>
      <c r="K301" s="101">
        <v>0.608599431549667</v>
      </c>
      <c r="L301" s="101">
        <v>1.957387048049404</v>
      </c>
      <c r="M301" s="101">
        <v>0.72339662824553252</v>
      </c>
      <c r="N301" s="101">
        <v>1.1511071724168505</v>
      </c>
      <c r="O301" s="101">
        <v>0.54359727736090724</v>
      </c>
      <c r="P301" s="101">
        <v>0.12080887121117559</v>
      </c>
      <c r="Q301" s="101">
        <v>0.10985165739652104</v>
      </c>
      <c r="R301" s="101">
        <v>0.50340049601490278</v>
      </c>
      <c r="S301" s="101">
        <v>0.77906136859321429</v>
      </c>
      <c r="T301" s="101">
        <v>1.0388664120109374</v>
      </c>
      <c r="U301" s="101">
        <v>0.59672683827972228</v>
      </c>
      <c r="V301" s="101">
        <v>0.79054350761756675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0.65149311279154609</v>
      </c>
      <c r="D302" s="104">
        <v>0.74725211851598006</v>
      </c>
      <c r="E302" s="104">
        <v>1.1574973061809462</v>
      </c>
      <c r="F302" s="104">
        <v>0.53194239634011986</v>
      </c>
      <c r="G302" s="104">
        <v>0.9844265517644224</v>
      </c>
      <c r="H302" s="104">
        <v>1.1649299703438654</v>
      </c>
      <c r="I302" s="104">
        <v>1.3814325842317219</v>
      </c>
      <c r="J302" s="104">
        <v>1.4855830492781172</v>
      </c>
      <c r="K302" s="104">
        <v>1.7174727024203034</v>
      </c>
      <c r="L302" s="104">
        <v>1.4022011944218891</v>
      </c>
      <c r="M302" s="104">
        <v>1.9460943262251564</v>
      </c>
      <c r="N302" s="104">
        <v>1.3735340996894649</v>
      </c>
      <c r="O302" s="104">
        <v>1.6083677478549245</v>
      </c>
      <c r="P302" s="104">
        <v>1.0772448331794124</v>
      </c>
      <c r="Q302" s="104">
        <v>1.7645721285853182</v>
      </c>
      <c r="R302" s="104">
        <v>2.0547360905297523</v>
      </c>
      <c r="S302" s="104">
        <v>1.9359472099215438</v>
      </c>
      <c r="T302" s="104">
        <v>2.4585677735637592</v>
      </c>
      <c r="U302" s="104">
        <v>2.6536818815270538</v>
      </c>
      <c r="V302" s="104">
        <v>1.5498240733186082</v>
      </c>
      <c r="W302" s="104">
        <v>1.9105052227786272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0.30979945890817551</v>
      </c>
      <c r="D303" s="98">
        <v>0.36471051387660064</v>
      </c>
      <c r="E303" s="98">
        <v>0.5641985244718779</v>
      </c>
      <c r="F303" s="98">
        <v>0.27489707800335578</v>
      </c>
      <c r="G303" s="98">
        <v>0.50084752637633834</v>
      </c>
      <c r="H303" s="98">
        <v>0.58713873120814697</v>
      </c>
      <c r="I303" s="98">
        <v>0.76481252580906678</v>
      </c>
      <c r="J303" s="98">
        <v>0.74930998715991559</v>
      </c>
      <c r="K303" s="98">
        <v>0.87662578629649823</v>
      </c>
      <c r="L303" s="98">
        <v>0.70954591932672795</v>
      </c>
      <c r="M303" s="98">
        <v>1.0231646654781232</v>
      </c>
      <c r="N303" s="98">
        <v>0.72242982011000334</v>
      </c>
      <c r="O303" s="98">
        <v>0.87662531081192274</v>
      </c>
      <c r="P303" s="98">
        <v>0.52047758901667918</v>
      </c>
      <c r="Q303" s="98">
        <v>0.84363424185251101</v>
      </c>
      <c r="R303" s="98">
        <v>0.98986769900108962</v>
      </c>
      <c r="S303" s="98">
        <v>0.98536554431678491</v>
      </c>
      <c r="T303" s="98">
        <v>1.1487038551821491</v>
      </c>
      <c r="U303" s="98">
        <v>1.2448654477266985</v>
      </c>
      <c r="V303" s="98">
        <v>0.68066631227832763</v>
      </c>
      <c r="W303" s="98">
        <v>0.92214709891999136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0.34169365388337058</v>
      </c>
      <c r="D304" s="98">
        <v>0.38254160463937942</v>
      </c>
      <c r="E304" s="98">
        <v>0.59329878170906825</v>
      </c>
      <c r="F304" s="98">
        <v>0.25704531833676408</v>
      </c>
      <c r="G304" s="98">
        <v>0.48357902538808412</v>
      </c>
      <c r="H304" s="98">
        <v>0.57779123913571839</v>
      </c>
      <c r="I304" s="98">
        <v>0.61662005842265499</v>
      </c>
      <c r="J304" s="98">
        <v>0.73627306211820165</v>
      </c>
      <c r="K304" s="98">
        <v>0.84084691612380513</v>
      </c>
      <c r="L304" s="98">
        <v>0.69265527509516112</v>
      </c>
      <c r="M304" s="98">
        <v>0.9229296607470332</v>
      </c>
      <c r="N304" s="98">
        <v>0.6511042795794616</v>
      </c>
      <c r="O304" s="98">
        <v>0.73174243704300179</v>
      </c>
      <c r="P304" s="98">
        <v>0.55676724416273327</v>
      </c>
      <c r="Q304" s="98">
        <v>0.9209378867328073</v>
      </c>
      <c r="R304" s="98">
        <v>1.0648683915286627</v>
      </c>
      <c r="S304" s="98">
        <v>0.95058166560475876</v>
      </c>
      <c r="T304" s="98">
        <v>1.3098639183816103</v>
      </c>
      <c r="U304" s="98">
        <v>1.4088164338003555</v>
      </c>
      <c r="V304" s="98">
        <v>0.86915776104028053</v>
      </c>
      <c r="W304" s="98">
        <v>0.98835812385863575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0.97596329233842349</v>
      </c>
      <c r="D305" s="122">
        <v>0.99528737242889076</v>
      </c>
      <c r="E305" s="122">
        <v>1.0245026558604209</v>
      </c>
      <c r="F305" s="122">
        <v>1.163580888063628</v>
      </c>
      <c r="G305" s="122">
        <v>1.2488459365499296</v>
      </c>
      <c r="H305" s="122">
        <v>1.2874874905563074</v>
      </c>
      <c r="I305" s="122">
        <v>0.96345351217606479</v>
      </c>
      <c r="J305" s="122">
        <v>1.2059340248432944</v>
      </c>
      <c r="K305" s="122">
        <v>1.0481744560596968</v>
      </c>
      <c r="L305" s="122">
        <v>1.4521927286031591</v>
      </c>
      <c r="M305" s="122">
        <v>1.0308123996031111</v>
      </c>
      <c r="N305" s="122">
        <v>0.99144628646598854</v>
      </c>
      <c r="O305" s="122">
        <v>0.89891654159719225</v>
      </c>
      <c r="P305" s="122">
        <v>0.58163079654556282</v>
      </c>
      <c r="Q305" s="122">
        <v>0.83982770756998537</v>
      </c>
      <c r="R305" s="122">
        <v>1.0176717514318996</v>
      </c>
      <c r="S305" s="122">
        <v>1.062990507024091</v>
      </c>
      <c r="T305" s="122">
        <v>1.3319201122439319</v>
      </c>
      <c r="U305" s="122">
        <v>1.2228541887939191</v>
      </c>
      <c r="V305" s="122">
        <v>0.86153931542923146</v>
      </c>
      <c r="W305" s="122">
        <v>0.69292116343306553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0.97596329233842349</v>
      </c>
      <c r="D307" s="33">
        <v>0.99528737242889076</v>
      </c>
      <c r="E307" s="33">
        <v>1.0245026558604209</v>
      </c>
      <c r="F307" s="33">
        <v>1.163580888063628</v>
      </c>
      <c r="G307" s="33">
        <v>1.2488459365499296</v>
      </c>
      <c r="H307" s="33">
        <v>1.2874874905563074</v>
      </c>
      <c r="I307" s="33">
        <v>0.96345351217606479</v>
      </c>
      <c r="J307" s="33">
        <v>1.2059340248432944</v>
      </c>
      <c r="K307" s="33">
        <v>1.0481744560596968</v>
      </c>
      <c r="L307" s="33">
        <v>1.4521927286031591</v>
      </c>
      <c r="M307" s="33">
        <v>1.0308123996031111</v>
      </c>
      <c r="N307" s="33">
        <v>0.99144628646598854</v>
      </c>
      <c r="O307" s="33">
        <v>0.89891654159719225</v>
      </c>
      <c r="P307" s="33">
        <v>0.58163079654556282</v>
      </c>
      <c r="Q307" s="33">
        <v>0.83982770756998537</v>
      </c>
      <c r="R307" s="33">
        <v>1.0176717514318996</v>
      </c>
      <c r="S307" s="33">
        <v>1.062990507024091</v>
      </c>
      <c r="T307" s="33">
        <v>1.3319201122439319</v>
      </c>
      <c r="U307" s="33">
        <v>1.2228541887939191</v>
      </c>
      <c r="V307" s="33">
        <v>0.86153931542923146</v>
      </c>
      <c r="W307" s="33">
        <v>0.69292116343306553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16.019560964242768</v>
      </c>
      <c r="D309" s="117">
        <f t="shared" si="136"/>
        <v>13.715099109880907</v>
      </c>
      <c r="E309" s="117">
        <f t="shared" si="136"/>
        <v>12.58514143857475</v>
      </c>
      <c r="F309" s="117">
        <f t="shared" si="136"/>
        <v>17.844667958529808</v>
      </c>
      <c r="G309" s="117">
        <f t="shared" si="136"/>
        <v>16.355750154856704</v>
      </c>
      <c r="H309" s="117">
        <f t="shared" si="136"/>
        <v>16.066179469925551</v>
      </c>
      <c r="I309" s="117">
        <f t="shared" si="136"/>
        <v>9.1300118092765903</v>
      </c>
      <c r="J309" s="117">
        <f t="shared" si="136"/>
        <v>13.362785507038748</v>
      </c>
      <c r="K309" s="117">
        <f t="shared" si="136"/>
        <v>13.320988689671678</v>
      </c>
      <c r="L309" s="117">
        <f t="shared" si="136"/>
        <v>20.618176756040256</v>
      </c>
      <c r="M309" s="117">
        <f t="shared" si="136"/>
        <v>15.934148929527137</v>
      </c>
      <c r="N309" s="117">
        <f t="shared" si="136"/>
        <v>13.905122907708611</v>
      </c>
      <c r="O309" s="117">
        <f t="shared" si="136"/>
        <v>15.538122437706745</v>
      </c>
      <c r="P309" s="117">
        <f t="shared" si="136"/>
        <v>8.6098902935708566</v>
      </c>
      <c r="Q309" s="117">
        <f t="shared" si="136"/>
        <v>10.783527996004178</v>
      </c>
      <c r="R309" s="117">
        <f t="shared" ref="R309:V309" si="137">R310+R313+R315+R324</f>
        <v>13.128311592133013</v>
      </c>
      <c r="S309" s="117">
        <f t="shared" si="137"/>
        <v>9.9709300336657076</v>
      </c>
      <c r="T309" s="117">
        <f t="shared" si="137"/>
        <v>17.697793926013759</v>
      </c>
      <c r="U309" s="117">
        <f t="shared" si="137"/>
        <v>15.391026911582381</v>
      </c>
      <c r="V309" s="117">
        <f t="shared" si="137"/>
        <v>12.699198191865685</v>
      </c>
      <c r="W309" s="117">
        <f t="shared" ref="W309" si="138">W310+W313+W315+W324</f>
        <v>7.8482738920088346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13.379070647726909</v>
      </c>
      <c r="D310" s="122">
        <f t="shared" si="139"/>
        <v>10.989504063522084</v>
      </c>
      <c r="E310" s="122">
        <f t="shared" si="139"/>
        <v>9.7450778820419739</v>
      </c>
      <c r="F310" s="122">
        <f t="shared" si="139"/>
        <v>14.547502625226976</v>
      </c>
      <c r="G310" s="122">
        <f t="shared" si="139"/>
        <v>12.90444555279112</v>
      </c>
      <c r="H310" s="122">
        <f t="shared" si="139"/>
        <v>12.368415999273005</v>
      </c>
      <c r="I310" s="122">
        <f t="shared" si="139"/>
        <v>6.1789145496820854</v>
      </c>
      <c r="J310" s="122">
        <f t="shared" si="139"/>
        <v>9.7229909241538088</v>
      </c>
      <c r="K310" s="122">
        <f t="shared" si="139"/>
        <v>10.131301904326955</v>
      </c>
      <c r="L310" s="122">
        <f t="shared" si="139"/>
        <v>16.160938742654189</v>
      </c>
      <c r="M310" s="122">
        <f t="shared" si="139"/>
        <v>12.389052405572988</v>
      </c>
      <c r="N310" s="122">
        <f t="shared" si="139"/>
        <v>10.668722713886085</v>
      </c>
      <c r="O310" s="122">
        <f t="shared" si="139"/>
        <v>12.65538955764681</v>
      </c>
      <c r="P310" s="122">
        <f t="shared" si="139"/>
        <v>6.8243801490658509</v>
      </c>
      <c r="Q310" s="122">
        <f t="shared" si="139"/>
        <v>8.1212387009192568</v>
      </c>
      <c r="R310" s="122">
        <f t="shared" ref="R310:V310" si="140">SUM(R311:R312)</f>
        <v>9.7052850242397746</v>
      </c>
      <c r="S310" s="122">
        <f t="shared" si="140"/>
        <v>6.3933462030698358</v>
      </c>
      <c r="T310" s="122">
        <f t="shared" si="140"/>
        <v>12.688689504571911</v>
      </c>
      <c r="U310" s="122">
        <f t="shared" si="140"/>
        <v>10.918793520188592</v>
      </c>
      <c r="V310" s="122">
        <f t="shared" si="140"/>
        <v>9.4262985744580874</v>
      </c>
      <c r="W310" s="122">
        <f t="shared" ref="W310" si="141">SUM(W311:W312)</f>
        <v>5.2584404200211328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13.066391162068603</v>
      </c>
      <c r="D311" s="98">
        <v>10.736841370225102</v>
      </c>
      <c r="E311" s="98">
        <v>9.5265038518123148</v>
      </c>
      <c r="F311" s="98">
        <v>14.224000228840028</v>
      </c>
      <c r="G311" s="98">
        <v>12.620885217739655</v>
      </c>
      <c r="H311" s="98">
        <v>12.102874313455697</v>
      </c>
      <c r="I311" s="98">
        <v>6.0486508357813147</v>
      </c>
      <c r="J311" s="98">
        <v>9.5200097292783088</v>
      </c>
      <c r="K311" s="98">
        <v>9.9224481620527136</v>
      </c>
      <c r="L311" s="98">
        <v>15.832402873519678</v>
      </c>
      <c r="M311" s="98">
        <v>12.141464623527844</v>
      </c>
      <c r="N311" s="98">
        <v>10.457137126700266</v>
      </c>
      <c r="O311" s="98">
        <v>12.405643409842714</v>
      </c>
      <c r="P311" s="98">
        <v>6.6898925100207016</v>
      </c>
      <c r="Q311" s="98">
        <v>7.9615772374275107</v>
      </c>
      <c r="R311" s="98">
        <v>9.5170111384234168</v>
      </c>
      <c r="S311" s="98">
        <v>6.2706492782186523</v>
      </c>
      <c r="T311" s="98">
        <v>12.446200359249048</v>
      </c>
      <c r="U311" s="98">
        <v>10.713057982002052</v>
      </c>
      <c r="V311" s="98">
        <v>9.2489497808260701</v>
      </c>
      <c r="W311" s="98">
        <v>5.1604200862682941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0.31267948565830483</v>
      </c>
      <c r="D312" s="98">
        <v>0.25266269329698143</v>
      </c>
      <c r="E312" s="98">
        <v>0.21857403022965963</v>
      </c>
      <c r="F312" s="98">
        <v>0.32350239638694683</v>
      </c>
      <c r="G312" s="98">
        <v>0.28356033505146588</v>
      </c>
      <c r="H312" s="98">
        <v>0.2655416858173073</v>
      </c>
      <c r="I312" s="98">
        <v>0.13026371390077035</v>
      </c>
      <c r="J312" s="98">
        <v>0.20298119487550068</v>
      </c>
      <c r="K312" s="98">
        <v>0.20885374227424133</v>
      </c>
      <c r="L312" s="98">
        <v>0.3285358691345111</v>
      </c>
      <c r="M312" s="98">
        <v>0.24758778204514417</v>
      </c>
      <c r="N312" s="98">
        <v>0.21158558718581921</v>
      </c>
      <c r="O312" s="98">
        <v>0.24974614780409532</v>
      </c>
      <c r="P312" s="98">
        <v>0.13448763904514971</v>
      </c>
      <c r="Q312" s="98">
        <v>0.15966146349174529</v>
      </c>
      <c r="R312" s="98">
        <v>0.18827388581635698</v>
      </c>
      <c r="S312" s="98">
        <v>0.1226969248511838</v>
      </c>
      <c r="T312" s="98">
        <v>0.24248914532286439</v>
      </c>
      <c r="U312" s="98">
        <v>0.20573553818654006</v>
      </c>
      <c r="V312" s="98">
        <v>0.177348793632017</v>
      </c>
      <c r="W312" s="98">
        <v>9.8020333752838473E-2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3.3032582209854234E-3</v>
      </c>
      <c r="D313" s="122">
        <f t="shared" si="142"/>
        <v>2.2944571253539136E-3</v>
      </c>
      <c r="E313" s="122">
        <f t="shared" si="142"/>
        <v>7.6092443196270107E-2</v>
      </c>
      <c r="F313" s="122">
        <f t="shared" si="142"/>
        <v>0.10016439589192337</v>
      </c>
      <c r="G313" s="122">
        <f t="shared" si="142"/>
        <v>0.11166589046269558</v>
      </c>
      <c r="H313" s="122">
        <f t="shared" si="142"/>
        <v>0.23259252357240567</v>
      </c>
      <c r="I313" s="122">
        <f t="shared" si="142"/>
        <v>0.1197270906106499</v>
      </c>
      <c r="J313" s="122">
        <f t="shared" si="142"/>
        <v>0.13325087131144539</v>
      </c>
      <c r="K313" s="122">
        <f t="shared" si="142"/>
        <v>0.11088868531147114</v>
      </c>
      <c r="L313" s="122">
        <f t="shared" si="142"/>
        <v>0.20089559901936271</v>
      </c>
      <c r="M313" s="122">
        <f t="shared" si="142"/>
        <v>0.14268316682924911</v>
      </c>
      <c r="N313" s="122">
        <f t="shared" si="142"/>
        <v>0.11858841830357975</v>
      </c>
      <c r="O313" s="122">
        <f t="shared" si="142"/>
        <v>0.1020897777517502</v>
      </c>
      <c r="P313" s="122">
        <f t="shared" si="142"/>
        <v>2.6157714441536063E-2</v>
      </c>
      <c r="Q313" s="122">
        <f t="shared" si="142"/>
        <v>3.4798236981211671E-2</v>
      </c>
      <c r="R313" s="122">
        <f t="shared" si="142"/>
        <v>2.1091143599989995E-2</v>
      </c>
      <c r="S313" s="122">
        <f t="shared" si="142"/>
        <v>3.870643361123393E-2</v>
      </c>
      <c r="T313" s="122">
        <f t="shared" si="142"/>
        <v>5.3663274200550032E-2</v>
      </c>
      <c r="U313" s="122">
        <f t="shared" si="142"/>
        <v>6.6247524491956145E-2</v>
      </c>
      <c r="V313" s="122">
        <f t="shared" si="142"/>
        <v>8.4823587107356185E-2</v>
      </c>
      <c r="W313" s="122">
        <f t="shared" si="142"/>
        <v>3.9821125621814724E-2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3.3032582209854234E-3</v>
      </c>
      <c r="D314" s="98">
        <v>2.2944571253539136E-3</v>
      </c>
      <c r="E314" s="98">
        <v>7.6092443196270107E-2</v>
      </c>
      <c r="F314" s="98">
        <v>0.10016439589192337</v>
      </c>
      <c r="G314" s="98">
        <v>0.11166589046269558</v>
      </c>
      <c r="H314" s="98">
        <v>0.23259252357240567</v>
      </c>
      <c r="I314" s="98">
        <v>0.1197270906106499</v>
      </c>
      <c r="J314" s="98">
        <v>0.13325087131144539</v>
      </c>
      <c r="K314" s="98">
        <v>0.11088868531147114</v>
      </c>
      <c r="L314" s="98">
        <v>0.20089559901936271</v>
      </c>
      <c r="M314" s="98">
        <v>0.14268316682924911</v>
      </c>
      <c r="N314" s="98">
        <v>0.11858841830357975</v>
      </c>
      <c r="O314" s="98">
        <v>0.1020897777517502</v>
      </c>
      <c r="P314" s="98">
        <v>2.6157714441536063E-2</v>
      </c>
      <c r="Q314" s="98">
        <v>3.4798236981211671E-2</v>
      </c>
      <c r="R314" s="98">
        <v>2.1091143599989995E-2</v>
      </c>
      <c r="S314" s="98">
        <v>3.870643361123393E-2</v>
      </c>
      <c r="T314" s="98">
        <v>5.3663274200550032E-2</v>
      </c>
      <c r="U314" s="98">
        <v>6.6247524491956145E-2</v>
      </c>
      <c r="V314" s="98">
        <v>8.4823587107356185E-2</v>
      </c>
      <c r="W314" s="98">
        <v>3.9821125621814724E-2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1.8802275384920197</v>
      </c>
      <c r="D315" s="122">
        <v>1.9500524478594632</v>
      </c>
      <c r="E315" s="122">
        <v>1.9666368284195017</v>
      </c>
      <c r="F315" s="122">
        <v>2.2898422930342885</v>
      </c>
      <c r="G315" s="122">
        <v>2.3642487828254817</v>
      </c>
      <c r="H315" s="122">
        <v>2.4577386316651784</v>
      </c>
      <c r="I315" s="122">
        <v>2.0760469081683377</v>
      </c>
      <c r="J315" s="122">
        <v>2.5592128892092747</v>
      </c>
      <c r="K315" s="122">
        <v>2.253611493731067</v>
      </c>
      <c r="L315" s="122">
        <v>3.1104280547166905</v>
      </c>
      <c r="M315" s="122">
        <v>2.5864381286309657</v>
      </c>
      <c r="N315" s="122">
        <v>2.3297231299848895</v>
      </c>
      <c r="O315" s="122">
        <v>2.0620771925007118</v>
      </c>
      <c r="P315" s="122">
        <v>1.2910116204310256</v>
      </c>
      <c r="Q315" s="122">
        <v>1.9449113906542339</v>
      </c>
      <c r="R315" s="122">
        <v>2.5643706891042326</v>
      </c>
      <c r="S315" s="122">
        <v>2.6504036972305252</v>
      </c>
      <c r="T315" s="122">
        <v>3.8238535058797969</v>
      </c>
      <c r="U315" s="122">
        <v>3.3509838662506359</v>
      </c>
      <c r="V315" s="122">
        <v>2.4353661032104394</v>
      </c>
      <c r="W315" s="122">
        <v>1.938950086924712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0.22502025521775501</v>
      </c>
      <c r="D316" s="98">
        <v>0.12087814584304839</v>
      </c>
      <c r="E316" s="98">
        <v>0.18448984896999274</v>
      </c>
      <c r="F316" s="98">
        <v>0.32234253471255214</v>
      </c>
      <c r="G316" s="98">
        <v>0.28072317237461281</v>
      </c>
      <c r="H316" s="98">
        <v>0.256416416212223</v>
      </c>
      <c r="I316" s="98">
        <v>0.12840494289002552</v>
      </c>
      <c r="J316" s="98">
        <v>0.21641242042809447</v>
      </c>
      <c r="K316" s="98">
        <v>0.24196497373965267</v>
      </c>
      <c r="L316" s="98">
        <v>0.31291738914479139</v>
      </c>
      <c r="M316" s="98">
        <v>0.27720072584266325</v>
      </c>
      <c r="N316" s="98">
        <v>0.18314250087128861</v>
      </c>
      <c r="O316" s="98">
        <v>0.18494981228430235</v>
      </c>
      <c r="P316" s="98">
        <v>0.20435343007093679</v>
      </c>
      <c r="Q316" s="98">
        <v>0.23437929898207335</v>
      </c>
      <c r="R316" s="98">
        <v>0.241935835764998</v>
      </c>
      <c r="S316" s="98">
        <v>0.21123826402540066</v>
      </c>
      <c r="T316" s="98">
        <v>0.63678736386214363</v>
      </c>
      <c r="U316" s="98">
        <v>0.35787192826834363</v>
      </c>
      <c r="V316" s="98">
        <v>0.28727833400884933</v>
      </c>
      <c r="W316" s="98">
        <v>0.14888671149183544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1.1078341003983084E-3</v>
      </c>
      <c r="D317" s="98">
        <v>5.5838048098354794E-4</v>
      </c>
      <c r="E317" s="98">
        <v>7.2217777860494295E-4</v>
      </c>
      <c r="F317" s="98">
        <v>2.6981944641464965E-3</v>
      </c>
      <c r="G317" s="98">
        <v>7.3884705027647682E-4</v>
      </c>
      <c r="H317" s="98">
        <v>2.2068354922320701E-3</v>
      </c>
      <c r="I317" s="98">
        <v>0</v>
      </c>
      <c r="J317" s="98">
        <v>3.7847142568313546E-3</v>
      </c>
      <c r="K317" s="98">
        <v>2.6549693071999496E-3</v>
      </c>
      <c r="L317" s="98">
        <v>2.1469088242823974E-3</v>
      </c>
      <c r="M317" s="98">
        <v>3.1601656225392254E-3</v>
      </c>
      <c r="N317" s="98">
        <v>1.2099822189946094E-3</v>
      </c>
      <c r="O317" s="98">
        <v>5.3797720970153535E-4</v>
      </c>
      <c r="P317" s="98">
        <v>5.8234943339191261E-3</v>
      </c>
      <c r="Q317" s="98">
        <v>0</v>
      </c>
      <c r="R317" s="98">
        <v>9.302999582219796E-3</v>
      </c>
      <c r="S317" s="98">
        <v>0</v>
      </c>
      <c r="T317" s="98">
        <v>1.5225754709491021E-2</v>
      </c>
      <c r="U317" s="98">
        <v>3.8316887371995499E-3</v>
      </c>
      <c r="V317" s="98">
        <v>7.1230948548426437E-3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4.5811218712083065E-4</v>
      </c>
      <c r="D318" s="101">
        <v>2.3760466065907249E-4</v>
      </c>
      <c r="E318" s="101">
        <v>3.0642095406374046E-4</v>
      </c>
      <c r="F318" s="101">
        <v>1.2287906576021977E-3</v>
      </c>
      <c r="G318" s="101">
        <v>3.3057937067609768E-4</v>
      </c>
      <c r="H318" s="101">
        <v>9.8040411473735941E-4</v>
      </c>
      <c r="I318" s="101">
        <v>0</v>
      </c>
      <c r="J318" s="101">
        <v>1.6848673446118146E-3</v>
      </c>
      <c r="K318" s="101">
        <v>1.1968329869455219E-3</v>
      </c>
      <c r="L318" s="101">
        <v>9.6114473456638345E-4</v>
      </c>
      <c r="M318" s="101">
        <v>1.4733778086084045E-3</v>
      </c>
      <c r="N318" s="101">
        <v>5.6731146217717644E-4</v>
      </c>
      <c r="O318" s="101">
        <v>2.6303195595899176E-4</v>
      </c>
      <c r="P318" s="101">
        <v>2.5493321349856746E-3</v>
      </c>
      <c r="Q318" s="101">
        <v>0</v>
      </c>
      <c r="R318" s="101">
        <v>4.0886318948239594E-3</v>
      </c>
      <c r="S318" s="101">
        <v>0</v>
      </c>
      <c r="T318" s="101">
        <v>6.5383200432086661E-3</v>
      </c>
      <c r="U318" s="101">
        <v>1.6616911982829615E-3</v>
      </c>
      <c r="V318" s="101">
        <v>2.928092467891801E-3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6.4972191327747775E-4</v>
      </c>
      <c r="D319" s="104">
        <v>3.2077582032447548E-4</v>
      </c>
      <c r="E319" s="104">
        <v>4.157568245412025E-4</v>
      </c>
      <c r="F319" s="104">
        <v>1.469403806544299E-3</v>
      </c>
      <c r="G319" s="104">
        <v>4.0826767960037915E-4</v>
      </c>
      <c r="H319" s="104">
        <v>1.2264313774947109E-3</v>
      </c>
      <c r="I319" s="104">
        <v>0</v>
      </c>
      <c r="J319" s="104">
        <v>2.0998469122195402E-3</v>
      </c>
      <c r="K319" s="104">
        <v>1.4581363202544279E-3</v>
      </c>
      <c r="L319" s="104">
        <v>1.1857640897160141E-3</v>
      </c>
      <c r="M319" s="104">
        <v>1.6867878139308207E-3</v>
      </c>
      <c r="N319" s="104">
        <v>6.4267075681743297E-4</v>
      </c>
      <c r="O319" s="104">
        <v>2.749452537425436E-4</v>
      </c>
      <c r="P319" s="104">
        <v>3.2741621989334515E-3</v>
      </c>
      <c r="Q319" s="104">
        <v>0</v>
      </c>
      <c r="R319" s="104">
        <v>5.2143676873958374E-3</v>
      </c>
      <c r="S319" s="104">
        <v>0</v>
      </c>
      <c r="T319" s="104">
        <v>8.6874346662823548E-3</v>
      </c>
      <c r="U319" s="104">
        <v>2.1699975389165883E-3</v>
      </c>
      <c r="V319" s="104">
        <v>4.1950023869508427E-3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1.0719220217535623</v>
      </c>
      <c r="D320" s="101">
        <v>1.1625895235444055</v>
      </c>
      <c r="E320" s="101">
        <v>0.74895541138556365</v>
      </c>
      <c r="F320" s="101">
        <v>1.4934689913325563</v>
      </c>
      <c r="G320" s="101">
        <v>1.2081897634063028</v>
      </c>
      <c r="H320" s="101">
        <v>1.1621971108232467</v>
      </c>
      <c r="I320" s="101">
        <v>0.7319306830800697</v>
      </c>
      <c r="J320" s="101">
        <v>1.0146763545459176</v>
      </c>
      <c r="K320" s="101">
        <v>0.47866959974746032</v>
      </c>
      <c r="L320" s="101">
        <v>1.5432762645922433</v>
      </c>
      <c r="M320" s="101">
        <v>0.57287671308350907</v>
      </c>
      <c r="N320" s="101">
        <v>0.91808207672370323</v>
      </c>
      <c r="O320" s="101">
        <v>0.43819588483902672</v>
      </c>
      <c r="P320" s="101">
        <v>9.8726546129858317E-2</v>
      </c>
      <c r="Q320" s="101">
        <v>9.0969601282611001E-2</v>
      </c>
      <c r="R320" s="101">
        <v>0.42080615400524396</v>
      </c>
      <c r="S320" s="101">
        <v>0.6572661631757476</v>
      </c>
      <c r="T320" s="101">
        <v>0.88424351095451514</v>
      </c>
      <c r="U320" s="101">
        <v>0.51211399112178757</v>
      </c>
      <c r="V320" s="101">
        <v>0.68339585874209985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0.58217742742030398</v>
      </c>
      <c r="D321" s="104">
        <v>0.6660263979910257</v>
      </c>
      <c r="E321" s="104">
        <v>1.0324693902853403</v>
      </c>
      <c r="F321" s="104">
        <v>0.47133257252503347</v>
      </c>
      <c r="G321" s="104">
        <v>0.87459699999428953</v>
      </c>
      <c r="H321" s="104">
        <v>1.0369182691374765</v>
      </c>
      <c r="I321" s="104">
        <v>1.2157112821982423</v>
      </c>
      <c r="J321" s="104">
        <v>1.3243393999784312</v>
      </c>
      <c r="K321" s="104">
        <v>1.5303219509367538</v>
      </c>
      <c r="L321" s="104">
        <v>1.2520874921553733</v>
      </c>
      <c r="M321" s="104">
        <v>1.7332005240822539</v>
      </c>
      <c r="N321" s="104">
        <v>1.2272885701709031</v>
      </c>
      <c r="O321" s="104">
        <v>1.4383935181676812</v>
      </c>
      <c r="P321" s="104">
        <v>0.98210814989631134</v>
      </c>
      <c r="Q321" s="104">
        <v>1.6195624903895496</v>
      </c>
      <c r="R321" s="104">
        <v>1.892325699751771</v>
      </c>
      <c r="S321" s="104">
        <v>1.7818992700293768</v>
      </c>
      <c r="T321" s="104">
        <v>2.2875968763536472</v>
      </c>
      <c r="U321" s="104">
        <v>2.4771662581233054</v>
      </c>
      <c r="V321" s="104">
        <v>1.4575688156046473</v>
      </c>
      <c r="W321" s="104">
        <v>1.7900633754328765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0.24048377353693345</v>
      </c>
      <c r="D322" s="98">
        <v>0.28348479335164628</v>
      </c>
      <c r="E322" s="98">
        <v>0.43917060857627205</v>
      </c>
      <c r="F322" s="98">
        <v>0.21428725418826941</v>
      </c>
      <c r="G322" s="98">
        <v>0.39101797460620535</v>
      </c>
      <c r="H322" s="98">
        <v>0.45912703000175809</v>
      </c>
      <c r="I322" s="98">
        <v>0.59909122377558721</v>
      </c>
      <c r="J322" s="98">
        <v>0.58806633786022955</v>
      </c>
      <c r="K322" s="98">
        <v>0.68947503481294869</v>
      </c>
      <c r="L322" s="98">
        <v>0.55943221706021207</v>
      </c>
      <c r="M322" s="98">
        <v>0.81027086333522069</v>
      </c>
      <c r="N322" s="98">
        <v>0.57618429059144161</v>
      </c>
      <c r="O322" s="98">
        <v>0.70665108112467934</v>
      </c>
      <c r="P322" s="98">
        <v>0.42534090573357813</v>
      </c>
      <c r="Q322" s="98">
        <v>0.69862460365674217</v>
      </c>
      <c r="R322" s="98">
        <v>0.82745730822310826</v>
      </c>
      <c r="S322" s="98">
        <v>0.83131760442461811</v>
      </c>
      <c r="T322" s="98">
        <v>0.97773295797203674</v>
      </c>
      <c r="U322" s="98">
        <v>1.0683498243229499</v>
      </c>
      <c r="V322" s="98">
        <v>0.58841105456436682</v>
      </c>
      <c r="W322" s="98">
        <v>0.80170525157424077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0.34169365388337058</v>
      </c>
      <c r="D323" s="98">
        <v>0.38254160463937942</v>
      </c>
      <c r="E323" s="98">
        <v>0.59329878170906825</v>
      </c>
      <c r="F323" s="98">
        <v>0.25704531833676408</v>
      </c>
      <c r="G323" s="98">
        <v>0.48357902538808412</v>
      </c>
      <c r="H323" s="98">
        <v>0.57779123913571839</v>
      </c>
      <c r="I323" s="98">
        <v>0.61662005842265499</v>
      </c>
      <c r="J323" s="98">
        <v>0.73627306211820165</v>
      </c>
      <c r="K323" s="98">
        <v>0.84084691612380513</v>
      </c>
      <c r="L323" s="98">
        <v>0.69265527509516112</v>
      </c>
      <c r="M323" s="98">
        <v>0.9229296607470332</v>
      </c>
      <c r="N323" s="98">
        <v>0.6511042795794616</v>
      </c>
      <c r="O323" s="98">
        <v>0.73174243704300179</v>
      </c>
      <c r="P323" s="98">
        <v>0.55676724416273327</v>
      </c>
      <c r="Q323" s="98">
        <v>0.9209378867328073</v>
      </c>
      <c r="R323" s="98">
        <v>1.0648683915286627</v>
      </c>
      <c r="S323" s="98">
        <v>0.95058166560475876</v>
      </c>
      <c r="T323" s="98">
        <v>1.3098639183816103</v>
      </c>
      <c r="U323" s="98">
        <v>1.4088164338003555</v>
      </c>
      <c r="V323" s="98">
        <v>0.86915776104028053</v>
      </c>
      <c r="W323" s="98">
        <v>0.98835812385863575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0.7569595198028547</v>
      </c>
      <c r="D324" s="122">
        <v>0.77324814137400599</v>
      </c>
      <c r="E324" s="122">
        <v>0.79733428491700542</v>
      </c>
      <c r="F324" s="122">
        <v>0.90715864437661886</v>
      </c>
      <c r="G324" s="122">
        <v>0.97538992877740738</v>
      </c>
      <c r="H324" s="122">
        <v>1.0074323154149636</v>
      </c>
      <c r="I324" s="122">
        <v>0.7553232608155166</v>
      </c>
      <c r="J324" s="122">
        <v>0.94733082236421917</v>
      </c>
      <c r="K324" s="122">
        <v>0.82518660630218355</v>
      </c>
      <c r="L324" s="122">
        <v>1.1459143596500145</v>
      </c>
      <c r="M324" s="122">
        <v>0.81597522849393234</v>
      </c>
      <c r="N324" s="122">
        <v>0.78808864553405678</v>
      </c>
      <c r="O324" s="122">
        <v>0.7185659098074727</v>
      </c>
      <c r="P324" s="122">
        <v>0.4683408096324444</v>
      </c>
      <c r="Q324" s="122">
        <v>0.68257966744947574</v>
      </c>
      <c r="R324" s="122">
        <v>0.83756473518901642</v>
      </c>
      <c r="S324" s="122">
        <v>0.88847369975411339</v>
      </c>
      <c r="T324" s="122">
        <v>1.1315876413614994</v>
      </c>
      <c r="U324" s="122">
        <v>1.0550020006511984</v>
      </c>
      <c r="V324" s="122">
        <v>0.75270992708980211</v>
      </c>
      <c r="W324" s="122">
        <v>0.61106225944117476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0.7569595198028547</v>
      </c>
      <c r="D326" s="33">
        <v>0.77324814137400599</v>
      </c>
      <c r="E326" s="33">
        <v>0.79733428491700542</v>
      </c>
      <c r="F326" s="33">
        <v>0.90715864437661886</v>
      </c>
      <c r="G326" s="33">
        <v>0.97538992877740738</v>
      </c>
      <c r="H326" s="33">
        <v>1.0074323154149636</v>
      </c>
      <c r="I326" s="33">
        <v>0.7553232608155166</v>
      </c>
      <c r="J326" s="33">
        <v>0.94733082236421917</v>
      </c>
      <c r="K326" s="33">
        <v>0.82518660630218355</v>
      </c>
      <c r="L326" s="33">
        <v>1.1459143596500145</v>
      </c>
      <c r="M326" s="33">
        <v>0.81597522849393234</v>
      </c>
      <c r="N326" s="33">
        <v>0.78808864553405678</v>
      </c>
      <c r="O326" s="33">
        <v>0.7185659098074727</v>
      </c>
      <c r="P326" s="33">
        <v>0.4683408096324444</v>
      </c>
      <c r="Q326" s="33">
        <v>0.68257966744947574</v>
      </c>
      <c r="R326" s="33">
        <v>0.83756473518901642</v>
      </c>
      <c r="S326" s="33">
        <v>0.88847369975411339</v>
      </c>
      <c r="T326" s="33">
        <v>1.1315876413614994</v>
      </c>
      <c r="U326" s="33">
        <v>1.0550020006511984</v>
      </c>
      <c r="V326" s="33">
        <v>0.75270992708980211</v>
      </c>
      <c r="W326" s="33">
        <v>0.61106225944117476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0.64787759433020986</v>
      </c>
      <c r="D328" s="119">
        <f t="shared" si="143"/>
        <v>0.65793396114139435</v>
      </c>
      <c r="E328" s="119">
        <f t="shared" si="143"/>
        <v>0.67035793289930568</v>
      </c>
      <c r="F328" s="119">
        <f t="shared" si="143"/>
        <v>0.66531334295957378</v>
      </c>
      <c r="G328" s="119">
        <f t="shared" si="143"/>
        <v>0.67581593817570507</v>
      </c>
      <c r="H328" s="119">
        <f t="shared" si="143"/>
        <v>0.68719518783792144</v>
      </c>
      <c r="I328" s="119">
        <f t="shared" si="143"/>
        <v>0.70720830827261849</v>
      </c>
      <c r="J328" s="119">
        <f t="shared" si="143"/>
        <v>0.70290395742866763</v>
      </c>
      <c r="K328" s="119">
        <f t="shared" si="143"/>
        <v>0.70494397992171653</v>
      </c>
      <c r="L328" s="119">
        <f t="shared" si="143"/>
        <v>0.70547509637297812</v>
      </c>
      <c r="M328" s="119">
        <f t="shared" si="143"/>
        <v>0.71875674994392635</v>
      </c>
      <c r="N328" s="119">
        <f t="shared" si="143"/>
        <v>0.73273145208351842</v>
      </c>
      <c r="O328" s="119">
        <f t="shared" si="143"/>
        <v>0.74766418341281093</v>
      </c>
      <c r="P328" s="119">
        <f t="shared" si="143"/>
        <v>0.77196161301704047</v>
      </c>
      <c r="Q328" s="119">
        <f t="shared" si="143"/>
        <v>0.79580569073258589</v>
      </c>
      <c r="R328" s="119">
        <f t="shared" ref="R328:V328" si="144">IF(R309=0,"",R309/R290)</f>
        <v>0.80469257405173367</v>
      </c>
      <c r="S328" s="119">
        <f t="shared" si="144"/>
        <v>0.82046532978723097</v>
      </c>
      <c r="T328" s="119">
        <f t="shared" si="144"/>
        <v>0.8192659457291438</v>
      </c>
      <c r="U328" s="119">
        <f t="shared" si="144"/>
        <v>0.82740662135612242</v>
      </c>
      <c r="V328" s="119">
        <f t="shared" si="144"/>
        <v>0.82851223321482692</v>
      </c>
      <c r="W328" s="119">
        <f t="shared" ref="W328" si="145">IF(W309=0,"",W309/W290)</f>
        <v>0.84131771720045634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0.62548644603369874</v>
      </c>
      <c r="D329" s="124">
        <f t="shared" si="146"/>
        <v>0.63043971796386211</v>
      </c>
      <c r="E329" s="124">
        <f t="shared" si="146"/>
        <v>0.63552410193339981</v>
      </c>
      <c r="F329" s="124">
        <f t="shared" si="146"/>
        <v>0.64067009596981561</v>
      </c>
      <c r="G329" s="124">
        <f t="shared" si="146"/>
        <v>0.64594714769869477</v>
      </c>
      <c r="H329" s="124">
        <f t="shared" si="146"/>
        <v>0.65128994476641</v>
      </c>
      <c r="I329" s="124">
        <f t="shared" si="146"/>
        <v>0.65682000601329538</v>
      </c>
      <c r="J329" s="124">
        <f t="shared" si="146"/>
        <v>0.66271829333395793</v>
      </c>
      <c r="K329" s="124">
        <f t="shared" si="146"/>
        <v>0.66906514928441418</v>
      </c>
      <c r="L329" s="124">
        <f t="shared" si="146"/>
        <v>0.6758929022392296</v>
      </c>
      <c r="M329" s="124">
        <f t="shared" si="146"/>
        <v>0.68682527259847936</v>
      </c>
      <c r="N329" s="124">
        <f t="shared" si="146"/>
        <v>0.70297304790378023</v>
      </c>
      <c r="O329" s="124">
        <f t="shared" si="146"/>
        <v>0.72489368181831981</v>
      </c>
      <c r="P329" s="124">
        <f t="shared" si="146"/>
        <v>0.75000803880255462</v>
      </c>
      <c r="Q329" s="124">
        <f t="shared" si="146"/>
        <v>0.77076682150604325</v>
      </c>
      <c r="R329" s="124">
        <f t="shared" ref="R329:V329" si="147">IF(R310=0,"",R310/R291)</f>
        <v>0.78085769131116511</v>
      </c>
      <c r="S329" s="124">
        <f t="shared" si="147"/>
        <v>0.78804615796756716</v>
      </c>
      <c r="T329" s="124">
        <f t="shared" si="147"/>
        <v>0.79331023762685871</v>
      </c>
      <c r="U329" s="124">
        <f t="shared" si="147"/>
        <v>0.79738480193980654</v>
      </c>
      <c r="V329" s="124">
        <f t="shared" si="147"/>
        <v>0.80099036466021889</v>
      </c>
      <c r="W329" s="124">
        <f t="shared" ref="W329" si="148">IF(W310=0,"",W310/W291)</f>
        <v>0.8033542339950388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0.61993054744003462</v>
      </c>
      <c r="D330" s="111">
        <f t="shared" si="149"/>
        <v>0.62500430081517011</v>
      </c>
      <c r="E330" s="111">
        <f t="shared" si="149"/>
        <v>0.63025363387178612</v>
      </c>
      <c r="F330" s="111">
        <f t="shared" si="149"/>
        <v>0.63547673193130838</v>
      </c>
      <c r="G330" s="111">
        <f t="shared" si="149"/>
        <v>0.64084938362555954</v>
      </c>
      <c r="H330" s="111">
        <f t="shared" si="149"/>
        <v>0.64634486887599452</v>
      </c>
      <c r="I330" s="111">
        <f t="shared" si="149"/>
        <v>0.65200124565866646</v>
      </c>
      <c r="J330" s="111">
        <f t="shared" si="149"/>
        <v>0.65798647388236575</v>
      </c>
      <c r="K330" s="111">
        <f t="shared" si="149"/>
        <v>0.66443686900729038</v>
      </c>
      <c r="L330" s="111">
        <f t="shared" si="149"/>
        <v>0.67137755328783311</v>
      </c>
      <c r="M330" s="111">
        <f t="shared" si="149"/>
        <v>0.68246687929977368</v>
      </c>
      <c r="N330" s="111">
        <f t="shared" si="149"/>
        <v>0.69877347093469278</v>
      </c>
      <c r="O330" s="111">
        <f t="shared" si="149"/>
        <v>0.72090108232939121</v>
      </c>
      <c r="P330" s="111">
        <f t="shared" si="149"/>
        <v>0.74625763473813689</v>
      </c>
      <c r="Q330" s="111">
        <f t="shared" si="149"/>
        <v>0.76723978799462877</v>
      </c>
      <c r="R330" s="111">
        <f t="shared" ref="R330:V330" si="150">IF(R311=0,"",R311/R292)</f>
        <v>0.77748707808199646</v>
      </c>
      <c r="S330" s="111">
        <f t="shared" si="150"/>
        <v>0.78479141495024707</v>
      </c>
      <c r="T330" s="111">
        <f t="shared" si="150"/>
        <v>0.79012844276313143</v>
      </c>
      <c r="U330" s="111">
        <f t="shared" si="150"/>
        <v>0.79429415606003828</v>
      </c>
      <c r="V330" s="111">
        <f t="shared" si="150"/>
        <v>0.79794539413244725</v>
      </c>
      <c r="W330" s="111">
        <f t="shared" ref="W330" si="151">IF(W311=0,"",W311/W292)</f>
        <v>0.80036469897459883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2.5141192823976986</v>
      </c>
      <c r="E332" s="124">
        <f t="shared" si="155"/>
        <v>2.5988628912268577</v>
      </c>
      <c r="F332" s="124">
        <f t="shared" si="155"/>
        <v>2.6836975122578228</v>
      </c>
      <c r="G332" s="124">
        <f t="shared" si="155"/>
        <v>2.7693382721292963</v>
      </c>
      <c r="H332" s="124">
        <f t="shared" si="155"/>
        <v>2.855693001004215</v>
      </c>
      <c r="I332" s="124">
        <f t="shared" si="155"/>
        <v>2.9429330755190075</v>
      </c>
      <c r="J332" s="124">
        <f t="shared" si="155"/>
        <v>3.0317713449605415</v>
      </c>
      <c r="K332" s="124">
        <f t="shared" si="155"/>
        <v>3.1228071882322821</v>
      </c>
      <c r="L332" s="124">
        <f t="shared" si="155"/>
        <v>3.2161887982583686</v>
      </c>
      <c r="M332" s="124">
        <f t="shared" si="155"/>
        <v>3.3277243321960004</v>
      </c>
      <c r="N332" s="124">
        <f t="shared" si="155"/>
        <v>3.4625871682298897</v>
      </c>
      <c r="O332" s="124">
        <f t="shared" si="155"/>
        <v>3.6236373971660205</v>
      </c>
      <c r="P332" s="124">
        <f t="shared" si="155"/>
        <v>3.7982929025379546</v>
      </c>
      <c r="Q332" s="124">
        <f t="shared" si="155"/>
        <v>3.9483889770876766</v>
      </c>
      <c r="R332" s="124">
        <f t="shared" ref="R332:V332" si="156">IF(R313=0,"",R313/R294)</f>
        <v>4.0425529827174955</v>
      </c>
      <c r="S332" s="124">
        <f t="shared" si="156"/>
        <v>4.117502907802379</v>
      </c>
      <c r="T332" s="124">
        <f t="shared" si="156"/>
        <v>4.1801264233407771</v>
      </c>
      <c r="U332" s="124">
        <f t="shared" si="156"/>
        <v>4.2371371001856035</v>
      </c>
      <c r="V332" s="124">
        <f t="shared" si="156"/>
        <v>4.2952657217728003</v>
      </c>
      <c r="W332" s="124">
        <f t="shared" ref="W332" si="157">IF(W313=0,"",W313/W294)</f>
        <v>4.3521744542800276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2.5141192823976986</v>
      </c>
      <c r="E333" s="111">
        <f t="shared" si="158"/>
        <v>2.5988628912268577</v>
      </c>
      <c r="F333" s="111">
        <f t="shared" si="158"/>
        <v>2.6836975122578228</v>
      </c>
      <c r="G333" s="111">
        <f t="shared" si="158"/>
        <v>2.7693382721292963</v>
      </c>
      <c r="H333" s="111">
        <f t="shared" si="158"/>
        <v>2.855693001004215</v>
      </c>
      <c r="I333" s="111">
        <f t="shared" si="158"/>
        <v>2.9429330755190075</v>
      </c>
      <c r="J333" s="111">
        <f t="shared" si="158"/>
        <v>3.0317713449605415</v>
      </c>
      <c r="K333" s="111">
        <f t="shared" si="158"/>
        <v>3.1228071882322821</v>
      </c>
      <c r="L333" s="111">
        <f t="shared" si="158"/>
        <v>3.2161887982583686</v>
      </c>
      <c r="M333" s="111">
        <f t="shared" si="158"/>
        <v>3.3277243321960004</v>
      </c>
      <c r="N333" s="111">
        <f t="shared" si="158"/>
        <v>3.4625871682298897</v>
      </c>
      <c r="O333" s="111">
        <f t="shared" si="158"/>
        <v>3.6236373971660205</v>
      </c>
      <c r="P333" s="111">
        <f t="shared" si="158"/>
        <v>3.7982929025379546</v>
      </c>
      <c r="Q333" s="111">
        <f t="shared" si="158"/>
        <v>3.9483889770876766</v>
      </c>
      <c r="R333" s="111">
        <f t="shared" ref="R333:V333" si="159">IF(R314=0,"",R314/R295)</f>
        <v>4.0425529827174955</v>
      </c>
      <c r="S333" s="111">
        <f t="shared" si="159"/>
        <v>4.117502907802379</v>
      </c>
      <c r="T333" s="111">
        <f t="shared" si="159"/>
        <v>4.1801264233407771</v>
      </c>
      <c r="U333" s="111">
        <f t="shared" si="159"/>
        <v>4.2371371001856035</v>
      </c>
      <c r="V333" s="111">
        <f t="shared" si="159"/>
        <v>4.2952657217728003</v>
      </c>
      <c r="W333" s="111">
        <f t="shared" ref="W333" si="160">IF(W314=0,"",W314/W295)</f>
        <v>4.3521744542800276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0.79703488905058328</v>
      </c>
      <c r="D334" s="124">
        <f t="shared" si="161"/>
        <v>0.80646758935181828</v>
      </c>
      <c r="E334" s="124">
        <f t="shared" si="161"/>
        <v>0.82421985092472472</v>
      </c>
      <c r="F334" s="124">
        <f t="shared" si="161"/>
        <v>0.78584862065764827</v>
      </c>
      <c r="G334" s="124">
        <f t="shared" si="161"/>
        <v>0.80560160793406721</v>
      </c>
      <c r="H334" s="124">
        <f t="shared" si="161"/>
        <v>0.81388195141684105</v>
      </c>
      <c r="I334" s="124">
        <f t="shared" si="161"/>
        <v>0.83092441226696523</v>
      </c>
      <c r="J334" s="124">
        <f t="shared" si="161"/>
        <v>0.82834139873625345</v>
      </c>
      <c r="K334" s="124">
        <f t="shared" si="161"/>
        <v>0.8439345777345767</v>
      </c>
      <c r="L334" s="124">
        <f t="shared" si="161"/>
        <v>0.81836426914165461</v>
      </c>
      <c r="M334" s="124">
        <f t="shared" si="161"/>
        <v>0.84601255412844556</v>
      </c>
      <c r="N334" s="124">
        <f t="shared" si="161"/>
        <v>0.83958902372263389</v>
      </c>
      <c r="O334" s="124">
        <f t="shared" si="161"/>
        <v>0.86032390163557315</v>
      </c>
      <c r="P334" s="124">
        <f t="shared" si="161"/>
        <v>0.8808345340560827</v>
      </c>
      <c r="Q334" s="124">
        <f t="shared" si="161"/>
        <v>0.89824190219030897</v>
      </c>
      <c r="R334" s="124">
        <f t="shared" ref="R334:V334" si="162">IF(R315=0,"",R315/R296)</f>
        <v>0.8957570954203331</v>
      </c>
      <c r="S334" s="124">
        <f t="shared" si="162"/>
        <v>0.89315111027610405</v>
      </c>
      <c r="T334" s="124">
        <f t="shared" si="162"/>
        <v>0.89706153464731497</v>
      </c>
      <c r="U334" s="124">
        <f t="shared" si="162"/>
        <v>0.91312859257164225</v>
      </c>
      <c r="V334" s="124">
        <f t="shared" si="162"/>
        <v>0.90935608947666446</v>
      </c>
      <c r="W334" s="124">
        <f t="shared" ref="W334" si="163">IF(W315=0,"",W315/W296)</f>
        <v>0.93179673414583386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0.69165506529135745</v>
      </c>
      <c r="D335" s="111">
        <f t="shared" si="164"/>
        <v>0.69310880675893138</v>
      </c>
      <c r="E335" s="111">
        <f t="shared" si="164"/>
        <v>0.69480320630184222</v>
      </c>
      <c r="F335" s="111">
        <f t="shared" si="164"/>
        <v>0.69653042285502609</v>
      </c>
      <c r="G335" s="111">
        <f t="shared" si="164"/>
        <v>0.69847927134031729</v>
      </c>
      <c r="H335" s="111">
        <f t="shared" si="164"/>
        <v>0.70062664321503176</v>
      </c>
      <c r="I335" s="111">
        <f t="shared" si="164"/>
        <v>0.70301906248142676</v>
      </c>
      <c r="J335" s="111">
        <f t="shared" si="164"/>
        <v>0.70584712155525409</v>
      </c>
      <c r="K335" s="111">
        <f t="shared" si="164"/>
        <v>0.70927287412167106</v>
      </c>
      <c r="L335" s="111">
        <f t="shared" si="164"/>
        <v>0.71333967618532135</v>
      </c>
      <c r="M335" s="111">
        <f t="shared" si="164"/>
        <v>0.72189311377933107</v>
      </c>
      <c r="N335" s="111">
        <f t="shared" si="164"/>
        <v>0.73615377326726694</v>
      </c>
      <c r="O335" s="111">
        <f t="shared" si="164"/>
        <v>0.75714056761457549</v>
      </c>
      <c r="P335" s="111">
        <f t="shared" si="164"/>
        <v>0.78271202790939853</v>
      </c>
      <c r="Q335" s="111">
        <f t="shared" si="164"/>
        <v>0.8059296853663066</v>
      </c>
      <c r="R335" s="111">
        <f t="shared" ref="R335:V335" si="165">IF(R316=0,"",R316/R297)</f>
        <v>0.82159876384308173</v>
      </c>
      <c r="S335" s="111">
        <f t="shared" si="165"/>
        <v>0.8366980576479911</v>
      </c>
      <c r="T335" s="111">
        <f t="shared" si="165"/>
        <v>0.8503728897731796</v>
      </c>
      <c r="U335" s="111">
        <f t="shared" si="165"/>
        <v>0.86176858321083927</v>
      </c>
      <c r="V335" s="111">
        <f t="shared" si="165"/>
        <v>0.87003046095314263</v>
      </c>
      <c r="W335" s="111">
        <f t="shared" ref="W335" si="166">IF(W316=0,"",W316/W297)</f>
        <v>0.87391675012773318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0.84434462681329814</v>
      </c>
      <c r="D336" s="111">
        <f t="shared" si="167"/>
        <v>0.84145927582351621</v>
      </c>
      <c r="E336" s="111">
        <f t="shared" si="167"/>
        <v>0.84290232916981556</v>
      </c>
      <c r="F336" s="111">
        <f t="shared" si="167"/>
        <v>0.83443382239470809</v>
      </c>
      <c r="G336" s="111">
        <f t="shared" si="167"/>
        <v>0.83812066692729814</v>
      </c>
      <c r="H336" s="111">
        <f t="shared" si="167"/>
        <v>0.84045718268901692</v>
      </c>
      <c r="I336" s="111" t="str">
        <f t="shared" si="167"/>
        <v/>
      </c>
      <c r="J336" s="111">
        <f t="shared" si="167"/>
        <v>0.84351039010588347</v>
      </c>
      <c r="K336" s="111">
        <f t="shared" si="167"/>
        <v>0.84404119655479326</v>
      </c>
      <c r="L336" s="111">
        <f t="shared" si="167"/>
        <v>0.84752491889481429</v>
      </c>
      <c r="M336" s="111">
        <f t="shared" si="167"/>
        <v>0.84773406352478042</v>
      </c>
      <c r="N336" s="111">
        <f t="shared" si="167"/>
        <v>0.85613159183905785</v>
      </c>
      <c r="O336" s="111">
        <f t="shared" si="167"/>
        <v>0.86443287909823019</v>
      </c>
      <c r="P336" s="111">
        <f t="shared" si="167"/>
        <v>0.89164066984322632</v>
      </c>
      <c r="Q336" s="111" t="str">
        <f t="shared" si="167"/>
        <v/>
      </c>
      <c r="R336" s="111">
        <f t="shared" ref="R336:V336" si="168">IF(R317=0,"",R317/R298)</f>
        <v>0.91288202927758022</v>
      </c>
      <c r="S336" s="111" t="str">
        <f t="shared" si="168"/>
        <v/>
      </c>
      <c r="T336" s="111">
        <f t="shared" si="168"/>
        <v>0.92974878381064363</v>
      </c>
      <c r="U336" s="111">
        <f t="shared" si="168"/>
        <v>0.93496158255843043</v>
      </c>
      <c r="V336" s="111">
        <f t="shared" si="168"/>
        <v>0.94214499623220305</v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0.69165506529135745</v>
      </c>
      <c r="D337" s="112">
        <f t="shared" si="170"/>
        <v>0.69310880675893138</v>
      </c>
      <c r="E337" s="112">
        <f t="shared" si="170"/>
        <v>0.69480320630184222</v>
      </c>
      <c r="F337" s="112">
        <f t="shared" si="170"/>
        <v>0.69653042285502609</v>
      </c>
      <c r="G337" s="112">
        <f t="shared" si="170"/>
        <v>0.69847927134031729</v>
      </c>
      <c r="H337" s="112">
        <f t="shared" si="170"/>
        <v>0.70062664321503176</v>
      </c>
      <c r="I337" s="112" t="str">
        <f t="shared" si="170"/>
        <v/>
      </c>
      <c r="J337" s="112">
        <f t="shared" si="170"/>
        <v>0.70584712155525409</v>
      </c>
      <c r="K337" s="112">
        <f t="shared" si="170"/>
        <v>0.70927287412167106</v>
      </c>
      <c r="L337" s="112">
        <f t="shared" si="170"/>
        <v>0.71333967618532135</v>
      </c>
      <c r="M337" s="112">
        <f t="shared" si="170"/>
        <v>0.72189311377933107</v>
      </c>
      <c r="N337" s="112">
        <f t="shared" si="170"/>
        <v>0.73615377326726694</v>
      </c>
      <c r="O337" s="112">
        <f t="shared" si="170"/>
        <v>0.75714056761457538</v>
      </c>
      <c r="P337" s="112">
        <f t="shared" si="170"/>
        <v>0.78271202790939853</v>
      </c>
      <c r="Q337" s="112" t="str">
        <f t="shared" si="170"/>
        <v/>
      </c>
      <c r="R337" s="112">
        <f t="shared" ref="R337:V337" si="171">IF(R318=0,"",R318/R299)</f>
        <v>0.82159876384308161</v>
      </c>
      <c r="S337" s="112" t="str">
        <f t="shared" si="171"/>
        <v/>
      </c>
      <c r="T337" s="112">
        <f t="shared" si="171"/>
        <v>0.8503728897731796</v>
      </c>
      <c r="U337" s="112">
        <f t="shared" si="171"/>
        <v>0.86176858321083927</v>
      </c>
      <c r="V337" s="112">
        <f t="shared" si="171"/>
        <v>0.87003046095314251</v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0.77625627360508975</v>
      </c>
      <c r="D339" s="112">
        <f t="shared" si="176"/>
        <v>0.77728714299572688</v>
      </c>
      <c r="E339" s="112">
        <f t="shared" si="176"/>
        <v>0.77839730082130376</v>
      </c>
      <c r="F339" s="112">
        <f t="shared" si="176"/>
        <v>0.77951812272683929</v>
      </c>
      <c r="G339" s="112">
        <f t="shared" si="176"/>
        <v>0.78071260017044242</v>
      </c>
      <c r="H339" s="112">
        <f t="shared" si="176"/>
        <v>0.78197367265657813</v>
      </c>
      <c r="I339" s="112">
        <f t="shared" si="176"/>
        <v>0.78331774592973724</v>
      </c>
      <c r="J339" s="112">
        <f t="shared" si="176"/>
        <v>0.78481048956675126</v>
      </c>
      <c r="K339" s="112">
        <f t="shared" si="176"/>
        <v>0.78651009996613297</v>
      </c>
      <c r="L339" s="112">
        <f t="shared" si="176"/>
        <v>0.78843694512547491</v>
      </c>
      <c r="M339" s="112">
        <f t="shared" si="176"/>
        <v>0.79192615878362294</v>
      </c>
      <c r="N339" s="112">
        <f t="shared" si="176"/>
        <v>0.79756437864609031</v>
      </c>
      <c r="O339" s="112">
        <f t="shared" si="176"/>
        <v>0.80610389913358227</v>
      </c>
      <c r="P339" s="112">
        <f t="shared" si="176"/>
        <v>0.81721271906665649</v>
      </c>
      <c r="Q339" s="112">
        <f t="shared" si="176"/>
        <v>0.82811314311122963</v>
      </c>
      <c r="R339" s="112">
        <f t="shared" ref="R339:V339" si="177">IF(R320=0,"",R320/R301)</f>
        <v>0.83592717396286853</v>
      </c>
      <c r="S339" s="112">
        <f t="shared" si="177"/>
        <v>0.84366417033693031</v>
      </c>
      <c r="T339" s="112">
        <f t="shared" si="177"/>
        <v>0.85116190179147466</v>
      </c>
      <c r="U339" s="112">
        <f t="shared" si="177"/>
        <v>0.85820505844539963</v>
      </c>
      <c r="V339" s="112">
        <f t="shared" si="177"/>
        <v>0.86446331183166125</v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0.89360488390393689</v>
      </c>
      <c r="D340" s="113">
        <f t="shared" si="179"/>
        <v>0.89130078254409484</v>
      </c>
      <c r="E340" s="113">
        <f t="shared" si="179"/>
        <v>0.89198427052230156</v>
      </c>
      <c r="F340" s="113">
        <f t="shared" si="179"/>
        <v>0.88605942253880265</v>
      </c>
      <c r="G340" s="113">
        <f t="shared" si="179"/>
        <v>0.88843296478210432</v>
      </c>
      <c r="H340" s="113">
        <f t="shared" si="179"/>
        <v>0.89011210590744594</v>
      </c>
      <c r="I340" s="113">
        <f t="shared" si="179"/>
        <v>0.88003663448720171</v>
      </c>
      <c r="J340" s="113">
        <f t="shared" si="179"/>
        <v>0.89146103317614023</v>
      </c>
      <c r="K340" s="113">
        <f t="shared" si="179"/>
        <v>0.89103130942354292</v>
      </c>
      <c r="L340" s="113">
        <f t="shared" si="179"/>
        <v>0.89294424875425538</v>
      </c>
      <c r="M340" s="113">
        <f t="shared" si="179"/>
        <v>0.89060458207292903</v>
      </c>
      <c r="N340" s="113">
        <f t="shared" si="179"/>
        <v>0.89352610208102901</v>
      </c>
      <c r="O340" s="113">
        <f t="shared" si="179"/>
        <v>0.8943188024542662</v>
      </c>
      <c r="P340" s="113">
        <f t="shared" si="179"/>
        <v>0.9116851802367788</v>
      </c>
      <c r="Q340" s="113">
        <f t="shared" si="179"/>
        <v>0.91782164307897984</v>
      </c>
      <c r="R340" s="113">
        <f t="shared" ref="R340:V340" si="180">IF(R321=0,"",R321/R302)</f>
        <v>0.92095802885512723</v>
      </c>
      <c r="S340" s="113">
        <f t="shared" si="180"/>
        <v>0.92042761336534074</v>
      </c>
      <c r="T340" s="113">
        <f t="shared" si="180"/>
        <v>0.93045914818842468</v>
      </c>
      <c r="U340" s="113">
        <f t="shared" si="180"/>
        <v>0.93348274914468155</v>
      </c>
      <c r="V340" s="113">
        <f t="shared" si="180"/>
        <v>0.94047372259716133</v>
      </c>
      <c r="W340" s="113">
        <f t="shared" ref="W340" si="181">IF(W321=0,"",W321/W302)</f>
        <v>0.9369581166752422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0.77625627360508975</v>
      </c>
      <c r="D341" s="111">
        <f t="shared" si="182"/>
        <v>0.77728714299572677</v>
      </c>
      <c r="E341" s="111">
        <f t="shared" si="182"/>
        <v>0.77839730082130376</v>
      </c>
      <c r="F341" s="111">
        <f t="shared" si="182"/>
        <v>0.77951812272683929</v>
      </c>
      <c r="G341" s="111">
        <f t="shared" si="182"/>
        <v>0.78071260017044242</v>
      </c>
      <c r="H341" s="111">
        <f t="shared" si="182"/>
        <v>0.78197367265657802</v>
      </c>
      <c r="I341" s="111">
        <f t="shared" si="182"/>
        <v>0.78331774592973724</v>
      </c>
      <c r="J341" s="111">
        <f t="shared" si="182"/>
        <v>0.78481048956675137</v>
      </c>
      <c r="K341" s="111">
        <f t="shared" si="182"/>
        <v>0.78651009996613297</v>
      </c>
      <c r="L341" s="111">
        <f t="shared" si="182"/>
        <v>0.78843694512547491</v>
      </c>
      <c r="M341" s="111">
        <f t="shared" si="182"/>
        <v>0.79192615878362294</v>
      </c>
      <c r="N341" s="111">
        <f t="shared" si="182"/>
        <v>0.79756437864609031</v>
      </c>
      <c r="O341" s="111">
        <f t="shared" si="182"/>
        <v>0.80610389913358227</v>
      </c>
      <c r="P341" s="111">
        <f t="shared" si="182"/>
        <v>0.81721271906665649</v>
      </c>
      <c r="Q341" s="111">
        <f t="shared" si="182"/>
        <v>0.82811314311122963</v>
      </c>
      <c r="R341" s="111">
        <f t="shared" ref="R341:V341" si="183">IF(R322=0,"",R322/R303)</f>
        <v>0.83592717396286853</v>
      </c>
      <c r="S341" s="111">
        <f t="shared" si="183"/>
        <v>0.84366417033693031</v>
      </c>
      <c r="T341" s="111">
        <f t="shared" si="183"/>
        <v>0.85116190179147466</v>
      </c>
      <c r="U341" s="111">
        <f t="shared" si="183"/>
        <v>0.85820505844539963</v>
      </c>
      <c r="V341" s="111">
        <f t="shared" si="183"/>
        <v>0.86446331183166125</v>
      </c>
      <c r="W341" s="111">
        <f t="shared" ref="W341" si="184">IF(W322=0,"",W322/W303)</f>
        <v>0.86938976711328297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0.77560244913429854</v>
      </c>
      <c r="D343" s="124">
        <f t="shared" si="188"/>
        <v>0.77690942615596326</v>
      </c>
      <c r="E343" s="124">
        <f t="shared" si="188"/>
        <v>0.77826473202001623</v>
      </c>
      <c r="F343" s="124">
        <f t="shared" si="188"/>
        <v>0.77962662818075845</v>
      </c>
      <c r="G343" s="124">
        <f t="shared" si="188"/>
        <v>0.78103303236268384</v>
      </c>
      <c r="H343" s="124">
        <f t="shared" si="188"/>
        <v>0.7824793039190342</v>
      </c>
      <c r="I343" s="124">
        <f t="shared" si="188"/>
        <v>0.78397478577823299</v>
      </c>
      <c r="J343" s="124">
        <f t="shared" si="188"/>
        <v>0.78555775262027328</v>
      </c>
      <c r="K343" s="124">
        <f t="shared" si="188"/>
        <v>0.78726074799058698</v>
      </c>
      <c r="L343" s="124">
        <f t="shared" si="188"/>
        <v>0.7890924786217951</v>
      </c>
      <c r="M343" s="124">
        <f t="shared" si="188"/>
        <v>0.79158460725550395</v>
      </c>
      <c r="N343" s="124">
        <f t="shared" si="188"/>
        <v>0.79488788882673578</v>
      </c>
      <c r="O343" s="124">
        <f t="shared" si="188"/>
        <v>0.79936888082037838</v>
      </c>
      <c r="P343" s="124">
        <f t="shared" si="188"/>
        <v>0.80522010253588128</v>
      </c>
      <c r="Q343" s="124">
        <f t="shared" si="188"/>
        <v>0.8127615477518576</v>
      </c>
      <c r="R343" s="124">
        <f t="shared" ref="R343:V343" si="189">IF(R324=0,"",R324/R305)</f>
        <v>0.82302052111649326</v>
      </c>
      <c r="S343" s="124">
        <f t="shared" si="189"/>
        <v>0.83582467941454297</v>
      </c>
      <c r="T343" s="124">
        <f t="shared" si="189"/>
        <v>0.84959122619980154</v>
      </c>
      <c r="U343" s="124">
        <f t="shared" si="189"/>
        <v>0.86273736502610299</v>
      </c>
      <c r="V343" s="124">
        <f t="shared" si="189"/>
        <v>0.87368029944726444</v>
      </c>
      <c r="W343" s="124">
        <f t="shared" ref="W343" si="190">IF(W324=0,"",W324/W305)</f>
        <v>0.88186404411964803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0.77560244913429854</v>
      </c>
      <c r="D345" s="45">
        <f t="shared" si="194"/>
        <v>0.77690942615596326</v>
      </c>
      <c r="E345" s="45">
        <f t="shared" si="194"/>
        <v>0.77826473202001623</v>
      </c>
      <c r="F345" s="45">
        <f t="shared" si="194"/>
        <v>0.77962662818075845</v>
      </c>
      <c r="G345" s="45">
        <f t="shared" si="194"/>
        <v>0.78103303236268384</v>
      </c>
      <c r="H345" s="45">
        <f t="shared" si="194"/>
        <v>0.7824793039190342</v>
      </c>
      <c r="I345" s="45">
        <f t="shared" si="194"/>
        <v>0.78397478577823299</v>
      </c>
      <c r="J345" s="45">
        <f t="shared" si="194"/>
        <v>0.78555775262027328</v>
      </c>
      <c r="K345" s="45">
        <f t="shared" si="194"/>
        <v>0.78726074799058698</v>
      </c>
      <c r="L345" s="45">
        <f t="shared" si="194"/>
        <v>0.7890924786217951</v>
      </c>
      <c r="M345" s="45">
        <f t="shared" si="194"/>
        <v>0.79158460725550395</v>
      </c>
      <c r="N345" s="45">
        <f t="shared" si="194"/>
        <v>0.79488788882673578</v>
      </c>
      <c r="O345" s="45">
        <f t="shared" si="194"/>
        <v>0.79936888082037838</v>
      </c>
      <c r="P345" s="45">
        <f t="shared" si="194"/>
        <v>0.80522010253588128</v>
      </c>
      <c r="Q345" s="45">
        <f t="shared" si="194"/>
        <v>0.8127615477518576</v>
      </c>
      <c r="R345" s="45">
        <f t="shared" ref="R345:V345" si="195">IF(R326=0,"",R326/R307)</f>
        <v>0.82302052111649326</v>
      </c>
      <c r="S345" s="45">
        <f t="shared" si="195"/>
        <v>0.83582467941454297</v>
      </c>
      <c r="T345" s="45">
        <f t="shared" si="195"/>
        <v>0.84959122619980154</v>
      </c>
      <c r="U345" s="45">
        <f t="shared" si="195"/>
        <v>0.86273736502610299</v>
      </c>
      <c r="V345" s="45">
        <f t="shared" si="195"/>
        <v>0.87368029944726444</v>
      </c>
      <c r="W345" s="45">
        <f t="shared" ref="W345" si="196">IF(W326=0,"",W326/W307)</f>
        <v>0.88186404411964803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56.544446348006758</v>
      </c>
      <c r="D347" s="117">
        <f t="shared" si="197"/>
        <v>45.84589183037982</v>
      </c>
      <c r="E347" s="117">
        <f t="shared" si="197"/>
        <v>40.635456393638378</v>
      </c>
      <c r="F347" s="117">
        <f t="shared" si="197"/>
        <v>60.360785798729417</v>
      </c>
      <c r="G347" s="117">
        <f t="shared" si="197"/>
        <v>53.09202774636509</v>
      </c>
      <c r="H347" s="117">
        <f t="shared" si="197"/>
        <v>50.439875902315549</v>
      </c>
      <c r="I347" s="117">
        <f t="shared" si="197"/>
        <v>24.99131046990054</v>
      </c>
      <c r="J347" s="117">
        <f t="shared" si="197"/>
        <v>39.039939000362985</v>
      </c>
      <c r="K347" s="117">
        <f t="shared" si="197"/>
        <v>40.358415614458423</v>
      </c>
      <c r="L347" s="117">
        <f t="shared" si="197"/>
        <v>63.462965087878516</v>
      </c>
      <c r="M347" s="117">
        <f t="shared" si="197"/>
        <v>48.02019567211233</v>
      </c>
      <c r="N347" s="117">
        <f t="shared" si="197"/>
        <v>40.194855109455517</v>
      </c>
      <c r="O347" s="117">
        <f t="shared" si="197"/>
        <v>46.10895479268401</v>
      </c>
      <c r="P347" s="117">
        <f t="shared" si="197"/>
        <v>24.381638607751807</v>
      </c>
      <c r="Q347" s="117">
        <f t="shared" si="197"/>
        <v>28.182757134643818</v>
      </c>
      <c r="R347" s="117">
        <f t="shared" ref="R347:V347" si="198">R348+R351+R353+R362</f>
        <v>33.129530717546473</v>
      </c>
      <c r="S347" s="117">
        <f t="shared" si="198"/>
        <v>21.776090056519426</v>
      </c>
      <c r="T347" s="117">
        <f t="shared" si="198"/>
        <v>43.613706624082262</v>
      </c>
      <c r="U347" s="117">
        <f t="shared" si="198"/>
        <v>36.734484187016946</v>
      </c>
      <c r="V347" s="117">
        <f t="shared" si="198"/>
        <v>31.503027215515228</v>
      </c>
      <c r="W347" s="117">
        <f t="shared" ref="W347" si="199">W348+W351+W353+W362</f>
        <v>17.483776731341933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55.683200989198198</v>
      </c>
      <c r="D348" s="122">
        <f t="shared" si="200"/>
        <v>45.38424401757527</v>
      </c>
      <c r="E348" s="122">
        <f t="shared" si="200"/>
        <v>39.932800065870666</v>
      </c>
      <c r="F348" s="122">
        <f t="shared" si="200"/>
        <v>59.133511858979865</v>
      </c>
      <c r="G348" s="122">
        <f t="shared" si="200"/>
        <v>52.02899305022941</v>
      </c>
      <c r="H348" s="122">
        <f t="shared" si="200"/>
        <v>49.469303129755517</v>
      </c>
      <c r="I348" s="122">
        <f t="shared" si="200"/>
        <v>24.508778363303804</v>
      </c>
      <c r="J348" s="122">
        <f t="shared" si="200"/>
        <v>38.223636378264942</v>
      </c>
      <c r="K348" s="122">
        <f t="shared" si="200"/>
        <v>39.45269639086375</v>
      </c>
      <c r="L348" s="122">
        <f t="shared" si="200"/>
        <v>62.300508321367104</v>
      </c>
      <c r="M348" s="122">
        <f t="shared" si="200"/>
        <v>47.000348047720784</v>
      </c>
      <c r="N348" s="122">
        <f t="shared" si="200"/>
        <v>39.535566783426582</v>
      </c>
      <c r="O348" s="122">
        <f t="shared" si="200"/>
        <v>45.462696454519808</v>
      </c>
      <c r="P348" s="122">
        <f t="shared" si="200"/>
        <v>23.683284236769225</v>
      </c>
      <c r="Q348" s="122">
        <f t="shared" si="200"/>
        <v>27.414452110832997</v>
      </c>
      <c r="R348" s="122">
        <f t="shared" ref="R348:V348" si="201">SUM(R349:R350)</f>
        <v>32.338433060393513</v>
      </c>
      <c r="S348" s="122">
        <f t="shared" si="201"/>
        <v>21.10910607529668</v>
      </c>
      <c r="T348" s="122">
        <f t="shared" si="201"/>
        <v>41.615073601276336</v>
      </c>
      <c r="U348" s="122">
        <f t="shared" si="201"/>
        <v>35.632284142373635</v>
      </c>
      <c r="V348" s="122">
        <f t="shared" si="201"/>
        <v>30.621807627822491</v>
      </c>
      <c r="W348" s="122">
        <f t="shared" ref="W348" si="202">SUM(W349:W350)</f>
        <v>17.03368871604664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55.683200989198198</v>
      </c>
      <c r="D349" s="98">
        <v>45.38424401757527</v>
      </c>
      <c r="E349" s="98">
        <v>39.932800065870666</v>
      </c>
      <c r="F349" s="98">
        <v>59.133511858979865</v>
      </c>
      <c r="G349" s="98">
        <v>52.02899305022941</v>
      </c>
      <c r="H349" s="98">
        <v>49.469303129755517</v>
      </c>
      <c r="I349" s="98">
        <v>24.508778363303804</v>
      </c>
      <c r="J349" s="98">
        <v>38.223636378264942</v>
      </c>
      <c r="K349" s="98">
        <v>39.45269639086375</v>
      </c>
      <c r="L349" s="98">
        <v>62.300508321367104</v>
      </c>
      <c r="M349" s="98">
        <v>47.000348047720784</v>
      </c>
      <c r="N349" s="98">
        <v>39.535566783426582</v>
      </c>
      <c r="O349" s="98">
        <v>45.462696454519808</v>
      </c>
      <c r="P349" s="98">
        <v>23.683284236769225</v>
      </c>
      <c r="Q349" s="98">
        <v>27.414452110832997</v>
      </c>
      <c r="R349" s="98">
        <v>32.338433060393513</v>
      </c>
      <c r="S349" s="98">
        <v>21.10910607529668</v>
      </c>
      <c r="T349" s="98">
        <v>41.615073601276336</v>
      </c>
      <c r="U349" s="98">
        <v>35.632284142373635</v>
      </c>
      <c r="V349" s="98">
        <v>30.621807627822491</v>
      </c>
      <c r="W349" s="98">
        <v>17.03368871604664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0.86124535880856035</v>
      </c>
      <c r="D353" s="122">
        <v>0.46164781280454703</v>
      </c>
      <c r="E353" s="122">
        <v>0.70265632776771003</v>
      </c>
      <c r="F353" s="122">
        <v>1.2272739397495533</v>
      </c>
      <c r="G353" s="122">
        <v>1.0630346961356834</v>
      </c>
      <c r="H353" s="122">
        <v>0.97057277256003405</v>
      </c>
      <c r="I353" s="122">
        <v>0.48253210659673723</v>
      </c>
      <c r="J353" s="122">
        <v>0.81630262209804283</v>
      </c>
      <c r="K353" s="122">
        <v>0.90571922359467483</v>
      </c>
      <c r="L353" s="122">
        <v>1.1624567665114116</v>
      </c>
      <c r="M353" s="122">
        <v>1.019847624391548</v>
      </c>
      <c r="N353" s="122">
        <v>0.65928832602893861</v>
      </c>
      <c r="O353" s="122">
        <v>0.64625833816420009</v>
      </c>
      <c r="P353" s="122">
        <v>0.69835437098258335</v>
      </c>
      <c r="Q353" s="122">
        <v>0.76830502381082311</v>
      </c>
      <c r="R353" s="122">
        <v>0.79109765715295766</v>
      </c>
      <c r="S353" s="122">
        <v>0.66698398122274694</v>
      </c>
      <c r="T353" s="122">
        <v>1.9986330228059259</v>
      </c>
      <c r="U353" s="122">
        <v>1.1022000446433142</v>
      </c>
      <c r="V353" s="122">
        <v>0.8812195876927359</v>
      </c>
      <c r="W353" s="122">
        <v>0.45008801529529369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0.85949553686549562</v>
      </c>
      <c r="D354" s="98">
        <v>0.4607421529589098</v>
      </c>
      <c r="E354" s="98">
        <v>0.70149121430290906</v>
      </c>
      <c r="F354" s="98">
        <v>1.2226132586778986</v>
      </c>
      <c r="G354" s="98">
        <v>1.0617843397939759</v>
      </c>
      <c r="H354" s="98">
        <v>0.96687593769369351</v>
      </c>
      <c r="I354" s="98">
        <v>0.48253210659673723</v>
      </c>
      <c r="J354" s="98">
        <v>0.80999643807650035</v>
      </c>
      <c r="K354" s="98">
        <v>0.90126130868484033</v>
      </c>
      <c r="L354" s="98">
        <v>1.1588971436646867</v>
      </c>
      <c r="M354" s="98">
        <v>1.0144555881806021</v>
      </c>
      <c r="N354" s="98">
        <v>0.65725238783116335</v>
      </c>
      <c r="O354" s="98">
        <v>0.64534054763277438</v>
      </c>
      <c r="P354" s="98">
        <v>0.68974966594833298</v>
      </c>
      <c r="Q354" s="98">
        <v>0.76830502381082311</v>
      </c>
      <c r="R354" s="98">
        <v>0.77795056189156908</v>
      </c>
      <c r="S354" s="98">
        <v>0.66698398122274694</v>
      </c>
      <c r="T354" s="98">
        <v>1.9783202905787556</v>
      </c>
      <c r="U354" s="98">
        <v>1.097105900413776</v>
      </c>
      <c r="V354" s="98">
        <v>0.87232835647980955</v>
      </c>
      <c r="W354" s="98">
        <v>0.45008801529529369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1.7498219430646909E-3</v>
      </c>
      <c r="D355" s="98">
        <v>9.0565984563725028E-4</v>
      </c>
      <c r="E355" s="98">
        <v>1.1651134648009338E-3</v>
      </c>
      <c r="F355" s="98">
        <v>4.6606810716546716E-3</v>
      </c>
      <c r="G355" s="98">
        <v>1.2503563417074416E-3</v>
      </c>
      <c r="H355" s="98">
        <v>3.6968348663405635E-3</v>
      </c>
      <c r="I355" s="98">
        <v>0</v>
      </c>
      <c r="J355" s="98">
        <v>6.3061840215424729E-3</v>
      </c>
      <c r="K355" s="98">
        <v>4.4579149098344859E-3</v>
      </c>
      <c r="L355" s="98">
        <v>3.5596228467249945E-3</v>
      </c>
      <c r="M355" s="98">
        <v>5.3920362109457507E-3</v>
      </c>
      <c r="N355" s="98">
        <v>2.0359381977752195E-3</v>
      </c>
      <c r="O355" s="98">
        <v>9.1779053142571206E-4</v>
      </c>
      <c r="P355" s="98">
        <v>8.6047050342503636E-3</v>
      </c>
      <c r="Q355" s="98">
        <v>0</v>
      </c>
      <c r="R355" s="98">
        <v>1.3147095261388577E-2</v>
      </c>
      <c r="S355" s="98">
        <v>0</v>
      </c>
      <c r="T355" s="98">
        <v>2.0312732227170432E-2</v>
      </c>
      <c r="U355" s="98">
        <v>5.0941442295381533E-3</v>
      </c>
      <c r="V355" s="98">
        <v>8.8912312129263583E-3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1.7498219430646909E-3</v>
      </c>
      <c r="D356" s="101">
        <v>9.0565984563725028E-4</v>
      </c>
      <c r="E356" s="101">
        <v>1.1651134648009338E-3</v>
      </c>
      <c r="F356" s="101">
        <v>4.6606810716546716E-3</v>
      </c>
      <c r="G356" s="101">
        <v>1.2503563417074416E-3</v>
      </c>
      <c r="H356" s="101">
        <v>3.6968348663405635E-3</v>
      </c>
      <c r="I356" s="101">
        <v>0</v>
      </c>
      <c r="J356" s="101">
        <v>6.3061840215424729E-3</v>
      </c>
      <c r="K356" s="101">
        <v>4.4579149098344859E-3</v>
      </c>
      <c r="L356" s="101">
        <v>3.5596228467249945E-3</v>
      </c>
      <c r="M356" s="101">
        <v>5.3920362109457507E-3</v>
      </c>
      <c r="N356" s="101">
        <v>2.0359381977752195E-3</v>
      </c>
      <c r="O356" s="101">
        <v>9.1779053142571206E-4</v>
      </c>
      <c r="P356" s="101">
        <v>8.6047050342503636E-3</v>
      </c>
      <c r="Q356" s="101">
        <v>0</v>
      </c>
      <c r="R356" s="101">
        <v>1.3147095261388577E-2</v>
      </c>
      <c r="S356" s="101">
        <v>0</v>
      </c>
      <c r="T356" s="101">
        <v>2.0312732227170432E-2</v>
      </c>
      <c r="U356" s="101">
        <v>5.0941442295381533E-3</v>
      </c>
      <c r="V356" s="101">
        <v>8.8912312129263583E-3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20985.615219537045</v>
      </c>
      <c r="D366" s="117">
        <f t="shared" si="204"/>
        <v>17792.131351004457</v>
      </c>
      <c r="E366" s="117">
        <f t="shared" si="204"/>
        <v>15908.114538251351</v>
      </c>
      <c r="F366" s="117">
        <f t="shared" si="204"/>
        <v>20611.434712693597</v>
      </c>
      <c r="G366" s="117">
        <f t="shared" si="204"/>
        <v>17689.855158331782</v>
      </c>
      <c r="H366" s="117">
        <f t="shared" si="204"/>
        <v>16238.765255336568</v>
      </c>
      <c r="I366" s="117">
        <f t="shared" si="204"/>
        <v>11311.023028392099</v>
      </c>
      <c r="J366" s="117">
        <f t="shared" si="204"/>
        <v>12680.426565277154</v>
      </c>
      <c r="K366" s="117">
        <f t="shared" si="204"/>
        <v>14412.810776679926</v>
      </c>
      <c r="L366" s="117">
        <f t="shared" si="204"/>
        <v>16464.723250762701</v>
      </c>
      <c r="M366" s="117">
        <f t="shared" si="204"/>
        <v>16110.095236156156</v>
      </c>
      <c r="N366" s="117">
        <f t="shared" si="204"/>
        <v>14480.923185579273</v>
      </c>
      <c r="O366" s="117">
        <f t="shared" si="204"/>
        <v>17325.966485564542</v>
      </c>
      <c r="P366" s="117">
        <f t="shared" si="204"/>
        <v>13642.452631032043</v>
      </c>
      <c r="Q366" s="117">
        <f t="shared" si="204"/>
        <v>10910.53545000104</v>
      </c>
      <c r="R366" s="117">
        <f t="shared" ref="R366:V366" si="205">R367+R370+R372+R381</f>
        <v>10337.230688457716</v>
      </c>
      <c r="S366" s="117">
        <f t="shared" si="205"/>
        <v>7797.4603308212263</v>
      </c>
      <c r="T366" s="117">
        <f t="shared" si="205"/>
        <v>10391.339524118832</v>
      </c>
      <c r="U366" s="117">
        <f t="shared" si="205"/>
        <v>9623.9051243074282</v>
      </c>
      <c r="V366" s="117">
        <f t="shared" si="205"/>
        <v>10925.552139342228</v>
      </c>
      <c r="W366" s="117">
        <f t="shared" ref="W366" si="206">W367+W370+W372+W381</f>
        <v>8635.070805879317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18153.990373921421</v>
      </c>
      <c r="D367" s="122">
        <f t="shared" si="207"/>
        <v>14878.044659180894</v>
      </c>
      <c r="E367" s="122">
        <f t="shared" si="207"/>
        <v>12993.335435467427</v>
      </c>
      <c r="F367" s="122">
        <f t="shared" si="207"/>
        <v>17449.379018621228</v>
      </c>
      <c r="G367" s="122">
        <f t="shared" si="207"/>
        <v>14602.412201614241</v>
      </c>
      <c r="H367" s="122">
        <f t="shared" si="207"/>
        <v>13190.468165298602</v>
      </c>
      <c r="I367" s="122">
        <f t="shared" si="207"/>
        <v>8242.2108100267669</v>
      </c>
      <c r="J367" s="122">
        <f t="shared" si="207"/>
        <v>9785.9676543523365</v>
      </c>
      <c r="K367" s="122">
        <f t="shared" si="207"/>
        <v>11549.513210560221</v>
      </c>
      <c r="L367" s="122">
        <f t="shared" si="207"/>
        <v>13470.216085706857</v>
      </c>
      <c r="M367" s="122">
        <f t="shared" si="207"/>
        <v>13108.198061513905</v>
      </c>
      <c r="N367" s="122">
        <f t="shared" si="207"/>
        <v>11580.838492507994</v>
      </c>
      <c r="O367" s="122">
        <f t="shared" si="207"/>
        <v>14554.815707816171</v>
      </c>
      <c r="P367" s="122">
        <f t="shared" si="207"/>
        <v>11129.812151091097</v>
      </c>
      <c r="Q367" s="122">
        <f t="shared" si="207"/>
        <v>8483.8210397687653</v>
      </c>
      <c r="R367" s="122">
        <f t="shared" ref="R367:V367" si="208">SUM(R368:R369)</f>
        <v>7875.2024612832756</v>
      </c>
      <c r="S367" s="122">
        <f t="shared" si="208"/>
        <v>5205.402369069021</v>
      </c>
      <c r="T367" s="122">
        <f t="shared" si="208"/>
        <v>7693.979336219878</v>
      </c>
      <c r="U367" s="122">
        <f t="shared" si="208"/>
        <v>7084.5036266070229</v>
      </c>
      <c r="V367" s="122">
        <f t="shared" si="208"/>
        <v>8388.4151893218786</v>
      </c>
      <c r="W367" s="122">
        <f t="shared" ref="W367" si="209">SUM(W368:W369)</f>
        <v>6059.0098377919821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17888.613272687671</v>
      </c>
      <c r="D368" s="98">
        <v>14662.39317502972</v>
      </c>
      <c r="E368" s="98">
        <v>12808.124800015992</v>
      </c>
      <c r="F368" s="98">
        <v>17200.77766603895</v>
      </c>
      <c r="G368" s="98">
        <v>14395.14636686793</v>
      </c>
      <c r="H368" s="98">
        <v>13006.028974779294</v>
      </c>
      <c r="I368" s="98">
        <v>8128.0804052756775</v>
      </c>
      <c r="J368" s="98">
        <v>9650.5770087683686</v>
      </c>
      <c r="K368" s="98">
        <v>11390.215661855511</v>
      </c>
      <c r="L368" s="98">
        <v>13285.132179582348</v>
      </c>
      <c r="M368" s="98">
        <v>12928.277672537086</v>
      </c>
      <c r="N368" s="98">
        <v>11419.383182556476</v>
      </c>
      <c r="O368" s="98">
        <v>14346.604403231107</v>
      </c>
      <c r="P368" s="98">
        <v>10965.309496264099</v>
      </c>
      <c r="Q368" s="98">
        <v>8355.2650427866974</v>
      </c>
      <c r="R368" s="98">
        <v>7755.9093372274747</v>
      </c>
      <c r="S368" s="98">
        <v>5126.6775960347459</v>
      </c>
      <c r="T368" s="98">
        <v>7577.3334016496292</v>
      </c>
      <c r="U368" s="98">
        <v>6978.0618672267365</v>
      </c>
      <c r="V368" s="98">
        <v>8262.0014561801545</v>
      </c>
      <c r="W368" s="98">
        <v>5968.2762751092769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265.37710123375069</v>
      </c>
      <c r="D369" s="98">
        <v>215.65148415117378</v>
      </c>
      <c r="E369" s="98">
        <v>185.21063545143474</v>
      </c>
      <c r="F369" s="98">
        <v>248.60135258227777</v>
      </c>
      <c r="G369" s="98">
        <v>207.26583474631062</v>
      </c>
      <c r="H369" s="98">
        <v>184.43919051930746</v>
      </c>
      <c r="I369" s="98">
        <v>114.13040475108929</v>
      </c>
      <c r="J369" s="98">
        <v>135.39064558396839</v>
      </c>
      <c r="K369" s="98">
        <v>159.29754870471055</v>
      </c>
      <c r="L369" s="98">
        <v>185.08390612450901</v>
      </c>
      <c r="M369" s="98">
        <v>179.92038897681996</v>
      </c>
      <c r="N369" s="98">
        <v>161.45530995151745</v>
      </c>
      <c r="O369" s="98">
        <v>208.21130458506298</v>
      </c>
      <c r="P369" s="98">
        <v>164.5026548269974</v>
      </c>
      <c r="Q369" s="98">
        <v>128.55599698206851</v>
      </c>
      <c r="R369" s="98">
        <v>119.29312405580123</v>
      </c>
      <c r="S369" s="98">
        <v>78.724773034274946</v>
      </c>
      <c r="T369" s="98">
        <v>116.64593457024911</v>
      </c>
      <c r="U369" s="98">
        <v>106.44175938028654</v>
      </c>
      <c r="V369" s="98">
        <v>126.41373314172331</v>
      </c>
      <c r="W369" s="98">
        <v>90.733562682705454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1.1535957463858406</v>
      </c>
      <c r="D370" s="122">
        <f t="shared" si="210"/>
        <v>0.77894249621609579</v>
      </c>
      <c r="E370" s="122">
        <f t="shared" si="210"/>
        <v>24.809929057526027</v>
      </c>
      <c r="F370" s="122">
        <f t="shared" si="210"/>
        <v>28.681760008097989</v>
      </c>
      <c r="G370" s="122">
        <f t="shared" si="210"/>
        <v>29.473164280528813</v>
      </c>
      <c r="H370" s="122">
        <f t="shared" si="210"/>
        <v>56.57241687436089</v>
      </c>
      <c r="I370" s="122">
        <f t="shared" si="210"/>
        <v>35.644288045189228</v>
      </c>
      <c r="J370" s="122">
        <f t="shared" si="210"/>
        <v>29.316118467160848</v>
      </c>
      <c r="K370" s="122">
        <f t="shared" si="210"/>
        <v>27.083756190501589</v>
      </c>
      <c r="L370" s="122">
        <f t="shared" si="210"/>
        <v>35.1896341894332</v>
      </c>
      <c r="M370" s="122">
        <f t="shared" si="210"/>
        <v>31.158501970713328</v>
      </c>
      <c r="N370" s="122">
        <f t="shared" si="210"/>
        <v>26.134115912170238</v>
      </c>
      <c r="O370" s="122">
        <f t="shared" si="210"/>
        <v>23.487837435908954</v>
      </c>
      <c r="P370" s="122">
        <f t="shared" si="210"/>
        <v>8.4236804577018702</v>
      </c>
      <c r="Q370" s="122">
        <f t="shared" si="210"/>
        <v>7.0962604303176811</v>
      </c>
      <c r="R370" s="122">
        <f t="shared" si="210"/>
        <v>3.3057479242914272</v>
      </c>
      <c r="S370" s="122">
        <f t="shared" si="210"/>
        <v>6.0315229137282005</v>
      </c>
      <c r="T370" s="122">
        <f t="shared" si="210"/>
        <v>6.1753994475632217</v>
      </c>
      <c r="U370" s="122">
        <f t="shared" si="210"/>
        <v>8.0890936832026998</v>
      </c>
      <c r="V370" s="122">
        <f t="shared" si="210"/>
        <v>14.076432961409729</v>
      </c>
      <c r="W370" s="122">
        <f t="shared" si="210"/>
        <v>8.4695244010422108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1.1535957463858406</v>
      </c>
      <c r="D371" s="98">
        <f>RES_hhdet_in_fech!D29</f>
        <v>0.77894249621609579</v>
      </c>
      <c r="E371" s="98">
        <f>RES_hhdet_in_fech!E29</f>
        <v>24.809929057526027</v>
      </c>
      <c r="F371" s="98">
        <f>RES_hhdet_in_fech!F29</f>
        <v>28.681760008097989</v>
      </c>
      <c r="G371" s="98">
        <f>RES_hhdet_in_fech!G29</f>
        <v>29.473164280528813</v>
      </c>
      <c r="H371" s="98">
        <f>RES_hhdet_in_fech!H29</f>
        <v>56.57241687436089</v>
      </c>
      <c r="I371" s="98">
        <f>RES_hhdet_in_fech!I29</f>
        <v>35.644288045189228</v>
      </c>
      <c r="J371" s="98">
        <f>RES_hhdet_in_fech!J29</f>
        <v>29.316118467160848</v>
      </c>
      <c r="K371" s="98">
        <f>RES_hhdet_in_fech!K29</f>
        <v>27.083756190501589</v>
      </c>
      <c r="L371" s="98">
        <f>RES_hhdet_in_fech!L29</f>
        <v>35.1896341894332</v>
      </c>
      <c r="M371" s="98">
        <f>RES_hhdet_in_fech!M29</f>
        <v>31.158501970713328</v>
      </c>
      <c r="N371" s="98">
        <f>RES_hhdet_in_fech!N29</f>
        <v>26.134115912170238</v>
      </c>
      <c r="O371" s="98">
        <f>RES_hhdet_in_fech!O29</f>
        <v>23.487837435908954</v>
      </c>
      <c r="P371" s="98">
        <f>RES_hhdet_in_fech!P29</f>
        <v>8.4236804577018702</v>
      </c>
      <c r="Q371" s="98">
        <f>RES_hhdet_in_fech!Q29</f>
        <v>7.0962604303176811</v>
      </c>
      <c r="R371" s="98">
        <f>RES_hhdet_in_fech!R29</f>
        <v>3.3057479242914272</v>
      </c>
      <c r="S371" s="98">
        <f>RES_hhdet_in_fech!S29</f>
        <v>6.0315229137282005</v>
      </c>
      <c r="T371" s="98">
        <f>RES_hhdet_in_fech!T29</f>
        <v>6.1753994475632217</v>
      </c>
      <c r="U371" s="98">
        <f>RES_hhdet_in_fech!U29</f>
        <v>8.0890936832026998</v>
      </c>
      <c r="V371" s="98">
        <f>RES_hhdet_in_fech!V29</f>
        <v>14.076432961409729</v>
      </c>
      <c r="W371" s="98">
        <f>RES_hhdet_in_fech!W29</f>
        <v>8.4695244010422108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2002.1524080173899</v>
      </c>
      <c r="D372" s="122">
        <v>2063.8147109193028</v>
      </c>
      <c r="E372" s="122">
        <v>2021.8477975765466</v>
      </c>
      <c r="F372" s="122">
        <v>2239.1988496067611</v>
      </c>
      <c r="G372" s="122">
        <v>2145.1372714090653</v>
      </c>
      <c r="H372" s="122">
        <v>2097.4652659031035</v>
      </c>
      <c r="I372" s="122">
        <v>2189.0392316153348</v>
      </c>
      <c r="J372" s="122">
        <v>2060.7717951573877</v>
      </c>
      <c r="K372" s="122">
        <v>2036.7470651774813</v>
      </c>
      <c r="L372" s="122">
        <v>2141.2105054035783</v>
      </c>
      <c r="M372" s="122">
        <v>2221.6541808329862</v>
      </c>
      <c r="N372" s="122">
        <v>2117.4043983257357</v>
      </c>
      <c r="O372" s="122">
        <v>1998.2436300059867</v>
      </c>
      <c r="P372" s="122">
        <v>1792.7773628167656</v>
      </c>
      <c r="Q372" s="122">
        <v>1743.406834443404</v>
      </c>
      <c r="R372" s="122">
        <v>1813.9105768174059</v>
      </c>
      <c r="S372" s="122">
        <v>1903.9907113370871</v>
      </c>
      <c r="T372" s="122">
        <v>2050.4836714642979</v>
      </c>
      <c r="U372" s="122">
        <v>1898.6421688789276</v>
      </c>
      <c r="V372" s="122">
        <v>1908.957658610668</v>
      </c>
      <c r="W372" s="122">
        <v>1926.1816115686115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2328.404342220314</v>
      </c>
      <c r="D373" s="98">
        <v>2342.1148910866746</v>
      </c>
      <c r="E373" s="98">
        <v>2014.4116354071696</v>
      </c>
      <c r="F373" s="98">
        <v>2814.9413668712905</v>
      </c>
      <c r="G373" s="98">
        <v>2460.0892016616526</v>
      </c>
      <c r="H373" s="98">
        <v>2616.0819195037702</v>
      </c>
      <c r="I373" s="98">
        <v>2180.8982234917921</v>
      </c>
      <c r="J373" s="98">
        <v>2493.5335251715628</v>
      </c>
      <c r="K373" s="98">
        <v>2417.7438433675761</v>
      </c>
      <c r="L373" s="98">
        <v>2499.5971897821346</v>
      </c>
      <c r="M373" s="98">
        <v>2678.9559895221214</v>
      </c>
      <c r="N373" s="98">
        <v>2389.2201534910264</v>
      </c>
      <c r="O373" s="98">
        <v>2066.1145452393162</v>
      </c>
      <c r="P373" s="98">
        <v>2107.1509971184878</v>
      </c>
      <c r="Q373" s="98">
        <v>1612.1161514450641</v>
      </c>
      <c r="R373" s="98">
        <v>2086.9476624957492</v>
      </c>
      <c r="S373" s="98">
        <v>1673.9942221034255</v>
      </c>
      <c r="T373" s="98">
        <v>2337.3400180581152</v>
      </c>
      <c r="U373" s="98">
        <v>2067.4920693115037</v>
      </c>
      <c r="V373" s="98">
        <v>2213.3426412994572</v>
      </c>
      <c r="W373" s="98">
        <v>1950.1673492446857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1907.4128884225829</v>
      </c>
      <c r="D374" s="98">
        <v>1929.3759010152849</v>
      </c>
      <c r="E374" s="98">
        <v>1660.7158533317631</v>
      </c>
      <c r="F374" s="98">
        <v>2350.3962189571512</v>
      </c>
      <c r="G374" s="98">
        <v>2050.4902298181364</v>
      </c>
      <c r="H374" s="98">
        <v>2181.2530220196013</v>
      </c>
      <c r="I374" s="98">
        <v>0</v>
      </c>
      <c r="J374" s="98">
        <v>2087.2879491821518</v>
      </c>
      <c r="K374" s="98">
        <v>2032.371377182531</v>
      </c>
      <c r="L374" s="98">
        <v>2104.3249474990289</v>
      </c>
      <c r="M374" s="98">
        <v>2281.793422295766</v>
      </c>
      <c r="N374" s="98">
        <v>2054.6043010571275</v>
      </c>
      <c r="O374" s="98">
        <v>1809.4739048321981</v>
      </c>
      <c r="P374" s="98">
        <v>1852.6340671103681</v>
      </c>
      <c r="Q374" s="98">
        <v>0</v>
      </c>
      <c r="R374" s="98">
        <v>1881.2543145019915</v>
      </c>
      <c r="S374" s="98">
        <v>0</v>
      </c>
      <c r="T374" s="98">
        <v>2139.946510944596</v>
      </c>
      <c r="U374" s="98">
        <v>1906.4971585972444</v>
      </c>
      <c r="V374" s="98">
        <v>2044.8536964973041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962.87965699544952</v>
      </c>
      <c r="D375" s="101">
        <v>996.72020342187227</v>
      </c>
      <c r="E375" s="101">
        <v>854.8405417627323</v>
      </c>
      <c r="F375" s="101">
        <v>1282.3233270752639</v>
      </c>
      <c r="G375" s="101">
        <v>1100.8596070676542</v>
      </c>
      <c r="H375" s="101">
        <v>1162.4389562864951</v>
      </c>
      <c r="I375" s="101">
        <v>0</v>
      </c>
      <c r="J375" s="101">
        <v>1110.4391656176215</v>
      </c>
      <c r="K375" s="101">
        <v>1090.2532991514754</v>
      </c>
      <c r="L375" s="101">
        <v>1119.2937786849402</v>
      </c>
      <c r="M375" s="101">
        <v>1249.3017235581108</v>
      </c>
      <c r="N375" s="101">
        <v>1120.3216883337843</v>
      </c>
      <c r="O375" s="101">
        <v>1010.0705795757527</v>
      </c>
      <c r="P375" s="101">
        <v>923.89000921778177</v>
      </c>
      <c r="Q375" s="101">
        <v>0</v>
      </c>
      <c r="R375" s="101">
        <v>918.66548586050624</v>
      </c>
      <c r="S375" s="101">
        <v>0</v>
      </c>
      <c r="T375" s="101">
        <v>1004.7233068000593</v>
      </c>
      <c r="U375" s="101">
        <v>897.01430349324755</v>
      </c>
      <c r="V375" s="101">
        <v>910.25188811966939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944.53323142713327</v>
      </c>
      <c r="D376" s="104">
        <v>932.65569759341247</v>
      </c>
      <c r="E376" s="104">
        <v>805.87531156903071</v>
      </c>
      <c r="F376" s="104">
        <v>1068.0728918818875</v>
      </c>
      <c r="G376" s="104">
        <v>949.63062275048196</v>
      </c>
      <c r="H376" s="104">
        <v>1018.8140657331062</v>
      </c>
      <c r="I376" s="104">
        <v>0</v>
      </c>
      <c r="J376" s="104">
        <v>976.84878356453021</v>
      </c>
      <c r="K376" s="104">
        <v>942.11807803105535</v>
      </c>
      <c r="L376" s="104">
        <v>985.03116881408891</v>
      </c>
      <c r="M376" s="104">
        <v>1032.491698737655</v>
      </c>
      <c r="N376" s="104">
        <v>934.28261272334328</v>
      </c>
      <c r="O376" s="104">
        <v>799.40332525644556</v>
      </c>
      <c r="P376" s="104">
        <v>928.7440578925864</v>
      </c>
      <c r="Q376" s="104">
        <v>0</v>
      </c>
      <c r="R376" s="104">
        <v>962.58882864148552</v>
      </c>
      <c r="S376" s="104">
        <v>0</v>
      </c>
      <c r="T376" s="104">
        <v>1135.223204144537</v>
      </c>
      <c r="U376" s="104">
        <v>1009.4828551039968</v>
      </c>
      <c r="V376" s="104">
        <v>1134.6018083776351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2052.8842114382232</v>
      </c>
      <c r="D377" s="101">
        <v>2144.3550435602137</v>
      </c>
      <c r="E377" s="101">
        <v>2182.5843609624571</v>
      </c>
      <c r="F377" s="101">
        <v>2219.2999091187162</v>
      </c>
      <c r="G377" s="101">
        <v>2214.5904262413155</v>
      </c>
      <c r="H377" s="101">
        <v>2165.2160881675441</v>
      </c>
      <c r="I377" s="101">
        <v>2350.6491317685536</v>
      </c>
      <c r="J377" s="101">
        <v>2168.4959644555556</v>
      </c>
      <c r="K377" s="101">
        <v>2185.2458749375201</v>
      </c>
      <c r="L377" s="101">
        <v>2217.8888706951061</v>
      </c>
      <c r="M377" s="101">
        <v>2364.5595240291018</v>
      </c>
      <c r="N377" s="101">
        <v>2230.857592935839</v>
      </c>
      <c r="O377" s="101">
        <v>2153.2821306905148</v>
      </c>
      <c r="P377" s="101">
        <v>1914.1787087002344</v>
      </c>
      <c r="Q377" s="101">
        <v>1941.6030023123706</v>
      </c>
      <c r="R377" s="101">
        <v>1929.0107969203689</v>
      </c>
      <c r="S377" s="101">
        <v>2051.27546224566</v>
      </c>
      <c r="T377" s="101">
        <v>2127.1155583956343</v>
      </c>
      <c r="U377" s="101">
        <v>2012.741626796163</v>
      </c>
      <c r="V377" s="101">
        <v>1982.3244919345195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1784.0510717602263</v>
      </c>
      <c r="D378" s="104">
        <v>1871.3484363352386</v>
      </c>
      <c r="E378" s="104">
        <v>1907.0255944020973</v>
      </c>
      <c r="F378" s="104">
        <v>1954.0398197838263</v>
      </c>
      <c r="G378" s="104">
        <v>1947.4197647593523</v>
      </c>
      <c r="H378" s="104">
        <v>1902.8280274015665</v>
      </c>
      <c r="I378" s="104">
        <v>2092.7525015780807</v>
      </c>
      <c r="J378" s="104">
        <v>1909.7303927384219</v>
      </c>
      <c r="K378" s="104">
        <v>1929.8751235891912</v>
      </c>
      <c r="L378" s="104">
        <v>1958.8708577929815</v>
      </c>
      <c r="M378" s="104">
        <v>2103.4458191448484</v>
      </c>
      <c r="N378" s="104">
        <v>1991.5473855365262</v>
      </c>
      <c r="O378" s="104">
        <v>1941.3925176494834</v>
      </c>
      <c r="P378" s="104">
        <v>1718.0961889572914</v>
      </c>
      <c r="Q378" s="104">
        <v>1755.8156960512706</v>
      </c>
      <c r="R378" s="104">
        <v>1755.0367753276305</v>
      </c>
      <c r="S378" s="104">
        <v>1883.3179465819787</v>
      </c>
      <c r="T378" s="104">
        <v>1947.4964723162047</v>
      </c>
      <c r="U378" s="104">
        <v>1851.3689431409498</v>
      </c>
      <c r="V378" s="104">
        <v>1820.6519164338802</v>
      </c>
      <c r="W378" s="104">
        <v>1924.0713319116239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848.35594704546293</v>
      </c>
      <c r="D379" s="98">
        <v>913.34695873920452</v>
      </c>
      <c r="E379" s="98">
        <v>929.54084708994765</v>
      </c>
      <c r="F379" s="98">
        <v>1009.808280852504</v>
      </c>
      <c r="G379" s="98">
        <v>990.79039492376501</v>
      </c>
      <c r="H379" s="98">
        <v>959.04823650993671</v>
      </c>
      <c r="I379" s="98">
        <v>1158.6257229594173</v>
      </c>
      <c r="J379" s="98">
        <v>963.24473866141454</v>
      </c>
      <c r="K379" s="98">
        <v>985.03941010901212</v>
      </c>
      <c r="L379" s="98">
        <v>991.23351853091253</v>
      </c>
      <c r="M379" s="98">
        <v>1105.8926635232874</v>
      </c>
      <c r="N379" s="98">
        <v>1047.4827088741226</v>
      </c>
      <c r="O379" s="98">
        <v>1058.137245951496</v>
      </c>
      <c r="P379" s="98">
        <v>830.10893585627787</v>
      </c>
      <c r="Q379" s="98">
        <v>839.44782963250373</v>
      </c>
      <c r="R379" s="98">
        <v>845.48775994291077</v>
      </c>
      <c r="S379" s="98">
        <v>958.57810793845317</v>
      </c>
      <c r="T379" s="98">
        <v>909.91866474379469</v>
      </c>
      <c r="U379" s="98">
        <v>868.49341074154199</v>
      </c>
      <c r="V379" s="98">
        <v>799.61103149464145</v>
      </c>
      <c r="W379" s="98">
        <v>928.69507797363178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935.69512471476332</v>
      </c>
      <c r="D380" s="98">
        <v>958.00147759603419</v>
      </c>
      <c r="E380" s="98">
        <v>977.48474731214947</v>
      </c>
      <c r="F380" s="98">
        <v>944.23153893132235</v>
      </c>
      <c r="G380" s="98">
        <v>956.62936983558745</v>
      </c>
      <c r="H380" s="98">
        <v>943.77979089162989</v>
      </c>
      <c r="I380" s="98">
        <v>934.12677861866325</v>
      </c>
      <c r="J380" s="98">
        <v>946.48565407700733</v>
      </c>
      <c r="K380" s="98">
        <v>944.83571348017904</v>
      </c>
      <c r="L380" s="98">
        <v>967.63733926206896</v>
      </c>
      <c r="M380" s="98">
        <v>997.55315562156102</v>
      </c>
      <c r="N380" s="98">
        <v>944.0646766624036</v>
      </c>
      <c r="O380" s="98">
        <v>883.25527169798761</v>
      </c>
      <c r="P380" s="98">
        <v>887.98725310101315</v>
      </c>
      <c r="Q380" s="98">
        <v>916.36786641876711</v>
      </c>
      <c r="R380" s="98">
        <v>909.54901538471995</v>
      </c>
      <c r="S380" s="98">
        <v>924.73983864352522</v>
      </c>
      <c r="T380" s="98">
        <v>1037.5778075724104</v>
      </c>
      <c r="U380" s="98">
        <v>982.87553239940814</v>
      </c>
      <c r="V380" s="98">
        <v>1021.0408849392387</v>
      </c>
      <c r="W380" s="98">
        <v>995.37625393799203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828.31884185184742</v>
      </c>
      <c r="D381" s="122">
        <v>849.49303840804339</v>
      </c>
      <c r="E381" s="122">
        <v>868.12137614985033</v>
      </c>
      <c r="F381" s="122">
        <v>894.17508445751241</v>
      </c>
      <c r="G381" s="122">
        <v>912.83252102794791</v>
      </c>
      <c r="H381" s="122">
        <v>894.2594072605026</v>
      </c>
      <c r="I381" s="122">
        <v>844.12869870480904</v>
      </c>
      <c r="J381" s="122">
        <v>804.37099730027035</v>
      </c>
      <c r="K381" s="122">
        <v>799.46674475172313</v>
      </c>
      <c r="L381" s="122">
        <v>818.1070254628338</v>
      </c>
      <c r="M381" s="122">
        <v>749.0844918385518</v>
      </c>
      <c r="N381" s="122">
        <v>756.54617883337357</v>
      </c>
      <c r="O381" s="122">
        <v>749.41931030647652</v>
      </c>
      <c r="P381" s="122">
        <v>711.43943666648045</v>
      </c>
      <c r="Q381" s="122">
        <v>676.21131535855227</v>
      </c>
      <c r="R381" s="122">
        <v>644.81190243274273</v>
      </c>
      <c r="S381" s="122">
        <v>682.03572750138903</v>
      </c>
      <c r="T381" s="122">
        <v>640.70111698709218</v>
      </c>
      <c r="U381" s="122">
        <v>632.67023513827473</v>
      </c>
      <c r="V381" s="122">
        <v>614.10285844826922</v>
      </c>
      <c r="W381" s="122">
        <v>641.40983211768162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828.31884185184742</v>
      </c>
      <c r="D383" s="33">
        <v>849.49303840804339</v>
      </c>
      <c r="E383" s="33">
        <v>868.12137614985033</v>
      </c>
      <c r="F383" s="33">
        <v>894.17508445751241</v>
      </c>
      <c r="G383" s="33">
        <v>912.83252102794791</v>
      </c>
      <c r="H383" s="33">
        <v>894.2594072605026</v>
      </c>
      <c r="I383" s="33">
        <v>844.12869870480904</v>
      </c>
      <c r="J383" s="33">
        <v>804.37099730027035</v>
      </c>
      <c r="K383" s="33">
        <v>799.46674475172313</v>
      </c>
      <c r="L383" s="33">
        <v>818.1070254628338</v>
      </c>
      <c r="M383" s="33">
        <v>749.0844918385518</v>
      </c>
      <c r="N383" s="33">
        <v>756.54617883337357</v>
      </c>
      <c r="O383" s="33">
        <v>749.41931030647652</v>
      </c>
      <c r="P383" s="33">
        <v>711.43943666648045</v>
      </c>
      <c r="Q383" s="33">
        <v>676.21131535855227</v>
      </c>
      <c r="R383" s="33">
        <v>644.81190243274273</v>
      </c>
      <c r="S383" s="33">
        <v>682.03572750138903</v>
      </c>
      <c r="T383" s="33">
        <v>640.70111698709218</v>
      </c>
      <c r="U383" s="33">
        <v>632.67023513827473</v>
      </c>
      <c r="V383" s="33">
        <v>614.10285844826922</v>
      </c>
      <c r="W383" s="33">
        <v>641.40983211768162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13596.1099039731</v>
      </c>
      <c r="D385" s="117">
        <f t="shared" si="211"/>
        <v>11706.047456914352</v>
      </c>
      <c r="E385" s="117">
        <f t="shared" si="211"/>
        <v>10664.130778187568</v>
      </c>
      <c r="F385" s="117">
        <f t="shared" si="211"/>
        <v>13713.062531895179</v>
      </c>
      <c r="G385" s="117">
        <f t="shared" si="211"/>
        <v>11955.08606002033</v>
      </c>
      <c r="H385" s="117">
        <f t="shared" si="211"/>
        <v>11159.201339896928</v>
      </c>
      <c r="I385" s="117">
        <f t="shared" si="211"/>
        <v>7999.2494607418057</v>
      </c>
      <c r="J385" s="117">
        <f t="shared" si="211"/>
        <v>8913.1220146169235</v>
      </c>
      <c r="K385" s="117">
        <f t="shared" si="211"/>
        <v>10160.224190771354</v>
      </c>
      <c r="L385" s="117">
        <f t="shared" si="211"/>
        <v>11615.452222086235</v>
      </c>
      <c r="M385" s="117">
        <f t="shared" si="211"/>
        <v>11579.239693226729</v>
      </c>
      <c r="N385" s="117">
        <f t="shared" si="211"/>
        <v>10610.627873279387</v>
      </c>
      <c r="O385" s="117">
        <f t="shared" si="211"/>
        <v>12954.004584267344</v>
      </c>
      <c r="P385" s="117">
        <f t="shared" si="211"/>
        <v>10531.449738560061</v>
      </c>
      <c r="Q385" s="117">
        <f t="shared" si="211"/>
        <v>8682.6662000504421</v>
      </c>
      <c r="R385" s="117">
        <f t="shared" ref="R385:V385" si="212">R386+R389+R391+R400</f>
        <v>8318.2927712616147</v>
      </c>
      <c r="S385" s="117">
        <f t="shared" si="212"/>
        <v>6397.5458618300891</v>
      </c>
      <c r="T385" s="117">
        <f t="shared" si="212"/>
        <v>8513.2706026198466</v>
      </c>
      <c r="U385" s="117">
        <f t="shared" si="212"/>
        <v>7962.8828231550833</v>
      </c>
      <c r="V385" s="117">
        <f t="shared" si="212"/>
        <v>9051.9536020714586</v>
      </c>
      <c r="W385" s="117">
        <f t="shared" ref="W385" si="213">W386+W389+W391+W400</f>
        <v>7264.8380582666941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11355.074920314088</v>
      </c>
      <c r="D386" s="122">
        <f t="shared" si="214"/>
        <v>9379.7102787877466</v>
      </c>
      <c r="E386" s="122">
        <f t="shared" si="214"/>
        <v>8257.5778337448573</v>
      </c>
      <c r="F386" s="122">
        <f t="shared" si="214"/>
        <v>11179.295330473749</v>
      </c>
      <c r="G386" s="122">
        <f t="shared" si="214"/>
        <v>9432.3865111533378</v>
      </c>
      <c r="H386" s="122">
        <f t="shared" si="214"/>
        <v>8590.8192828204155</v>
      </c>
      <c r="I386" s="122">
        <f t="shared" si="214"/>
        <v>5413.6489538046289</v>
      </c>
      <c r="J386" s="122">
        <f t="shared" si="214"/>
        <v>6485.3397825136972</v>
      </c>
      <c r="K386" s="122">
        <f t="shared" si="214"/>
        <v>7727.3767803857872</v>
      </c>
      <c r="L386" s="122">
        <f t="shared" si="214"/>
        <v>9104.423443957965</v>
      </c>
      <c r="M386" s="122">
        <f t="shared" si="214"/>
        <v>9003.0417068741463</v>
      </c>
      <c r="N386" s="122">
        <f t="shared" si="214"/>
        <v>8141.0173323597646</v>
      </c>
      <c r="O386" s="122">
        <f t="shared" si="214"/>
        <v>10550.693946625979</v>
      </c>
      <c r="P386" s="122">
        <f t="shared" si="214"/>
        <v>8347.4485836806743</v>
      </c>
      <c r="Q386" s="122">
        <f t="shared" si="214"/>
        <v>6539.0477770486668</v>
      </c>
      <c r="R386" s="122">
        <f t="shared" ref="R386:V386" si="215">SUM(R387:R388)</f>
        <v>6149.412412525664</v>
      </c>
      <c r="S386" s="122">
        <f t="shared" si="215"/>
        <v>4102.0973376201146</v>
      </c>
      <c r="T386" s="122">
        <f t="shared" si="215"/>
        <v>6103.7125755127327</v>
      </c>
      <c r="U386" s="122">
        <f t="shared" si="215"/>
        <v>5649.0755211438827</v>
      </c>
      <c r="V386" s="122">
        <f t="shared" si="215"/>
        <v>6719.0397414162517</v>
      </c>
      <c r="W386" s="122">
        <f t="shared" ref="W386" si="216">SUM(W387:W388)</f>
        <v>4867.5312070077816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11089.697819080337</v>
      </c>
      <c r="D387" s="98">
        <v>9164.0587946365722</v>
      </c>
      <c r="E387" s="98">
        <v>8072.367198293422</v>
      </c>
      <c r="F387" s="98">
        <v>10930.693977891471</v>
      </c>
      <c r="G387" s="98">
        <v>9225.1206764070266</v>
      </c>
      <c r="H387" s="98">
        <v>8406.3800923011077</v>
      </c>
      <c r="I387" s="98">
        <v>5299.5185490535396</v>
      </c>
      <c r="J387" s="98">
        <v>6349.9491369297284</v>
      </c>
      <c r="K387" s="98">
        <v>7568.0792316810766</v>
      </c>
      <c r="L387" s="98">
        <v>8919.3395378334553</v>
      </c>
      <c r="M387" s="98">
        <v>8823.1213178973267</v>
      </c>
      <c r="N387" s="98">
        <v>7979.5620224082468</v>
      </c>
      <c r="O387" s="98">
        <v>10342.482642040915</v>
      </c>
      <c r="P387" s="98">
        <v>8182.9459288536773</v>
      </c>
      <c r="Q387" s="98">
        <v>6410.491780066598</v>
      </c>
      <c r="R387" s="98">
        <v>6030.119288469863</v>
      </c>
      <c r="S387" s="98">
        <v>4023.3725645858394</v>
      </c>
      <c r="T387" s="98">
        <v>5987.0666409424839</v>
      </c>
      <c r="U387" s="98">
        <v>5542.6337617635963</v>
      </c>
      <c r="V387" s="98">
        <v>6592.6260082745284</v>
      </c>
      <c r="W387" s="98">
        <v>4776.7976443250764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265.37710123375069</v>
      </c>
      <c r="D388" s="98">
        <v>215.65148415117378</v>
      </c>
      <c r="E388" s="98">
        <v>185.21063545143474</v>
      </c>
      <c r="F388" s="98">
        <v>248.60135258227777</v>
      </c>
      <c r="G388" s="98">
        <v>207.26583474631062</v>
      </c>
      <c r="H388" s="98">
        <v>184.43919051930746</v>
      </c>
      <c r="I388" s="98">
        <v>114.13040475108929</v>
      </c>
      <c r="J388" s="98">
        <v>135.39064558396839</v>
      </c>
      <c r="K388" s="98">
        <v>159.29754870471055</v>
      </c>
      <c r="L388" s="98">
        <v>185.08390612450901</v>
      </c>
      <c r="M388" s="98">
        <v>179.92038897681996</v>
      </c>
      <c r="N388" s="98">
        <v>161.45530995151745</v>
      </c>
      <c r="O388" s="98">
        <v>208.21130458506298</v>
      </c>
      <c r="P388" s="98">
        <v>164.5026548269974</v>
      </c>
      <c r="Q388" s="98">
        <v>128.55599698206851</v>
      </c>
      <c r="R388" s="98">
        <v>119.29312405580123</v>
      </c>
      <c r="S388" s="98">
        <v>78.724773034274946</v>
      </c>
      <c r="T388" s="98">
        <v>116.64593457024911</v>
      </c>
      <c r="U388" s="98">
        <v>106.44175938028654</v>
      </c>
      <c r="V388" s="98">
        <v>126.41373314172331</v>
      </c>
      <c r="W388" s="98">
        <v>90.733562682705454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2.8035388681354796</v>
      </c>
      <c r="D389" s="122">
        <f t="shared" si="217"/>
        <v>1.9583543496158824</v>
      </c>
      <c r="E389" s="122">
        <f t="shared" si="217"/>
        <v>64.477603961575326</v>
      </c>
      <c r="F389" s="122">
        <f t="shared" si="217"/>
        <v>76.973167980908471</v>
      </c>
      <c r="G389" s="122">
        <f t="shared" si="217"/>
        <v>81.621161842822559</v>
      </c>
      <c r="H389" s="122">
        <f t="shared" si="217"/>
        <v>161.55345491800512</v>
      </c>
      <c r="I389" s="122">
        <f t="shared" si="217"/>
        <v>104.89875424151411</v>
      </c>
      <c r="J389" s="122">
        <f t="shared" si="217"/>
        <v>88.879767914206809</v>
      </c>
      <c r="K389" s="122">
        <f t="shared" si="217"/>
        <v>84.577348516028948</v>
      </c>
      <c r="L389" s="122">
        <f t="shared" si="217"/>
        <v>113.17650729486478</v>
      </c>
      <c r="M389" s="122">
        <f t="shared" si="217"/>
        <v>103.68690516271975</v>
      </c>
      <c r="N389" s="122">
        <f t="shared" si="217"/>
        <v>90.491654410513249</v>
      </c>
      <c r="O389" s="122">
        <f t="shared" si="217"/>
        <v>85.111406111315759</v>
      </c>
      <c r="P389" s="122">
        <f t="shared" si="217"/>
        <v>31.995605695736689</v>
      </c>
      <c r="Q389" s="122">
        <f t="shared" si="217"/>
        <v>28.018796461609789</v>
      </c>
      <c r="R389" s="122">
        <f t="shared" si="217"/>
        <v>13.363661131456476</v>
      </c>
      <c r="S389" s="122">
        <f t="shared" si="217"/>
        <v>24.834813135752547</v>
      </c>
      <c r="T389" s="122">
        <f t="shared" si="217"/>
        <v>25.813950405443062</v>
      </c>
      <c r="U389" s="122">
        <f t="shared" si="217"/>
        <v>34.274598951975179</v>
      </c>
      <c r="V389" s="122">
        <f t="shared" si="217"/>
        <v>60.462019983975999</v>
      </c>
      <c r="W389" s="122">
        <f t="shared" si="217"/>
        <v>36.860847738117258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2.8035388681354796</v>
      </c>
      <c r="D390" s="98">
        <f>RES_hhdet_in_tesh!D29</f>
        <v>1.9583543496158824</v>
      </c>
      <c r="E390" s="98">
        <f>RES_hhdet_in_tesh!E29</f>
        <v>64.477603961575326</v>
      </c>
      <c r="F390" s="98">
        <f>RES_hhdet_in_tesh!F29</f>
        <v>76.973167980908471</v>
      </c>
      <c r="G390" s="98">
        <f>RES_hhdet_in_tesh!G29</f>
        <v>81.621161842822559</v>
      </c>
      <c r="H390" s="98">
        <f>RES_hhdet_in_tesh!H29</f>
        <v>161.55345491800512</v>
      </c>
      <c r="I390" s="98">
        <f>RES_hhdet_in_tesh!I29</f>
        <v>104.89875424151411</v>
      </c>
      <c r="J390" s="98">
        <f>RES_hhdet_in_tesh!J29</f>
        <v>88.879767914206809</v>
      </c>
      <c r="K390" s="98">
        <f>RES_hhdet_in_tesh!K29</f>
        <v>84.577348516028948</v>
      </c>
      <c r="L390" s="98">
        <f>RES_hhdet_in_tesh!L29</f>
        <v>113.17650729486478</v>
      </c>
      <c r="M390" s="98">
        <f>RES_hhdet_in_tesh!M29</f>
        <v>103.68690516271975</v>
      </c>
      <c r="N390" s="98">
        <f>RES_hhdet_in_tesh!N29</f>
        <v>90.491654410513249</v>
      </c>
      <c r="O390" s="98">
        <f>RES_hhdet_in_tesh!O29</f>
        <v>85.111406111315759</v>
      </c>
      <c r="P390" s="98">
        <f>RES_hhdet_in_tesh!P29</f>
        <v>31.995605695736689</v>
      </c>
      <c r="Q390" s="98">
        <f>RES_hhdet_in_tesh!Q29</f>
        <v>28.018796461609789</v>
      </c>
      <c r="R390" s="98">
        <f>RES_hhdet_in_tesh!R29</f>
        <v>13.363661131456476</v>
      </c>
      <c r="S390" s="98">
        <f>RES_hhdet_in_tesh!S29</f>
        <v>24.834813135752547</v>
      </c>
      <c r="T390" s="98">
        <f>RES_hhdet_in_tesh!T29</f>
        <v>25.813950405443062</v>
      </c>
      <c r="U390" s="98">
        <f>RES_hhdet_in_tesh!U29</f>
        <v>34.274598951975179</v>
      </c>
      <c r="V390" s="98">
        <f>RES_hhdet_in_tesh!V29</f>
        <v>60.462019983975999</v>
      </c>
      <c r="W390" s="98">
        <f>RES_hhdet_in_tesh!W29</f>
        <v>36.860847738117258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1595.7853223864986</v>
      </c>
      <c r="D391" s="122">
        <v>1664.3996747839099</v>
      </c>
      <c r="E391" s="122">
        <v>1666.4470903110241</v>
      </c>
      <c r="F391" s="122">
        <v>1759.671327341666</v>
      </c>
      <c r="G391" s="122">
        <v>1728.1260350864402</v>
      </c>
      <c r="H391" s="122">
        <v>1707.0891236422615</v>
      </c>
      <c r="I391" s="122">
        <v>1818.9261369593014</v>
      </c>
      <c r="J391" s="122">
        <v>1707.0225912768906</v>
      </c>
      <c r="K391" s="122">
        <v>1718.8812744026959</v>
      </c>
      <c r="L391" s="122">
        <v>1752.2901703330319</v>
      </c>
      <c r="M391" s="122">
        <v>1879.5473279166542</v>
      </c>
      <c r="N391" s="122">
        <v>1777.7494916163155</v>
      </c>
      <c r="O391" s="122">
        <v>1719.1367561851814</v>
      </c>
      <c r="P391" s="122">
        <v>1579.1402130429981</v>
      </c>
      <c r="Q391" s="122">
        <v>1566.0010712620287</v>
      </c>
      <c r="R391" s="122">
        <v>1624.8232696421808</v>
      </c>
      <c r="S391" s="122">
        <v>1700.5514177861089</v>
      </c>
      <c r="T391" s="122">
        <v>1839.4100290930239</v>
      </c>
      <c r="U391" s="122">
        <v>1733.7044514655856</v>
      </c>
      <c r="V391" s="122">
        <v>1735.9222714107264</v>
      </c>
      <c r="W391" s="122">
        <v>1794.8097350313915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1610.4526573430712</v>
      </c>
      <c r="D392" s="98">
        <v>1623.3404574534097</v>
      </c>
      <c r="E392" s="98">
        <v>1399.6196630926388</v>
      </c>
      <c r="F392" s="98">
        <v>1960.6923005789652</v>
      </c>
      <c r="G392" s="98">
        <v>1718.3213130088143</v>
      </c>
      <c r="H392" s="98">
        <v>1832.8966936374638</v>
      </c>
      <c r="I392" s="98">
        <v>1533.2130244466086</v>
      </c>
      <c r="J392" s="98">
        <v>1760.0534612438732</v>
      </c>
      <c r="K392" s="98">
        <v>1714.8401246752958</v>
      </c>
      <c r="L392" s="98">
        <v>1783.0618499529271</v>
      </c>
      <c r="M392" s="98">
        <v>1933.9198809539132</v>
      </c>
      <c r="N392" s="98">
        <v>1758.8334311586182</v>
      </c>
      <c r="O392" s="98">
        <v>1564.3391395392266</v>
      </c>
      <c r="P392" s="98">
        <v>1649.2924300659229</v>
      </c>
      <c r="Q392" s="98">
        <v>1299.2522627080616</v>
      </c>
      <c r="R392" s="98">
        <v>1714.6336197117164</v>
      </c>
      <c r="S392" s="98">
        <v>1400.6277141478961</v>
      </c>
      <c r="T392" s="98">
        <v>1987.6105855385752</v>
      </c>
      <c r="U392" s="98">
        <v>1781.6997113702212</v>
      </c>
      <c r="V392" s="98">
        <v>1925.6755184570131</v>
      </c>
      <c r="W392" s="98">
        <v>1704.2839120571323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1610.5138234540409</v>
      </c>
      <c r="D393" s="98">
        <v>1623.4912484596657</v>
      </c>
      <c r="E393" s="98">
        <v>1399.8212608625811</v>
      </c>
      <c r="F393" s="98">
        <v>1961.2501011264847</v>
      </c>
      <c r="G393" s="98">
        <v>1718.5582389430851</v>
      </c>
      <c r="H393" s="98">
        <v>1833.2497696184982</v>
      </c>
      <c r="I393" s="98">
        <v>0</v>
      </c>
      <c r="J393" s="98">
        <v>1760.6490722779461</v>
      </c>
      <c r="K393" s="98">
        <v>1715.4051690408564</v>
      </c>
      <c r="L393" s="98">
        <v>1783.4678304574486</v>
      </c>
      <c r="M393" s="98">
        <v>1934.3540100069049</v>
      </c>
      <c r="N393" s="98">
        <v>1759.0116508634135</v>
      </c>
      <c r="O393" s="98">
        <v>1564.168737207214</v>
      </c>
      <c r="P393" s="98">
        <v>1651.8838805726689</v>
      </c>
      <c r="Q393" s="98">
        <v>0</v>
      </c>
      <c r="R393" s="98">
        <v>1717.3632562097814</v>
      </c>
      <c r="S393" s="98">
        <v>0</v>
      </c>
      <c r="T393" s="98">
        <v>1989.6126659705681</v>
      </c>
      <c r="U393" s="98">
        <v>1782.5016005452305</v>
      </c>
      <c r="V393" s="98">
        <v>1926.548678181859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665.98059202690752</v>
      </c>
      <c r="D394" s="101">
        <v>690.83555086625324</v>
      </c>
      <c r="E394" s="101">
        <v>593.94594929355026</v>
      </c>
      <c r="F394" s="101">
        <v>893.17720924459752</v>
      </c>
      <c r="G394" s="101">
        <v>768.92761619260318</v>
      </c>
      <c r="H394" s="101">
        <v>814.43570388539206</v>
      </c>
      <c r="I394" s="101">
        <v>0</v>
      </c>
      <c r="J394" s="101">
        <v>783.80028871341619</v>
      </c>
      <c r="K394" s="101">
        <v>773.28709100980109</v>
      </c>
      <c r="L394" s="101">
        <v>798.43666164336003</v>
      </c>
      <c r="M394" s="101">
        <v>901.86231126924974</v>
      </c>
      <c r="N394" s="101">
        <v>824.72903814007032</v>
      </c>
      <c r="O394" s="101">
        <v>764.76541195076857</v>
      </c>
      <c r="P394" s="101">
        <v>723.13982268008283</v>
      </c>
      <c r="Q394" s="101">
        <v>0</v>
      </c>
      <c r="R394" s="101">
        <v>754.77442756829589</v>
      </c>
      <c r="S394" s="101">
        <v>0</v>
      </c>
      <c r="T394" s="101">
        <v>854.38946182603127</v>
      </c>
      <c r="U394" s="101">
        <v>773.01874544123359</v>
      </c>
      <c r="V394" s="101">
        <v>791.94686980422443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944.53323142713327</v>
      </c>
      <c r="D395" s="104">
        <v>932.65569759341247</v>
      </c>
      <c r="E395" s="104">
        <v>805.87531156903071</v>
      </c>
      <c r="F395" s="104">
        <v>1068.0728918818875</v>
      </c>
      <c r="G395" s="104">
        <v>949.63062275048196</v>
      </c>
      <c r="H395" s="104">
        <v>1018.8140657331062</v>
      </c>
      <c r="I395" s="104">
        <v>0</v>
      </c>
      <c r="J395" s="104">
        <v>976.84878356453021</v>
      </c>
      <c r="K395" s="104">
        <v>942.11807803105535</v>
      </c>
      <c r="L395" s="104">
        <v>985.03116881408891</v>
      </c>
      <c r="M395" s="104">
        <v>1032.491698737655</v>
      </c>
      <c r="N395" s="104">
        <v>934.28261272334328</v>
      </c>
      <c r="O395" s="104">
        <v>799.40332525644556</v>
      </c>
      <c r="P395" s="104">
        <v>928.7440578925864</v>
      </c>
      <c r="Q395" s="104">
        <v>0</v>
      </c>
      <c r="R395" s="104">
        <v>962.58882864148552</v>
      </c>
      <c r="S395" s="104">
        <v>0</v>
      </c>
      <c r="T395" s="104">
        <v>1135.223204144537</v>
      </c>
      <c r="U395" s="104">
        <v>1009.4828551039968</v>
      </c>
      <c r="V395" s="104">
        <v>1134.6018083776351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1593.5642481137581</v>
      </c>
      <c r="D396" s="101">
        <v>1666.7796053773959</v>
      </c>
      <c r="E396" s="101">
        <v>1698.9177753879667</v>
      </c>
      <c r="F396" s="101">
        <v>1729.9844989240667</v>
      </c>
      <c r="G396" s="101">
        <v>1728.9586499834256</v>
      </c>
      <c r="H396" s="101">
        <v>1693.1419765594837</v>
      </c>
      <c r="I396" s="101">
        <v>1841.3051793686373</v>
      </c>
      <c r="J396" s="101">
        <v>1701.8583794878889</v>
      </c>
      <c r="K396" s="101">
        <v>1718.7179515476885</v>
      </c>
      <c r="L396" s="101">
        <v>1748.665525838639</v>
      </c>
      <c r="M396" s="101">
        <v>1872.5565410795982</v>
      </c>
      <c r="N396" s="101">
        <v>1779.2525499577855</v>
      </c>
      <c r="O396" s="101">
        <v>1735.7691214842916</v>
      </c>
      <c r="P396" s="101">
        <v>1564.2911873164196</v>
      </c>
      <c r="Q396" s="101">
        <v>1607.8669649190974</v>
      </c>
      <c r="R396" s="101">
        <v>1612.5125440135046</v>
      </c>
      <c r="S396" s="101">
        <v>1730.5876109879885</v>
      </c>
      <c r="T396" s="101">
        <v>1810.5197240142625</v>
      </c>
      <c r="U396" s="101">
        <v>1727.3450454600895</v>
      </c>
      <c r="V396" s="101">
        <v>1713.6467954227296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1594.2367508589912</v>
      </c>
      <c r="D397" s="104">
        <v>1667.9343257182663</v>
      </c>
      <c r="E397" s="104">
        <v>1701.0368336901131</v>
      </c>
      <c r="F397" s="104">
        <v>1731.3953943354829</v>
      </c>
      <c r="G397" s="104">
        <v>1730.1519152804199</v>
      </c>
      <c r="H397" s="104">
        <v>1693.7302626501196</v>
      </c>
      <c r="I397" s="104">
        <v>1841.6988683034463</v>
      </c>
      <c r="J397" s="104">
        <v>1702.4502289984696</v>
      </c>
      <c r="K397" s="104">
        <v>1719.5791583955991</v>
      </c>
      <c r="L397" s="104">
        <v>1749.1624665185577</v>
      </c>
      <c r="M397" s="104">
        <v>1873.3384846725473</v>
      </c>
      <c r="N397" s="104">
        <v>1779.4995725081164</v>
      </c>
      <c r="O397" s="104">
        <v>1736.2238314779588</v>
      </c>
      <c r="P397" s="104">
        <v>1566.3628336936506</v>
      </c>
      <c r="Q397" s="104">
        <v>1611.5256470936397</v>
      </c>
      <c r="R397" s="104">
        <v>1616.3152091739935</v>
      </c>
      <c r="S397" s="104">
        <v>1733.457842780565</v>
      </c>
      <c r="T397" s="104">
        <v>1812.0659087312979</v>
      </c>
      <c r="U397" s="104">
        <v>1728.2209707242978</v>
      </c>
      <c r="V397" s="104">
        <v>1712.2752854022272</v>
      </c>
      <c r="W397" s="104">
        <v>1802.7742514967399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658.54162614422785</v>
      </c>
      <c r="D398" s="98">
        <v>709.93284812223214</v>
      </c>
      <c r="E398" s="98">
        <v>723.55208637796341</v>
      </c>
      <c r="F398" s="98">
        <v>787.16385540416093</v>
      </c>
      <c r="G398" s="98">
        <v>773.52254544483219</v>
      </c>
      <c r="H398" s="98">
        <v>749.95047175848958</v>
      </c>
      <c r="I398" s="98">
        <v>907.57208968478312</v>
      </c>
      <c r="J398" s="98">
        <v>755.96457492146226</v>
      </c>
      <c r="K398" s="98">
        <v>774.74344491541956</v>
      </c>
      <c r="L398" s="98">
        <v>781.52512725648853</v>
      </c>
      <c r="M398" s="98">
        <v>875.78532905098666</v>
      </c>
      <c r="N398" s="98">
        <v>835.4348958457133</v>
      </c>
      <c r="O398" s="98">
        <v>852.96855977997097</v>
      </c>
      <c r="P398" s="98">
        <v>678.37558059263756</v>
      </c>
      <c r="Q398" s="98">
        <v>695.1577806748727</v>
      </c>
      <c r="R398" s="98">
        <v>706.76619378927364</v>
      </c>
      <c r="S398" s="98">
        <v>808.71800413703954</v>
      </c>
      <c r="T398" s="98">
        <v>774.48810115888762</v>
      </c>
      <c r="U398" s="98">
        <v>745.34543832488941</v>
      </c>
      <c r="V398" s="98">
        <v>691.23440046298856</v>
      </c>
      <c r="W398" s="98">
        <v>807.39799755874787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935.69512471476332</v>
      </c>
      <c r="D399" s="98">
        <v>958.00147759603419</v>
      </c>
      <c r="E399" s="98">
        <v>977.48474731214947</v>
      </c>
      <c r="F399" s="98">
        <v>944.23153893132235</v>
      </c>
      <c r="G399" s="98">
        <v>956.62936983558745</v>
      </c>
      <c r="H399" s="98">
        <v>943.77979089162989</v>
      </c>
      <c r="I399" s="98">
        <v>934.12677861866325</v>
      </c>
      <c r="J399" s="98">
        <v>946.48565407700733</v>
      </c>
      <c r="K399" s="98">
        <v>944.83571348017904</v>
      </c>
      <c r="L399" s="98">
        <v>967.63733926206896</v>
      </c>
      <c r="M399" s="98">
        <v>997.55315562156102</v>
      </c>
      <c r="N399" s="98">
        <v>944.0646766624036</v>
      </c>
      <c r="O399" s="98">
        <v>883.25527169798761</v>
      </c>
      <c r="P399" s="98">
        <v>887.98725310101315</v>
      </c>
      <c r="Q399" s="98">
        <v>916.36786641876711</v>
      </c>
      <c r="R399" s="98">
        <v>909.54901538471995</v>
      </c>
      <c r="S399" s="98">
        <v>924.73983864352522</v>
      </c>
      <c r="T399" s="98">
        <v>1037.5778075724104</v>
      </c>
      <c r="U399" s="98">
        <v>982.87553239940814</v>
      </c>
      <c r="V399" s="98">
        <v>1021.0408849392387</v>
      </c>
      <c r="W399" s="98">
        <v>995.37625393799203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642.44612240437857</v>
      </c>
      <c r="D400" s="122">
        <v>659.97914899307864</v>
      </c>
      <c r="E400" s="122">
        <v>675.62825017011096</v>
      </c>
      <c r="F400" s="122">
        <v>697.12270609885536</v>
      </c>
      <c r="G400" s="122">
        <v>712.95235193773158</v>
      </c>
      <c r="H400" s="122">
        <v>699.73947851624621</v>
      </c>
      <c r="I400" s="122">
        <v>661.77561573636115</v>
      </c>
      <c r="J400" s="122">
        <v>631.87987291212823</v>
      </c>
      <c r="K400" s="122">
        <v>629.38878746684111</v>
      </c>
      <c r="L400" s="122">
        <v>645.56210050037146</v>
      </c>
      <c r="M400" s="122">
        <v>592.96375327320879</v>
      </c>
      <c r="N400" s="122">
        <v>601.36939489279439</v>
      </c>
      <c r="O400" s="122">
        <v>599.06247534486783</v>
      </c>
      <c r="P400" s="122">
        <v>572.86533614065297</v>
      </c>
      <c r="Q400" s="122">
        <v>549.59855527813647</v>
      </c>
      <c r="R400" s="122">
        <v>530.69342796231342</v>
      </c>
      <c r="S400" s="122">
        <v>570.06229328811321</v>
      </c>
      <c r="T400" s="122">
        <v>544.33404760864607</v>
      </c>
      <c r="U400" s="122">
        <v>545.82825159364018</v>
      </c>
      <c r="V400" s="122">
        <v>536.5295692605049</v>
      </c>
      <c r="W400" s="122">
        <v>565.63626848940328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642.44612240437857</v>
      </c>
      <c r="D402" s="33">
        <v>659.97914899307864</v>
      </c>
      <c r="E402" s="33">
        <v>675.62825017011096</v>
      </c>
      <c r="F402" s="33">
        <v>697.12270609885536</v>
      </c>
      <c r="G402" s="33">
        <v>712.95235193773158</v>
      </c>
      <c r="H402" s="33">
        <v>699.73947851624621</v>
      </c>
      <c r="I402" s="33">
        <v>661.77561573636115</v>
      </c>
      <c r="J402" s="33">
        <v>631.87987291212823</v>
      </c>
      <c r="K402" s="33">
        <v>629.38878746684111</v>
      </c>
      <c r="L402" s="33">
        <v>645.56210050037146</v>
      </c>
      <c r="M402" s="33">
        <v>592.96375327320879</v>
      </c>
      <c r="N402" s="33">
        <v>601.36939489279439</v>
      </c>
      <c r="O402" s="33">
        <v>599.06247534486783</v>
      </c>
      <c r="P402" s="33">
        <v>572.86533614065297</v>
      </c>
      <c r="Q402" s="33">
        <v>549.59855527813647</v>
      </c>
      <c r="R402" s="33">
        <v>530.69342796231342</v>
      </c>
      <c r="S402" s="33">
        <v>570.06229328811321</v>
      </c>
      <c r="T402" s="33">
        <v>544.33404760864607</v>
      </c>
      <c r="U402" s="33">
        <v>545.82825159364018</v>
      </c>
      <c r="V402" s="33">
        <v>536.5295692605049</v>
      </c>
      <c r="W402" s="33">
        <v>565.63626848940328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4126.4282527918531</v>
      </c>
      <c r="D404" s="117">
        <f t="shared" si="218"/>
        <v>3364.5891553192291</v>
      </c>
      <c r="E404" s="117">
        <f t="shared" si="218"/>
        <v>2960.6889904290251</v>
      </c>
      <c r="F404" s="117">
        <f t="shared" si="218"/>
        <v>3988.4224791019838</v>
      </c>
      <c r="G404" s="117">
        <f t="shared" si="218"/>
        <v>3336.8127550980507</v>
      </c>
      <c r="H404" s="117">
        <f t="shared" si="218"/>
        <v>3012.4149487766099</v>
      </c>
      <c r="I404" s="117">
        <f t="shared" si="218"/>
        <v>1882.7264178017583</v>
      </c>
      <c r="J404" s="117">
        <f t="shared" si="218"/>
        <v>2239.0421541846172</v>
      </c>
      <c r="K404" s="117">
        <f t="shared" si="218"/>
        <v>2646.800604306035</v>
      </c>
      <c r="L404" s="117">
        <f t="shared" si="218"/>
        <v>3074.1602929605947</v>
      </c>
      <c r="M404" s="117">
        <f t="shared" si="218"/>
        <v>3000.51210148165</v>
      </c>
      <c r="N404" s="117">
        <f t="shared" si="218"/>
        <v>2637.284634174629</v>
      </c>
      <c r="O404" s="117">
        <f t="shared" si="218"/>
        <v>3305.3014188303951</v>
      </c>
      <c r="P404" s="117">
        <f t="shared" si="218"/>
        <v>2564.328839687822</v>
      </c>
      <c r="Q404" s="117">
        <f t="shared" si="218"/>
        <v>1951.1739915981598</v>
      </c>
      <c r="R404" s="117">
        <f t="shared" ref="R404:V404" si="219">R405+R408+R410+R419</f>
        <v>1804.9322101632508</v>
      </c>
      <c r="S404" s="117">
        <f t="shared" si="219"/>
        <v>1201.3731687365898</v>
      </c>
      <c r="T404" s="117">
        <f t="shared" si="219"/>
        <v>1803.9337644903117</v>
      </c>
      <c r="U404" s="117">
        <f t="shared" si="219"/>
        <v>1634.1689660134771</v>
      </c>
      <c r="V404" s="117">
        <f t="shared" si="219"/>
        <v>1930.805786682718</v>
      </c>
      <c r="W404" s="117">
        <f t="shared" ref="W404" si="220">W405+W408+W410+W419</f>
        <v>1391.5772629211981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4063.5773910237322</v>
      </c>
      <c r="D405" s="122">
        <f t="shared" si="221"/>
        <v>3330.7092336397527</v>
      </c>
      <c r="E405" s="122">
        <f t="shared" si="221"/>
        <v>2909.4936295716329</v>
      </c>
      <c r="F405" s="122">
        <f t="shared" si="221"/>
        <v>3907.328654617409</v>
      </c>
      <c r="G405" s="122">
        <f t="shared" si="221"/>
        <v>3270.0014486977188</v>
      </c>
      <c r="H405" s="122">
        <f t="shared" si="221"/>
        <v>2954.4495419108648</v>
      </c>
      <c r="I405" s="122">
        <f t="shared" si="221"/>
        <v>1846.3747448624231</v>
      </c>
      <c r="J405" s="122">
        <f t="shared" si="221"/>
        <v>2192.2250733118226</v>
      </c>
      <c r="K405" s="122">
        <f t="shared" si="221"/>
        <v>2587.4013897470977</v>
      </c>
      <c r="L405" s="122">
        <f t="shared" si="221"/>
        <v>3017.8506259139267</v>
      </c>
      <c r="M405" s="122">
        <f t="shared" si="221"/>
        <v>2936.7875560935254</v>
      </c>
      <c r="N405" s="122">
        <f t="shared" si="221"/>
        <v>2594.0270837495295</v>
      </c>
      <c r="O405" s="122">
        <f t="shared" si="221"/>
        <v>3258.9746562379792</v>
      </c>
      <c r="P405" s="122">
        <f t="shared" si="221"/>
        <v>2490.8797051713532</v>
      </c>
      <c r="Q405" s="122">
        <f t="shared" si="221"/>
        <v>1897.9820071194265</v>
      </c>
      <c r="R405" s="122">
        <f t="shared" ref="R405:V405" si="222">SUM(R406:R407)</f>
        <v>1761.8323650445934</v>
      </c>
      <c r="S405" s="122">
        <f t="shared" si="222"/>
        <v>1164.5760827152533</v>
      </c>
      <c r="T405" s="122">
        <f t="shared" si="222"/>
        <v>1721.2670555187301</v>
      </c>
      <c r="U405" s="122">
        <f t="shared" si="222"/>
        <v>1585.1365337592258</v>
      </c>
      <c r="V405" s="122">
        <f t="shared" si="222"/>
        <v>1876.7962507858845</v>
      </c>
      <c r="W405" s="122">
        <f t="shared" ref="W405" si="223">SUM(W406:W407)</f>
        <v>1355.7536386538236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4063.5773910237322</v>
      </c>
      <c r="D406" s="98">
        <v>3330.7092336397527</v>
      </c>
      <c r="E406" s="98">
        <v>2909.4936295716329</v>
      </c>
      <c r="F406" s="98">
        <v>3907.328654617409</v>
      </c>
      <c r="G406" s="98">
        <v>3270.0014486977188</v>
      </c>
      <c r="H406" s="98">
        <v>2954.4495419108648</v>
      </c>
      <c r="I406" s="98">
        <v>1846.3747448624231</v>
      </c>
      <c r="J406" s="98">
        <v>2192.2250733118226</v>
      </c>
      <c r="K406" s="98">
        <v>2587.4013897470977</v>
      </c>
      <c r="L406" s="98">
        <v>3017.8506259139267</v>
      </c>
      <c r="M406" s="98">
        <v>2936.7875560935254</v>
      </c>
      <c r="N406" s="98">
        <v>2594.0270837495295</v>
      </c>
      <c r="O406" s="98">
        <v>3258.9746562379792</v>
      </c>
      <c r="P406" s="98">
        <v>2490.8797051713532</v>
      </c>
      <c r="Q406" s="98">
        <v>1897.9820071194265</v>
      </c>
      <c r="R406" s="98">
        <v>1761.8323650445934</v>
      </c>
      <c r="S406" s="98">
        <v>1164.5760827152533</v>
      </c>
      <c r="T406" s="98">
        <v>1721.2670555187301</v>
      </c>
      <c r="U406" s="98">
        <v>1585.1365337592258</v>
      </c>
      <c r="V406" s="98">
        <v>1876.7962507858845</v>
      </c>
      <c r="W406" s="98">
        <v>1355.7536386538236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62.850861768120872</v>
      </c>
      <c r="D410" s="122">
        <v>33.879921679476517</v>
      </c>
      <c r="E410" s="122">
        <v>51.195360857392359</v>
      </c>
      <c r="F410" s="122">
        <v>81.093824484574682</v>
      </c>
      <c r="G410" s="122">
        <v>66.811306400332057</v>
      </c>
      <c r="H410" s="122">
        <v>57.965406865744988</v>
      </c>
      <c r="I410" s="122">
        <v>36.351672939335337</v>
      </c>
      <c r="J410" s="122">
        <v>46.817080872794385</v>
      </c>
      <c r="K410" s="122">
        <v>59.399214558937224</v>
      </c>
      <c r="L410" s="122">
        <v>56.309667046667876</v>
      </c>
      <c r="M410" s="122">
        <v>63.724545388124717</v>
      </c>
      <c r="N410" s="122">
        <v>43.257550425099311</v>
      </c>
      <c r="O410" s="122">
        <v>46.326762592415776</v>
      </c>
      <c r="P410" s="122">
        <v>73.44913451646859</v>
      </c>
      <c r="Q410" s="122">
        <v>53.191984478733254</v>
      </c>
      <c r="R410" s="122">
        <v>43.099845118657456</v>
      </c>
      <c r="S410" s="122">
        <v>36.797086021336582</v>
      </c>
      <c r="T410" s="122">
        <v>82.6667089715815</v>
      </c>
      <c r="U410" s="122">
        <v>49.032432254251269</v>
      </c>
      <c r="V410" s="122">
        <v>54.009535896833533</v>
      </c>
      <c r="W410" s="122">
        <v>35.823624267374541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528.92033037876649</v>
      </c>
      <c r="D411" s="98">
        <v>532.03481865924925</v>
      </c>
      <c r="E411" s="98">
        <v>457.5937470990927</v>
      </c>
      <c r="F411" s="98">
        <v>639.44208089848257</v>
      </c>
      <c r="G411" s="98">
        <v>558.833863049461</v>
      </c>
      <c r="H411" s="98">
        <v>594.26916883447666</v>
      </c>
      <c r="I411" s="98">
        <v>495.41284044839551</v>
      </c>
      <c r="J411" s="98">
        <v>566.43107557797225</v>
      </c>
      <c r="K411" s="98">
        <v>549.21469145937863</v>
      </c>
      <c r="L411" s="98">
        <v>567.80849763090976</v>
      </c>
      <c r="M411" s="98">
        <v>608.55164257984529</v>
      </c>
      <c r="N411" s="98">
        <v>542.73525006702175</v>
      </c>
      <c r="O411" s="98">
        <v>469.33858009656313</v>
      </c>
      <c r="P411" s="98">
        <v>478.66042050543581</v>
      </c>
      <c r="Q411" s="98">
        <v>366.2083049622608</v>
      </c>
      <c r="R411" s="98">
        <v>474.07103101253449</v>
      </c>
      <c r="S411" s="98">
        <v>380.26452749301421</v>
      </c>
      <c r="T411" s="98">
        <v>530.95015850208142</v>
      </c>
      <c r="U411" s="98">
        <v>469.65149846480136</v>
      </c>
      <c r="V411" s="98">
        <v>502.7829143975847</v>
      </c>
      <c r="W411" s="98">
        <v>443.00001505442293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218.72774288308636</v>
      </c>
      <c r="D412" s="98">
        <v>226.41496140931258</v>
      </c>
      <c r="E412" s="98">
        <v>194.18557746682231</v>
      </c>
      <c r="F412" s="98">
        <v>291.29256697841697</v>
      </c>
      <c r="G412" s="98">
        <v>250.07126834148835</v>
      </c>
      <c r="H412" s="98">
        <v>264.05963331004028</v>
      </c>
      <c r="I412" s="98">
        <v>0</v>
      </c>
      <c r="J412" s="98">
        <v>252.24736086169889</v>
      </c>
      <c r="K412" s="98">
        <v>247.66193943524922</v>
      </c>
      <c r="L412" s="98">
        <v>254.25877476607101</v>
      </c>
      <c r="M412" s="98">
        <v>283.79137952346059</v>
      </c>
      <c r="N412" s="98">
        <v>254.49227472190245</v>
      </c>
      <c r="O412" s="98">
        <v>229.44763285642802</v>
      </c>
      <c r="P412" s="98">
        <v>209.87085449391134</v>
      </c>
      <c r="Q412" s="98">
        <v>0</v>
      </c>
      <c r="R412" s="98">
        <v>208.68405176807264</v>
      </c>
      <c r="S412" s="98">
        <v>0</v>
      </c>
      <c r="T412" s="98">
        <v>228.23294637270149</v>
      </c>
      <c r="U412" s="98">
        <v>203.76576918152611</v>
      </c>
      <c r="V412" s="98">
        <v>206.77281890526416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218.72774288308636</v>
      </c>
      <c r="D413" s="101">
        <v>226.41496140931258</v>
      </c>
      <c r="E413" s="101">
        <v>194.18557746682231</v>
      </c>
      <c r="F413" s="101">
        <v>291.29256697841697</v>
      </c>
      <c r="G413" s="101">
        <v>250.07126834148835</v>
      </c>
      <c r="H413" s="101">
        <v>264.05963331004028</v>
      </c>
      <c r="I413" s="101">
        <v>0</v>
      </c>
      <c r="J413" s="101">
        <v>252.24736086169889</v>
      </c>
      <c r="K413" s="101">
        <v>247.66193943524922</v>
      </c>
      <c r="L413" s="101">
        <v>254.25877476607101</v>
      </c>
      <c r="M413" s="101">
        <v>283.79137952346059</v>
      </c>
      <c r="N413" s="101">
        <v>254.49227472190245</v>
      </c>
      <c r="O413" s="101">
        <v>229.44763285642802</v>
      </c>
      <c r="P413" s="101">
        <v>209.87085449391134</v>
      </c>
      <c r="Q413" s="101">
        <v>0</v>
      </c>
      <c r="R413" s="101">
        <v>208.68405176807264</v>
      </c>
      <c r="S413" s="101">
        <v>0</v>
      </c>
      <c r="T413" s="101">
        <v>228.23294637270149</v>
      </c>
      <c r="U413" s="101">
        <v>203.76576918152611</v>
      </c>
      <c r="V413" s="101">
        <v>206.77281890526416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205.83759621043239</v>
      </c>
      <c r="D423" s="118">
        <f t="shared" si="225"/>
        <v>190.31613087470041</v>
      </c>
      <c r="E423" s="118">
        <f t="shared" si="225"/>
        <v>165.55450157470369</v>
      </c>
      <c r="F423" s="118">
        <f t="shared" si="225"/>
        <v>203.63137646289135</v>
      </c>
      <c r="G423" s="118">
        <f t="shared" si="225"/>
        <v>179.54333945305595</v>
      </c>
      <c r="H423" s="118">
        <f t="shared" si="225"/>
        <v>199.21104792295057</v>
      </c>
      <c r="I423" s="118">
        <f t="shared" si="225"/>
        <v>135.40902918818753</v>
      </c>
      <c r="J423" s="118">
        <f t="shared" si="225"/>
        <v>179.29402175430354</v>
      </c>
      <c r="K423" s="118">
        <f t="shared" si="225"/>
        <v>152.76554787383569</v>
      </c>
      <c r="L423" s="118">
        <f t="shared" si="225"/>
        <v>157.77157930991564</v>
      </c>
      <c r="M423" s="118">
        <f t="shared" si="225"/>
        <v>138.83709437413287</v>
      </c>
      <c r="N423" s="118">
        <f t="shared" si="225"/>
        <v>126.37019463419372</v>
      </c>
      <c r="O423" s="118">
        <f t="shared" si="225"/>
        <v>141.05176899455233</v>
      </c>
      <c r="P423" s="118">
        <f t="shared" si="225"/>
        <v>109.63242579406744</v>
      </c>
      <c r="Q423" s="118">
        <f t="shared" si="225"/>
        <v>90.125304502392112</v>
      </c>
      <c r="R423" s="118">
        <f t="shared" ref="R423:V423" si="226">R424+R427+R429+R438</f>
        <v>117.79563639443145</v>
      </c>
      <c r="S423" s="118">
        <f t="shared" si="226"/>
        <v>95.132927103599656</v>
      </c>
      <c r="T423" s="118">
        <f t="shared" si="226"/>
        <v>117.19979257807078</v>
      </c>
      <c r="U423" s="118">
        <f t="shared" si="226"/>
        <v>94.082955988874346</v>
      </c>
      <c r="V423" s="118">
        <f t="shared" si="226"/>
        <v>88.369174780521149</v>
      </c>
      <c r="W423" s="118">
        <f t="shared" ref="W423" si="227">W424+W427+W429+W438</f>
        <v>76.072599708877561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178.06357836564533</v>
      </c>
      <c r="D424" s="123">
        <f t="shared" si="228"/>
        <v>159.14517708169089</v>
      </c>
      <c r="E424" s="123">
        <f t="shared" si="228"/>
        <v>135.2206238293906</v>
      </c>
      <c r="F424" s="123">
        <f t="shared" si="228"/>
        <v>172.39173873695776</v>
      </c>
      <c r="G424" s="123">
        <f t="shared" si="228"/>
        <v>148.20731019456878</v>
      </c>
      <c r="H424" s="123">
        <f t="shared" si="228"/>
        <v>161.81568884616476</v>
      </c>
      <c r="I424" s="123">
        <f t="shared" si="228"/>
        <v>98.670983283177193</v>
      </c>
      <c r="J424" s="123">
        <f t="shared" si="228"/>
        <v>138.36801849481074</v>
      </c>
      <c r="K424" s="123">
        <f t="shared" si="228"/>
        <v>122.41662924917462</v>
      </c>
      <c r="L424" s="123">
        <f t="shared" si="228"/>
        <v>129.07701108121287</v>
      </c>
      <c r="M424" s="123">
        <f t="shared" si="228"/>
        <v>112.96668980930608</v>
      </c>
      <c r="N424" s="123">
        <f t="shared" si="228"/>
        <v>101.06212121771263</v>
      </c>
      <c r="O424" s="123">
        <f t="shared" si="228"/>
        <v>118.49165844154494</v>
      </c>
      <c r="P424" s="123">
        <f t="shared" si="228"/>
        <v>89.440538131749278</v>
      </c>
      <c r="Q424" s="123">
        <f t="shared" si="228"/>
        <v>70.079691144112275</v>
      </c>
      <c r="R424" s="123">
        <f t="shared" ref="R424:V424" si="229">SUM(R425:R426)</f>
        <v>89.740135788752639</v>
      </c>
      <c r="S424" s="123">
        <f t="shared" si="229"/>
        <v>63.508519839996836</v>
      </c>
      <c r="T424" s="123">
        <f t="shared" si="229"/>
        <v>86.777338014215061</v>
      </c>
      <c r="U424" s="123">
        <f t="shared" si="229"/>
        <v>69.25785679470269</v>
      </c>
      <c r="V424" s="123">
        <f t="shared" si="229"/>
        <v>67.848042693189896</v>
      </c>
      <c r="W424" s="123">
        <f t="shared" ref="W424" si="230">SUM(W425:W426)</f>
        <v>53.378210831655622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175.46062467399497</v>
      </c>
      <c r="D425" s="99">
        <v>156.83842949359368</v>
      </c>
      <c r="E425" s="99">
        <v>133.29315125778143</v>
      </c>
      <c r="F425" s="99">
        <v>169.93567314412013</v>
      </c>
      <c r="G425" s="99">
        <v>146.10366379431261</v>
      </c>
      <c r="H425" s="99">
        <v>159.55305841560678</v>
      </c>
      <c r="I425" s="99">
        <v>97.304680052301634</v>
      </c>
      <c r="J425" s="99">
        <v>136.45367174711276</v>
      </c>
      <c r="K425" s="99">
        <v>120.72818848075707</v>
      </c>
      <c r="L425" s="99">
        <v>127.30346288794098</v>
      </c>
      <c r="M425" s="99">
        <v>111.41613261780398</v>
      </c>
      <c r="N425" s="99">
        <v>99.653154490811147</v>
      </c>
      <c r="O425" s="99">
        <v>116.79659728228114</v>
      </c>
      <c r="P425" s="99">
        <v>88.118574582671258</v>
      </c>
      <c r="Q425" s="99">
        <v>69.017768159056899</v>
      </c>
      <c r="R425" s="99">
        <v>88.380757257970373</v>
      </c>
      <c r="S425" s="99">
        <v>62.548038122031066</v>
      </c>
      <c r="T425" s="99">
        <v>85.46173483283718</v>
      </c>
      <c r="U425" s="99">
        <v>68.217285921049722</v>
      </c>
      <c r="V425" s="99">
        <v>66.825570131969599</v>
      </c>
      <c r="W425" s="99">
        <v>52.578873090334234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2.6029536916503542</v>
      </c>
      <c r="D426" s="99">
        <v>2.306747588097203</v>
      </c>
      <c r="E426" s="99">
        <v>1.9274725716091619</v>
      </c>
      <c r="F426" s="99">
        <v>2.4560655928376245</v>
      </c>
      <c r="G426" s="99">
        <v>2.1036464002561783</v>
      </c>
      <c r="H426" s="99">
        <v>2.262630430557969</v>
      </c>
      <c r="I426" s="99">
        <v>1.3663032308755527</v>
      </c>
      <c r="J426" s="99">
        <v>1.9143467476979672</v>
      </c>
      <c r="K426" s="99">
        <v>1.6884407684175449</v>
      </c>
      <c r="L426" s="99">
        <v>1.7735481932718951</v>
      </c>
      <c r="M426" s="99">
        <v>1.5505571915020877</v>
      </c>
      <c r="N426" s="99">
        <v>1.4089667269014767</v>
      </c>
      <c r="O426" s="99">
        <v>1.6950611592637943</v>
      </c>
      <c r="P426" s="99">
        <v>1.3219635490780195</v>
      </c>
      <c r="Q426" s="99">
        <v>1.0619229850553686</v>
      </c>
      <c r="R426" s="99">
        <v>1.3593785307822623</v>
      </c>
      <c r="S426" s="99">
        <v>0.96048171796576931</v>
      </c>
      <c r="T426" s="99">
        <v>1.3156031813778772</v>
      </c>
      <c r="U426" s="99">
        <v>1.0405708736529675</v>
      </c>
      <c r="V426" s="99">
        <v>1.0224725612202938</v>
      </c>
      <c r="W426" s="99">
        <v>0.79933774132138469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1.1315054286022469E-2</v>
      </c>
      <c r="D427" s="123">
        <f t="shared" si="231"/>
        <v>8.3320721463400783E-3</v>
      </c>
      <c r="E427" s="123">
        <f t="shared" si="231"/>
        <v>0.25819498780613959</v>
      </c>
      <c r="F427" s="123">
        <f t="shared" si="231"/>
        <v>0.2833624321275614</v>
      </c>
      <c r="G427" s="123">
        <f t="shared" si="231"/>
        <v>0.29913813831778685</v>
      </c>
      <c r="H427" s="123">
        <f t="shared" si="231"/>
        <v>0.69400907469684714</v>
      </c>
      <c r="I427" s="123">
        <f t="shared" si="231"/>
        <v>0.42671281175786829</v>
      </c>
      <c r="J427" s="123">
        <f t="shared" si="231"/>
        <v>0.41451324647042675</v>
      </c>
      <c r="K427" s="123">
        <f t="shared" si="231"/>
        <v>0.28706856122872465</v>
      </c>
      <c r="L427" s="123">
        <f t="shared" si="231"/>
        <v>0.3372011832113786</v>
      </c>
      <c r="M427" s="123">
        <f t="shared" si="231"/>
        <v>0.26852453789073305</v>
      </c>
      <c r="N427" s="123">
        <f t="shared" si="231"/>
        <v>0.22806372715949333</v>
      </c>
      <c r="O427" s="123">
        <f t="shared" si="231"/>
        <v>0.19121594301545708</v>
      </c>
      <c r="P427" s="123">
        <f t="shared" si="231"/>
        <v>6.7693731301017065E-2</v>
      </c>
      <c r="Q427" s="123">
        <f t="shared" si="231"/>
        <v>5.8617895981502542E-2</v>
      </c>
      <c r="R427" s="123">
        <f t="shared" si="231"/>
        <v>3.7669922655037227E-2</v>
      </c>
      <c r="S427" s="123">
        <f t="shared" si="231"/>
        <v>7.3587604852228067E-2</v>
      </c>
      <c r="T427" s="123">
        <f t="shared" si="231"/>
        <v>6.9649878407039706E-2</v>
      </c>
      <c r="U427" s="123">
        <f t="shared" si="231"/>
        <v>7.9078693644271433E-2</v>
      </c>
      <c r="V427" s="123">
        <f t="shared" si="231"/>
        <v>0.11385445319269658</v>
      </c>
      <c r="W427" s="123">
        <f t="shared" si="231"/>
        <v>7.4614181396911602E-2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1.1315054286022469E-2</v>
      </c>
      <c r="D428" s="99">
        <f>RES_hhdet_in_fecs!D29</f>
        <v>8.3320721463400783E-3</v>
      </c>
      <c r="E428" s="99">
        <f>RES_hhdet_in_fecs!E29</f>
        <v>0.25819498780613959</v>
      </c>
      <c r="F428" s="99">
        <f>RES_hhdet_in_fecs!F29</f>
        <v>0.2833624321275614</v>
      </c>
      <c r="G428" s="99">
        <f>RES_hhdet_in_fecs!G29</f>
        <v>0.29913813831778685</v>
      </c>
      <c r="H428" s="99">
        <f>RES_hhdet_in_fecs!H29</f>
        <v>0.69400907469684714</v>
      </c>
      <c r="I428" s="99">
        <f>RES_hhdet_in_fecs!I29</f>
        <v>0.42671281175786829</v>
      </c>
      <c r="J428" s="99">
        <f>RES_hhdet_in_fecs!J29</f>
        <v>0.41451324647042675</v>
      </c>
      <c r="K428" s="99">
        <f>RES_hhdet_in_fecs!K29</f>
        <v>0.28706856122872465</v>
      </c>
      <c r="L428" s="99">
        <f>RES_hhdet_in_fecs!L29</f>
        <v>0.3372011832113786</v>
      </c>
      <c r="M428" s="99">
        <f>RES_hhdet_in_fecs!M29</f>
        <v>0.26852453789073305</v>
      </c>
      <c r="N428" s="99">
        <f>RES_hhdet_in_fecs!N29</f>
        <v>0.22806372715949333</v>
      </c>
      <c r="O428" s="99">
        <f>RES_hhdet_in_fecs!O29</f>
        <v>0.19121594301545708</v>
      </c>
      <c r="P428" s="99">
        <f>RES_hhdet_in_fecs!P29</f>
        <v>6.7693731301017065E-2</v>
      </c>
      <c r="Q428" s="99">
        <f>RES_hhdet_in_fecs!Q29</f>
        <v>5.8617895981502542E-2</v>
      </c>
      <c r="R428" s="99">
        <f>RES_hhdet_in_fecs!R29</f>
        <v>3.7669922655037227E-2</v>
      </c>
      <c r="S428" s="99">
        <f>RES_hhdet_in_fecs!S29</f>
        <v>7.3587604852228067E-2</v>
      </c>
      <c r="T428" s="99">
        <f>RES_hhdet_in_fecs!T29</f>
        <v>6.9649878407039706E-2</v>
      </c>
      <c r="U428" s="99">
        <f>RES_hhdet_in_fecs!U29</f>
        <v>7.9078693644271433E-2</v>
      </c>
      <c r="V428" s="99">
        <f>RES_hhdet_in_fecs!V29</f>
        <v>0.11385445319269658</v>
      </c>
      <c r="W428" s="99">
        <f>RES_hhdet_in_fecs!W29</f>
        <v>7.4614181396911602E-2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19.638129957207891</v>
      </c>
      <c r="D429" s="123">
        <v>22.075895398685649</v>
      </c>
      <c r="E429" s="123">
        <v>21.041211614540668</v>
      </c>
      <c r="F429" s="123">
        <v>22.122241866003474</v>
      </c>
      <c r="G429" s="123">
        <v>21.772089474265687</v>
      </c>
      <c r="H429" s="123">
        <v>25.730912851593356</v>
      </c>
      <c r="I429" s="123">
        <v>26.205912273703941</v>
      </c>
      <c r="J429" s="123">
        <v>29.138141463108422</v>
      </c>
      <c r="K429" s="123">
        <v>21.588070926158291</v>
      </c>
      <c r="L429" s="123">
        <v>20.517937527851014</v>
      </c>
      <c r="M429" s="123">
        <v>19.146256223162553</v>
      </c>
      <c r="N429" s="123">
        <v>18.477883109150497</v>
      </c>
      <c r="O429" s="123">
        <v>16.267825470473678</v>
      </c>
      <c r="P429" s="123">
        <v>14.406979192818671</v>
      </c>
      <c r="Q429" s="123">
        <v>14.401224627866299</v>
      </c>
      <c r="R429" s="123">
        <v>20.670018615079933</v>
      </c>
      <c r="S429" s="123">
        <v>23.229641686229034</v>
      </c>
      <c r="T429" s="123">
        <v>23.126591179371093</v>
      </c>
      <c r="U429" s="123">
        <v>18.561058666516306</v>
      </c>
      <c r="V429" s="123">
        <v>15.440227718554162</v>
      </c>
      <c r="W429" s="123">
        <v>16.96913042145442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22.838174997241534</v>
      </c>
      <c r="D430" s="99">
        <v>25.052773911230808</v>
      </c>
      <c r="E430" s="99">
        <v>20.963824057478536</v>
      </c>
      <c r="F430" s="99">
        <v>27.810309820175728</v>
      </c>
      <c r="G430" s="99">
        <v>24.968696841517197</v>
      </c>
      <c r="H430" s="99">
        <v>32.09310636874703</v>
      </c>
      <c r="I430" s="99">
        <v>26.10845283048161</v>
      </c>
      <c r="J430" s="99">
        <v>35.257146264418559</v>
      </c>
      <c r="K430" s="99">
        <v>25.626365916650318</v>
      </c>
      <c r="L430" s="99">
        <v>23.952142423789962</v>
      </c>
      <c r="M430" s="99">
        <v>23.087291545408348</v>
      </c>
      <c r="N430" s="99">
        <v>20.849928692479381</v>
      </c>
      <c r="O430" s="99">
        <v>16.820366805753103</v>
      </c>
      <c r="P430" s="99">
        <v>16.933324349832244</v>
      </c>
      <c r="Q430" s="99">
        <v>13.316712063127664</v>
      </c>
      <c r="R430" s="99">
        <v>23.781352611202632</v>
      </c>
      <c r="S430" s="99">
        <v>20.423569155425231</v>
      </c>
      <c r="T430" s="99">
        <v>26.361930015376398</v>
      </c>
      <c r="U430" s="99">
        <v>20.211729319014772</v>
      </c>
      <c r="V430" s="99">
        <v>17.90218564916827</v>
      </c>
      <c r="W430" s="99">
        <v>17.180438175840383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18.708876524534098</v>
      </c>
      <c r="D431" s="99">
        <v>20.637851038762037</v>
      </c>
      <c r="E431" s="99">
        <v>17.282939766020228</v>
      </c>
      <c r="F431" s="99">
        <v>23.220820091900944</v>
      </c>
      <c r="G431" s="99">
        <v>20.811468498882292</v>
      </c>
      <c r="H431" s="99">
        <v>26.758789444217587</v>
      </c>
      <c r="I431" s="99">
        <v>0</v>
      </c>
      <c r="J431" s="99">
        <v>29.513064804376366</v>
      </c>
      <c r="K431" s="99">
        <v>21.541691744177001</v>
      </c>
      <c r="L431" s="99">
        <v>20.164485323662976</v>
      </c>
      <c r="M431" s="99">
        <v>19.664537302210285</v>
      </c>
      <c r="N431" s="99">
        <v>17.929847572107985</v>
      </c>
      <c r="O431" s="99">
        <v>14.731039416399144</v>
      </c>
      <c r="P431" s="99">
        <v>14.887995024005718</v>
      </c>
      <c r="Q431" s="99">
        <v>0</v>
      </c>
      <c r="R431" s="99">
        <v>21.437419351003623</v>
      </c>
      <c r="S431" s="99">
        <v>0</v>
      </c>
      <c r="T431" s="99">
        <v>24.135607024363924</v>
      </c>
      <c r="U431" s="99">
        <v>18.637848768082758</v>
      </c>
      <c r="V431" s="99">
        <v>16.539396032505156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9.4444138026200442</v>
      </c>
      <c r="D432" s="102">
        <v>10.661563189796592</v>
      </c>
      <c r="E432" s="102">
        <v>8.8962585400730507</v>
      </c>
      <c r="F432" s="102">
        <v>12.668757308873715</v>
      </c>
      <c r="G432" s="102">
        <v>11.173184198108771</v>
      </c>
      <c r="H432" s="102">
        <v>14.260362717675976</v>
      </c>
      <c r="I432" s="102">
        <v>0</v>
      </c>
      <c r="J432" s="102">
        <v>15.70097842467375</v>
      </c>
      <c r="K432" s="102">
        <v>11.555909887862864</v>
      </c>
      <c r="L432" s="102">
        <v>10.725521740349071</v>
      </c>
      <c r="M432" s="102">
        <v>10.766505023888925</v>
      </c>
      <c r="N432" s="102">
        <v>9.776674317880202</v>
      </c>
      <c r="O432" s="102">
        <v>8.2230473074743706</v>
      </c>
      <c r="P432" s="102">
        <v>7.4244936461829116</v>
      </c>
      <c r="Q432" s="102">
        <v>0</v>
      </c>
      <c r="R432" s="102">
        <v>10.468450284404286</v>
      </c>
      <c r="S432" s="102">
        <v>0</v>
      </c>
      <c r="T432" s="102">
        <v>11.331875248807792</v>
      </c>
      <c r="U432" s="102">
        <v>8.7691800934102897</v>
      </c>
      <c r="V432" s="102">
        <v>7.3623929637289018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9.2644627219140521</v>
      </c>
      <c r="D433" s="105">
        <v>9.976287848965443</v>
      </c>
      <c r="E433" s="105">
        <v>8.386681225947175</v>
      </c>
      <c r="F433" s="105">
        <v>10.55206278302723</v>
      </c>
      <c r="G433" s="105">
        <v>9.6382843007735186</v>
      </c>
      <c r="H433" s="105">
        <v>12.498426726541613</v>
      </c>
      <c r="I433" s="105">
        <v>0</v>
      </c>
      <c r="J433" s="105">
        <v>13.812086379702615</v>
      </c>
      <c r="K433" s="105">
        <v>9.9857818563141336</v>
      </c>
      <c r="L433" s="105">
        <v>9.4389635833139067</v>
      </c>
      <c r="M433" s="105">
        <v>8.8980322783213559</v>
      </c>
      <c r="N433" s="105">
        <v>8.1531732542277844</v>
      </c>
      <c r="O433" s="105">
        <v>6.5079921089247748</v>
      </c>
      <c r="P433" s="105">
        <v>7.4635013778228085</v>
      </c>
      <c r="Q433" s="105">
        <v>0</v>
      </c>
      <c r="R433" s="105">
        <v>10.968969066599341</v>
      </c>
      <c r="S433" s="105">
        <v>0</v>
      </c>
      <c r="T433" s="105">
        <v>12.803731775556136</v>
      </c>
      <c r="U433" s="105">
        <v>9.8686686746724668</v>
      </c>
      <c r="V433" s="105">
        <v>9.1770030687762567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20.135733308757139</v>
      </c>
      <c r="D434" s="102">
        <v>22.937406826697572</v>
      </c>
      <c r="E434" s="102">
        <v>22.71398443574455</v>
      </c>
      <c r="F434" s="102">
        <v>21.925649600680075</v>
      </c>
      <c r="G434" s="102">
        <v>22.477004875919452</v>
      </c>
      <c r="H434" s="102">
        <v>26.562054387832099</v>
      </c>
      <c r="I434" s="102">
        <v>28.140612577294259</v>
      </c>
      <c r="J434" s="102">
        <v>30.661299966821414</v>
      </c>
      <c r="K434" s="102">
        <v>23.162052738804451</v>
      </c>
      <c r="L434" s="102">
        <v>21.252700366357065</v>
      </c>
      <c r="M434" s="102">
        <v>20.377817075475729</v>
      </c>
      <c r="N434" s="102">
        <v>19.467951359704255</v>
      </c>
      <c r="O434" s="102">
        <v>17.530003531480315</v>
      </c>
      <c r="P434" s="102">
        <v>15.382575326727508</v>
      </c>
      <c r="Q434" s="102">
        <v>16.038402753747931</v>
      </c>
      <c r="R434" s="102">
        <v>21.981617832006233</v>
      </c>
      <c r="S434" s="102">
        <v>25.026589522728177</v>
      </c>
      <c r="T434" s="102">
        <v>23.990891805134773</v>
      </c>
      <c r="U434" s="102">
        <v>19.676490930127091</v>
      </c>
      <c r="V434" s="102">
        <v>16.033640887463275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17.498881032846448</v>
      </c>
      <c r="D435" s="105">
        <v>20.017151790060094</v>
      </c>
      <c r="E435" s="105">
        <v>19.846265942597771</v>
      </c>
      <c r="F435" s="105">
        <v>19.305003446501022</v>
      </c>
      <c r="G435" s="105">
        <v>19.765353913432019</v>
      </c>
      <c r="H435" s="105">
        <v>23.343176614444527</v>
      </c>
      <c r="I435" s="105">
        <v>25.053223201696714</v>
      </c>
      <c r="J435" s="105">
        <v>27.002501912522479</v>
      </c>
      <c r="K435" s="105">
        <v>20.455304322749335</v>
      </c>
      <c r="L435" s="105">
        <v>18.770685919901592</v>
      </c>
      <c r="M435" s="105">
        <v>18.127534407622036</v>
      </c>
      <c r="N435" s="105">
        <v>17.379570867698305</v>
      </c>
      <c r="O435" s="105">
        <v>15.80499703467623</v>
      </c>
      <c r="P435" s="105">
        <v>13.806832102497179</v>
      </c>
      <c r="Q435" s="105">
        <v>14.503726694429577</v>
      </c>
      <c r="R435" s="105">
        <v>19.999135172264726</v>
      </c>
      <c r="S435" s="105">
        <v>22.977423587125159</v>
      </c>
      <c r="T435" s="105">
        <v>21.965039451575294</v>
      </c>
      <c r="U435" s="105">
        <v>18.098917284290412</v>
      </c>
      <c r="V435" s="105">
        <v>14.725984130219228</v>
      </c>
      <c r="W435" s="105">
        <v>16.950539437867985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8.3211069603569729</v>
      </c>
      <c r="D436" s="99">
        <v>9.7697491044886391</v>
      </c>
      <c r="E436" s="99">
        <v>9.6736587647312717</v>
      </c>
      <c r="F436" s="99">
        <v>9.9764355591891185</v>
      </c>
      <c r="G436" s="99">
        <v>10.056035767983108</v>
      </c>
      <c r="H436" s="99">
        <v>11.765242073501629</v>
      </c>
      <c r="I436" s="99">
        <v>13.870397394169112</v>
      </c>
      <c r="J436" s="99">
        <v>13.619732919805234</v>
      </c>
      <c r="K436" s="99">
        <v>10.440717462696551</v>
      </c>
      <c r="L436" s="99">
        <v>9.4983969849783012</v>
      </c>
      <c r="M436" s="99">
        <v>9.5306031306788217</v>
      </c>
      <c r="N436" s="99">
        <v>9.1410327988063429</v>
      </c>
      <c r="O436" s="99">
        <v>8.6143610230825782</v>
      </c>
      <c r="P436" s="99">
        <v>6.6708574163743357</v>
      </c>
      <c r="Q436" s="99">
        <v>6.9341685021970534</v>
      </c>
      <c r="R436" s="99">
        <v>9.6345696200223525</v>
      </c>
      <c r="S436" s="99">
        <v>11.69513372259901</v>
      </c>
      <c r="T436" s="99">
        <v>10.262611333540367</v>
      </c>
      <c r="U436" s="99">
        <v>8.4903608549761191</v>
      </c>
      <c r="V436" s="99">
        <v>6.4674962049869391</v>
      </c>
      <c r="W436" s="99">
        <v>8.1815483053353777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9.1777740724894752</v>
      </c>
      <c r="D437" s="99">
        <v>10.247402685571458</v>
      </c>
      <c r="E437" s="99">
        <v>10.172607177866499</v>
      </c>
      <c r="F437" s="99">
        <v>9.3285678873119036</v>
      </c>
      <c r="G437" s="99">
        <v>9.7093181454489148</v>
      </c>
      <c r="H437" s="99">
        <v>11.577934540942902</v>
      </c>
      <c r="I437" s="99">
        <v>11.182825807527598</v>
      </c>
      <c r="J437" s="99">
        <v>13.382768992717246</v>
      </c>
      <c r="K437" s="99">
        <v>10.014586860052786</v>
      </c>
      <c r="L437" s="99">
        <v>9.2722889349232922</v>
      </c>
      <c r="M437" s="99">
        <v>8.5969312769432147</v>
      </c>
      <c r="N437" s="99">
        <v>8.2385380688919625</v>
      </c>
      <c r="O437" s="99">
        <v>7.1906360115936527</v>
      </c>
      <c r="P437" s="99">
        <v>7.1359746861228412</v>
      </c>
      <c r="Q437" s="99">
        <v>7.5695581922325248</v>
      </c>
      <c r="R437" s="99">
        <v>10.364565552242377</v>
      </c>
      <c r="S437" s="99">
        <v>11.282289864526145</v>
      </c>
      <c r="T437" s="99">
        <v>11.702428118034932</v>
      </c>
      <c r="U437" s="99">
        <v>9.608556429314298</v>
      </c>
      <c r="V437" s="99">
        <v>8.2584879252322896</v>
      </c>
      <c r="W437" s="99">
        <v>8.7689911325326069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8.1245728332931311</v>
      </c>
      <c r="D438" s="123">
        <v>9.086726322177519</v>
      </c>
      <c r="E438" s="123">
        <v>9.0344711429662894</v>
      </c>
      <c r="F438" s="123">
        <v>8.834033427802563</v>
      </c>
      <c r="G438" s="123">
        <v>9.2648016459036615</v>
      </c>
      <c r="H438" s="123">
        <v>10.970437150495592</v>
      </c>
      <c r="I438" s="123">
        <v>10.105420819548517</v>
      </c>
      <c r="J438" s="123">
        <v>11.373348549913969</v>
      </c>
      <c r="K438" s="123">
        <v>8.4737791372740467</v>
      </c>
      <c r="L438" s="123">
        <v>7.839429517640359</v>
      </c>
      <c r="M438" s="123">
        <v>6.4556238037735403</v>
      </c>
      <c r="N438" s="123">
        <v>6.6021265801711051</v>
      </c>
      <c r="O438" s="123">
        <v>6.101069139518283</v>
      </c>
      <c r="P438" s="123">
        <v>5.717214738198483</v>
      </c>
      <c r="Q438" s="123">
        <v>5.5857708344320356</v>
      </c>
      <c r="R438" s="123">
        <v>7.3478120679438348</v>
      </c>
      <c r="S438" s="123">
        <v>8.3211779725215536</v>
      </c>
      <c r="T438" s="123">
        <v>7.2262135060775989</v>
      </c>
      <c r="U438" s="123">
        <v>6.1849618340110784</v>
      </c>
      <c r="V438" s="123">
        <v>4.9670499155843979</v>
      </c>
      <c r="W438" s="123">
        <v>5.6506442743706069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8.1245728332931311</v>
      </c>
      <c r="D440" s="110">
        <v>9.086726322177519</v>
      </c>
      <c r="E440" s="110">
        <v>9.0344711429662894</v>
      </c>
      <c r="F440" s="110">
        <v>8.834033427802563</v>
      </c>
      <c r="G440" s="110">
        <v>9.2648016459036615</v>
      </c>
      <c r="H440" s="110">
        <v>10.970437150495592</v>
      </c>
      <c r="I440" s="110">
        <v>10.105420819548517</v>
      </c>
      <c r="J440" s="110">
        <v>11.373348549913969</v>
      </c>
      <c r="K440" s="110">
        <v>8.4737791372740467</v>
      </c>
      <c r="L440" s="110">
        <v>7.839429517640359</v>
      </c>
      <c r="M440" s="110">
        <v>6.4556238037735403</v>
      </c>
      <c r="N440" s="110">
        <v>6.6021265801711051</v>
      </c>
      <c r="O440" s="110">
        <v>6.101069139518283</v>
      </c>
      <c r="P440" s="110">
        <v>5.717214738198483</v>
      </c>
      <c r="Q440" s="110">
        <v>5.5857708344320356</v>
      </c>
      <c r="R440" s="110">
        <v>7.3478120679438348</v>
      </c>
      <c r="S440" s="110">
        <v>8.3211779725215536</v>
      </c>
      <c r="T440" s="110">
        <v>7.2262135060775989</v>
      </c>
      <c r="U440" s="110">
        <v>6.1849618340110784</v>
      </c>
      <c r="V440" s="110">
        <v>4.9670499155843979</v>
      </c>
      <c r="W440" s="110">
        <v>5.6506442743706069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133.35756665552805</v>
      </c>
      <c r="D442" s="118">
        <f t="shared" si="232"/>
        <v>125.21544585549566</v>
      </c>
      <c r="E442" s="118">
        <f t="shared" si="232"/>
        <v>110.98077345779319</v>
      </c>
      <c r="F442" s="118">
        <f t="shared" si="232"/>
        <v>135.4786718059857</v>
      </c>
      <c r="G442" s="118">
        <f t="shared" si="232"/>
        <v>121.33825039566609</v>
      </c>
      <c r="H442" s="118">
        <f t="shared" si="232"/>
        <v>136.89687349680116</v>
      </c>
      <c r="I442" s="118">
        <f t="shared" si="232"/>
        <v>95.762390457015698</v>
      </c>
      <c r="J442" s="118">
        <f t="shared" si="232"/>
        <v>126.0264774344016</v>
      </c>
      <c r="K442" s="118">
        <f t="shared" si="232"/>
        <v>107.69115331310323</v>
      </c>
      <c r="L442" s="118">
        <f t="shared" si="232"/>
        <v>111.30392011857971</v>
      </c>
      <c r="M442" s="118">
        <f t="shared" si="232"/>
        <v>99.790098724009923</v>
      </c>
      <c r="N442" s="118">
        <f t="shared" si="232"/>
        <v>92.595416214389601</v>
      </c>
      <c r="O442" s="118">
        <f t="shared" si="232"/>
        <v>105.45935568424443</v>
      </c>
      <c r="P442" s="118">
        <f t="shared" si="232"/>
        <v>84.63202425495929</v>
      </c>
      <c r="Q442" s="118">
        <f t="shared" si="232"/>
        <v>71.722230202010778</v>
      </c>
      <c r="R442" s="118">
        <f t="shared" ref="R442:V442" si="233">R443+R446+R448+R457</f>
        <v>94.789273862297122</v>
      </c>
      <c r="S442" s="118">
        <f t="shared" si="233"/>
        <v>78.053268409679504</v>
      </c>
      <c r="T442" s="118">
        <f t="shared" si="233"/>
        <v>96.017798905732661</v>
      </c>
      <c r="U442" s="118">
        <f t="shared" si="233"/>
        <v>77.844860741951294</v>
      </c>
      <c r="V442" s="118">
        <f t="shared" si="233"/>
        <v>73.214942344760956</v>
      </c>
      <c r="W442" s="118">
        <f t="shared" ref="W442" si="234">W443+W446+W448+W457</f>
        <v>64.001225928576986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111.37635479997049</v>
      </c>
      <c r="D443" s="123">
        <f t="shared" si="235"/>
        <v>100.33144055469008</v>
      </c>
      <c r="E443" s="123">
        <f t="shared" si="235"/>
        <v>85.935965522047525</v>
      </c>
      <c r="F443" s="123">
        <f t="shared" si="235"/>
        <v>110.4462318010101</v>
      </c>
      <c r="G443" s="123">
        <f t="shared" si="235"/>
        <v>95.734089288277403</v>
      </c>
      <c r="H443" s="123">
        <f t="shared" si="235"/>
        <v>105.38893105095721</v>
      </c>
      <c r="I443" s="123">
        <f t="shared" si="235"/>
        <v>64.809075833394203</v>
      </c>
      <c r="J443" s="123">
        <f t="shared" si="235"/>
        <v>91.699017068882483</v>
      </c>
      <c r="K443" s="123">
        <f t="shared" si="235"/>
        <v>81.904700323493785</v>
      </c>
      <c r="L443" s="123">
        <f t="shared" si="235"/>
        <v>87.242235632046189</v>
      </c>
      <c r="M443" s="123">
        <f t="shared" si="235"/>
        <v>77.588377522824501</v>
      </c>
      <c r="N443" s="123">
        <f t="shared" si="235"/>
        <v>71.043947380036755</v>
      </c>
      <c r="O443" s="123">
        <f t="shared" si="235"/>
        <v>85.893854552450307</v>
      </c>
      <c r="P443" s="123">
        <f t="shared" si="235"/>
        <v>67.081122593638383</v>
      </c>
      <c r="Q443" s="123">
        <f t="shared" si="235"/>
        <v>54.015100795272616</v>
      </c>
      <c r="R443" s="123">
        <f t="shared" ref="R443:V443" si="236">SUM(R444:R445)</f>
        <v>70.074275249955846</v>
      </c>
      <c r="S443" s="123">
        <f t="shared" si="236"/>
        <v>50.04764505811653</v>
      </c>
      <c r="T443" s="123">
        <f t="shared" si="236"/>
        <v>68.841350640683203</v>
      </c>
      <c r="U443" s="123">
        <f t="shared" si="236"/>
        <v>55.225162423019498</v>
      </c>
      <c r="V443" s="123">
        <f t="shared" si="236"/>
        <v>54.345628458300283</v>
      </c>
      <c r="W443" s="123">
        <f t="shared" ref="W443" si="237">SUM(W444:W445)</f>
        <v>42.881611674690383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108.77340110832013</v>
      </c>
      <c r="D444" s="99">
        <v>98.024692966592866</v>
      </c>
      <c r="E444" s="99">
        <v>84.008492950438367</v>
      </c>
      <c r="F444" s="99">
        <v>107.99016620817248</v>
      </c>
      <c r="G444" s="99">
        <v>93.630442888021221</v>
      </c>
      <c r="H444" s="99">
        <v>103.12630062039925</v>
      </c>
      <c r="I444" s="99">
        <v>63.442772602518652</v>
      </c>
      <c r="J444" s="99">
        <v>89.784670321184521</v>
      </c>
      <c r="K444" s="99">
        <v>80.216259555076235</v>
      </c>
      <c r="L444" s="99">
        <v>85.468687438774296</v>
      </c>
      <c r="M444" s="99">
        <v>76.037820331322408</v>
      </c>
      <c r="N444" s="99">
        <v>69.634980653135273</v>
      </c>
      <c r="O444" s="99">
        <v>84.198793393186506</v>
      </c>
      <c r="P444" s="99">
        <v>65.759159044560363</v>
      </c>
      <c r="Q444" s="99">
        <v>52.953177810217248</v>
      </c>
      <c r="R444" s="99">
        <v>68.714896719173581</v>
      </c>
      <c r="S444" s="99">
        <v>49.087163340150759</v>
      </c>
      <c r="T444" s="99">
        <v>67.525747459305322</v>
      </c>
      <c r="U444" s="99">
        <v>54.18459154936653</v>
      </c>
      <c r="V444" s="99">
        <v>53.323155897079992</v>
      </c>
      <c r="W444" s="99">
        <v>42.082273933368995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2.6029536916503542</v>
      </c>
      <c r="D445" s="99">
        <v>2.306747588097203</v>
      </c>
      <c r="E445" s="99">
        <v>1.9274725716091619</v>
      </c>
      <c r="F445" s="99">
        <v>2.4560655928376245</v>
      </c>
      <c r="G445" s="99">
        <v>2.1036464002561783</v>
      </c>
      <c r="H445" s="99">
        <v>2.262630430557969</v>
      </c>
      <c r="I445" s="99">
        <v>1.3663032308755527</v>
      </c>
      <c r="J445" s="99">
        <v>1.9143467476979672</v>
      </c>
      <c r="K445" s="99">
        <v>1.6884407684175449</v>
      </c>
      <c r="L445" s="99">
        <v>1.7735481932718951</v>
      </c>
      <c r="M445" s="99">
        <v>1.5505571915020877</v>
      </c>
      <c r="N445" s="99">
        <v>1.4089667269014767</v>
      </c>
      <c r="O445" s="99">
        <v>1.6950611592637943</v>
      </c>
      <c r="P445" s="99">
        <v>1.3219635490780195</v>
      </c>
      <c r="Q445" s="99">
        <v>1.0619229850553686</v>
      </c>
      <c r="R445" s="99">
        <v>1.3593785307822623</v>
      </c>
      <c r="S445" s="99">
        <v>0.96048171796576931</v>
      </c>
      <c r="T445" s="99">
        <v>1.3156031813778772</v>
      </c>
      <c r="U445" s="99">
        <v>1.0405708736529675</v>
      </c>
      <c r="V445" s="99">
        <v>1.0224725612202938</v>
      </c>
      <c r="W445" s="99">
        <v>0.79933774132138469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2.7498536281284871E-2</v>
      </c>
      <c r="D446" s="123">
        <f t="shared" si="238"/>
        <v>2.0947823245442365E-2</v>
      </c>
      <c r="E446" s="123">
        <f t="shared" si="238"/>
        <v>0.67101337251014725</v>
      </c>
      <c r="F446" s="123">
        <f t="shared" si="238"/>
        <v>0.76045905416806259</v>
      </c>
      <c r="G446" s="123">
        <f t="shared" si="238"/>
        <v>0.8284146950969542</v>
      </c>
      <c r="H446" s="123">
        <f t="shared" si="238"/>
        <v>1.9818768572451977</v>
      </c>
      <c r="I446" s="123">
        <f t="shared" si="238"/>
        <v>1.2557872474699465</v>
      </c>
      <c r="J446" s="123">
        <f t="shared" si="238"/>
        <v>1.2567093827556062</v>
      </c>
      <c r="K446" s="123">
        <f t="shared" si="238"/>
        <v>0.89645976652056047</v>
      </c>
      <c r="L446" s="123">
        <f t="shared" si="238"/>
        <v>1.0845026682039038</v>
      </c>
      <c r="M446" s="123">
        <f t="shared" si="238"/>
        <v>0.89357563853067912</v>
      </c>
      <c r="N446" s="123">
        <f t="shared" si="238"/>
        <v>0.78969053520114418</v>
      </c>
      <c r="O446" s="123">
        <f t="shared" si="238"/>
        <v>0.69289724204517711</v>
      </c>
      <c r="P446" s="123">
        <f t="shared" si="238"/>
        <v>0.25712061914696455</v>
      </c>
      <c r="Q446" s="123">
        <f t="shared" si="238"/>
        <v>0.23144625435343669</v>
      </c>
      <c r="R446" s="123">
        <f t="shared" si="238"/>
        <v>0.15228265818785808</v>
      </c>
      <c r="S446" s="123">
        <f t="shared" si="238"/>
        <v>0.30299717695726158</v>
      </c>
      <c r="T446" s="123">
        <f t="shared" si="238"/>
        <v>0.29114529711173898</v>
      </c>
      <c r="U446" s="123">
        <f t="shared" si="238"/>
        <v>0.33506726667435405</v>
      </c>
      <c r="V446" s="123">
        <f t="shared" si="238"/>
        <v>0.48903513006977539</v>
      </c>
      <c r="W446" s="123">
        <f t="shared" si="238"/>
        <v>0.32473393420265473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2.7498536281284871E-2</v>
      </c>
      <c r="D447" s="99">
        <f>RES_hhdet_in_tess!D29</f>
        <v>2.0947823245442365E-2</v>
      </c>
      <c r="E447" s="99">
        <f>RES_hhdet_in_tess!E29</f>
        <v>0.67101337251014725</v>
      </c>
      <c r="F447" s="99">
        <f>RES_hhdet_in_tess!F29</f>
        <v>0.76045905416806259</v>
      </c>
      <c r="G447" s="99">
        <f>RES_hhdet_in_tess!G29</f>
        <v>0.8284146950969542</v>
      </c>
      <c r="H447" s="99">
        <f>RES_hhdet_in_tess!H29</f>
        <v>1.9818768572451977</v>
      </c>
      <c r="I447" s="99">
        <f>RES_hhdet_in_tess!I29</f>
        <v>1.2557872474699465</v>
      </c>
      <c r="J447" s="99">
        <f>RES_hhdet_in_tess!J29</f>
        <v>1.2567093827556062</v>
      </c>
      <c r="K447" s="99">
        <f>RES_hhdet_in_tess!K29</f>
        <v>0.89645976652056047</v>
      </c>
      <c r="L447" s="99">
        <f>RES_hhdet_in_tess!L29</f>
        <v>1.0845026682039038</v>
      </c>
      <c r="M447" s="99">
        <f>RES_hhdet_in_tess!M29</f>
        <v>0.89357563853067912</v>
      </c>
      <c r="N447" s="99">
        <f>RES_hhdet_in_tess!N29</f>
        <v>0.78969053520114418</v>
      </c>
      <c r="O447" s="99">
        <f>RES_hhdet_in_tess!O29</f>
        <v>0.69289724204517711</v>
      </c>
      <c r="P447" s="99">
        <f>RES_hhdet_in_tess!P29</f>
        <v>0.25712061914696455</v>
      </c>
      <c r="Q447" s="99">
        <f>RES_hhdet_in_tess!Q29</f>
        <v>0.23144625435343669</v>
      </c>
      <c r="R447" s="99">
        <f>RES_hhdet_in_tess!R29</f>
        <v>0.15228265818785808</v>
      </c>
      <c r="S447" s="99">
        <f>RES_hhdet_in_tess!S29</f>
        <v>0.30299717695726158</v>
      </c>
      <c r="T447" s="99">
        <f>RES_hhdet_in_tess!T29</f>
        <v>0.29114529711173898</v>
      </c>
      <c r="U447" s="99">
        <f>RES_hhdet_in_tess!U29</f>
        <v>0.33506726667435405</v>
      </c>
      <c r="V447" s="99">
        <f>RES_hhdet_in_tess!V29</f>
        <v>0.48903513006977539</v>
      </c>
      <c r="W447" s="99">
        <f>RES_hhdet_in_tess!W29</f>
        <v>0.32473393420265473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15.652274731604129</v>
      </c>
      <c r="D448" s="123">
        <v>17.803494144960915</v>
      </c>
      <c r="E448" s="123">
        <v>17.342584300212295</v>
      </c>
      <c r="F448" s="123">
        <v>17.38473325625371</v>
      </c>
      <c r="G448" s="123">
        <v>17.539630288552814</v>
      </c>
      <c r="H448" s="123">
        <v>20.941925563391475</v>
      </c>
      <c r="I448" s="123">
        <v>21.775132253947099</v>
      </c>
      <c r="J448" s="123">
        <v>24.136328856126056</v>
      </c>
      <c r="K448" s="123">
        <v>18.218919521171486</v>
      </c>
      <c r="L448" s="123">
        <v>16.791146949273919</v>
      </c>
      <c r="M448" s="123">
        <v>16.197973129355397</v>
      </c>
      <c r="N448" s="123">
        <v>15.513827840072613</v>
      </c>
      <c r="O448" s="123">
        <v>13.995599079884471</v>
      </c>
      <c r="P448" s="123">
        <v>12.69016480446211</v>
      </c>
      <c r="Q448" s="123">
        <v>12.935783403604551</v>
      </c>
      <c r="R448" s="123">
        <v>18.51531583692822</v>
      </c>
      <c r="S448" s="123">
        <v>20.747580263371535</v>
      </c>
      <c r="T448" s="123">
        <v>20.745975374527688</v>
      </c>
      <c r="U448" s="123">
        <v>16.948633376795719</v>
      </c>
      <c r="V448" s="123">
        <v>14.040665098773612</v>
      </c>
      <c r="W448" s="123">
        <v>15.811780308005947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15.796139418852539</v>
      </c>
      <c r="D449" s="99">
        <v>17.364298231614473</v>
      </c>
      <c r="E449" s="99">
        <v>14.565732171483779</v>
      </c>
      <c r="F449" s="99">
        <v>19.370726858776287</v>
      </c>
      <c r="G449" s="99">
        <v>17.440117176180216</v>
      </c>
      <c r="H449" s="99">
        <v>22.485285385478193</v>
      </c>
      <c r="I449" s="99">
        <v>18.354740031725733</v>
      </c>
      <c r="J449" s="99">
        <v>24.88615520499242</v>
      </c>
      <c r="K449" s="99">
        <v>18.176086206996203</v>
      </c>
      <c r="L449" s="99">
        <v>17.086013520531029</v>
      </c>
      <c r="M449" s="99">
        <v>16.666556782446055</v>
      </c>
      <c r="N449" s="99">
        <v>15.348753679322154</v>
      </c>
      <c r="O449" s="99">
        <v>12.735382070793271</v>
      </c>
      <c r="P449" s="99">
        <v>13.253916641104793</v>
      </c>
      <c r="Q449" s="99">
        <v>10.732333563150178</v>
      </c>
      <c r="R449" s="99">
        <v>19.538729907880526</v>
      </c>
      <c r="S449" s="99">
        <v>17.088360642583712</v>
      </c>
      <c r="T449" s="99">
        <v>22.41747060717395</v>
      </c>
      <c r="U449" s="99">
        <v>17.417833339488343</v>
      </c>
      <c r="V449" s="99">
        <v>15.575446832414606</v>
      </c>
      <c r="W449" s="99">
        <v>15.014272696400871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15.796739367203818</v>
      </c>
      <c r="D450" s="99">
        <v>17.365911189630307</v>
      </c>
      <c r="E450" s="99">
        <v>14.567830183680078</v>
      </c>
      <c r="F450" s="99">
        <v>19.376237668424739</v>
      </c>
      <c r="G450" s="99">
        <v>17.442521858019681</v>
      </c>
      <c r="H450" s="99">
        <v>22.489616788455717</v>
      </c>
      <c r="I450" s="99">
        <v>0</v>
      </c>
      <c r="J450" s="99">
        <v>24.894576806359726</v>
      </c>
      <c r="K450" s="99">
        <v>18.182075275569666</v>
      </c>
      <c r="L450" s="99">
        <v>17.089903788493135</v>
      </c>
      <c r="M450" s="99">
        <v>16.670298114537346</v>
      </c>
      <c r="N450" s="99">
        <v>15.350308943340476</v>
      </c>
      <c r="O450" s="99">
        <v>12.733994814827424</v>
      </c>
      <c r="P450" s="99">
        <v>13.274741855827077</v>
      </c>
      <c r="Q450" s="99">
        <v>0</v>
      </c>
      <c r="R450" s="99">
        <v>19.569834879618657</v>
      </c>
      <c r="S450" s="99">
        <v>0</v>
      </c>
      <c r="T450" s="99">
        <v>22.440051277433984</v>
      </c>
      <c r="U450" s="99">
        <v>17.425672579691348</v>
      </c>
      <c r="V450" s="99">
        <v>15.582509212727484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6.5322766452897651</v>
      </c>
      <c r="D451" s="102">
        <v>7.3896233406648628</v>
      </c>
      <c r="E451" s="102">
        <v>6.1811489577329013</v>
      </c>
      <c r="F451" s="102">
        <v>8.824174885397511</v>
      </c>
      <c r="G451" s="102">
        <v>7.8042375572461626</v>
      </c>
      <c r="H451" s="102">
        <v>9.9911900619141054</v>
      </c>
      <c r="I451" s="102">
        <v>0</v>
      </c>
      <c r="J451" s="102">
        <v>11.082490426657115</v>
      </c>
      <c r="K451" s="102">
        <v>8.1962934192555306</v>
      </c>
      <c r="L451" s="102">
        <v>7.6509402051792312</v>
      </c>
      <c r="M451" s="102">
        <v>7.772265836215988</v>
      </c>
      <c r="N451" s="102">
        <v>7.1971356891126934</v>
      </c>
      <c r="O451" s="102">
        <v>6.2260027059026504</v>
      </c>
      <c r="P451" s="102">
        <v>5.8112404780042706</v>
      </c>
      <c r="Q451" s="102">
        <v>0</v>
      </c>
      <c r="R451" s="102">
        <v>8.6008658130193165</v>
      </c>
      <c r="S451" s="102">
        <v>0</v>
      </c>
      <c r="T451" s="102">
        <v>9.6363195018778498</v>
      </c>
      <c r="U451" s="102">
        <v>7.5570039050188802</v>
      </c>
      <c r="V451" s="102">
        <v>6.4055061439512304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9.2644627219140521</v>
      </c>
      <c r="D452" s="105">
        <v>9.976287848965443</v>
      </c>
      <c r="E452" s="105">
        <v>8.386681225947175</v>
      </c>
      <c r="F452" s="105">
        <v>10.55206278302723</v>
      </c>
      <c r="G452" s="105">
        <v>9.6382843007735186</v>
      </c>
      <c r="H452" s="105">
        <v>12.498426726541613</v>
      </c>
      <c r="I452" s="105">
        <v>0</v>
      </c>
      <c r="J452" s="105">
        <v>13.812086379702615</v>
      </c>
      <c r="K452" s="105">
        <v>9.9857818563141336</v>
      </c>
      <c r="L452" s="105">
        <v>9.4389635833139067</v>
      </c>
      <c r="M452" s="105">
        <v>8.8980322783213559</v>
      </c>
      <c r="N452" s="105">
        <v>8.1531732542277844</v>
      </c>
      <c r="O452" s="105">
        <v>6.5079921089247748</v>
      </c>
      <c r="P452" s="105">
        <v>7.4635013778228085</v>
      </c>
      <c r="Q452" s="105">
        <v>0</v>
      </c>
      <c r="R452" s="105">
        <v>10.968969066599341</v>
      </c>
      <c r="S452" s="105">
        <v>0</v>
      </c>
      <c r="T452" s="105">
        <v>12.803731775556136</v>
      </c>
      <c r="U452" s="105">
        <v>9.8686686746724668</v>
      </c>
      <c r="V452" s="105">
        <v>9.1770030687762567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15.630489304561699</v>
      </c>
      <c r="D453" s="102">
        <v>17.828951420054434</v>
      </c>
      <c r="E453" s="102">
        <v>17.68050417568066</v>
      </c>
      <c r="F453" s="102">
        <v>17.091441216288604</v>
      </c>
      <c r="G453" s="102">
        <v>17.548080920722786</v>
      </c>
      <c r="H453" s="102">
        <v>20.770827222956843</v>
      </c>
      <c r="I453" s="102">
        <v>22.043041213128152</v>
      </c>
      <c r="J453" s="102">
        <v>24.063309837714126</v>
      </c>
      <c r="K453" s="102">
        <v>18.217188415017933</v>
      </c>
      <c r="L453" s="102">
        <v>16.756414152517625</v>
      </c>
      <c r="M453" s="102">
        <v>16.137726400976817</v>
      </c>
      <c r="N453" s="102">
        <v>15.526944529714838</v>
      </c>
      <c r="O453" s="102">
        <v>14.131004198551745</v>
      </c>
      <c r="P453" s="102">
        <v>12.570836209002646</v>
      </c>
      <c r="Q453" s="102">
        <v>13.281612114890002</v>
      </c>
      <c r="R453" s="102">
        <v>18.375031673440763</v>
      </c>
      <c r="S453" s="102">
        <v>21.114036886055384</v>
      </c>
      <c r="T453" s="102">
        <v>20.420133094532016</v>
      </c>
      <c r="U453" s="102">
        <v>16.886464048690094</v>
      </c>
      <c r="V453" s="102">
        <v>13.860494302296035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15.637085553805553</v>
      </c>
      <c r="D454" s="105">
        <v>17.84130305478449</v>
      </c>
      <c r="E454" s="105">
        <v>17.702557049399669</v>
      </c>
      <c r="F454" s="105">
        <v>17.105380205916287</v>
      </c>
      <c r="G454" s="105">
        <v>17.560191977277981</v>
      </c>
      <c r="H454" s="105">
        <v>20.778044094852664</v>
      </c>
      <c r="I454" s="105">
        <v>22.047754229477849</v>
      </c>
      <c r="J454" s="105">
        <v>24.071678253277991</v>
      </c>
      <c r="K454" s="105">
        <v>18.226316595356401</v>
      </c>
      <c r="L454" s="105">
        <v>16.761176037348609</v>
      </c>
      <c r="M454" s="105">
        <v>16.144465205112862</v>
      </c>
      <c r="N454" s="105">
        <v>15.529100213255472</v>
      </c>
      <c r="O454" s="105">
        <v>14.134706020844874</v>
      </c>
      <c r="P454" s="105">
        <v>12.587484213864082</v>
      </c>
      <c r="Q454" s="105">
        <v>13.311834265449814</v>
      </c>
      <c r="R454" s="105">
        <v>18.418364107056171</v>
      </c>
      <c r="S454" s="105">
        <v>21.149055153582097</v>
      </c>
      <c r="T454" s="105">
        <v>20.437571898037891</v>
      </c>
      <c r="U454" s="105">
        <v>16.895027063081614</v>
      </c>
      <c r="V454" s="105">
        <v>13.849401113853999</v>
      </c>
      <c r="W454" s="105">
        <v>15.881945508334205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6.459311481316079</v>
      </c>
      <c r="D455" s="99">
        <v>7.5939003692130331</v>
      </c>
      <c r="E455" s="99">
        <v>7.5299498715331685</v>
      </c>
      <c r="F455" s="99">
        <v>7.7768123186043878</v>
      </c>
      <c r="G455" s="99">
        <v>7.8508738318290643</v>
      </c>
      <c r="H455" s="99">
        <v>9.2001095539097602</v>
      </c>
      <c r="I455" s="99">
        <v>10.864928421950252</v>
      </c>
      <c r="J455" s="99">
        <v>10.688909260560745</v>
      </c>
      <c r="K455" s="99">
        <v>8.2117297353036118</v>
      </c>
      <c r="L455" s="99">
        <v>7.4888871024253136</v>
      </c>
      <c r="M455" s="99">
        <v>7.547533928169651</v>
      </c>
      <c r="N455" s="99">
        <v>7.2905621443635136</v>
      </c>
      <c r="O455" s="99">
        <v>6.9440700092512193</v>
      </c>
      <c r="P455" s="99">
        <v>5.4515095277412415</v>
      </c>
      <c r="Q455" s="99">
        <v>5.7422760732172895</v>
      </c>
      <c r="R455" s="99">
        <v>8.0537985548137936</v>
      </c>
      <c r="S455" s="99">
        <v>9.8667652890559499</v>
      </c>
      <c r="T455" s="99">
        <v>8.7351437800029608</v>
      </c>
      <c r="U455" s="99">
        <v>7.286470633767312</v>
      </c>
      <c r="V455" s="99">
        <v>5.5909131886217098</v>
      </c>
      <c r="W455" s="99">
        <v>7.1129543758015981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9.1777740724894752</v>
      </c>
      <c r="D456" s="99">
        <v>10.247402685571458</v>
      </c>
      <c r="E456" s="99">
        <v>10.172607177866499</v>
      </c>
      <c r="F456" s="99">
        <v>9.3285678873119036</v>
      </c>
      <c r="G456" s="99">
        <v>9.7093181454489148</v>
      </c>
      <c r="H456" s="99">
        <v>11.577934540942902</v>
      </c>
      <c r="I456" s="99">
        <v>11.182825807527598</v>
      </c>
      <c r="J456" s="99">
        <v>13.382768992717246</v>
      </c>
      <c r="K456" s="99">
        <v>10.014586860052786</v>
      </c>
      <c r="L456" s="99">
        <v>9.2722889349232922</v>
      </c>
      <c r="M456" s="99">
        <v>8.5969312769432147</v>
      </c>
      <c r="N456" s="99">
        <v>8.2385380688919625</v>
      </c>
      <c r="O456" s="99">
        <v>7.1906360115936527</v>
      </c>
      <c r="P456" s="99">
        <v>7.1359746861228412</v>
      </c>
      <c r="Q456" s="99">
        <v>7.5695581922325248</v>
      </c>
      <c r="R456" s="99">
        <v>10.364565552242377</v>
      </c>
      <c r="S456" s="99">
        <v>11.282289864526145</v>
      </c>
      <c r="T456" s="99">
        <v>11.702428118034932</v>
      </c>
      <c r="U456" s="99">
        <v>9.608556429314298</v>
      </c>
      <c r="V456" s="99">
        <v>8.2584879252322896</v>
      </c>
      <c r="W456" s="99">
        <v>8.7689911325326069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6.3014385876721395</v>
      </c>
      <c r="D457" s="123">
        <v>7.0595633325992235</v>
      </c>
      <c r="E457" s="123">
        <v>7.0312102630232296</v>
      </c>
      <c r="F457" s="123">
        <v>6.887247694553821</v>
      </c>
      <c r="G457" s="123">
        <v>7.2361161237389213</v>
      </c>
      <c r="H457" s="123">
        <v>8.5841400252073043</v>
      </c>
      <c r="I457" s="123">
        <v>7.922395122204442</v>
      </c>
      <c r="J457" s="123">
        <v>8.934422126637461</v>
      </c>
      <c r="K457" s="123">
        <v>6.671073701917396</v>
      </c>
      <c r="L457" s="123">
        <v>6.1860348690556934</v>
      </c>
      <c r="M457" s="123">
        <v>5.1101724332993603</v>
      </c>
      <c r="N457" s="123">
        <v>5.2479504590790862</v>
      </c>
      <c r="O457" s="123">
        <v>4.8770048098644772</v>
      </c>
      <c r="P457" s="123">
        <v>4.6036162377118339</v>
      </c>
      <c r="Q457" s="123">
        <v>4.5398997487801669</v>
      </c>
      <c r="R457" s="123">
        <v>6.0474001172251937</v>
      </c>
      <c r="S457" s="123">
        <v>6.9550459112341851</v>
      </c>
      <c r="T457" s="123">
        <v>6.1393275934100338</v>
      </c>
      <c r="U457" s="123">
        <v>5.3359976754617318</v>
      </c>
      <c r="V457" s="123">
        <v>4.3396136576172868</v>
      </c>
      <c r="W457" s="123">
        <v>4.9831000116779984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6.3014385876721395</v>
      </c>
      <c r="D459" s="110">
        <v>7.0595633325992235</v>
      </c>
      <c r="E459" s="110">
        <v>7.0312102630232296</v>
      </c>
      <c r="F459" s="110">
        <v>6.887247694553821</v>
      </c>
      <c r="G459" s="110">
        <v>7.2361161237389213</v>
      </c>
      <c r="H459" s="110">
        <v>8.5841400252073043</v>
      </c>
      <c r="I459" s="110">
        <v>7.922395122204442</v>
      </c>
      <c r="J459" s="110">
        <v>8.934422126637461</v>
      </c>
      <c r="K459" s="110">
        <v>6.671073701917396</v>
      </c>
      <c r="L459" s="110">
        <v>6.1860348690556934</v>
      </c>
      <c r="M459" s="110">
        <v>5.1101724332993603</v>
      </c>
      <c r="N459" s="110">
        <v>5.2479504590790862</v>
      </c>
      <c r="O459" s="110">
        <v>4.8770048098644772</v>
      </c>
      <c r="P459" s="110">
        <v>4.6036162377118339</v>
      </c>
      <c r="Q459" s="110">
        <v>4.5398997487801669</v>
      </c>
      <c r="R459" s="110">
        <v>6.0474001172251937</v>
      </c>
      <c r="S459" s="110">
        <v>6.9550459112341851</v>
      </c>
      <c r="T459" s="110">
        <v>6.1393275934100338</v>
      </c>
      <c r="U459" s="110">
        <v>5.3359976754617318</v>
      </c>
      <c r="V459" s="110">
        <v>4.3396136576172868</v>
      </c>
      <c r="W459" s="110">
        <v>4.9831000116779984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40.474108745629955</v>
      </c>
      <c r="D461" s="118">
        <f t="shared" si="239"/>
        <v>35.989819172911055</v>
      </c>
      <c r="E461" s="118">
        <f t="shared" si="239"/>
        <v>30.811658348926422</v>
      </c>
      <c r="F461" s="118">
        <f t="shared" si="239"/>
        <v>39.403756732902195</v>
      </c>
      <c r="G461" s="118">
        <f t="shared" si="239"/>
        <v>33.867010205433118</v>
      </c>
      <c r="H461" s="118">
        <f t="shared" si="239"/>
        <v>36.955170500253153</v>
      </c>
      <c r="I461" s="118">
        <f t="shared" si="239"/>
        <v>22.538912335476901</v>
      </c>
      <c r="J461" s="118">
        <f t="shared" si="239"/>
        <v>31.658782978205352</v>
      </c>
      <c r="K461" s="118">
        <f t="shared" si="239"/>
        <v>28.054204741509331</v>
      </c>
      <c r="L461" s="118">
        <f t="shared" si="239"/>
        <v>29.45783643522574</v>
      </c>
      <c r="M461" s="118">
        <f t="shared" si="239"/>
        <v>25.858467979083873</v>
      </c>
      <c r="N461" s="118">
        <f t="shared" si="239"/>
        <v>23.014704812349606</v>
      </c>
      <c r="O461" s="118">
        <f t="shared" si="239"/>
        <v>26.908664089513845</v>
      </c>
      <c r="P461" s="118">
        <f t="shared" si="239"/>
        <v>20.607261672961705</v>
      </c>
      <c r="Q461" s="118">
        <f t="shared" si="239"/>
        <v>16.117462881247981</v>
      </c>
      <c r="R461" s="118">
        <f t="shared" ref="R461:V461" si="240">R462+R465+R467+R476</f>
        <v>20.567707614611535</v>
      </c>
      <c r="S461" s="118">
        <f t="shared" si="240"/>
        <v>14.65735524602554</v>
      </c>
      <c r="T461" s="118">
        <f t="shared" si="240"/>
        <v>20.345852672037587</v>
      </c>
      <c r="U461" s="118">
        <f t="shared" si="240"/>
        <v>15.975577992711612</v>
      </c>
      <c r="V461" s="118">
        <f t="shared" si="240"/>
        <v>15.616941995654527</v>
      </c>
      <c r="W461" s="118">
        <f t="shared" ref="W461" si="241">W462+W465+W467+W476</f>
        <v>12.2594130917957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39.857635500944703</v>
      </c>
      <c r="D462" s="123">
        <f t="shared" si="242"/>
        <v>35.627417643764751</v>
      </c>
      <c r="E462" s="123">
        <f t="shared" si="242"/>
        <v>30.278872239717632</v>
      </c>
      <c r="F462" s="123">
        <f t="shared" si="242"/>
        <v>38.602587511418342</v>
      </c>
      <c r="G462" s="123">
        <f t="shared" si="242"/>
        <v>33.188908267516055</v>
      </c>
      <c r="H462" s="123">
        <f t="shared" si="242"/>
        <v>36.244072749689238</v>
      </c>
      <c r="I462" s="123">
        <f t="shared" si="242"/>
        <v>22.103731120680841</v>
      </c>
      <c r="J462" s="123">
        <f t="shared" si="242"/>
        <v>30.996816074074133</v>
      </c>
      <c r="K462" s="123">
        <f t="shared" si="242"/>
        <v>27.424615295288774</v>
      </c>
      <c r="L462" s="123">
        <f t="shared" si="242"/>
        <v>28.918254629624681</v>
      </c>
      <c r="M462" s="123">
        <f t="shared" si="242"/>
        <v>25.309288685460359</v>
      </c>
      <c r="N462" s="123">
        <f t="shared" si="242"/>
        <v>22.637210574132666</v>
      </c>
      <c r="O462" s="123">
        <f t="shared" si="242"/>
        <v>26.53151503864299</v>
      </c>
      <c r="P462" s="123">
        <f t="shared" si="242"/>
        <v>20.017015402199608</v>
      </c>
      <c r="Q462" s="123">
        <f t="shared" si="242"/>
        <v>15.678076215011366</v>
      </c>
      <c r="R462" s="123">
        <f t="shared" ref="R462:V462" si="243">SUM(R463:R464)</f>
        <v>20.076572818720553</v>
      </c>
      <c r="S462" s="123">
        <f t="shared" si="243"/>
        <v>14.208412339800583</v>
      </c>
      <c r="T462" s="123">
        <f t="shared" si="243"/>
        <v>19.413487684627299</v>
      </c>
      <c r="U462" s="123">
        <f t="shared" si="243"/>
        <v>15.496238669825658</v>
      </c>
      <c r="V462" s="123">
        <f t="shared" si="243"/>
        <v>15.180096511178219</v>
      </c>
      <c r="W462" s="123">
        <f t="shared" ref="W462" si="244">SUM(W463:W464)</f>
        <v>11.943816811200326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39.857635500944703</v>
      </c>
      <c r="D463" s="99">
        <v>35.627417643764751</v>
      </c>
      <c r="E463" s="99">
        <v>30.278872239717632</v>
      </c>
      <c r="F463" s="99">
        <v>38.602587511418342</v>
      </c>
      <c r="G463" s="99">
        <v>33.188908267516055</v>
      </c>
      <c r="H463" s="99">
        <v>36.244072749689238</v>
      </c>
      <c r="I463" s="99">
        <v>22.103731120680841</v>
      </c>
      <c r="J463" s="99">
        <v>30.996816074074133</v>
      </c>
      <c r="K463" s="99">
        <v>27.424615295288774</v>
      </c>
      <c r="L463" s="99">
        <v>28.918254629624681</v>
      </c>
      <c r="M463" s="99">
        <v>25.309288685460359</v>
      </c>
      <c r="N463" s="99">
        <v>22.637210574132666</v>
      </c>
      <c r="O463" s="99">
        <v>26.53151503864299</v>
      </c>
      <c r="P463" s="99">
        <v>20.017015402199608</v>
      </c>
      <c r="Q463" s="99">
        <v>15.678076215011366</v>
      </c>
      <c r="R463" s="99">
        <v>20.076572818720553</v>
      </c>
      <c r="S463" s="99">
        <v>14.208412339800583</v>
      </c>
      <c r="T463" s="99">
        <v>19.413487684627299</v>
      </c>
      <c r="U463" s="99">
        <v>15.496238669825658</v>
      </c>
      <c r="V463" s="99">
        <v>15.180096511178219</v>
      </c>
      <c r="W463" s="99">
        <v>11.943816811200326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0.61647324468524989</v>
      </c>
      <c r="D467" s="123">
        <v>0.36240152914630069</v>
      </c>
      <c r="E467" s="123">
        <v>0.53278610920878766</v>
      </c>
      <c r="F467" s="123">
        <v>0.80116922148385639</v>
      </c>
      <c r="G467" s="123">
        <v>0.67810193791706364</v>
      </c>
      <c r="H467" s="123">
        <v>0.71109775056391245</v>
      </c>
      <c r="I467" s="123">
        <v>0.43518121479606187</v>
      </c>
      <c r="J467" s="123">
        <v>0.66196690413121895</v>
      </c>
      <c r="K467" s="123">
        <v>0.6295894462205549</v>
      </c>
      <c r="L467" s="123">
        <v>0.53958180560106062</v>
      </c>
      <c r="M467" s="123">
        <v>0.54917929362351459</v>
      </c>
      <c r="N467" s="123">
        <v>0.37749423821693845</v>
      </c>
      <c r="O467" s="123">
        <v>0.37714905087085437</v>
      </c>
      <c r="P467" s="123">
        <v>0.5902462707620969</v>
      </c>
      <c r="Q467" s="123">
        <v>0.43938666623661371</v>
      </c>
      <c r="R467" s="123">
        <v>0.49113479589098286</v>
      </c>
      <c r="S467" s="123">
        <v>0.44894290622495742</v>
      </c>
      <c r="T467" s="123">
        <v>0.93236498741028928</v>
      </c>
      <c r="U467" s="123">
        <v>0.47933932288595393</v>
      </c>
      <c r="V467" s="123">
        <v>0.43684548447630761</v>
      </c>
      <c r="W467" s="123">
        <v>0.31559628059537448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5.1879198323733871</v>
      </c>
      <c r="D468" s="99">
        <v>5.6909881216751934</v>
      </c>
      <c r="E468" s="99">
        <v>4.762142272896825</v>
      </c>
      <c r="F468" s="99">
        <v>6.3173899787511214</v>
      </c>
      <c r="G468" s="99">
        <v>5.6718891745190465</v>
      </c>
      <c r="H468" s="99">
        <v>7.2902700427245781</v>
      </c>
      <c r="I468" s="99">
        <v>5.9307961449722022</v>
      </c>
      <c r="J468" s="99">
        <v>8.0090133454253216</v>
      </c>
      <c r="K468" s="99">
        <v>5.8212852816262872</v>
      </c>
      <c r="L468" s="99">
        <v>5.4409686729881281</v>
      </c>
      <c r="M468" s="99">
        <v>5.2445091474549619</v>
      </c>
      <c r="N468" s="99">
        <v>4.7362698017836182</v>
      </c>
      <c r="O468" s="99">
        <v>3.820914523594876</v>
      </c>
      <c r="P468" s="99">
        <v>3.8465739593078934</v>
      </c>
      <c r="Q468" s="99">
        <v>3.0250243122600802</v>
      </c>
      <c r="R468" s="99">
        <v>5.4021720591607911</v>
      </c>
      <c r="S468" s="99">
        <v>4.6394179693463959</v>
      </c>
      <c r="T468" s="99">
        <v>5.9883760222929023</v>
      </c>
      <c r="U468" s="99">
        <v>4.5912964321073977</v>
      </c>
      <c r="V468" s="99">
        <v>4.066660492065064</v>
      </c>
      <c r="W468" s="99">
        <v>3.9027083360239021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2.1453930394031699</v>
      </c>
      <c r="D469" s="99">
        <v>2.4218806941941948</v>
      </c>
      <c r="E469" s="99">
        <v>2.0208740899629944</v>
      </c>
      <c r="F469" s="99">
        <v>2.8778349102837533</v>
      </c>
      <c r="G469" s="99">
        <v>2.5381005224423885</v>
      </c>
      <c r="H469" s="99">
        <v>3.2393839949472754</v>
      </c>
      <c r="I469" s="99">
        <v>0</v>
      </c>
      <c r="J469" s="99">
        <v>3.5666342589488891</v>
      </c>
      <c r="K469" s="99">
        <v>2.6250404901269286</v>
      </c>
      <c r="L469" s="99">
        <v>2.4364095185376948</v>
      </c>
      <c r="M469" s="99">
        <v>2.4457192812266095</v>
      </c>
      <c r="N469" s="99">
        <v>2.2208693380496669</v>
      </c>
      <c r="O469" s="99">
        <v>1.8679474263658782</v>
      </c>
      <c r="P469" s="99">
        <v>1.6865479766669105</v>
      </c>
      <c r="Q469" s="99">
        <v>0</v>
      </c>
      <c r="R469" s="99">
        <v>2.3780131666052782</v>
      </c>
      <c r="S469" s="99">
        <v>0</v>
      </c>
      <c r="T469" s="99">
        <v>2.5741487815191784</v>
      </c>
      <c r="U469" s="99">
        <v>1.9920069500190816</v>
      </c>
      <c r="V469" s="99">
        <v>1.6724411856406578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2.1453930394031699</v>
      </c>
      <c r="D470" s="102">
        <v>2.4218806941941948</v>
      </c>
      <c r="E470" s="102">
        <v>2.0208740899629944</v>
      </c>
      <c r="F470" s="102">
        <v>2.8778349102837533</v>
      </c>
      <c r="G470" s="102">
        <v>2.5381005224423885</v>
      </c>
      <c r="H470" s="102">
        <v>3.2393839949472754</v>
      </c>
      <c r="I470" s="102">
        <v>0</v>
      </c>
      <c r="J470" s="102">
        <v>3.5666342589488891</v>
      </c>
      <c r="K470" s="102">
        <v>2.6250404901269286</v>
      </c>
      <c r="L470" s="102">
        <v>2.4364095185376948</v>
      </c>
      <c r="M470" s="102">
        <v>2.4457192812266095</v>
      </c>
      <c r="N470" s="102">
        <v>2.2208693380496669</v>
      </c>
      <c r="O470" s="102">
        <v>1.8679474263658782</v>
      </c>
      <c r="P470" s="102">
        <v>1.6865479766669105</v>
      </c>
      <c r="Q470" s="102">
        <v>0</v>
      </c>
      <c r="R470" s="102">
        <v>2.3780131666052782</v>
      </c>
      <c r="S470" s="102">
        <v>0</v>
      </c>
      <c r="T470" s="102">
        <v>2.5741487815191784</v>
      </c>
      <c r="U470" s="102">
        <v>1.9920069500190816</v>
      </c>
      <c r="V470" s="102">
        <v>1.6724411856406578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11930069</v>
      </c>
      <c r="C5" s="120">
        <v>11834132</v>
      </c>
      <c r="D5" s="120">
        <v>11524807</v>
      </c>
      <c r="E5" s="120">
        <v>11241027</v>
      </c>
      <c r="F5" s="120">
        <v>10912860</v>
      </c>
      <c r="G5" s="120">
        <v>10611643</v>
      </c>
      <c r="H5" s="120">
        <v>10387406</v>
      </c>
      <c r="I5" s="120">
        <v>9891940</v>
      </c>
      <c r="J5" s="120">
        <v>9659713</v>
      </c>
      <c r="K5" s="120">
        <v>9308764</v>
      </c>
      <c r="L5" s="120">
        <v>9088417</v>
      </c>
      <c r="M5" s="120">
        <v>8878128</v>
      </c>
      <c r="N5" s="120">
        <v>8952046</v>
      </c>
      <c r="O5" s="120">
        <v>9163519</v>
      </c>
      <c r="P5" s="120">
        <v>9250441</v>
      </c>
      <c r="Q5" s="120">
        <v>9003954</v>
      </c>
      <c r="R5" s="120">
        <v>8566789</v>
      </c>
      <c r="S5" s="120">
        <v>8312412</v>
      </c>
      <c r="T5" s="120">
        <v>8169062</v>
      </c>
      <c r="U5" s="120">
        <v>8138409</v>
      </c>
      <c r="V5" s="120">
        <v>7908374</v>
      </c>
      <c r="W5" s="120">
        <v>6894164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11930069</v>
      </c>
      <c r="C7" s="52">
        <v>11834132</v>
      </c>
      <c r="D7" s="52">
        <v>11524807</v>
      </c>
      <c r="E7" s="52">
        <v>11241027</v>
      </c>
      <c r="F7" s="52">
        <v>10912860</v>
      </c>
      <c r="G7" s="52">
        <v>10611643</v>
      </c>
      <c r="H7" s="52">
        <v>10387406</v>
      </c>
      <c r="I7" s="52">
        <v>9891940</v>
      </c>
      <c r="J7" s="52">
        <v>9659713</v>
      </c>
      <c r="K7" s="52">
        <v>9308764</v>
      </c>
      <c r="L7" s="52">
        <v>9088417</v>
      </c>
      <c r="M7" s="52">
        <v>8878128</v>
      </c>
      <c r="N7" s="52">
        <v>8952046</v>
      </c>
      <c r="O7" s="52">
        <v>9163519</v>
      </c>
      <c r="P7" s="52">
        <v>9250441</v>
      </c>
      <c r="Q7" s="52">
        <v>9003954</v>
      </c>
      <c r="R7" s="52">
        <v>8566789</v>
      </c>
      <c r="S7" s="52">
        <v>8312412</v>
      </c>
      <c r="T7" s="52">
        <v>8169062</v>
      </c>
      <c r="U7" s="52">
        <v>8138409</v>
      </c>
      <c r="V7" s="52">
        <v>7908374</v>
      </c>
      <c r="W7" s="52">
        <v>6894164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223541</v>
      </c>
      <c r="C9" s="52">
        <v>223935</v>
      </c>
      <c r="D9" s="52">
        <v>222605</v>
      </c>
      <c r="E9" s="52">
        <v>221628</v>
      </c>
      <c r="F9" s="52">
        <v>224072</v>
      </c>
      <c r="G9" s="52">
        <v>227094</v>
      </c>
      <c r="H9" s="52">
        <v>246175</v>
      </c>
      <c r="I9" s="52">
        <v>261781</v>
      </c>
      <c r="J9" s="52">
        <v>279592</v>
      </c>
      <c r="K9" s="52">
        <v>282179</v>
      </c>
      <c r="L9" s="52">
        <v>295580</v>
      </c>
      <c r="M9" s="52">
        <v>309413</v>
      </c>
      <c r="N9" s="52">
        <v>333633</v>
      </c>
      <c r="O9" s="52">
        <v>363064</v>
      </c>
      <c r="P9" s="52">
        <v>393328</v>
      </c>
      <c r="Q9" s="52">
        <v>405258</v>
      </c>
      <c r="R9" s="52">
        <v>389518</v>
      </c>
      <c r="S9" s="52">
        <v>358149</v>
      </c>
      <c r="T9" s="52">
        <v>326748</v>
      </c>
      <c r="U9" s="52">
        <v>303142</v>
      </c>
      <c r="V9" s="52">
        <v>286087</v>
      </c>
      <c r="W9" s="52">
        <v>264770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10754259</v>
      </c>
      <c r="C11" s="52">
        <v>10645654</v>
      </c>
      <c r="D11" s="52">
        <v>10378610</v>
      </c>
      <c r="E11" s="52">
        <v>10119860</v>
      </c>
      <c r="F11" s="52">
        <v>9825719</v>
      </c>
      <c r="G11" s="52">
        <v>9545839</v>
      </c>
      <c r="H11" s="52">
        <v>9330076</v>
      </c>
      <c r="I11" s="52">
        <v>8906767</v>
      </c>
      <c r="J11" s="52">
        <v>8661629</v>
      </c>
      <c r="K11" s="52">
        <v>8339691</v>
      </c>
      <c r="L11" s="52">
        <v>8153280</v>
      </c>
      <c r="M11" s="52">
        <v>7772849</v>
      </c>
      <c r="N11" s="52">
        <v>7478740</v>
      </c>
      <c r="O11" s="52">
        <v>6909490</v>
      </c>
      <c r="P11" s="52">
        <v>6684314</v>
      </c>
      <c r="Q11" s="52">
        <v>6398339</v>
      </c>
      <c r="R11" s="52">
        <v>6261533</v>
      </c>
      <c r="S11" s="52">
        <v>6354167</v>
      </c>
      <c r="T11" s="52">
        <v>6559231</v>
      </c>
      <c r="U11" s="52">
        <v>6887896</v>
      </c>
      <c r="V11" s="52">
        <v>6749235</v>
      </c>
      <c r="W11" s="52">
        <v>6115181</v>
      </c>
      <c r="DA11" s="63" t="s">
        <v>1078</v>
      </c>
    </row>
    <row r="12" spans="1:105" ht="12" customHeight="1" x14ac:dyDescent="0.25">
      <c r="A12" s="97" t="s">
        <v>137</v>
      </c>
      <c r="B12" s="52">
        <v>17694</v>
      </c>
      <c r="C12" s="52">
        <v>24564</v>
      </c>
      <c r="D12" s="52">
        <v>26196</v>
      </c>
      <c r="E12" s="52">
        <v>35480</v>
      </c>
      <c r="F12" s="52">
        <v>34090</v>
      </c>
      <c r="G12" s="52">
        <v>41242</v>
      </c>
      <c r="H12" s="52">
        <v>52715</v>
      </c>
      <c r="I12" s="52">
        <v>50957</v>
      </c>
      <c r="J12" s="52">
        <v>59162</v>
      </c>
      <c r="K12" s="52">
        <v>63635</v>
      </c>
      <c r="L12" s="52">
        <v>60585</v>
      </c>
      <c r="M12" s="52">
        <v>61652</v>
      </c>
      <c r="N12" s="52">
        <v>68627</v>
      </c>
      <c r="O12" s="52">
        <v>61957</v>
      </c>
      <c r="P12" s="52">
        <v>82193</v>
      </c>
      <c r="Q12" s="52">
        <v>78133</v>
      </c>
      <c r="R12" s="52">
        <v>78493</v>
      </c>
      <c r="S12" s="52">
        <v>81801</v>
      </c>
      <c r="T12" s="52">
        <v>80998</v>
      </c>
      <c r="U12" s="52">
        <v>110120</v>
      </c>
      <c r="V12" s="52">
        <v>125863</v>
      </c>
      <c r="W12" s="52">
        <v>114573</v>
      </c>
      <c r="DA12" s="63" t="s">
        <v>1079</v>
      </c>
    </row>
    <row r="13" spans="1:105" ht="12" customHeight="1" x14ac:dyDescent="0.25">
      <c r="A13" s="97" t="s">
        <v>122</v>
      </c>
      <c r="B13" s="52">
        <v>975641</v>
      </c>
      <c r="C13" s="52">
        <v>944240</v>
      </c>
      <c r="D13" s="52">
        <v>878944</v>
      </c>
      <c r="E13" s="52">
        <v>787553</v>
      </c>
      <c r="F13" s="52">
        <v>748980</v>
      </c>
      <c r="G13" s="52">
        <v>684080</v>
      </c>
      <c r="H13" s="52">
        <v>613091</v>
      </c>
      <c r="I13" s="52">
        <v>536290</v>
      </c>
      <c r="J13" s="52">
        <v>518802</v>
      </c>
      <c r="K13" s="52">
        <v>450742</v>
      </c>
      <c r="L13" s="52">
        <v>429429</v>
      </c>
      <c r="M13" s="52">
        <v>424532</v>
      </c>
      <c r="N13" s="52">
        <v>552861</v>
      </c>
      <c r="O13" s="52">
        <v>695953</v>
      </c>
      <c r="P13" s="52">
        <v>670905</v>
      </c>
      <c r="Q13" s="52">
        <v>629432</v>
      </c>
      <c r="R13" s="52">
        <v>522416</v>
      </c>
      <c r="S13" s="52">
        <v>422441</v>
      </c>
      <c r="T13" s="52">
        <v>320963</v>
      </c>
      <c r="U13" s="52">
        <v>210488</v>
      </c>
      <c r="V13" s="52">
        <v>208744</v>
      </c>
      <c r="W13" s="52">
        <v>124864</v>
      </c>
      <c r="DA13" s="63" t="s">
        <v>1080</v>
      </c>
    </row>
    <row r="14" spans="1:105" ht="12" customHeight="1" x14ac:dyDescent="0.25">
      <c r="A14" s="97" t="s">
        <v>121</v>
      </c>
      <c r="B14" s="52">
        <v>182475</v>
      </c>
      <c r="C14" s="52">
        <v>219674</v>
      </c>
      <c r="D14" s="52">
        <v>241057</v>
      </c>
      <c r="E14" s="52">
        <v>298134</v>
      </c>
      <c r="F14" s="52">
        <v>304071</v>
      </c>
      <c r="G14" s="52">
        <v>340482</v>
      </c>
      <c r="H14" s="52">
        <v>391524</v>
      </c>
      <c r="I14" s="52">
        <v>397926</v>
      </c>
      <c r="J14" s="52">
        <v>420120</v>
      </c>
      <c r="K14" s="52">
        <v>454696</v>
      </c>
      <c r="L14" s="52">
        <v>445123</v>
      </c>
      <c r="M14" s="52">
        <v>619095</v>
      </c>
      <c r="N14" s="52">
        <v>851818</v>
      </c>
      <c r="O14" s="52">
        <v>1496119</v>
      </c>
      <c r="P14" s="52">
        <v>1813029</v>
      </c>
      <c r="Q14" s="52">
        <v>1898050</v>
      </c>
      <c r="R14" s="52">
        <v>1704347</v>
      </c>
      <c r="S14" s="52">
        <v>1454003</v>
      </c>
      <c r="T14" s="52">
        <v>1207870</v>
      </c>
      <c r="U14" s="52">
        <v>929905</v>
      </c>
      <c r="V14" s="52">
        <v>824532</v>
      </c>
      <c r="W14" s="52">
        <v>539546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11930069</v>
      </c>
      <c r="C17" s="36">
        <v>11834132</v>
      </c>
      <c r="D17" s="36">
        <v>11524807</v>
      </c>
      <c r="E17" s="36">
        <v>11241027</v>
      </c>
      <c r="F17" s="36">
        <v>10912860</v>
      </c>
      <c r="G17" s="36">
        <v>10611643</v>
      </c>
      <c r="H17" s="36">
        <v>10387406</v>
      </c>
      <c r="I17" s="36">
        <v>9891940</v>
      </c>
      <c r="J17" s="36">
        <v>9659713</v>
      </c>
      <c r="K17" s="36">
        <v>9308764</v>
      </c>
      <c r="L17" s="36">
        <v>9088417</v>
      </c>
      <c r="M17" s="36">
        <v>8878128</v>
      </c>
      <c r="N17" s="36">
        <v>8952046</v>
      </c>
      <c r="O17" s="36">
        <v>9163519</v>
      </c>
      <c r="P17" s="36">
        <v>9250441</v>
      </c>
      <c r="Q17" s="36">
        <v>9003954</v>
      </c>
      <c r="R17" s="36">
        <v>8566789</v>
      </c>
      <c r="S17" s="36">
        <v>8312412</v>
      </c>
      <c r="T17" s="36">
        <v>8169062</v>
      </c>
      <c r="U17" s="36">
        <v>8138409</v>
      </c>
      <c r="V17" s="36">
        <v>7908374</v>
      </c>
      <c r="W17" s="36">
        <v>6894164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932037</v>
      </c>
      <c r="D21" s="52">
        <v>932240</v>
      </c>
      <c r="E21" s="52">
        <v>933618</v>
      </c>
      <c r="F21" s="52">
        <v>937138</v>
      </c>
      <c r="G21" s="52">
        <v>943738</v>
      </c>
      <c r="H21" s="52">
        <v>954326</v>
      </c>
      <c r="I21" s="52">
        <v>969862</v>
      </c>
      <c r="J21" s="52">
        <v>991322</v>
      </c>
      <c r="K21" s="52">
        <v>1019542</v>
      </c>
      <c r="L21" s="52">
        <v>1055536</v>
      </c>
      <c r="M21" s="52">
        <v>1100350</v>
      </c>
      <c r="N21" s="52">
        <v>1155178</v>
      </c>
      <c r="O21" s="52">
        <v>1034990</v>
      </c>
      <c r="P21" s="52">
        <v>368688</v>
      </c>
      <c r="Q21" s="52">
        <v>462749</v>
      </c>
      <c r="R21" s="52">
        <v>572359</v>
      </c>
      <c r="S21" s="52">
        <v>697865</v>
      </c>
      <c r="T21" s="52">
        <v>672778</v>
      </c>
      <c r="U21" s="52">
        <v>686181</v>
      </c>
      <c r="V21" s="52">
        <v>695064</v>
      </c>
      <c r="W21" s="52">
        <v>1014213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34928</v>
      </c>
      <c r="D23" s="52">
        <v>34998</v>
      </c>
      <c r="E23" s="52">
        <v>35476</v>
      </c>
      <c r="F23" s="52">
        <v>36768</v>
      </c>
      <c r="G23" s="52">
        <v>39280</v>
      </c>
      <c r="H23" s="52">
        <v>43463</v>
      </c>
      <c r="I23" s="52">
        <v>28912</v>
      </c>
      <c r="J23" s="52">
        <v>24198</v>
      </c>
      <c r="K23" s="52">
        <v>36882</v>
      </c>
      <c r="L23" s="52">
        <v>38497</v>
      </c>
      <c r="M23" s="52">
        <v>41496</v>
      </c>
      <c r="N23" s="52">
        <v>45175</v>
      </c>
      <c r="O23" s="52">
        <v>58488</v>
      </c>
      <c r="P23" s="52">
        <v>47723</v>
      </c>
      <c r="Q23" s="52">
        <v>44017</v>
      </c>
      <c r="R23" s="52">
        <v>47160</v>
      </c>
      <c r="S23" s="52">
        <v>54781</v>
      </c>
      <c r="T23" s="52">
        <v>62006</v>
      </c>
      <c r="U23" s="52">
        <v>66331</v>
      </c>
      <c r="V23" s="52">
        <v>69174</v>
      </c>
      <c r="W23" s="52">
        <v>65963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840176</v>
      </c>
      <c r="D25" s="52">
        <v>840356</v>
      </c>
      <c r="E25" s="52">
        <v>841566</v>
      </c>
      <c r="F25" s="52">
        <v>844691</v>
      </c>
      <c r="G25" s="52">
        <v>850574</v>
      </c>
      <c r="H25" s="52">
        <v>860035</v>
      </c>
      <c r="I25" s="52">
        <v>887202</v>
      </c>
      <c r="J25" s="52">
        <v>975777</v>
      </c>
      <c r="K25" s="52">
        <v>997402</v>
      </c>
      <c r="L25" s="52">
        <v>1034283</v>
      </c>
      <c r="M25" s="52">
        <v>1077896</v>
      </c>
      <c r="N25" s="52">
        <v>1131688</v>
      </c>
      <c r="O25" s="52">
        <v>1009882</v>
      </c>
      <c r="P25" s="52">
        <v>346758</v>
      </c>
      <c r="Q25" s="52">
        <v>467256</v>
      </c>
      <c r="R25" s="52">
        <v>514088</v>
      </c>
      <c r="S25" s="52">
        <v>658610</v>
      </c>
      <c r="T25" s="52">
        <v>626269</v>
      </c>
      <c r="U25" s="52">
        <v>621398</v>
      </c>
      <c r="V25" s="52">
        <v>608582</v>
      </c>
      <c r="W25" s="52">
        <v>1025450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1382</v>
      </c>
      <c r="D26" s="52">
        <v>1385</v>
      </c>
      <c r="E26" s="52">
        <v>1397</v>
      </c>
      <c r="F26" s="52">
        <v>1428</v>
      </c>
      <c r="G26" s="52">
        <v>1490</v>
      </c>
      <c r="H26" s="52">
        <v>1582</v>
      </c>
      <c r="I26" s="52">
        <v>1758</v>
      </c>
      <c r="J26" s="52">
        <v>2161</v>
      </c>
      <c r="K26" s="52">
        <v>2497</v>
      </c>
      <c r="L26" s="52">
        <v>3050</v>
      </c>
      <c r="M26" s="52">
        <v>3723</v>
      </c>
      <c r="N26" s="52">
        <v>4798</v>
      </c>
      <c r="O26" s="52">
        <v>6670</v>
      </c>
      <c r="P26" s="52">
        <v>3539</v>
      </c>
      <c r="Q26" s="52">
        <v>4614</v>
      </c>
      <c r="R26" s="52">
        <v>5529</v>
      </c>
      <c r="S26" s="52">
        <v>6803</v>
      </c>
      <c r="T26" s="52">
        <v>6440</v>
      </c>
      <c r="U26" s="52">
        <v>6725</v>
      </c>
      <c r="V26" s="52">
        <v>6599</v>
      </c>
      <c r="W26" s="52">
        <v>11290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152444</v>
      </c>
      <c r="D27" s="52">
        <v>152680</v>
      </c>
      <c r="E27" s="52">
        <v>154270</v>
      </c>
      <c r="F27" s="52">
        <v>158252</v>
      </c>
      <c r="G27" s="52">
        <v>165528</v>
      </c>
      <c r="H27" s="52">
        <v>177347</v>
      </c>
      <c r="I27" s="52">
        <v>103471</v>
      </c>
      <c r="J27" s="52">
        <v>66933</v>
      </c>
      <c r="K27" s="52">
        <v>98744</v>
      </c>
      <c r="L27" s="52">
        <v>87116</v>
      </c>
      <c r="M27" s="52">
        <v>85303</v>
      </c>
      <c r="N27" s="52">
        <v>92315</v>
      </c>
      <c r="O27" s="52">
        <v>76423</v>
      </c>
      <c r="P27" s="52">
        <v>65413</v>
      </c>
      <c r="Q27" s="52">
        <v>51553</v>
      </c>
      <c r="R27" s="52">
        <v>107016</v>
      </c>
      <c r="S27" s="52">
        <v>99975</v>
      </c>
      <c r="T27" s="52">
        <v>101478</v>
      </c>
      <c r="U27" s="52">
        <v>110475</v>
      </c>
      <c r="V27" s="52">
        <v>108147</v>
      </c>
      <c r="W27" s="52">
        <v>83880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28512</v>
      </c>
      <c r="D28" s="52">
        <v>28640</v>
      </c>
      <c r="E28" s="52">
        <v>29508</v>
      </c>
      <c r="F28" s="52">
        <v>31802</v>
      </c>
      <c r="G28" s="52">
        <v>36375</v>
      </c>
      <c r="H28" s="52">
        <v>43827</v>
      </c>
      <c r="I28" s="52">
        <v>37883</v>
      </c>
      <c r="J28" s="52">
        <v>42317</v>
      </c>
      <c r="K28" s="52">
        <v>63492</v>
      </c>
      <c r="L28" s="52">
        <v>62940</v>
      </c>
      <c r="M28" s="52">
        <v>69222</v>
      </c>
      <c r="N28" s="52">
        <v>62157</v>
      </c>
      <c r="O28" s="52">
        <v>76088</v>
      </c>
      <c r="P28" s="52">
        <v>83983</v>
      </c>
      <c r="Q28" s="52">
        <v>94163</v>
      </c>
      <c r="R28" s="52">
        <v>193703</v>
      </c>
      <c r="S28" s="52">
        <v>250346</v>
      </c>
      <c r="T28" s="52">
        <v>246133</v>
      </c>
      <c r="U28" s="52">
        <v>277965</v>
      </c>
      <c r="V28" s="52">
        <v>332501</v>
      </c>
      <c r="W28" s="52">
        <v>366566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1864073</v>
      </c>
      <c r="D31" s="36">
        <v>1867527</v>
      </c>
      <c r="E31" s="36">
        <v>1891291</v>
      </c>
      <c r="F31" s="36">
        <v>1954132</v>
      </c>
      <c r="G31" s="36">
        <v>2074825</v>
      </c>
      <c r="H31" s="36">
        <v>2272683</v>
      </c>
      <c r="I31" s="36">
        <v>1450290</v>
      </c>
      <c r="J31" s="36">
        <v>1416198</v>
      </c>
      <c r="K31" s="36">
        <v>1654931</v>
      </c>
      <c r="L31" s="36">
        <v>1629209</v>
      </c>
      <c r="M31" s="36">
        <v>1679855</v>
      </c>
      <c r="N31" s="36">
        <v>1733917</v>
      </c>
      <c r="O31" s="36">
        <v>1645034</v>
      </c>
      <c r="P31" s="36">
        <v>1027612</v>
      </c>
      <c r="Q31" s="36">
        <v>1141283</v>
      </c>
      <c r="R31" s="36">
        <v>1356330</v>
      </c>
      <c r="S31" s="36">
        <v>1508236</v>
      </c>
      <c r="T31" s="36">
        <v>1544933</v>
      </c>
      <c r="U31" s="36">
        <v>1557728</v>
      </c>
      <c r="V31" s="36">
        <v>1526686</v>
      </c>
      <c r="W31" s="36">
        <v>1499918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836100</v>
      </c>
      <c r="D35" s="52">
        <v>622915</v>
      </c>
      <c r="E35" s="52">
        <v>649838</v>
      </c>
      <c r="F35" s="52">
        <v>608971</v>
      </c>
      <c r="G35" s="52">
        <v>642521</v>
      </c>
      <c r="H35" s="52">
        <v>730089</v>
      </c>
      <c r="I35" s="52">
        <v>474396</v>
      </c>
      <c r="J35" s="52">
        <v>759095</v>
      </c>
      <c r="K35" s="52">
        <v>668593</v>
      </c>
      <c r="L35" s="52">
        <v>835189</v>
      </c>
      <c r="M35" s="52">
        <v>890061</v>
      </c>
      <c r="N35" s="52">
        <v>1229096</v>
      </c>
      <c r="O35" s="52">
        <v>1246463</v>
      </c>
      <c r="P35" s="52">
        <v>455610</v>
      </c>
      <c r="Q35" s="52">
        <v>216262</v>
      </c>
      <c r="R35" s="52">
        <v>135194</v>
      </c>
      <c r="S35" s="52">
        <v>443488</v>
      </c>
      <c r="T35" s="52">
        <v>529428</v>
      </c>
      <c r="U35" s="52">
        <v>655528</v>
      </c>
      <c r="V35" s="52">
        <v>465029</v>
      </c>
      <c r="W35" s="52">
        <v>3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35322</v>
      </c>
      <c r="D37" s="52">
        <v>33668</v>
      </c>
      <c r="E37" s="52">
        <v>34499</v>
      </c>
      <c r="F37" s="52">
        <v>39212</v>
      </c>
      <c r="G37" s="52">
        <v>42302</v>
      </c>
      <c r="H37" s="52">
        <v>62544</v>
      </c>
      <c r="I37" s="52">
        <v>44518</v>
      </c>
      <c r="J37" s="52">
        <v>42009</v>
      </c>
      <c r="K37" s="52">
        <v>39469</v>
      </c>
      <c r="L37" s="52">
        <v>51898</v>
      </c>
      <c r="M37" s="52">
        <v>55329</v>
      </c>
      <c r="N37" s="52">
        <v>69395</v>
      </c>
      <c r="O37" s="52">
        <v>87919</v>
      </c>
      <c r="P37" s="52">
        <v>77987</v>
      </c>
      <c r="Q37" s="52">
        <v>55947</v>
      </c>
      <c r="R37" s="52">
        <v>31420</v>
      </c>
      <c r="S37" s="52">
        <v>23412</v>
      </c>
      <c r="T37" s="52">
        <v>30605</v>
      </c>
      <c r="U37" s="52">
        <v>42725</v>
      </c>
      <c r="V37" s="52">
        <v>52119</v>
      </c>
      <c r="W37" s="52">
        <v>44646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731571</v>
      </c>
      <c r="D39" s="52">
        <v>573312</v>
      </c>
      <c r="E39" s="52">
        <v>582816</v>
      </c>
      <c r="F39" s="52">
        <v>550550</v>
      </c>
      <c r="G39" s="52">
        <v>570694</v>
      </c>
      <c r="H39" s="52">
        <v>644272</v>
      </c>
      <c r="I39" s="52">
        <v>463893</v>
      </c>
      <c r="J39" s="52">
        <v>730639</v>
      </c>
      <c r="K39" s="52">
        <v>675464</v>
      </c>
      <c r="L39" s="52">
        <v>847872</v>
      </c>
      <c r="M39" s="52">
        <v>697465</v>
      </c>
      <c r="N39" s="52">
        <v>837579</v>
      </c>
      <c r="O39" s="52">
        <v>440632</v>
      </c>
      <c r="P39" s="52">
        <v>121582</v>
      </c>
      <c r="Q39" s="52">
        <v>181281</v>
      </c>
      <c r="R39" s="52">
        <v>377282</v>
      </c>
      <c r="S39" s="52">
        <v>751244</v>
      </c>
      <c r="T39" s="52">
        <v>831333</v>
      </c>
      <c r="U39" s="52">
        <v>950063</v>
      </c>
      <c r="V39" s="52">
        <v>469921</v>
      </c>
      <c r="W39" s="52">
        <v>391396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8252</v>
      </c>
      <c r="D40" s="52">
        <v>3017</v>
      </c>
      <c r="E40" s="52">
        <v>10681</v>
      </c>
      <c r="F40" s="52">
        <v>38</v>
      </c>
      <c r="G40" s="52">
        <v>8642</v>
      </c>
      <c r="H40" s="52">
        <v>13055</v>
      </c>
      <c r="I40" s="52">
        <v>0</v>
      </c>
      <c r="J40" s="52">
        <v>10366</v>
      </c>
      <c r="K40" s="52">
        <v>6970</v>
      </c>
      <c r="L40" s="52">
        <v>0</v>
      </c>
      <c r="M40" s="52">
        <v>4790</v>
      </c>
      <c r="N40" s="52">
        <v>11773</v>
      </c>
      <c r="O40" s="52">
        <v>0</v>
      </c>
      <c r="P40" s="52">
        <v>23775</v>
      </c>
      <c r="Q40" s="52">
        <v>554</v>
      </c>
      <c r="R40" s="52">
        <v>5889</v>
      </c>
      <c r="S40" s="52">
        <v>10111</v>
      </c>
      <c r="T40" s="52">
        <v>5637</v>
      </c>
      <c r="U40" s="52">
        <v>35847</v>
      </c>
      <c r="V40" s="52">
        <v>22342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121043</v>
      </c>
      <c r="D41" s="52">
        <v>87384</v>
      </c>
      <c r="E41" s="52">
        <v>62879</v>
      </c>
      <c r="F41" s="52">
        <v>119679</v>
      </c>
      <c r="G41" s="52">
        <v>100628</v>
      </c>
      <c r="H41" s="52">
        <v>106358</v>
      </c>
      <c r="I41" s="52">
        <v>26670</v>
      </c>
      <c r="J41" s="52">
        <v>49445</v>
      </c>
      <c r="K41" s="52">
        <v>30684</v>
      </c>
      <c r="L41" s="52">
        <v>65803</v>
      </c>
      <c r="M41" s="52">
        <v>80406</v>
      </c>
      <c r="N41" s="52">
        <v>220644</v>
      </c>
      <c r="O41" s="52">
        <v>219515</v>
      </c>
      <c r="P41" s="52">
        <v>40365</v>
      </c>
      <c r="Q41" s="52">
        <v>10080</v>
      </c>
      <c r="R41" s="52">
        <v>0</v>
      </c>
      <c r="S41" s="52">
        <v>0</v>
      </c>
      <c r="T41" s="52">
        <v>0</v>
      </c>
      <c r="U41" s="52">
        <v>0</v>
      </c>
      <c r="V41" s="52">
        <v>106403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65711</v>
      </c>
      <c r="D42" s="52">
        <v>50023</v>
      </c>
      <c r="E42" s="52">
        <v>86585</v>
      </c>
      <c r="F42" s="52">
        <v>37739</v>
      </c>
      <c r="G42" s="52">
        <v>72786</v>
      </c>
      <c r="H42" s="52">
        <v>94869</v>
      </c>
      <c r="I42" s="52">
        <v>44285</v>
      </c>
      <c r="J42" s="52">
        <v>64511</v>
      </c>
      <c r="K42" s="52">
        <v>98068</v>
      </c>
      <c r="L42" s="52">
        <v>53367</v>
      </c>
      <c r="M42" s="52">
        <v>243194</v>
      </c>
      <c r="N42" s="52">
        <v>294880</v>
      </c>
      <c r="O42" s="52">
        <v>720389</v>
      </c>
      <c r="P42" s="52">
        <v>400893</v>
      </c>
      <c r="Q42" s="52">
        <v>179184</v>
      </c>
      <c r="R42" s="52">
        <v>0</v>
      </c>
      <c r="S42" s="52">
        <v>2</v>
      </c>
      <c r="T42" s="52">
        <v>0</v>
      </c>
      <c r="U42" s="52">
        <v>0</v>
      </c>
      <c r="V42" s="52">
        <v>227128</v>
      </c>
      <c r="W42" s="52">
        <v>81580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1768136</v>
      </c>
      <c r="D45" s="36">
        <v>1558202</v>
      </c>
      <c r="E45" s="36">
        <v>1607511</v>
      </c>
      <c r="F45" s="36">
        <v>1625965</v>
      </c>
      <c r="G45" s="36">
        <v>1773608</v>
      </c>
      <c r="H45" s="36">
        <v>2048446</v>
      </c>
      <c r="I45" s="36">
        <v>954824</v>
      </c>
      <c r="J45" s="36">
        <v>1183971</v>
      </c>
      <c r="K45" s="36">
        <v>1303982</v>
      </c>
      <c r="L45" s="36">
        <v>1408862</v>
      </c>
      <c r="M45" s="36">
        <v>1469566</v>
      </c>
      <c r="N45" s="36">
        <v>1807835</v>
      </c>
      <c r="O45" s="36">
        <v>1856507</v>
      </c>
      <c r="P45" s="36">
        <v>1114534</v>
      </c>
      <c r="Q45" s="36">
        <v>894796</v>
      </c>
      <c r="R45" s="36">
        <v>919165</v>
      </c>
      <c r="S45" s="36">
        <v>1253859</v>
      </c>
      <c r="T45" s="36">
        <v>1401583</v>
      </c>
      <c r="U45" s="36">
        <v>1527075</v>
      </c>
      <c r="V45" s="36">
        <v>1296651</v>
      </c>
      <c r="W45" s="36">
        <v>485708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272166</v>
      </c>
      <c r="D49" s="52">
        <v>208872</v>
      </c>
      <c r="E49" s="52">
        <v>213363</v>
      </c>
      <c r="F49" s="52">
        <v>193754</v>
      </c>
      <c r="G49" s="52">
        <v>201640</v>
      </c>
      <c r="H49" s="52">
        <v>258109</v>
      </c>
      <c r="I49" s="52">
        <v>158139</v>
      </c>
      <c r="J49" s="52">
        <v>268548</v>
      </c>
      <c r="K49" s="52">
        <v>186102</v>
      </c>
      <c r="L49" s="52">
        <v>245775</v>
      </c>
      <c r="M49" s="52">
        <v>249170</v>
      </c>
      <c r="N49" s="52">
        <v>325835</v>
      </c>
      <c r="O49" s="52">
        <v>306995</v>
      </c>
      <c r="P49" s="52">
        <v>251329</v>
      </c>
      <c r="Q49" s="52">
        <v>113338</v>
      </c>
      <c r="R49" s="52">
        <v>53170</v>
      </c>
      <c r="S49" s="52">
        <v>154488</v>
      </c>
      <c r="T49" s="52">
        <v>174658</v>
      </c>
      <c r="U49" s="52">
        <v>196393</v>
      </c>
      <c r="V49" s="52">
        <v>131214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446</v>
      </c>
      <c r="D51" s="52">
        <v>243</v>
      </c>
      <c r="E51" s="52">
        <v>4377</v>
      </c>
      <c r="F51" s="52">
        <v>8706</v>
      </c>
      <c r="G51" s="52">
        <v>9504</v>
      </c>
      <c r="H51" s="52">
        <v>19634</v>
      </c>
      <c r="I51" s="52">
        <v>10548</v>
      </c>
      <c r="J51" s="52">
        <v>16819</v>
      </c>
      <c r="K51" s="52">
        <v>8696</v>
      </c>
      <c r="L51" s="52">
        <v>12490</v>
      </c>
      <c r="M51" s="52">
        <v>10317</v>
      </c>
      <c r="N51" s="52">
        <v>12391</v>
      </c>
      <c r="O51" s="52">
        <v>10811</v>
      </c>
      <c r="P51" s="52">
        <v>3479</v>
      </c>
      <c r="Q51" s="52">
        <v>1480</v>
      </c>
      <c r="R51" s="52">
        <v>415</v>
      </c>
      <c r="S51" s="52">
        <v>2275</v>
      </c>
      <c r="T51" s="52">
        <v>2648</v>
      </c>
      <c r="U51" s="52">
        <v>3419</v>
      </c>
      <c r="V51" s="52">
        <v>3452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209016</v>
      </c>
      <c r="D53" s="52">
        <v>161946</v>
      </c>
      <c r="E53" s="52">
        <v>161332</v>
      </c>
      <c r="F53" s="52">
        <v>143659</v>
      </c>
      <c r="G53" s="52">
        <v>145022</v>
      </c>
      <c r="H53" s="52">
        <v>183256</v>
      </c>
      <c r="I53" s="52">
        <v>134486</v>
      </c>
      <c r="J53" s="52">
        <v>225041</v>
      </c>
      <c r="K53" s="52">
        <v>148769</v>
      </c>
      <c r="L53" s="52">
        <v>210706</v>
      </c>
      <c r="M53" s="52">
        <v>157497</v>
      </c>
      <c r="N53" s="52">
        <v>186546</v>
      </c>
      <c r="O53" s="52">
        <v>82162</v>
      </c>
      <c r="P53" s="52">
        <v>33045</v>
      </c>
      <c r="Q53" s="52">
        <v>32777</v>
      </c>
      <c r="R53" s="52">
        <v>52352</v>
      </c>
      <c r="S53" s="52">
        <v>152434</v>
      </c>
      <c r="T53" s="52">
        <v>173481</v>
      </c>
      <c r="U53" s="52">
        <v>189252</v>
      </c>
      <c r="V53" s="52">
        <v>61956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2358</v>
      </c>
      <c r="D54" s="52">
        <v>852</v>
      </c>
      <c r="E54" s="52">
        <v>2957</v>
      </c>
      <c r="F54" s="52">
        <v>10</v>
      </c>
      <c r="G54" s="52">
        <v>2196</v>
      </c>
      <c r="H54" s="52">
        <v>3713</v>
      </c>
      <c r="I54" s="52">
        <v>0</v>
      </c>
      <c r="J54" s="52">
        <v>3193</v>
      </c>
      <c r="K54" s="52">
        <v>1536</v>
      </c>
      <c r="L54" s="52">
        <v>0</v>
      </c>
      <c r="M54" s="52">
        <v>1082</v>
      </c>
      <c r="N54" s="52">
        <v>2623</v>
      </c>
      <c r="O54" s="52">
        <v>0</v>
      </c>
      <c r="P54" s="52">
        <v>6460</v>
      </c>
      <c r="Q54" s="52">
        <v>101</v>
      </c>
      <c r="R54" s="52">
        <v>818</v>
      </c>
      <c r="S54" s="52">
        <v>2053</v>
      </c>
      <c r="T54" s="52">
        <v>1177</v>
      </c>
      <c r="U54" s="52">
        <v>7141</v>
      </c>
      <c r="V54" s="52">
        <v>2946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39402</v>
      </c>
      <c r="D55" s="52">
        <v>29301</v>
      </c>
      <c r="E55" s="52">
        <v>20645</v>
      </c>
      <c r="F55" s="52">
        <v>38078</v>
      </c>
      <c r="G55" s="52">
        <v>31579</v>
      </c>
      <c r="H55" s="52">
        <v>37601</v>
      </c>
      <c r="I55" s="52">
        <v>8891</v>
      </c>
      <c r="J55" s="52">
        <v>17492</v>
      </c>
      <c r="K55" s="52">
        <v>8531</v>
      </c>
      <c r="L55" s="52">
        <v>19364</v>
      </c>
      <c r="M55" s="52">
        <v>22510</v>
      </c>
      <c r="N55" s="52">
        <v>58493</v>
      </c>
      <c r="O55" s="52">
        <v>52510</v>
      </c>
      <c r="P55" s="52">
        <v>19378</v>
      </c>
      <c r="Q55" s="52">
        <v>4286</v>
      </c>
      <c r="R55" s="52">
        <v>0</v>
      </c>
      <c r="S55" s="52">
        <v>0</v>
      </c>
      <c r="T55" s="52">
        <v>0</v>
      </c>
      <c r="U55" s="52">
        <v>0</v>
      </c>
      <c r="V55" s="52">
        <v>21155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21390</v>
      </c>
      <c r="D56" s="52">
        <v>16773</v>
      </c>
      <c r="E56" s="52">
        <v>28429</v>
      </c>
      <c r="F56" s="52">
        <v>12007</v>
      </c>
      <c r="G56" s="52">
        <v>22843</v>
      </c>
      <c r="H56" s="52">
        <v>33539</v>
      </c>
      <c r="I56" s="52">
        <v>14762</v>
      </c>
      <c r="J56" s="52">
        <v>22822</v>
      </c>
      <c r="K56" s="52">
        <v>27266</v>
      </c>
      <c r="L56" s="52">
        <v>15705</v>
      </c>
      <c r="M56" s="52">
        <v>68081</v>
      </c>
      <c r="N56" s="52">
        <v>78173</v>
      </c>
      <c r="O56" s="52">
        <v>172323</v>
      </c>
      <c r="P56" s="52">
        <v>192446</v>
      </c>
      <c r="Q56" s="52">
        <v>76174</v>
      </c>
      <c r="R56" s="52">
        <v>0</v>
      </c>
      <c r="S56" s="52">
        <v>1</v>
      </c>
      <c r="T56" s="52">
        <v>0</v>
      </c>
      <c r="U56" s="52">
        <v>0</v>
      </c>
      <c r="V56" s="52">
        <v>45157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272166</v>
      </c>
      <c r="D59" s="36">
        <v>208872</v>
      </c>
      <c r="E59" s="36">
        <v>213363</v>
      </c>
      <c r="F59" s="36">
        <v>193754</v>
      </c>
      <c r="G59" s="36">
        <v>201640</v>
      </c>
      <c r="H59" s="36">
        <v>258109</v>
      </c>
      <c r="I59" s="36">
        <v>158139</v>
      </c>
      <c r="J59" s="36">
        <v>268548</v>
      </c>
      <c r="K59" s="36">
        <v>186102</v>
      </c>
      <c r="L59" s="36">
        <v>245775</v>
      </c>
      <c r="M59" s="36">
        <v>249170</v>
      </c>
      <c r="N59" s="36">
        <v>325835</v>
      </c>
      <c r="O59" s="36">
        <v>306995</v>
      </c>
      <c r="P59" s="36">
        <v>251329</v>
      </c>
      <c r="Q59" s="36">
        <v>113338</v>
      </c>
      <c r="R59" s="36">
        <v>53170</v>
      </c>
      <c r="S59" s="36">
        <v>154488</v>
      </c>
      <c r="T59" s="36">
        <v>174658</v>
      </c>
      <c r="U59" s="36">
        <v>196393</v>
      </c>
      <c r="V59" s="36">
        <v>131214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563934</v>
      </c>
      <c r="D63" s="52">
        <v>414043</v>
      </c>
      <c r="E63" s="52">
        <v>436475</v>
      </c>
      <c r="F63" s="52">
        <v>415217</v>
      </c>
      <c r="G63" s="52">
        <v>440881</v>
      </c>
      <c r="H63" s="52">
        <v>471980</v>
      </c>
      <c r="I63" s="52">
        <v>316257</v>
      </c>
      <c r="J63" s="52">
        <v>490547</v>
      </c>
      <c r="K63" s="52">
        <v>482491</v>
      </c>
      <c r="L63" s="52">
        <v>589414</v>
      </c>
      <c r="M63" s="52">
        <v>640891</v>
      </c>
      <c r="N63" s="52">
        <v>903261</v>
      </c>
      <c r="O63" s="52">
        <v>939468</v>
      </c>
      <c r="P63" s="52">
        <v>204281</v>
      </c>
      <c r="Q63" s="52">
        <v>102924</v>
      </c>
      <c r="R63" s="52">
        <v>82024</v>
      </c>
      <c r="S63" s="52">
        <v>289000</v>
      </c>
      <c r="T63" s="52">
        <v>354770</v>
      </c>
      <c r="U63" s="52">
        <v>459135</v>
      </c>
      <c r="V63" s="52">
        <v>333815</v>
      </c>
      <c r="W63" s="52">
        <v>3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34876</v>
      </c>
      <c r="D65" s="52">
        <v>33425</v>
      </c>
      <c r="E65" s="52">
        <v>30122</v>
      </c>
      <c r="F65" s="52">
        <v>30506</v>
      </c>
      <c r="G65" s="52">
        <v>32798</v>
      </c>
      <c r="H65" s="52">
        <v>42910</v>
      </c>
      <c r="I65" s="52">
        <v>33970</v>
      </c>
      <c r="J65" s="52">
        <v>25190</v>
      </c>
      <c r="K65" s="52">
        <v>30773</v>
      </c>
      <c r="L65" s="52">
        <v>39408</v>
      </c>
      <c r="M65" s="52">
        <v>45012</v>
      </c>
      <c r="N65" s="52">
        <v>57004</v>
      </c>
      <c r="O65" s="52">
        <v>77108</v>
      </c>
      <c r="P65" s="52">
        <v>74508</v>
      </c>
      <c r="Q65" s="52">
        <v>54467</v>
      </c>
      <c r="R65" s="52">
        <v>31005</v>
      </c>
      <c r="S65" s="52">
        <v>21137</v>
      </c>
      <c r="T65" s="52">
        <v>27957</v>
      </c>
      <c r="U65" s="52">
        <v>39306</v>
      </c>
      <c r="V65" s="52">
        <v>48667</v>
      </c>
      <c r="W65" s="52">
        <v>44646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522555</v>
      </c>
      <c r="D67" s="52">
        <f t="shared" si="0"/>
        <v>411366</v>
      </c>
      <c r="E67" s="52">
        <f t="shared" si="0"/>
        <v>421484</v>
      </c>
      <c r="F67" s="52">
        <f t="shared" si="0"/>
        <v>406891</v>
      </c>
      <c r="G67" s="52">
        <f t="shared" si="0"/>
        <v>425672</v>
      </c>
      <c r="H67" s="52">
        <f t="shared" si="0"/>
        <v>461016</v>
      </c>
      <c r="I67" s="52">
        <f t="shared" si="0"/>
        <v>329407</v>
      </c>
      <c r="J67" s="52">
        <f t="shared" si="0"/>
        <v>505598</v>
      </c>
      <c r="K67" s="52">
        <f t="shared" si="0"/>
        <v>526695</v>
      </c>
      <c r="L67" s="52">
        <f t="shared" si="0"/>
        <v>637166</v>
      </c>
      <c r="M67" s="52">
        <f t="shared" si="0"/>
        <v>539968</v>
      </c>
      <c r="N67" s="52">
        <f t="shared" si="0"/>
        <v>651033</v>
      </c>
      <c r="O67" s="52">
        <f t="shared" si="0"/>
        <v>358470</v>
      </c>
      <c r="P67" s="52">
        <f t="shared" si="0"/>
        <v>88537</v>
      </c>
      <c r="Q67" s="52">
        <f t="shared" si="0"/>
        <v>148504</v>
      </c>
      <c r="R67" s="52">
        <f t="shared" ref="R67:V67" si="1">R39-R53</f>
        <v>324930</v>
      </c>
      <c r="S67" s="52">
        <f t="shared" si="1"/>
        <v>598810</v>
      </c>
      <c r="T67" s="52">
        <f t="shared" si="1"/>
        <v>657852</v>
      </c>
      <c r="U67" s="52">
        <f t="shared" si="1"/>
        <v>760811</v>
      </c>
      <c r="V67" s="52">
        <f t="shared" si="1"/>
        <v>407965</v>
      </c>
      <c r="W67" s="52">
        <f t="shared" ref="W67" si="2">W39-W53</f>
        <v>391396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5894</v>
      </c>
      <c r="D68" s="52">
        <f t="shared" si="3"/>
        <v>2165</v>
      </c>
      <c r="E68" s="52">
        <f t="shared" si="3"/>
        <v>7724</v>
      </c>
      <c r="F68" s="52">
        <f t="shared" si="3"/>
        <v>28</v>
      </c>
      <c r="G68" s="52">
        <f t="shared" si="3"/>
        <v>6446</v>
      </c>
      <c r="H68" s="52">
        <f t="shared" si="3"/>
        <v>9342</v>
      </c>
      <c r="I68" s="52">
        <f t="shared" si="3"/>
        <v>0</v>
      </c>
      <c r="J68" s="52">
        <f t="shared" si="3"/>
        <v>7173</v>
      </c>
      <c r="K68" s="52">
        <f t="shared" si="3"/>
        <v>5434</v>
      </c>
      <c r="L68" s="52">
        <f t="shared" si="3"/>
        <v>0</v>
      </c>
      <c r="M68" s="52">
        <f t="shared" si="3"/>
        <v>3708</v>
      </c>
      <c r="N68" s="52">
        <f t="shared" si="3"/>
        <v>9150</v>
      </c>
      <c r="O68" s="52">
        <f t="shared" si="3"/>
        <v>0</v>
      </c>
      <c r="P68" s="52">
        <f t="shared" si="3"/>
        <v>17315</v>
      </c>
      <c r="Q68" s="52">
        <f t="shared" si="3"/>
        <v>453</v>
      </c>
      <c r="R68" s="52">
        <f t="shared" ref="R68:V68" si="4">R40-R54</f>
        <v>5071</v>
      </c>
      <c r="S68" s="52">
        <f t="shared" si="4"/>
        <v>8058</v>
      </c>
      <c r="T68" s="52">
        <f t="shared" si="4"/>
        <v>4460</v>
      </c>
      <c r="U68" s="52">
        <f t="shared" si="4"/>
        <v>28706</v>
      </c>
      <c r="V68" s="52">
        <f t="shared" si="4"/>
        <v>19396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81641</v>
      </c>
      <c r="D69" s="52">
        <f t="shared" si="6"/>
        <v>58083</v>
      </c>
      <c r="E69" s="52">
        <f t="shared" si="6"/>
        <v>42234</v>
      </c>
      <c r="F69" s="52">
        <f t="shared" si="6"/>
        <v>81601</v>
      </c>
      <c r="G69" s="52">
        <f t="shared" si="6"/>
        <v>69049</v>
      </c>
      <c r="H69" s="52">
        <f t="shared" si="6"/>
        <v>68757</v>
      </c>
      <c r="I69" s="52">
        <f t="shared" si="6"/>
        <v>17779</v>
      </c>
      <c r="J69" s="52">
        <f t="shared" si="6"/>
        <v>31953</v>
      </c>
      <c r="K69" s="52">
        <f t="shared" si="6"/>
        <v>22153</v>
      </c>
      <c r="L69" s="52">
        <f t="shared" si="6"/>
        <v>46439</v>
      </c>
      <c r="M69" s="52">
        <f t="shared" si="6"/>
        <v>57896</v>
      </c>
      <c r="N69" s="52">
        <f t="shared" si="6"/>
        <v>162151</v>
      </c>
      <c r="O69" s="52">
        <f t="shared" si="6"/>
        <v>167005</v>
      </c>
      <c r="P69" s="52">
        <f t="shared" si="6"/>
        <v>20987</v>
      </c>
      <c r="Q69" s="52">
        <f t="shared" si="6"/>
        <v>5794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85248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44321</v>
      </c>
      <c r="D70" s="52">
        <f t="shared" si="9"/>
        <v>33250</v>
      </c>
      <c r="E70" s="52">
        <f t="shared" si="9"/>
        <v>58156</v>
      </c>
      <c r="F70" s="52">
        <f t="shared" si="9"/>
        <v>25732</v>
      </c>
      <c r="G70" s="52">
        <f t="shared" si="9"/>
        <v>49943</v>
      </c>
      <c r="H70" s="52">
        <f t="shared" si="9"/>
        <v>61330</v>
      </c>
      <c r="I70" s="52">
        <f t="shared" si="9"/>
        <v>29523</v>
      </c>
      <c r="J70" s="52">
        <f t="shared" si="9"/>
        <v>41689</v>
      </c>
      <c r="K70" s="52">
        <f t="shared" si="9"/>
        <v>70802</v>
      </c>
      <c r="L70" s="52">
        <f t="shared" si="9"/>
        <v>37662</v>
      </c>
      <c r="M70" s="52">
        <f t="shared" si="9"/>
        <v>175113</v>
      </c>
      <c r="N70" s="52">
        <f t="shared" si="9"/>
        <v>216707</v>
      </c>
      <c r="O70" s="52">
        <f t="shared" si="9"/>
        <v>548066</v>
      </c>
      <c r="P70" s="52">
        <f t="shared" si="9"/>
        <v>208447</v>
      </c>
      <c r="Q70" s="52">
        <f t="shared" si="9"/>
        <v>103010</v>
      </c>
      <c r="R70" s="52">
        <f t="shared" ref="R70:V70" si="10">R42-R56</f>
        <v>0</v>
      </c>
      <c r="S70" s="52">
        <f t="shared" si="10"/>
        <v>1</v>
      </c>
      <c r="T70" s="52">
        <f t="shared" si="10"/>
        <v>0</v>
      </c>
      <c r="U70" s="52">
        <f t="shared" si="10"/>
        <v>0</v>
      </c>
      <c r="V70" s="52">
        <f t="shared" si="10"/>
        <v>181971</v>
      </c>
      <c r="W70" s="52">
        <f t="shared" ref="W70" si="11">W42-W56</f>
        <v>81580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1495970</v>
      </c>
      <c r="D73" s="36">
        <v>1349330</v>
      </c>
      <c r="E73" s="36">
        <v>1394148</v>
      </c>
      <c r="F73" s="36">
        <v>1432211</v>
      </c>
      <c r="G73" s="36">
        <v>1571968</v>
      </c>
      <c r="H73" s="36">
        <v>1790337</v>
      </c>
      <c r="I73" s="36">
        <v>796685</v>
      </c>
      <c r="J73" s="36">
        <v>915423</v>
      </c>
      <c r="K73" s="36">
        <v>1117880</v>
      </c>
      <c r="L73" s="36">
        <v>1163087</v>
      </c>
      <c r="M73" s="36">
        <v>1220396</v>
      </c>
      <c r="N73" s="36">
        <v>1482000</v>
      </c>
      <c r="O73" s="36">
        <v>1549512</v>
      </c>
      <c r="P73" s="36">
        <v>863205</v>
      </c>
      <c r="Q73" s="36">
        <v>781458</v>
      </c>
      <c r="R73" s="36">
        <v>865995</v>
      </c>
      <c r="S73" s="36">
        <v>1099371</v>
      </c>
      <c r="T73" s="36">
        <v>1226925</v>
      </c>
      <c r="U73" s="36">
        <v>1330682</v>
      </c>
      <c r="V73" s="36">
        <v>1165437</v>
      </c>
      <c r="W73" s="36">
        <v>485708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123122</v>
      </c>
      <c r="I79" s="52">
        <f>RES_hhdet_numvin!I45</f>
        <v>150017</v>
      </c>
      <c r="J79" s="52">
        <f>RES_hhdet_numvin!J45</f>
        <v>337163</v>
      </c>
      <c r="K79" s="52">
        <f>RES_hhdet_numvin!K45</f>
        <v>370311</v>
      </c>
      <c r="L79" s="52">
        <f>RES_hhdet_numvin!L45</f>
        <v>540130</v>
      </c>
      <c r="M79" s="52">
        <f>RES_hhdet_numvin!M45</f>
        <v>644528</v>
      </c>
      <c r="N79" s="52">
        <f>RES_hhdet_numvin!N45</f>
        <v>967942</v>
      </c>
      <c r="O79" s="52">
        <f>RES_hhdet_numvin!O45</f>
        <v>1044884</v>
      </c>
      <c r="P79" s="52">
        <f>RES_hhdet_numvin!P45</f>
        <v>399941</v>
      </c>
      <c r="Q79" s="52">
        <f>RES_hhdet_numvin!Q45</f>
        <v>196262</v>
      </c>
      <c r="R79" s="52">
        <f>RES_hhdet_numvin!R45</f>
        <v>125566</v>
      </c>
      <c r="S79" s="52">
        <f>RES_hhdet_numvin!S45</f>
        <v>418235</v>
      </c>
      <c r="T79" s="52">
        <f>RES_hhdet_numvin!T45</f>
        <v>503869</v>
      </c>
      <c r="U79" s="52">
        <f>RES_hhdet_numvin!U45</f>
        <v>626790</v>
      </c>
      <c r="V79" s="52">
        <f>RES_hhdet_numvin!V45</f>
        <v>445401</v>
      </c>
      <c r="W79" s="52">
        <f>RES_hhdet_numvin!W45</f>
        <v>3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25125</v>
      </c>
      <c r="Q82" s="138">
        <f>RES_hhdet_numvin!Q48</f>
        <v>30907</v>
      </c>
      <c r="R82" s="138">
        <f>RES_hhdet_numvin!R48</f>
        <v>22640</v>
      </c>
      <c r="S82" s="138">
        <f>RES_hhdet_numvin!S48</f>
        <v>19557</v>
      </c>
      <c r="T82" s="138">
        <f>RES_hhdet_numvin!T48</f>
        <v>28309</v>
      </c>
      <c r="U82" s="138">
        <f>RES_hhdet_numvin!U48</f>
        <v>41703</v>
      </c>
      <c r="V82" s="138">
        <f>RES_hhdet_numvin!V48</f>
        <v>51883</v>
      </c>
      <c r="W82" s="138">
        <f>RES_hhdet_numvin!W48</f>
        <v>44646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61544</v>
      </c>
      <c r="I84" s="138">
        <f>RES_hhdet_numvin!I50</f>
        <v>111517</v>
      </c>
      <c r="J84" s="138">
        <f>RES_hhdet_numvin!J50</f>
        <v>261429</v>
      </c>
      <c r="K84" s="138">
        <f>RES_hhdet_numvin!K50</f>
        <v>279026</v>
      </c>
      <c r="L84" s="138">
        <f>RES_hhdet_numvin!L50</f>
        <v>450542</v>
      </c>
      <c r="M84" s="138">
        <f>RES_hhdet_numvin!M50</f>
        <v>400019</v>
      </c>
      <c r="N84" s="138">
        <f>RES_hhdet_numvin!N50</f>
        <v>557462</v>
      </c>
      <c r="O84" s="138">
        <f>RES_hhdet_numvin!O50</f>
        <v>311549</v>
      </c>
      <c r="P84" s="138">
        <f>RES_hhdet_numvin!P50</f>
        <v>93726</v>
      </c>
      <c r="Q84" s="138">
        <f>RES_hhdet_numvin!Q50</f>
        <v>151772</v>
      </c>
      <c r="R84" s="138">
        <f>RES_hhdet_numvin!R50</f>
        <v>324011</v>
      </c>
      <c r="S84" s="138">
        <f>RES_hhdet_numvin!S50</f>
        <v>667076</v>
      </c>
      <c r="T84" s="138">
        <f>RES_hhdet_numvin!T50</f>
        <v>753687</v>
      </c>
      <c r="U84" s="138">
        <f>RES_hhdet_numvin!U50</f>
        <v>869727</v>
      </c>
      <c r="V84" s="138">
        <f>RES_hhdet_numvin!V50</f>
        <v>430698</v>
      </c>
      <c r="W84" s="138">
        <f>RES_hhdet_numvin!W50</f>
        <v>391396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1303</v>
      </c>
      <c r="I85" s="138">
        <f>RES_hhdet_numvin!I51</f>
        <v>0</v>
      </c>
      <c r="J85" s="138">
        <f>RES_hhdet_numvin!J51</f>
        <v>3872</v>
      </c>
      <c r="K85" s="138">
        <f>RES_hhdet_numvin!K51</f>
        <v>3007</v>
      </c>
      <c r="L85" s="138">
        <f>RES_hhdet_numvin!L51</f>
        <v>0</v>
      </c>
      <c r="M85" s="138">
        <f>RES_hhdet_numvin!M51</f>
        <v>2869</v>
      </c>
      <c r="N85" s="138">
        <f>RES_hhdet_numvin!N51</f>
        <v>8187</v>
      </c>
      <c r="O85" s="138">
        <f>RES_hhdet_numvin!O51</f>
        <v>0</v>
      </c>
      <c r="P85" s="138">
        <f>RES_hhdet_numvin!P51</f>
        <v>19156</v>
      </c>
      <c r="Q85" s="138">
        <f>RES_hhdet_numvin!Q51</f>
        <v>488</v>
      </c>
      <c r="R85" s="138">
        <f>RES_hhdet_numvin!R51</f>
        <v>5305</v>
      </c>
      <c r="S85" s="138">
        <f>RES_hhdet_numvin!S51</f>
        <v>9388</v>
      </c>
      <c r="T85" s="138">
        <f>RES_hhdet_numvin!T51</f>
        <v>5345</v>
      </c>
      <c r="U85" s="138">
        <f>RES_hhdet_numvin!U51</f>
        <v>34268</v>
      </c>
      <c r="V85" s="138">
        <f>RES_hhdet_numvin!V51</f>
        <v>21385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12963</v>
      </c>
      <c r="Q88" s="138">
        <f>RES_hhdet_numvin!Q54</f>
        <v>5786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106115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128751</v>
      </c>
      <c r="Q89" s="138">
        <f>RES_hhdet_numvin!Q55</f>
        <v>102705</v>
      </c>
      <c r="R89" s="138">
        <f>RES_hhdet_numvin!R55</f>
        <v>0</v>
      </c>
      <c r="S89" s="138">
        <f>RES_hhdet_numvin!S55</f>
        <v>2</v>
      </c>
      <c r="T89" s="138">
        <f>RES_hhdet_numvin!T55</f>
        <v>0</v>
      </c>
      <c r="U89" s="138">
        <f>RES_hhdet_numvin!U55</f>
        <v>0</v>
      </c>
      <c r="V89" s="138">
        <f>RES_hhdet_numvin!V55</f>
        <v>226508</v>
      </c>
      <c r="W89" s="138">
        <f>RES_hhdet_numvin!W55</f>
        <v>81580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348498</v>
      </c>
      <c r="Q94" s="39">
        <f>RES_hhdet_numvin!Q60</f>
        <v>476971</v>
      </c>
      <c r="R94" s="39">
        <f>RES_hhdet_numvin!R60</f>
        <v>639905</v>
      </c>
      <c r="S94" s="39">
        <f>RES_hhdet_numvin!S60</f>
        <v>1024164</v>
      </c>
      <c r="T94" s="39">
        <f>RES_hhdet_numvin!T60</f>
        <v>1243373</v>
      </c>
      <c r="U94" s="39">
        <f>RES_hhdet_numvin!U60</f>
        <v>1425309</v>
      </c>
      <c r="V94" s="39">
        <f>RES_hhdet_numvin!V60</f>
        <v>1250236</v>
      </c>
      <c r="W94" s="39">
        <f>RES_hhdet_numvin!W60</f>
        <v>485708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20058.969263258048</v>
      </c>
      <c r="C98" s="117">
        <f t="shared" si="12"/>
        <v>22870.660285340869</v>
      </c>
      <c r="D98" s="117">
        <f t="shared" si="12"/>
        <v>20332.434980579244</v>
      </c>
      <c r="E98" s="117">
        <f t="shared" si="12"/>
        <v>19776.297372248497</v>
      </c>
      <c r="F98" s="117">
        <f t="shared" si="12"/>
        <v>17954.414307680967</v>
      </c>
      <c r="G98" s="117">
        <f t="shared" si="12"/>
        <v>17783.773259831814</v>
      </c>
      <c r="H98" s="117">
        <f t="shared" si="12"/>
        <v>18830.737210514548</v>
      </c>
      <c r="I98" s="117">
        <f t="shared" si="12"/>
        <v>11716.36144868685</v>
      </c>
      <c r="J98" s="117">
        <f t="shared" si="12"/>
        <v>16404.41567431462</v>
      </c>
      <c r="K98" s="117">
        <f t="shared" si="12"/>
        <v>14329.314412766278</v>
      </c>
      <c r="L98" s="117">
        <f t="shared" si="12"/>
        <v>14481.459244175718</v>
      </c>
      <c r="M98" s="117">
        <f t="shared" si="12"/>
        <v>12502.291297188802</v>
      </c>
      <c r="N98" s="117">
        <f t="shared" si="12"/>
        <v>13308.327476558037</v>
      </c>
      <c r="O98" s="117">
        <f t="shared" si="12"/>
        <v>14519.982632520625</v>
      </c>
      <c r="P98" s="117">
        <f t="shared" si="12"/>
        <v>12765.854794088022</v>
      </c>
      <c r="Q98" s="117">
        <f t="shared" si="12"/>
        <v>12243.050607424468</v>
      </c>
      <c r="R98" s="117">
        <f t="shared" ref="R98:V98" si="13">R99+R102+R104+R113</f>
        <v>11784.753354503224</v>
      </c>
      <c r="S98" s="117">
        <f t="shared" si="13"/>
        <v>11776.703692422103</v>
      </c>
      <c r="T98" s="117">
        <f t="shared" si="13"/>
        <v>10296.213702007029</v>
      </c>
      <c r="U98" s="117">
        <f t="shared" si="13"/>
        <v>11905.599527370347</v>
      </c>
      <c r="V98" s="117">
        <f t="shared" si="13"/>
        <v>12958.163345466455</v>
      </c>
      <c r="W98" s="117">
        <f t="shared" ref="W98" si="14">W99+W102+W104+W113</f>
        <v>7740.4638467718732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16683.884279836566</v>
      </c>
      <c r="C99" s="122">
        <f t="shared" si="15"/>
        <v>19197.346956305879</v>
      </c>
      <c r="D99" s="122">
        <f t="shared" si="15"/>
        <v>16808.572647688594</v>
      </c>
      <c r="E99" s="122">
        <f t="shared" si="15"/>
        <v>16215.990755362862</v>
      </c>
      <c r="F99" s="122">
        <f t="shared" si="15"/>
        <v>14543.099243661001</v>
      </c>
      <c r="G99" s="122">
        <f t="shared" si="15"/>
        <v>14322.505113650412</v>
      </c>
      <c r="H99" s="122">
        <f t="shared" si="15"/>
        <v>15303.259621956857</v>
      </c>
      <c r="I99" s="122">
        <f t="shared" si="15"/>
        <v>9022.6515292366985</v>
      </c>
      <c r="J99" s="122">
        <f t="shared" si="15"/>
        <v>13258.741342808942</v>
      </c>
      <c r="K99" s="122">
        <f t="shared" si="15"/>
        <v>11408.030915536168</v>
      </c>
      <c r="L99" s="122">
        <f t="shared" si="15"/>
        <v>11661.16108509175</v>
      </c>
      <c r="M99" s="122">
        <f t="shared" si="15"/>
        <v>9739.5204561873761</v>
      </c>
      <c r="N99" s="122">
        <f t="shared" si="15"/>
        <v>10486.084018451676</v>
      </c>
      <c r="O99" s="122">
        <f t="shared" si="15"/>
        <v>12051.609200622688</v>
      </c>
      <c r="P99" s="122">
        <f t="shared" si="15"/>
        <v>10168.52867223545</v>
      </c>
      <c r="Q99" s="122">
        <f t="shared" si="15"/>
        <v>9836.1852724835462</v>
      </c>
      <c r="R99" s="122">
        <f t="shared" ref="R99:V99" si="16">SUM(R100:R101)</f>
        <v>9541.0135482299975</v>
      </c>
      <c r="S99" s="122">
        <f t="shared" si="16"/>
        <v>9402.1971035675451</v>
      </c>
      <c r="T99" s="122">
        <f t="shared" si="16"/>
        <v>8122.4000498009491</v>
      </c>
      <c r="U99" s="122">
        <f t="shared" si="16"/>
        <v>9507.5402338938693</v>
      </c>
      <c r="V99" s="122">
        <f t="shared" si="16"/>
        <v>10439.616187691463</v>
      </c>
      <c r="W99" s="122">
        <f t="shared" ref="W99" si="17">SUM(W100:W101)</f>
        <v>6116.2529103615188</v>
      </c>
      <c r="DA99" s="130" t="s">
        <v>1610</v>
      </c>
    </row>
    <row r="100" spans="1:105" ht="12" customHeight="1" x14ac:dyDescent="0.25">
      <c r="A100" s="97" t="s">
        <v>216</v>
      </c>
      <c r="B100" s="98">
        <v>16476.626661662511</v>
      </c>
      <c r="C100" s="98">
        <v>18959.800966055744</v>
      </c>
      <c r="D100" s="98">
        <v>16602.492670259435</v>
      </c>
      <c r="E100" s="98">
        <v>16020.429477592914</v>
      </c>
      <c r="F100" s="98">
        <v>14367.639295791445</v>
      </c>
      <c r="G100" s="98">
        <v>14149.994557980146</v>
      </c>
      <c r="H100" s="98">
        <v>15121.033035879136</v>
      </c>
      <c r="I100" s="98">
        <v>8916.0434155245457</v>
      </c>
      <c r="J100" s="98">
        <v>13101.305042702792</v>
      </c>
      <c r="K100" s="98">
        <v>11272.10153299975</v>
      </c>
      <c r="L100" s="98">
        <v>11521.357199284197</v>
      </c>
      <c r="M100" s="98">
        <v>9621.9769704786413</v>
      </c>
      <c r="N100" s="98">
        <v>10356.522002483985</v>
      </c>
      <c r="O100" s="98">
        <v>11898.654896340884</v>
      </c>
      <c r="P100" s="98">
        <v>10038.619074233307</v>
      </c>
      <c r="Q100" s="98">
        <v>9710.0330228336607</v>
      </c>
      <c r="R100" s="98">
        <v>9419.5193847329629</v>
      </c>
      <c r="S100" s="98">
        <v>9282.2658402598663</v>
      </c>
      <c r="T100" s="98">
        <v>8017.8134852393259</v>
      </c>
      <c r="U100" s="98">
        <v>9384.9258526798603</v>
      </c>
      <c r="V100" s="98">
        <v>10303.364923091625</v>
      </c>
      <c r="W100" s="98">
        <v>6036.5581207604846</v>
      </c>
      <c r="DA100" s="63" t="s">
        <v>1611</v>
      </c>
    </row>
    <row r="101" spans="1:105" ht="12" customHeight="1" x14ac:dyDescent="0.25">
      <c r="A101" s="97" t="s">
        <v>53</v>
      </c>
      <c r="B101" s="98">
        <v>207.2576181740549</v>
      </c>
      <c r="C101" s="98">
        <v>237.5459902501363</v>
      </c>
      <c r="D101" s="98">
        <v>206.0799774291585</v>
      </c>
      <c r="E101" s="98">
        <v>195.56127776994788</v>
      </c>
      <c r="F101" s="98">
        <v>175.45994786955649</v>
      </c>
      <c r="G101" s="98">
        <v>172.51055567026631</v>
      </c>
      <c r="H101" s="98">
        <v>182.22658607772101</v>
      </c>
      <c r="I101" s="98">
        <v>106.60811371215235</v>
      </c>
      <c r="J101" s="98">
        <v>157.43630010614959</v>
      </c>
      <c r="K101" s="98">
        <v>135.92938253641847</v>
      </c>
      <c r="L101" s="98">
        <v>139.80388580755258</v>
      </c>
      <c r="M101" s="98">
        <v>117.5434857087339</v>
      </c>
      <c r="N101" s="98">
        <v>129.56201596769159</v>
      </c>
      <c r="O101" s="98">
        <v>152.95430428180427</v>
      </c>
      <c r="P101" s="98">
        <v>129.90959800214253</v>
      </c>
      <c r="Q101" s="98">
        <v>126.15224964988586</v>
      </c>
      <c r="R101" s="98">
        <v>121.49416349703489</v>
      </c>
      <c r="S101" s="98">
        <v>119.931263307679</v>
      </c>
      <c r="T101" s="98">
        <v>104.58656456162325</v>
      </c>
      <c r="U101" s="98">
        <v>122.61438121400961</v>
      </c>
      <c r="V101" s="98">
        <v>136.25126459983741</v>
      </c>
      <c r="W101" s="98">
        <v>79.694789601033847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14.488590099523606</v>
      </c>
      <c r="C102" s="122">
        <f t="shared" si="18"/>
        <v>14.431305115597892</v>
      </c>
      <c r="D102" s="122">
        <f t="shared" si="18"/>
        <v>14.319084361920945</v>
      </c>
      <c r="E102" s="122">
        <f t="shared" si="18"/>
        <v>25.78875390629252</v>
      </c>
      <c r="F102" s="122">
        <f t="shared" si="18"/>
        <v>13.190717400773101</v>
      </c>
      <c r="G102" s="122">
        <f t="shared" si="18"/>
        <v>13.36882587834921</v>
      </c>
      <c r="H102" s="122">
        <f t="shared" si="18"/>
        <v>19.670917649880277</v>
      </c>
      <c r="I102" s="122">
        <f t="shared" si="18"/>
        <v>14.695330955574816</v>
      </c>
      <c r="J102" s="122">
        <f t="shared" si="18"/>
        <v>15.826382572750251</v>
      </c>
      <c r="K102" s="122">
        <f t="shared" si="18"/>
        <v>15.670089083743022</v>
      </c>
      <c r="L102" s="122">
        <f t="shared" si="18"/>
        <v>18.089161673310787</v>
      </c>
      <c r="M102" s="122">
        <f t="shared" si="18"/>
        <v>19.290352029736223</v>
      </c>
      <c r="N102" s="122">
        <f t="shared" si="18"/>
        <v>19.934154593164862</v>
      </c>
      <c r="O102" s="122">
        <f t="shared" si="18"/>
        <v>20.79723042539533</v>
      </c>
      <c r="P102" s="122">
        <f t="shared" si="18"/>
        <v>21.449607708302629</v>
      </c>
      <c r="Q102" s="122">
        <f t="shared" si="18"/>
        <v>21.592676419799449</v>
      </c>
      <c r="R102" s="122">
        <f t="shared" si="18"/>
        <v>22.284638959774355</v>
      </c>
      <c r="S102" s="122">
        <f t="shared" si="18"/>
        <v>21.906500145263553</v>
      </c>
      <c r="T102" s="122">
        <f t="shared" si="18"/>
        <v>19.090103633447029</v>
      </c>
      <c r="U102" s="122">
        <f t="shared" si="18"/>
        <v>17.96413503430659</v>
      </c>
      <c r="V102" s="122">
        <f t="shared" si="18"/>
        <v>16.389938190529943</v>
      </c>
      <c r="W102" s="122">
        <f t="shared" si="18"/>
        <v>15.960485943583787</v>
      </c>
      <c r="DA102" s="130" t="s">
        <v>1613</v>
      </c>
    </row>
    <row r="103" spans="1:105" ht="12" customHeight="1" x14ac:dyDescent="0.25">
      <c r="A103" s="97" t="s">
        <v>53</v>
      </c>
      <c r="B103" s="98">
        <v>14.488590099523606</v>
      </c>
      <c r="C103" s="98">
        <v>14.431305115597892</v>
      </c>
      <c r="D103" s="98">
        <v>14.319084361920945</v>
      </c>
      <c r="E103" s="98">
        <v>25.78875390629252</v>
      </c>
      <c r="F103" s="98">
        <v>13.190717400773101</v>
      </c>
      <c r="G103" s="98">
        <v>13.36882587834921</v>
      </c>
      <c r="H103" s="98">
        <v>19.670917649880277</v>
      </c>
      <c r="I103" s="98">
        <v>14.695330955574816</v>
      </c>
      <c r="J103" s="98">
        <v>15.826382572750251</v>
      </c>
      <c r="K103" s="98">
        <v>15.670089083743022</v>
      </c>
      <c r="L103" s="98">
        <v>18.089161673310787</v>
      </c>
      <c r="M103" s="98">
        <v>19.290352029736223</v>
      </c>
      <c r="N103" s="98">
        <v>19.934154593164862</v>
      </c>
      <c r="O103" s="98">
        <v>20.79723042539533</v>
      </c>
      <c r="P103" s="98">
        <v>21.449607708302629</v>
      </c>
      <c r="Q103" s="98">
        <v>21.592676419799449</v>
      </c>
      <c r="R103" s="98">
        <v>22.284638959774355</v>
      </c>
      <c r="S103" s="98">
        <v>21.906500145263553</v>
      </c>
      <c r="T103" s="98">
        <v>19.090103633447029</v>
      </c>
      <c r="U103" s="98">
        <v>17.96413503430659</v>
      </c>
      <c r="V103" s="98">
        <v>16.389938190529943</v>
      </c>
      <c r="W103" s="98">
        <v>15.960485943583787</v>
      </c>
      <c r="DA103" s="63" t="s">
        <v>1614</v>
      </c>
    </row>
    <row r="104" spans="1:105" ht="12" customHeight="1" x14ac:dyDescent="0.25">
      <c r="A104" s="121" t="s">
        <v>55</v>
      </c>
      <c r="B104" s="122">
        <v>2527.3551639488232</v>
      </c>
      <c r="C104" s="122">
        <v>2802.3639433764265</v>
      </c>
      <c r="D104" s="122">
        <v>2655.0726127144112</v>
      </c>
      <c r="E104" s="122">
        <v>2684.1137710732969</v>
      </c>
      <c r="F104" s="122">
        <v>2549.4176041184414</v>
      </c>
      <c r="G104" s="122">
        <v>2607.4959169088638</v>
      </c>
      <c r="H104" s="122">
        <v>2704.4837277047068</v>
      </c>
      <c r="I104" s="122">
        <v>1957.3260268626775</v>
      </c>
      <c r="J104" s="122">
        <v>2457.7914827957284</v>
      </c>
      <c r="K104" s="122">
        <v>2261.7211295440516</v>
      </c>
      <c r="L104" s="122">
        <v>2158.7306004719653</v>
      </c>
      <c r="M104" s="122">
        <v>2167.5128821297694</v>
      </c>
      <c r="N104" s="122">
        <v>2215.2546138841471</v>
      </c>
      <c r="O104" s="122">
        <v>1851.3354127536454</v>
      </c>
      <c r="P104" s="122">
        <v>2001.9555575884783</v>
      </c>
      <c r="Q104" s="122">
        <v>1851.1080832965567</v>
      </c>
      <c r="R104" s="122">
        <v>1733.1120486196219</v>
      </c>
      <c r="S104" s="122">
        <v>1847.8078882998034</v>
      </c>
      <c r="T104" s="122">
        <v>1686.4581995958338</v>
      </c>
      <c r="U104" s="122">
        <v>1919.0053078061915</v>
      </c>
      <c r="V104" s="122">
        <v>2068.112621714441</v>
      </c>
      <c r="W104" s="122">
        <v>1213.3342492357801</v>
      </c>
      <c r="DA104" s="130" t="s">
        <v>1615</v>
      </c>
    </row>
    <row r="105" spans="1:105" ht="12" customHeight="1" x14ac:dyDescent="0.25">
      <c r="A105" s="97" t="s">
        <v>138</v>
      </c>
      <c r="B105" s="98">
        <v>2317.879883453561</v>
      </c>
      <c r="C105" s="98">
        <v>2591.5063808648661</v>
      </c>
      <c r="D105" s="98">
        <v>2443.7247990950918</v>
      </c>
      <c r="E105" s="98">
        <v>2475.4008424742201</v>
      </c>
      <c r="F105" s="98">
        <v>2344.1508995373893</v>
      </c>
      <c r="G105" s="98">
        <v>2407.8853738584107</v>
      </c>
      <c r="H105" s="98">
        <v>2511.8658280501882</v>
      </c>
      <c r="I105" s="98">
        <v>1765.5890770759809</v>
      </c>
      <c r="J105" s="98">
        <v>2275.876347734215</v>
      </c>
      <c r="K105" s="98">
        <v>2084.5192257876934</v>
      </c>
      <c r="L105" s="98">
        <v>1985.0520592468238</v>
      </c>
      <c r="M105" s="98">
        <v>1949.541272283237</v>
      </c>
      <c r="N105" s="98">
        <v>1938.5478164612985</v>
      </c>
      <c r="O105" s="98">
        <v>1444.0525796841773</v>
      </c>
      <c r="P105" s="98">
        <v>1586.9401889382109</v>
      </c>
      <c r="Q105" s="98">
        <v>1418.6843497084405</v>
      </c>
      <c r="R105" s="98">
        <v>1347.8780507620299</v>
      </c>
      <c r="S105" s="98">
        <v>1492.7840179603327</v>
      </c>
      <c r="T105" s="98">
        <v>1383.6597748965071</v>
      </c>
      <c r="U105" s="98">
        <v>1690.2621280355158</v>
      </c>
      <c r="V105" s="98">
        <v>1856.3158040532953</v>
      </c>
      <c r="W105" s="98">
        <v>1071.6829230395563</v>
      </c>
      <c r="DA105" s="63" t="s">
        <v>1616</v>
      </c>
    </row>
    <row r="106" spans="1:105" ht="12" customHeight="1" x14ac:dyDescent="0.25">
      <c r="A106" s="97" t="s">
        <v>137</v>
      </c>
      <c r="B106" s="98">
        <v>2.9579824345325845</v>
      </c>
      <c r="C106" s="98">
        <v>4.5711049519221758</v>
      </c>
      <c r="D106" s="98">
        <v>4.743841014494377</v>
      </c>
      <c r="E106" s="98">
        <v>6.659528743299659</v>
      </c>
      <c r="F106" s="98">
        <v>6.3427170575422718</v>
      </c>
      <c r="G106" s="98">
        <v>8.083866266012123</v>
      </c>
      <c r="H106" s="98">
        <v>11.012731187130719</v>
      </c>
      <c r="I106" s="98">
        <v>8.0393790746194114</v>
      </c>
      <c r="J106" s="98">
        <v>12.134487194078929</v>
      </c>
      <c r="K106" s="98">
        <v>12.495354109194253</v>
      </c>
      <c r="L106" s="98">
        <v>11.6554590978328</v>
      </c>
      <c r="M106" s="98">
        <v>12.399868671574481</v>
      </c>
      <c r="N106" s="98">
        <v>14.378531188184665</v>
      </c>
      <c r="O106" s="98">
        <v>10.666848180032233</v>
      </c>
      <c r="P106" s="98">
        <v>15.432743315573461</v>
      </c>
      <c r="Q106" s="98">
        <v>13.719025980857996</v>
      </c>
      <c r="R106" s="98">
        <v>13.472494794784465</v>
      </c>
      <c r="S106" s="98">
        <v>15.670637705951945</v>
      </c>
      <c r="T106" s="98">
        <v>13.995558295076595</v>
      </c>
      <c r="U106" s="98">
        <v>22.245128067739913</v>
      </c>
      <c r="V106" s="98">
        <v>28.526238697274131</v>
      </c>
      <c r="W106" s="98">
        <v>16.96415458225243</v>
      </c>
      <c r="DA106" s="63" t="s">
        <v>1617</v>
      </c>
    </row>
    <row r="107" spans="1:105" ht="12" customHeight="1" x14ac:dyDescent="0.25">
      <c r="A107" s="100" t="s">
        <v>216</v>
      </c>
      <c r="B107" s="101">
        <v>1.6575993379277969</v>
      </c>
      <c r="C107" s="101">
        <v>2.4520683846351883</v>
      </c>
      <c r="D107" s="101">
        <v>2.5978358905368628</v>
      </c>
      <c r="E107" s="101">
        <v>3.6325346190211567</v>
      </c>
      <c r="F107" s="101">
        <v>3.6421348517311709</v>
      </c>
      <c r="G107" s="101">
        <v>4.5763880238627488</v>
      </c>
      <c r="H107" s="101">
        <v>6.1852289339694835</v>
      </c>
      <c r="I107" s="101">
        <v>4.8872838397155034</v>
      </c>
      <c r="J107" s="101">
        <v>6.8100970952368414</v>
      </c>
      <c r="K107" s="101">
        <v>7.0670314103155798</v>
      </c>
      <c r="L107" s="101">
        <v>6.5449977028535296</v>
      </c>
      <c r="M107" s="101">
        <v>7.1677417609016567</v>
      </c>
      <c r="N107" s="101">
        <v>8.3267416737882485</v>
      </c>
      <c r="O107" s="101">
        <v>6.3756710084747921</v>
      </c>
      <c r="P107" s="101">
        <v>8.3099543693256805</v>
      </c>
      <c r="Q107" s="101">
        <v>7.2809937519559638</v>
      </c>
      <c r="R107" s="101">
        <v>7.1714381077495055</v>
      </c>
      <c r="S107" s="101">
        <v>8.6966594066335379</v>
      </c>
      <c r="T107" s="101">
        <v>7.115733845254363</v>
      </c>
      <c r="U107" s="101">
        <v>11.2648137816226</v>
      </c>
      <c r="V107" s="101">
        <v>13.6628670081246</v>
      </c>
      <c r="W107" s="101">
        <v>8.8504437321990554</v>
      </c>
      <c r="DA107" s="131" t="s">
        <v>1618</v>
      </c>
    </row>
    <row r="108" spans="1:105" ht="12" customHeight="1" x14ac:dyDescent="0.25">
      <c r="A108" s="103" t="s">
        <v>52</v>
      </c>
      <c r="B108" s="104">
        <v>1.3003830966047876</v>
      </c>
      <c r="C108" s="104">
        <v>2.1190365672869875</v>
      </c>
      <c r="D108" s="104">
        <v>2.1460051239575146</v>
      </c>
      <c r="E108" s="104">
        <v>3.0269941242785023</v>
      </c>
      <c r="F108" s="104">
        <v>2.7005822058111009</v>
      </c>
      <c r="G108" s="104">
        <v>3.5074782421493733</v>
      </c>
      <c r="H108" s="104">
        <v>4.8275022531612359</v>
      </c>
      <c r="I108" s="104">
        <v>3.1520952349039084</v>
      </c>
      <c r="J108" s="104">
        <v>5.3243900988420876</v>
      </c>
      <c r="K108" s="104">
        <v>5.4283226988786737</v>
      </c>
      <c r="L108" s="104">
        <v>5.1104613949792705</v>
      </c>
      <c r="M108" s="104">
        <v>5.2321269106728234</v>
      </c>
      <c r="N108" s="104">
        <v>6.0517895143964164</v>
      </c>
      <c r="O108" s="104">
        <v>4.2911771715574396</v>
      </c>
      <c r="P108" s="104">
        <v>7.1227889462477805</v>
      </c>
      <c r="Q108" s="104">
        <v>6.4380322289020331</v>
      </c>
      <c r="R108" s="104">
        <v>6.3010566870349596</v>
      </c>
      <c r="S108" s="104">
        <v>6.9739782993184072</v>
      </c>
      <c r="T108" s="104">
        <v>6.8798244498222321</v>
      </c>
      <c r="U108" s="104">
        <v>10.980314286117311</v>
      </c>
      <c r="V108" s="104">
        <v>14.863371689149531</v>
      </c>
      <c r="W108" s="104">
        <v>8.1137108500533746</v>
      </c>
      <c r="DA108" s="132" t="s">
        <v>1619</v>
      </c>
    </row>
    <row r="109" spans="1:105" ht="12" customHeight="1" x14ac:dyDescent="0.25">
      <c r="A109" s="106" t="s">
        <v>122</v>
      </c>
      <c r="B109" s="101">
        <v>177.94133736656516</v>
      </c>
      <c r="C109" s="101">
        <v>172.13033346373265</v>
      </c>
      <c r="D109" s="101">
        <v>167.29910195378639</v>
      </c>
      <c r="E109" s="101">
        <v>152.56558715546359</v>
      </c>
      <c r="F109" s="101">
        <v>147.12646828276948</v>
      </c>
      <c r="G109" s="101">
        <v>133.68360174590751</v>
      </c>
      <c r="H109" s="101">
        <v>116.5565180364474</v>
      </c>
      <c r="I109" s="101">
        <v>110.74491877549821</v>
      </c>
      <c r="J109" s="101">
        <v>99.261823192159369</v>
      </c>
      <c r="K109" s="101">
        <v>87.310654540366187</v>
      </c>
      <c r="L109" s="101">
        <v>84.776474016880996</v>
      </c>
      <c r="M109" s="101">
        <v>89.833949481052841</v>
      </c>
      <c r="N109" s="101">
        <v>110.7347966390699</v>
      </c>
      <c r="O109" s="101">
        <v>135.6500659069635</v>
      </c>
      <c r="P109" s="101">
        <v>118.10694632632342</v>
      </c>
      <c r="Q109" s="101">
        <v>114.48450141654465</v>
      </c>
      <c r="R109" s="101">
        <v>95.749471741551289</v>
      </c>
      <c r="S109" s="101">
        <v>83.602545895079572</v>
      </c>
      <c r="T109" s="101">
        <v>66.921188515205031</v>
      </c>
      <c r="U109" s="101">
        <v>42.157586080555014</v>
      </c>
      <c r="V109" s="101">
        <v>40.047263000669965</v>
      </c>
      <c r="W109" s="101">
        <v>24.857111717285349</v>
      </c>
      <c r="DA109" s="131" t="s">
        <v>1620</v>
      </c>
    </row>
    <row r="110" spans="1:105" ht="12" customHeight="1" x14ac:dyDescent="0.25">
      <c r="A110" s="107" t="s">
        <v>121</v>
      </c>
      <c r="B110" s="104">
        <v>28.575960694164856</v>
      </c>
      <c r="C110" s="104">
        <v>34.15612409590554</v>
      </c>
      <c r="D110" s="104">
        <v>39.304870651038385</v>
      </c>
      <c r="E110" s="104">
        <v>49.487812700313398</v>
      </c>
      <c r="F110" s="104">
        <v>51.797519240740414</v>
      </c>
      <c r="G110" s="104">
        <v>57.843075038533115</v>
      </c>
      <c r="H110" s="104">
        <v>65.048650430940796</v>
      </c>
      <c r="I110" s="104">
        <v>72.952651936578974</v>
      </c>
      <c r="J110" s="104">
        <v>70.518824675275525</v>
      </c>
      <c r="K110" s="104">
        <v>77.395895106798122</v>
      </c>
      <c r="L110" s="104">
        <v>77.246608110427502</v>
      </c>
      <c r="M110" s="104">
        <v>115.73779169390511</v>
      </c>
      <c r="N110" s="104">
        <v>151.59346959559389</v>
      </c>
      <c r="O110" s="104">
        <v>260.96591898247249</v>
      </c>
      <c r="P110" s="104">
        <v>281.47567900837061</v>
      </c>
      <c r="Q110" s="104">
        <v>304.22020619071361</v>
      </c>
      <c r="R110" s="104">
        <v>276.01203132125602</v>
      </c>
      <c r="S110" s="104">
        <v>255.75068673843901</v>
      </c>
      <c r="T110" s="104">
        <v>221.88167788904502</v>
      </c>
      <c r="U110" s="104">
        <v>164.34046562238052</v>
      </c>
      <c r="V110" s="104">
        <v>143.2233159632018</v>
      </c>
      <c r="W110" s="104">
        <v>99.830059896686237</v>
      </c>
      <c r="DA110" s="132" t="s">
        <v>1621</v>
      </c>
    </row>
    <row r="111" spans="1:105" ht="12" customHeight="1" x14ac:dyDescent="0.25">
      <c r="A111" s="108" t="s">
        <v>53</v>
      </c>
      <c r="B111" s="98">
        <v>14.476993581805635</v>
      </c>
      <c r="C111" s="98">
        <v>16.450216856736272</v>
      </c>
      <c r="D111" s="98">
        <v>19.372657841258736</v>
      </c>
      <c r="E111" s="98">
        <v>24.284601714144483</v>
      </c>
      <c r="F111" s="98">
        <v>26.905102721076094</v>
      </c>
      <c r="G111" s="98">
        <v>29.534597904468331</v>
      </c>
      <c r="H111" s="98">
        <v>32.857135518839144</v>
      </c>
      <c r="I111" s="98">
        <v>40.465966833294857</v>
      </c>
      <c r="J111" s="98">
        <v>35.655499073279024</v>
      </c>
      <c r="K111" s="98">
        <v>39.601211458280034</v>
      </c>
      <c r="L111" s="98">
        <v>39.203587592338131</v>
      </c>
      <c r="M111" s="98">
        <v>61.016950975322636</v>
      </c>
      <c r="N111" s="98">
        <v>80.032915192276775</v>
      </c>
      <c r="O111" s="98">
        <v>142.82945814176531</v>
      </c>
      <c r="P111" s="98">
        <v>137.20126520720913</v>
      </c>
      <c r="Q111" s="98">
        <v>147.48013503313652</v>
      </c>
      <c r="R111" s="98">
        <v>135.32480418834029</v>
      </c>
      <c r="S111" s="98">
        <v>132.79985298981813</v>
      </c>
      <c r="T111" s="98">
        <v>106.3314300967962</v>
      </c>
      <c r="U111" s="98">
        <v>79.329817527032787</v>
      </c>
      <c r="V111" s="98">
        <v>64.42355537358894</v>
      </c>
      <c r="W111" s="98">
        <v>48.851275377996465</v>
      </c>
      <c r="DA111" s="63" t="s">
        <v>1622</v>
      </c>
    </row>
    <row r="112" spans="1:105" ht="12" customHeight="1" x14ac:dyDescent="0.25">
      <c r="A112" s="108" t="s">
        <v>52</v>
      </c>
      <c r="B112" s="98">
        <v>14.098967112359219</v>
      </c>
      <c r="C112" s="98">
        <v>17.705907239169271</v>
      </c>
      <c r="D112" s="98">
        <v>19.932212809779646</v>
      </c>
      <c r="E112" s="98">
        <v>25.203210986168916</v>
      </c>
      <c r="F112" s="98">
        <v>24.892416519664319</v>
      </c>
      <c r="G112" s="98">
        <v>28.308477134064781</v>
      </c>
      <c r="H112" s="98">
        <v>32.191514912101646</v>
      </c>
      <c r="I112" s="98">
        <v>32.486685103284117</v>
      </c>
      <c r="J112" s="98">
        <v>34.8633256019965</v>
      </c>
      <c r="K112" s="98">
        <v>37.794683648518095</v>
      </c>
      <c r="L112" s="98">
        <v>38.043020518089364</v>
      </c>
      <c r="M112" s="98">
        <v>54.720840718582473</v>
      </c>
      <c r="N112" s="98">
        <v>71.560554403317113</v>
      </c>
      <c r="O112" s="98">
        <v>118.13646084070719</v>
      </c>
      <c r="P112" s="98">
        <v>144.27441380116147</v>
      </c>
      <c r="Q112" s="98">
        <v>156.74007115757712</v>
      </c>
      <c r="R112" s="98">
        <v>140.68722713291569</v>
      </c>
      <c r="S112" s="98">
        <v>122.95083374862087</v>
      </c>
      <c r="T112" s="98">
        <v>115.55024779224881</v>
      </c>
      <c r="U112" s="98">
        <v>85.010648095347747</v>
      </c>
      <c r="V112" s="98">
        <v>78.799760589612845</v>
      </c>
      <c r="W112" s="98">
        <v>50.978784518689778</v>
      </c>
      <c r="DA112" s="63" t="s">
        <v>1623</v>
      </c>
    </row>
    <row r="113" spans="1:105" ht="12" customHeight="1" x14ac:dyDescent="0.25">
      <c r="A113" s="121" t="s">
        <v>54</v>
      </c>
      <c r="B113" s="122">
        <v>833.24122937313336</v>
      </c>
      <c r="C113" s="122">
        <v>856.51808054296509</v>
      </c>
      <c r="D113" s="122">
        <v>854.47063581432076</v>
      </c>
      <c r="E113" s="122">
        <v>850.40409190604646</v>
      </c>
      <c r="F113" s="122">
        <v>848.70674250075217</v>
      </c>
      <c r="G113" s="122">
        <v>840.40340339418947</v>
      </c>
      <c r="H113" s="122">
        <v>803.3229432031053</v>
      </c>
      <c r="I113" s="122">
        <v>721.68856163189855</v>
      </c>
      <c r="J113" s="122">
        <v>672.05646613720023</v>
      </c>
      <c r="K113" s="122">
        <v>643.8922786023137</v>
      </c>
      <c r="L113" s="122">
        <v>643.47839693869253</v>
      </c>
      <c r="M113" s="122">
        <v>575.96760684191952</v>
      </c>
      <c r="N113" s="122">
        <v>587.05468962904899</v>
      </c>
      <c r="O113" s="122">
        <v>596.24078871889651</v>
      </c>
      <c r="P113" s="122">
        <v>573.92095655578987</v>
      </c>
      <c r="Q113" s="122">
        <v>534.16457522456562</v>
      </c>
      <c r="R113" s="122">
        <v>488.34311869383129</v>
      </c>
      <c r="S113" s="122">
        <v>504.79220040949036</v>
      </c>
      <c r="T113" s="122">
        <v>468.26534897680057</v>
      </c>
      <c r="U113" s="122">
        <v>461.08985063597964</v>
      </c>
      <c r="V113" s="122">
        <v>434.04459787002014</v>
      </c>
      <c r="W113" s="122">
        <v>394.91620123099108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833.24122937313336</v>
      </c>
      <c r="C115" s="33">
        <v>856.51808054296509</v>
      </c>
      <c r="D115" s="33">
        <v>854.47063581432076</v>
      </c>
      <c r="E115" s="33">
        <v>850.40409190604646</v>
      </c>
      <c r="F115" s="33">
        <v>848.70674250075217</v>
      </c>
      <c r="G115" s="33">
        <v>840.40340339418947</v>
      </c>
      <c r="H115" s="33">
        <v>803.3229432031053</v>
      </c>
      <c r="I115" s="33">
        <v>721.68856163189855</v>
      </c>
      <c r="J115" s="33">
        <v>672.05646613720023</v>
      </c>
      <c r="K115" s="33">
        <v>643.8922786023137</v>
      </c>
      <c r="L115" s="33">
        <v>643.47839693869253</v>
      </c>
      <c r="M115" s="33">
        <v>575.96760684191952</v>
      </c>
      <c r="N115" s="33">
        <v>587.05468962904899</v>
      </c>
      <c r="O115" s="33">
        <v>596.24078871889651</v>
      </c>
      <c r="P115" s="33">
        <v>573.92095655578987</v>
      </c>
      <c r="Q115" s="33">
        <v>534.16457522456562</v>
      </c>
      <c r="R115" s="33">
        <v>488.34311869383129</v>
      </c>
      <c r="S115" s="33">
        <v>504.79220040949036</v>
      </c>
      <c r="T115" s="33">
        <v>468.26534897680057</v>
      </c>
      <c r="U115" s="33">
        <v>461.08985063597964</v>
      </c>
      <c r="V115" s="33">
        <v>434.04459787002014</v>
      </c>
      <c r="W115" s="33">
        <v>394.91620123099108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10976.927569028452</v>
      </c>
      <c r="C117" s="117">
        <f t="shared" si="19"/>
        <v>12576.694677513598</v>
      </c>
      <c r="D117" s="117">
        <f t="shared" si="19"/>
        <v>11292.226486613887</v>
      </c>
      <c r="E117" s="117">
        <f t="shared" si="19"/>
        <v>11095.907097786589</v>
      </c>
      <c r="F117" s="117">
        <f t="shared" si="19"/>
        <v>10164.565399097602</v>
      </c>
      <c r="G117" s="117">
        <f t="shared" si="19"/>
        <v>10164.470909009757</v>
      </c>
      <c r="H117" s="117">
        <f t="shared" si="19"/>
        <v>10860.762722380827</v>
      </c>
      <c r="I117" s="117">
        <f t="shared" si="19"/>
        <v>6902.3073933176738</v>
      </c>
      <c r="J117" s="117">
        <f t="shared" si="19"/>
        <v>9667.3834668669151</v>
      </c>
      <c r="K117" s="117">
        <f t="shared" si="19"/>
        <v>8586.0582087057282</v>
      </c>
      <c r="L117" s="117">
        <f t="shared" si="19"/>
        <v>8823.8817760163456</v>
      </c>
      <c r="M117" s="117">
        <f t="shared" si="19"/>
        <v>7809.814594167864</v>
      </c>
      <c r="N117" s="117">
        <f t="shared" si="19"/>
        <v>8535.9947046885118</v>
      </c>
      <c r="O117" s="117">
        <f t="shared" si="19"/>
        <v>9577.3494296568861</v>
      </c>
      <c r="P117" s="117">
        <f t="shared" si="19"/>
        <v>8516.8051626443812</v>
      </c>
      <c r="Q117" s="117">
        <f t="shared" si="19"/>
        <v>8227.2049207934451</v>
      </c>
      <c r="R117" s="117">
        <f t="shared" ref="R117:V117" si="20">R118+R121+R123+R132</f>
        <v>7967.2882263968932</v>
      </c>
      <c r="S117" s="117">
        <f t="shared" si="20"/>
        <v>8064.5263341873606</v>
      </c>
      <c r="T117" s="117">
        <f t="shared" si="20"/>
        <v>7163.1521500201352</v>
      </c>
      <c r="U117" s="117">
        <f t="shared" si="20"/>
        <v>8381.2202069250179</v>
      </c>
      <c r="V117" s="117">
        <f t="shared" si="20"/>
        <v>9229.4697351805298</v>
      </c>
      <c r="W117" s="117">
        <f t="shared" ref="W117" si="21">W118+W121+W123+W132</f>
        <v>5608.3185312849728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8756.1750158275663</v>
      </c>
      <c r="C118" s="122">
        <f t="shared" si="22"/>
        <v>10164.224809790969</v>
      </c>
      <c r="D118" s="122">
        <f t="shared" si="22"/>
        <v>8963.399858586612</v>
      </c>
      <c r="E118" s="122">
        <f t="shared" si="22"/>
        <v>8719.0590784155374</v>
      </c>
      <c r="F118" s="122">
        <f t="shared" si="22"/>
        <v>7890.2168291868447</v>
      </c>
      <c r="G118" s="122">
        <f t="shared" si="22"/>
        <v>7850.7209850935214</v>
      </c>
      <c r="H118" s="122">
        <f t="shared" si="22"/>
        <v>8487.7604651769652</v>
      </c>
      <c r="I118" s="122">
        <f t="shared" si="22"/>
        <v>5056.8374354194175</v>
      </c>
      <c r="J118" s="122">
        <f t="shared" si="22"/>
        <v>7541.3474534098632</v>
      </c>
      <c r="K118" s="122">
        <f t="shared" si="22"/>
        <v>6593.8086488146746</v>
      </c>
      <c r="L118" s="122">
        <f t="shared" si="22"/>
        <v>6877.0635013854044</v>
      </c>
      <c r="M118" s="122">
        <f t="shared" si="22"/>
        <v>5881.7619849823504</v>
      </c>
      <c r="N118" s="122">
        <f t="shared" si="22"/>
        <v>6532.87041426621</v>
      </c>
      <c r="O118" s="122">
        <f t="shared" si="22"/>
        <v>7750.6553042950927</v>
      </c>
      <c r="P118" s="122">
        <f t="shared" si="22"/>
        <v>6592.0740974664304</v>
      </c>
      <c r="Q118" s="122">
        <f t="shared" si="22"/>
        <v>6416.7802903651145</v>
      </c>
      <c r="R118" s="122">
        <f t="shared" ref="R118:V118" si="23">SUM(R119:R120)</f>
        <v>6262.8732625747343</v>
      </c>
      <c r="S118" s="122">
        <f t="shared" si="23"/>
        <v>6249.2363832875681</v>
      </c>
      <c r="T118" s="122">
        <f t="shared" si="23"/>
        <v>5472.6839104709916</v>
      </c>
      <c r="U118" s="122">
        <f t="shared" si="23"/>
        <v>6507.3886742288214</v>
      </c>
      <c r="V118" s="122">
        <f t="shared" si="23"/>
        <v>7241.9161978088196</v>
      </c>
      <c r="W118" s="122">
        <f t="shared" ref="W118" si="24">SUM(W119:W120)</f>
        <v>4275.3405018988851</v>
      </c>
      <c r="DA118" s="130" t="s">
        <v>1778</v>
      </c>
    </row>
    <row r="119" spans="1:105" ht="12" customHeight="1" x14ac:dyDescent="0.25">
      <c r="A119" s="97" t="s">
        <v>216</v>
      </c>
      <c r="B119" s="98">
        <v>8548.9173976535112</v>
      </c>
      <c r="C119" s="98">
        <v>9926.6788195408317</v>
      </c>
      <c r="D119" s="98">
        <v>8757.319881157453</v>
      </c>
      <c r="E119" s="98">
        <v>8523.4978006455895</v>
      </c>
      <c r="F119" s="98">
        <v>7714.7568813172884</v>
      </c>
      <c r="G119" s="98">
        <v>7678.2104294232549</v>
      </c>
      <c r="H119" s="98">
        <v>8305.5338790992446</v>
      </c>
      <c r="I119" s="98">
        <v>4950.2293217072647</v>
      </c>
      <c r="J119" s="98">
        <v>7383.9111533037139</v>
      </c>
      <c r="K119" s="98">
        <v>6457.8792662782562</v>
      </c>
      <c r="L119" s="98">
        <v>6737.2596155778519</v>
      </c>
      <c r="M119" s="98">
        <v>5764.2184992736165</v>
      </c>
      <c r="N119" s="98">
        <v>6403.3083982985181</v>
      </c>
      <c r="O119" s="98">
        <v>7597.7010000132886</v>
      </c>
      <c r="P119" s="98">
        <v>6462.1644994642875</v>
      </c>
      <c r="Q119" s="98">
        <v>6290.628040715229</v>
      </c>
      <c r="R119" s="98">
        <v>6141.3790990776997</v>
      </c>
      <c r="S119" s="98">
        <v>6129.3051199798892</v>
      </c>
      <c r="T119" s="98">
        <v>5368.0973459093684</v>
      </c>
      <c r="U119" s="98">
        <v>6384.7742930148115</v>
      </c>
      <c r="V119" s="98">
        <v>7105.6649332089819</v>
      </c>
      <c r="W119" s="98">
        <v>4195.6457122978509</v>
      </c>
      <c r="DA119" s="63" t="s">
        <v>1779</v>
      </c>
    </row>
    <row r="120" spans="1:105" ht="12" customHeight="1" x14ac:dyDescent="0.25">
      <c r="A120" s="97" t="s">
        <v>53</v>
      </c>
      <c r="B120" s="98">
        <v>207.2576181740549</v>
      </c>
      <c r="C120" s="98">
        <v>237.5459902501363</v>
      </c>
      <c r="D120" s="98">
        <v>206.0799774291585</v>
      </c>
      <c r="E120" s="98">
        <v>195.56127776994788</v>
      </c>
      <c r="F120" s="98">
        <v>175.45994786955649</v>
      </c>
      <c r="G120" s="98">
        <v>172.51055567026631</v>
      </c>
      <c r="H120" s="98">
        <v>182.22658607772101</v>
      </c>
      <c r="I120" s="98">
        <v>106.60811371215235</v>
      </c>
      <c r="J120" s="98">
        <v>157.43630010614959</v>
      </c>
      <c r="K120" s="98">
        <v>135.92938253641847</v>
      </c>
      <c r="L120" s="98">
        <v>139.80388580755258</v>
      </c>
      <c r="M120" s="98">
        <v>117.5434857087339</v>
      </c>
      <c r="N120" s="98">
        <v>129.56201596769159</v>
      </c>
      <c r="O120" s="98">
        <v>152.95430428180427</v>
      </c>
      <c r="P120" s="98">
        <v>129.90959800214253</v>
      </c>
      <c r="Q120" s="98">
        <v>126.15224964988586</v>
      </c>
      <c r="R120" s="98">
        <v>121.49416349703489</v>
      </c>
      <c r="S120" s="98">
        <v>119.931263307679</v>
      </c>
      <c r="T120" s="98">
        <v>104.58656456162325</v>
      </c>
      <c r="U120" s="98">
        <v>122.61438121400961</v>
      </c>
      <c r="V120" s="98">
        <v>136.25126459983741</v>
      </c>
      <c r="W120" s="98">
        <v>79.694789601033847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27.884807366653202</v>
      </c>
      <c r="C121" s="122">
        <f t="shared" si="25"/>
        <v>28.71879517392291</v>
      </c>
      <c r="D121" s="122">
        <f t="shared" si="25"/>
        <v>29.587739888830633</v>
      </c>
      <c r="E121" s="122">
        <f t="shared" si="25"/>
        <v>55.83783324522183</v>
      </c>
      <c r="F121" s="122">
        <f t="shared" si="25"/>
        <v>30.172433392075227</v>
      </c>
      <c r="G121" s="122">
        <f t="shared" si="25"/>
        <v>32.532560888353785</v>
      </c>
      <c r="H121" s="122">
        <f t="shared" si="25"/>
        <v>51.568775298369282</v>
      </c>
      <c r="I121" s="122">
        <f t="shared" si="25"/>
        <v>40.05148702069657</v>
      </c>
      <c r="J121" s="122">
        <f t="shared" si="25"/>
        <v>43.981517233591369</v>
      </c>
      <c r="K121" s="122">
        <f t="shared" si="25"/>
        <v>44.654515590392876</v>
      </c>
      <c r="L121" s="122">
        <f t="shared" si="25"/>
        <v>53.093298254557318</v>
      </c>
      <c r="M121" s="122">
        <f t="shared" si="25"/>
        <v>58.550482260992574</v>
      </c>
      <c r="N121" s="122">
        <f t="shared" si="25"/>
        <v>62.968822900719417</v>
      </c>
      <c r="O121" s="122">
        <f t="shared" si="25"/>
        <v>68.888482009831321</v>
      </c>
      <c r="P121" s="122">
        <f t="shared" si="25"/>
        <v>73.995897560641481</v>
      </c>
      <c r="Q121" s="122">
        <f t="shared" si="25"/>
        <v>76.69780212555527</v>
      </c>
      <c r="R121" s="122">
        <f t="shared" si="25"/>
        <v>80.802343187917089</v>
      </c>
      <c r="S121" s="122">
        <f t="shared" si="25"/>
        <v>80.916183104719963</v>
      </c>
      <c r="T121" s="122">
        <f t="shared" si="25"/>
        <v>72.061778168750138</v>
      </c>
      <c r="U121" s="122">
        <f t="shared" si="25"/>
        <v>69.636757198931562</v>
      </c>
      <c r="V121" s="122">
        <f t="shared" si="25"/>
        <v>65.587177136127863</v>
      </c>
      <c r="W121" s="122">
        <f t="shared" si="25"/>
        <v>65.903302258725773</v>
      </c>
      <c r="DA121" s="130" t="s">
        <v>1781</v>
      </c>
    </row>
    <row r="122" spans="1:105" ht="12" customHeight="1" x14ac:dyDescent="0.25">
      <c r="A122" s="97" t="s">
        <v>53</v>
      </c>
      <c r="B122" s="98">
        <v>27.884807366653202</v>
      </c>
      <c r="C122" s="98">
        <v>28.71879517392291</v>
      </c>
      <c r="D122" s="98">
        <v>29.587739888830633</v>
      </c>
      <c r="E122" s="98">
        <v>55.83783324522183</v>
      </c>
      <c r="F122" s="98">
        <v>30.172433392075227</v>
      </c>
      <c r="G122" s="98">
        <v>32.532560888353785</v>
      </c>
      <c r="H122" s="98">
        <v>51.568775298369282</v>
      </c>
      <c r="I122" s="98">
        <v>40.05148702069657</v>
      </c>
      <c r="J122" s="98">
        <v>43.981517233591369</v>
      </c>
      <c r="K122" s="98">
        <v>44.654515590392876</v>
      </c>
      <c r="L122" s="98">
        <v>53.093298254557318</v>
      </c>
      <c r="M122" s="98">
        <v>58.550482260992574</v>
      </c>
      <c r="N122" s="98">
        <v>62.968822900719417</v>
      </c>
      <c r="O122" s="98">
        <v>68.888482009831321</v>
      </c>
      <c r="P122" s="98">
        <v>73.995897560641481</v>
      </c>
      <c r="Q122" s="98">
        <v>76.69780212555527</v>
      </c>
      <c r="R122" s="98">
        <v>80.802343187917089</v>
      </c>
      <c r="S122" s="98">
        <v>80.916183104719963</v>
      </c>
      <c r="T122" s="98">
        <v>72.061778168750138</v>
      </c>
      <c r="U122" s="98">
        <v>69.636757198931562</v>
      </c>
      <c r="V122" s="98">
        <v>65.587177136127863</v>
      </c>
      <c r="W122" s="98">
        <v>65.903302258725773</v>
      </c>
      <c r="DA122" s="63" t="s">
        <v>1782</v>
      </c>
    </row>
    <row r="123" spans="1:105" ht="12" customHeight="1" x14ac:dyDescent="0.25">
      <c r="A123" s="121" t="s">
        <v>55</v>
      </c>
      <c r="B123" s="122">
        <v>1558.6875748008717</v>
      </c>
      <c r="C123" s="122">
        <v>1730.0286120653379</v>
      </c>
      <c r="D123" s="122">
        <v>1645.2292306862096</v>
      </c>
      <c r="E123" s="122">
        <v>1667.9787671984893</v>
      </c>
      <c r="F123" s="122">
        <v>1590.0400664861834</v>
      </c>
      <c r="G123" s="122">
        <v>1630.6932155838954</v>
      </c>
      <c r="H123" s="122">
        <v>1696.4568647449996</v>
      </c>
      <c r="I123" s="122">
        <v>1242.542745655966</v>
      </c>
      <c r="J123" s="122">
        <v>1557.2240385443863</v>
      </c>
      <c r="K123" s="122">
        <v>1443.8261976304132</v>
      </c>
      <c r="L123" s="122">
        <v>1389.2419524087748</v>
      </c>
      <c r="M123" s="122">
        <v>1416.8445086166996</v>
      </c>
      <c r="N123" s="122">
        <v>1477.2589510923092</v>
      </c>
      <c r="O123" s="122">
        <v>1285.7918535832844</v>
      </c>
      <c r="P123" s="122">
        <v>1395.0810839617384</v>
      </c>
      <c r="Q123" s="122">
        <v>1308.2272487506864</v>
      </c>
      <c r="R123" s="122">
        <v>1232.6978638810301</v>
      </c>
      <c r="S123" s="122">
        <v>1326.9281403251125</v>
      </c>
      <c r="T123" s="122">
        <v>1236.0592056945829</v>
      </c>
      <c r="U123" s="122">
        <v>1422.2366022191954</v>
      </c>
      <c r="V123" s="122">
        <v>1557.1274526026509</v>
      </c>
      <c r="W123" s="122">
        <v>931.77041076330408</v>
      </c>
      <c r="DA123" s="130" t="s">
        <v>1783</v>
      </c>
    </row>
    <row r="124" spans="1:105" ht="12" customHeight="1" x14ac:dyDescent="0.25">
      <c r="A124" s="97" t="s">
        <v>138</v>
      </c>
      <c r="B124" s="98">
        <v>1398.0123866839797</v>
      </c>
      <c r="C124" s="98">
        <v>1566.6166742147914</v>
      </c>
      <c r="D124" s="98">
        <v>1480.3123099337363</v>
      </c>
      <c r="E124" s="98">
        <v>1503.0682057259821</v>
      </c>
      <c r="F124" s="98">
        <v>1427.0586000655028</v>
      </c>
      <c r="G124" s="98">
        <v>1470.3023129249034</v>
      </c>
      <c r="H124" s="98">
        <v>1539.5215432950095</v>
      </c>
      <c r="I124" s="98">
        <v>1085.9475331236854</v>
      </c>
      <c r="J124" s="98">
        <v>1407.4485357981243</v>
      </c>
      <c r="K124" s="98">
        <v>1296.9314954135223</v>
      </c>
      <c r="L124" s="98">
        <v>1244.8550527703933</v>
      </c>
      <c r="M124" s="98">
        <v>1233.7653430928976</v>
      </c>
      <c r="N124" s="98">
        <v>1243.3974397897105</v>
      </c>
      <c r="O124" s="98">
        <v>937.12065405377416</v>
      </c>
      <c r="P124" s="98">
        <v>1033.5441553668591</v>
      </c>
      <c r="Q124" s="98">
        <v>929.64581066347296</v>
      </c>
      <c r="R124" s="98">
        <v>894.69093974765735</v>
      </c>
      <c r="S124" s="98">
        <v>1016.2047810232034</v>
      </c>
      <c r="T124" s="98">
        <v>968.44349343467945</v>
      </c>
      <c r="U124" s="98">
        <v>1219.2913448117476</v>
      </c>
      <c r="V124" s="98">
        <v>1366.0369786472725</v>
      </c>
      <c r="W124" s="98">
        <v>803.10266356223804</v>
      </c>
      <c r="DA124" s="63" t="s">
        <v>1784</v>
      </c>
    </row>
    <row r="125" spans="1:105" ht="12" customHeight="1" x14ac:dyDescent="0.25">
      <c r="A125" s="97" t="s">
        <v>137</v>
      </c>
      <c r="B125" s="98">
        <v>2.3001520764923304</v>
      </c>
      <c r="C125" s="98">
        <v>3.6146399906888362</v>
      </c>
      <c r="D125" s="98">
        <v>3.7360581492230596</v>
      </c>
      <c r="E125" s="98">
        <v>5.2685058797591715</v>
      </c>
      <c r="F125" s="98">
        <v>4.9501411943271902</v>
      </c>
      <c r="G125" s="98">
        <v>6.3501625328984836</v>
      </c>
      <c r="H125" s="98">
        <v>8.6934453062453372</v>
      </c>
      <c r="I125" s="98">
        <v>6.2098184574597708</v>
      </c>
      <c r="J125" s="98">
        <v>9.6077409136874099</v>
      </c>
      <c r="K125" s="98">
        <v>9.8907222656280993</v>
      </c>
      <c r="L125" s="98">
        <v>9.2484725698703727</v>
      </c>
      <c r="M125" s="98">
        <v>9.785575442958347</v>
      </c>
      <c r="N125" s="98">
        <v>11.409407314913729</v>
      </c>
      <c r="O125" s="98">
        <v>8.4051602934227301</v>
      </c>
      <c r="P125" s="98">
        <v>12.690991754018256</v>
      </c>
      <c r="Q125" s="98">
        <v>11.337178166284865</v>
      </c>
      <c r="R125" s="98">
        <v>11.200254761003293</v>
      </c>
      <c r="S125" s="98">
        <v>13.063933005033309</v>
      </c>
      <c r="T125" s="98">
        <v>11.948610610402133</v>
      </c>
      <c r="U125" s="98">
        <v>19.461352064731294</v>
      </c>
      <c r="V125" s="98">
        <v>25.4347509208948</v>
      </c>
      <c r="W125" s="98">
        <v>15.020974635364382</v>
      </c>
      <c r="DA125" s="63" t="s">
        <v>1785</v>
      </c>
    </row>
    <row r="126" spans="1:105" ht="12" customHeight="1" x14ac:dyDescent="0.25">
      <c r="A126" s="100" t="s">
        <v>216</v>
      </c>
      <c r="B126" s="101">
        <v>0.99976897988754299</v>
      </c>
      <c r="C126" s="101">
        <v>1.4956034234018485</v>
      </c>
      <c r="D126" s="101">
        <v>1.5900530252655449</v>
      </c>
      <c r="E126" s="101">
        <v>2.2415117554806696</v>
      </c>
      <c r="F126" s="101">
        <v>2.2495589885160894</v>
      </c>
      <c r="G126" s="101">
        <v>2.8426842907491099</v>
      </c>
      <c r="H126" s="101">
        <v>3.8659430530841017</v>
      </c>
      <c r="I126" s="101">
        <v>3.0577232225558624</v>
      </c>
      <c r="J126" s="101">
        <v>4.2833508148453223</v>
      </c>
      <c r="K126" s="101">
        <v>4.4623995667494265</v>
      </c>
      <c r="L126" s="101">
        <v>4.1380111748911013</v>
      </c>
      <c r="M126" s="101">
        <v>4.5534485322855227</v>
      </c>
      <c r="N126" s="101">
        <v>5.3576178005173114</v>
      </c>
      <c r="O126" s="101">
        <v>4.1139831218652905</v>
      </c>
      <c r="P126" s="101">
        <v>5.5682028077704757</v>
      </c>
      <c r="Q126" s="101">
        <v>4.8991459373828317</v>
      </c>
      <c r="R126" s="101">
        <v>4.899198073968333</v>
      </c>
      <c r="S126" s="101">
        <v>6.089954705714903</v>
      </c>
      <c r="T126" s="101">
        <v>5.0687861605799007</v>
      </c>
      <c r="U126" s="101">
        <v>8.481037778613981</v>
      </c>
      <c r="V126" s="101">
        <v>10.57137923174527</v>
      </c>
      <c r="W126" s="101">
        <v>6.9072637853110086</v>
      </c>
      <c r="DA126" s="131" t="s">
        <v>1786</v>
      </c>
    </row>
    <row r="127" spans="1:105" ht="12" customHeight="1" x14ac:dyDescent="0.25">
      <c r="A127" s="103" t="s">
        <v>52</v>
      </c>
      <c r="B127" s="104">
        <v>1.3003830966047876</v>
      </c>
      <c r="C127" s="104">
        <v>2.1190365672869875</v>
      </c>
      <c r="D127" s="104">
        <v>2.1460051239575146</v>
      </c>
      <c r="E127" s="104">
        <v>3.0269941242785023</v>
      </c>
      <c r="F127" s="104">
        <v>2.7005822058111009</v>
      </c>
      <c r="G127" s="104">
        <v>3.5074782421493733</v>
      </c>
      <c r="H127" s="104">
        <v>4.8275022531612359</v>
      </c>
      <c r="I127" s="104">
        <v>3.1520952349039084</v>
      </c>
      <c r="J127" s="104">
        <v>5.3243900988420876</v>
      </c>
      <c r="K127" s="104">
        <v>5.4283226988786737</v>
      </c>
      <c r="L127" s="104">
        <v>5.1104613949792705</v>
      </c>
      <c r="M127" s="104">
        <v>5.2321269106728234</v>
      </c>
      <c r="N127" s="104">
        <v>6.0517895143964164</v>
      </c>
      <c r="O127" s="104">
        <v>4.2911771715574396</v>
      </c>
      <c r="P127" s="104">
        <v>7.1227889462477805</v>
      </c>
      <c r="Q127" s="104">
        <v>6.4380322289020331</v>
      </c>
      <c r="R127" s="104">
        <v>6.3010566870349596</v>
      </c>
      <c r="S127" s="104">
        <v>6.9739782993184072</v>
      </c>
      <c r="T127" s="104">
        <v>6.8798244498222321</v>
      </c>
      <c r="U127" s="104">
        <v>10.980314286117311</v>
      </c>
      <c r="V127" s="104">
        <v>14.863371689149531</v>
      </c>
      <c r="W127" s="104">
        <v>8.1137108500533746</v>
      </c>
      <c r="DA127" s="132" t="s">
        <v>1787</v>
      </c>
    </row>
    <row r="128" spans="1:105" ht="12" customHeight="1" x14ac:dyDescent="0.25">
      <c r="A128" s="106" t="s">
        <v>122</v>
      </c>
      <c r="B128" s="101">
        <v>133.42115862097725</v>
      </c>
      <c r="C128" s="101">
        <v>129.6299845091668</v>
      </c>
      <c r="D128" s="101">
        <v>126.47776170994285</v>
      </c>
      <c r="E128" s="101">
        <v>115.78296691374476</v>
      </c>
      <c r="F128" s="101">
        <v>112.38720772016822</v>
      </c>
      <c r="G128" s="101">
        <v>102.84226402181926</v>
      </c>
      <c r="H128" s="101">
        <v>90.470197269726697</v>
      </c>
      <c r="I128" s="101">
        <v>86.335532151235554</v>
      </c>
      <c r="J128" s="101">
        <v>77.458859273827414</v>
      </c>
      <c r="K128" s="101">
        <v>68.218529345505303</v>
      </c>
      <c r="L128" s="101">
        <v>66.369456604862151</v>
      </c>
      <c r="M128" s="101">
        <v>70.531490383124435</v>
      </c>
      <c r="N128" s="101">
        <v>87.565184566713882</v>
      </c>
      <c r="O128" s="101">
        <v>108.04400190390346</v>
      </c>
      <c r="P128" s="101">
        <v>94.353455285643889</v>
      </c>
      <c r="Q128" s="101">
        <v>91.600979690184104</v>
      </c>
      <c r="R128" s="101">
        <v>76.798257395512394</v>
      </c>
      <c r="S128" s="101">
        <v>67.183698820280171</v>
      </c>
      <c r="T128" s="101">
        <v>53.865691440392418</v>
      </c>
      <c r="U128" s="101">
        <v>34.00700828883685</v>
      </c>
      <c r="V128" s="101">
        <v>33.509317789177665</v>
      </c>
      <c r="W128" s="101">
        <v>21.316621289438906</v>
      </c>
      <c r="DA128" s="131" t="s">
        <v>1788</v>
      </c>
    </row>
    <row r="129" spans="1:105" ht="12" customHeight="1" x14ac:dyDescent="0.25">
      <c r="A129" s="107" t="s">
        <v>121</v>
      </c>
      <c r="B129" s="104">
        <v>24.95387741942254</v>
      </c>
      <c r="C129" s="104">
        <v>30.16731335069074</v>
      </c>
      <c r="D129" s="104">
        <v>34.703100893307465</v>
      </c>
      <c r="E129" s="104">
        <v>43.859088679003243</v>
      </c>
      <c r="F129" s="104">
        <v>45.64411750618514</v>
      </c>
      <c r="G129" s="104">
        <v>51.198476104274135</v>
      </c>
      <c r="H129" s="104">
        <v>57.771678874018065</v>
      </c>
      <c r="I129" s="104">
        <v>64.049861923585155</v>
      </c>
      <c r="J129" s="104">
        <v>62.708902558747212</v>
      </c>
      <c r="K129" s="104">
        <v>68.785450605757632</v>
      </c>
      <c r="L129" s="104">
        <v>68.768970463649154</v>
      </c>
      <c r="M129" s="104">
        <v>102.76209969771911</v>
      </c>
      <c r="N129" s="104">
        <v>134.88691942097094</v>
      </c>
      <c r="O129" s="104">
        <v>232.22203733218413</v>
      </c>
      <c r="P129" s="104">
        <v>254.49248155521724</v>
      </c>
      <c r="Q129" s="104">
        <v>275.64328023074449</v>
      </c>
      <c r="R129" s="104">
        <v>250.00841197685705</v>
      </c>
      <c r="S129" s="104">
        <v>230.47572747659567</v>
      </c>
      <c r="T129" s="104">
        <v>201.80141020910901</v>
      </c>
      <c r="U129" s="104">
        <v>149.47689705387967</v>
      </c>
      <c r="V129" s="104">
        <v>132.14640524530603</v>
      </c>
      <c r="W129" s="104">
        <v>92.330151276262768</v>
      </c>
      <c r="DA129" s="132" t="s">
        <v>1789</v>
      </c>
    </row>
    <row r="130" spans="1:105" ht="12" customHeight="1" x14ac:dyDescent="0.25">
      <c r="A130" s="108" t="s">
        <v>53</v>
      </c>
      <c r="B130" s="98">
        <v>10.854910307063319</v>
      </c>
      <c r="C130" s="98">
        <v>12.46140611152147</v>
      </c>
      <c r="D130" s="98">
        <v>14.770888083527822</v>
      </c>
      <c r="E130" s="98">
        <v>18.655877692834327</v>
      </c>
      <c r="F130" s="98">
        <v>20.75170098652082</v>
      </c>
      <c r="G130" s="98">
        <v>22.889998970209358</v>
      </c>
      <c r="H130" s="98">
        <v>25.580163961916416</v>
      </c>
      <c r="I130" s="98">
        <v>31.563176820301038</v>
      </c>
      <c r="J130" s="98">
        <v>27.845576956750715</v>
      </c>
      <c r="K130" s="98">
        <v>30.990766957239543</v>
      </c>
      <c r="L130" s="98">
        <v>30.725949945559794</v>
      </c>
      <c r="M130" s="98">
        <v>48.041258979136636</v>
      </c>
      <c r="N130" s="98">
        <v>63.326365017653835</v>
      </c>
      <c r="O130" s="98">
        <v>114.08557649147696</v>
      </c>
      <c r="P130" s="98">
        <v>110.21806775405577</v>
      </c>
      <c r="Q130" s="98">
        <v>118.9032090731674</v>
      </c>
      <c r="R130" s="98">
        <v>109.32118484394135</v>
      </c>
      <c r="S130" s="98">
        <v>107.5248937279748</v>
      </c>
      <c r="T130" s="98">
        <v>86.251162416860183</v>
      </c>
      <c r="U130" s="98">
        <v>64.466248958531935</v>
      </c>
      <c r="V130" s="98">
        <v>53.346644655693197</v>
      </c>
      <c r="W130" s="98">
        <v>41.351366757572983</v>
      </c>
      <c r="DA130" s="63" t="s">
        <v>1790</v>
      </c>
    </row>
    <row r="131" spans="1:105" ht="12" customHeight="1" x14ac:dyDescent="0.25">
      <c r="A131" s="108" t="s">
        <v>52</v>
      </c>
      <c r="B131" s="98">
        <v>14.098967112359219</v>
      </c>
      <c r="C131" s="98">
        <v>17.705907239169271</v>
      </c>
      <c r="D131" s="98">
        <v>19.932212809779646</v>
      </c>
      <c r="E131" s="98">
        <v>25.203210986168916</v>
      </c>
      <c r="F131" s="98">
        <v>24.892416519664319</v>
      </c>
      <c r="G131" s="98">
        <v>28.308477134064781</v>
      </c>
      <c r="H131" s="98">
        <v>32.191514912101646</v>
      </c>
      <c r="I131" s="98">
        <v>32.486685103284117</v>
      </c>
      <c r="J131" s="98">
        <v>34.8633256019965</v>
      </c>
      <c r="K131" s="98">
        <v>37.794683648518095</v>
      </c>
      <c r="L131" s="98">
        <v>38.043020518089364</v>
      </c>
      <c r="M131" s="98">
        <v>54.720840718582473</v>
      </c>
      <c r="N131" s="98">
        <v>71.560554403317113</v>
      </c>
      <c r="O131" s="98">
        <v>118.13646084070719</v>
      </c>
      <c r="P131" s="98">
        <v>144.27441380116147</v>
      </c>
      <c r="Q131" s="98">
        <v>156.74007115757712</v>
      </c>
      <c r="R131" s="98">
        <v>140.68722713291569</v>
      </c>
      <c r="S131" s="98">
        <v>122.95083374862087</v>
      </c>
      <c r="T131" s="98">
        <v>115.55024779224881</v>
      </c>
      <c r="U131" s="98">
        <v>85.010648095347747</v>
      </c>
      <c r="V131" s="98">
        <v>78.799760589612845</v>
      </c>
      <c r="W131" s="98">
        <v>50.978784518689778</v>
      </c>
      <c r="DA131" s="63" t="s">
        <v>1791</v>
      </c>
    </row>
    <row r="132" spans="1:105" ht="12" customHeight="1" x14ac:dyDescent="0.25">
      <c r="A132" s="121" t="s">
        <v>54</v>
      </c>
      <c r="B132" s="122">
        <v>634.18017103336115</v>
      </c>
      <c r="C132" s="122">
        <v>653.72246048336831</v>
      </c>
      <c r="D132" s="122">
        <v>654.00965745223357</v>
      </c>
      <c r="E132" s="122">
        <v>653.0314189273405</v>
      </c>
      <c r="F132" s="122">
        <v>654.13607003249831</v>
      </c>
      <c r="G132" s="122">
        <v>650.52414744398698</v>
      </c>
      <c r="H132" s="122">
        <v>624.97661716049242</v>
      </c>
      <c r="I132" s="122">
        <v>562.87572522159394</v>
      </c>
      <c r="J132" s="122">
        <v>524.83045767907379</v>
      </c>
      <c r="K132" s="122">
        <v>503.7688466702478</v>
      </c>
      <c r="L132" s="122">
        <v>504.48302396760772</v>
      </c>
      <c r="M132" s="122">
        <v>452.65761830782134</v>
      </c>
      <c r="N132" s="122">
        <v>462.89651642927356</v>
      </c>
      <c r="O132" s="122">
        <v>472.01378976867727</v>
      </c>
      <c r="P132" s="122">
        <v>455.65408365557033</v>
      </c>
      <c r="Q132" s="122">
        <v>425.49957955208936</v>
      </c>
      <c r="R132" s="122">
        <v>390.9147567532105</v>
      </c>
      <c r="S132" s="122">
        <v>407.44562746996002</v>
      </c>
      <c r="T132" s="122">
        <v>382.34725568581143</v>
      </c>
      <c r="U132" s="122">
        <v>381.95817327806992</v>
      </c>
      <c r="V132" s="122">
        <v>364.83890763293067</v>
      </c>
      <c r="W132" s="122">
        <v>335.3043163640578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634.18017103336115</v>
      </c>
      <c r="C134" s="33">
        <v>653.72246048336831</v>
      </c>
      <c r="D134" s="33">
        <v>654.00965745223357</v>
      </c>
      <c r="E134" s="33">
        <v>653.0314189273405</v>
      </c>
      <c r="F134" s="33">
        <v>654.13607003249831</v>
      </c>
      <c r="G134" s="33">
        <v>650.52414744398698</v>
      </c>
      <c r="H134" s="33">
        <v>624.97661716049242</v>
      </c>
      <c r="I134" s="33">
        <v>562.87572522159394</v>
      </c>
      <c r="J134" s="33">
        <v>524.83045767907379</v>
      </c>
      <c r="K134" s="33">
        <v>503.7688466702478</v>
      </c>
      <c r="L134" s="33">
        <v>504.48302396760772</v>
      </c>
      <c r="M134" s="33">
        <v>452.65761830782134</v>
      </c>
      <c r="N134" s="33">
        <v>462.89651642927356</v>
      </c>
      <c r="O134" s="33">
        <v>472.01378976867727</v>
      </c>
      <c r="P134" s="33">
        <v>455.65408365557033</v>
      </c>
      <c r="Q134" s="33">
        <v>425.49957955208936</v>
      </c>
      <c r="R134" s="33">
        <v>390.9147567532105</v>
      </c>
      <c r="S134" s="33">
        <v>407.44562746996002</v>
      </c>
      <c r="T134" s="33">
        <v>382.34725568581143</v>
      </c>
      <c r="U134" s="33">
        <v>381.95817327806992</v>
      </c>
      <c r="V134" s="33">
        <v>364.83890763293067</v>
      </c>
      <c r="W134" s="33">
        <v>335.3043163640578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0.54723288245597224</v>
      </c>
      <c r="C136" s="119">
        <f t="shared" si="26"/>
        <v>0.54990518509755182</v>
      </c>
      <c r="D136" s="119">
        <f t="shared" si="26"/>
        <v>0.55537993837923416</v>
      </c>
      <c r="E136" s="119">
        <f t="shared" si="26"/>
        <v>0.56107100782966346</v>
      </c>
      <c r="F136" s="119">
        <f t="shared" si="26"/>
        <v>0.56613182835761799</v>
      </c>
      <c r="G136" s="119">
        <f t="shared" si="26"/>
        <v>0.5715587328122449</v>
      </c>
      <c r="H136" s="119">
        <f t="shared" si="26"/>
        <v>0.57675717105310598</v>
      </c>
      <c r="I136" s="119">
        <f t="shared" si="26"/>
        <v>0.58911697317867162</v>
      </c>
      <c r="J136" s="119">
        <f t="shared" si="26"/>
        <v>0.58931592924725251</v>
      </c>
      <c r="K136" s="119">
        <f t="shared" si="26"/>
        <v>0.59919532514802198</v>
      </c>
      <c r="L136" s="119">
        <f t="shared" si="26"/>
        <v>0.60932269512585291</v>
      </c>
      <c r="M136" s="119">
        <f t="shared" si="26"/>
        <v>0.62467066304269658</v>
      </c>
      <c r="N136" s="119">
        <f t="shared" si="26"/>
        <v>0.64140251430724449</v>
      </c>
      <c r="O136" s="119">
        <f t="shared" si="26"/>
        <v>0.65959785710806229</v>
      </c>
      <c r="P136" s="119">
        <f t="shared" si="26"/>
        <v>0.66715510242123288</v>
      </c>
      <c r="Q136" s="119">
        <f t="shared" si="26"/>
        <v>0.67198978298793266</v>
      </c>
      <c r="R136" s="119">
        <f t="shared" ref="R136:V136" si="27">IF(R117=0,"",R117/R98)</f>
        <v>0.67606745654565692</v>
      </c>
      <c r="S136" s="119">
        <f t="shared" si="27"/>
        <v>0.68478638376344658</v>
      </c>
      <c r="T136" s="119">
        <f t="shared" si="27"/>
        <v>0.69570740830911759</v>
      </c>
      <c r="U136" s="119">
        <f t="shared" si="27"/>
        <v>0.70397296563327483</v>
      </c>
      <c r="V136" s="119">
        <f t="shared" si="27"/>
        <v>0.7122513807799431</v>
      </c>
      <c r="W136" s="119">
        <f t="shared" ref="W136" si="28">IF(W117=0,"",W117/W98)</f>
        <v>0.72454553658614373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0.5248283234863903</v>
      </c>
      <c r="C137" s="124">
        <f t="shared" si="29"/>
        <v>0.52945986926866784</v>
      </c>
      <c r="D137" s="124">
        <f t="shared" si="29"/>
        <v>0.53326359390898082</v>
      </c>
      <c r="E137" s="124">
        <f t="shared" si="29"/>
        <v>0.53768278546483628</v>
      </c>
      <c r="F137" s="124">
        <f t="shared" si="29"/>
        <v>0.54254025892218305</v>
      </c>
      <c r="G137" s="124">
        <f t="shared" si="29"/>
        <v>0.54813881529783504</v>
      </c>
      <c r="H137" s="124">
        <f t="shared" si="29"/>
        <v>0.55463742201686694</v>
      </c>
      <c r="I137" s="124">
        <f t="shared" si="29"/>
        <v>0.56046023932470523</v>
      </c>
      <c r="J137" s="124">
        <f t="shared" si="29"/>
        <v>0.56878305854424227</v>
      </c>
      <c r="K137" s="124">
        <f t="shared" si="29"/>
        <v>0.57799708798429139</v>
      </c>
      <c r="L137" s="124">
        <f t="shared" si="29"/>
        <v>0.58974088868195207</v>
      </c>
      <c r="M137" s="124">
        <f t="shared" si="29"/>
        <v>0.60390673354412971</v>
      </c>
      <c r="N137" s="124">
        <f t="shared" si="29"/>
        <v>0.62300382132841436</v>
      </c>
      <c r="O137" s="124">
        <f t="shared" si="29"/>
        <v>0.64312202422682507</v>
      </c>
      <c r="P137" s="124">
        <f t="shared" si="29"/>
        <v>0.64828199928920771</v>
      </c>
      <c r="Q137" s="124">
        <f t="shared" si="29"/>
        <v>0.65236472398663314</v>
      </c>
      <c r="R137" s="124">
        <f t="shared" ref="R137:V137" si="30">IF(R118=0,"",R118/R99)</f>
        <v>0.65641592802649273</v>
      </c>
      <c r="S137" s="124">
        <f t="shared" si="30"/>
        <v>0.66465702797449056</v>
      </c>
      <c r="T137" s="124">
        <f t="shared" si="30"/>
        <v>0.67377670108788934</v>
      </c>
      <c r="U137" s="124">
        <f t="shared" si="30"/>
        <v>0.68444503143203439</v>
      </c>
      <c r="V137" s="124">
        <f t="shared" si="30"/>
        <v>0.69369563666020573</v>
      </c>
      <c r="W137" s="124">
        <f t="shared" ref="W137" si="31">IF(W118=0,"",W118/W99)</f>
        <v>0.69901303372462709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0.51885119285642145</v>
      </c>
      <c r="C138" s="111">
        <f t="shared" si="32"/>
        <v>0.52356450562497148</v>
      </c>
      <c r="D138" s="111">
        <f t="shared" si="32"/>
        <v>0.52747018505508603</v>
      </c>
      <c r="E138" s="111">
        <f t="shared" si="32"/>
        <v>0.53203928225314057</v>
      </c>
      <c r="F138" s="111">
        <f t="shared" si="32"/>
        <v>0.53695368616172645</v>
      </c>
      <c r="G138" s="111">
        <f t="shared" si="32"/>
        <v>0.54262992101950946</v>
      </c>
      <c r="H138" s="111">
        <f t="shared" si="32"/>
        <v>0.54927026873044338</v>
      </c>
      <c r="I138" s="111">
        <f t="shared" si="32"/>
        <v>0.55520471256207249</v>
      </c>
      <c r="J138" s="111">
        <f t="shared" si="32"/>
        <v>0.56360119310529522</v>
      </c>
      <c r="K138" s="111">
        <f t="shared" si="32"/>
        <v>0.57290818818233935</v>
      </c>
      <c r="L138" s="111">
        <f t="shared" si="32"/>
        <v>0.58476267153633832</v>
      </c>
      <c r="M138" s="111">
        <f t="shared" si="32"/>
        <v>0.59906799995041748</v>
      </c>
      <c r="N138" s="111">
        <f t="shared" si="32"/>
        <v>0.61828752903365636</v>
      </c>
      <c r="O138" s="111">
        <f t="shared" si="32"/>
        <v>0.63853444496064515</v>
      </c>
      <c r="P138" s="111">
        <f t="shared" si="32"/>
        <v>0.64373042264857838</v>
      </c>
      <c r="Q138" s="111">
        <f t="shared" si="32"/>
        <v>0.64784826435939835</v>
      </c>
      <c r="R138" s="111">
        <f t="shared" ref="R138:V138" si="33">IF(R119=0,"",R119/R100)</f>
        <v>0.65198433680507828</v>
      </c>
      <c r="S138" s="111">
        <f t="shared" si="33"/>
        <v>0.66032423822589992</v>
      </c>
      <c r="T138" s="111">
        <f t="shared" si="33"/>
        <v>0.66952135464262852</v>
      </c>
      <c r="U138" s="111">
        <f t="shared" si="33"/>
        <v>0.680322294841748</v>
      </c>
      <c r="V138" s="111">
        <f t="shared" si="33"/>
        <v>0.6896450806361285</v>
      </c>
      <c r="W138" s="111">
        <f t="shared" ref="W138" si="34">IF(W119=0,"",W119/W100)</f>
        <v>0.69503939635211931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1.9900345078895578</v>
      </c>
      <c r="D140" s="124">
        <f t="shared" si="38"/>
        <v>2.0663150758098721</v>
      </c>
      <c r="E140" s="124">
        <f t="shared" si="38"/>
        <v>2.1652009030028108</v>
      </c>
      <c r="F140" s="124">
        <f t="shared" si="38"/>
        <v>2.2873989696956767</v>
      </c>
      <c r="G140" s="124">
        <f t="shared" si="38"/>
        <v>2.4334643284598547</v>
      </c>
      <c r="H140" s="124">
        <f t="shared" si="38"/>
        <v>2.6215744591195085</v>
      </c>
      <c r="I140" s="124">
        <f t="shared" si="38"/>
        <v>2.7254566189611844</v>
      </c>
      <c r="J140" s="124">
        <f t="shared" si="38"/>
        <v>2.7790000040387257</v>
      </c>
      <c r="K140" s="124">
        <f t="shared" si="38"/>
        <v>2.8496657135612478</v>
      </c>
      <c r="L140" s="124">
        <f t="shared" si="38"/>
        <v>2.9350889341042561</v>
      </c>
      <c r="M140" s="124">
        <f t="shared" si="38"/>
        <v>3.0352210354034268</v>
      </c>
      <c r="N140" s="124">
        <f t="shared" si="38"/>
        <v>3.1588409032560896</v>
      </c>
      <c r="O140" s="124">
        <f t="shared" si="38"/>
        <v>3.3123873035378861</v>
      </c>
      <c r="P140" s="124">
        <f t="shared" si="38"/>
        <v>3.4497552853612068</v>
      </c>
      <c r="Q140" s="124">
        <f t="shared" si="38"/>
        <v>3.5520285042213229</v>
      </c>
      <c r="R140" s="124">
        <f t="shared" ref="R140:V140" si="39">IF(R121=0,"",R121/R102)</f>
        <v>3.6259211259276896</v>
      </c>
      <c r="S140" s="124">
        <f t="shared" si="39"/>
        <v>3.6937065513961165</v>
      </c>
      <c r="T140" s="124">
        <f t="shared" si="39"/>
        <v>3.774823832935799</v>
      </c>
      <c r="U140" s="124">
        <f t="shared" si="39"/>
        <v>3.8764325176772707</v>
      </c>
      <c r="V140" s="124">
        <f t="shared" si="39"/>
        <v>4.0016732445046035</v>
      </c>
      <c r="W140" s="124">
        <f t="shared" ref="W140" si="40">IF(W121=0,"",W121/W102)</f>
        <v>4.1291538673494648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1.9900345078895578</v>
      </c>
      <c r="D141" s="111">
        <f t="shared" si="41"/>
        <v>2.0663150758098721</v>
      </c>
      <c r="E141" s="111">
        <f t="shared" si="41"/>
        <v>2.1652009030028108</v>
      </c>
      <c r="F141" s="111">
        <f t="shared" si="41"/>
        <v>2.2873989696956767</v>
      </c>
      <c r="G141" s="111">
        <f t="shared" si="41"/>
        <v>2.4334643284598547</v>
      </c>
      <c r="H141" s="111">
        <f t="shared" si="41"/>
        <v>2.6215744591195085</v>
      </c>
      <c r="I141" s="111">
        <f t="shared" si="41"/>
        <v>2.7254566189611844</v>
      </c>
      <c r="J141" s="111">
        <f t="shared" si="41"/>
        <v>2.7790000040387257</v>
      </c>
      <c r="K141" s="111">
        <f t="shared" si="41"/>
        <v>2.8496657135612478</v>
      </c>
      <c r="L141" s="111">
        <f t="shared" si="41"/>
        <v>2.9350889341042561</v>
      </c>
      <c r="M141" s="111">
        <f t="shared" si="41"/>
        <v>3.0352210354034268</v>
      </c>
      <c r="N141" s="111">
        <f t="shared" si="41"/>
        <v>3.1588409032560896</v>
      </c>
      <c r="O141" s="111">
        <f t="shared" si="41"/>
        <v>3.3123873035378861</v>
      </c>
      <c r="P141" s="111">
        <f t="shared" si="41"/>
        <v>3.4497552853612068</v>
      </c>
      <c r="Q141" s="111">
        <f t="shared" si="41"/>
        <v>3.5520285042213229</v>
      </c>
      <c r="R141" s="111">
        <f t="shared" ref="R141:V141" si="42">IF(R122=0,"",R122/R103)</f>
        <v>3.6259211259276896</v>
      </c>
      <c r="S141" s="111">
        <f t="shared" si="42"/>
        <v>3.6937065513961165</v>
      </c>
      <c r="T141" s="111">
        <f t="shared" si="42"/>
        <v>3.774823832935799</v>
      </c>
      <c r="U141" s="111">
        <f t="shared" si="42"/>
        <v>3.8764325176772707</v>
      </c>
      <c r="V141" s="111">
        <f t="shared" si="42"/>
        <v>4.0016732445046035</v>
      </c>
      <c r="W141" s="111">
        <f t="shared" ref="W141" si="43">IF(W122=0,"",W122/W103)</f>
        <v>4.1291538673494648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0.61672676521076153</v>
      </c>
      <c r="C142" s="124">
        <f t="shared" si="44"/>
        <v>0.61734615739485788</v>
      </c>
      <c r="D142" s="124">
        <f t="shared" si="44"/>
        <v>0.61965507941577946</v>
      </c>
      <c r="E142" s="124">
        <f t="shared" si="44"/>
        <v>0.62142625442121791</v>
      </c>
      <c r="F142" s="124">
        <f t="shared" si="44"/>
        <v>0.62368756845389417</v>
      </c>
      <c r="G142" s="124">
        <f t="shared" si="44"/>
        <v>0.62538668038147904</v>
      </c>
      <c r="H142" s="124">
        <f t="shared" si="44"/>
        <v>0.62727567829915587</v>
      </c>
      <c r="I142" s="124">
        <f t="shared" si="44"/>
        <v>0.63481644274029803</v>
      </c>
      <c r="J142" s="124">
        <f t="shared" si="44"/>
        <v>0.63358671776868958</v>
      </c>
      <c r="K142" s="124">
        <f t="shared" si="44"/>
        <v>0.63837498742450149</v>
      </c>
      <c r="L142" s="124">
        <f t="shared" si="44"/>
        <v>0.64354577273562685</v>
      </c>
      <c r="M142" s="124">
        <f t="shared" si="44"/>
        <v>0.65367293560189921</v>
      </c>
      <c r="N142" s="124">
        <f t="shared" si="44"/>
        <v>0.66685740854959186</v>
      </c>
      <c r="O142" s="124">
        <f t="shared" si="44"/>
        <v>0.69452128702643845</v>
      </c>
      <c r="P142" s="124">
        <f t="shared" si="44"/>
        <v>0.69685916786396063</v>
      </c>
      <c r="Q142" s="124">
        <f t="shared" si="44"/>
        <v>0.70672656046151672</v>
      </c>
      <c r="R142" s="124">
        <f t="shared" ref="R142:V142" si="45">IF(R123=0,"",R123/R104)</f>
        <v>0.71126264736480338</v>
      </c>
      <c r="S142" s="124">
        <f t="shared" si="45"/>
        <v>0.71810936013810378</v>
      </c>
      <c r="T142" s="124">
        <f t="shared" si="45"/>
        <v>0.73293201455619195</v>
      </c>
      <c r="U142" s="124">
        <f t="shared" si="45"/>
        <v>0.74113218782343937</v>
      </c>
      <c r="V142" s="124">
        <f t="shared" si="45"/>
        <v>0.7529219812564224</v>
      </c>
      <c r="W142" s="124">
        <f t="shared" ref="W142" si="46">IF(W123=0,"",W123/W104)</f>
        <v>0.76794206654117003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0.60314272394520696</v>
      </c>
      <c r="C143" s="111">
        <f t="shared" si="47"/>
        <v>0.6045197055204482</v>
      </c>
      <c r="D143" s="111">
        <f t="shared" si="47"/>
        <v>0.60576064476732161</v>
      </c>
      <c r="E143" s="111">
        <f t="shared" si="47"/>
        <v>0.60720194480649481</v>
      </c>
      <c r="F143" s="111">
        <f t="shared" si="47"/>
        <v>0.60877420491450795</v>
      </c>
      <c r="G143" s="111">
        <f t="shared" si="47"/>
        <v>0.61061972836725265</v>
      </c>
      <c r="H143" s="111">
        <f t="shared" si="47"/>
        <v>0.61289959284570883</v>
      </c>
      <c r="I143" s="111">
        <f t="shared" si="47"/>
        <v>0.61506244415724398</v>
      </c>
      <c r="J143" s="111">
        <f t="shared" si="47"/>
        <v>0.61842047666576094</v>
      </c>
      <c r="K143" s="111">
        <f t="shared" si="47"/>
        <v>0.62217295929397853</v>
      </c>
      <c r="L143" s="111">
        <f t="shared" si="47"/>
        <v>0.62711456204464533</v>
      </c>
      <c r="M143" s="111">
        <f t="shared" si="47"/>
        <v>0.63284905050917606</v>
      </c>
      <c r="N143" s="111">
        <f t="shared" si="47"/>
        <v>0.64140663915087592</v>
      </c>
      <c r="O143" s="111">
        <f t="shared" si="47"/>
        <v>0.6489518922217693</v>
      </c>
      <c r="P143" s="111">
        <f t="shared" si="47"/>
        <v>0.65128110219351254</v>
      </c>
      <c r="Q143" s="111">
        <f t="shared" si="47"/>
        <v>0.6552872813847056</v>
      </c>
      <c r="R143" s="111">
        <f t="shared" ref="R143:V143" si="48">IF(R124=0,"",R124/R105)</f>
        <v>0.66377736416275879</v>
      </c>
      <c r="S143" s="111">
        <f t="shared" si="48"/>
        <v>0.68074468161288071</v>
      </c>
      <c r="T143" s="111">
        <f t="shared" si="48"/>
        <v>0.69991446669548196</v>
      </c>
      <c r="U143" s="111">
        <f t="shared" si="48"/>
        <v>0.72136228138108516</v>
      </c>
      <c r="V143" s="111">
        <f t="shared" si="48"/>
        <v>0.73588608989079807</v>
      </c>
      <c r="W143" s="111">
        <f t="shared" ref="W143" si="49">IF(W124=0,"",W124/W105)</f>
        <v>0.74938458595984847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0.77760842986743317</v>
      </c>
      <c r="C144" s="111">
        <f t="shared" si="50"/>
        <v>0.79075847715306979</v>
      </c>
      <c r="D144" s="111">
        <f t="shared" si="50"/>
        <v>0.78755973014438552</v>
      </c>
      <c r="E144" s="111">
        <f t="shared" si="50"/>
        <v>0.79112292818917029</v>
      </c>
      <c r="F144" s="111">
        <f t="shared" si="50"/>
        <v>0.78044490230584429</v>
      </c>
      <c r="G144" s="111">
        <f t="shared" si="50"/>
        <v>0.78553532727244157</v>
      </c>
      <c r="H144" s="111">
        <f t="shared" si="50"/>
        <v>0.78939957386813753</v>
      </c>
      <c r="I144" s="111">
        <f t="shared" si="50"/>
        <v>0.77242513380969624</v>
      </c>
      <c r="J144" s="111">
        <f t="shared" si="50"/>
        <v>0.79177148238909878</v>
      </c>
      <c r="K144" s="111">
        <f t="shared" si="50"/>
        <v>0.79155197837493618</v>
      </c>
      <c r="L144" s="111">
        <f t="shared" si="50"/>
        <v>0.79348848400060201</v>
      </c>
      <c r="M144" s="111">
        <f t="shared" si="50"/>
        <v>0.78916766799239157</v>
      </c>
      <c r="N144" s="111">
        <f t="shared" si="50"/>
        <v>0.7935029778486159</v>
      </c>
      <c r="O144" s="111">
        <f t="shared" si="50"/>
        <v>0.78797036871273174</v>
      </c>
      <c r="P144" s="111">
        <f t="shared" si="50"/>
        <v>0.82234191902949272</v>
      </c>
      <c r="Q144" s="111">
        <f t="shared" si="50"/>
        <v>0.82638360639476183</v>
      </c>
      <c r="R144" s="111">
        <f t="shared" ref="R144:V144" si="51">IF(R125=0,"",R125/R106)</f>
        <v>0.83134229640520541</v>
      </c>
      <c r="S144" s="111">
        <f t="shared" si="51"/>
        <v>0.83365675667885741</v>
      </c>
      <c r="T144" s="111">
        <f t="shared" si="51"/>
        <v>0.85374304893613684</v>
      </c>
      <c r="U144" s="111">
        <f t="shared" si="51"/>
        <v>0.87485907051055933</v>
      </c>
      <c r="V144" s="111">
        <f t="shared" si="51"/>
        <v>0.89162651938845539</v>
      </c>
      <c r="W144" s="111">
        <f t="shared" ref="W144" si="52">IF(W125=0,"",W125/W106)</f>
        <v>0.88545377033283079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0.60314272394520696</v>
      </c>
      <c r="C145" s="112">
        <f t="shared" si="53"/>
        <v>0.60993544583560222</v>
      </c>
      <c r="D145" s="112">
        <f t="shared" si="53"/>
        <v>0.61206831080347734</v>
      </c>
      <c r="E145" s="112">
        <f t="shared" si="53"/>
        <v>0.61706549023466151</v>
      </c>
      <c r="F145" s="112">
        <f t="shared" si="53"/>
        <v>0.61764846171108523</v>
      </c>
      <c r="G145" s="112">
        <f t="shared" si="53"/>
        <v>0.62116330082292981</v>
      </c>
      <c r="H145" s="112">
        <f t="shared" si="53"/>
        <v>0.62502828825821044</v>
      </c>
      <c r="I145" s="112">
        <f t="shared" si="53"/>
        <v>0.62564879037880017</v>
      </c>
      <c r="J145" s="112">
        <f t="shared" si="53"/>
        <v>0.62897059394956478</v>
      </c>
      <c r="K145" s="112">
        <f t="shared" si="53"/>
        <v>0.63143904528792194</v>
      </c>
      <c r="L145" s="112">
        <f t="shared" si="53"/>
        <v>0.63224027918099723</v>
      </c>
      <c r="M145" s="112">
        <f t="shared" si="53"/>
        <v>0.63526961268659432</v>
      </c>
      <c r="N145" s="112">
        <f t="shared" si="53"/>
        <v>0.64342308317100283</v>
      </c>
      <c r="O145" s="112">
        <f t="shared" si="53"/>
        <v>0.6452627678556222</v>
      </c>
      <c r="P145" s="112">
        <f t="shared" si="53"/>
        <v>0.67006418571012116</v>
      </c>
      <c r="Q145" s="112">
        <f t="shared" si="53"/>
        <v>0.67286775738088311</v>
      </c>
      <c r="R145" s="112">
        <f t="shared" ref="R145:V145" si="54">IF(R126=0,"",R126/R107)</f>
        <v>0.68315420148076378</v>
      </c>
      <c r="S145" s="112">
        <f t="shared" si="54"/>
        <v>0.70026367838088233</v>
      </c>
      <c r="T145" s="112">
        <f t="shared" si="54"/>
        <v>0.71233498481121293</v>
      </c>
      <c r="U145" s="112">
        <f t="shared" si="54"/>
        <v>0.7528786487753516</v>
      </c>
      <c r="V145" s="112">
        <f t="shared" si="54"/>
        <v>0.77373066907985111</v>
      </c>
      <c r="W145" s="112">
        <f t="shared" ref="W145" si="55">IF(W126=0,"",W126/W107)</f>
        <v>0.78044265285609271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0.74980418038628738</v>
      </c>
      <c r="C147" s="112">
        <f t="shared" si="59"/>
        <v>0.75309204310859856</v>
      </c>
      <c r="D147" s="112">
        <f t="shared" si="59"/>
        <v>0.75599785194830416</v>
      </c>
      <c r="E147" s="112">
        <f t="shared" si="59"/>
        <v>0.75890617977802866</v>
      </c>
      <c r="F147" s="112">
        <f t="shared" si="59"/>
        <v>0.76388163891874172</v>
      </c>
      <c r="G147" s="112">
        <f t="shared" si="59"/>
        <v>0.76929602942095776</v>
      </c>
      <c r="H147" s="112">
        <f t="shared" si="59"/>
        <v>0.77619166043924315</v>
      </c>
      <c r="I147" s="112">
        <f t="shared" si="59"/>
        <v>0.7795891053589078</v>
      </c>
      <c r="J147" s="112">
        <f t="shared" si="59"/>
        <v>0.78034894769035279</v>
      </c>
      <c r="K147" s="112">
        <f t="shared" si="59"/>
        <v>0.78133109532429335</v>
      </c>
      <c r="L147" s="112">
        <f t="shared" si="59"/>
        <v>0.78287587888647536</v>
      </c>
      <c r="M147" s="112">
        <f t="shared" si="59"/>
        <v>0.78513179917577214</v>
      </c>
      <c r="N147" s="112">
        <f t="shared" si="59"/>
        <v>0.79076484740496444</v>
      </c>
      <c r="O147" s="112">
        <f t="shared" si="59"/>
        <v>0.79649059645873044</v>
      </c>
      <c r="P147" s="112">
        <f t="shared" si="59"/>
        <v>0.79888150714649875</v>
      </c>
      <c r="Q147" s="112">
        <f t="shared" si="59"/>
        <v>0.80011685911003538</v>
      </c>
      <c r="R147" s="112">
        <f t="shared" ref="R147:V147" si="60">IF(R128=0,"",R128/R109)</f>
        <v>0.80207499841678132</v>
      </c>
      <c r="S147" s="112">
        <f t="shared" si="60"/>
        <v>0.8036082884915382</v>
      </c>
      <c r="T147" s="112">
        <f t="shared" si="60"/>
        <v>0.80491235489868351</v>
      </c>
      <c r="U147" s="112">
        <f t="shared" si="60"/>
        <v>0.80666403014290289</v>
      </c>
      <c r="V147" s="112">
        <f t="shared" si="60"/>
        <v>0.83674426860624851</v>
      </c>
      <c r="W147" s="112">
        <f t="shared" ref="W147" si="61">IF(W128=0,"",W128/W109)</f>
        <v>0.85756629860642952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0.87324719145901064</v>
      </c>
      <c r="C148" s="113">
        <f t="shared" si="62"/>
        <v>0.88321828513051459</v>
      </c>
      <c r="D148" s="113">
        <f t="shared" si="62"/>
        <v>0.88292113212667833</v>
      </c>
      <c r="E148" s="113">
        <f t="shared" si="62"/>
        <v>0.88626040000198858</v>
      </c>
      <c r="F148" s="113">
        <f t="shared" si="62"/>
        <v>0.88120277139227499</v>
      </c>
      <c r="G148" s="113">
        <f t="shared" si="62"/>
        <v>0.88512714910414825</v>
      </c>
      <c r="H148" s="113">
        <f t="shared" si="62"/>
        <v>0.88813032232469813</v>
      </c>
      <c r="I148" s="113">
        <f t="shared" si="62"/>
        <v>0.87796481996660769</v>
      </c>
      <c r="J148" s="113">
        <f t="shared" si="62"/>
        <v>0.88925053483957828</v>
      </c>
      <c r="K148" s="113">
        <f t="shared" si="62"/>
        <v>0.88874804679034991</v>
      </c>
      <c r="L148" s="113">
        <f t="shared" si="62"/>
        <v>0.89025229904387282</v>
      </c>
      <c r="M148" s="113">
        <f t="shared" si="62"/>
        <v>0.88788716454429017</v>
      </c>
      <c r="N148" s="113">
        <f t="shared" si="62"/>
        <v>0.88979373439244425</v>
      </c>
      <c r="O148" s="113">
        <f t="shared" si="62"/>
        <v>0.88985580277162968</v>
      </c>
      <c r="P148" s="113">
        <f t="shared" si="62"/>
        <v>0.90413666449543961</v>
      </c>
      <c r="Q148" s="113">
        <f t="shared" si="62"/>
        <v>0.90606499706973953</v>
      </c>
      <c r="R148" s="113">
        <f t="shared" ref="R148:V148" si="63">IF(R129=0,"",R129/R110)</f>
        <v>0.90578809474383803</v>
      </c>
      <c r="S148" s="113">
        <f t="shared" si="63"/>
        <v>0.90117344518533971</v>
      </c>
      <c r="T148" s="113">
        <f t="shared" si="63"/>
        <v>0.90950010892752742</v>
      </c>
      <c r="U148" s="113">
        <f t="shared" si="63"/>
        <v>0.90955624646546773</v>
      </c>
      <c r="V148" s="113">
        <f t="shared" si="63"/>
        <v>0.92265986411917911</v>
      </c>
      <c r="W148" s="113">
        <f t="shared" ref="W148" si="64">IF(W129=0,"",W129/W110)</f>
        <v>0.92487324330782639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0.74980418038628749</v>
      </c>
      <c r="C149" s="111">
        <f t="shared" si="65"/>
        <v>0.75752230016460809</v>
      </c>
      <c r="D149" s="111">
        <f t="shared" si="65"/>
        <v>0.76246058772945768</v>
      </c>
      <c r="E149" s="111">
        <f t="shared" si="65"/>
        <v>0.76821839256141788</v>
      </c>
      <c r="F149" s="111">
        <f t="shared" si="65"/>
        <v>0.77129239020763851</v>
      </c>
      <c r="G149" s="111">
        <f t="shared" si="65"/>
        <v>0.77502321325818013</v>
      </c>
      <c r="H149" s="111">
        <f t="shared" si="65"/>
        <v>0.77852690315166506</v>
      </c>
      <c r="I149" s="111">
        <f t="shared" si="65"/>
        <v>0.77999314708900713</v>
      </c>
      <c r="J149" s="111">
        <f t="shared" si="65"/>
        <v>0.78096163790955808</v>
      </c>
      <c r="K149" s="111">
        <f t="shared" si="65"/>
        <v>0.78257118446713148</v>
      </c>
      <c r="L149" s="111">
        <f t="shared" si="65"/>
        <v>0.7837535244239946</v>
      </c>
      <c r="M149" s="111">
        <f t="shared" si="65"/>
        <v>0.78734283197084332</v>
      </c>
      <c r="N149" s="111">
        <f t="shared" si="65"/>
        <v>0.791254009247496</v>
      </c>
      <c r="O149" s="111">
        <f t="shared" si="65"/>
        <v>0.79875382834710029</v>
      </c>
      <c r="P149" s="111">
        <f t="shared" si="65"/>
        <v>0.80333127823273487</v>
      </c>
      <c r="Q149" s="111">
        <f t="shared" si="65"/>
        <v>0.80623203285277489</v>
      </c>
      <c r="R149" s="111">
        <f t="shared" ref="R149:V149" si="66">IF(R130=0,"",R130/R111)</f>
        <v>0.80784291911327633</v>
      </c>
      <c r="S149" s="111">
        <f t="shared" si="66"/>
        <v>0.8096763008933362</v>
      </c>
      <c r="T149" s="111">
        <f t="shared" si="66"/>
        <v>0.81115397712927928</v>
      </c>
      <c r="U149" s="111">
        <f t="shared" si="66"/>
        <v>0.81263579027600974</v>
      </c>
      <c r="V149" s="111">
        <f t="shared" si="66"/>
        <v>0.82806117027131931</v>
      </c>
      <c r="W149" s="111">
        <f t="shared" ref="W149" si="67">IF(W130=0,"",W130/W111)</f>
        <v>0.8464746608478193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0.76110032566495722</v>
      </c>
      <c r="C151" s="124">
        <f t="shared" si="71"/>
        <v>0.76323252869216685</v>
      </c>
      <c r="D151" s="124">
        <f t="shared" si="71"/>
        <v>0.76539746369277462</v>
      </c>
      <c r="E151" s="124">
        <f t="shared" si="71"/>
        <v>0.76790719276017794</v>
      </c>
      <c r="F151" s="124">
        <f t="shared" si="71"/>
        <v>0.77074451901378471</v>
      </c>
      <c r="G151" s="124">
        <f t="shared" si="71"/>
        <v>0.77406177178325863</v>
      </c>
      <c r="H151" s="124">
        <f t="shared" si="71"/>
        <v>0.77798925382177053</v>
      </c>
      <c r="I151" s="124">
        <f t="shared" si="71"/>
        <v>0.77994269986600118</v>
      </c>
      <c r="J151" s="124">
        <f t="shared" si="71"/>
        <v>0.78093208550712723</v>
      </c>
      <c r="K151" s="124">
        <f t="shared" si="71"/>
        <v>0.78238063013237324</v>
      </c>
      <c r="L151" s="124">
        <f t="shared" si="71"/>
        <v>0.78399372281595403</v>
      </c>
      <c r="M151" s="124">
        <f t="shared" si="71"/>
        <v>0.78590811866969812</v>
      </c>
      <c r="N151" s="124">
        <f t="shared" si="71"/>
        <v>0.78850663252817366</v>
      </c>
      <c r="O151" s="124">
        <f t="shared" si="71"/>
        <v>0.79164961320888894</v>
      </c>
      <c r="P151" s="124">
        <f t="shared" si="71"/>
        <v>0.79393177483888755</v>
      </c>
      <c r="Q151" s="124">
        <f t="shared" si="71"/>
        <v>0.79657019444467481</v>
      </c>
      <c r="R151" s="124">
        <f t="shared" ref="R151:V151" si="72">IF(R132=0,"",R132/R113)</f>
        <v>0.80049199382349867</v>
      </c>
      <c r="S151" s="124">
        <f t="shared" si="72"/>
        <v>0.80715515639789548</v>
      </c>
      <c r="T151" s="124">
        <f t="shared" si="72"/>
        <v>0.81651836191012761</v>
      </c>
      <c r="U151" s="124">
        <f t="shared" si="72"/>
        <v>0.82838122060426256</v>
      </c>
      <c r="V151" s="124">
        <f t="shared" si="72"/>
        <v>0.8405562686951954</v>
      </c>
      <c r="W151" s="124">
        <f t="shared" ref="W151" si="73">IF(W132=0,"",W132/W113)</f>
        <v>0.84905181230570581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0.76110032566495722</v>
      </c>
      <c r="C153" s="45">
        <f t="shared" si="77"/>
        <v>0.76323252869216685</v>
      </c>
      <c r="D153" s="45">
        <f t="shared" si="77"/>
        <v>0.76539746369277462</v>
      </c>
      <c r="E153" s="45">
        <f t="shared" si="77"/>
        <v>0.76790719276017794</v>
      </c>
      <c r="F153" s="45">
        <f t="shared" si="77"/>
        <v>0.77074451901378471</v>
      </c>
      <c r="G153" s="45">
        <f t="shared" si="77"/>
        <v>0.77406177178325863</v>
      </c>
      <c r="H153" s="45">
        <f t="shared" si="77"/>
        <v>0.77798925382177053</v>
      </c>
      <c r="I153" s="45">
        <f t="shared" si="77"/>
        <v>0.77994269986600118</v>
      </c>
      <c r="J153" s="45">
        <f t="shared" si="77"/>
        <v>0.78093208550712723</v>
      </c>
      <c r="K153" s="45">
        <f t="shared" si="77"/>
        <v>0.78238063013237324</v>
      </c>
      <c r="L153" s="45">
        <f t="shared" si="77"/>
        <v>0.78399372281595403</v>
      </c>
      <c r="M153" s="45">
        <f t="shared" si="77"/>
        <v>0.78590811866969812</v>
      </c>
      <c r="N153" s="45">
        <f t="shared" si="77"/>
        <v>0.78850663252817366</v>
      </c>
      <c r="O153" s="45">
        <f t="shared" si="77"/>
        <v>0.79164961320888894</v>
      </c>
      <c r="P153" s="45">
        <f t="shared" si="77"/>
        <v>0.79393177483888755</v>
      </c>
      <c r="Q153" s="45">
        <f t="shared" si="77"/>
        <v>0.79657019444467481</v>
      </c>
      <c r="R153" s="45">
        <f t="shared" ref="R153:V153" si="78">IF(R134=0,"",R134/R115)</f>
        <v>0.80049199382349867</v>
      </c>
      <c r="S153" s="45">
        <f t="shared" si="78"/>
        <v>0.80715515639789548</v>
      </c>
      <c r="T153" s="45">
        <f t="shared" si="78"/>
        <v>0.81651836191012761</v>
      </c>
      <c r="U153" s="45">
        <f t="shared" si="78"/>
        <v>0.82838122060426256</v>
      </c>
      <c r="V153" s="45">
        <f t="shared" si="78"/>
        <v>0.8405562686951954</v>
      </c>
      <c r="W153" s="45">
        <f t="shared" ref="W153" si="79">IF(W134=0,"",W134/W115)</f>
        <v>0.84905181230570581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58290.086248919994</v>
      </c>
      <c r="C155" s="117">
        <f t="shared" si="80"/>
        <v>66845.301659999997</v>
      </c>
      <c r="D155" s="117">
        <f t="shared" si="80"/>
        <v>59073.915960000028</v>
      </c>
      <c r="E155" s="117">
        <f t="shared" si="80"/>
        <v>57369.996477719986</v>
      </c>
      <c r="F155" s="117">
        <f t="shared" si="80"/>
        <v>51834.810003119994</v>
      </c>
      <c r="G155" s="117">
        <f t="shared" si="80"/>
        <v>51360.308505719986</v>
      </c>
      <c r="H155" s="117">
        <f t="shared" si="80"/>
        <v>54695.069130240023</v>
      </c>
      <c r="I155" s="117">
        <f t="shared" si="80"/>
        <v>33122.760391800002</v>
      </c>
      <c r="J155" s="117">
        <f t="shared" si="80"/>
        <v>47695.01011884</v>
      </c>
      <c r="K155" s="117">
        <f t="shared" si="80"/>
        <v>41424.075244079984</v>
      </c>
      <c r="L155" s="117">
        <f t="shared" si="80"/>
        <v>41888.894959439989</v>
      </c>
      <c r="M155" s="117">
        <f t="shared" si="80"/>
        <v>35896.105678319989</v>
      </c>
      <c r="N155" s="117">
        <f t="shared" si="80"/>
        <v>38147.548855679954</v>
      </c>
      <c r="O155" s="117">
        <f t="shared" si="80"/>
        <v>41389.865402760013</v>
      </c>
      <c r="P155" s="117">
        <f t="shared" si="80"/>
        <v>36068.377661639999</v>
      </c>
      <c r="Q155" s="117">
        <f t="shared" si="80"/>
        <v>34524.184544279968</v>
      </c>
      <c r="R155" s="117">
        <f t="shared" ref="R155:V155" si="81">R156+R159+R161+R170</f>
        <v>33403.052576159971</v>
      </c>
      <c r="S155" s="117">
        <f t="shared" si="81"/>
        <v>33430.282596360012</v>
      </c>
      <c r="T155" s="117">
        <f t="shared" si="81"/>
        <v>29162.225077920015</v>
      </c>
      <c r="U155" s="117">
        <f t="shared" si="81"/>
        <v>34359.72516108003</v>
      </c>
      <c r="V155" s="117">
        <f t="shared" si="81"/>
        <v>37710.945411119974</v>
      </c>
      <c r="W155" s="117">
        <f t="shared" ref="W155" si="82">W156+W159+W161+W170</f>
        <v>22047.978428639988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51096.807934769255</v>
      </c>
      <c r="C156" s="122">
        <f t="shared" si="83"/>
        <v>58800.582792512672</v>
      </c>
      <c r="D156" s="122">
        <f t="shared" si="83"/>
        <v>51487.414887127787</v>
      </c>
      <c r="E156" s="122">
        <f t="shared" si="83"/>
        <v>49682.090227189969</v>
      </c>
      <c r="F156" s="122">
        <f t="shared" si="83"/>
        <v>44554.268078728499</v>
      </c>
      <c r="G156" s="122">
        <f t="shared" si="83"/>
        <v>43879.245434179422</v>
      </c>
      <c r="H156" s="122">
        <f t="shared" si="83"/>
        <v>46887.125366825152</v>
      </c>
      <c r="I156" s="122">
        <f t="shared" si="83"/>
        <v>27635.186746800762</v>
      </c>
      <c r="J156" s="122">
        <f t="shared" si="83"/>
        <v>40617.994171937396</v>
      </c>
      <c r="K156" s="122">
        <f t="shared" si="83"/>
        <v>34940.68324496386</v>
      </c>
      <c r="L156" s="122">
        <f t="shared" si="83"/>
        <v>35715.130263862156</v>
      </c>
      <c r="M156" s="122">
        <f t="shared" si="83"/>
        <v>29829.939479172946</v>
      </c>
      <c r="N156" s="122">
        <f t="shared" si="83"/>
        <v>32111.126965479449</v>
      </c>
      <c r="O156" s="122">
        <f t="shared" si="83"/>
        <v>36892.700360689676</v>
      </c>
      <c r="P156" s="122">
        <f t="shared" si="83"/>
        <v>31122.638324391039</v>
      </c>
      <c r="Q156" s="122">
        <f t="shared" si="83"/>
        <v>30103.360379974922</v>
      </c>
      <c r="R156" s="122">
        <f t="shared" ref="R156:V156" si="84">SUM(R157:R158)</f>
        <v>29202.161584511301</v>
      </c>
      <c r="S156" s="122">
        <f t="shared" si="84"/>
        <v>28775.599432646508</v>
      </c>
      <c r="T156" s="122">
        <f t="shared" si="84"/>
        <v>24851.471526592391</v>
      </c>
      <c r="U156" s="122">
        <f t="shared" si="84"/>
        <v>29086.262209609224</v>
      </c>
      <c r="V156" s="122">
        <f t="shared" si="84"/>
        <v>31918.069933734572</v>
      </c>
      <c r="W156" s="122">
        <f t="shared" ref="W156" si="85">SUM(W157:W158)</f>
        <v>18700.603113352321</v>
      </c>
      <c r="DA156" s="130" t="s">
        <v>2114</v>
      </c>
    </row>
    <row r="157" spans="1:105" ht="12" customHeight="1" x14ac:dyDescent="0.25">
      <c r="A157" s="97" t="s">
        <v>216</v>
      </c>
      <c r="B157" s="98">
        <v>51096.807934769255</v>
      </c>
      <c r="C157" s="98">
        <v>58800.582792512672</v>
      </c>
      <c r="D157" s="98">
        <v>51487.414887127787</v>
      </c>
      <c r="E157" s="98">
        <v>49682.090227189969</v>
      </c>
      <c r="F157" s="98">
        <v>44554.268078728499</v>
      </c>
      <c r="G157" s="98">
        <v>43879.245434179422</v>
      </c>
      <c r="H157" s="98">
        <v>46887.125366825152</v>
      </c>
      <c r="I157" s="98">
        <v>27635.186746800762</v>
      </c>
      <c r="J157" s="98">
        <v>40617.994171937396</v>
      </c>
      <c r="K157" s="98">
        <v>34940.68324496386</v>
      </c>
      <c r="L157" s="98">
        <v>35715.130263862156</v>
      </c>
      <c r="M157" s="98">
        <v>29829.939479172946</v>
      </c>
      <c r="N157" s="98">
        <v>32111.126965479449</v>
      </c>
      <c r="O157" s="98">
        <v>36892.700360689676</v>
      </c>
      <c r="P157" s="98">
        <v>31122.638324391039</v>
      </c>
      <c r="Q157" s="98">
        <v>30103.360379974922</v>
      </c>
      <c r="R157" s="98">
        <v>29202.161584511301</v>
      </c>
      <c r="S157" s="98">
        <v>28775.599432646508</v>
      </c>
      <c r="T157" s="98">
        <v>24851.471526592391</v>
      </c>
      <c r="U157" s="98">
        <v>29086.262209609224</v>
      </c>
      <c r="V157" s="98">
        <v>31918.069933734572</v>
      </c>
      <c r="W157" s="98">
        <v>18700.603113352321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7193.2783141507407</v>
      </c>
      <c r="C161" s="122">
        <v>8044.718867487326</v>
      </c>
      <c r="D161" s="122">
        <v>7586.5010728722427</v>
      </c>
      <c r="E161" s="122">
        <v>7687.9062505300153</v>
      </c>
      <c r="F161" s="122">
        <v>7280.5419243914948</v>
      </c>
      <c r="G161" s="122">
        <v>7481.0630715405623</v>
      </c>
      <c r="H161" s="122">
        <v>7807.9437634148735</v>
      </c>
      <c r="I161" s="122">
        <v>5487.5736449992391</v>
      </c>
      <c r="J161" s="122">
        <v>7077.0159469026057</v>
      </c>
      <c r="K161" s="122">
        <v>6483.391999116121</v>
      </c>
      <c r="L161" s="122">
        <v>6173.7646955778291</v>
      </c>
      <c r="M161" s="122">
        <v>6066.1661991470455</v>
      </c>
      <c r="N161" s="122">
        <v>6036.4218902005023</v>
      </c>
      <c r="O161" s="122">
        <v>4497.165042070339</v>
      </c>
      <c r="P161" s="122">
        <v>4945.7393372489623</v>
      </c>
      <c r="Q161" s="122">
        <v>4420.8241643050469</v>
      </c>
      <c r="R161" s="122">
        <v>4200.8909916486718</v>
      </c>
      <c r="S161" s="122">
        <v>4654.6831637135028</v>
      </c>
      <c r="T161" s="122">
        <v>4310.7535513276234</v>
      </c>
      <c r="U161" s="122">
        <v>5273.462951470804</v>
      </c>
      <c r="V161" s="122">
        <v>5792.8754773854052</v>
      </c>
      <c r="W161" s="122">
        <v>3347.375315287667</v>
      </c>
      <c r="DA161" s="130" t="s">
        <v>2119</v>
      </c>
    </row>
    <row r="162" spans="1:105" ht="12" customHeight="1" x14ac:dyDescent="0.25">
      <c r="A162" s="97" t="s">
        <v>138</v>
      </c>
      <c r="B162" s="98">
        <v>7188.137818056357</v>
      </c>
      <c r="C162" s="98">
        <v>8037.1141964086701</v>
      </c>
      <c r="D162" s="98">
        <v>7578.4447010393342</v>
      </c>
      <c r="E162" s="98">
        <v>7676.6411397570473</v>
      </c>
      <c r="F162" s="98">
        <v>7269.2476087964169</v>
      </c>
      <c r="G162" s="98">
        <v>7466.8716559553268</v>
      </c>
      <c r="H162" s="98">
        <v>7788.7646766579428</v>
      </c>
      <c r="I162" s="98">
        <v>5472.4255579722076</v>
      </c>
      <c r="J162" s="98">
        <v>7055.9025934448346</v>
      </c>
      <c r="K162" s="98">
        <v>6461.4859769544901</v>
      </c>
      <c r="L162" s="98">
        <v>6153.4758145466412</v>
      </c>
      <c r="M162" s="98">
        <v>6043.944850708358</v>
      </c>
      <c r="N162" s="98">
        <v>6010.6042403146012</v>
      </c>
      <c r="O162" s="98">
        <v>4477.3967806859091</v>
      </c>
      <c r="P162" s="98">
        <v>4919.9760621992546</v>
      </c>
      <c r="Q162" s="98">
        <v>4398.251390523119</v>
      </c>
      <c r="R162" s="98">
        <v>4178.6582761711443</v>
      </c>
      <c r="S162" s="98">
        <v>4627.7229805218049</v>
      </c>
      <c r="T162" s="98">
        <v>4288.6981047433765</v>
      </c>
      <c r="U162" s="98">
        <v>5238.5504404357662</v>
      </c>
      <c r="V162" s="98">
        <v>5750.5502420942357</v>
      </c>
      <c r="W162" s="98">
        <v>3319.9575993803678</v>
      </c>
      <c r="DA162" s="63" t="s">
        <v>2120</v>
      </c>
    </row>
    <row r="163" spans="1:105" ht="12" customHeight="1" x14ac:dyDescent="0.25">
      <c r="A163" s="97" t="s">
        <v>137</v>
      </c>
      <c r="B163" s="98">
        <v>5.140496094383872</v>
      </c>
      <c r="C163" s="98">
        <v>7.6046710786563159</v>
      </c>
      <c r="D163" s="98">
        <v>8.0563718329081748</v>
      </c>
      <c r="E163" s="98">
        <v>11.265110772967638</v>
      </c>
      <c r="F163" s="98">
        <v>11.294315595077849</v>
      </c>
      <c r="G163" s="98">
        <v>14.191415585235214</v>
      </c>
      <c r="H163" s="98">
        <v>19.179086756930719</v>
      </c>
      <c r="I163" s="98">
        <v>15.148087027031773</v>
      </c>
      <c r="J163" s="98">
        <v>21.11335345777071</v>
      </c>
      <c r="K163" s="98">
        <v>21.906022161630965</v>
      </c>
      <c r="L163" s="98">
        <v>20.288881031187476</v>
      </c>
      <c r="M163" s="98">
        <v>22.221348438687947</v>
      </c>
      <c r="N163" s="98">
        <v>25.81764988590114</v>
      </c>
      <c r="O163" s="98">
        <v>19.768261384430186</v>
      </c>
      <c r="P163" s="98">
        <v>25.76327504970784</v>
      </c>
      <c r="Q163" s="98">
        <v>22.572773781928142</v>
      </c>
      <c r="R163" s="98">
        <v>22.232715477527517</v>
      </c>
      <c r="S163" s="98">
        <v>26.96018319169772</v>
      </c>
      <c r="T163" s="98">
        <v>22.05544658424667</v>
      </c>
      <c r="U163" s="98">
        <v>34.912511035037525</v>
      </c>
      <c r="V163" s="98">
        <v>42.325235291169527</v>
      </c>
      <c r="W163" s="98">
        <v>27.41771590729925</v>
      </c>
      <c r="DA163" s="63" t="s">
        <v>2121</v>
      </c>
    </row>
    <row r="164" spans="1:105" ht="12" customHeight="1" x14ac:dyDescent="0.25">
      <c r="A164" s="100" t="s">
        <v>216</v>
      </c>
      <c r="B164" s="101">
        <v>5.140496094383872</v>
      </c>
      <c r="C164" s="101">
        <v>7.6046710786563159</v>
      </c>
      <c r="D164" s="101">
        <v>8.0563718329081748</v>
      </c>
      <c r="E164" s="101">
        <v>11.265110772967638</v>
      </c>
      <c r="F164" s="101">
        <v>11.294315595077849</v>
      </c>
      <c r="G164" s="101">
        <v>14.191415585235214</v>
      </c>
      <c r="H164" s="101">
        <v>19.179086756930719</v>
      </c>
      <c r="I164" s="101">
        <v>15.148087027031773</v>
      </c>
      <c r="J164" s="101">
        <v>21.11335345777071</v>
      </c>
      <c r="K164" s="101">
        <v>21.906022161630965</v>
      </c>
      <c r="L164" s="101">
        <v>20.288881031187476</v>
      </c>
      <c r="M164" s="101">
        <v>22.221348438687947</v>
      </c>
      <c r="N164" s="101">
        <v>25.81764988590114</v>
      </c>
      <c r="O164" s="101">
        <v>19.768261384430186</v>
      </c>
      <c r="P164" s="101">
        <v>25.76327504970784</v>
      </c>
      <c r="Q164" s="101">
        <v>22.572773781928142</v>
      </c>
      <c r="R164" s="101">
        <v>22.232715477527517</v>
      </c>
      <c r="S164" s="101">
        <v>26.96018319169772</v>
      </c>
      <c r="T164" s="101">
        <v>22.05544658424667</v>
      </c>
      <c r="U164" s="101">
        <v>34.912511035037525</v>
      </c>
      <c r="V164" s="101">
        <v>42.325235291169527</v>
      </c>
      <c r="W164" s="101">
        <v>27.41771590729925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19554.439503383514</v>
      </c>
      <c r="C174" s="117">
        <f t="shared" si="87"/>
        <v>22476.154492658548</v>
      </c>
      <c r="D174" s="117">
        <f t="shared" si="87"/>
        <v>20518.019852665355</v>
      </c>
      <c r="E174" s="117">
        <f t="shared" si="87"/>
        <v>20460.616137586894</v>
      </c>
      <c r="F174" s="117">
        <f t="shared" si="87"/>
        <v>19134.29095565504</v>
      </c>
      <c r="G174" s="117">
        <f t="shared" si="87"/>
        <v>19490.410958212975</v>
      </c>
      <c r="H174" s="117">
        <f t="shared" si="87"/>
        <v>21083.365159529163</v>
      </c>
      <c r="I174" s="117">
        <f t="shared" si="87"/>
        <v>13774.980807427872</v>
      </c>
      <c r="J174" s="117">
        <f t="shared" si="87"/>
        <v>19750.416424616244</v>
      </c>
      <c r="K174" s="117">
        <f t="shared" si="87"/>
        <v>17902.476270799409</v>
      </c>
      <c r="L174" s="117">
        <f t="shared" si="87"/>
        <v>18531.210771882892</v>
      </c>
      <c r="M174" s="117">
        <f t="shared" si="87"/>
        <v>16377.511991976884</v>
      </c>
      <c r="N174" s="117">
        <f t="shared" si="87"/>
        <v>17289.438476117077</v>
      </c>
      <c r="O174" s="117">
        <f t="shared" si="87"/>
        <v>18428.225883114868</v>
      </c>
      <c r="P174" s="117">
        <f t="shared" si="87"/>
        <v>16049.70954954944</v>
      </c>
      <c r="Q174" s="117">
        <f t="shared" si="87"/>
        <v>15813.794535639185</v>
      </c>
      <c r="R174" s="117">
        <f t="shared" ref="R174:V174" si="88">R175+R178+R180+R189</f>
        <v>15998.605955261941</v>
      </c>
      <c r="S174" s="117">
        <f t="shared" si="88"/>
        <v>16476.934004578819</v>
      </c>
      <c r="T174" s="117">
        <f t="shared" si="88"/>
        <v>14658.349435264632</v>
      </c>
      <c r="U174" s="117">
        <f t="shared" si="88"/>
        <v>17013.414108742523</v>
      </c>
      <c r="V174" s="117">
        <f t="shared" si="88"/>
        <v>19056.185216806243</v>
      </c>
      <c r="W174" s="117">
        <f t="shared" ref="W174" si="89">W175+W178+W180+W189</f>
        <v>13057.652028288983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16264.245762073902</v>
      </c>
      <c r="C175" s="122">
        <f t="shared" si="90"/>
        <v>18866.203714969324</v>
      </c>
      <c r="D175" s="122">
        <f t="shared" si="90"/>
        <v>16961.993367231084</v>
      </c>
      <c r="E175" s="122">
        <f t="shared" si="90"/>
        <v>16777.112312324316</v>
      </c>
      <c r="F175" s="122">
        <f t="shared" si="90"/>
        <v>15498.800882974532</v>
      </c>
      <c r="G175" s="122">
        <f t="shared" si="90"/>
        <v>15696.978730980141</v>
      </c>
      <c r="H175" s="122">
        <f t="shared" si="90"/>
        <v>17133.912875202743</v>
      </c>
      <c r="I175" s="122">
        <f t="shared" si="90"/>
        <v>10607.973490035605</v>
      </c>
      <c r="J175" s="122">
        <f t="shared" si="90"/>
        <v>15963.12041743559</v>
      </c>
      <c r="K175" s="122">
        <f t="shared" si="90"/>
        <v>14252.740701954162</v>
      </c>
      <c r="L175" s="122">
        <f t="shared" si="90"/>
        <v>14922.214002682431</v>
      </c>
      <c r="M175" s="122">
        <f t="shared" si="90"/>
        <v>12758.390384263346</v>
      </c>
      <c r="N175" s="122">
        <f t="shared" si="90"/>
        <v>13622.936827468602</v>
      </c>
      <c r="O175" s="122">
        <f t="shared" si="90"/>
        <v>15295.457455071777</v>
      </c>
      <c r="P175" s="122">
        <f t="shared" si="90"/>
        <v>12784.254119138566</v>
      </c>
      <c r="Q175" s="122">
        <f t="shared" si="90"/>
        <v>12704.955480557059</v>
      </c>
      <c r="R175" s="122">
        <f t="shared" ref="R175:V175" si="91">SUM(R176:R177)</f>
        <v>12952.576229660244</v>
      </c>
      <c r="S175" s="122">
        <f t="shared" si="91"/>
        <v>13154.732021763424</v>
      </c>
      <c r="T175" s="122">
        <f t="shared" si="91"/>
        <v>11563.569058379657</v>
      </c>
      <c r="U175" s="122">
        <f t="shared" si="91"/>
        <v>13586.524457075788</v>
      </c>
      <c r="V175" s="122">
        <f t="shared" si="91"/>
        <v>15352.427219912932</v>
      </c>
      <c r="W175" s="122">
        <f t="shared" ref="W175" si="92">SUM(W176:W177)</f>
        <v>10317.715294777503</v>
      </c>
      <c r="DA175" s="130" t="s">
        <v>2282</v>
      </c>
    </row>
    <row r="176" spans="1:105" ht="12" customHeight="1" x14ac:dyDescent="0.25">
      <c r="A176" s="97" t="s">
        <v>216</v>
      </c>
      <c r="B176" s="98">
        <v>16062.201155344112</v>
      </c>
      <c r="C176" s="98">
        <v>18632.755257016594</v>
      </c>
      <c r="D176" s="98">
        <v>16754.032389012435</v>
      </c>
      <c r="E176" s="98">
        <v>16574.784032135638</v>
      </c>
      <c r="F176" s="98">
        <v>15311.810562039145</v>
      </c>
      <c r="G176" s="98">
        <v>15507.913026221209</v>
      </c>
      <c r="H176" s="98">
        <v>16929.887423989621</v>
      </c>
      <c r="I176" s="98">
        <v>10482.633833459409</v>
      </c>
      <c r="J176" s="98">
        <v>15773.571911156519</v>
      </c>
      <c r="K176" s="98">
        <v>14082.915930491641</v>
      </c>
      <c r="L176" s="98">
        <v>14743.313849669883</v>
      </c>
      <c r="M176" s="98">
        <v>12604.413021153401</v>
      </c>
      <c r="N176" s="98">
        <v>13454.61706618674</v>
      </c>
      <c r="O176" s="98">
        <v>15101.333499111475</v>
      </c>
      <c r="P176" s="98">
        <v>12620.926919412097</v>
      </c>
      <c r="Q176" s="98">
        <v>12542.010327413433</v>
      </c>
      <c r="R176" s="98">
        <v>12787.639621384902</v>
      </c>
      <c r="S176" s="98">
        <v>12986.934685410473</v>
      </c>
      <c r="T176" s="98">
        <v>11414.67292491272</v>
      </c>
      <c r="U176" s="98">
        <v>13411.305289113237</v>
      </c>
      <c r="V176" s="98">
        <v>15152.057054402789</v>
      </c>
      <c r="W176" s="98">
        <v>10183.275440567475</v>
      </c>
      <c r="DA176" s="63" t="s">
        <v>2283</v>
      </c>
    </row>
    <row r="177" spans="1:105" ht="12" customHeight="1" x14ac:dyDescent="0.25">
      <c r="A177" s="97" t="s">
        <v>53</v>
      </c>
      <c r="B177" s="98">
        <v>202.04460672978993</v>
      </c>
      <c r="C177" s="98">
        <v>233.44845795273244</v>
      </c>
      <c r="D177" s="98">
        <v>207.96097821864726</v>
      </c>
      <c r="E177" s="98">
        <v>202.32828018867798</v>
      </c>
      <c r="F177" s="98">
        <v>186.99032093538651</v>
      </c>
      <c r="G177" s="98">
        <v>189.06570475893292</v>
      </c>
      <c r="H177" s="98">
        <v>204.02545121312247</v>
      </c>
      <c r="I177" s="98">
        <v>125.33965657619555</v>
      </c>
      <c r="J177" s="98">
        <v>189.54850627907058</v>
      </c>
      <c r="K177" s="98">
        <v>169.82477146252145</v>
      </c>
      <c r="L177" s="98">
        <v>178.90015301254732</v>
      </c>
      <c r="M177" s="98">
        <v>153.9773631099456</v>
      </c>
      <c r="N177" s="98">
        <v>168.31976128186264</v>
      </c>
      <c r="O177" s="98">
        <v>194.12395596030126</v>
      </c>
      <c r="P177" s="98">
        <v>163.32719972646899</v>
      </c>
      <c r="Q177" s="98">
        <v>162.94515314362695</v>
      </c>
      <c r="R177" s="98">
        <v>164.93660827534285</v>
      </c>
      <c r="S177" s="98">
        <v>167.79733635295108</v>
      </c>
      <c r="T177" s="98">
        <v>148.89613346693639</v>
      </c>
      <c r="U177" s="98">
        <v>175.21916796255042</v>
      </c>
      <c r="V177" s="98">
        <v>200.37016551014267</v>
      </c>
      <c r="W177" s="98">
        <v>134.43985421002802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14.124168339467236</v>
      </c>
      <c r="C178" s="122">
        <f t="shared" si="93"/>
        <v>14.182373366665463</v>
      </c>
      <c r="D178" s="122">
        <f t="shared" si="93"/>
        <v>14.449782207124214</v>
      </c>
      <c r="E178" s="122">
        <f t="shared" si="93"/>
        <v>26.681121567467283</v>
      </c>
      <c r="F178" s="122">
        <f t="shared" si="93"/>
        <v>14.057547093153506</v>
      </c>
      <c r="G178" s="122">
        <f t="shared" si="93"/>
        <v>14.651778708085196</v>
      </c>
      <c r="H178" s="122">
        <f t="shared" si="93"/>
        <v>22.024052229026921</v>
      </c>
      <c r="I178" s="122">
        <f t="shared" si="93"/>
        <v>17.277369152394282</v>
      </c>
      <c r="J178" s="122">
        <f t="shared" si="93"/>
        <v>19.054482190214703</v>
      </c>
      <c r="K178" s="122">
        <f t="shared" si="93"/>
        <v>19.577586889508783</v>
      </c>
      <c r="L178" s="122">
        <f t="shared" si="93"/>
        <v>23.147810037832162</v>
      </c>
      <c r="M178" s="122">
        <f t="shared" si="93"/>
        <v>25.26960572159269</v>
      </c>
      <c r="N178" s="122">
        <f t="shared" si="93"/>
        <v>25.897344352174613</v>
      </c>
      <c r="O178" s="122">
        <f t="shared" si="93"/>
        <v>26.395077027433203</v>
      </c>
      <c r="P178" s="122">
        <f t="shared" si="93"/>
        <v>26.967248117961034</v>
      </c>
      <c r="Q178" s="122">
        <f t="shared" si="93"/>
        <v>27.890283175843368</v>
      </c>
      <c r="R178" s="122">
        <f t="shared" si="93"/>
        <v>30.252916361331618</v>
      </c>
      <c r="S178" s="122">
        <f t="shared" si="93"/>
        <v>30.649659411662363</v>
      </c>
      <c r="T178" s="122">
        <f t="shared" si="93"/>
        <v>27.177894506981215</v>
      </c>
      <c r="U178" s="122">
        <f t="shared" si="93"/>
        <v>25.671220314558489</v>
      </c>
      <c r="V178" s="122">
        <f t="shared" si="93"/>
        <v>24.102929522031108</v>
      </c>
      <c r="W178" s="122">
        <f t="shared" si="93"/>
        <v>26.924287197676101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14.124168339467236</v>
      </c>
      <c r="C179" s="98">
        <f>RES_hhdet_fech!C48</f>
        <v>14.182373366665463</v>
      </c>
      <c r="D179" s="98">
        <f>RES_hhdet_fech!D48</f>
        <v>14.449782207124214</v>
      </c>
      <c r="E179" s="98">
        <f>RES_hhdet_fech!E48</f>
        <v>26.681121567467283</v>
      </c>
      <c r="F179" s="98">
        <f>RES_hhdet_fech!F48</f>
        <v>14.057547093153506</v>
      </c>
      <c r="G179" s="98">
        <f>RES_hhdet_fech!G48</f>
        <v>14.651778708085196</v>
      </c>
      <c r="H179" s="98">
        <f>RES_hhdet_fech!H48</f>
        <v>22.024052229026921</v>
      </c>
      <c r="I179" s="98">
        <f>RES_hhdet_fech!I48</f>
        <v>17.277369152394282</v>
      </c>
      <c r="J179" s="98">
        <f>RES_hhdet_fech!J48</f>
        <v>19.054482190214703</v>
      </c>
      <c r="K179" s="98">
        <f>RES_hhdet_fech!K48</f>
        <v>19.577586889508783</v>
      </c>
      <c r="L179" s="98">
        <f>RES_hhdet_fech!L48</f>
        <v>23.147810037832162</v>
      </c>
      <c r="M179" s="98">
        <f>RES_hhdet_fech!M48</f>
        <v>25.26960572159269</v>
      </c>
      <c r="N179" s="98">
        <f>RES_hhdet_fech!N48</f>
        <v>25.897344352174613</v>
      </c>
      <c r="O179" s="98">
        <f>RES_hhdet_fech!O48</f>
        <v>26.395077027433203</v>
      </c>
      <c r="P179" s="98">
        <f>RES_hhdet_fech!P48</f>
        <v>26.967248117961034</v>
      </c>
      <c r="Q179" s="98">
        <f>RES_hhdet_fech!Q48</f>
        <v>27.890283175843368</v>
      </c>
      <c r="R179" s="98">
        <f>RES_hhdet_fech!R48</f>
        <v>30.252916361331618</v>
      </c>
      <c r="S179" s="98">
        <f>RES_hhdet_fech!S48</f>
        <v>30.649659411662363</v>
      </c>
      <c r="T179" s="98">
        <f>RES_hhdet_fech!T48</f>
        <v>27.177894506981215</v>
      </c>
      <c r="U179" s="98">
        <f>RES_hhdet_fech!U48</f>
        <v>25.671220314558489</v>
      </c>
      <c r="V179" s="98">
        <f>RES_hhdet_fech!V48</f>
        <v>24.102929522031108</v>
      </c>
      <c r="W179" s="98">
        <f>RES_hhdet_fech!W48</f>
        <v>26.924287197676101</v>
      </c>
      <c r="DA179" s="63" t="s">
        <v>2286</v>
      </c>
    </row>
    <row r="180" spans="1:105" ht="12" customHeight="1" x14ac:dyDescent="0.25">
      <c r="A180" s="121" t="s">
        <v>55</v>
      </c>
      <c r="B180" s="122">
        <v>2463.7862997041184</v>
      </c>
      <c r="C180" s="122">
        <v>2754.0247701705403</v>
      </c>
      <c r="D180" s="122">
        <v>2679.3068626544987</v>
      </c>
      <c r="E180" s="122">
        <v>2776.992098460616</v>
      </c>
      <c r="F180" s="122">
        <v>2716.9529102267848</v>
      </c>
      <c r="G180" s="122">
        <v>2857.7268867460098</v>
      </c>
      <c r="H180" s="122">
        <v>3028.0077387179954</v>
      </c>
      <c r="I180" s="122">
        <v>2301.2373399366493</v>
      </c>
      <c r="J180" s="122">
        <v>2959.1060257084578</v>
      </c>
      <c r="K180" s="122">
        <v>2825.7045442979665</v>
      </c>
      <c r="L180" s="122">
        <v>2762.4213197401655</v>
      </c>
      <c r="M180" s="122">
        <v>2839.3569927319386</v>
      </c>
      <c r="N180" s="122">
        <v>2877.9355199328324</v>
      </c>
      <c r="O180" s="122">
        <v>2349.6465550325038</v>
      </c>
      <c r="P180" s="122">
        <v>2516.9333153688567</v>
      </c>
      <c r="Q180" s="122">
        <v>2390.9925582404076</v>
      </c>
      <c r="R180" s="122">
        <v>2352.8177389972143</v>
      </c>
      <c r="S180" s="122">
        <v>2585.2912176305399</v>
      </c>
      <c r="T180" s="122">
        <v>2400.949932966545</v>
      </c>
      <c r="U180" s="122">
        <v>2742.3089365238347</v>
      </c>
      <c r="V180" s="122">
        <v>3041.3520896380151</v>
      </c>
      <c r="W180" s="122">
        <v>2046.8148594393931</v>
      </c>
      <c r="DA180" s="130" t="s">
        <v>2287</v>
      </c>
    </row>
    <row r="181" spans="1:105" ht="12" customHeight="1" x14ac:dyDescent="0.25">
      <c r="A181" s="97" t="s">
        <v>138</v>
      </c>
      <c r="B181" s="98">
        <v>2506.6295171582638</v>
      </c>
      <c r="C181" s="98">
        <v>2831.1289479686634</v>
      </c>
      <c r="D181" s="98">
        <v>2738.3743500792416</v>
      </c>
      <c r="E181" s="98">
        <v>2844.7934850852857</v>
      </c>
      <c r="F181" s="98">
        <v>2774.6035645452343</v>
      </c>
      <c r="G181" s="98">
        <v>2933.6035206515967</v>
      </c>
      <c r="H181" s="98">
        <v>3131.0569796241407</v>
      </c>
      <c r="I181" s="98">
        <v>2305.4157548292951</v>
      </c>
      <c r="J181" s="98">
        <v>3055.827249602693</v>
      </c>
      <c r="K181" s="98">
        <v>2906.9372709265695</v>
      </c>
      <c r="L181" s="98">
        <v>2831.5175547804761</v>
      </c>
      <c r="M181" s="98">
        <v>2916.96969755286</v>
      </c>
      <c r="N181" s="98">
        <v>3014.5868295254149</v>
      </c>
      <c r="O181" s="98">
        <v>2430.6181066514291</v>
      </c>
      <c r="P181" s="98">
        <v>2761.108230007057</v>
      </c>
      <c r="Q181" s="98">
        <v>2578.6847160035072</v>
      </c>
      <c r="R181" s="98">
        <v>2503.5117966099369</v>
      </c>
      <c r="S181" s="98">
        <v>2732.235103181687</v>
      </c>
      <c r="T181" s="98">
        <v>2453.3307611892883</v>
      </c>
      <c r="U181" s="98">
        <v>2853.9554820591152</v>
      </c>
      <c r="V181" s="98">
        <v>3198.7259002153319</v>
      </c>
      <c r="W181" s="98">
        <v>2038.1526556532078</v>
      </c>
      <c r="DA181" s="63" t="s">
        <v>2288</v>
      </c>
    </row>
    <row r="182" spans="1:105" ht="12" customHeight="1" x14ac:dyDescent="0.25">
      <c r="A182" s="97" t="s">
        <v>137</v>
      </c>
      <c r="B182" s="98">
        <v>1944.2373524140362</v>
      </c>
      <c r="C182" s="98">
        <v>2164.2220562959983</v>
      </c>
      <c r="D182" s="98">
        <v>2106.079973987235</v>
      </c>
      <c r="E182" s="98">
        <v>2182.9289539057222</v>
      </c>
      <c r="F182" s="98">
        <v>2163.8544845766096</v>
      </c>
      <c r="G182" s="98">
        <v>2279.6024604461709</v>
      </c>
      <c r="H182" s="98">
        <v>2429.6322433146211</v>
      </c>
      <c r="I182" s="98">
        <v>1834.840721349839</v>
      </c>
      <c r="J182" s="98">
        <v>2385.3839638135619</v>
      </c>
      <c r="K182" s="98">
        <v>2283.6641516449931</v>
      </c>
      <c r="L182" s="98">
        <v>2237.4018207113222</v>
      </c>
      <c r="M182" s="98">
        <v>2339.1045327063389</v>
      </c>
      <c r="N182" s="98">
        <v>2436.6840706804555</v>
      </c>
      <c r="O182" s="98">
        <v>2002.282943553995</v>
      </c>
      <c r="P182" s="98">
        <v>2183.6750667346287</v>
      </c>
      <c r="Q182" s="98">
        <v>2042.0599766728335</v>
      </c>
      <c r="R182" s="98">
        <v>1996.1667214062827</v>
      </c>
      <c r="S182" s="98">
        <v>2227.9619628148935</v>
      </c>
      <c r="T182" s="98">
        <v>2009.5353338568955</v>
      </c>
      <c r="U182" s="98">
        <v>2349.3537906630513</v>
      </c>
      <c r="V182" s="98">
        <v>2635.8831113933252</v>
      </c>
      <c r="W182" s="98">
        <v>1721.98613802201</v>
      </c>
      <c r="DA182" s="63" t="s">
        <v>2289</v>
      </c>
    </row>
    <row r="183" spans="1:105" ht="12" customHeight="1" x14ac:dyDescent="0.25">
      <c r="A183" s="100" t="s">
        <v>216</v>
      </c>
      <c r="B183" s="101">
        <v>1089.5151068215371</v>
      </c>
      <c r="C183" s="101">
        <v>1160.9491659871048</v>
      </c>
      <c r="D183" s="101">
        <v>1153.3375861560435</v>
      </c>
      <c r="E183" s="101">
        <v>1190.7096285010161</v>
      </c>
      <c r="F183" s="101">
        <v>1242.5352984932097</v>
      </c>
      <c r="G183" s="101">
        <v>1290.5143474497786</v>
      </c>
      <c r="H183" s="101">
        <v>1364.5871668797324</v>
      </c>
      <c r="I183" s="101">
        <v>1115.4328366248269</v>
      </c>
      <c r="J183" s="101">
        <v>1338.7212943714626</v>
      </c>
      <c r="K183" s="101">
        <v>1291.5781457055111</v>
      </c>
      <c r="L183" s="101">
        <v>1256.3889293420245</v>
      </c>
      <c r="M183" s="101">
        <v>1352.1189366003741</v>
      </c>
      <c r="N183" s="101">
        <v>1411.1064984067107</v>
      </c>
      <c r="O183" s="101">
        <v>1196.782507683746</v>
      </c>
      <c r="P183" s="101">
        <v>1175.8272518980652</v>
      </c>
      <c r="Q183" s="101">
        <v>1083.7668761630534</v>
      </c>
      <c r="R183" s="101">
        <v>1062.5638616580682</v>
      </c>
      <c r="S183" s="101">
        <v>1236.4414725877195</v>
      </c>
      <c r="T183" s="101">
        <v>1021.7040497334284</v>
      </c>
      <c r="U183" s="101">
        <v>1189.7001841651909</v>
      </c>
      <c r="V183" s="101">
        <v>1262.4770051920666</v>
      </c>
      <c r="W183" s="101">
        <v>898.38496509190657</v>
      </c>
      <c r="DA183" s="131" t="s">
        <v>2290</v>
      </c>
    </row>
    <row r="184" spans="1:105" ht="12" customHeight="1" x14ac:dyDescent="0.25">
      <c r="A184" s="103" t="s">
        <v>52</v>
      </c>
      <c r="B184" s="104">
        <v>854.72224559249912</v>
      </c>
      <c r="C184" s="104">
        <v>1003.2728903088937</v>
      </c>
      <c r="D184" s="104">
        <v>952.74238783119165</v>
      </c>
      <c r="E184" s="104">
        <v>992.21932540470641</v>
      </c>
      <c r="F184" s="104">
        <v>921.31918608339993</v>
      </c>
      <c r="G184" s="104">
        <v>989.08811299639228</v>
      </c>
      <c r="H184" s="104">
        <v>1065.0450764348889</v>
      </c>
      <c r="I184" s="104">
        <v>719.40788472501242</v>
      </c>
      <c r="J184" s="104">
        <v>1046.6626694420993</v>
      </c>
      <c r="K184" s="104">
        <v>992.08600593948256</v>
      </c>
      <c r="L184" s="104">
        <v>981.0128913692979</v>
      </c>
      <c r="M184" s="104">
        <v>986.98559610596476</v>
      </c>
      <c r="N184" s="104">
        <v>1025.5775722737453</v>
      </c>
      <c r="O184" s="104">
        <v>805.50043587024913</v>
      </c>
      <c r="P184" s="104">
        <v>1007.8478148365637</v>
      </c>
      <c r="Q184" s="104">
        <v>958.29310050978017</v>
      </c>
      <c r="R184" s="104">
        <v>933.60285974821431</v>
      </c>
      <c r="S184" s="104">
        <v>991.52049022717426</v>
      </c>
      <c r="T184" s="104">
        <v>987.83128412346673</v>
      </c>
      <c r="U184" s="104">
        <v>1159.6536064978598</v>
      </c>
      <c r="V184" s="104">
        <v>1373.4061062012588</v>
      </c>
      <c r="W184" s="104">
        <v>823.60117293010353</v>
      </c>
      <c r="DA184" s="132" t="s">
        <v>2291</v>
      </c>
    </row>
    <row r="185" spans="1:105" ht="12" customHeight="1" x14ac:dyDescent="0.25">
      <c r="A185" s="106" t="s">
        <v>122</v>
      </c>
      <c r="B185" s="101">
        <v>2121.126268343738</v>
      </c>
      <c r="C185" s="101">
        <v>2120.0921144870063</v>
      </c>
      <c r="D185" s="101">
        <v>2213.6661217580822</v>
      </c>
      <c r="E185" s="101">
        <v>2252.9757090862986</v>
      </c>
      <c r="F185" s="101">
        <v>2284.5480869029998</v>
      </c>
      <c r="G185" s="101">
        <v>2272.7462991242314</v>
      </c>
      <c r="H185" s="101">
        <v>2211.0132178810054</v>
      </c>
      <c r="I185" s="101">
        <v>2401.6174184844849</v>
      </c>
      <c r="J185" s="101">
        <v>2225.1552687245103</v>
      </c>
      <c r="K185" s="101">
        <v>2252.7807754867722</v>
      </c>
      <c r="L185" s="101">
        <v>2295.9567072003197</v>
      </c>
      <c r="M185" s="101">
        <v>2460.9895896296266</v>
      </c>
      <c r="N185" s="101">
        <v>2329.420387606257</v>
      </c>
      <c r="O185" s="101">
        <v>2266.8344938494201</v>
      </c>
      <c r="P185" s="101">
        <v>2047.3595900688492</v>
      </c>
      <c r="Q185" s="101">
        <v>2115.3273927515829</v>
      </c>
      <c r="R185" s="101">
        <v>2131.5701593255981</v>
      </c>
      <c r="S185" s="101">
        <v>2301.6175247188967</v>
      </c>
      <c r="T185" s="101">
        <v>2424.8696031375407</v>
      </c>
      <c r="U185" s="101">
        <v>2329.3143842729978</v>
      </c>
      <c r="V185" s="101">
        <v>2231.200267781549</v>
      </c>
      <c r="W185" s="101">
        <v>2315.2246385830067</v>
      </c>
      <c r="DA185" s="131" t="s">
        <v>2292</v>
      </c>
    </row>
    <row r="186" spans="1:105" ht="12" customHeight="1" x14ac:dyDescent="0.25">
      <c r="A186" s="107" t="s">
        <v>121</v>
      </c>
      <c r="B186" s="104">
        <v>1821.281944776749</v>
      </c>
      <c r="C186" s="104">
        <v>1808.296490414803</v>
      </c>
      <c r="D186" s="104">
        <v>1896.2969159641764</v>
      </c>
      <c r="E186" s="104">
        <v>1930.485156690095</v>
      </c>
      <c r="F186" s="104">
        <v>1981.1331852422989</v>
      </c>
      <c r="G186" s="104">
        <v>1975.7724716670489</v>
      </c>
      <c r="H186" s="104">
        <v>1932.233539992035</v>
      </c>
      <c r="I186" s="104">
        <v>2132.1535713233452</v>
      </c>
      <c r="J186" s="104">
        <v>1952.1420807708616</v>
      </c>
      <c r="K186" s="104">
        <v>1979.5957300967289</v>
      </c>
      <c r="L186" s="104">
        <v>2018.2692251900528</v>
      </c>
      <c r="M186" s="104">
        <v>2174.1905804442235</v>
      </c>
      <c r="N186" s="104">
        <v>2069.7285704185128</v>
      </c>
      <c r="O186" s="104">
        <v>2028.6044343839994</v>
      </c>
      <c r="P186" s="104">
        <v>1805.5762742169873</v>
      </c>
      <c r="Q186" s="104">
        <v>1864.0610089291638</v>
      </c>
      <c r="R186" s="104">
        <v>1883.4309704926332</v>
      </c>
      <c r="S186" s="104">
        <v>2045.6494840574921</v>
      </c>
      <c r="T186" s="104">
        <v>2136.3920900838611</v>
      </c>
      <c r="U186" s="104">
        <v>2055.3493262088982</v>
      </c>
      <c r="V186" s="104">
        <v>2020.1607271179735</v>
      </c>
      <c r="W186" s="104">
        <v>2151.8528477617501</v>
      </c>
      <c r="DA186" s="132" t="s">
        <v>2293</v>
      </c>
    </row>
    <row r="187" spans="1:105" ht="12" customHeight="1" x14ac:dyDescent="0.25">
      <c r="A187" s="108" t="s">
        <v>53</v>
      </c>
      <c r="B187" s="98">
        <v>922.68768519742173</v>
      </c>
      <c r="C187" s="98">
        <v>870.90881052761301</v>
      </c>
      <c r="D187" s="98">
        <v>934.65035528459703</v>
      </c>
      <c r="E187" s="98">
        <v>947.3254239217946</v>
      </c>
      <c r="F187" s="98">
        <v>1029.0568474011495</v>
      </c>
      <c r="G187" s="98">
        <v>1008.8268208861751</v>
      </c>
      <c r="H187" s="98">
        <v>976.0027126921957</v>
      </c>
      <c r="I187" s="98">
        <v>1182.680182423916</v>
      </c>
      <c r="J187" s="98">
        <v>987.03573793733949</v>
      </c>
      <c r="K187" s="98">
        <v>1012.9011235194433</v>
      </c>
      <c r="L187" s="98">
        <v>1024.296034352061</v>
      </c>
      <c r="M187" s="98">
        <v>1146.2330334488283</v>
      </c>
      <c r="N187" s="98">
        <v>1092.7014968997826</v>
      </c>
      <c r="O187" s="98">
        <v>1110.277055627748</v>
      </c>
      <c r="P187" s="98">
        <v>880.1021463858782</v>
      </c>
      <c r="Q187" s="98">
        <v>903.66111031604942</v>
      </c>
      <c r="R187" s="98">
        <v>923.41962799265491</v>
      </c>
      <c r="S187" s="98">
        <v>1062.2139639819072</v>
      </c>
      <c r="T187" s="98">
        <v>1023.8142614898455</v>
      </c>
      <c r="U187" s="98">
        <v>992.1505721975808</v>
      </c>
      <c r="V187" s="98">
        <v>908.69238427961477</v>
      </c>
      <c r="W187" s="98">
        <v>1052.9970246208832</v>
      </c>
      <c r="DA187" s="63" t="s">
        <v>2294</v>
      </c>
    </row>
    <row r="188" spans="1:105" ht="12" customHeight="1" x14ac:dyDescent="0.25">
      <c r="A188" s="108" t="s">
        <v>52</v>
      </c>
      <c r="B188" s="98">
        <v>898.59425957932717</v>
      </c>
      <c r="C188" s="98">
        <v>937.3876798871903</v>
      </c>
      <c r="D188" s="98">
        <v>961.64656067957901</v>
      </c>
      <c r="E188" s="98">
        <v>983.15973276830039</v>
      </c>
      <c r="F188" s="98">
        <v>952.07633784114898</v>
      </c>
      <c r="G188" s="98">
        <v>966.94565078087362</v>
      </c>
      <c r="H188" s="98">
        <v>956.23082729983889</v>
      </c>
      <c r="I188" s="98">
        <v>949.4733888994291</v>
      </c>
      <c r="J188" s="98">
        <v>965.10634283352215</v>
      </c>
      <c r="K188" s="98">
        <v>966.69460657728553</v>
      </c>
      <c r="L188" s="98">
        <v>993.97319083799152</v>
      </c>
      <c r="M188" s="98">
        <v>1027.9575469953952</v>
      </c>
      <c r="N188" s="98">
        <v>977.02707351873062</v>
      </c>
      <c r="O188" s="98">
        <v>918.32737875625173</v>
      </c>
      <c r="P188" s="98">
        <v>925.47412783110917</v>
      </c>
      <c r="Q188" s="98">
        <v>960.3998986131146</v>
      </c>
      <c r="R188" s="98">
        <v>960.01134249997767</v>
      </c>
      <c r="S188" s="98">
        <v>983.43552007558492</v>
      </c>
      <c r="T188" s="98">
        <v>1112.5778285940155</v>
      </c>
      <c r="U188" s="98">
        <v>1063.1987540113178</v>
      </c>
      <c r="V188" s="98">
        <v>1111.4683428383585</v>
      </c>
      <c r="W188" s="98">
        <v>1098.8558231408667</v>
      </c>
      <c r="DA188" s="63" t="s">
        <v>2295</v>
      </c>
    </row>
    <row r="189" spans="1:105" ht="12" customHeight="1" x14ac:dyDescent="0.25">
      <c r="A189" s="121" t="s">
        <v>54</v>
      </c>
      <c r="B189" s="122">
        <v>812.28327326602562</v>
      </c>
      <c r="C189" s="122">
        <v>841.74363415201753</v>
      </c>
      <c r="D189" s="122">
        <v>862.26984057264906</v>
      </c>
      <c r="E189" s="122">
        <v>879.83060523449672</v>
      </c>
      <c r="F189" s="122">
        <v>904.47961536056971</v>
      </c>
      <c r="G189" s="122">
        <v>921.05356177873898</v>
      </c>
      <c r="H189" s="122">
        <v>899.4204933793975</v>
      </c>
      <c r="I189" s="122">
        <v>848.4926083032226</v>
      </c>
      <c r="J189" s="122">
        <v>809.13549928198051</v>
      </c>
      <c r="K189" s="122">
        <v>804.45343765777159</v>
      </c>
      <c r="L189" s="122">
        <v>823.42763942246415</v>
      </c>
      <c r="M189" s="122">
        <v>754.49500926000655</v>
      </c>
      <c r="N189" s="122">
        <v>762.66878436346724</v>
      </c>
      <c r="O189" s="122">
        <v>756.72679598315528</v>
      </c>
      <c r="P189" s="122">
        <v>721.55486692405657</v>
      </c>
      <c r="Q189" s="122">
        <v>689.95621366587375</v>
      </c>
      <c r="R189" s="122">
        <v>662.95907024315159</v>
      </c>
      <c r="S189" s="122">
        <v>706.26110577319469</v>
      </c>
      <c r="T189" s="122">
        <v>666.65254941144894</v>
      </c>
      <c r="U189" s="122">
        <v>658.90949482834344</v>
      </c>
      <c r="V189" s="122">
        <v>638.30297773326538</v>
      </c>
      <c r="W189" s="122">
        <v>666.19758687440947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812.28327326602562</v>
      </c>
      <c r="C191" s="33">
        <v>841.74363415201753</v>
      </c>
      <c r="D191" s="33">
        <v>862.26984057264906</v>
      </c>
      <c r="E191" s="33">
        <v>879.83060523449672</v>
      </c>
      <c r="F191" s="33">
        <v>904.47961536056971</v>
      </c>
      <c r="G191" s="33">
        <v>921.05356177873898</v>
      </c>
      <c r="H191" s="33">
        <v>899.4204933793975</v>
      </c>
      <c r="I191" s="33">
        <v>848.4926083032226</v>
      </c>
      <c r="J191" s="33">
        <v>809.13549928198051</v>
      </c>
      <c r="K191" s="33">
        <v>804.45343765777159</v>
      </c>
      <c r="L191" s="33">
        <v>823.42763942246415</v>
      </c>
      <c r="M191" s="33">
        <v>754.49500926000655</v>
      </c>
      <c r="N191" s="33">
        <v>762.66878436346724</v>
      </c>
      <c r="O191" s="33">
        <v>756.72679598315528</v>
      </c>
      <c r="P191" s="33">
        <v>721.55486692405657</v>
      </c>
      <c r="Q191" s="33">
        <v>689.95621366587375</v>
      </c>
      <c r="R191" s="33">
        <v>662.95907024315159</v>
      </c>
      <c r="S191" s="33">
        <v>706.26110577319469</v>
      </c>
      <c r="T191" s="33">
        <v>666.65254941144894</v>
      </c>
      <c r="U191" s="33">
        <v>658.90949482834344</v>
      </c>
      <c r="V191" s="33">
        <v>638.30297773326538</v>
      </c>
      <c r="W191" s="33">
        <v>666.19758687440947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10700.832294247493</v>
      </c>
      <c r="C193" s="117">
        <f t="shared" si="94"/>
        <v>12359.75389656657</v>
      </c>
      <c r="D193" s="117">
        <f t="shared" si="94"/>
        <v>11395.296601437187</v>
      </c>
      <c r="E193" s="117">
        <f t="shared" si="94"/>
        <v>11479.858517131759</v>
      </c>
      <c r="F193" s="117">
        <f t="shared" si="94"/>
        <v>10832.53112305162</v>
      </c>
      <c r="G193" s="117">
        <f t="shared" si="94"/>
        <v>11139.914589266098</v>
      </c>
      <c r="H193" s="117">
        <f t="shared" si="94"/>
        <v>12159.982045689658</v>
      </c>
      <c r="I193" s="117">
        <f t="shared" si="94"/>
        <v>8115.0749988662037</v>
      </c>
      <c r="J193" s="117">
        <f t="shared" si="94"/>
        <v>11639.235008292921</v>
      </c>
      <c r="K193" s="117">
        <f t="shared" si="94"/>
        <v>10727.080090036403</v>
      </c>
      <c r="L193" s="117">
        <f t="shared" si="94"/>
        <v>11291.48729146892</v>
      </c>
      <c r="M193" s="117">
        <f t="shared" si="94"/>
        <v>10230.551275017915</v>
      </c>
      <c r="N193" s="117">
        <f t="shared" si="94"/>
        <v>11089.489309541908</v>
      </c>
      <c r="O193" s="117">
        <f t="shared" si="94"/>
        <v>12155.218302805899</v>
      </c>
      <c r="P193" s="117">
        <f t="shared" si="94"/>
        <v>10707.645618360697</v>
      </c>
      <c r="Q193" s="117">
        <f t="shared" si="94"/>
        <v>10626.70835821993</v>
      </c>
      <c r="R193" s="117">
        <f t="shared" ref="R193:V193" si="95">R194+R197+R199+R208</f>
        <v>10816.136836450138</v>
      </c>
      <c r="S193" s="117">
        <f t="shared" si="95"/>
        <v>11283.180052504496</v>
      </c>
      <c r="T193" s="117">
        <f t="shared" si="95"/>
        <v>10197.922295697375</v>
      </c>
      <c r="U193" s="117">
        <f t="shared" si="95"/>
        <v>11976.983585678474</v>
      </c>
      <c r="V193" s="117">
        <f t="shared" si="95"/>
        <v>13572.794233068586</v>
      </c>
      <c r="W193" s="117">
        <f t="shared" ref="W193" si="96">W194+W197+W199+W208</f>
        <v>9460.8634953917881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8535.9368360798744</v>
      </c>
      <c r="C194" s="122">
        <f t="shared" si="97"/>
        <v>9988.8977525237133</v>
      </c>
      <c r="D194" s="122">
        <f t="shared" si="97"/>
        <v>9045.2135428699403</v>
      </c>
      <c r="E194" s="122">
        <f t="shared" si="97"/>
        <v>9020.7644801469396</v>
      </c>
      <c r="F194" s="122">
        <f t="shared" si="97"/>
        <v>8408.7234440323627</v>
      </c>
      <c r="G194" s="122">
        <f t="shared" si="97"/>
        <v>8604.1233253547671</v>
      </c>
      <c r="H194" s="122">
        <f t="shared" si="97"/>
        <v>9503.109266164056</v>
      </c>
      <c r="I194" s="122">
        <f t="shared" si="97"/>
        <v>5945.3473609754838</v>
      </c>
      <c r="J194" s="122">
        <f t="shared" si="97"/>
        <v>9079.5524549390557</v>
      </c>
      <c r="K194" s="122">
        <f t="shared" si="97"/>
        <v>8238.0426215246916</v>
      </c>
      <c r="L194" s="122">
        <f t="shared" si="97"/>
        <v>8800.2397470442065</v>
      </c>
      <c r="M194" s="122">
        <f t="shared" si="97"/>
        <v>7704.877862241312</v>
      </c>
      <c r="N194" s="122">
        <f t="shared" si="97"/>
        <v>8487.1417012285256</v>
      </c>
      <c r="O194" s="122">
        <f t="shared" si="97"/>
        <v>9836.8455599810459</v>
      </c>
      <c r="P194" s="122">
        <f t="shared" si="97"/>
        <v>8287.8018197764395</v>
      </c>
      <c r="Q194" s="122">
        <f t="shared" si="97"/>
        <v>8288.264775336067</v>
      </c>
      <c r="R194" s="122">
        <f t="shared" ref="R194:V194" si="98">SUM(R195:R196)</f>
        <v>8502.2773461263205</v>
      </c>
      <c r="S194" s="122">
        <f t="shared" si="98"/>
        <v>8743.3850893861381</v>
      </c>
      <c r="T194" s="122">
        <f t="shared" si="98"/>
        <v>7791.263412957037</v>
      </c>
      <c r="U194" s="122">
        <f t="shared" si="98"/>
        <v>9299.229159075343</v>
      </c>
      <c r="V194" s="122">
        <f t="shared" si="98"/>
        <v>10649.911774596974</v>
      </c>
      <c r="W194" s="122">
        <f t="shared" ref="W194" si="99">SUM(W195:W196)</f>
        <v>7212.2174693094094</v>
      </c>
      <c r="DA194" s="130" t="s">
        <v>2450</v>
      </c>
    </row>
    <row r="195" spans="1:105" ht="12" customHeight="1" x14ac:dyDescent="0.25">
      <c r="A195" s="97" t="s">
        <v>216</v>
      </c>
      <c r="B195" s="98">
        <v>8333.8922293500837</v>
      </c>
      <c r="C195" s="98">
        <v>9755.4492945709808</v>
      </c>
      <c r="D195" s="98">
        <v>8837.2525646512931</v>
      </c>
      <c r="E195" s="98">
        <v>8818.4361999582616</v>
      </c>
      <c r="F195" s="98">
        <v>8221.7331230969758</v>
      </c>
      <c r="G195" s="98">
        <v>8415.057620595835</v>
      </c>
      <c r="H195" s="98">
        <v>9299.0838149509327</v>
      </c>
      <c r="I195" s="98">
        <v>5820.0077043992878</v>
      </c>
      <c r="J195" s="98">
        <v>8890.0039486599853</v>
      </c>
      <c r="K195" s="98">
        <v>8068.2178500621694</v>
      </c>
      <c r="L195" s="98">
        <v>8621.3395940316586</v>
      </c>
      <c r="M195" s="98">
        <v>7550.9004991313668</v>
      </c>
      <c r="N195" s="98">
        <v>8318.8219399466634</v>
      </c>
      <c r="O195" s="98">
        <v>9642.7216040207441</v>
      </c>
      <c r="P195" s="98">
        <v>8124.4746200499703</v>
      </c>
      <c r="Q195" s="98">
        <v>8125.31962219244</v>
      </c>
      <c r="R195" s="98">
        <v>8337.3407378509783</v>
      </c>
      <c r="S195" s="98">
        <v>8575.5877530331873</v>
      </c>
      <c r="T195" s="98">
        <v>7642.3672794901004</v>
      </c>
      <c r="U195" s="98">
        <v>9124.0099911127927</v>
      </c>
      <c r="V195" s="98">
        <v>10449.541609086831</v>
      </c>
      <c r="W195" s="98">
        <v>7077.7776150993814</v>
      </c>
      <c r="DA195" s="63" t="s">
        <v>2451</v>
      </c>
    </row>
    <row r="196" spans="1:105" ht="12" customHeight="1" x14ac:dyDescent="0.25">
      <c r="A196" s="97" t="s">
        <v>53</v>
      </c>
      <c r="B196" s="98">
        <v>202.04460672978993</v>
      </c>
      <c r="C196" s="98">
        <v>233.44845795273244</v>
      </c>
      <c r="D196" s="98">
        <v>207.96097821864726</v>
      </c>
      <c r="E196" s="98">
        <v>202.32828018867798</v>
      </c>
      <c r="F196" s="98">
        <v>186.99032093538651</v>
      </c>
      <c r="G196" s="98">
        <v>189.06570475893292</v>
      </c>
      <c r="H196" s="98">
        <v>204.02545121312247</v>
      </c>
      <c r="I196" s="98">
        <v>125.33965657619555</v>
      </c>
      <c r="J196" s="98">
        <v>189.54850627907058</v>
      </c>
      <c r="K196" s="98">
        <v>169.82477146252145</v>
      </c>
      <c r="L196" s="98">
        <v>178.90015301254732</v>
      </c>
      <c r="M196" s="98">
        <v>153.9773631099456</v>
      </c>
      <c r="N196" s="98">
        <v>168.31976128186264</v>
      </c>
      <c r="O196" s="98">
        <v>194.12395596030126</v>
      </c>
      <c r="P196" s="98">
        <v>163.32719972646899</v>
      </c>
      <c r="Q196" s="98">
        <v>162.94515314362695</v>
      </c>
      <c r="R196" s="98">
        <v>164.93660827534285</v>
      </c>
      <c r="S196" s="98">
        <v>167.79733635295108</v>
      </c>
      <c r="T196" s="98">
        <v>148.89613346693639</v>
      </c>
      <c r="U196" s="98">
        <v>175.21916796255042</v>
      </c>
      <c r="V196" s="98">
        <v>200.37016551014267</v>
      </c>
      <c r="W196" s="98">
        <v>134.43985421002802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27.18343956553619</v>
      </c>
      <c r="C197" s="122">
        <f t="shared" si="100"/>
        <v>28.223412403438076</v>
      </c>
      <c r="D197" s="122">
        <f t="shared" si="100"/>
        <v>29.857802816750013</v>
      </c>
      <c r="E197" s="122">
        <f t="shared" si="100"/>
        <v>57.769988511007924</v>
      </c>
      <c r="F197" s="122">
        <f t="shared" si="100"/>
        <v>32.155218737327786</v>
      </c>
      <c r="G197" s="122">
        <f t="shared" si="100"/>
        <v>35.654580834612936</v>
      </c>
      <c r="H197" s="122">
        <f t="shared" si="100"/>
        <v>57.737692809931055</v>
      </c>
      <c r="I197" s="122">
        <f t="shared" si="100"/>
        <v>47.088720114628792</v>
      </c>
      <c r="J197" s="122">
        <f t="shared" si="100"/>
        <v>52.952406083562479</v>
      </c>
      <c r="K197" s="122">
        <f t="shared" si="100"/>
        <v>55.789578113299378</v>
      </c>
      <c r="L197" s="122">
        <f t="shared" si="100"/>
        <v>67.940881090788594</v>
      </c>
      <c r="M197" s="122">
        <f t="shared" si="100"/>
        <v>76.698838842528929</v>
      </c>
      <c r="N197" s="122">
        <f t="shared" si="100"/>
        <v>81.805590625357254</v>
      </c>
      <c r="O197" s="122">
        <f t="shared" si="100"/>
        <v>87.430718021574265</v>
      </c>
      <c r="P197" s="122">
        <f t="shared" si="100"/>
        <v>93.030406726583124</v>
      </c>
      <c r="Q197" s="122">
        <f t="shared" si="100"/>
        <v>99.067080831400048</v>
      </c>
      <c r="R197" s="122">
        <f t="shared" si="100"/>
        <v>109.69468855547576</v>
      </c>
      <c r="S197" s="122">
        <f t="shared" si="100"/>
        <v>113.2108477669169</v>
      </c>
      <c r="T197" s="122">
        <f t="shared" si="100"/>
        <v>102.59176391396761</v>
      </c>
      <c r="U197" s="122">
        <f t="shared" si="100"/>
        <v>99.512753195811868</v>
      </c>
      <c r="V197" s="122">
        <f t="shared" si="100"/>
        <v>96.452048182492007</v>
      </c>
      <c r="W197" s="122">
        <f t="shared" si="100"/>
        <v>111.17452460791196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27.18343956553619</v>
      </c>
      <c r="C198" s="98">
        <f>RES_hhdet_tesh!C48</f>
        <v>28.223412403438076</v>
      </c>
      <c r="D198" s="98">
        <f>RES_hhdet_tesh!D48</f>
        <v>29.857802816750013</v>
      </c>
      <c r="E198" s="98">
        <f>RES_hhdet_tesh!E48</f>
        <v>57.769988511007924</v>
      </c>
      <c r="F198" s="98">
        <f>RES_hhdet_tesh!F48</f>
        <v>32.155218737327786</v>
      </c>
      <c r="G198" s="98">
        <f>RES_hhdet_tesh!G48</f>
        <v>35.654580834612936</v>
      </c>
      <c r="H198" s="98">
        <f>RES_hhdet_tesh!H48</f>
        <v>57.737692809931055</v>
      </c>
      <c r="I198" s="98">
        <f>RES_hhdet_tesh!I48</f>
        <v>47.088720114628792</v>
      </c>
      <c r="J198" s="98">
        <f>RES_hhdet_tesh!J48</f>
        <v>52.952406083562479</v>
      </c>
      <c r="K198" s="98">
        <f>RES_hhdet_tesh!K48</f>
        <v>55.789578113299378</v>
      </c>
      <c r="L198" s="98">
        <f>RES_hhdet_tesh!L48</f>
        <v>67.940881090788594</v>
      </c>
      <c r="M198" s="98">
        <f>RES_hhdet_tesh!M48</f>
        <v>76.698838842528929</v>
      </c>
      <c r="N198" s="98">
        <f>RES_hhdet_tesh!N48</f>
        <v>81.805590625357254</v>
      </c>
      <c r="O198" s="98">
        <f>RES_hhdet_tesh!O48</f>
        <v>87.430718021574265</v>
      </c>
      <c r="P198" s="98">
        <f>RES_hhdet_tesh!P48</f>
        <v>93.030406726583124</v>
      </c>
      <c r="Q198" s="98">
        <f>RES_hhdet_tesh!Q48</f>
        <v>99.067080831400048</v>
      </c>
      <c r="R198" s="98">
        <f>RES_hhdet_tesh!R48</f>
        <v>109.69468855547576</v>
      </c>
      <c r="S198" s="98">
        <f>RES_hhdet_tesh!S48</f>
        <v>113.2108477669169</v>
      </c>
      <c r="T198" s="98">
        <f>RES_hhdet_tesh!T48</f>
        <v>102.59176391396761</v>
      </c>
      <c r="U198" s="98">
        <f>RES_hhdet_tesh!U48</f>
        <v>99.512753195811868</v>
      </c>
      <c r="V198" s="98">
        <f>RES_hhdet_tesh!V48</f>
        <v>96.452048182492007</v>
      </c>
      <c r="W198" s="98">
        <f>RES_hhdet_tesh!W48</f>
        <v>111.17452460791196</v>
      </c>
      <c r="DA198" s="63" t="s">
        <v>2454</v>
      </c>
    </row>
    <row r="199" spans="1:105" ht="12" customHeight="1" x14ac:dyDescent="0.25">
      <c r="A199" s="121" t="s">
        <v>55</v>
      </c>
      <c r="B199" s="122">
        <v>1519.4829547871132</v>
      </c>
      <c r="C199" s="122">
        <v>1700.1866092350399</v>
      </c>
      <c r="D199" s="122">
        <v>1660.2461067574163</v>
      </c>
      <c r="E199" s="122">
        <v>1725.6957983036984</v>
      </c>
      <c r="F199" s="122">
        <v>1694.5297541830753</v>
      </c>
      <c r="G199" s="122">
        <v>1787.1843311389862</v>
      </c>
      <c r="H199" s="122">
        <v>1899.3956081994238</v>
      </c>
      <c r="I199" s="122">
        <v>1460.8633020397297</v>
      </c>
      <c r="J199" s="122">
        <v>1874.8502743581732</v>
      </c>
      <c r="K199" s="122">
        <v>1803.8591029315712</v>
      </c>
      <c r="L199" s="122">
        <v>1777.7445628335549</v>
      </c>
      <c r="M199" s="122">
        <v>1856.0108206608666</v>
      </c>
      <c r="N199" s="122">
        <v>1919.1726227952311</v>
      </c>
      <c r="O199" s="122">
        <v>1631.8795494584119</v>
      </c>
      <c r="P199" s="122">
        <v>1753.9480557170211</v>
      </c>
      <c r="Q199" s="122">
        <v>1689.7779467743264</v>
      </c>
      <c r="R199" s="122">
        <v>1673.4713738060293</v>
      </c>
      <c r="S199" s="122">
        <v>1856.5218220633262</v>
      </c>
      <c r="T199" s="122">
        <v>1759.7330712177238</v>
      </c>
      <c r="U199" s="122">
        <v>2032.4134218136792</v>
      </c>
      <c r="V199" s="122">
        <v>2289.9008410286146</v>
      </c>
      <c r="W199" s="122">
        <v>1571.835232985062</v>
      </c>
      <c r="DA199" s="130" t="s">
        <v>2455</v>
      </c>
    </row>
    <row r="200" spans="1:105" ht="12" customHeight="1" x14ac:dyDescent="0.25">
      <c r="A200" s="97" t="s">
        <v>138</v>
      </c>
      <c r="B200" s="98">
        <v>1511.8553549002943</v>
      </c>
      <c r="C200" s="98">
        <v>1711.4732379164327</v>
      </c>
      <c r="D200" s="98">
        <v>1658.7994119182968</v>
      </c>
      <c r="E200" s="98">
        <v>1727.3641367166315</v>
      </c>
      <c r="F200" s="98">
        <v>1689.1070789589849</v>
      </c>
      <c r="G200" s="98">
        <v>1791.3161849174942</v>
      </c>
      <c r="H200" s="98">
        <v>1919.0235479883511</v>
      </c>
      <c r="I200" s="98">
        <v>1417.974648963924</v>
      </c>
      <c r="J200" s="98">
        <v>1889.7861443075185</v>
      </c>
      <c r="K200" s="98">
        <v>1808.6177643343456</v>
      </c>
      <c r="L200" s="98">
        <v>1775.6858912878836</v>
      </c>
      <c r="M200" s="98">
        <v>1846.0015034603657</v>
      </c>
      <c r="N200" s="98">
        <v>1933.5760067543908</v>
      </c>
      <c r="O200" s="98">
        <v>1577.3542195799391</v>
      </c>
      <c r="P200" s="98">
        <v>1798.2576113145749</v>
      </c>
      <c r="Q200" s="98">
        <v>1689.77929709823</v>
      </c>
      <c r="R200" s="98">
        <v>1661.7744615041165</v>
      </c>
      <c r="S200" s="98">
        <v>1859.9545154069535</v>
      </c>
      <c r="T200" s="98">
        <v>1717.1216913454218</v>
      </c>
      <c r="U200" s="98">
        <v>2058.7358374982177</v>
      </c>
      <c r="V200" s="98">
        <v>2353.8978953418841</v>
      </c>
      <c r="W200" s="98">
        <v>1527.3601839796447</v>
      </c>
      <c r="DA200" s="63" t="s">
        <v>2456</v>
      </c>
    </row>
    <row r="201" spans="1:105" ht="12" customHeight="1" x14ac:dyDescent="0.25">
      <c r="A201" s="97" t="s">
        <v>137</v>
      </c>
      <c r="B201" s="98">
        <v>1511.8553549002941</v>
      </c>
      <c r="C201" s="98">
        <v>1711.3769374577093</v>
      </c>
      <c r="D201" s="98">
        <v>1658.6637759758812</v>
      </c>
      <c r="E201" s="98">
        <v>1726.9651460428174</v>
      </c>
      <c r="F201" s="98">
        <v>1688.7692018194548</v>
      </c>
      <c r="G201" s="98">
        <v>1790.7082648176463</v>
      </c>
      <c r="H201" s="98">
        <v>1917.9506575288492</v>
      </c>
      <c r="I201" s="98">
        <v>1417.2770897081291</v>
      </c>
      <c r="J201" s="98">
        <v>1888.6789970958482</v>
      </c>
      <c r="K201" s="98">
        <v>1807.6388771785148</v>
      </c>
      <c r="L201" s="98">
        <v>1775.3525788164138</v>
      </c>
      <c r="M201" s="98">
        <v>1845.9456692662943</v>
      </c>
      <c r="N201" s="98">
        <v>1933.516066161229</v>
      </c>
      <c r="O201" s="98">
        <v>1577.7396292994554</v>
      </c>
      <c r="P201" s="98">
        <v>1795.7275449154104</v>
      </c>
      <c r="Q201" s="98">
        <v>1687.5248879972992</v>
      </c>
      <c r="R201" s="98">
        <v>1659.4978261815488</v>
      </c>
      <c r="S201" s="98">
        <v>1857.3555439241254</v>
      </c>
      <c r="T201" s="98">
        <v>1715.6268228718832</v>
      </c>
      <c r="U201" s="98">
        <v>2055.353473599936</v>
      </c>
      <c r="V201" s="98">
        <v>2350.2232841264431</v>
      </c>
      <c r="W201" s="98">
        <v>1524.739118372459</v>
      </c>
      <c r="DA201" s="63" t="s">
        <v>2457</v>
      </c>
    </row>
    <row r="202" spans="1:105" ht="12" customHeight="1" x14ac:dyDescent="0.25">
      <c r="A202" s="100" t="s">
        <v>216</v>
      </c>
      <c r="B202" s="101">
        <v>657.13310930779494</v>
      </c>
      <c r="C202" s="101">
        <v>708.10404714881531</v>
      </c>
      <c r="D202" s="101">
        <v>705.92138814468944</v>
      </c>
      <c r="E202" s="101">
        <v>734.74582063811124</v>
      </c>
      <c r="F202" s="101">
        <v>767.45001573605509</v>
      </c>
      <c r="G202" s="101">
        <v>801.62015182125367</v>
      </c>
      <c r="H202" s="101">
        <v>852.90558109396011</v>
      </c>
      <c r="I202" s="101">
        <v>697.86920498311667</v>
      </c>
      <c r="J202" s="101">
        <v>842.01632765374893</v>
      </c>
      <c r="K202" s="101">
        <v>815.55287123903247</v>
      </c>
      <c r="L202" s="101">
        <v>794.33968744711569</v>
      </c>
      <c r="M202" s="101">
        <v>858.96007316032944</v>
      </c>
      <c r="N202" s="101">
        <v>907.93849388748356</v>
      </c>
      <c r="O202" s="101">
        <v>772.23919342920624</v>
      </c>
      <c r="P202" s="101">
        <v>787.87973007884648</v>
      </c>
      <c r="Q202" s="101">
        <v>729.23178748751911</v>
      </c>
      <c r="R202" s="101">
        <v>725.89496643333439</v>
      </c>
      <c r="S202" s="101">
        <v>865.83505369695149</v>
      </c>
      <c r="T202" s="101">
        <v>727.79553874841656</v>
      </c>
      <c r="U202" s="101">
        <v>895.69986710207593</v>
      </c>
      <c r="V202" s="101">
        <v>976.81717792518441</v>
      </c>
      <c r="W202" s="101">
        <v>701.13794544235589</v>
      </c>
      <c r="DA202" s="131" t="s">
        <v>2458</v>
      </c>
    </row>
    <row r="203" spans="1:105" ht="12" customHeight="1" x14ac:dyDescent="0.25">
      <c r="A203" s="103" t="s">
        <v>52</v>
      </c>
      <c r="B203" s="104">
        <v>854.72224559249912</v>
      </c>
      <c r="C203" s="104">
        <v>1003.2728903088937</v>
      </c>
      <c r="D203" s="104">
        <v>952.74238783119165</v>
      </c>
      <c r="E203" s="104">
        <v>992.21932540470641</v>
      </c>
      <c r="F203" s="104">
        <v>921.31918608339993</v>
      </c>
      <c r="G203" s="104">
        <v>989.08811299639228</v>
      </c>
      <c r="H203" s="104">
        <v>1065.0450764348889</v>
      </c>
      <c r="I203" s="104">
        <v>719.40788472501242</v>
      </c>
      <c r="J203" s="104">
        <v>1046.6626694420993</v>
      </c>
      <c r="K203" s="104">
        <v>992.08600593948256</v>
      </c>
      <c r="L203" s="104">
        <v>981.0128913692979</v>
      </c>
      <c r="M203" s="104">
        <v>986.98559610596476</v>
      </c>
      <c r="N203" s="104">
        <v>1025.5775722737453</v>
      </c>
      <c r="O203" s="104">
        <v>805.50043587024913</v>
      </c>
      <c r="P203" s="104">
        <v>1007.8478148365637</v>
      </c>
      <c r="Q203" s="104">
        <v>958.29310050978017</v>
      </c>
      <c r="R203" s="104">
        <v>933.60285974821431</v>
      </c>
      <c r="S203" s="104">
        <v>991.52049022717426</v>
      </c>
      <c r="T203" s="104">
        <v>987.83128412346673</v>
      </c>
      <c r="U203" s="104">
        <v>1159.6536064978598</v>
      </c>
      <c r="V203" s="104">
        <v>1373.4061062012588</v>
      </c>
      <c r="W203" s="104">
        <v>823.60117293010353</v>
      </c>
      <c r="DA203" s="132" t="s">
        <v>2459</v>
      </c>
    </row>
    <row r="204" spans="1:105" ht="12" customHeight="1" x14ac:dyDescent="0.25">
      <c r="A204" s="106" t="s">
        <v>122</v>
      </c>
      <c r="B204" s="101">
        <v>1590.4293431313008</v>
      </c>
      <c r="C204" s="101">
        <v>1596.6245020774484</v>
      </c>
      <c r="D204" s="101">
        <v>1673.5268329798432</v>
      </c>
      <c r="E204" s="101">
        <v>1709.7971885153779</v>
      </c>
      <c r="F204" s="101">
        <v>1745.12433681214</v>
      </c>
      <c r="G204" s="101">
        <v>1748.4147037974478</v>
      </c>
      <c r="H204" s="101">
        <v>1716.1700208401712</v>
      </c>
      <c r="I204" s="101">
        <v>1872.2747746906889</v>
      </c>
      <c r="J204" s="101">
        <v>1736.3975723968158</v>
      </c>
      <c r="K204" s="101">
        <v>1760.167670836591</v>
      </c>
      <c r="L204" s="101">
        <v>1797.449125034748</v>
      </c>
      <c r="M204" s="101">
        <v>1932.2011842587535</v>
      </c>
      <c r="N204" s="101">
        <v>1842.0237573474751</v>
      </c>
      <c r="O204" s="101">
        <v>1805.512358079349</v>
      </c>
      <c r="P204" s="101">
        <v>1635.5977149850403</v>
      </c>
      <c r="Q204" s="101">
        <v>1692.5091094778168</v>
      </c>
      <c r="R204" s="101">
        <v>1709.679132166337</v>
      </c>
      <c r="S204" s="101">
        <v>1849.5989198014831</v>
      </c>
      <c r="T204" s="101">
        <v>1951.807502583674</v>
      </c>
      <c r="U204" s="101">
        <v>1878.974128687491</v>
      </c>
      <c r="V204" s="101">
        <v>1866.9440361789382</v>
      </c>
      <c r="W204" s="101">
        <v>1985.458623752038</v>
      </c>
      <c r="DA204" s="131" t="s">
        <v>2460</v>
      </c>
    </row>
    <row r="205" spans="1:105" ht="12" customHeight="1" x14ac:dyDescent="0.25">
      <c r="A205" s="107" t="s">
        <v>121</v>
      </c>
      <c r="B205" s="104">
        <v>1590.429343131301</v>
      </c>
      <c r="C205" s="104">
        <v>1597.1205252716902</v>
      </c>
      <c r="D205" s="104">
        <v>1674.2806198914191</v>
      </c>
      <c r="E205" s="104">
        <v>1710.9125471660652</v>
      </c>
      <c r="F205" s="104">
        <v>1745.780053332719</v>
      </c>
      <c r="G205" s="104">
        <v>1748.8098551251112</v>
      </c>
      <c r="H205" s="104">
        <v>1716.0751966797188</v>
      </c>
      <c r="I205" s="104">
        <v>1871.9558263880604</v>
      </c>
      <c r="J205" s="104">
        <v>1735.9433894083359</v>
      </c>
      <c r="K205" s="104">
        <v>1759.3618385579844</v>
      </c>
      <c r="L205" s="104">
        <v>1796.7688178149401</v>
      </c>
      <c r="M205" s="104">
        <v>1930.4359096495259</v>
      </c>
      <c r="N205" s="104">
        <v>1841.6315138514235</v>
      </c>
      <c r="O205" s="104">
        <v>1805.1654274648615</v>
      </c>
      <c r="P205" s="104">
        <v>1632.4877100626502</v>
      </c>
      <c r="Q205" s="104">
        <v>1688.9604325932187</v>
      </c>
      <c r="R205" s="104">
        <v>1705.9893503440601</v>
      </c>
      <c r="S205" s="104">
        <v>1843.4849931897027</v>
      </c>
      <c r="T205" s="104">
        <v>1943.04883864318</v>
      </c>
      <c r="U205" s="104">
        <v>1869.4558183218935</v>
      </c>
      <c r="V205" s="104">
        <v>1863.9212219815715</v>
      </c>
      <c r="W205" s="104">
        <v>1990.1911224305918</v>
      </c>
      <c r="DA205" s="132" t="s">
        <v>2461</v>
      </c>
    </row>
    <row r="206" spans="1:105" ht="12" customHeight="1" x14ac:dyDescent="0.25">
      <c r="A206" s="108" t="s">
        <v>53</v>
      </c>
      <c r="B206" s="98">
        <v>691.83508355197364</v>
      </c>
      <c r="C206" s="98">
        <v>659.73284538450014</v>
      </c>
      <c r="D206" s="98">
        <v>712.63405921184028</v>
      </c>
      <c r="E206" s="98">
        <v>727.75281439776484</v>
      </c>
      <c r="F206" s="98">
        <v>793.70371549156982</v>
      </c>
      <c r="G206" s="98">
        <v>781.86420434423792</v>
      </c>
      <c r="H206" s="98">
        <v>759.84436937987937</v>
      </c>
      <c r="I206" s="98">
        <v>922.48243748863126</v>
      </c>
      <c r="J206" s="98">
        <v>770.83704657481394</v>
      </c>
      <c r="K206" s="98">
        <v>792.66723198069894</v>
      </c>
      <c r="L206" s="98">
        <v>802.79562697694882</v>
      </c>
      <c r="M206" s="98">
        <v>902.47836265413082</v>
      </c>
      <c r="N206" s="98">
        <v>864.60444033269323</v>
      </c>
      <c r="O206" s="98">
        <v>886.83804870861002</v>
      </c>
      <c r="P206" s="98">
        <v>707.01358223154102</v>
      </c>
      <c r="Q206" s="98">
        <v>728.56053398010431</v>
      </c>
      <c r="R206" s="98">
        <v>745.97800784408207</v>
      </c>
      <c r="S206" s="98">
        <v>860.04947311411797</v>
      </c>
      <c r="T206" s="98">
        <v>830.47101004916419</v>
      </c>
      <c r="U206" s="98">
        <v>806.25706431057631</v>
      </c>
      <c r="V206" s="98">
        <v>752.45287914321329</v>
      </c>
      <c r="W206" s="98">
        <v>891.33529928972473</v>
      </c>
      <c r="DA206" s="63" t="s">
        <v>2462</v>
      </c>
    </row>
    <row r="207" spans="1:105" ht="12" customHeight="1" x14ac:dyDescent="0.25">
      <c r="A207" s="108" t="s">
        <v>52</v>
      </c>
      <c r="B207" s="98">
        <v>898.59425957932717</v>
      </c>
      <c r="C207" s="98">
        <v>937.3876798871903</v>
      </c>
      <c r="D207" s="98">
        <v>961.64656067957901</v>
      </c>
      <c r="E207" s="98">
        <v>983.15973276830039</v>
      </c>
      <c r="F207" s="98">
        <v>952.07633784114898</v>
      </c>
      <c r="G207" s="98">
        <v>966.94565078087362</v>
      </c>
      <c r="H207" s="98">
        <v>956.23082729983889</v>
      </c>
      <c r="I207" s="98">
        <v>949.4733888994291</v>
      </c>
      <c r="J207" s="98">
        <v>965.10634283352215</v>
      </c>
      <c r="K207" s="98">
        <v>966.69460657728553</v>
      </c>
      <c r="L207" s="98">
        <v>993.97319083799152</v>
      </c>
      <c r="M207" s="98">
        <v>1027.9575469953952</v>
      </c>
      <c r="N207" s="98">
        <v>977.02707351873062</v>
      </c>
      <c r="O207" s="98">
        <v>918.32737875625173</v>
      </c>
      <c r="P207" s="98">
        <v>925.47412783110917</v>
      </c>
      <c r="Q207" s="98">
        <v>960.3998986131146</v>
      </c>
      <c r="R207" s="98">
        <v>960.01134249997767</v>
      </c>
      <c r="S207" s="98">
        <v>983.43552007558492</v>
      </c>
      <c r="T207" s="98">
        <v>1112.5778285940155</v>
      </c>
      <c r="U207" s="98">
        <v>1063.1987540113178</v>
      </c>
      <c r="V207" s="98">
        <v>1111.4683428383585</v>
      </c>
      <c r="W207" s="98">
        <v>1098.8558231408667</v>
      </c>
      <c r="DA207" s="63" t="s">
        <v>2463</v>
      </c>
    </row>
    <row r="208" spans="1:105" ht="12" customHeight="1" x14ac:dyDescent="0.25">
      <c r="A208" s="121" t="s">
        <v>54</v>
      </c>
      <c r="B208" s="122">
        <v>618.22906381496955</v>
      </c>
      <c r="C208" s="122">
        <v>642.44612240437857</v>
      </c>
      <c r="D208" s="122">
        <v>659.97914899307875</v>
      </c>
      <c r="E208" s="122">
        <v>675.62825017011085</v>
      </c>
      <c r="F208" s="122">
        <v>697.12270609885547</v>
      </c>
      <c r="G208" s="122">
        <v>712.95235193773181</v>
      </c>
      <c r="H208" s="122">
        <v>699.73947851624621</v>
      </c>
      <c r="I208" s="122">
        <v>661.77561573636092</v>
      </c>
      <c r="J208" s="122">
        <v>631.87987291212767</v>
      </c>
      <c r="K208" s="122">
        <v>629.38878746684122</v>
      </c>
      <c r="L208" s="122">
        <v>645.56210050037066</v>
      </c>
      <c r="M208" s="122">
        <v>592.96375327320823</v>
      </c>
      <c r="N208" s="122">
        <v>601.36939489279337</v>
      </c>
      <c r="O208" s="122">
        <v>599.06247534486658</v>
      </c>
      <c r="P208" s="122">
        <v>572.86533614065354</v>
      </c>
      <c r="Q208" s="122">
        <v>549.5985552781367</v>
      </c>
      <c r="R208" s="122">
        <v>530.69342796231342</v>
      </c>
      <c r="S208" s="122">
        <v>570.06229328811355</v>
      </c>
      <c r="T208" s="122">
        <v>544.33404760864676</v>
      </c>
      <c r="U208" s="122">
        <v>545.82825159364108</v>
      </c>
      <c r="V208" s="122">
        <v>536.52956926050581</v>
      </c>
      <c r="W208" s="122">
        <v>565.63626848940521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618.22906381496955</v>
      </c>
      <c r="C210" s="33">
        <v>642.44612240437857</v>
      </c>
      <c r="D210" s="33">
        <v>659.97914899307875</v>
      </c>
      <c r="E210" s="33">
        <v>675.62825017011085</v>
      </c>
      <c r="F210" s="33">
        <v>697.12270609885547</v>
      </c>
      <c r="G210" s="33">
        <v>712.95235193773181</v>
      </c>
      <c r="H210" s="33">
        <v>699.73947851624621</v>
      </c>
      <c r="I210" s="33">
        <v>661.77561573636092</v>
      </c>
      <c r="J210" s="33">
        <v>631.87987291212767</v>
      </c>
      <c r="K210" s="33">
        <v>629.38878746684122</v>
      </c>
      <c r="L210" s="33">
        <v>645.56210050037066</v>
      </c>
      <c r="M210" s="33">
        <v>592.96375327320823</v>
      </c>
      <c r="N210" s="33">
        <v>601.36939489279337</v>
      </c>
      <c r="O210" s="33">
        <v>599.06247534486658</v>
      </c>
      <c r="P210" s="33">
        <v>572.86533614065354</v>
      </c>
      <c r="Q210" s="33">
        <v>549.5985552781367</v>
      </c>
      <c r="R210" s="33">
        <v>530.69342796231342</v>
      </c>
      <c r="S210" s="33">
        <v>570.06229328811355</v>
      </c>
      <c r="T210" s="33">
        <v>544.33404760864676</v>
      </c>
      <c r="U210" s="33">
        <v>545.82825159364108</v>
      </c>
      <c r="V210" s="33">
        <v>536.52956926050581</v>
      </c>
      <c r="W210" s="33">
        <v>565.63626848940521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4885.9806467942471</v>
      </c>
      <c r="C212" s="117">
        <f t="shared" si="101"/>
        <v>5648.5174966782524</v>
      </c>
      <c r="D212" s="117">
        <f t="shared" si="101"/>
        <v>5125.8052269335203</v>
      </c>
      <c r="E212" s="117">
        <f t="shared" si="101"/>
        <v>5103.6258944774336</v>
      </c>
      <c r="F212" s="117">
        <f t="shared" si="101"/>
        <v>4749.8831656522671</v>
      </c>
      <c r="G212" s="117">
        <f t="shared" si="101"/>
        <v>4839.9958899597341</v>
      </c>
      <c r="H212" s="117">
        <f t="shared" si="101"/>
        <v>5265.5176018189741</v>
      </c>
      <c r="I212" s="117">
        <f t="shared" si="101"/>
        <v>3348.459492455474</v>
      </c>
      <c r="J212" s="117">
        <f t="shared" si="101"/>
        <v>4937.5183422985756</v>
      </c>
      <c r="K212" s="117">
        <f t="shared" si="101"/>
        <v>4450.0081046291407</v>
      </c>
      <c r="L212" s="117">
        <f t="shared" si="101"/>
        <v>4609.0419222005312</v>
      </c>
      <c r="M212" s="117">
        <f t="shared" si="101"/>
        <v>4043.2065947145607</v>
      </c>
      <c r="N212" s="117">
        <f t="shared" si="101"/>
        <v>4261.3218090791706</v>
      </c>
      <c r="O212" s="117">
        <f t="shared" si="101"/>
        <v>4516.8090340359431</v>
      </c>
      <c r="P212" s="117">
        <f t="shared" si="101"/>
        <v>3899.0981793884202</v>
      </c>
      <c r="Q212" s="117">
        <f t="shared" si="101"/>
        <v>3834.335953324503</v>
      </c>
      <c r="R212" s="117">
        <f t="shared" ref="R212:V212" si="102">R213+R216+R218+R227</f>
        <v>3899.1333364414572</v>
      </c>
      <c r="S212" s="117">
        <f t="shared" si="102"/>
        <v>4021.730707808998</v>
      </c>
      <c r="T212" s="117">
        <f t="shared" si="102"/>
        <v>3569.8376481804175</v>
      </c>
      <c r="U212" s="117">
        <f t="shared" si="102"/>
        <v>4221.9216509123617</v>
      </c>
      <c r="V212" s="117">
        <f t="shared" si="102"/>
        <v>4768.4828020424902</v>
      </c>
      <c r="W212" s="117">
        <f t="shared" ref="W212" si="103">W213+W216+W218+W227</f>
        <v>3198.0641059075456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4283.0270248033985</v>
      </c>
      <c r="C213" s="122">
        <f t="shared" si="104"/>
        <v>4968.7279804308992</v>
      </c>
      <c r="D213" s="122">
        <f t="shared" si="104"/>
        <v>4467.5294681401419</v>
      </c>
      <c r="E213" s="122">
        <f t="shared" si="104"/>
        <v>4419.7109594336862</v>
      </c>
      <c r="F213" s="122">
        <f t="shared" si="104"/>
        <v>4082.7306571080817</v>
      </c>
      <c r="G213" s="122">
        <f t="shared" si="104"/>
        <v>4135.0095771389424</v>
      </c>
      <c r="H213" s="122">
        <f t="shared" si="104"/>
        <v>4513.8435300232941</v>
      </c>
      <c r="I213" s="122">
        <f t="shared" si="104"/>
        <v>2793.7074776839286</v>
      </c>
      <c r="J213" s="122">
        <f t="shared" si="104"/>
        <v>4204.8862292220683</v>
      </c>
      <c r="K213" s="122">
        <f t="shared" si="104"/>
        <v>3753.5255212146167</v>
      </c>
      <c r="L213" s="122">
        <f t="shared" si="104"/>
        <v>3929.7415890866537</v>
      </c>
      <c r="M213" s="122">
        <f t="shared" si="104"/>
        <v>3359.9357296012117</v>
      </c>
      <c r="N213" s="122">
        <f t="shared" si="104"/>
        <v>3587.0154113908093</v>
      </c>
      <c r="O213" s="122">
        <f t="shared" si="104"/>
        <v>4026.0406903384687</v>
      </c>
      <c r="P213" s="122">
        <f t="shared" si="104"/>
        <v>3364.4491461964935</v>
      </c>
      <c r="Q213" s="122">
        <f t="shared" si="104"/>
        <v>3343.3489753473777</v>
      </c>
      <c r="R213" s="122">
        <f t="shared" ref="R213:V213" si="105">SUM(R214:R215)</f>
        <v>3408.7639586444002</v>
      </c>
      <c r="S213" s="122">
        <f t="shared" si="105"/>
        <v>3461.7628953721864</v>
      </c>
      <c r="T213" s="122">
        <f t="shared" si="105"/>
        <v>3042.1450500182755</v>
      </c>
      <c r="U213" s="122">
        <f t="shared" si="105"/>
        <v>3573.9494303627675</v>
      </c>
      <c r="V213" s="122">
        <f t="shared" si="105"/>
        <v>4035.9838740219639</v>
      </c>
      <c r="W213" s="122">
        <f t="shared" ref="W213" si="106">SUM(W214:W215)</f>
        <v>2712.5265823894415</v>
      </c>
      <c r="DA213" s="130" t="s">
        <v>2618</v>
      </c>
    </row>
    <row r="214" spans="1:105" ht="12" customHeight="1" x14ac:dyDescent="0.25">
      <c r="A214" s="97" t="s">
        <v>216</v>
      </c>
      <c r="B214" s="98">
        <v>4283.0270248033985</v>
      </c>
      <c r="C214" s="98">
        <v>4968.7279804308992</v>
      </c>
      <c r="D214" s="98">
        <v>4467.5294681401419</v>
      </c>
      <c r="E214" s="98">
        <v>4419.7109594336862</v>
      </c>
      <c r="F214" s="98">
        <v>4082.7306571080817</v>
      </c>
      <c r="G214" s="98">
        <v>4135.0095771389424</v>
      </c>
      <c r="H214" s="98">
        <v>4513.8435300232941</v>
      </c>
      <c r="I214" s="98">
        <v>2793.7074776839286</v>
      </c>
      <c r="J214" s="98">
        <v>4204.8862292220683</v>
      </c>
      <c r="K214" s="98">
        <v>3753.5255212146167</v>
      </c>
      <c r="L214" s="98">
        <v>3929.7415890866537</v>
      </c>
      <c r="M214" s="98">
        <v>3359.9357296012117</v>
      </c>
      <c r="N214" s="98">
        <v>3587.0154113908093</v>
      </c>
      <c r="O214" s="98">
        <v>4026.0406903384687</v>
      </c>
      <c r="P214" s="98">
        <v>3364.4491461964935</v>
      </c>
      <c r="Q214" s="98">
        <v>3343.3489753473777</v>
      </c>
      <c r="R214" s="98">
        <v>3408.7639586444002</v>
      </c>
      <c r="S214" s="98">
        <v>3461.7628953721864</v>
      </c>
      <c r="T214" s="98">
        <v>3042.1450500182755</v>
      </c>
      <c r="U214" s="98">
        <v>3573.9494303627675</v>
      </c>
      <c r="V214" s="98">
        <v>4035.9838740219639</v>
      </c>
      <c r="W214" s="98">
        <v>2712.5265823894415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602.95362199084855</v>
      </c>
      <c r="C218" s="122">
        <v>679.7895162473535</v>
      </c>
      <c r="D218" s="122">
        <v>658.27575879337871</v>
      </c>
      <c r="E218" s="122">
        <v>683.91493504374773</v>
      </c>
      <c r="F218" s="122">
        <v>667.15250854418503</v>
      </c>
      <c r="G218" s="122">
        <v>704.98631282079157</v>
      </c>
      <c r="H218" s="122">
        <v>751.67407179567965</v>
      </c>
      <c r="I218" s="122">
        <v>554.75201477154519</v>
      </c>
      <c r="J218" s="122">
        <v>732.63211307650715</v>
      </c>
      <c r="K218" s="122">
        <v>696.48258341452436</v>
      </c>
      <c r="L218" s="122">
        <v>679.30033311387774</v>
      </c>
      <c r="M218" s="122">
        <v>683.2708651133488</v>
      </c>
      <c r="N218" s="122">
        <v>674.30639768836113</v>
      </c>
      <c r="O218" s="122">
        <v>490.76834369747468</v>
      </c>
      <c r="P218" s="122">
        <v>534.64903319192695</v>
      </c>
      <c r="Q218" s="122">
        <v>490.98697797712504</v>
      </c>
      <c r="R218" s="122">
        <v>490.36937779705693</v>
      </c>
      <c r="S218" s="122">
        <v>559.96781243681176</v>
      </c>
      <c r="T218" s="122">
        <v>527.69259816214196</v>
      </c>
      <c r="U218" s="122">
        <v>647.97222054959445</v>
      </c>
      <c r="V218" s="122">
        <v>732.49892802052682</v>
      </c>
      <c r="W218" s="122">
        <v>485.53752351810414</v>
      </c>
      <c r="DA218" s="130" t="s">
        <v>2623</v>
      </c>
    </row>
    <row r="219" spans="1:105" ht="12" customHeight="1" x14ac:dyDescent="0.25">
      <c r="A219" s="97" t="s">
        <v>138</v>
      </c>
      <c r="B219" s="98">
        <v>668.39917264930637</v>
      </c>
      <c r="C219" s="98">
        <v>754.96669311332778</v>
      </c>
      <c r="D219" s="98">
        <v>730.19842744253174</v>
      </c>
      <c r="E219" s="98">
        <v>758.57187152362258</v>
      </c>
      <c r="F219" s="98">
        <v>739.81838975818641</v>
      </c>
      <c r="G219" s="98">
        <v>782.21219276328952</v>
      </c>
      <c r="H219" s="98">
        <v>834.80184691506724</v>
      </c>
      <c r="I219" s="98">
        <v>614.41211586338886</v>
      </c>
      <c r="J219" s="98">
        <v>814.61611822035263</v>
      </c>
      <c r="K219" s="98">
        <v>774.78721657127221</v>
      </c>
      <c r="L219" s="98">
        <v>754.72396563673044</v>
      </c>
      <c r="M219" s="98">
        <v>777.57137064007782</v>
      </c>
      <c r="N219" s="98">
        <v>803.69209790881894</v>
      </c>
      <c r="O219" s="98">
        <v>648.00683996733608</v>
      </c>
      <c r="P219" s="98">
        <v>736.04801662507998</v>
      </c>
      <c r="Q219" s="98">
        <v>687.40518289561066</v>
      </c>
      <c r="R219" s="98">
        <v>667.35386943918434</v>
      </c>
      <c r="S219" s="98">
        <v>728.29734889275096</v>
      </c>
      <c r="T219" s="98">
        <v>653.84160197184337</v>
      </c>
      <c r="U219" s="98">
        <v>760.54435787586897</v>
      </c>
      <c r="V219" s="98">
        <v>852.02993259150639</v>
      </c>
      <c r="W219" s="98">
        <v>542.90422464688584</v>
      </c>
      <c r="DA219" s="63" t="s">
        <v>2624</v>
      </c>
    </row>
    <row r="220" spans="1:105" ht="12" customHeight="1" x14ac:dyDescent="0.25">
      <c r="A220" s="97" t="s">
        <v>137</v>
      </c>
      <c r="B220" s="98">
        <v>290.52199018785308</v>
      </c>
      <c r="C220" s="98">
        <v>309.58602339424834</v>
      </c>
      <c r="D220" s="98">
        <v>307.54206111269565</v>
      </c>
      <c r="E220" s="98">
        <v>317.50594061351853</v>
      </c>
      <c r="F220" s="98">
        <v>331.30875902252421</v>
      </c>
      <c r="G220" s="98">
        <v>344.1010519672958</v>
      </c>
      <c r="H220" s="98">
        <v>363.82598419673184</v>
      </c>
      <c r="I220" s="98">
        <v>297.27195531588933</v>
      </c>
      <c r="J220" s="98">
        <v>356.87355832748568</v>
      </c>
      <c r="K220" s="98">
        <v>344.24486778708206</v>
      </c>
      <c r="L220" s="98">
        <v>334.88290882541014</v>
      </c>
      <c r="M220" s="98">
        <v>360.43191524505204</v>
      </c>
      <c r="N220" s="98">
        <v>376.20251338250461</v>
      </c>
      <c r="O220" s="98">
        <v>319.06421202495579</v>
      </c>
      <c r="P220" s="98">
        <v>313.44853028491286</v>
      </c>
      <c r="Q220" s="98">
        <v>288.90192085198498</v>
      </c>
      <c r="R220" s="98">
        <v>283.24456292315898</v>
      </c>
      <c r="S220" s="98">
        <v>329.58256245886628</v>
      </c>
      <c r="T220" s="98">
        <v>272.29618736569631</v>
      </c>
      <c r="U220" s="98">
        <v>317.04060148054418</v>
      </c>
      <c r="V220" s="98">
        <v>336.2802038023051</v>
      </c>
      <c r="W220" s="98">
        <v>239.30346510346462</v>
      </c>
      <c r="DA220" s="63" t="s">
        <v>2625</v>
      </c>
    </row>
    <row r="221" spans="1:105" ht="12" customHeight="1" x14ac:dyDescent="0.25">
      <c r="A221" s="100" t="s">
        <v>216</v>
      </c>
      <c r="B221" s="101">
        <v>290.52199018785308</v>
      </c>
      <c r="C221" s="101">
        <v>309.58602339424834</v>
      </c>
      <c r="D221" s="101">
        <v>307.54206111269565</v>
      </c>
      <c r="E221" s="101">
        <v>317.50594061351853</v>
      </c>
      <c r="F221" s="101">
        <v>331.30875902252421</v>
      </c>
      <c r="G221" s="101">
        <v>344.1010519672958</v>
      </c>
      <c r="H221" s="101">
        <v>363.82598419673184</v>
      </c>
      <c r="I221" s="101">
        <v>297.27195531588933</v>
      </c>
      <c r="J221" s="101">
        <v>356.87355832748568</v>
      </c>
      <c r="K221" s="101">
        <v>344.24486778708206</v>
      </c>
      <c r="L221" s="101">
        <v>334.88290882541014</v>
      </c>
      <c r="M221" s="101">
        <v>360.43191524505204</v>
      </c>
      <c r="N221" s="101">
        <v>376.20251338250461</v>
      </c>
      <c r="O221" s="101">
        <v>319.06421202495579</v>
      </c>
      <c r="P221" s="101">
        <v>313.44853028491286</v>
      </c>
      <c r="Q221" s="101">
        <v>288.90192085198498</v>
      </c>
      <c r="R221" s="101">
        <v>283.24456292315898</v>
      </c>
      <c r="S221" s="101">
        <v>329.58256245886628</v>
      </c>
      <c r="T221" s="101">
        <v>272.29618736569631</v>
      </c>
      <c r="U221" s="101">
        <v>317.04060148054418</v>
      </c>
      <c r="V221" s="101">
        <v>336.2802038023051</v>
      </c>
      <c r="W221" s="101">
        <v>239.30346510346462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234.52719246422257</v>
      </c>
      <c r="C231" s="118">
        <f t="shared" si="108"/>
        <v>267.96600375637411</v>
      </c>
      <c r="D231" s="118">
        <f t="shared" si="108"/>
        <v>243.81027315120363</v>
      </c>
      <c r="E231" s="118">
        <f t="shared" si="108"/>
        <v>242.15571134210623</v>
      </c>
      <c r="F231" s="118">
        <f t="shared" si="108"/>
        <v>225.24692209510394</v>
      </c>
      <c r="G231" s="118">
        <f t="shared" si="108"/>
        <v>228.41817671436615</v>
      </c>
      <c r="H231" s="118">
        <f t="shared" si="108"/>
        <v>247.30184713489513</v>
      </c>
      <c r="I231" s="118">
        <f t="shared" si="108"/>
        <v>161.59176129853054</v>
      </c>
      <c r="J231" s="118">
        <f t="shared" si="108"/>
        <v>232.86028484682481</v>
      </c>
      <c r="K231" s="118">
        <f t="shared" si="108"/>
        <v>210.42749366799035</v>
      </c>
      <c r="L231" s="118">
        <f t="shared" si="108"/>
        <v>216.37390526195318</v>
      </c>
      <c r="M231" s="118">
        <f t="shared" si="108"/>
        <v>189.52707051833173</v>
      </c>
      <c r="N231" s="118">
        <f t="shared" si="108"/>
        <v>198.09547201552968</v>
      </c>
      <c r="O231" s="118">
        <f t="shared" si="108"/>
        <v>208.99763007749868</v>
      </c>
      <c r="P231" s="118">
        <f t="shared" si="108"/>
        <v>179.80214676879834</v>
      </c>
      <c r="Q231" s="118">
        <f t="shared" si="108"/>
        <v>174.72130575948111</v>
      </c>
      <c r="R231" s="118">
        <f t="shared" ref="R231:V231" si="109">R232+R235+R237+R246</f>
        <v>176.60941447780993</v>
      </c>
      <c r="S231" s="118">
        <f t="shared" si="109"/>
        <v>182.10219501198068</v>
      </c>
      <c r="T231" s="118">
        <f t="shared" si="109"/>
        <v>161.8148983386497</v>
      </c>
      <c r="U231" s="118">
        <f t="shared" si="109"/>
        <v>186.88197879312804</v>
      </c>
      <c r="V231" s="118">
        <f t="shared" si="109"/>
        <v>207.24460794699618</v>
      </c>
      <c r="W231" s="118">
        <f t="shared" ref="W231" si="110">W232+W235+W237+W246</f>
        <v>140.97607548997652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195.06608182082201</v>
      </c>
      <c r="C232" s="123">
        <f t="shared" si="111"/>
        <v>224.92732096165656</v>
      </c>
      <c r="D232" s="123">
        <f t="shared" si="111"/>
        <v>201.55493881717339</v>
      </c>
      <c r="E232" s="123">
        <f t="shared" si="111"/>
        <v>198.5606659612769</v>
      </c>
      <c r="F232" s="123">
        <f t="shared" si="111"/>
        <v>182.45030365356334</v>
      </c>
      <c r="G232" s="123">
        <f t="shared" si="111"/>
        <v>183.96098826965996</v>
      </c>
      <c r="H232" s="123">
        <f t="shared" si="111"/>
        <v>200.97590069822741</v>
      </c>
      <c r="I232" s="123">
        <f t="shared" si="111"/>
        <v>124.44018209728814</v>
      </c>
      <c r="J232" s="123">
        <f t="shared" si="111"/>
        <v>188.20751358008101</v>
      </c>
      <c r="K232" s="123">
        <f t="shared" si="111"/>
        <v>167.52813736186252</v>
      </c>
      <c r="L232" s="123">
        <f t="shared" si="111"/>
        <v>174.23457963221549</v>
      </c>
      <c r="M232" s="123">
        <f t="shared" si="111"/>
        <v>147.64515851023395</v>
      </c>
      <c r="N232" s="123">
        <f t="shared" si="111"/>
        <v>156.08616235876769</v>
      </c>
      <c r="O232" s="123">
        <f t="shared" si="111"/>
        <v>173.46837288283115</v>
      </c>
      <c r="P232" s="123">
        <f t="shared" si="111"/>
        <v>143.21980895433066</v>
      </c>
      <c r="Q232" s="123">
        <f t="shared" si="111"/>
        <v>140.37278694725885</v>
      </c>
      <c r="R232" s="123">
        <f t="shared" ref="R232:V232" si="112">SUM(R233:R234)</f>
        <v>142.98413938666451</v>
      </c>
      <c r="S232" s="123">
        <f t="shared" si="112"/>
        <v>145.3853960507347</v>
      </c>
      <c r="T232" s="123">
        <f t="shared" si="112"/>
        <v>127.65132662972833</v>
      </c>
      <c r="U232" s="123">
        <f t="shared" si="112"/>
        <v>149.239685769761</v>
      </c>
      <c r="V232" s="123">
        <f t="shared" si="112"/>
        <v>166.96456945745891</v>
      </c>
      <c r="W232" s="123">
        <f t="shared" ref="W232" si="113">SUM(W233:W234)</f>
        <v>111.3945299759406</v>
      </c>
      <c r="DA232" s="130" t="s">
        <v>2786</v>
      </c>
    </row>
    <row r="233" spans="1:105" ht="12" customHeight="1" x14ac:dyDescent="0.25">
      <c r="A233" s="97" t="s">
        <v>216</v>
      </c>
      <c r="B233" s="99">
        <v>192.64284926738182</v>
      </c>
      <c r="C233" s="99">
        <v>222.14409350247914</v>
      </c>
      <c r="D233" s="99">
        <v>199.08379280657562</v>
      </c>
      <c r="E233" s="99">
        <v>196.16606805258007</v>
      </c>
      <c r="F233" s="99">
        <v>180.24907266204738</v>
      </c>
      <c r="G233" s="99">
        <v>181.74522977935197</v>
      </c>
      <c r="H233" s="99">
        <v>198.58274047139659</v>
      </c>
      <c r="I233" s="99">
        <v>122.96984568449409</v>
      </c>
      <c r="J233" s="99">
        <v>185.97270909720328</v>
      </c>
      <c r="K233" s="99">
        <v>165.53200004091067</v>
      </c>
      <c r="L233" s="99">
        <v>172.14570776972397</v>
      </c>
      <c r="M233" s="99">
        <v>145.86327133648854</v>
      </c>
      <c r="N233" s="99">
        <v>154.15762184504709</v>
      </c>
      <c r="O233" s="99">
        <v>171.26678022848097</v>
      </c>
      <c r="P233" s="99">
        <v>141.39008231373984</v>
      </c>
      <c r="Q233" s="99">
        <v>138.5724606650202</v>
      </c>
      <c r="R233" s="99">
        <v>141.16339588595446</v>
      </c>
      <c r="S233" s="99">
        <v>143.53090884707504</v>
      </c>
      <c r="T233" s="99">
        <v>126.00764820560735</v>
      </c>
      <c r="U233" s="99">
        <v>147.31501006257884</v>
      </c>
      <c r="V233" s="99">
        <v>164.78545354716636</v>
      </c>
      <c r="W233" s="99">
        <v>109.94305899211336</v>
      </c>
      <c r="DA233" s="63" t="s">
        <v>2787</v>
      </c>
    </row>
    <row r="234" spans="1:105" ht="12" customHeight="1" x14ac:dyDescent="0.25">
      <c r="A234" s="97" t="s">
        <v>53</v>
      </c>
      <c r="B234" s="99">
        <v>2.4232325534401822</v>
      </c>
      <c r="C234" s="99">
        <v>2.7832274591774389</v>
      </c>
      <c r="D234" s="99">
        <v>2.4711460105977729</v>
      </c>
      <c r="E234" s="99">
        <v>2.3945979086968352</v>
      </c>
      <c r="F234" s="99">
        <v>2.2012309915159642</v>
      </c>
      <c r="G234" s="99">
        <v>2.2157584903079814</v>
      </c>
      <c r="H234" s="99">
        <v>2.3931602268308101</v>
      </c>
      <c r="I234" s="99">
        <v>1.4703364127940501</v>
      </c>
      <c r="J234" s="99">
        <v>2.2348044828777409</v>
      </c>
      <c r="K234" s="99">
        <v>1.9961373209518523</v>
      </c>
      <c r="L234" s="99">
        <v>2.0888718624915148</v>
      </c>
      <c r="M234" s="99">
        <v>1.7818871737454207</v>
      </c>
      <c r="N234" s="99">
        <v>1.9285405137206186</v>
      </c>
      <c r="O234" s="99">
        <v>2.2015926543501871</v>
      </c>
      <c r="P234" s="99">
        <v>1.8297266405908148</v>
      </c>
      <c r="Q234" s="99">
        <v>1.8003262822386468</v>
      </c>
      <c r="R234" s="99">
        <v>1.8207435007100445</v>
      </c>
      <c r="S234" s="99">
        <v>1.8544872036596523</v>
      </c>
      <c r="T234" s="99">
        <v>1.6436784241209732</v>
      </c>
      <c r="U234" s="99">
        <v>1.9246757071821556</v>
      </c>
      <c r="V234" s="99">
        <v>2.1791159102925541</v>
      </c>
      <c r="W234" s="99">
        <v>1.4514709838272386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0.16939895137235447</v>
      </c>
      <c r="C235" s="123">
        <f t="shared" si="114"/>
        <v>0.16908559318221053</v>
      </c>
      <c r="D235" s="123">
        <f t="shared" si="114"/>
        <v>0.17170298947910936</v>
      </c>
      <c r="E235" s="123">
        <f t="shared" si="114"/>
        <v>0.31577670628922</v>
      </c>
      <c r="F235" s="123">
        <f t="shared" si="114"/>
        <v>0.16548401099775187</v>
      </c>
      <c r="G235" s="123">
        <f t="shared" si="114"/>
        <v>0.17171175021904436</v>
      </c>
      <c r="H235" s="123">
        <f t="shared" si="114"/>
        <v>0.2583358375867259</v>
      </c>
      <c r="I235" s="123">
        <f t="shared" si="114"/>
        <v>0.20267763352779616</v>
      </c>
      <c r="J235" s="123">
        <f t="shared" si="114"/>
        <v>0.22465511891141604</v>
      </c>
      <c r="K235" s="123">
        <f t="shared" si="114"/>
        <v>0.23011691114185079</v>
      </c>
      <c r="L235" s="123">
        <f t="shared" si="114"/>
        <v>0.27027818731342834</v>
      </c>
      <c r="M235" s="123">
        <f t="shared" si="114"/>
        <v>0.2924299092507418</v>
      </c>
      <c r="N235" s="123">
        <f t="shared" si="114"/>
        <v>0.29672141524314488</v>
      </c>
      <c r="O235" s="123">
        <f t="shared" si="114"/>
        <v>0.29935103788266182</v>
      </c>
      <c r="P235" s="123">
        <f t="shared" si="114"/>
        <v>0.30210946117665716</v>
      </c>
      <c r="Q235" s="123">
        <f t="shared" si="114"/>
        <v>0.30815037361860326</v>
      </c>
      <c r="R235" s="123">
        <f t="shared" si="114"/>
        <v>0.33396346280180966</v>
      </c>
      <c r="S235" s="123">
        <f t="shared" si="114"/>
        <v>0.33873839961259217</v>
      </c>
      <c r="T235" s="123">
        <f t="shared" si="114"/>
        <v>0.30001933410903958</v>
      </c>
      <c r="U235" s="123">
        <f t="shared" si="114"/>
        <v>0.28198270022439509</v>
      </c>
      <c r="V235" s="123">
        <f t="shared" si="114"/>
        <v>0.26213022818239567</v>
      </c>
      <c r="W235" s="123">
        <f t="shared" si="114"/>
        <v>0.29068628389469831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0.16939895137235447</v>
      </c>
      <c r="C236" s="99">
        <f>RES_hhdet_fecs!C48</f>
        <v>0.16908559318221053</v>
      </c>
      <c r="D236" s="99">
        <f>RES_hhdet_fecs!D48</f>
        <v>0.17170298947910936</v>
      </c>
      <c r="E236" s="99">
        <f>RES_hhdet_fecs!E48</f>
        <v>0.31577670628922</v>
      </c>
      <c r="F236" s="99">
        <f>RES_hhdet_fecs!F48</f>
        <v>0.16548401099775187</v>
      </c>
      <c r="G236" s="99">
        <f>RES_hhdet_fecs!G48</f>
        <v>0.17171175021904436</v>
      </c>
      <c r="H236" s="99">
        <f>RES_hhdet_fecs!H48</f>
        <v>0.2583358375867259</v>
      </c>
      <c r="I236" s="99">
        <f>RES_hhdet_fecs!I48</f>
        <v>0.20267763352779616</v>
      </c>
      <c r="J236" s="99">
        <f>RES_hhdet_fecs!J48</f>
        <v>0.22465511891141604</v>
      </c>
      <c r="K236" s="99">
        <f>RES_hhdet_fecs!K48</f>
        <v>0.23011691114185079</v>
      </c>
      <c r="L236" s="99">
        <f>RES_hhdet_fecs!L48</f>
        <v>0.27027818731342834</v>
      </c>
      <c r="M236" s="99">
        <f>RES_hhdet_fecs!M48</f>
        <v>0.2924299092507418</v>
      </c>
      <c r="N236" s="99">
        <f>RES_hhdet_fecs!N48</f>
        <v>0.29672141524314488</v>
      </c>
      <c r="O236" s="99">
        <f>RES_hhdet_fecs!O48</f>
        <v>0.29935103788266182</v>
      </c>
      <c r="P236" s="99">
        <f>RES_hhdet_fecs!P48</f>
        <v>0.30210946117665716</v>
      </c>
      <c r="Q236" s="99">
        <f>RES_hhdet_fecs!Q48</f>
        <v>0.30815037361860326</v>
      </c>
      <c r="R236" s="99">
        <f>RES_hhdet_fecs!R48</f>
        <v>0.33396346280180966</v>
      </c>
      <c r="S236" s="99">
        <f>RES_hhdet_fecs!S48</f>
        <v>0.33873839961259217</v>
      </c>
      <c r="T236" s="99">
        <f>RES_hhdet_fecs!T48</f>
        <v>0.30001933410903958</v>
      </c>
      <c r="U236" s="99">
        <f>RES_hhdet_fecs!U48</f>
        <v>0.28198270022439509</v>
      </c>
      <c r="V236" s="99">
        <f>RES_hhdet_fecs!V48</f>
        <v>0.26213022818239567</v>
      </c>
      <c r="W236" s="99">
        <f>RES_hhdet_fecs!W48</f>
        <v>0.29068628389469831</v>
      </c>
      <c r="DA236" s="63" t="s">
        <v>2790</v>
      </c>
    </row>
    <row r="237" spans="1:105" ht="12" customHeight="1" x14ac:dyDescent="0.25">
      <c r="A237" s="121" t="s">
        <v>55</v>
      </c>
      <c r="B237" s="123">
        <v>29.549549789010378</v>
      </c>
      <c r="C237" s="123">
        <v>32.834131485869449</v>
      </c>
      <c r="D237" s="123">
        <v>31.837503946796772</v>
      </c>
      <c r="E237" s="123">
        <v>32.866287724287886</v>
      </c>
      <c r="F237" s="123">
        <v>31.983692624107896</v>
      </c>
      <c r="G237" s="123">
        <v>33.49117504077477</v>
      </c>
      <c r="H237" s="123">
        <v>35.517665290033811</v>
      </c>
      <c r="I237" s="123">
        <v>26.995391146083495</v>
      </c>
      <c r="J237" s="123">
        <v>34.888290820015754</v>
      </c>
      <c r="K237" s="123">
        <v>33.213613363237855</v>
      </c>
      <c r="L237" s="123">
        <v>32.254551323649231</v>
      </c>
      <c r="M237" s="123">
        <v>32.85816632293411</v>
      </c>
      <c r="N237" s="123">
        <v>32.974234301413219</v>
      </c>
      <c r="O237" s="123">
        <v>26.647739431689022</v>
      </c>
      <c r="P237" s="123">
        <v>28.196772781469662</v>
      </c>
      <c r="Q237" s="123">
        <v>26.417273912056725</v>
      </c>
      <c r="R237" s="123">
        <v>25.972873162779212</v>
      </c>
      <c r="S237" s="123">
        <v>28.572500523755767</v>
      </c>
      <c r="T237" s="123">
        <v>26.504312169315902</v>
      </c>
      <c r="U237" s="123">
        <v>30.122591341399563</v>
      </c>
      <c r="V237" s="123">
        <v>33.076075524807734</v>
      </c>
      <c r="W237" s="123">
        <v>22.098301096797123</v>
      </c>
      <c r="DA237" s="130" t="s">
        <v>2791</v>
      </c>
    </row>
    <row r="238" spans="1:105" ht="12" customHeight="1" x14ac:dyDescent="0.25">
      <c r="A238" s="97" t="s">
        <v>138</v>
      </c>
      <c r="B238" s="99">
        <v>30.063392157333762</v>
      </c>
      <c r="C238" s="99">
        <v>33.753385640499538</v>
      </c>
      <c r="D238" s="99">
        <v>32.539387478774692</v>
      </c>
      <c r="E238" s="99">
        <v>33.668731448253588</v>
      </c>
      <c r="F238" s="99">
        <v>32.662350248374956</v>
      </c>
      <c r="G238" s="99">
        <v>34.380412441109542</v>
      </c>
      <c r="H238" s="99">
        <v>36.7264034316497</v>
      </c>
      <c r="I238" s="99">
        <v>27.044407361160509</v>
      </c>
      <c r="J238" s="99">
        <v>36.028648130086125</v>
      </c>
      <c r="K238" s="99">
        <v>34.168430943203326</v>
      </c>
      <c r="L238" s="99">
        <v>33.061331970559479</v>
      </c>
      <c r="M238" s="99">
        <v>33.756331354772847</v>
      </c>
      <c r="N238" s="99">
        <v>34.539930359887087</v>
      </c>
      <c r="O238" s="99">
        <v>27.566051509009448</v>
      </c>
      <c r="P238" s="99">
        <v>30.932222523005262</v>
      </c>
      <c r="Q238" s="99">
        <v>28.491021538616348</v>
      </c>
      <c r="R238" s="99">
        <v>27.636392431563685</v>
      </c>
      <c r="S238" s="99">
        <v>30.196516502397007</v>
      </c>
      <c r="T238" s="99">
        <v>27.082549059573559</v>
      </c>
      <c r="U238" s="99">
        <v>31.348960559340878</v>
      </c>
      <c r="V238" s="99">
        <v>34.787586685260599</v>
      </c>
      <c r="W238" s="99">
        <v>22.004780187201337</v>
      </c>
      <c r="DA238" s="63" t="s">
        <v>2792</v>
      </c>
    </row>
    <row r="239" spans="1:105" ht="12" customHeight="1" x14ac:dyDescent="0.25">
      <c r="A239" s="97" t="s">
        <v>137</v>
      </c>
      <c r="B239" s="99">
        <v>23.318312328350775</v>
      </c>
      <c r="C239" s="99">
        <v>25.802364717526206</v>
      </c>
      <c r="D239" s="99">
        <v>25.025998484420242</v>
      </c>
      <c r="E239" s="99">
        <v>25.835424998333583</v>
      </c>
      <c r="F239" s="99">
        <v>25.472674354234165</v>
      </c>
      <c r="G239" s="99">
        <v>26.715836765323864</v>
      </c>
      <c r="H239" s="99">
        <v>28.49889176057998</v>
      </c>
      <c r="I239" s="99">
        <v>21.524178364394377</v>
      </c>
      <c r="J239" s="99">
        <v>28.124024189706009</v>
      </c>
      <c r="K239" s="99">
        <v>26.842416464693642</v>
      </c>
      <c r="L239" s="99">
        <v>26.124324824045154</v>
      </c>
      <c r="M239" s="99">
        <v>27.069046259111989</v>
      </c>
      <c r="N239" s="99">
        <v>27.918551652267002</v>
      </c>
      <c r="O239" s="99">
        <v>22.708229896987234</v>
      </c>
      <c r="P239" s="99">
        <v>24.463337709149222</v>
      </c>
      <c r="Q239" s="99">
        <v>22.562034985300997</v>
      </c>
      <c r="R239" s="99">
        <v>22.035784671082673</v>
      </c>
      <c r="S239" s="99">
        <v>24.62331667524111</v>
      </c>
      <c r="T239" s="99">
        <v>22.183449589057197</v>
      </c>
      <c r="U239" s="99">
        <v>25.806218697670786</v>
      </c>
      <c r="V239" s="99">
        <v>28.66641753319249</v>
      </c>
      <c r="W239" s="99">
        <v>18.591309315070948</v>
      </c>
      <c r="DA239" s="63" t="s">
        <v>2793</v>
      </c>
    </row>
    <row r="240" spans="1:105" ht="12" customHeight="1" x14ac:dyDescent="0.25">
      <c r="A240" s="100" t="s">
        <v>216</v>
      </c>
      <c r="B240" s="102">
        <v>13.067156392081692</v>
      </c>
      <c r="C240" s="102">
        <v>13.841109193099456</v>
      </c>
      <c r="D240" s="102">
        <v>13.704809427783385</v>
      </c>
      <c r="E240" s="102">
        <v>14.092299818961601</v>
      </c>
      <c r="F240" s="102">
        <v>14.62699883830294</v>
      </c>
      <c r="G240" s="102">
        <v>15.124203122253496</v>
      </c>
      <c r="H240" s="102">
        <v>16.006217432201773</v>
      </c>
      <c r="I240" s="102">
        <v>13.084937046389831</v>
      </c>
      <c r="J240" s="102">
        <v>15.783718947278143</v>
      </c>
      <c r="K240" s="102">
        <v>15.181338490053758</v>
      </c>
      <c r="L240" s="102">
        <v>14.66983363990934</v>
      </c>
      <c r="M240" s="102">
        <v>15.647257115230357</v>
      </c>
      <c r="N240" s="102">
        <v>16.167893957469769</v>
      </c>
      <c r="O240" s="102">
        <v>13.572913063394191</v>
      </c>
      <c r="P240" s="102">
        <v>13.172591283838141</v>
      </c>
      <c r="Q240" s="102">
        <v>11.974176300022913</v>
      </c>
      <c r="R240" s="102">
        <v>11.729695823340847</v>
      </c>
      <c r="S240" s="102">
        <v>13.665085148699358</v>
      </c>
      <c r="T240" s="102">
        <v>11.278687117531982</v>
      </c>
      <c r="U240" s="102">
        <v>13.068131015108323</v>
      </c>
      <c r="V240" s="102">
        <v>13.730006767166486</v>
      </c>
      <c r="W240" s="102">
        <v>9.6993537876083469</v>
      </c>
      <c r="DA240" s="131" t="s">
        <v>2794</v>
      </c>
    </row>
    <row r="241" spans="1:105" ht="12" customHeight="1" x14ac:dyDescent="0.25">
      <c r="A241" s="103" t="s">
        <v>52</v>
      </c>
      <c r="B241" s="105">
        <v>10.251155936269083</v>
      </c>
      <c r="C241" s="105">
        <v>11.961255524426754</v>
      </c>
      <c r="D241" s="105">
        <v>11.321189056636859</v>
      </c>
      <c r="E241" s="105">
        <v>11.743125179371985</v>
      </c>
      <c r="F241" s="105">
        <v>10.845675515931225</v>
      </c>
      <c r="G241" s="105">
        <v>11.591633643070367</v>
      </c>
      <c r="H241" s="105">
        <v>12.492674328378211</v>
      </c>
      <c r="I241" s="105">
        <v>8.4392413180045516</v>
      </c>
      <c r="J241" s="105">
        <v>12.340305242427869</v>
      </c>
      <c r="K241" s="105">
        <v>11.661077974639891</v>
      </c>
      <c r="L241" s="105">
        <v>11.454491184135813</v>
      </c>
      <c r="M241" s="105">
        <v>11.421789143881634</v>
      </c>
      <c r="N241" s="105">
        <v>11.750657694797239</v>
      </c>
      <c r="O241" s="105">
        <v>9.135316833593043</v>
      </c>
      <c r="P241" s="105">
        <v>11.290746425311083</v>
      </c>
      <c r="Q241" s="105">
        <v>10.587858685278086</v>
      </c>
      <c r="R241" s="105">
        <v>10.306088847741822</v>
      </c>
      <c r="S241" s="105">
        <v>10.958231526541757</v>
      </c>
      <c r="T241" s="105">
        <v>10.904762471525212</v>
      </c>
      <c r="U241" s="105">
        <v>12.738087682562456</v>
      </c>
      <c r="V241" s="105">
        <v>14.936410766026007</v>
      </c>
      <c r="W241" s="105">
        <v>8.8919555274626028</v>
      </c>
      <c r="DA241" s="132" t="s">
        <v>2795</v>
      </c>
    </row>
    <row r="242" spans="1:105" ht="12" customHeight="1" x14ac:dyDescent="0.25">
      <c r="A242" s="106" t="s">
        <v>122</v>
      </c>
      <c r="B242" s="102">
        <v>25.439838789073654</v>
      </c>
      <c r="C242" s="102">
        <v>25.276237165038548</v>
      </c>
      <c r="D242" s="102">
        <v>26.304416590243868</v>
      </c>
      <c r="E242" s="102">
        <v>26.664443133168664</v>
      </c>
      <c r="F242" s="102">
        <v>26.893467134253811</v>
      </c>
      <c r="G242" s="102">
        <v>26.635485875249017</v>
      </c>
      <c r="H242" s="102">
        <v>25.93455307937435</v>
      </c>
      <c r="I242" s="102">
        <v>28.172931348758986</v>
      </c>
      <c r="J242" s="102">
        <v>26.234904549040177</v>
      </c>
      <c r="K242" s="102">
        <v>26.479410177592445</v>
      </c>
      <c r="L242" s="102">
        <v>26.808022700981414</v>
      </c>
      <c r="M242" s="102">
        <v>28.47954852526496</v>
      </c>
      <c r="N242" s="102">
        <v>26.689567266333402</v>
      </c>
      <c r="O242" s="102">
        <v>25.70855382375942</v>
      </c>
      <c r="P242" s="102">
        <v>22.936218774899896</v>
      </c>
      <c r="Q242" s="102">
        <v>23.371542063317733</v>
      </c>
      <c r="R242" s="102">
        <v>23.530510021284051</v>
      </c>
      <c r="S242" s="102">
        <v>25.437354013366789</v>
      </c>
      <c r="T242" s="102">
        <v>26.768363658476204</v>
      </c>
      <c r="U242" s="102">
        <v>25.586098038990738</v>
      </c>
      <c r="V242" s="102">
        <v>24.265309110231112</v>
      </c>
      <c r="W242" s="102">
        <v>24.996169504135612</v>
      </c>
      <c r="DA242" s="131" t="s">
        <v>2796</v>
      </c>
    </row>
    <row r="243" spans="1:105" ht="12" customHeight="1" x14ac:dyDescent="0.25">
      <c r="A243" s="107" t="s">
        <v>121</v>
      </c>
      <c r="B243" s="105">
        <v>21.84364021890589</v>
      </c>
      <c r="C243" s="105">
        <v>21.558936351919318</v>
      </c>
      <c r="D243" s="105">
        <v>22.533201175207552</v>
      </c>
      <c r="E243" s="105">
        <v>22.84769936594887</v>
      </c>
      <c r="F243" s="105">
        <v>23.32169784971374</v>
      </c>
      <c r="G243" s="105">
        <v>23.155096449644212</v>
      </c>
      <c r="H243" s="105">
        <v>22.66454714038159</v>
      </c>
      <c r="I243" s="105">
        <v>25.011900616464469</v>
      </c>
      <c r="J243" s="105">
        <v>23.016039318705591</v>
      </c>
      <c r="K243" s="105">
        <v>23.268365876264845</v>
      </c>
      <c r="L243" s="105">
        <v>23.565691389522545</v>
      </c>
      <c r="M243" s="105">
        <v>25.160596533955296</v>
      </c>
      <c r="N243" s="105">
        <v>23.714122275714466</v>
      </c>
      <c r="O243" s="105">
        <v>23.006746381344961</v>
      </c>
      <c r="P243" s="105">
        <v>20.227561704886835</v>
      </c>
      <c r="Q243" s="105">
        <v>20.595384160419982</v>
      </c>
      <c r="R243" s="105">
        <v>20.791289055948944</v>
      </c>
      <c r="S243" s="105">
        <v>22.608408892605581</v>
      </c>
      <c r="T243" s="105">
        <v>23.583833254564126</v>
      </c>
      <c r="U243" s="105">
        <v>22.576758946675106</v>
      </c>
      <c r="V243" s="105">
        <v>21.970158933606882</v>
      </c>
      <c r="W243" s="105">
        <v>23.232336782459992</v>
      </c>
      <c r="DA243" s="132" t="s">
        <v>2797</v>
      </c>
    </row>
    <row r="244" spans="1:105" ht="12" customHeight="1" x14ac:dyDescent="0.25">
      <c r="A244" s="108" t="s">
        <v>53</v>
      </c>
      <c r="B244" s="99">
        <v>11.066302989314561</v>
      </c>
      <c r="C244" s="99">
        <v>10.383179812611148</v>
      </c>
      <c r="D244" s="99">
        <v>11.106206157277168</v>
      </c>
      <c r="E244" s="99">
        <v>11.211796377960871</v>
      </c>
      <c r="F244" s="99">
        <v>12.113952279454343</v>
      </c>
      <c r="G244" s="99">
        <v>11.822961739566033</v>
      </c>
      <c r="H244" s="99">
        <v>11.448232852351669</v>
      </c>
      <c r="I244" s="99">
        <v>13.873803267130157</v>
      </c>
      <c r="J244" s="99">
        <v>11.63729503969437</v>
      </c>
      <c r="K244" s="99">
        <v>11.90574094508605</v>
      </c>
      <c r="L244" s="99">
        <v>11.959873309161441</v>
      </c>
      <c r="M244" s="99">
        <v>13.2646637088296</v>
      </c>
      <c r="N244" s="99">
        <v>12.519736780315114</v>
      </c>
      <c r="O244" s="99">
        <v>12.591840084195917</v>
      </c>
      <c r="P244" s="99">
        <v>9.8596335844875433</v>
      </c>
      <c r="Q244" s="99">
        <v>9.9842481703333252</v>
      </c>
      <c r="R244" s="99">
        <v>10.193675641061795</v>
      </c>
      <c r="S244" s="99">
        <v>11.73953202457017</v>
      </c>
      <c r="T244" s="99">
        <v>11.301981943620394</v>
      </c>
      <c r="U244" s="99">
        <v>10.898168998175423</v>
      </c>
      <c r="V244" s="99">
        <v>9.8824394694885331</v>
      </c>
      <c r="W244" s="99">
        <v>11.36861265042657</v>
      </c>
      <c r="DA244" s="63" t="s">
        <v>2798</v>
      </c>
    </row>
    <row r="245" spans="1:105" ht="12" customHeight="1" x14ac:dyDescent="0.25">
      <c r="A245" s="108" t="s">
        <v>52</v>
      </c>
      <c r="B245" s="99">
        <v>10.777337229591325</v>
      </c>
      <c r="C245" s="99">
        <v>11.175756539308175</v>
      </c>
      <c r="D245" s="99">
        <v>11.426995017930382</v>
      </c>
      <c r="E245" s="99">
        <v>11.635902987988</v>
      </c>
      <c r="F245" s="99">
        <v>11.207745570259393</v>
      </c>
      <c r="G245" s="99">
        <v>11.332134710078179</v>
      </c>
      <c r="H245" s="99">
        <v>11.216314288029915</v>
      </c>
      <c r="I245" s="99">
        <v>11.138097349334313</v>
      </c>
      <c r="J245" s="99">
        <v>11.378744279011222</v>
      </c>
      <c r="K245" s="99">
        <v>11.362624931178795</v>
      </c>
      <c r="L245" s="99">
        <v>11.605818080361102</v>
      </c>
      <c r="M245" s="99">
        <v>11.895932825125696</v>
      </c>
      <c r="N245" s="99">
        <v>11.194385495399356</v>
      </c>
      <c r="O245" s="99">
        <v>10.414906297149047</v>
      </c>
      <c r="P245" s="99">
        <v>10.367928120399293</v>
      </c>
      <c r="Q245" s="99">
        <v>10.611135990086657</v>
      </c>
      <c r="R245" s="99">
        <v>10.597613414887142</v>
      </c>
      <c r="S245" s="99">
        <v>10.868876868035411</v>
      </c>
      <c r="T245" s="99">
        <v>12.281851310943733</v>
      </c>
      <c r="U245" s="99">
        <v>11.678589948499688</v>
      </c>
      <c r="V245" s="99">
        <v>12.087719464118345</v>
      </c>
      <c r="W245" s="99">
        <v>11.86372413203342</v>
      </c>
      <c r="DA245" s="63" t="s">
        <v>2799</v>
      </c>
    </row>
    <row r="246" spans="1:105" ht="12" customHeight="1" x14ac:dyDescent="0.25">
      <c r="A246" s="121" t="s">
        <v>54</v>
      </c>
      <c r="B246" s="123">
        <v>9.7421619030178359</v>
      </c>
      <c r="C246" s="123">
        <v>10.035465715665834</v>
      </c>
      <c r="D246" s="123">
        <v>10.246127397754361</v>
      </c>
      <c r="E246" s="123">
        <v>10.412980950252216</v>
      </c>
      <c r="F246" s="123">
        <v>10.64744180643496</v>
      </c>
      <c r="G246" s="123">
        <v>10.794301653712386</v>
      </c>
      <c r="H246" s="123">
        <v>10.549945309047192</v>
      </c>
      <c r="I246" s="123">
        <v>9.9535104216311154</v>
      </c>
      <c r="J246" s="123">
        <v>9.5398253278166401</v>
      </c>
      <c r="K246" s="123">
        <v>9.455626031748114</v>
      </c>
      <c r="L246" s="123">
        <v>9.6144961187750244</v>
      </c>
      <c r="M246" s="123">
        <v>8.7313157759129076</v>
      </c>
      <c r="N246" s="123">
        <v>8.7383539401056147</v>
      </c>
      <c r="O246" s="123">
        <v>8.5821667250958384</v>
      </c>
      <c r="P246" s="123">
        <v>8.0834555718213625</v>
      </c>
      <c r="Q246" s="123">
        <v>7.623094526546943</v>
      </c>
      <c r="R246" s="123">
        <v>7.3184384655643724</v>
      </c>
      <c r="S246" s="123">
        <v>7.8055600378776262</v>
      </c>
      <c r="T246" s="123">
        <v>7.3592402054964214</v>
      </c>
      <c r="U246" s="123">
        <v>7.2377189817430736</v>
      </c>
      <c r="V246" s="123">
        <v>6.9418327365471164</v>
      </c>
      <c r="W246" s="123">
        <v>7.1925581333440958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9.7421619030178359</v>
      </c>
      <c r="C248" s="110">
        <v>10.035465715665834</v>
      </c>
      <c r="D248" s="110">
        <v>10.246127397754361</v>
      </c>
      <c r="E248" s="110">
        <v>10.412980950252216</v>
      </c>
      <c r="F248" s="110">
        <v>10.64744180643496</v>
      </c>
      <c r="G248" s="110">
        <v>10.794301653712386</v>
      </c>
      <c r="H248" s="110">
        <v>10.549945309047192</v>
      </c>
      <c r="I248" s="110">
        <v>9.9535104216311154</v>
      </c>
      <c r="J248" s="110">
        <v>9.5398253278166401</v>
      </c>
      <c r="K248" s="110">
        <v>9.455626031748114</v>
      </c>
      <c r="L248" s="110">
        <v>9.6144961187750244</v>
      </c>
      <c r="M248" s="110">
        <v>8.7313157759129076</v>
      </c>
      <c r="N248" s="110">
        <v>8.7383539401056147</v>
      </c>
      <c r="O248" s="110">
        <v>8.5821667250958384</v>
      </c>
      <c r="P248" s="110">
        <v>8.0834555718213625</v>
      </c>
      <c r="Q248" s="110">
        <v>7.623094526546943</v>
      </c>
      <c r="R248" s="110">
        <v>7.3184384655643724</v>
      </c>
      <c r="S248" s="110">
        <v>7.8055600378776262</v>
      </c>
      <c r="T248" s="110">
        <v>7.3592402054964214</v>
      </c>
      <c r="U248" s="110">
        <v>7.2377189817430736</v>
      </c>
      <c r="V248" s="110">
        <v>6.9418327365471164</v>
      </c>
      <c r="W248" s="110">
        <v>7.1925581333440958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128.34099154650312</v>
      </c>
      <c r="C250" s="118">
        <f t="shared" si="115"/>
        <v>147.35589489550014</v>
      </c>
      <c r="D250" s="118">
        <f t="shared" si="115"/>
        <v>135.4073344789397</v>
      </c>
      <c r="E250" s="118">
        <f t="shared" si="115"/>
        <v>135.86654901442463</v>
      </c>
      <c r="F250" s="118">
        <f t="shared" si="115"/>
        <v>127.51945183762714</v>
      </c>
      <c r="G250" s="118">
        <f t="shared" si="115"/>
        <v>130.55440363414652</v>
      </c>
      <c r="H250" s="118">
        <f t="shared" si="115"/>
        <v>142.63311374972977</v>
      </c>
      <c r="I250" s="118">
        <f t="shared" si="115"/>
        <v>95.196449306800744</v>
      </c>
      <c r="J250" s="118">
        <f t="shared" si="115"/>
        <v>137.22827514928645</v>
      </c>
      <c r="K250" s="118">
        <f t="shared" si="115"/>
        <v>126.08717048847483</v>
      </c>
      <c r="L250" s="118">
        <f t="shared" si="115"/>
        <v>131.84153110911927</v>
      </c>
      <c r="M250" s="118">
        <f t="shared" si="115"/>
        <v>118.39200080522619</v>
      </c>
      <c r="N250" s="118">
        <f t="shared" si="115"/>
        <v>127.05893382364114</v>
      </c>
      <c r="O250" s="118">
        <f t="shared" si="115"/>
        <v>137.85438893978167</v>
      </c>
      <c r="P250" s="118">
        <f t="shared" si="115"/>
        <v>119.95591964309521</v>
      </c>
      <c r="Q250" s="118">
        <f t="shared" si="115"/>
        <v>117.41093234068194</v>
      </c>
      <c r="R250" s="118">
        <f t="shared" ref="R250:V250" si="116">R251+R254+R256+R265</f>
        <v>119.39987764803064</v>
      </c>
      <c r="S250" s="118">
        <f t="shared" si="116"/>
        <v>124.7011035976402</v>
      </c>
      <c r="T250" s="118">
        <f t="shared" si="116"/>
        <v>112.57582354898533</v>
      </c>
      <c r="U250" s="118">
        <f t="shared" si="116"/>
        <v>131.55986083441312</v>
      </c>
      <c r="V250" s="118">
        <f t="shared" si="116"/>
        <v>147.61025816944596</v>
      </c>
      <c r="W250" s="118">
        <f t="shared" ref="W250" si="117">W251+W254+W256+W265</f>
        <v>102.14358626169374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102.37620469108104</v>
      </c>
      <c r="C251" s="123">
        <f t="shared" si="118"/>
        <v>119.08998995131036</v>
      </c>
      <c r="D251" s="123">
        <f t="shared" si="118"/>
        <v>107.48191104375061</v>
      </c>
      <c r="E251" s="123">
        <f t="shared" si="118"/>
        <v>106.7626519578123</v>
      </c>
      <c r="F251" s="123">
        <f t="shared" si="118"/>
        <v>98.986634984635188</v>
      </c>
      <c r="G251" s="123">
        <f t="shared" si="118"/>
        <v>100.83615817115032</v>
      </c>
      <c r="H251" s="123">
        <f t="shared" si="118"/>
        <v>111.46875545078271</v>
      </c>
      <c r="I251" s="123">
        <f t="shared" si="118"/>
        <v>69.743774239856009</v>
      </c>
      <c r="J251" s="123">
        <f t="shared" si="118"/>
        <v>107.04924521508548</v>
      </c>
      <c r="K251" s="123">
        <f t="shared" si="118"/>
        <v>96.830775550588896</v>
      </c>
      <c r="L251" s="123">
        <f t="shared" si="118"/>
        <v>102.75325583142912</v>
      </c>
      <c r="M251" s="123">
        <f t="shared" si="118"/>
        <v>89.163905399520658</v>
      </c>
      <c r="N251" s="123">
        <f t="shared" si="118"/>
        <v>97.242275605999595</v>
      </c>
      <c r="O251" s="123">
        <f t="shared" si="118"/>
        <v>111.56133110774009</v>
      </c>
      <c r="P251" s="123">
        <f t="shared" si="118"/>
        <v>92.846824086731857</v>
      </c>
      <c r="Q251" s="123">
        <f t="shared" si="118"/>
        <v>91.574254412082965</v>
      </c>
      <c r="R251" s="123">
        <f t="shared" ref="R251:V251" si="119">SUM(R252:R253)</f>
        <v>93.857066548566792</v>
      </c>
      <c r="S251" s="123">
        <f t="shared" si="119"/>
        <v>96.631425249975564</v>
      </c>
      <c r="T251" s="123">
        <f t="shared" si="119"/>
        <v>86.008489746071007</v>
      </c>
      <c r="U251" s="123">
        <f t="shared" si="119"/>
        <v>102.14636141759102</v>
      </c>
      <c r="V251" s="123">
        <f t="shared" si="119"/>
        <v>115.82259330948909</v>
      </c>
      <c r="W251" s="123">
        <f t="shared" ref="W251" si="120">SUM(W252:W253)</f>
        <v>77.866228338811169</v>
      </c>
      <c r="DA251" s="130" t="s">
        <v>2954</v>
      </c>
    </row>
    <row r="252" spans="1:105" ht="12" customHeight="1" x14ac:dyDescent="0.25">
      <c r="A252" s="97" t="s">
        <v>216</v>
      </c>
      <c r="B252" s="99">
        <v>99.952972137640856</v>
      </c>
      <c r="C252" s="99">
        <v>116.30676249213292</v>
      </c>
      <c r="D252" s="99">
        <v>105.01076503315284</v>
      </c>
      <c r="E252" s="99">
        <v>104.36805404911546</v>
      </c>
      <c r="F252" s="99">
        <v>96.785403993119218</v>
      </c>
      <c r="G252" s="99">
        <v>98.62039968084234</v>
      </c>
      <c r="H252" s="99">
        <v>109.07559522395189</v>
      </c>
      <c r="I252" s="99">
        <v>68.273437827061954</v>
      </c>
      <c r="J252" s="99">
        <v>104.81444073220774</v>
      </c>
      <c r="K252" s="99">
        <v>94.834638229637051</v>
      </c>
      <c r="L252" s="99">
        <v>100.6643839689376</v>
      </c>
      <c r="M252" s="99">
        <v>87.382018225775241</v>
      </c>
      <c r="N252" s="99">
        <v>95.313735092278975</v>
      </c>
      <c r="O252" s="99">
        <v>109.35973845338989</v>
      </c>
      <c r="P252" s="99">
        <v>91.017097446141037</v>
      </c>
      <c r="Q252" s="99">
        <v>89.773928129844322</v>
      </c>
      <c r="R252" s="99">
        <v>92.03632304785674</v>
      </c>
      <c r="S252" s="99">
        <v>94.776938046315905</v>
      </c>
      <c r="T252" s="99">
        <v>84.364811321950029</v>
      </c>
      <c r="U252" s="99">
        <v>100.22168571040886</v>
      </c>
      <c r="V252" s="99">
        <v>113.64347739919654</v>
      </c>
      <c r="W252" s="99">
        <v>76.414757354983934</v>
      </c>
      <c r="DA252" s="63" t="s">
        <v>2955</v>
      </c>
    </row>
    <row r="253" spans="1:105" ht="12" customHeight="1" x14ac:dyDescent="0.25">
      <c r="A253" s="97" t="s">
        <v>53</v>
      </c>
      <c r="B253" s="99">
        <v>2.4232325534401822</v>
      </c>
      <c r="C253" s="99">
        <v>2.7832274591774389</v>
      </c>
      <c r="D253" s="99">
        <v>2.4711460105977729</v>
      </c>
      <c r="E253" s="99">
        <v>2.3945979086968352</v>
      </c>
      <c r="F253" s="99">
        <v>2.2012309915159642</v>
      </c>
      <c r="G253" s="99">
        <v>2.2157584903079814</v>
      </c>
      <c r="H253" s="99">
        <v>2.3931602268308101</v>
      </c>
      <c r="I253" s="99">
        <v>1.4703364127940501</v>
      </c>
      <c r="J253" s="99">
        <v>2.2348044828777409</v>
      </c>
      <c r="K253" s="99">
        <v>1.9961373209518523</v>
      </c>
      <c r="L253" s="99">
        <v>2.0888718624915148</v>
      </c>
      <c r="M253" s="99">
        <v>1.7818871737454207</v>
      </c>
      <c r="N253" s="99">
        <v>1.9285405137206186</v>
      </c>
      <c r="O253" s="99">
        <v>2.2015926543501871</v>
      </c>
      <c r="P253" s="99">
        <v>1.8297266405908148</v>
      </c>
      <c r="Q253" s="99">
        <v>1.8003262822386468</v>
      </c>
      <c r="R253" s="99">
        <v>1.8207435007100445</v>
      </c>
      <c r="S253" s="99">
        <v>1.8544872036596523</v>
      </c>
      <c r="T253" s="99">
        <v>1.6436784241209732</v>
      </c>
      <c r="U253" s="99">
        <v>1.9246757071821556</v>
      </c>
      <c r="V253" s="99">
        <v>2.1791159102925541</v>
      </c>
      <c r="W253" s="99">
        <v>1.4514709838272386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0.32602600354374539</v>
      </c>
      <c r="C254" s="123">
        <f t="shared" si="121"/>
        <v>0.33648616521957431</v>
      </c>
      <c r="D254" s="123">
        <f t="shared" si="121"/>
        <v>0.3547924757223076</v>
      </c>
      <c r="E254" s="123">
        <f t="shared" si="121"/>
        <v>0.68372000960467239</v>
      </c>
      <c r="F254" s="123">
        <f t="shared" si="121"/>
        <v>0.37852795625736568</v>
      </c>
      <c r="G254" s="123">
        <f t="shared" si="121"/>
        <v>0.41785441893545305</v>
      </c>
      <c r="H254" s="123">
        <f t="shared" si="121"/>
        <v>0.67724663369260618</v>
      </c>
      <c r="I254" s="123">
        <f t="shared" si="121"/>
        <v>0.55238909781372147</v>
      </c>
      <c r="J254" s="123">
        <f t="shared" si="121"/>
        <v>0.62431657636214544</v>
      </c>
      <c r="K254" s="123">
        <f t="shared" si="121"/>
        <v>0.65575627179155249</v>
      </c>
      <c r="L254" s="123">
        <f t="shared" si="121"/>
        <v>0.79329051671340067</v>
      </c>
      <c r="M254" s="123">
        <f t="shared" si="121"/>
        <v>0.88758941193896679</v>
      </c>
      <c r="N254" s="123">
        <f t="shared" si="121"/>
        <v>0.93729574334208121</v>
      </c>
      <c r="O254" s="123">
        <f t="shared" si="121"/>
        <v>0.99156657718341767</v>
      </c>
      <c r="P254" s="123">
        <f t="shared" si="121"/>
        <v>1.0422037104517992</v>
      </c>
      <c r="Q254" s="123">
        <f t="shared" si="121"/>
        <v>1.0945589106797291</v>
      </c>
      <c r="R254" s="123">
        <f t="shared" si="121"/>
        <v>1.2109251750610479</v>
      </c>
      <c r="S254" s="123">
        <f t="shared" si="121"/>
        <v>1.2512002458584672</v>
      </c>
      <c r="T254" s="123">
        <f t="shared" si="121"/>
        <v>1.1325201327363306</v>
      </c>
      <c r="U254" s="123">
        <f t="shared" si="121"/>
        <v>1.093086908572287</v>
      </c>
      <c r="V254" s="123">
        <f t="shared" si="121"/>
        <v>1.0489595206933793</v>
      </c>
      <c r="W254" s="123">
        <f t="shared" si="121"/>
        <v>1.2002883933292381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0.32602600354374539</v>
      </c>
      <c r="C255" s="99">
        <f>RES_hhdet_tess!C48</f>
        <v>0.33648616521957431</v>
      </c>
      <c r="D255" s="99">
        <f>RES_hhdet_tess!D48</f>
        <v>0.3547924757223076</v>
      </c>
      <c r="E255" s="99">
        <f>RES_hhdet_tess!E48</f>
        <v>0.68372000960467239</v>
      </c>
      <c r="F255" s="99">
        <f>RES_hhdet_tess!F48</f>
        <v>0.37852795625736568</v>
      </c>
      <c r="G255" s="99">
        <f>RES_hhdet_tess!G48</f>
        <v>0.41785441893545305</v>
      </c>
      <c r="H255" s="99">
        <f>RES_hhdet_tess!H48</f>
        <v>0.67724663369260618</v>
      </c>
      <c r="I255" s="99">
        <f>RES_hhdet_tess!I48</f>
        <v>0.55238909781372147</v>
      </c>
      <c r="J255" s="99">
        <f>RES_hhdet_tess!J48</f>
        <v>0.62431657636214544</v>
      </c>
      <c r="K255" s="99">
        <f>RES_hhdet_tess!K48</f>
        <v>0.65575627179155249</v>
      </c>
      <c r="L255" s="99">
        <f>RES_hhdet_tess!L48</f>
        <v>0.79329051671340067</v>
      </c>
      <c r="M255" s="99">
        <f>RES_hhdet_tess!M48</f>
        <v>0.88758941193896679</v>
      </c>
      <c r="N255" s="99">
        <f>RES_hhdet_tess!N48</f>
        <v>0.93729574334208121</v>
      </c>
      <c r="O255" s="99">
        <f>RES_hhdet_tess!O48</f>
        <v>0.99156657718341767</v>
      </c>
      <c r="P255" s="99">
        <f>RES_hhdet_tess!P48</f>
        <v>1.0422037104517992</v>
      </c>
      <c r="Q255" s="99">
        <f>RES_hhdet_tess!Q48</f>
        <v>1.0945589106797291</v>
      </c>
      <c r="R255" s="99">
        <f>RES_hhdet_tess!R48</f>
        <v>1.2109251750610479</v>
      </c>
      <c r="S255" s="99">
        <f>RES_hhdet_tess!S48</f>
        <v>1.2512002458584672</v>
      </c>
      <c r="T255" s="99">
        <f>RES_hhdet_tess!T48</f>
        <v>1.1325201327363306</v>
      </c>
      <c r="U255" s="99">
        <f>RES_hhdet_tess!U48</f>
        <v>1.093086908572287</v>
      </c>
      <c r="V255" s="99">
        <f>RES_hhdet_tess!V48</f>
        <v>1.0489595206933793</v>
      </c>
      <c r="W255" s="99">
        <f>RES_hhdet_tess!W48</f>
        <v>1.2002883933292381</v>
      </c>
      <c r="DA255" s="63" t="s">
        <v>2958</v>
      </c>
    </row>
    <row r="256" spans="1:105" ht="12" customHeight="1" x14ac:dyDescent="0.25">
      <c r="A256" s="121" t="s">
        <v>55</v>
      </c>
      <c r="B256" s="123">
        <v>18.223998254810716</v>
      </c>
      <c r="C256" s="123">
        <v>20.270024904199023</v>
      </c>
      <c r="D256" s="123">
        <v>19.728271036552545</v>
      </c>
      <c r="E256" s="123">
        <v>20.423974077234273</v>
      </c>
      <c r="F256" s="123">
        <v>19.947831482906608</v>
      </c>
      <c r="G256" s="123">
        <v>20.944934780825182</v>
      </c>
      <c r="H256" s="123">
        <v>22.279367586408345</v>
      </c>
      <c r="I256" s="123">
        <v>17.137118177739662</v>
      </c>
      <c r="J256" s="123">
        <v>22.104757669213285</v>
      </c>
      <c r="K256" s="123">
        <v>21.202740013079222</v>
      </c>
      <c r="L256" s="123">
        <v>20.75728015581878</v>
      </c>
      <c r="M256" s="123">
        <v>21.478494038807799</v>
      </c>
      <c r="N256" s="123">
        <v>21.989112435147483</v>
      </c>
      <c r="O256" s="123">
        <v>18.507422286441834</v>
      </c>
      <c r="P256" s="123">
        <v>19.649179616944124</v>
      </c>
      <c r="Q256" s="123">
        <v>18.669789128637611</v>
      </c>
      <c r="R256" s="123">
        <v>18.473534525428594</v>
      </c>
      <c r="S256" s="123">
        <v>20.518180068659888</v>
      </c>
      <c r="T256" s="123">
        <v>19.425858912682898</v>
      </c>
      <c r="U256" s="123">
        <v>22.324822023762852</v>
      </c>
      <c r="V256" s="123">
        <v>24.9037043163253</v>
      </c>
      <c r="W256" s="123">
        <v>16.970215011323386</v>
      </c>
      <c r="DA256" s="130" t="s">
        <v>2959</v>
      </c>
    </row>
    <row r="257" spans="1:105" ht="12" customHeight="1" x14ac:dyDescent="0.25">
      <c r="A257" s="97" t="s">
        <v>138</v>
      </c>
      <c r="B257" s="99">
        <v>18.132516236807259</v>
      </c>
      <c r="C257" s="99">
        <v>20.404586747712905</v>
      </c>
      <c r="D257" s="99">
        <v>19.711080339476272</v>
      </c>
      <c r="E257" s="99">
        <v>20.443719214547169</v>
      </c>
      <c r="F257" s="99">
        <v>19.88399630309365</v>
      </c>
      <c r="G257" s="99">
        <v>20.993358105944424</v>
      </c>
      <c r="H257" s="99">
        <v>22.50959770994535</v>
      </c>
      <c r="I257" s="99">
        <v>16.633999292339546</v>
      </c>
      <c r="J257" s="99">
        <v>22.28085375023084</v>
      </c>
      <c r="K257" s="99">
        <v>21.258673794364757</v>
      </c>
      <c r="L257" s="99">
        <v>20.73324271933004</v>
      </c>
      <c r="M257" s="99">
        <v>21.362662246541124</v>
      </c>
      <c r="N257" s="99">
        <v>22.154140648640482</v>
      </c>
      <c r="O257" s="99">
        <v>17.88904128785444</v>
      </c>
      <c r="P257" s="99">
        <v>20.145571978077864</v>
      </c>
      <c r="Q257" s="99">
        <v>18.669804047913001</v>
      </c>
      <c r="R257" s="99">
        <v>18.344411723190959</v>
      </c>
      <c r="S257" s="99">
        <v>20.556118012242344</v>
      </c>
      <c r="T257" s="99">
        <v>18.955467881785655</v>
      </c>
      <c r="U257" s="99">
        <v>22.613957708011792</v>
      </c>
      <c r="V257" s="99">
        <v>25.599701142553617</v>
      </c>
      <c r="W257" s="99">
        <v>16.490043089723351</v>
      </c>
      <c r="DA257" s="63" t="s">
        <v>2960</v>
      </c>
    </row>
    <row r="258" spans="1:105" ht="12" customHeight="1" x14ac:dyDescent="0.25">
      <c r="A258" s="97" t="s">
        <v>137</v>
      </c>
      <c r="B258" s="99">
        <v>18.132516236807255</v>
      </c>
      <c r="C258" s="99">
        <v>20.403438630979124</v>
      </c>
      <c r="D258" s="99">
        <v>19.709468612983805</v>
      </c>
      <c r="E258" s="99">
        <v>20.438997075693354</v>
      </c>
      <c r="F258" s="99">
        <v>19.880018847858864</v>
      </c>
      <c r="G258" s="99">
        <v>20.986233576805812</v>
      </c>
      <c r="H258" s="99">
        <v>22.497013011516017</v>
      </c>
      <c r="I258" s="99">
        <v>16.625816353261097</v>
      </c>
      <c r="J258" s="99">
        <v>22.2678003234304</v>
      </c>
      <c r="K258" s="99">
        <v>21.247167856992217</v>
      </c>
      <c r="L258" s="99">
        <v>20.729350900170882</v>
      </c>
      <c r="M258" s="99">
        <v>21.36201611108158</v>
      </c>
      <c r="N258" s="99">
        <v>22.153453873294264</v>
      </c>
      <c r="O258" s="99">
        <v>17.89341228474251</v>
      </c>
      <c r="P258" s="99">
        <v>20.117228077608328</v>
      </c>
      <c r="Q258" s="99">
        <v>18.644895838757826</v>
      </c>
      <c r="R258" s="99">
        <v>18.319279831548492</v>
      </c>
      <c r="S258" s="99">
        <v>20.527394318157935</v>
      </c>
      <c r="T258" s="99">
        <v>18.93896588808278</v>
      </c>
      <c r="U258" s="99">
        <v>22.576804503236477</v>
      </c>
      <c r="V258" s="99">
        <v>25.559738088456616</v>
      </c>
      <c r="W258" s="99">
        <v>16.461744928453449</v>
      </c>
      <c r="DA258" s="63" t="s">
        <v>2961</v>
      </c>
    </row>
    <row r="259" spans="1:105" ht="12" customHeight="1" x14ac:dyDescent="0.25">
      <c r="A259" s="100" t="s">
        <v>216</v>
      </c>
      <c r="B259" s="102">
        <v>7.8813603005381738</v>
      </c>
      <c r="C259" s="102">
        <v>8.4421831065523687</v>
      </c>
      <c r="D259" s="102">
        <v>8.3882795563469461</v>
      </c>
      <c r="E259" s="102">
        <v>8.6958718963213713</v>
      </c>
      <c r="F259" s="102">
        <v>9.0343433319276425</v>
      </c>
      <c r="G259" s="102">
        <v>9.3945999337354404</v>
      </c>
      <c r="H259" s="102">
        <v>10.004338683137803</v>
      </c>
      <c r="I259" s="102">
        <v>8.1865750352565456</v>
      </c>
      <c r="J259" s="102">
        <v>9.9274950810025313</v>
      </c>
      <c r="K259" s="102">
        <v>9.5860898823523275</v>
      </c>
      <c r="L259" s="102">
        <v>9.2748597160350652</v>
      </c>
      <c r="M259" s="102">
        <v>9.9402269671999459</v>
      </c>
      <c r="N259" s="102">
        <v>10.402796178497026</v>
      </c>
      <c r="O259" s="102">
        <v>8.7580954511494671</v>
      </c>
      <c r="P259" s="102">
        <v>8.8264816522972414</v>
      </c>
      <c r="Q259" s="102">
        <v>8.0570371534797385</v>
      </c>
      <c r="R259" s="102">
        <v>8.0131909838066679</v>
      </c>
      <c r="S259" s="102">
        <v>9.5691627916161792</v>
      </c>
      <c r="T259" s="102">
        <v>8.0342034165575686</v>
      </c>
      <c r="U259" s="102">
        <v>9.8387168206740192</v>
      </c>
      <c r="V259" s="102">
        <v>10.623327322430608</v>
      </c>
      <c r="W259" s="102">
        <v>7.5697894009908495</v>
      </c>
      <c r="DA259" s="131" t="s">
        <v>2962</v>
      </c>
    </row>
    <row r="260" spans="1:105" ht="12" customHeight="1" x14ac:dyDescent="0.25">
      <c r="A260" s="103" t="s">
        <v>52</v>
      </c>
      <c r="B260" s="105">
        <v>10.251155936269083</v>
      </c>
      <c r="C260" s="105">
        <v>11.961255524426754</v>
      </c>
      <c r="D260" s="105">
        <v>11.321189056636859</v>
      </c>
      <c r="E260" s="105">
        <v>11.743125179371985</v>
      </c>
      <c r="F260" s="105">
        <v>10.845675515931225</v>
      </c>
      <c r="G260" s="105">
        <v>11.591633643070367</v>
      </c>
      <c r="H260" s="105">
        <v>12.492674328378211</v>
      </c>
      <c r="I260" s="105">
        <v>8.4392413180045516</v>
      </c>
      <c r="J260" s="105">
        <v>12.340305242427869</v>
      </c>
      <c r="K260" s="105">
        <v>11.661077974639891</v>
      </c>
      <c r="L260" s="105">
        <v>11.454491184135813</v>
      </c>
      <c r="M260" s="105">
        <v>11.421789143881634</v>
      </c>
      <c r="N260" s="105">
        <v>11.750657694797239</v>
      </c>
      <c r="O260" s="105">
        <v>9.135316833593043</v>
      </c>
      <c r="P260" s="105">
        <v>11.290746425311083</v>
      </c>
      <c r="Q260" s="105">
        <v>10.587858685278086</v>
      </c>
      <c r="R260" s="105">
        <v>10.306088847741822</v>
      </c>
      <c r="S260" s="105">
        <v>10.958231526541757</v>
      </c>
      <c r="T260" s="105">
        <v>10.904762471525212</v>
      </c>
      <c r="U260" s="105">
        <v>12.738087682562456</v>
      </c>
      <c r="V260" s="105">
        <v>14.936410766026007</v>
      </c>
      <c r="W260" s="105">
        <v>8.8919555274626028</v>
      </c>
      <c r="DA260" s="132" t="s">
        <v>2963</v>
      </c>
    </row>
    <row r="261" spans="1:105" ht="12" customHeight="1" x14ac:dyDescent="0.25">
      <c r="A261" s="106" t="s">
        <v>122</v>
      </c>
      <c r="B261" s="102">
        <v>19.074897472400654</v>
      </c>
      <c r="C261" s="102">
        <v>19.035333088716371</v>
      </c>
      <c r="D261" s="102">
        <v>19.886082438977699</v>
      </c>
      <c r="E261" s="102">
        <v>20.235810674101515</v>
      </c>
      <c r="F261" s="102">
        <v>20.543425750721124</v>
      </c>
      <c r="G261" s="102">
        <v>20.490573525527076</v>
      </c>
      <c r="H261" s="102">
        <v>20.130183817429259</v>
      </c>
      <c r="I261" s="102">
        <v>21.963310345516941</v>
      </c>
      <c r="J261" s="102">
        <v>20.472380157600352</v>
      </c>
      <c r="K261" s="102">
        <v>20.689186557599548</v>
      </c>
      <c r="L261" s="102">
        <v>20.987354333239406</v>
      </c>
      <c r="M261" s="102">
        <v>22.360199173354982</v>
      </c>
      <c r="N261" s="102">
        <v>21.105171586666668</v>
      </c>
      <c r="O261" s="102">
        <v>20.476621369177515</v>
      </c>
      <c r="P261" s="102">
        <v>18.32332102313385</v>
      </c>
      <c r="Q261" s="102">
        <v>18.699964828259862</v>
      </c>
      <c r="R261" s="102">
        <v>18.873233788067459</v>
      </c>
      <c r="S261" s="102">
        <v>20.441668522435045</v>
      </c>
      <c r="T261" s="102">
        <v>21.546186629128421</v>
      </c>
      <c r="U261" s="102">
        <v>20.639384959763696</v>
      </c>
      <c r="V261" s="102">
        <v>20.303858323944869</v>
      </c>
      <c r="W261" s="102">
        <v>21.43587256100049</v>
      </c>
      <c r="DA261" s="131" t="s">
        <v>2964</v>
      </c>
    </row>
    <row r="262" spans="1:105" ht="12" customHeight="1" x14ac:dyDescent="0.25">
      <c r="A262" s="107" t="s">
        <v>121</v>
      </c>
      <c r="B262" s="105">
        <v>19.074897472400657</v>
      </c>
      <c r="C262" s="105">
        <v>19.041246793980093</v>
      </c>
      <c r="D262" s="105">
        <v>19.895039492052451</v>
      </c>
      <c r="E262" s="105">
        <v>20.249011179191029</v>
      </c>
      <c r="F262" s="105">
        <v>20.551144778741008</v>
      </c>
      <c r="G262" s="105">
        <v>20.495204507705164</v>
      </c>
      <c r="H262" s="105">
        <v>20.12907155713042</v>
      </c>
      <c r="I262" s="105">
        <v>21.959568821756914</v>
      </c>
      <c r="J262" s="105">
        <v>20.46702527404771</v>
      </c>
      <c r="K262" s="105">
        <v>20.679714724533611</v>
      </c>
      <c r="L262" s="105">
        <v>20.979410938080839</v>
      </c>
      <c r="M262" s="105">
        <v>22.339770714776463</v>
      </c>
      <c r="N262" s="105">
        <v>21.100677417547022</v>
      </c>
      <c r="O262" s="105">
        <v>20.472686770335006</v>
      </c>
      <c r="P262" s="105">
        <v>18.288480170732072</v>
      </c>
      <c r="Q262" s="105">
        <v>18.66075668896109</v>
      </c>
      <c r="R262" s="105">
        <v>18.832502101256406</v>
      </c>
      <c r="S262" s="105">
        <v>20.37409773190824</v>
      </c>
      <c r="T262" s="105">
        <v>21.44949891395472</v>
      </c>
      <c r="U262" s="105">
        <v>20.534832124893477</v>
      </c>
      <c r="V262" s="105">
        <v>20.270983856358495</v>
      </c>
      <c r="W262" s="105">
        <v>21.48696666961348</v>
      </c>
      <c r="DA262" s="132" t="s">
        <v>2965</v>
      </c>
    </row>
    <row r="263" spans="1:105" ht="12" customHeight="1" x14ac:dyDescent="0.25">
      <c r="A263" s="108" t="s">
        <v>53</v>
      </c>
      <c r="B263" s="99">
        <v>8.2975602428093289</v>
      </c>
      <c r="C263" s="99">
        <v>7.8654902546719203</v>
      </c>
      <c r="D263" s="99">
        <v>8.4680444741220704</v>
      </c>
      <c r="E263" s="99">
        <v>8.613108191203029</v>
      </c>
      <c r="F263" s="99">
        <v>9.3433992084816122</v>
      </c>
      <c r="G263" s="99">
        <v>9.1630697976269886</v>
      </c>
      <c r="H263" s="99">
        <v>8.9127572691004975</v>
      </c>
      <c r="I263" s="99">
        <v>10.8214714724226</v>
      </c>
      <c r="J263" s="99">
        <v>9.0882809950364898</v>
      </c>
      <c r="K263" s="99">
        <v>9.3170897933548158</v>
      </c>
      <c r="L263" s="99">
        <v>9.3735928577197409</v>
      </c>
      <c r="M263" s="99">
        <v>10.443837889650768</v>
      </c>
      <c r="N263" s="99">
        <v>9.9062919221476697</v>
      </c>
      <c r="O263" s="99">
        <v>10.057780473185961</v>
      </c>
      <c r="P263" s="99">
        <v>7.9205520503327795</v>
      </c>
      <c r="Q263" s="99">
        <v>8.0496206988744365</v>
      </c>
      <c r="R263" s="99">
        <v>8.2348886863692581</v>
      </c>
      <c r="S263" s="99">
        <v>9.5052208638728324</v>
      </c>
      <c r="T263" s="99">
        <v>9.1676476030109857</v>
      </c>
      <c r="U263" s="99">
        <v>8.8562421763937937</v>
      </c>
      <c r="V263" s="99">
        <v>8.1832643922401527</v>
      </c>
      <c r="W263" s="99">
        <v>9.6232425375800581</v>
      </c>
      <c r="DA263" s="63" t="s">
        <v>2966</v>
      </c>
    </row>
    <row r="264" spans="1:105" ht="12" customHeight="1" x14ac:dyDescent="0.25">
      <c r="A264" s="108" t="s">
        <v>52</v>
      </c>
      <c r="B264" s="99">
        <v>10.777337229591325</v>
      </c>
      <c r="C264" s="99">
        <v>11.175756539308175</v>
      </c>
      <c r="D264" s="99">
        <v>11.426995017930382</v>
      </c>
      <c r="E264" s="99">
        <v>11.635902987988</v>
      </c>
      <c r="F264" s="99">
        <v>11.207745570259393</v>
      </c>
      <c r="G264" s="99">
        <v>11.332134710078179</v>
      </c>
      <c r="H264" s="99">
        <v>11.216314288029915</v>
      </c>
      <c r="I264" s="99">
        <v>11.138097349334313</v>
      </c>
      <c r="J264" s="99">
        <v>11.378744279011222</v>
      </c>
      <c r="K264" s="99">
        <v>11.362624931178795</v>
      </c>
      <c r="L264" s="99">
        <v>11.605818080361102</v>
      </c>
      <c r="M264" s="99">
        <v>11.895932825125696</v>
      </c>
      <c r="N264" s="99">
        <v>11.194385495399356</v>
      </c>
      <c r="O264" s="99">
        <v>10.414906297149047</v>
      </c>
      <c r="P264" s="99">
        <v>10.367928120399293</v>
      </c>
      <c r="Q264" s="99">
        <v>10.611135990086657</v>
      </c>
      <c r="R264" s="99">
        <v>10.597613414887142</v>
      </c>
      <c r="S264" s="99">
        <v>10.868876868035411</v>
      </c>
      <c r="T264" s="99">
        <v>12.281851310943733</v>
      </c>
      <c r="U264" s="99">
        <v>11.678589948499688</v>
      </c>
      <c r="V264" s="99">
        <v>12.087719464118345</v>
      </c>
      <c r="W264" s="99">
        <v>11.86372413203342</v>
      </c>
      <c r="DA264" s="63" t="s">
        <v>2967</v>
      </c>
    </row>
    <row r="265" spans="1:105" ht="12" customHeight="1" x14ac:dyDescent="0.25">
      <c r="A265" s="121" t="s">
        <v>54</v>
      </c>
      <c r="B265" s="123">
        <v>7.4147625970676145</v>
      </c>
      <c r="C265" s="123">
        <v>7.6593938747711814</v>
      </c>
      <c r="D265" s="123">
        <v>7.8423599229142367</v>
      </c>
      <c r="E265" s="123">
        <v>7.9962029697733907</v>
      </c>
      <c r="F265" s="123">
        <v>8.2064574138279784</v>
      </c>
      <c r="G265" s="123">
        <v>8.3554562632355704</v>
      </c>
      <c r="H265" s="123">
        <v>8.2077440788461136</v>
      </c>
      <c r="I265" s="123">
        <v>7.7631677913913535</v>
      </c>
      <c r="J265" s="123">
        <v>7.449955688625562</v>
      </c>
      <c r="K265" s="123">
        <v>7.3978986530151616</v>
      </c>
      <c r="L265" s="123">
        <v>7.5377046051579724</v>
      </c>
      <c r="M265" s="123">
        <v>6.8620119549587688</v>
      </c>
      <c r="N265" s="123">
        <v>6.8902500391519759</v>
      </c>
      <c r="O265" s="123">
        <v>6.7940689684163162</v>
      </c>
      <c r="P265" s="123">
        <v>6.4177122289674298</v>
      </c>
      <c r="Q265" s="123">
        <v>6.0723298892816349</v>
      </c>
      <c r="R265" s="123">
        <v>5.8583513989742118</v>
      </c>
      <c r="S265" s="123">
        <v>6.3002980331462783</v>
      </c>
      <c r="T265" s="123">
        <v>6.0089547574950899</v>
      </c>
      <c r="U265" s="123">
        <v>5.9955904844869661</v>
      </c>
      <c r="V265" s="123">
        <v>5.8350010229382008</v>
      </c>
      <c r="W265" s="123">
        <v>6.1068545182299481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7.4147625970676145</v>
      </c>
      <c r="C267" s="110">
        <v>7.6593938747711814</v>
      </c>
      <c r="D267" s="110">
        <v>7.8423599229142367</v>
      </c>
      <c r="E267" s="110">
        <v>7.9962029697733907</v>
      </c>
      <c r="F267" s="110">
        <v>8.2064574138279784</v>
      </c>
      <c r="G267" s="110">
        <v>8.3554562632355704</v>
      </c>
      <c r="H267" s="110">
        <v>8.2077440788461136</v>
      </c>
      <c r="I267" s="110">
        <v>7.7631677913913535</v>
      </c>
      <c r="J267" s="110">
        <v>7.449955688625562</v>
      </c>
      <c r="K267" s="110">
        <v>7.3978986530151616</v>
      </c>
      <c r="L267" s="110">
        <v>7.5377046051579724</v>
      </c>
      <c r="M267" s="110">
        <v>6.8620119549587688</v>
      </c>
      <c r="N267" s="110">
        <v>6.8902500391519759</v>
      </c>
      <c r="O267" s="110">
        <v>6.7940689684163162</v>
      </c>
      <c r="P267" s="110">
        <v>6.4177122289674298</v>
      </c>
      <c r="Q267" s="110">
        <v>6.0723298892816349</v>
      </c>
      <c r="R267" s="110">
        <v>5.8583513989742118</v>
      </c>
      <c r="S267" s="110">
        <v>6.3002980331462783</v>
      </c>
      <c r="T267" s="110">
        <v>6.0089547574950899</v>
      </c>
      <c r="U267" s="110">
        <v>5.9955904844869661</v>
      </c>
      <c r="V267" s="110">
        <v>5.8350010229382008</v>
      </c>
      <c r="W267" s="110">
        <v>6.1068545182299481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58.600264319972261</v>
      </c>
      <c r="C269" s="118">
        <f t="shared" si="122"/>
        <v>67.34295500714876</v>
      </c>
      <c r="D269" s="118">
        <f t="shared" si="122"/>
        <v>60.908605288057849</v>
      </c>
      <c r="E269" s="118">
        <f t="shared" si="122"/>
        <v>60.402489865925112</v>
      </c>
      <c r="F269" s="118">
        <f t="shared" si="122"/>
        <v>55.915140302511155</v>
      </c>
      <c r="G269" s="118">
        <f t="shared" si="122"/>
        <v>56.722407693705847</v>
      </c>
      <c r="H269" s="118">
        <f t="shared" si="122"/>
        <v>61.763016444392676</v>
      </c>
      <c r="I269" s="118">
        <f t="shared" si="122"/>
        <v>39.280161227585573</v>
      </c>
      <c r="J269" s="118">
        <f t="shared" si="122"/>
        <v>58.214060043364817</v>
      </c>
      <c r="K269" s="118">
        <f t="shared" si="122"/>
        <v>52.305839599782949</v>
      </c>
      <c r="L269" s="118">
        <f t="shared" si="122"/>
        <v>53.81604108328095</v>
      </c>
      <c r="M269" s="118">
        <f t="shared" si="122"/>
        <v>46.789591836174424</v>
      </c>
      <c r="N269" s="118">
        <f t="shared" si="122"/>
        <v>48.824521186485114</v>
      </c>
      <c r="O269" s="118">
        <f t="shared" si="122"/>
        <v>51.225896058236629</v>
      </c>
      <c r="P269" s="118">
        <f t="shared" si="122"/>
        <v>43.680928988277671</v>
      </c>
      <c r="Q269" s="118">
        <f t="shared" si="122"/>
        <v>42.364290428559272</v>
      </c>
      <c r="R269" s="118">
        <f t="shared" ref="R269:V269" si="123">R270+R273+R275+R284</f>
        <v>43.042728688079649</v>
      </c>
      <c r="S269" s="118">
        <f t="shared" si="123"/>
        <v>44.447953086149766</v>
      </c>
      <c r="T269" s="118">
        <f t="shared" si="123"/>
        <v>39.407773615772726</v>
      </c>
      <c r="U269" s="118">
        <f t="shared" si="123"/>
        <v>46.375234705338507</v>
      </c>
      <c r="V269" s="118">
        <f t="shared" si="123"/>
        <v>51.859400901484101</v>
      </c>
      <c r="W269" s="118">
        <f t="shared" ref="W269" si="124">W270+W273+W275+W284</f>
        <v>34.527687354468732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51.368708533002263</v>
      </c>
      <c r="C270" s="123">
        <f t="shared" si="125"/>
        <v>59.238344401994681</v>
      </c>
      <c r="D270" s="123">
        <f t="shared" si="125"/>
        <v>53.086486306172723</v>
      </c>
      <c r="E270" s="123">
        <f t="shared" si="125"/>
        <v>52.308212231305383</v>
      </c>
      <c r="F270" s="123">
        <f t="shared" si="125"/>
        <v>48.06148899837477</v>
      </c>
      <c r="G270" s="123">
        <f t="shared" si="125"/>
        <v>48.460309550759682</v>
      </c>
      <c r="H270" s="123">
        <f t="shared" si="125"/>
        <v>52.946094430666541</v>
      </c>
      <c r="I270" s="123">
        <f t="shared" si="125"/>
        <v>32.772467576026791</v>
      </c>
      <c r="J270" s="123">
        <f t="shared" si="125"/>
        <v>49.576220776021799</v>
      </c>
      <c r="K270" s="123">
        <f t="shared" si="125"/>
        <v>44.119313769812891</v>
      </c>
      <c r="L270" s="123">
        <f t="shared" si="125"/>
        <v>45.884402523289495</v>
      </c>
      <c r="M270" s="123">
        <f t="shared" si="125"/>
        <v>38.88251013176788</v>
      </c>
      <c r="N270" s="123">
        <f t="shared" si="125"/>
        <v>41.098588136797858</v>
      </c>
      <c r="O270" s="123">
        <f t="shared" si="125"/>
        <v>45.660009173606447</v>
      </c>
      <c r="P270" s="123">
        <f t="shared" si="125"/>
        <v>37.691347454793181</v>
      </c>
      <c r="Q270" s="123">
        <f t="shared" si="125"/>
        <v>36.939540175877589</v>
      </c>
      <c r="R270" s="123">
        <f t="shared" ref="R270:V270" si="126">SUM(R271:R272)</f>
        <v>37.629516503670409</v>
      </c>
      <c r="S270" s="123">
        <f t="shared" si="126"/>
        <v>38.259218716487098</v>
      </c>
      <c r="T270" s="123">
        <f t="shared" si="126"/>
        <v>33.582525384192181</v>
      </c>
      <c r="U270" s="123">
        <f t="shared" si="126"/>
        <v>39.257655011733107</v>
      </c>
      <c r="V270" s="123">
        <f t="shared" si="126"/>
        <v>43.893144726280354</v>
      </c>
      <c r="W270" s="123">
        <f t="shared" ref="W270" si="127">SUM(W271:W272)</f>
        <v>29.285613632454115</v>
      </c>
      <c r="DA270" s="130" t="s">
        <v>3122</v>
      </c>
    </row>
    <row r="271" spans="1:105" ht="12" customHeight="1" x14ac:dyDescent="0.25">
      <c r="A271" s="97" t="s">
        <v>216</v>
      </c>
      <c r="B271" s="99">
        <v>51.368708533002263</v>
      </c>
      <c r="C271" s="99">
        <v>59.238344401994681</v>
      </c>
      <c r="D271" s="99">
        <v>53.086486306172723</v>
      </c>
      <c r="E271" s="99">
        <v>52.308212231305383</v>
      </c>
      <c r="F271" s="99">
        <v>48.06148899837477</v>
      </c>
      <c r="G271" s="99">
        <v>48.460309550759682</v>
      </c>
      <c r="H271" s="99">
        <v>52.946094430666541</v>
      </c>
      <c r="I271" s="99">
        <v>32.772467576026791</v>
      </c>
      <c r="J271" s="99">
        <v>49.576220776021799</v>
      </c>
      <c r="K271" s="99">
        <v>44.119313769812891</v>
      </c>
      <c r="L271" s="99">
        <v>45.884402523289495</v>
      </c>
      <c r="M271" s="99">
        <v>38.88251013176788</v>
      </c>
      <c r="N271" s="99">
        <v>41.098588136797858</v>
      </c>
      <c r="O271" s="99">
        <v>45.660009173606447</v>
      </c>
      <c r="P271" s="99">
        <v>37.691347454793181</v>
      </c>
      <c r="Q271" s="99">
        <v>36.939540175877589</v>
      </c>
      <c r="R271" s="99">
        <v>37.629516503670409</v>
      </c>
      <c r="S271" s="99">
        <v>38.259218716487098</v>
      </c>
      <c r="T271" s="99">
        <v>33.582525384192181</v>
      </c>
      <c r="U271" s="99">
        <v>39.257655011733107</v>
      </c>
      <c r="V271" s="99">
        <v>43.893144726280354</v>
      </c>
      <c r="W271" s="99">
        <v>29.285613632454115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7.2315557869700013</v>
      </c>
      <c r="C275" s="123">
        <v>8.1046106051540807</v>
      </c>
      <c r="D275" s="123">
        <v>7.8221189818851249</v>
      </c>
      <c r="E275" s="123">
        <v>8.0942776346197292</v>
      </c>
      <c r="F275" s="123">
        <v>7.8536513041363838</v>
      </c>
      <c r="G275" s="123">
        <v>8.2620981429461633</v>
      </c>
      <c r="H275" s="123">
        <v>8.8169220137261366</v>
      </c>
      <c r="I275" s="123">
        <v>6.5076936515587818</v>
      </c>
      <c r="J275" s="123">
        <v>8.6378392673430167</v>
      </c>
      <c r="K275" s="123">
        <v>8.1865258299700567</v>
      </c>
      <c r="L275" s="123">
        <v>7.9316385599914581</v>
      </c>
      <c r="M275" s="123">
        <v>7.9070817044065427</v>
      </c>
      <c r="N275" s="123">
        <v>7.7259330496872547</v>
      </c>
      <c r="O275" s="123">
        <v>5.5658868846301841</v>
      </c>
      <c r="P275" s="123">
        <v>5.9895815334844889</v>
      </c>
      <c r="Q275" s="123">
        <v>5.4247502526816831</v>
      </c>
      <c r="R275" s="123">
        <v>5.4132121844092405</v>
      </c>
      <c r="S275" s="123">
        <v>6.1887343696626695</v>
      </c>
      <c r="T275" s="123">
        <v>5.8252482315805416</v>
      </c>
      <c r="U275" s="123">
        <v>7.117579693605399</v>
      </c>
      <c r="V275" s="123">
        <v>7.9662561752037435</v>
      </c>
      <c r="W275" s="123">
        <v>5.2420737220146139</v>
      </c>
      <c r="DA275" s="130" t="s">
        <v>3127</v>
      </c>
    </row>
    <row r="276" spans="1:105" ht="12" customHeight="1" x14ac:dyDescent="0.25">
      <c r="A276" s="97" t="s">
        <v>138</v>
      </c>
      <c r="B276" s="99">
        <v>8.0164804201995725</v>
      </c>
      <c r="C276" s="99">
        <v>9.0008906011401049</v>
      </c>
      <c r="D276" s="99">
        <v>8.6767572761762572</v>
      </c>
      <c r="E276" s="99">
        <v>8.9778582383677996</v>
      </c>
      <c r="F276" s="99">
        <v>8.709066648384864</v>
      </c>
      <c r="G276" s="99">
        <v>9.16714805335838</v>
      </c>
      <c r="H276" s="99">
        <v>9.791987055748006</v>
      </c>
      <c r="I276" s="99">
        <v>7.2075553028709143</v>
      </c>
      <c r="J276" s="99">
        <v>9.6044426229505095</v>
      </c>
      <c r="K276" s="99">
        <v>9.10692630689414</v>
      </c>
      <c r="L276" s="99">
        <v>8.8122990909684038</v>
      </c>
      <c r="M276" s="99">
        <v>8.9983645909423107</v>
      </c>
      <c r="N276" s="99">
        <v>9.2083826614913988</v>
      </c>
      <c r="O276" s="99">
        <v>7.3491552950451755</v>
      </c>
      <c r="P276" s="99">
        <v>8.2458198452457836</v>
      </c>
      <c r="Q276" s="99">
        <v>7.5949090441689799</v>
      </c>
      <c r="R276" s="99">
        <v>7.3669528745653405</v>
      </c>
      <c r="S276" s="99">
        <v>8.0491034204495122</v>
      </c>
      <c r="T276" s="99">
        <v>7.2178189515744497</v>
      </c>
      <c r="U276" s="99">
        <v>8.3541159729225214</v>
      </c>
      <c r="V276" s="99">
        <v>9.2662097544739499</v>
      </c>
      <c r="W276" s="99">
        <v>5.861429512123058</v>
      </c>
      <c r="DA276" s="63" t="s">
        <v>3128</v>
      </c>
    </row>
    <row r="277" spans="1:105" ht="12" customHeight="1" x14ac:dyDescent="0.25">
      <c r="A277" s="97" t="s">
        <v>137</v>
      </c>
      <c r="B277" s="99">
        <v>3.4843906774257638</v>
      </c>
      <c r="C277" s="99">
        <v>3.6909574337941593</v>
      </c>
      <c r="D277" s="99">
        <v>3.6544420204189492</v>
      </c>
      <c r="E277" s="99">
        <v>3.7577498344914924</v>
      </c>
      <c r="F277" s="99">
        <v>3.9001329291962432</v>
      </c>
      <c r="G277" s="99">
        <v>4.0326976719156669</v>
      </c>
      <c r="H277" s="99">
        <v>4.2675748034870287</v>
      </c>
      <c r="I277" s="99">
        <v>3.4872425243779532</v>
      </c>
      <c r="J277" s="99">
        <v>4.2075912051587521</v>
      </c>
      <c r="K277" s="99">
        <v>4.0462885491801153</v>
      </c>
      <c r="L277" s="99">
        <v>3.9101558813404069</v>
      </c>
      <c r="M277" s="99">
        <v>4.1710612119332433</v>
      </c>
      <c r="N277" s="99">
        <v>4.3103779550087928</v>
      </c>
      <c r="O277" s="99">
        <v>3.6185612537374094</v>
      </c>
      <c r="P277" s="99">
        <v>3.511510191057269</v>
      </c>
      <c r="Q277" s="99">
        <v>3.1919803140177083</v>
      </c>
      <c r="R277" s="99">
        <v>3.1267509526621917</v>
      </c>
      <c r="S277" s="99">
        <v>3.6425288858202798</v>
      </c>
      <c r="T277" s="99">
        <v>3.0059032274520612</v>
      </c>
      <c r="U277" s="99">
        <v>3.4824976682370758</v>
      </c>
      <c r="V277" s="99">
        <v>3.6571988676873746</v>
      </c>
      <c r="W277" s="99">
        <v>2.5836240151254528</v>
      </c>
      <c r="DA277" s="63" t="s">
        <v>3129</v>
      </c>
    </row>
    <row r="278" spans="1:105" ht="12" customHeight="1" x14ac:dyDescent="0.25">
      <c r="A278" s="100" t="s">
        <v>216</v>
      </c>
      <c r="B278" s="102">
        <v>3.4843906774257638</v>
      </c>
      <c r="C278" s="102">
        <v>3.6909574337941593</v>
      </c>
      <c r="D278" s="102">
        <v>3.6544420204189492</v>
      </c>
      <c r="E278" s="102">
        <v>3.7577498344914924</v>
      </c>
      <c r="F278" s="102">
        <v>3.9001329291962432</v>
      </c>
      <c r="G278" s="102">
        <v>4.0326976719156669</v>
      </c>
      <c r="H278" s="102">
        <v>4.2675748034870287</v>
      </c>
      <c r="I278" s="102">
        <v>3.4872425243779532</v>
      </c>
      <c r="J278" s="102">
        <v>4.2075912051587521</v>
      </c>
      <c r="K278" s="102">
        <v>4.0462885491801153</v>
      </c>
      <c r="L278" s="102">
        <v>3.9101558813404069</v>
      </c>
      <c r="M278" s="102">
        <v>4.1710612119332433</v>
      </c>
      <c r="N278" s="102">
        <v>4.3103779550087928</v>
      </c>
      <c r="O278" s="102">
        <v>3.6185612537374094</v>
      </c>
      <c r="P278" s="102">
        <v>3.511510191057269</v>
      </c>
      <c r="Q278" s="102">
        <v>3.1919803140177083</v>
      </c>
      <c r="R278" s="102">
        <v>3.1267509526621917</v>
      </c>
      <c r="S278" s="102">
        <v>3.6425288858202798</v>
      </c>
      <c r="T278" s="102">
        <v>3.0059032274520612</v>
      </c>
      <c r="U278" s="102">
        <v>3.4824976682370758</v>
      </c>
      <c r="V278" s="102">
        <v>3.6571988676873746</v>
      </c>
      <c r="W278" s="102">
        <v>2.5836240151254528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535.83324648652354</v>
      </c>
      <c r="D290" s="117">
        <f t="shared" si="129"/>
        <v>349.26594986971872</v>
      </c>
      <c r="E290" s="117">
        <f t="shared" si="129"/>
        <v>357.53141778044335</v>
      </c>
      <c r="F290" s="117">
        <f t="shared" si="129"/>
        <v>310.83775536686181</v>
      </c>
      <c r="G290" s="117">
        <f t="shared" si="129"/>
        <v>318.28359068609353</v>
      </c>
      <c r="H290" s="117">
        <f t="shared" si="129"/>
        <v>384.08188337343626</v>
      </c>
      <c r="I290" s="117">
        <f t="shared" si="129"/>
        <v>156.74149687978399</v>
      </c>
      <c r="J290" s="117">
        <f t="shared" si="129"/>
        <v>336.52275352930735</v>
      </c>
      <c r="K290" s="117">
        <f t="shared" si="129"/>
        <v>249.77024904689605</v>
      </c>
      <c r="L290" s="117">
        <f t="shared" si="129"/>
        <v>360.27231477691095</v>
      </c>
      <c r="M290" s="117">
        <f t="shared" si="129"/>
        <v>335.80222713004179</v>
      </c>
      <c r="N290" s="117">
        <f t="shared" si="129"/>
        <v>447.02928108787614</v>
      </c>
      <c r="O290" s="117">
        <f t="shared" si="129"/>
        <v>456.89477158976644</v>
      </c>
      <c r="P290" s="117">
        <f t="shared" si="129"/>
        <v>301.21504985993334</v>
      </c>
      <c r="Q290" s="117">
        <f t="shared" si="129"/>
        <v>125.25953288783299</v>
      </c>
      <c r="R290" s="117">
        <f t="shared" ref="R290:V290" si="130">R291+R294+R296+R305</f>
        <v>46.633928123444562</v>
      </c>
      <c r="S290" s="117">
        <f t="shared" si="130"/>
        <v>129.40107197007652</v>
      </c>
      <c r="T290" s="117">
        <f t="shared" si="130"/>
        <v>130.59900195305414</v>
      </c>
      <c r="U290" s="117">
        <f t="shared" si="130"/>
        <v>177.12130325914774</v>
      </c>
      <c r="V290" s="117">
        <f t="shared" si="130"/>
        <v>136.33247597908678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456.542557350945</v>
      </c>
      <c r="D291" s="122">
        <f t="shared" si="132"/>
        <v>288.97674545760651</v>
      </c>
      <c r="E291" s="122">
        <f t="shared" si="132"/>
        <v>294.14821905207344</v>
      </c>
      <c r="F291" s="122">
        <f t="shared" si="132"/>
        <v>253.36316102982613</v>
      </c>
      <c r="G291" s="122">
        <f t="shared" si="132"/>
        <v>256.79462345620038</v>
      </c>
      <c r="H291" s="122">
        <f t="shared" si="132"/>
        <v>302.84613722611243</v>
      </c>
      <c r="I291" s="122">
        <f t="shared" si="132"/>
        <v>115.10733300756465</v>
      </c>
      <c r="J291" s="122">
        <f t="shared" si="132"/>
        <v>253.89324600420414</v>
      </c>
      <c r="K291" s="122">
        <f t="shared" si="132"/>
        <v>195.23452389133101</v>
      </c>
      <c r="L291" s="122">
        <f t="shared" si="132"/>
        <v>287.95293329699109</v>
      </c>
      <c r="M291" s="122">
        <f t="shared" si="132"/>
        <v>265.49230898960559</v>
      </c>
      <c r="N291" s="122">
        <f t="shared" si="132"/>
        <v>356.0889837223271</v>
      </c>
      <c r="O291" s="122">
        <f t="shared" si="132"/>
        <v>382.90000666717094</v>
      </c>
      <c r="P291" s="122">
        <f t="shared" si="132"/>
        <v>246.35695000624713</v>
      </c>
      <c r="Q291" s="122">
        <f t="shared" si="132"/>
        <v>100.50591680876819</v>
      </c>
      <c r="R291" s="122">
        <f t="shared" ref="R291:V291" si="133">SUM(R292:R293)</f>
        <v>34.630817957424959</v>
      </c>
      <c r="S291" s="122">
        <f t="shared" si="133"/>
        <v>91.720308565724451</v>
      </c>
      <c r="T291" s="122">
        <f t="shared" si="133"/>
        <v>91.890684234904384</v>
      </c>
      <c r="U291" s="122">
        <f t="shared" si="133"/>
        <v>128.25384692673757</v>
      </c>
      <c r="V291" s="122">
        <f t="shared" si="133"/>
        <v>104.50897063385014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450.18179130545298</v>
      </c>
      <c r="D292" s="98">
        <v>284.98172825039211</v>
      </c>
      <c r="E292" s="98">
        <v>290.14619753182029</v>
      </c>
      <c r="F292" s="98">
        <v>249.91528100878352</v>
      </c>
      <c r="G292" s="98">
        <v>253.31047398323685</v>
      </c>
      <c r="H292" s="98">
        <v>298.79528623368049</v>
      </c>
      <c r="I292" s="98">
        <v>113.58144367526366</v>
      </c>
      <c r="J292" s="98">
        <v>250.5277527695001</v>
      </c>
      <c r="K292" s="98">
        <v>192.65232984649597</v>
      </c>
      <c r="L292" s="98">
        <v>284.15540743134915</v>
      </c>
      <c r="M292" s="98">
        <v>261.9894751166525</v>
      </c>
      <c r="N292" s="98">
        <v>351.30673357804289</v>
      </c>
      <c r="O292" s="98">
        <v>377.60884129013334</v>
      </c>
      <c r="P292" s="98">
        <v>242.82905383480843</v>
      </c>
      <c r="Q292" s="98">
        <v>99.026925811020519</v>
      </c>
      <c r="R292" s="98">
        <v>34.120820896575644</v>
      </c>
      <c r="S292" s="98">
        <v>90.370653651151486</v>
      </c>
      <c r="T292" s="98">
        <v>90.53440294491952</v>
      </c>
      <c r="U292" s="98">
        <v>126.37701252319951</v>
      </c>
      <c r="V292" s="98">
        <v>102.97446387181316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6.3607660454920074</v>
      </c>
      <c r="D293" s="98">
        <v>3.9950172072143912</v>
      </c>
      <c r="E293" s="98">
        <v>4.002021520253165</v>
      </c>
      <c r="F293" s="98">
        <v>3.4478800210426068</v>
      </c>
      <c r="G293" s="98">
        <v>3.4841494729635123</v>
      </c>
      <c r="H293" s="98">
        <v>4.0508509924319291</v>
      </c>
      <c r="I293" s="98">
        <v>1.5258893323009877</v>
      </c>
      <c r="J293" s="98">
        <v>3.3654932347040489</v>
      </c>
      <c r="K293" s="98">
        <v>2.5821940448350436</v>
      </c>
      <c r="L293" s="98">
        <v>3.7975258656419197</v>
      </c>
      <c r="M293" s="98">
        <v>3.5028338729530697</v>
      </c>
      <c r="N293" s="98">
        <v>4.7822501442842267</v>
      </c>
      <c r="O293" s="98">
        <v>5.2911653770376281</v>
      </c>
      <c r="P293" s="98">
        <v>3.5278961714386963</v>
      </c>
      <c r="Q293" s="98">
        <v>1.4789909977476678</v>
      </c>
      <c r="R293" s="98">
        <v>0.50999706084931384</v>
      </c>
      <c r="S293" s="98">
        <v>1.349654914572969</v>
      </c>
      <c r="T293" s="98">
        <v>1.3562812899848675</v>
      </c>
      <c r="U293" s="98">
        <v>1.8768344035380664</v>
      </c>
      <c r="V293" s="98">
        <v>1.5345067620369874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2.7555085752659372E-2</v>
      </c>
      <c r="D294" s="122">
        <f t="shared" si="135"/>
        <v>1.3860546647603431E-2</v>
      </c>
      <c r="E294" s="122">
        <f t="shared" si="135"/>
        <v>0.45606672565085454</v>
      </c>
      <c r="F294" s="122">
        <f t="shared" si="135"/>
        <v>0.47784776887992558</v>
      </c>
      <c r="G294" s="122">
        <f t="shared" si="135"/>
        <v>0.51096327891185578</v>
      </c>
      <c r="H294" s="122">
        <f t="shared" si="135"/>
        <v>1.2562168562265261</v>
      </c>
      <c r="I294" s="122">
        <f t="shared" si="135"/>
        <v>0.48433788659465449</v>
      </c>
      <c r="J294" s="122">
        <f t="shared" si="135"/>
        <v>0.67694151003307668</v>
      </c>
      <c r="K294" s="122">
        <f t="shared" si="135"/>
        <v>0.43308392629203057</v>
      </c>
      <c r="L294" s="122">
        <f t="shared" si="135"/>
        <v>0.74373092127220786</v>
      </c>
      <c r="M294" s="122">
        <f t="shared" si="135"/>
        <v>0.66822210586343245</v>
      </c>
      <c r="N294" s="122">
        <f t="shared" si="135"/>
        <v>0.7329415707857615</v>
      </c>
      <c r="O294" s="122">
        <f t="shared" si="135"/>
        <v>0.62032873699918989</v>
      </c>
      <c r="P294" s="122">
        <f t="shared" si="135"/>
        <v>0.18150635688903724</v>
      </c>
      <c r="Q294" s="122">
        <f t="shared" si="135"/>
        <v>6.9381099307620028E-2</v>
      </c>
      <c r="R294" s="122">
        <f t="shared" si="135"/>
        <v>1.5141066513179202E-2</v>
      </c>
      <c r="S294" s="122">
        <f t="shared" si="135"/>
        <v>8.0097577735608855E-2</v>
      </c>
      <c r="T294" s="122">
        <f t="shared" si="135"/>
        <v>9.2627441178155009E-2</v>
      </c>
      <c r="U294" s="122">
        <f t="shared" si="135"/>
        <v>0.13671604336549478</v>
      </c>
      <c r="V294" s="122">
        <f t="shared" si="135"/>
        <v>0.15890592588589969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2.7555085752659372E-2</v>
      </c>
      <c r="D295" s="98">
        <v>1.3860546647603431E-2</v>
      </c>
      <c r="E295" s="98">
        <v>0.45606672565085454</v>
      </c>
      <c r="F295" s="98">
        <v>0.47784776887992558</v>
      </c>
      <c r="G295" s="98">
        <v>0.51096327891185578</v>
      </c>
      <c r="H295" s="98">
        <v>1.2562168562265261</v>
      </c>
      <c r="I295" s="98">
        <v>0.48433788659465449</v>
      </c>
      <c r="J295" s="98">
        <v>0.67694151003307668</v>
      </c>
      <c r="K295" s="98">
        <v>0.43308392629203057</v>
      </c>
      <c r="L295" s="98">
        <v>0.74373092127220786</v>
      </c>
      <c r="M295" s="98">
        <v>0.66822210586343245</v>
      </c>
      <c r="N295" s="98">
        <v>0.7329415707857615</v>
      </c>
      <c r="O295" s="98">
        <v>0.62032873699918989</v>
      </c>
      <c r="P295" s="98">
        <v>0.18150635688903724</v>
      </c>
      <c r="Q295" s="98">
        <v>6.9381099307620028E-2</v>
      </c>
      <c r="R295" s="98">
        <v>1.5141066513179202E-2</v>
      </c>
      <c r="S295" s="98">
        <v>8.0097577735608855E-2</v>
      </c>
      <c r="T295" s="98">
        <v>9.2627441178155009E-2</v>
      </c>
      <c r="U295" s="98">
        <v>0.13671604336549478</v>
      </c>
      <c r="V295" s="98">
        <v>0.15890592588589969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59.87876380808467</v>
      </c>
      <c r="D296" s="122">
        <v>45.018653416765979</v>
      </c>
      <c r="E296" s="122">
        <v>47.000650387976137</v>
      </c>
      <c r="F296" s="122">
        <v>42.099928054485879</v>
      </c>
      <c r="G296" s="122">
        <v>45.151387481499349</v>
      </c>
      <c r="H296" s="122">
        <v>60.13289116997943</v>
      </c>
      <c r="I296" s="122">
        <v>29.671780561335805</v>
      </c>
      <c r="J296" s="122">
        <v>63.378858140350147</v>
      </c>
      <c r="K296" s="122">
        <v>41.309660994381765</v>
      </c>
      <c r="L296" s="122">
        <v>54.286720706272035</v>
      </c>
      <c r="M296" s="122">
        <v>53.592737923531317</v>
      </c>
      <c r="N296" s="122">
        <v>69.011377791309087</v>
      </c>
      <c r="O296" s="122">
        <v>53.59215061659058</v>
      </c>
      <c r="P296" s="122">
        <v>39.302099758366396</v>
      </c>
      <c r="Q296" s="122">
        <v>18.094343487056609</v>
      </c>
      <c r="R296" s="122">
        <v>9.0400199290551022</v>
      </c>
      <c r="S296" s="122">
        <v>28.540791753509446</v>
      </c>
      <c r="T296" s="122">
        <v>28.99371472316837</v>
      </c>
      <c r="U296" s="122">
        <v>38.046990891838227</v>
      </c>
      <c r="V296" s="122">
        <v>24.736061803836428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49.20965503902142</v>
      </c>
      <c r="D297" s="98">
        <v>36.765350201814449</v>
      </c>
      <c r="E297" s="98">
        <v>37.918043126973494</v>
      </c>
      <c r="F297" s="98">
        <v>32.814470959719969</v>
      </c>
      <c r="G297" s="98">
        <v>34.891813572725574</v>
      </c>
      <c r="H297" s="98">
        <v>46.887002104485994</v>
      </c>
      <c r="I297" s="98">
        <v>25.218398458253272</v>
      </c>
      <c r="J297" s="98">
        <v>55.735539585904348</v>
      </c>
      <c r="K297" s="98">
        <v>34.891744017884264</v>
      </c>
      <c r="L297" s="98">
        <v>47.948692596746774</v>
      </c>
      <c r="M297" s="98">
        <v>36.497308504741305</v>
      </c>
      <c r="N297" s="98">
        <v>43.892421628987464</v>
      </c>
      <c r="O297" s="98">
        <v>15.104151691270644</v>
      </c>
      <c r="P297" s="98">
        <v>6.5826770376913242</v>
      </c>
      <c r="Q297" s="98">
        <v>5.8628791061709542</v>
      </c>
      <c r="R297" s="98">
        <v>8.9171335817457589</v>
      </c>
      <c r="S297" s="98">
        <v>28.199542546644327</v>
      </c>
      <c r="T297" s="98">
        <v>28.817860309768054</v>
      </c>
      <c r="U297" s="98">
        <v>36.783025861333662</v>
      </c>
      <c r="V297" s="98">
        <v>13.475473506083571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0.43277204300648908</v>
      </c>
      <c r="D298" s="98">
        <v>0.15185227307631582</v>
      </c>
      <c r="E298" s="98">
        <v>0.54655526140443289</v>
      </c>
      <c r="F298" s="98">
        <v>1.823556024135311E-3</v>
      </c>
      <c r="G298" s="98">
        <v>0.42127117819145415</v>
      </c>
      <c r="H298" s="98">
        <v>0.75807828800341981</v>
      </c>
      <c r="I298" s="98">
        <v>0</v>
      </c>
      <c r="J298" s="98">
        <v>0.63427311735784064</v>
      </c>
      <c r="K298" s="98">
        <v>0.29046145810756863</v>
      </c>
      <c r="L298" s="98">
        <v>0</v>
      </c>
      <c r="M298" s="98">
        <v>0.2054096682229023</v>
      </c>
      <c r="N298" s="98">
        <v>0.51235367279945121</v>
      </c>
      <c r="O298" s="98">
        <v>0</v>
      </c>
      <c r="P298" s="98">
        <v>1.1000165128274291</v>
      </c>
      <c r="Q298" s="98">
        <v>1.5710700840912493E-2</v>
      </c>
      <c r="R298" s="98">
        <v>0.12288634730934284</v>
      </c>
      <c r="S298" s="98">
        <v>0.34108727067022571</v>
      </c>
      <c r="T298" s="98">
        <v>0.17585441340031596</v>
      </c>
      <c r="U298" s="98">
        <v>1.263965030504568</v>
      </c>
      <c r="V298" s="98">
        <v>0.58550203659382949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0.22972480232913911</v>
      </c>
      <c r="D299" s="101">
        <v>8.233084447755129E-2</v>
      </c>
      <c r="E299" s="101">
        <v>0.29579033134969568</v>
      </c>
      <c r="F299" s="101">
        <v>1.0383179211515077E-3</v>
      </c>
      <c r="G299" s="101">
        <v>0.23662917523394075</v>
      </c>
      <c r="H299" s="101">
        <v>0.42278217945266983</v>
      </c>
      <c r="I299" s="101">
        <v>0</v>
      </c>
      <c r="J299" s="101">
        <v>0.35284141766997856</v>
      </c>
      <c r="K299" s="101">
        <v>0.16265126870803059</v>
      </c>
      <c r="L299" s="101">
        <v>0</v>
      </c>
      <c r="M299" s="101">
        <v>0.11667902369145515</v>
      </c>
      <c r="N299" s="101">
        <v>0.28982306901675775</v>
      </c>
      <c r="O299" s="101">
        <v>0</v>
      </c>
      <c r="P299" s="101">
        <v>0.56574964140906958</v>
      </c>
      <c r="Q299" s="101">
        <v>7.8222239776401595E-3</v>
      </c>
      <c r="R299" s="101">
        <v>6.1066866241652432E-2</v>
      </c>
      <c r="S299" s="101">
        <v>0.17736463412004694</v>
      </c>
      <c r="T299" s="101">
        <v>8.3052057840624902E-2</v>
      </c>
      <c r="U299" s="101">
        <v>0.60639275911656632</v>
      </c>
      <c r="V299" s="101">
        <v>0.26708094096201163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0.20304724067735</v>
      </c>
      <c r="D300" s="104">
        <v>6.952142859876452E-2</v>
      </c>
      <c r="E300" s="104">
        <v>0.25076493005473716</v>
      </c>
      <c r="F300" s="104">
        <v>7.852381029838034E-4</v>
      </c>
      <c r="G300" s="104">
        <v>0.1846420029575134</v>
      </c>
      <c r="H300" s="104">
        <v>0.33529610855074993</v>
      </c>
      <c r="I300" s="104">
        <v>0</v>
      </c>
      <c r="J300" s="104">
        <v>0.28143169968786208</v>
      </c>
      <c r="K300" s="104">
        <v>0.127810189399538</v>
      </c>
      <c r="L300" s="104">
        <v>0</v>
      </c>
      <c r="M300" s="104">
        <v>8.8730644531447148E-2</v>
      </c>
      <c r="N300" s="104">
        <v>0.22253060378269349</v>
      </c>
      <c r="O300" s="104">
        <v>0</v>
      </c>
      <c r="P300" s="104">
        <v>0.5342668714183596</v>
      </c>
      <c r="Q300" s="104">
        <v>7.8884768632723323E-3</v>
      </c>
      <c r="R300" s="104">
        <v>6.1819481067690397E-2</v>
      </c>
      <c r="S300" s="104">
        <v>0.1637226365501788</v>
      </c>
      <c r="T300" s="104">
        <v>9.280235555969106E-2</v>
      </c>
      <c r="U300" s="104">
        <v>0.65757227138800156</v>
      </c>
      <c r="V300" s="104">
        <v>0.31842109563181786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6.9550940411942284</v>
      </c>
      <c r="D301" s="101">
        <v>5.4025577928940525</v>
      </c>
      <c r="E301" s="101">
        <v>3.8744156605391167</v>
      </c>
      <c r="F301" s="101">
        <v>7.2662512415668514</v>
      </c>
      <c r="G301" s="101">
        <v>6.0132890000236019</v>
      </c>
      <c r="H301" s="101">
        <v>7.0003688848828762</v>
      </c>
      <c r="I301" s="101">
        <v>1.7970439751121423</v>
      </c>
      <c r="J301" s="101">
        <v>3.2615074299446758</v>
      </c>
      <c r="K301" s="101">
        <v>1.6029520687095429</v>
      </c>
      <c r="L301" s="101">
        <v>3.6927945049131594</v>
      </c>
      <c r="M301" s="101">
        <v>4.5766324063538324</v>
      </c>
      <c r="N301" s="101">
        <v>11.220081959036634</v>
      </c>
      <c r="O301" s="101">
        <v>9.722170651982708</v>
      </c>
      <c r="P301" s="101">
        <v>3.1894200358721534</v>
      </c>
      <c r="Q301" s="101">
        <v>0.71553830334572832</v>
      </c>
      <c r="R301" s="101">
        <v>0</v>
      </c>
      <c r="S301" s="101">
        <v>0</v>
      </c>
      <c r="T301" s="101">
        <v>0</v>
      </c>
      <c r="U301" s="101">
        <v>0</v>
      </c>
      <c r="V301" s="101">
        <v>3.6058533643056543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3.2812426848625318</v>
      </c>
      <c r="D302" s="104">
        <v>2.6988931489811661</v>
      </c>
      <c r="E302" s="104">
        <v>4.6616363390590898</v>
      </c>
      <c r="F302" s="104">
        <v>2.0173822971749269</v>
      </c>
      <c r="G302" s="104">
        <v>3.8250137305587173</v>
      </c>
      <c r="H302" s="104">
        <v>5.4874418926071478</v>
      </c>
      <c r="I302" s="104">
        <v>2.6563381279703888</v>
      </c>
      <c r="J302" s="104">
        <v>3.7475380071432731</v>
      </c>
      <c r="K302" s="104">
        <v>4.5245034496803855</v>
      </c>
      <c r="L302" s="104">
        <v>2.6452336046121041</v>
      </c>
      <c r="M302" s="104">
        <v>12.313387344213279</v>
      </c>
      <c r="N302" s="104">
        <v>13.386520530485544</v>
      </c>
      <c r="O302" s="104">
        <v>28.765828273337227</v>
      </c>
      <c r="P302" s="104">
        <v>28.429986171975486</v>
      </c>
      <c r="Q302" s="104">
        <v>11.500215376699014</v>
      </c>
      <c r="R302" s="104">
        <v>0</v>
      </c>
      <c r="S302" s="104">
        <v>1.6193619489096974E-4</v>
      </c>
      <c r="T302" s="104">
        <v>0</v>
      </c>
      <c r="U302" s="104">
        <v>0</v>
      </c>
      <c r="V302" s="104">
        <v>7.0692328968533715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1.5603038441360666</v>
      </c>
      <c r="D303" s="98">
        <v>1.3172457901059911</v>
      </c>
      <c r="E303" s="98">
        <v>2.2722198402338885</v>
      </c>
      <c r="F303" s="98">
        <v>1.0425423927941544</v>
      </c>
      <c r="G303" s="98">
        <v>1.9460554592642789</v>
      </c>
      <c r="H303" s="98">
        <v>2.7657367845491629</v>
      </c>
      <c r="I303" s="98">
        <v>1.4706477147314629</v>
      </c>
      <c r="J303" s="98">
        <v>1.8902125043620641</v>
      </c>
      <c r="K303" s="98">
        <v>2.3093795834937509</v>
      </c>
      <c r="L303" s="98">
        <v>1.3385487883515033</v>
      </c>
      <c r="M303" s="98">
        <v>6.4737986608193419</v>
      </c>
      <c r="N303" s="98">
        <v>7.0408311092705764</v>
      </c>
      <c r="O303" s="98">
        <v>15.67853694188303</v>
      </c>
      <c r="P303" s="98">
        <v>13.736125904539747</v>
      </c>
      <c r="Q303" s="98">
        <v>5.4982028352903134</v>
      </c>
      <c r="R303" s="98">
        <v>0</v>
      </c>
      <c r="S303" s="98">
        <v>8.2422881164097422E-5</v>
      </c>
      <c r="T303" s="98">
        <v>0</v>
      </c>
      <c r="U303" s="98">
        <v>0</v>
      </c>
      <c r="V303" s="98">
        <v>3.10473218823762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1.7209388407264652</v>
      </c>
      <c r="D304" s="98">
        <v>1.3816473588751748</v>
      </c>
      <c r="E304" s="98">
        <v>2.3894164988252018</v>
      </c>
      <c r="F304" s="98">
        <v>0.97483990438077239</v>
      </c>
      <c r="G304" s="98">
        <v>1.8789582712944384</v>
      </c>
      <c r="H304" s="98">
        <v>2.7217051080579844</v>
      </c>
      <c r="I304" s="98">
        <v>1.1856904132389261</v>
      </c>
      <c r="J304" s="98">
        <v>1.8573255027812088</v>
      </c>
      <c r="K304" s="98">
        <v>2.2151238661866346</v>
      </c>
      <c r="L304" s="98">
        <v>1.3066848162606008</v>
      </c>
      <c r="M304" s="98">
        <v>5.839588683393937</v>
      </c>
      <c r="N304" s="98">
        <v>6.345689421214967</v>
      </c>
      <c r="O304" s="98">
        <v>13.0872913314542</v>
      </c>
      <c r="P304" s="98">
        <v>14.693860267435737</v>
      </c>
      <c r="Q304" s="98">
        <v>6.0020125414086998</v>
      </c>
      <c r="R304" s="98">
        <v>0</v>
      </c>
      <c r="S304" s="98">
        <v>7.9513313726872317E-5</v>
      </c>
      <c r="T304" s="98">
        <v>0</v>
      </c>
      <c r="U304" s="98">
        <v>0</v>
      </c>
      <c r="V304" s="98">
        <v>3.9645007086157511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19.384370241741184</v>
      </c>
      <c r="D305" s="122">
        <v>15.256690448698611</v>
      </c>
      <c r="E305" s="122">
        <v>15.926481614742947</v>
      </c>
      <c r="F305" s="122">
        <v>14.896818513669894</v>
      </c>
      <c r="G305" s="122">
        <v>15.82661646948198</v>
      </c>
      <c r="H305" s="122">
        <v>19.846638121117888</v>
      </c>
      <c r="I305" s="122">
        <v>11.478045424288888</v>
      </c>
      <c r="J305" s="122">
        <v>18.57370787471995</v>
      </c>
      <c r="K305" s="122">
        <v>12.792980234891248</v>
      </c>
      <c r="L305" s="122">
        <v>17.288929852375578</v>
      </c>
      <c r="M305" s="122">
        <v>16.04895811104144</v>
      </c>
      <c r="N305" s="122">
        <v>21.195978003454197</v>
      </c>
      <c r="O305" s="122">
        <v>19.78228556900574</v>
      </c>
      <c r="P305" s="122">
        <v>15.374493738430772</v>
      </c>
      <c r="Q305" s="122">
        <v>6.5898914927005672</v>
      </c>
      <c r="R305" s="122">
        <v>2.9479491704513263</v>
      </c>
      <c r="S305" s="122">
        <v>9.0598740731070162</v>
      </c>
      <c r="T305" s="122">
        <v>9.6219755538032281</v>
      </c>
      <c r="U305" s="122">
        <v>10.683749397206467</v>
      </c>
      <c r="V305" s="122">
        <v>6.9285376155142906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19.384370241741184</v>
      </c>
      <c r="D307" s="33">
        <v>15.256690448698611</v>
      </c>
      <c r="E307" s="33">
        <v>15.926481614742947</v>
      </c>
      <c r="F307" s="33">
        <v>14.896818513669894</v>
      </c>
      <c r="G307" s="33">
        <v>15.82661646948198</v>
      </c>
      <c r="H307" s="33">
        <v>19.846638121117888</v>
      </c>
      <c r="I307" s="33">
        <v>11.478045424288888</v>
      </c>
      <c r="J307" s="33">
        <v>18.57370787471995</v>
      </c>
      <c r="K307" s="33">
        <v>12.792980234891248</v>
      </c>
      <c r="L307" s="33">
        <v>17.288929852375578</v>
      </c>
      <c r="M307" s="33">
        <v>16.04895811104144</v>
      </c>
      <c r="N307" s="33">
        <v>21.195978003454197</v>
      </c>
      <c r="O307" s="33">
        <v>19.78228556900574</v>
      </c>
      <c r="P307" s="33">
        <v>15.374493738430772</v>
      </c>
      <c r="Q307" s="33">
        <v>6.5898914927005672</v>
      </c>
      <c r="R307" s="33">
        <v>2.9479491704513263</v>
      </c>
      <c r="S307" s="33">
        <v>9.0598740731070162</v>
      </c>
      <c r="T307" s="33">
        <v>9.6219755538032281</v>
      </c>
      <c r="U307" s="33">
        <v>10.683749397206467</v>
      </c>
      <c r="V307" s="33">
        <v>6.9285376155142906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326.64480602820322</v>
      </c>
      <c r="D309" s="117">
        <f t="shared" si="136"/>
        <v>215.37867235249422</v>
      </c>
      <c r="E309" s="117">
        <f t="shared" si="136"/>
        <v>223.42442572794971</v>
      </c>
      <c r="F309" s="117">
        <f t="shared" si="136"/>
        <v>196.06809969325485</v>
      </c>
      <c r="G309" s="117">
        <f t="shared" si="136"/>
        <v>202.82804109070005</v>
      </c>
      <c r="H309" s="117">
        <f t="shared" si="136"/>
        <v>248.53819420693185</v>
      </c>
      <c r="I309" s="117">
        <f t="shared" si="136"/>
        <v>102.64017995236148</v>
      </c>
      <c r="J309" s="117">
        <f t="shared" si="136"/>
        <v>220.02509573479182</v>
      </c>
      <c r="K309" s="117">
        <f t="shared" si="136"/>
        <v>164.74772451328283</v>
      </c>
      <c r="L309" s="117">
        <f t="shared" si="136"/>
        <v>239.32973851276995</v>
      </c>
      <c r="M309" s="117">
        <f t="shared" si="136"/>
        <v>229.1176640757684</v>
      </c>
      <c r="N309" s="117">
        <f t="shared" si="136"/>
        <v>311.68544610962033</v>
      </c>
      <c r="O309" s="117">
        <f t="shared" si="136"/>
        <v>330.40860578810111</v>
      </c>
      <c r="P309" s="117">
        <f t="shared" si="136"/>
        <v>226.42440873977094</v>
      </c>
      <c r="Q309" s="117">
        <f t="shared" si="136"/>
        <v>96.52021617038524</v>
      </c>
      <c r="R309" s="117">
        <f t="shared" ref="R309:V309" si="137">R310+R313+R315+R324</f>
        <v>35.905730587856908</v>
      </c>
      <c r="S309" s="117">
        <f t="shared" si="137"/>
        <v>101.26626239592596</v>
      </c>
      <c r="T309" s="117">
        <f t="shared" si="137"/>
        <v>103.41751663212145</v>
      </c>
      <c r="U309" s="117">
        <f t="shared" si="137"/>
        <v>141.37789783361299</v>
      </c>
      <c r="V309" s="117">
        <f t="shared" si="137"/>
        <v>110.03377956513594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272.16732212901979</v>
      </c>
      <c r="D310" s="122">
        <f t="shared" si="139"/>
        <v>173.7623281839991</v>
      </c>
      <c r="E310" s="122">
        <f t="shared" si="139"/>
        <v>178.42930086203336</v>
      </c>
      <c r="F310" s="122">
        <f t="shared" si="139"/>
        <v>155.04689986157027</v>
      </c>
      <c r="G310" s="122">
        <f t="shared" si="139"/>
        <v>158.55890833068437</v>
      </c>
      <c r="H310" s="122">
        <f t="shared" si="139"/>
        <v>188.68077180144363</v>
      </c>
      <c r="I310" s="122">
        <f t="shared" si="139"/>
        <v>72.37886525898827</v>
      </c>
      <c r="J310" s="122">
        <f t="shared" si="139"/>
        <v>161.21030421758573</v>
      </c>
      <c r="K310" s="122">
        <f t="shared" si="139"/>
        <v>125.25984528171669</v>
      </c>
      <c r="L310" s="122">
        <f t="shared" si="139"/>
        <v>186.80329502516742</v>
      </c>
      <c r="M310" s="122">
        <f t="shared" si="139"/>
        <v>175.27840857720102</v>
      </c>
      <c r="N310" s="122">
        <f t="shared" si="139"/>
        <v>241.1341028299947</v>
      </c>
      <c r="O310" s="122">
        <f t="shared" si="139"/>
        <v>268.11928692037384</v>
      </c>
      <c r="P310" s="122">
        <f t="shared" si="139"/>
        <v>179.01797348267112</v>
      </c>
      <c r="Q310" s="122">
        <f t="shared" si="139"/>
        <v>75.229417710057149</v>
      </c>
      <c r="R310" s="122">
        <f t="shared" ref="R310:V310" si="140">SUM(R311:R312)</f>
        <v>26.289715196589018</v>
      </c>
      <c r="S310" s="122">
        <f t="shared" si="140"/>
        <v>70.326221574055879</v>
      </c>
      <c r="T310" s="122">
        <f t="shared" si="140"/>
        <v>70.969907319210463</v>
      </c>
      <c r="U310" s="122">
        <f t="shared" si="140"/>
        <v>99.607328439473136</v>
      </c>
      <c r="V310" s="122">
        <f t="shared" si="140"/>
        <v>81.560853092119459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265.80655608352777</v>
      </c>
      <c r="D311" s="98">
        <v>169.7673109767847</v>
      </c>
      <c r="E311" s="98">
        <v>174.42727934178021</v>
      </c>
      <c r="F311" s="98">
        <v>151.59901984052766</v>
      </c>
      <c r="G311" s="98">
        <v>155.07475885772087</v>
      </c>
      <c r="H311" s="98">
        <v>184.62992080901171</v>
      </c>
      <c r="I311" s="98">
        <v>70.852975926687279</v>
      </c>
      <c r="J311" s="98">
        <v>157.84481098288168</v>
      </c>
      <c r="K311" s="98">
        <v>122.67765123688164</v>
      </c>
      <c r="L311" s="98">
        <v>183.0057691595255</v>
      </c>
      <c r="M311" s="98">
        <v>171.77557470424796</v>
      </c>
      <c r="N311" s="98">
        <v>236.35185268571047</v>
      </c>
      <c r="O311" s="98">
        <v>262.82812154333624</v>
      </c>
      <c r="P311" s="98">
        <v>175.49007731123243</v>
      </c>
      <c r="Q311" s="98">
        <v>73.750426712309476</v>
      </c>
      <c r="R311" s="98">
        <v>25.779718135739703</v>
      </c>
      <c r="S311" s="98">
        <v>68.976566659482913</v>
      </c>
      <c r="T311" s="98">
        <v>69.6136260292256</v>
      </c>
      <c r="U311" s="98">
        <v>97.730494035935067</v>
      </c>
      <c r="V311" s="98">
        <v>80.026346330082475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6.3607660454920074</v>
      </c>
      <c r="D312" s="98">
        <v>3.9950172072143912</v>
      </c>
      <c r="E312" s="98">
        <v>4.002021520253165</v>
      </c>
      <c r="F312" s="98">
        <v>3.4478800210426068</v>
      </c>
      <c r="G312" s="98">
        <v>3.4841494729635123</v>
      </c>
      <c r="H312" s="98">
        <v>4.0508509924319291</v>
      </c>
      <c r="I312" s="98">
        <v>1.5258893323009877</v>
      </c>
      <c r="J312" s="98">
        <v>3.3654932347040489</v>
      </c>
      <c r="K312" s="98">
        <v>2.5821940448350436</v>
      </c>
      <c r="L312" s="98">
        <v>3.7975258656419197</v>
      </c>
      <c r="M312" s="98">
        <v>3.5028338729530697</v>
      </c>
      <c r="N312" s="98">
        <v>4.7822501442842267</v>
      </c>
      <c r="O312" s="98">
        <v>5.2911653770376281</v>
      </c>
      <c r="P312" s="98">
        <v>3.5278961714386963</v>
      </c>
      <c r="Q312" s="98">
        <v>1.4789909977476678</v>
      </c>
      <c r="R312" s="98">
        <v>0.50999706084931384</v>
      </c>
      <c r="S312" s="98">
        <v>1.349654914572969</v>
      </c>
      <c r="T312" s="98">
        <v>1.3562812899848675</v>
      </c>
      <c r="U312" s="98">
        <v>1.8768344035380664</v>
      </c>
      <c r="V312" s="98">
        <v>1.5345067620369874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6.6966053025431765E-2</v>
      </c>
      <c r="D313" s="122">
        <f t="shared" si="142"/>
        <v>3.4847067591312564E-2</v>
      </c>
      <c r="E313" s="122">
        <f t="shared" si="142"/>
        <v>1.185254889217346</v>
      </c>
      <c r="F313" s="122">
        <f t="shared" si="142"/>
        <v>1.2823988685810073</v>
      </c>
      <c r="G313" s="122">
        <f t="shared" si="142"/>
        <v>1.4150301639432783</v>
      </c>
      <c r="H313" s="122">
        <f t="shared" si="142"/>
        <v>3.5873696840696088</v>
      </c>
      <c r="I313" s="122">
        <f t="shared" si="142"/>
        <v>1.4253739861863828</v>
      </c>
      <c r="J313" s="122">
        <f t="shared" si="142"/>
        <v>2.0523318723326009</v>
      </c>
      <c r="K313" s="122">
        <f t="shared" si="142"/>
        <v>1.3524375981326129</v>
      </c>
      <c r="L313" s="122">
        <f t="shared" si="142"/>
        <v>2.3919790579140514</v>
      </c>
      <c r="M313" s="122">
        <f t="shared" si="142"/>
        <v>2.2236589609929953</v>
      </c>
      <c r="N313" s="122">
        <f t="shared" si="142"/>
        <v>2.5378740780650371</v>
      </c>
      <c r="O313" s="122">
        <f t="shared" si="142"/>
        <v>2.2478464099270292</v>
      </c>
      <c r="P313" s="122">
        <f t="shared" si="142"/>
        <v>0.68941430713715124</v>
      </c>
      <c r="Q313" s="122">
        <f t="shared" si="142"/>
        <v>0.2739435677244324</v>
      </c>
      <c r="R313" s="122">
        <f t="shared" si="142"/>
        <v>6.1208563594376576E-2</v>
      </c>
      <c r="S313" s="122">
        <f t="shared" si="142"/>
        <v>0.32980200923429653</v>
      </c>
      <c r="T313" s="122">
        <f t="shared" si="142"/>
        <v>0.38719441439524932</v>
      </c>
      <c r="U313" s="122">
        <f t="shared" si="142"/>
        <v>0.57928461953452182</v>
      </c>
      <c r="V313" s="122">
        <f t="shared" si="142"/>
        <v>0.68254317644427409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6.6966053025431765E-2</v>
      </c>
      <c r="D314" s="98">
        <v>3.4847067591312564E-2</v>
      </c>
      <c r="E314" s="98">
        <v>1.185254889217346</v>
      </c>
      <c r="F314" s="98">
        <v>1.2823988685810073</v>
      </c>
      <c r="G314" s="98">
        <v>1.4150301639432783</v>
      </c>
      <c r="H314" s="98">
        <v>3.5873696840696088</v>
      </c>
      <c r="I314" s="98">
        <v>1.4253739861863828</v>
      </c>
      <c r="J314" s="98">
        <v>2.0523318723326009</v>
      </c>
      <c r="K314" s="98">
        <v>1.3524375981326129</v>
      </c>
      <c r="L314" s="98">
        <v>2.3919790579140514</v>
      </c>
      <c r="M314" s="98">
        <v>2.2236589609929953</v>
      </c>
      <c r="N314" s="98">
        <v>2.5378740780650371</v>
      </c>
      <c r="O314" s="98">
        <v>2.2478464099270292</v>
      </c>
      <c r="P314" s="98">
        <v>0.68941430713715124</v>
      </c>
      <c r="Q314" s="98">
        <v>0.2739435677244324</v>
      </c>
      <c r="R314" s="98">
        <v>6.1208563594376576E-2</v>
      </c>
      <c r="S314" s="98">
        <v>0.32980200923429653</v>
      </c>
      <c r="T314" s="98">
        <v>0.38719441439524932</v>
      </c>
      <c r="U314" s="98">
        <v>0.57928461953452182</v>
      </c>
      <c r="V314" s="98">
        <v>0.68254317644427409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39.375952811737456</v>
      </c>
      <c r="D315" s="122">
        <v>29.728430479366224</v>
      </c>
      <c r="E315" s="122">
        <v>31.414851030779381</v>
      </c>
      <c r="F315" s="122">
        <v>28.124844574670405</v>
      </c>
      <c r="G315" s="122">
        <v>30.492992342871712</v>
      </c>
      <c r="H315" s="122">
        <v>40.740469139273301</v>
      </c>
      <c r="I315" s="122">
        <v>19.837442504527118</v>
      </c>
      <c r="J315" s="122">
        <v>42.17173942898301</v>
      </c>
      <c r="K315" s="122">
        <v>28.064030444684271</v>
      </c>
      <c r="L315" s="122">
        <v>36.491899919759064</v>
      </c>
      <c r="M315" s="122">
        <v>38.911488334385602</v>
      </c>
      <c r="N315" s="122">
        <v>51.16504299477694</v>
      </c>
      <c r="O315" s="122">
        <v>44.228128982435024</v>
      </c>
      <c r="P315" s="122">
        <v>34.33716952546618</v>
      </c>
      <c r="Q315" s="122">
        <v>15.660844483479547</v>
      </c>
      <c r="R315" s="122">
        <v>7.1285841651837289</v>
      </c>
      <c r="S315" s="122">
        <v>23.037772469944983</v>
      </c>
      <c r="T315" s="122">
        <v>23.885668889295527</v>
      </c>
      <c r="U315" s="122">
        <v>31.974014971060214</v>
      </c>
      <c r="V315" s="122">
        <v>21.737056477918063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30.698526163109609</v>
      </c>
      <c r="D316" s="98">
        <v>23.002533815595111</v>
      </c>
      <c r="E316" s="98">
        <v>23.804451815476035</v>
      </c>
      <c r="F316" s="98">
        <v>20.671710120421761</v>
      </c>
      <c r="G316" s="98">
        <v>22.065785893104074</v>
      </c>
      <c r="H316" s="98">
        <v>29.778119776805173</v>
      </c>
      <c r="I316" s="98">
        <v>16.092111202406567</v>
      </c>
      <c r="J316" s="98">
        <v>35.763452977107221</v>
      </c>
      <c r="K316" s="98">
        <v>22.538940559948919</v>
      </c>
      <c r="L316" s="98">
        <v>31.218318167479328</v>
      </c>
      <c r="M316" s="98">
        <v>24.154822511456228</v>
      </c>
      <c r="N316" s="98">
        <v>29.835563998106878</v>
      </c>
      <c r="O316" s="98">
        <v>10.665228218813654</v>
      </c>
      <c r="P316" s="98">
        <v>4.8596106493544546</v>
      </c>
      <c r="Q316" s="98">
        <v>4.4992598703981068</v>
      </c>
      <c r="R316" s="98">
        <v>7.0186987965001206</v>
      </c>
      <c r="S316" s="98">
        <v>22.730931677111272</v>
      </c>
      <c r="T316" s="98">
        <v>23.724493379891435</v>
      </c>
      <c r="U316" s="98">
        <v>30.808543277989752</v>
      </c>
      <c r="V316" s="98">
        <v>11.426606811898898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0.34635677717022151</v>
      </c>
      <c r="D317" s="98">
        <v>0.12103237637338715</v>
      </c>
      <c r="E317" s="98">
        <v>0.4364582335440389</v>
      </c>
      <c r="F317" s="98">
        <v>1.4393338860677332E-3</v>
      </c>
      <c r="G317" s="98">
        <v>0.33428767001035586</v>
      </c>
      <c r="H317" s="98">
        <v>0.60380673653214101</v>
      </c>
      <c r="I317" s="98">
        <v>0</v>
      </c>
      <c r="J317" s="98">
        <v>0.50783710534051429</v>
      </c>
      <c r="K317" s="98">
        <v>0.23287765967363858</v>
      </c>
      <c r="L317" s="98">
        <v>0</v>
      </c>
      <c r="M317" s="98">
        <v>0.16595171160577585</v>
      </c>
      <c r="N317" s="98">
        <v>0.41953579062038077</v>
      </c>
      <c r="O317" s="98">
        <v>0</v>
      </c>
      <c r="P317" s="98">
        <v>0.95192718902437434</v>
      </c>
      <c r="Q317" s="98">
        <v>1.3891366877296103E-2</v>
      </c>
      <c r="R317" s="98">
        <v>0.10988536868360838</v>
      </c>
      <c r="S317" s="98">
        <v>0.30669174228832785</v>
      </c>
      <c r="T317" s="98">
        <v>0.16117550940409336</v>
      </c>
      <c r="U317" s="98">
        <v>1.1654716930704618</v>
      </c>
      <c r="V317" s="98">
        <v>0.54489394632215737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0.14330953649287154</v>
      </c>
      <c r="D318" s="101">
        <v>5.1510947774622631E-2</v>
      </c>
      <c r="E318" s="101">
        <v>0.18569330348930174</v>
      </c>
      <c r="F318" s="101">
        <v>6.5409578308392967E-4</v>
      </c>
      <c r="G318" s="101">
        <v>0.14964566705284249</v>
      </c>
      <c r="H318" s="101">
        <v>0.26851062798139108</v>
      </c>
      <c r="I318" s="101">
        <v>0</v>
      </c>
      <c r="J318" s="101">
        <v>0.22640540565265219</v>
      </c>
      <c r="K318" s="101">
        <v>0.10506747027410057</v>
      </c>
      <c r="L318" s="101">
        <v>0</v>
      </c>
      <c r="M318" s="101">
        <v>7.72210670743287E-2</v>
      </c>
      <c r="N318" s="101">
        <v>0.19700518683768728</v>
      </c>
      <c r="O318" s="101">
        <v>0</v>
      </c>
      <c r="P318" s="101">
        <v>0.41766031760601474</v>
      </c>
      <c r="Q318" s="101">
        <v>6.0028900140237703E-3</v>
      </c>
      <c r="R318" s="101">
        <v>4.8065887615917978E-2</v>
      </c>
      <c r="S318" s="101">
        <v>0.14296910573814905</v>
      </c>
      <c r="T318" s="101">
        <v>6.8373153844402304E-2</v>
      </c>
      <c r="U318" s="101">
        <v>0.50789942168246027</v>
      </c>
      <c r="V318" s="101">
        <v>0.22647285069033946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0.20304724067735</v>
      </c>
      <c r="D319" s="104">
        <v>6.952142859876452E-2</v>
      </c>
      <c r="E319" s="104">
        <v>0.25076493005473716</v>
      </c>
      <c r="F319" s="104">
        <v>7.852381029838034E-4</v>
      </c>
      <c r="G319" s="104">
        <v>0.1846420029575134</v>
      </c>
      <c r="H319" s="104">
        <v>0.33529610855074993</v>
      </c>
      <c r="I319" s="104">
        <v>0</v>
      </c>
      <c r="J319" s="104">
        <v>0.28143169968786208</v>
      </c>
      <c r="K319" s="104">
        <v>0.127810189399538</v>
      </c>
      <c r="L319" s="104">
        <v>0</v>
      </c>
      <c r="M319" s="104">
        <v>8.8730644531447148E-2</v>
      </c>
      <c r="N319" s="104">
        <v>0.22253060378269349</v>
      </c>
      <c r="O319" s="104">
        <v>0</v>
      </c>
      <c r="P319" s="104">
        <v>0.5342668714183596</v>
      </c>
      <c r="Q319" s="104">
        <v>7.8884768632723323E-3</v>
      </c>
      <c r="R319" s="104">
        <v>6.1819481067690397E-2</v>
      </c>
      <c r="S319" s="104">
        <v>0.1637226365501788</v>
      </c>
      <c r="T319" s="104">
        <v>9.280235555969106E-2</v>
      </c>
      <c r="U319" s="104">
        <v>0.65757227138800156</v>
      </c>
      <c r="V319" s="104">
        <v>0.31842109563181786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5.3989353829903965</v>
      </c>
      <c r="D320" s="101">
        <v>4.1993387117079175</v>
      </c>
      <c r="E320" s="101">
        <v>3.0158346924234372</v>
      </c>
      <c r="F320" s="101">
        <v>5.6641745270877575</v>
      </c>
      <c r="G320" s="101">
        <v>4.6946504907847455</v>
      </c>
      <c r="H320" s="101">
        <v>5.4741041668626966</v>
      </c>
      <c r="I320" s="101">
        <v>1.4076564359214581</v>
      </c>
      <c r="J320" s="101">
        <v>2.5596652428204782</v>
      </c>
      <c r="K320" s="101">
        <v>1.2607379918016621</v>
      </c>
      <c r="L320" s="101">
        <v>2.911535618429872</v>
      </c>
      <c r="M320" s="101">
        <v>3.6243549217284392</v>
      </c>
      <c r="N320" s="101">
        <v>8.9487376960172611</v>
      </c>
      <c r="O320" s="101">
        <v>7.8370796706053429</v>
      </c>
      <c r="P320" s="101">
        <v>2.6064346197607557</v>
      </c>
      <c r="Q320" s="101">
        <v>0.59254667340010758</v>
      </c>
      <c r="R320" s="101">
        <v>0</v>
      </c>
      <c r="S320" s="101">
        <v>0</v>
      </c>
      <c r="T320" s="101">
        <v>0</v>
      </c>
      <c r="U320" s="101">
        <v>0</v>
      </c>
      <c r="V320" s="101">
        <v>3.1171279412870034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2.9321344884672254</v>
      </c>
      <c r="D321" s="104">
        <v>2.4055255756898095</v>
      </c>
      <c r="E321" s="104">
        <v>4.1581062893358745</v>
      </c>
      <c r="F321" s="104">
        <v>1.7875205932748188</v>
      </c>
      <c r="G321" s="104">
        <v>3.3982682889725382</v>
      </c>
      <c r="H321" s="104">
        <v>4.8844384590732881</v>
      </c>
      <c r="I321" s="104">
        <v>2.3376748661990949</v>
      </c>
      <c r="J321" s="104">
        <v>3.3407841037147952</v>
      </c>
      <c r="K321" s="104">
        <v>4.0314742332600515</v>
      </c>
      <c r="L321" s="104">
        <v>2.3620461338498657</v>
      </c>
      <c r="M321" s="104">
        <v>10.96635918959516</v>
      </c>
      <c r="N321" s="104">
        <v>11.961205510032418</v>
      </c>
      <c r="O321" s="104">
        <v>25.725821093016023</v>
      </c>
      <c r="P321" s="104">
        <v>25.9191970673266</v>
      </c>
      <c r="Q321" s="104">
        <v>10.555146572804036</v>
      </c>
      <c r="R321" s="104">
        <v>0</v>
      </c>
      <c r="S321" s="104">
        <v>1.4905054538095997E-4</v>
      </c>
      <c r="T321" s="104">
        <v>0</v>
      </c>
      <c r="U321" s="104">
        <v>0</v>
      </c>
      <c r="V321" s="104">
        <v>6.6484277784100048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1.2111956477407599</v>
      </c>
      <c r="D322" s="98">
        <v>1.0238782168146345</v>
      </c>
      <c r="E322" s="98">
        <v>1.7686897905106729</v>
      </c>
      <c r="F322" s="98">
        <v>0.81268068889404632</v>
      </c>
      <c r="G322" s="98">
        <v>1.5193100176780996</v>
      </c>
      <c r="H322" s="98">
        <v>2.1627333510153037</v>
      </c>
      <c r="I322" s="98">
        <v>1.1519844529601688</v>
      </c>
      <c r="J322" s="98">
        <v>1.4834586009335866</v>
      </c>
      <c r="K322" s="98">
        <v>1.8163503670734167</v>
      </c>
      <c r="L322" s="98">
        <v>1.0553613175892651</v>
      </c>
      <c r="M322" s="98">
        <v>5.1267705062012237</v>
      </c>
      <c r="N322" s="98">
        <v>5.6155160888174498</v>
      </c>
      <c r="O322" s="98">
        <v>12.638529761561822</v>
      </c>
      <c r="P322" s="98">
        <v>11.225336799890863</v>
      </c>
      <c r="Q322" s="98">
        <v>4.5531340313953361</v>
      </c>
      <c r="R322" s="98">
        <v>0</v>
      </c>
      <c r="S322" s="98">
        <v>6.9537231654087658E-5</v>
      </c>
      <c r="T322" s="98">
        <v>0</v>
      </c>
      <c r="U322" s="98">
        <v>0</v>
      </c>
      <c r="V322" s="98">
        <v>2.6839270697942537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1.7209388407264652</v>
      </c>
      <c r="D323" s="98">
        <v>1.3816473588751748</v>
      </c>
      <c r="E323" s="98">
        <v>2.3894164988252018</v>
      </c>
      <c r="F323" s="98">
        <v>0.97483990438077239</v>
      </c>
      <c r="G323" s="98">
        <v>1.8789582712944384</v>
      </c>
      <c r="H323" s="98">
        <v>2.7217051080579844</v>
      </c>
      <c r="I323" s="98">
        <v>1.1856904132389261</v>
      </c>
      <c r="J323" s="98">
        <v>1.8573255027812088</v>
      </c>
      <c r="K323" s="98">
        <v>2.2151238661866346</v>
      </c>
      <c r="L323" s="98">
        <v>1.3066848162606008</v>
      </c>
      <c r="M323" s="98">
        <v>5.839588683393937</v>
      </c>
      <c r="N323" s="98">
        <v>6.345689421214967</v>
      </c>
      <c r="O323" s="98">
        <v>13.0872913314542</v>
      </c>
      <c r="P323" s="98">
        <v>14.693860267435737</v>
      </c>
      <c r="Q323" s="98">
        <v>6.0020125414086998</v>
      </c>
      <c r="R323" s="98">
        <v>0</v>
      </c>
      <c r="S323" s="98">
        <v>7.9513313726872317E-5</v>
      </c>
      <c r="T323" s="98">
        <v>0</v>
      </c>
      <c r="U323" s="98">
        <v>0</v>
      </c>
      <c r="V323" s="98">
        <v>3.9645007086157511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15.034565034420478</v>
      </c>
      <c r="D324" s="122">
        <v>11.853066621537604</v>
      </c>
      <c r="E324" s="122">
        <v>12.395018945919634</v>
      </c>
      <c r="F324" s="122">
        <v>11.613956388433158</v>
      </c>
      <c r="G324" s="122">
        <v>12.361110253200705</v>
      </c>
      <c r="H324" s="122">
        <v>15.529583582145296</v>
      </c>
      <c r="I324" s="122">
        <v>8.9984982026597091</v>
      </c>
      <c r="J324" s="122">
        <v>14.590720215890476</v>
      </c>
      <c r="K324" s="122">
        <v>10.071411188749279</v>
      </c>
      <c r="L324" s="122">
        <v>13.64256450992939</v>
      </c>
      <c r="M324" s="122">
        <v>12.704108203188772</v>
      </c>
      <c r="N324" s="122">
        <v>16.848426206783635</v>
      </c>
      <c r="O324" s="122">
        <v>15.81334347536524</v>
      </c>
      <c r="P324" s="122">
        <v>12.37985142449649</v>
      </c>
      <c r="Q324" s="122">
        <v>5.3560104091241119</v>
      </c>
      <c r="R324" s="122">
        <v>2.4262226624897845</v>
      </c>
      <c r="S324" s="122">
        <v>7.5724663426908014</v>
      </c>
      <c r="T324" s="122">
        <v>8.1747460092201987</v>
      </c>
      <c r="U324" s="122">
        <v>9.2172698035451255</v>
      </c>
      <c r="V324" s="122">
        <v>6.0533268186541607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15.034565034420478</v>
      </c>
      <c r="D326" s="33">
        <v>11.853066621537604</v>
      </c>
      <c r="E326" s="33">
        <v>12.395018945919634</v>
      </c>
      <c r="F326" s="33">
        <v>11.613956388433158</v>
      </c>
      <c r="G326" s="33">
        <v>12.361110253200705</v>
      </c>
      <c r="H326" s="33">
        <v>15.529583582145296</v>
      </c>
      <c r="I326" s="33">
        <v>8.9984982026597091</v>
      </c>
      <c r="J326" s="33">
        <v>14.590720215890476</v>
      </c>
      <c r="K326" s="33">
        <v>10.071411188749279</v>
      </c>
      <c r="L326" s="33">
        <v>13.64256450992939</v>
      </c>
      <c r="M326" s="33">
        <v>12.704108203188772</v>
      </c>
      <c r="N326" s="33">
        <v>16.848426206783635</v>
      </c>
      <c r="O326" s="33">
        <v>15.81334347536524</v>
      </c>
      <c r="P326" s="33">
        <v>12.37985142449649</v>
      </c>
      <c r="Q326" s="33">
        <v>5.3560104091241119</v>
      </c>
      <c r="R326" s="33">
        <v>2.4262226624897845</v>
      </c>
      <c r="S326" s="33">
        <v>7.5724663426908014</v>
      </c>
      <c r="T326" s="33">
        <v>8.1747460092201987</v>
      </c>
      <c r="U326" s="33">
        <v>9.2172698035451255</v>
      </c>
      <c r="V326" s="33">
        <v>6.0533268186541607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0.60960160305472666</v>
      </c>
      <c r="D328" s="119">
        <f t="shared" si="143"/>
        <v>0.61666094972279317</v>
      </c>
      <c r="E328" s="119">
        <f t="shared" si="143"/>
        <v>0.62490851046033813</v>
      </c>
      <c r="F328" s="119">
        <f t="shared" si="143"/>
        <v>0.6307731165470819</v>
      </c>
      <c r="G328" s="119">
        <f t="shared" si="143"/>
        <v>0.63725572736402469</v>
      </c>
      <c r="H328" s="119">
        <f t="shared" si="143"/>
        <v>0.64709689513077717</v>
      </c>
      <c r="I328" s="119">
        <f t="shared" si="143"/>
        <v>0.65483730853408528</v>
      </c>
      <c r="J328" s="119">
        <f t="shared" si="143"/>
        <v>0.65381937306545335</v>
      </c>
      <c r="K328" s="119">
        <f t="shared" si="143"/>
        <v>0.65959707027537273</v>
      </c>
      <c r="L328" s="119">
        <f t="shared" si="143"/>
        <v>0.66430233103248171</v>
      </c>
      <c r="M328" s="119">
        <f t="shared" si="143"/>
        <v>0.68229941782679415</v>
      </c>
      <c r="N328" s="119">
        <f t="shared" si="143"/>
        <v>0.69723720412925216</v>
      </c>
      <c r="O328" s="119">
        <f t="shared" si="143"/>
        <v>0.72316127549116749</v>
      </c>
      <c r="P328" s="119">
        <f t="shared" si="143"/>
        <v>0.75170350500434668</v>
      </c>
      <c r="Q328" s="119">
        <f t="shared" si="143"/>
        <v>0.77056184024585861</v>
      </c>
      <c r="R328" s="119">
        <f t="shared" ref="R328:V328" si="144">IF(R309=0,"",R309/R290)</f>
        <v>0.76994866254480931</v>
      </c>
      <c r="S328" s="119">
        <f t="shared" si="144"/>
        <v>0.7825766885404426</v>
      </c>
      <c r="T328" s="119">
        <f t="shared" si="144"/>
        <v>0.79187065050693495</v>
      </c>
      <c r="U328" s="119">
        <f t="shared" si="144"/>
        <v>0.79819815703795804</v>
      </c>
      <c r="V328" s="119">
        <f t="shared" si="144"/>
        <v>0.80709881321318466</v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0.59614885347874447</v>
      </c>
      <c r="D329" s="124">
        <f t="shared" si="146"/>
        <v>0.60130211484262974</v>
      </c>
      <c r="E329" s="124">
        <f t="shared" si="146"/>
        <v>0.60659657038564552</v>
      </c>
      <c r="F329" s="124">
        <f t="shared" si="146"/>
        <v>0.61195518413712091</v>
      </c>
      <c r="G329" s="124">
        <f t="shared" si="146"/>
        <v>0.61745415926797487</v>
      </c>
      <c r="H329" s="124">
        <f t="shared" si="146"/>
        <v>0.62302518872997836</v>
      </c>
      <c r="I329" s="124">
        <f t="shared" si="146"/>
        <v>0.62879456388961474</v>
      </c>
      <c r="J329" s="124">
        <f t="shared" si="146"/>
        <v>0.63495310235592595</v>
      </c>
      <c r="K329" s="124">
        <f t="shared" si="146"/>
        <v>0.64158655336715575</v>
      </c>
      <c r="L329" s="124">
        <f t="shared" si="146"/>
        <v>0.64872857132002471</v>
      </c>
      <c r="M329" s="124">
        <f t="shared" si="146"/>
        <v>0.66020145458926804</v>
      </c>
      <c r="N329" s="124">
        <f t="shared" si="146"/>
        <v>0.6771737230097169</v>
      </c>
      <c r="O329" s="124">
        <f t="shared" si="146"/>
        <v>0.70023317380987093</v>
      </c>
      <c r="P329" s="124">
        <f t="shared" si="146"/>
        <v>0.72666094249880742</v>
      </c>
      <c r="Q329" s="124">
        <f t="shared" si="146"/>
        <v>0.74850735258895817</v>
      </c>
      <c r="R329" s="124">
        <f t="shared" ref="R329:V329" si="147">IF(R310=0,"",R310/R291)</f>
        <v>0.75914219608989686</v>
      </c>
      <c r="S329" s="124">
        <f t="shared" si="147"/>
        <v>0.76674645641495953</v>
      </c>
      <c r="T329" s="124">
        <f t="shared" si="147"/>
        <v>0.7723297297230568</v>
      </c>
      <c r="U329" s="124">
        <f t="shared" si="147"/>
        <v>0.77664203317325697</v>
      </c>
      <c r="V329" s="124">
        <f t="shared" si="147"/>
        <v>0.7804196385960972</v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0.59044270829509249</v>
      </c>
      <c r="D330" s="111">
        <f t="shared" si="149"/>
        <v>0.59571296735074497</v>
      </c>
      <c r="E330" s="111">
        <f t="shared" si="149"/>
        <v>0.60117030940117966</v>
      </c>
      <c r="F330" s="111">
        <f t="shared" si="149"/>
        <v>0.60660164207885936</v>
      </c>
      <c r="G330" s="111">
        <f t="shared" si="149"/>
        <v>0.61219244675995177</v>
      </c>
      <c r="H330" s="111">
        <f t="shared" si="149"/>
        <v>0.61791443612205166</v>
      </c>
      <c r="I330" s="111">
        <f t="shared" si="149"/>
        <v>0.62380767169380502</v>
      </c>
      <c r="J330" s="111">
        <f t="shared" si="149"/>
        <v>0.63004920308413082</v>
      </c>
      <c r="K330" s="111">
        <f t="shared" si="149"/>
        <v>0.63678259865650388</v>
      </c>
      <c r="L330" s="111">
        <f t="shared" si="149"/>
        <v>0.64403408970402576</v>
      </c>
      <c r="M330" s="111">
        <f t="shared" si="149"/>
        <v>0.65565830317330032</v>
      </c>
      <c r="N330" s="111">
        <f t="shared" si="149"/>
        <v>0.67277917015275435</v>
      </c>
      <c r="O330" s="111">
        <f t="shared" si="149"/>
        <v>0.69603275348469373</v>
      </c>
      <c r="P330" s="111">
        <f t="shared" si="149"/>
        <v>0.72268978748570456</v>
      </c>
      <c r="Q330" s="111">
        <f t="shared" si="149"/>
        <v>0.7447512493021563</v>
      </c>
      <c r="R330" s="111">
        <f t="shared" ref="R330:V330" si="150">IF(R311=0,"",R311/R292)</f>
        <v>0.75554214284237653</v>
      </c>
      <c r="S330" s="111">
        <f t="shared" si="150"/>
        <v>0.76326289423274551</v>
      </c>
      <c r="T330" s="111">
        <f t="shared" si="150"/>
        <v>0.76891903812054774</v>
      </c>
      <c r="U330" s="111">
        <f t="shared" si="150"/>
        <v>0.77332492741110104</v>
      </c>
      <c r="V330" s="111">
        <f t="shared" si="150"/>
        <v>0.77714749192287669</v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2.5141192823976986</v>
      </c>
      <c r="E332" s="124">
        <f t="shared" si="155"/>
        <v>2.5988628912268577</v>
      </c>
      <c r="F332" s="124">
        <f t="shared" si="155"/>
        <v>2.6836975122578224</v>
      </c>
      <c r="G332" s="124">
        <f t="shared" si="155"/>
        <v>2.7693382721292963</v>
      </c>
      <c r="H332" s="124">
        <f t="shared" si="155"/>
        <v>2.855693001004215</v>
      </c>
      <c r="I332" s="124">
        <f t="shared" si="155"/>
        <v>2.9429330755190075</v>
      </c>
      <c r="J332" s="124">
        <f t="shared" si="155"/>
        <v>3.0317713449605419</v>
      </c>
      <c r="K332" s="124">
        <f t="shared" si="155"/>
        <v>3.1228071882322821</v>
      </c>
      <c r="L332" s="124">
        <f t="shared" si="155"/>
        <v>3.2161887982583686</v>
      </c>
      <c r="M332" s="124">
        <f t="shared" si="155"/>
        <v>3.3277243321959995</v>
      </c>
      <c r="N332" s="124">
        <f t="shared" si="155"/>
        <v>3.4625871682298897</v>
      </c>
      <c r="O332" s="124">
        <f t="shared" si="155"/>
        <v>3.6236373971660205</v>
      </c>
      <c r="P332" s="124">
        <f t="shared" si="155"/>
        <v>3.798292902537955</v>
      </c>
      <c r="Q332" s="124">
        <f t="shared" si="155"/>
        <v>3.9483889770876774</v>
      </c>
      <c r="R332" s="124">
        <f t="shared" ref="R332:V332" si="156">IF(R313=0,"",R313/R294)</f>
        <v>4.0425529827174955</v>
      </c>
      <c r="S332" s="124">
        <f t="shared" si="156"/>
        <v>4.117502907802379</v>
      </c>
      <c r="T332" s="124">
        <f t="shared" si="156"/>
        <v>4.1801264233407771</v>
      </c>
      <c r="U332" s="124">
        <f t="shared" si="156"/>
        <v>4.2371371001856035</v>
      </c>
      <c r="V332" s="124">
        <f t="shared" si="156"/>
        <v>4.2952657217728003</v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2.5141192823976986</v>
      </c>
      <c r="E333" s="111">
        <f t="shared" si="158"/>
        <v>2.5988628912268577</v>
      </c>
      <c r="F333" s="111">
        <f t="shared" si="158"/>
        <v>2.6836975122578224</v>
      </c>
      <c r="G333" s="111">
        <f t="shared" si="158"/>
        <v>2.7693382721292963</v>
      </c>
      <c r="H333" s="111">
        <f t="shared" si="158"/>
        <v>2.855693001004215</v>
      </c>
      <c r="I333" s="111">
        <f t="shared" si="158"/>
        <v>2.9429330755190075</v>
      </c>
      <c r="J333" s="111">
        <f t="shared" si="158"/>
        <v>3.0317713449605419</v>
      </c>
      <c r="K333" s="111">
        <f t="shared" si="158"/>
        <v>3.1228071882322821</v>
      </c>
      <c r="L333" s="111">
        <f t="shared" si="158"/>
        <v>3.2161887982583686</v>
      </c>
      <c r="M333" s="111">
        <f t="shared" si="158"/>
        <v>3.3277243321959995</v>
      </c>
      <c r="N333" s="111">
        <f t="shared" si="158"/>
        <v>3.4625871682298897</v>
      </c>
      <c r="O333" s="111">
        <f t="shared" si="158"/>
        <v>3.6236373971660205</v>
      </c>
      <c r="P333" s="111">
        <f t="shared" si="158"/>
        <v>3.798292902537955</v>
      </c>
      <c r="Q333" s="111">
        <f t="shared" si="158"/>
        <v>3.9483889770876774</v>
      </c>
      <c r="R333" s="111">
        <f t="shared" ref="R333:V333" si="159">IF(R314=0,"",R314/R295)</f>
        <v>4.0425529827174955</v>
      </c>
      <c r="S333" s="111">
        <f t="shared" si="159"/>
        <v>4.117502907802379</v>
      </c>
      <c r="T333" s="111">
        <f t="shared" si="159"/>
        <v>4.1801264233407771</v>
      </c>
      <c r="U333" s="111">
        <f t="shared" si="159"/>
        <v>4.2371371001856035</v>
      </c>
      <c r="V333" s="111">
        <f t="shared" si="159"/>
        <v>4.2952657217728003</v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0.65759461798409768</v>
      </c>
      <c r="D334" s="124">
        <f t="shared" si="161"/>
        <v>0.66035805656271973</v>
      </c>
      <c r="E334" s="124">
        <f t="shared" si="161"/>
        <v>0.66839183652692669</v>
      </c>
      <c r="F334" s="124">
        <f t="shared" si="161"/>
        <v>0.66804970636223249</v>
      </c>
      <c r="G334" s="124">
        <f t="shared" si="161"/>
        <v>0.67535006217397253</v>
      </c>
      <c r="H334" s="124">
        <f t="shared" si="161"/>
        <v>0.67750724015765362</v>
      </c>
      <c r="I334" s="124">
        <f t="shared" si="161"/>
        <v>0.66856259143330798</v>
      </c>
      <c r="J334" s="124">
        <f t="shared" si="161"/>
        <v>0.66539127820187682</v>
      </c>
      <c r="K334" s="124">
        <f t="shared" si="161"/>
        <v>0.67935755871976433</v>
      </c>
      <c r="L334" s="124">
        <f t="shared" si="161"/>
        <v>0.6722067467881323</v>
      </c>
      <c r="M334" s="124">
        <f t="shared" si="161"/>
        <v>0.7260589744436341</v>
      </c>
      <c r="N334" s="124">
        <f t="shared" si="161"/>
        <v>0.74140010868208439</v>
      </c>
      <c r="O334" s="124">
        <f t="shared" si="161"/>
        <v>0.82527251609759578</v>
      </c>
      <c r="P334" s="124">
        <f t="shared" si="161"/>
        <v>0.87367264692153479</v>
      </c>
      <c r="Q334" s="124">
        <f t="shared" si="161"/>
        <v>0.86551051131986012</v>
      </c>
      <c r="R334" s="124">
        <f t="shared" ref="R334:V334" si="162">IF(R315=0,"",R315/R296)</f>
        <v>0.78855845685384851</v>
      </c>
      <c r="S334" s="124">
        <f t="shared" si="162"/>
        <v>0.80718757450420775</v>
      </c>
      <c r="T334" s="124">
        <f t="shared" si="162"/>
        <v>0.82382230484626062</v>
      </c>
      <c r="U334" s="124">
        <f t="shared" si="162"/>
        <v>0.84038222791277883</v>
      </c>
      <c r="V334" s="124">
        <f t="shared" si="162"/>
        <v>0.87875979007081739</v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0.62383136274308004</v>
      </c>
      <c r="D335" s="111">
        <f t="shared" si="164"/>
        <v>0.6256579548223612</v>
      </c>
      <c r="E335" s="111">
        <f t="shared" si="164"/>
        <v>0.62778692813243908</v>
      </c>
      <c r="F335" s="111">
        <f t="shared" si="164"/>
        <v>0.62995713524671637</v>
      </c>
      <c r="G335" s="111">
        <f t="shared" si="164"/>
        <v>0.63240581768878246</v>
      </c>
      <c r="H335" s="111">
        <f t="shared" si="164"/>
        <v>0.63510394011640381</v>
      </c>
      <c r="I335" s="111">
        <f t="shared" si="164"/>
        <v>0.63810995884792487</v>
      </c>
      <c r="J335" s="111">
        <f t="shared" si="164"/>
        <v>0.64166334878637976</v>
      </c>
      <c r="K335" s="111">
        <f t="shared" si="164"/>
        <v>0.64596772658873869</v>
      </c>
      <c r="L335" s="111">
        <f t="shared" si="164"/>
        <v>0.65107756805860084</v>
      </c>
      <c r="M335" s="111">
        <f t="shared" si="164"/>
        <v>0.66182476190862993</v>
      </c>
      <c r="N335" s="111">
        <f t="shared" si="164"/>
        <v>0.67974294629492149</v>
      </c>
      <c r="O335" s="111">
        <f t="shared" si="164"/>
        <v>0.70611236147592193</v>
      </c>
      <c r="P335" s="111">
        <f t="shared" si="164"/>
        <v>0.73824230195847751</v>
      </c>
      <c r="Q335" s="111">
        <f t="shared" si="164"/>
        <v>0.76741474434675372</v>
      </c>
      <c r="R335" s="111">
        <f t="shared" ref="R335:V335" si="165">IF(R316=0,"",R316/R297)</f>
        <v>0.78710257418012453</v>
      </c>
      <c r="S335" s="111">
        <f t="shared" si="165"/>
        <v>0.80607448292866701</v>
      </c>
      <c r="T335" s="111">
        <f t="shared" si="165"/>
        <v>0.82325658896506693</v>
      </c>
      <c r="U335" s="111">
        <f t="shared" si="165"/>
        <v>0.83757501066207041</v>
      </c>
      <c r="V335" s="111">
        <f t="shared" si="165"/>
        <v>0.84795586639239795</v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0.80032151514239136</v>
      </c>
      <c r="D336" s="111">
        <f t="shared" si="167"/>
        <v>0.79704026763274305</v>
      </c>
      <c r="E336" s="111">
        <f t="shared" si="167"/>
        <v>0.79856194673254488</v>
      </c>
      <c r="F336" s="111">
        <f t="shared" si="167"/>
        <v>0.78930061211046842</v>
      </c>
      <c r="G336" s="111">
        <f t="shared" si="167"/>
        <v>0.79352134044744194</v>
      </c>
      <c r="H336" s="111">
        <f t="shared" si="167"/>
        <v>0.79649654407384529</v>
      </c>
      <c r="I336" s="111" t="str">
        <f t="shared" si="167"/>
        <v/>
      </c>
      <c r="J336" s="111">
        <f t="shared" si="167"/>
        <v>0.80065998612078271</v>
      </c>
      <c r="K336" s="111">
        <f t="shared" si="167"/>
        <v>0.80175063910680833</v>
      </c>
      <c r="L336" s="111" t="str">
        <f t="shared" si="167"/>
        <v/>
      </c>
      <c r="M336" s="111">
        <f t="shared" si="167"/>
        <v>0.80790603987389598</v>
      </c>
      <c r="N336" s="111">
        <f t="shared" si="167"/>
        <v>0.8188402131052902</v>
      </c>
      <c r="O336" s="111" t="str">
        <f t="shared" si="167"/>
        <v/>
      </c>
      <c r="P336" s="111">
        <f t="shared" si="167"/>
        <v>0.86537536293667705</v>
      </c>
      <c r="Q336" s="111">
        <f t="shared" si="167"/>
        <v>0.88419778455212938</v>
      </c>
      <c r="R336" s="111">
        <f t="shared" ref="R336:V336" si="168">IF(R317=0,"",R317/R298)</f>
        <v>0.89420322997308244</v>
      </c>
      <c r="S336" s="111">
        <f t="shared" si="168"/>
        <v>0.8991591556192885</v>
      </c>
      <c r="T336" s="111">
        <f t="shared" si="168"/>
        <v>0.91652808870478863</v>
      </c>
      <c r="U336" s="111">
        <f t="shared" si="168"/>
        <v>0.92207589999955286</v>
      </c>
      <c r="V336" s="111">
        <f t="shared" si="168"/>
        <v>0.93064398117569236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0.62383136274308004</v>
      </c>
      <c r="D337" s="112">
        <f t="shared" si="170"/>
        <v>0.6256579548223612</v>
      </c>
      <c r="E337" s="112">
        <f t="shared" si="170"/>
        <v>0.62778692813243908</v>
      </c>
      <c r="F337" s="112">
        <f t="shared" si="170"/>
        <v>0.62995713524671637</v>
      </c>
      <c r="G337" s="112">
        <f t="shared" si="170"/>
        <v>0.63240581768878246</v>
      </c>
      <c r="H337" s="112">
        <f t="shared" si="170"/>
        <v>0.6351039401164037</v>
      </c>
      <c r="I337" s="112" t="str">
        <f t="shared" si="170"/>
        <v/>
      </c>
      <c r="J337" s="112">
        <f t="shared" si="170"/>
        <v>0.64166334878637987</v>
      </c>
      <c r="K337" s="112">
        <f t="shared" si="170"/>
        <v>0.64596772658873869</v>
      </c>
      <c r="L337" s="112" t="str">
        <f t="shared" si="170"/>
        <v/>
      </c>
      <c r="M337" s="112">
        <f t="shared" si="170"/>
        <v>0.66182476190862993</v>
      </c>
      <c r="N337" s="112">
        <f t="shared" si="170"/>
        <v>0.67974294629492149</v>
      </c>
      <c r="O337" s="112" t="str">
        <f t="shared" si="170"/>
        <v/>
      </c>
      <c r="P337" s="112">
        <f t="shared" si="170"/>
        <v>0.73824230195847751</v>
      </c>
      <c r="Q337" s="112">
        <f t="shared" si="170"/>
        <v>0.76741474434675372</v>
      </c>
      <c r="R337" s="112">
        <f t="shared" ref="R337:V337" si="171">IF(R318=0,"",R318/R299)</f>
        <v>0.78710257418012453</v>
      </c>
      <c r="S337" s="112">
        <f t="shared" si="171"/>
        <v>0.80607448292866701</v>
      </c>
      <c r="T337" s="112">
        <f t="shared" si="171"/>
        <v>0.82325658896506704</v>
      </c>
      <c r="U337" s="112">
        <f t="shared" si="171"/>
        <v>0.8375750106620703</v>
      </c>
      <c r="V337" s="112">
        <f t="shared" si="171"/>
        <v>0.84795586639239795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0.77625627360508975</v>
      </c>
      <c r="D339" s="112">
        <f t="shared" si="176"/>
        <v>0.77728714299572677</v>
      </c>
      <c r="E339" s="112">
        <f t="shared" si="176"/>
        <v>0.77839730082130376</v>
      </c>
      <c r="F339" s="112">
        <f t="shared" si="176"/>
        <v>0.77951812272683929</v>
      </c>
      <c r="G339" s="112">
        <f t="shared" si="176"/>
        <v>0.78071260017044242</v>
      </c>
      <c r="H339" s="112">
        <f t="shared" si="176"/>
        <v>0.78197367265657802</v>
      </c>
      <c r="I339" s="112">
        <f t="shared" si="176"/>
        <v>0.78331774592973724</v>
      </c>
      <c r="J339" s="112">
        <f t="shared" si="176"/>
        <v>0.78481048956675148</v>
      </c>
      <c r="K339" s="112">
        <f t="shared" si="176"/>
        <v>0.78651009996613297</v>
      </c>
      <c r="L339" s="112">
        <f t="shared" si="176"/>
        <v>0.78843694512547491</v>
      </c>
      <c r="M339" s="112">
        <f t="shared" si="176"/>
        <v>0.79192615878362294</v>
      </c>
      <c r="N339" s="112">
        <f t="shared" si="176"/>
        <v>0.79756437864609042</v>
      </c>
      <c r="O339" s="112">
        <f t="shared" si="176"/>
        <v>0.80610389913358227</v>
      </c>
      <c r="P339" s="112">
        <f t="shared" si="176"/>
        <v>0.8172127190666566</v>
      </c>
      <c r="Q339" s="112">
        <f t="shared" si="176"/>
        <v>0.82811314311122963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0.86446331183166114</v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0.893604883903937</v>
      </c>
      <c r="D340" s="113">
        <f t="shared" si="179"/>
        <v>0.89130078254409484</v>
      </c>
      <c r="E340" s="113">
        <f t="shared" si="179"/>
        <v>0.89198427052230156</v>
      </c>
      <c r="F340" s="113">
        <f t="shared" si="179"/>
        <v>0.88605942253880265</v>
      </c>
      <c r="G340" s="113">
        <f t="shared" si="179"/>
        <v>0.88843296478210432</v>
      </c>
      <c r="H340" s="113">
        <f t="shared" si="179"/>
        <v>0.89011210590744572</v>
      </c>
      <c r="I340" s="113">
        <f t="shared" si="179"/>
        <v>0.88003663448720182</v>
      </c>
      <c r="J340" s="113">
        <f t="shared" si="179"/>
        <v>0.89146103317614001</v>
      </c>
      <c r="K340" s="113">
        <f t="shared" si="179"/>
        <v>0.89103130942354303</v>
      </c>
      <c r="L340" s="113">
        <f t="shared" si="179"/>
        <v>0.89294424875425515</v>
      </c>
      <c r="M340" s="113">
        <f t="shared" si="179"/>
        <v>0.89060458207292892</v>
      </c>
      <c r="N340" s="113">
        <f t="shared" si="179"/>
        <v>0.89352610208102901</v>
      </c>
      <c r="O340" s="113">
        <f t="shared" si="179"/>
        <v>0.89431880245426632</v>
      </c>
      <c r="P340" s="113">
        <f t="shared" si="179"/>
        <v>0.9116851802367788</v>
      </c>
      <c r="Q340" s="113">
        <f t="shared" si="179"/>
        <v>0.91782164307897962</v>
      </c>
      <c r="R340" s="113" t="str">
        <f t="shared" ref="R340:V340" si="180">IF(R321=0,"",R321/R302)</f>
        <v/>
      </c>
      <c r="S340" s="113">
        <f t="shared" si="180"/>
        <v>0.92042761336534085</v>
      </c>
      <c r="T340" s="113" t="str">
        <f t="shared" si="180"/>
        <v/>
      </c>
      <c r="U340" s="113" t="str">
        <f t="shared" si="180"/>
        <v/>
      </c>
      <c r="V340" s="113">
        <f t="shared" si="180"/>
        <v>0.94047372259716133</v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0.77625627360508986</v>
      </c>
      <c r="D341" s="111">
        <f t="shared" si="182"/>
        <v>0.77728714299572677</v>
      </c>
      <c r="E341" s="111">
        <f t="shared" si="182"/>
        <v>0.77839730082130376</v>
      </c>
      <c r="F341" s="111">
        <f t="shared" si="182"/>
        <v>0.77951812272683929</v>
      </c>
      <c r="G341" s="111">
        <f t="shared" si="182"/>
        <v>0.78071260017044242</v>
      </c>
      <c r="H341" s="111">
        <f t="shared" si="182"/>
        <v>0.78197367265657802</v>
      </c>
      <c r="I341" s="111">
        <f t="shared" si="182"/>
        <v>0.78331774592973724</v>
      </c>
      <c r="J341" s="111">
        <f t="shared" si="182"/>
        <v>0.78481048956675137</v>
      </c>
      <c r="K341" s="111">
        <f t="shared" si="182"/>
        <v>0.78651009996613297</v>
      </c>
      <c r="L341" s="111">
        <f t="shared" si="182"/>
        <v>0.78843694512547491</v>
      </c>
      <c r="M341" s="111">
        <f t="shared" si="182"/>
        <v>0.79192615878362294</v>
      </c>
      <c r="N341" s="111">
        <f t="shared" si="182"/>
        <v>0.79756437864609031</v>
      </c>
      <c r="O341" s="111">
        <f t="shared" si="182"/>
        <v>0.80610389913358227</v>
      </c>
      <c r="P341" s="111">
        <f t="shared" si="182"/>
        <v>0.81721271906665649</v>
      </c>
      <c r="Q341" s="111">
        <f t="shared" si="182"/>
        <v>0.82811314311122963</v>
      </c>
      <c r="R341" s="111" t="str">
        <f t="shared" ref="R341:V341" si="183">IF(R322=0,"",R322/R303)</f>
        <v/>
      </c>
      <c r="S341" s="111">
        <f t="shared" si="183"/>
        <v>0.84366417033693042</v>
      </c>
      <c r="T341" s="111" t="str">
        <f t="shared" si="183"/>
        <v/>
      </c>
      <c r="U341" s="111" t="str">
        <f t="shared" si="183"/>
        <v/>
      </c>
      <c r="V341" s="111">
        <f t="shared" si="183"/>
        <v>0.86446331183166125</v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0.77560244913429854</v>
      </c>
      <c r="D343" s="124">
        <f t="shared" si="188"/>
        <v>0.77690942615596326</v>
      </c>
      <c r="E343" s="124">
        <f t="shared" si="188"/>
        <v>0.77826473202001623</v>
      </c>
      <c r="F343" s="124">
        <f t="shared" si="188"/>
        <v>0.77962662818075845</v>
      </c>
      <c r="G343" s="124">
        <f t="shared" si="188"/>
        <v>0.78103303236268384</v>
      </c>
      <c r="H343" s="124">
        <f t="shared" si="188"/>
        <v>0.78247930391903431</v>
      </c>
      <c r="I343" s="124">
        <f t="shared" si="188"/>
        <v>0.78397478577823299</v>
      </c>
      <c r="J343" s="124">
        <f t="shared" si="188"/>
        <v>0.78555775262027328</v>
      </c>
      <c r="K343" s="124">
        <f t="shared" si="188"/>
        <v>0.78726074799058698</v>
      </c>
      <c r="L343" s="124">
        <f t="shared" si="188"/>
        <v>0.78909247862179499</v>
      </c>
      <c r="M343" s="124">
        <f t="shared" si="188"/>
        <v>0.79158460725550395</v>
      </c>
      <c r="N343" s="124">
        <f t="shared" si="188"/>
        <v>0.79488788882673567</v>
      </c>
      <c r="O343" s="124">
        <f t="shared" si="188"/>
        <v>0.79936888082037838</v>
      </c>
      <c r="P343" s="124">
        <f t="shared" si="188"/>
        <v>0.80522010253588128</v>
      </c>
      <c r="Q343" s="124">
        <f t="shared" si="188"/>
        <v>0.8127615477518576</v>
      </c>
      <c r="R343" s="124">
        <f t="shared" ref="R343:V343" si="189">IF(R324=0,"",R324/R305)</f>
        <v>0.82302052111649326</v>
      </c>
      <c r="S343" s="124">
        <f t="shared" si="189"/>
        <v>0.83582467941454297</v>
      </c>
      <c r="T343" s="124">
        <f t="shared" si="189"/>
        <v>0.84959122619980154</v>
      </c>
      <c r="U343" s="124">
        <f t="shared" si="189"/>
        <v>0.8627373650261031</v>
      </c>
      <c r="V343" s="124">
        <f t="shared" si="189"/>
        <v>0.87368029944726444</v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0.77560244913429854</v>
      </c>
      <c r="D345" s="45">
        <f t="shared" si="194"/>
        <v>0.77690942615596326</v>
      </c>
      <c r="E345" s="45">
        <f t="shared" si="194"/>
        <v>0.77826473202001623</v>
      </c>
      <c r="F345" s="45">
        <f t="shared" si="194"/>
        <v>0.77962662818075845</v>
      </c>
      <c r="G345" s="45">
        <f t="shared" si="194"/>
        <v>0.78103303236268384</v>
      </c>
      <c r="H345" s="45">
        <f t="shared" si="194"/>
        <v>0.78247930391903431</v>
      </c>
      <c r="I345" s="45">
        <f t="shared" si="194"/>
        <v>0.78397478577823299</v>
      </c>
      <c r="J345" s="45">
        <f t="shared" si="194"/>
        <v>0.78555775262027328</v>
      </c>
      <c r="K345" s="45">
        <f t="shared" si="194"/>
        <v>0.78726074799058698</v>
      </c>
      <c r="L345" s="45">
        <f t="shared" si="194"/>
        <v>0.78909247862179499</v>
      </c>
      <c r="M345" s="45">
        <f t="shared" si="194"/>
        <v>0.79158460725550395</v>
      </c>
      <c r="N345" s="45">
        <f t="shared" si="194"/>
        <v>0.79488788882673567</v>
      </c>
      <c r="O345" s="45">
        <f t="shared" si="194"/>
        <v>0.79936888082037838</v>
      </c>
      <c r="P345" s="45">
        <f t="shared" si="194"/>
        <v>0.80522010253588128</v>
      </c>
      <c r="Q345" s="45">
        <f t="shared" si="194"/>
        <v>0.8127615477518576</v>
      </c>
      <c r="R345" s="45">
        <f t="shared" ref="R345:V345" si="195">IF(R326=0,"",R326/R307)</f>
        <v>0.82302052111649326</v>
      </c>
      <c r="S345" s="45">
        <f t="shared" si="195"/>
        <v>0.83582467941454297</v>
      </c>
      <c r="T345" s="45">
        <f t="shared" si="195"/>
        <v>0.84959122619980154</v>
      </c>
      <c r="U345" s="45">
        <f t="shared" si="195"/>
        <v>0.8627373650261031</v>
      </c>
      <c r="V345" s="45">
        <f t="shared" si="195"/>
        <v>0.87368029944726444</v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1549.489685651555</v>
      </c>
      <c r="D347" s="117">
        <f t="shared" si="197"/>
        <v>998.05280137363286</v>
      </c>
      <c r="E347" s="117">
        <f t="shared" si="197"/>
        <v>1018.300583606223</v>
      </c>
      <c r="F347" s="117">
        <f t="shared" si="197"/>
        <v>876.75248279806078</v>
      </c>
      <c r="G347" s="117">
        <f t="shared" si="197"/>
        <v>894.45137015117473</v>
      </c>
      <c r="H347" s="117">
        <f t="shared" si="197"/>
        <v>1073.1986229345594</v>
      </c>
      <c r="I347" s="117">
        <f t="shared" si="197"/>
        <v>430.2087124326257</v>
      </c>
      <c r="J347" s="117">
        <f t="shared" si="197"/>
        <v>950.60242426409718</v>
      </c>
      <c r="K347" s="117">
        <f t="shared" si="197"/>
        <v>705.83364888356925</v>
      </c>
      <c r="L347" s="117">
        <f t="shared" si="197"/>
        <v>1029.4916639163889</v>
      </c>
      <c r="M347" s="117">
        <f t="shared" si="197"/>
        <v>925.72693182524654</v>
      </c>
      <c r="N347" s="117">
        <f t="shared" si="197"/>
        <v>1226.2414729408122</v>
      </c>
      <c r="O347" s="117">
        <f t="shared" si="197"/>
        <v>1217.6370273809723</v>
      </c>
      <c r="P347" s="117">
        <f t="shared" si="197"/>
        <v>775.00288214403452</v>
      </c>
      <c r="Q347" s="117">
        <f t="shared" si="197"/>
        <v>325.20703744355814</v>
      </c>
      <c r="R347" s="117">
        <f t="shared" ref="R347:V347" si="198">R348+R351+R353+R362</f>
        <v>133.61452257087871</v>
      </c>
      <c r="S347" s="117">
        <f t="shared" si="198"/>
        <v>368.12479871912092</v>
      </c>
      <c r="T347" s="117">
        <f t="shared" si="198"/>
        <v>370.19361241355716</v>
      </c>
      <c r="U347" s="117">
        <f t="shared" si="198"/>
        <v>507.55364849429657</v>
      </c>
      <c r="V347" s="117">
        <f t="shared" si="198"/>
        <v>361.5694465804163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1396.1618974128276</v>
      </c>
      <c r="D348" s="122">
        <f t="shared" si="200"/>
        <v>883.78129532096102</v>
      </c>
      <c r="E348" s="122">
        <f t="shared" si="200"/>
        <v>899.79295405367986</v>
      </c>
      <c r="F348" s="122">
        <f t="shared" si="200"/>
        <v>774.99108919707487</v>
      </c>
      <c r="G348" s="122">
        <f t="shared" si="200"/>
        <v>785.51779037188567</v>
      </c>
      <c r="H348" s="122">
        <f t="shared" si="200"/>
        <v>926.50098782357838</v>
      </c>
      <c r="I348" s="122">
        <f t="shared" si="200"/>
        <v>352.04454045970795</v>
      </c>
      <c r="J348" s="122">
        <f t="shared" si="200"/>
        <v>776.71153894458428</v>
      </c>
      <c r="K348" s="122">
        <f t="shared" si="200"/>
        <v>597.17382902062457</v>
      </c>
      <c r="L348" s="122">
        <f t="shared" si="200"/>
        <v>880.85519926610539</v>
      </c>
      <c r="M348" s="122">
        <f t="shared" si="200"/>
        <v>812.2166796790068</v>
      </c>
      <c r="N348" s="122">
        <f t="shared" si="200"/>
        <v>1089.2513068621602</v>
      </c>
      <c r="O348" s="122">
        <f t="shared" si="200"/>
        <v>1170.8054361294423</v>
      </c>
      <c r="P348" s="122">
        <f t="shared" si="200"/>
        <v>752.84068070209355</v>
      </c>
      <c r="Q348" s="122">
        <f t="shared" si="200"/>
        <v>307.00649812416793</v>
      </c>
      <c r="R348" s="122">
        <f t="shared" ref="R348:V348" si="201">SUM(R349:R350)</f>
        <v>105.78052706520536</v>
      </c>
      <c r="S348" s="122">
        <f t="shared" si="201"/>
        <v>280.15462761828917</v>
      </c>
      <c r="T348" s="122">
        <f t="shared" si="201"/>
        <v>280.61430227889014</v>
      </c>
      <c r="U348" s="122">
        <f t="shared" si="201"/>
        <v>391.67437028468549</v>
      </c>
      <c r="V348" s="122">
        <f t="shared" si="201"/>
        <v>318.99735317373739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1396.1618974128276</v>
      </c>
      <c r="D349" s="98">
        <v>883.78129532096102</v>
      </c>
      <c r="E349" s="98">
        <v>899.79295405367986</v>
      </c>
      <c r="F349" s="98">
        <v>774.99108919707487</v>
      </c>
      <c r="G349" s="98">
        <v>785.51779037188567</v>
      </c>
      <c r="H349" s="98">
        <v>926.50098782357838</v>
      </c>
      <c r="I349" s="98">
        <v>352.04454045970795</v>
      </c>
      <c r="J349" s="98">
        <v>776.71153894458428</v>
      </c>
      <c r="K349" s="98">
        <v>597.17382902062457</v>
      </c>
      <c r="L349" s="98">
        <v>880.85519926610539</v>
      </c>
      <c r="M349" s="98">
        <v>812.2166796790068</v>
      </c>
      <c r="N349" s="98">
        <v>1089.2513068621602</v>
      </c>
      <c r="O349" s="98">
        <v>1170.8054361294423</v>
      </c>
      <c r="P349" s="98">
        <v>752.84068070209355</v>
      </c>
      <c r="Q349" s="98">
        <v>307.00649812416793</v>
      </c>
      <c r="R349" s="98">
        <v>105.78052706520536</v>
      </c>
      <c r="S349" s="98">
        <v>280.15462761828917</v>
      </c>
      <c r="T349" s="98">
        <v>280.61430227889014</v>
      </c>
      <c r="U349" s="98">
        <v>391.67437028468549</v>
      </c>
      <c r="V349" s="98">
        <v>318.99735317373739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153.32778823872746</v>
      </c>
      <c r="D353" s="122">
        <v>114.27150605267187</v>
      </c>
      <c r="E353" s="122">
        <v>118.50762955254316</v>
      </c>
      <c r="F353" s="122">
        <v>101.76139360098587</v>
      </c>
      <c r="G353" s="122">
        <v>108.93357977928902</v>
      </c>
      <c r="H353" s="122">
        <v>146.69763511098097</v>
      </c>
      <c r="I353" s="122">
        <v>78.164171972917757</v>
      </c>
      <c r="J353" s="122">
        <v>173.89088531951285</v>
      </c>
      <c r="K353" s="122">
        <v>108.6598198629447</v>
      </c>
      <c r="L353" s="122">
        <v>148.63646465028344</v>
      </c>
      <c r="M353" s="122">
        <v>113.51025214623972</v>
      </c>
      <c r="N353" s="122">
        <v>136.99016607865201</v>
      </c>
      <c r="O353" s="122">
        <v>46.831591251529979</v>
      </c>
      <c r="P353" s="122">
        <v>22.162201441940944</v>
      </c>
      <c r="Q353" s="122">
        <v>18.200539319390192</v>
      </c>
      <c r="R353" s="122">
        <v>27.833995505673332</v>
      </c>
      <c r="S353" s="122">
        <v>87.97017110083172</v>
      </c>
      <c r="T353" s="122">
        <v>89.579310134667011</v>
      </c>
      <c r="U353" s="122">
        <v>115.87927820961106</v>
      </c>
      <c r="V353" s="122">
        <v>42.572093406678931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152.61533602031906</v>
      </c>
      <c r="D354" s="98">
        <v>114.01618280502383</v>
      </c>
      <c r="E354" s="98">
        <v>117.59033317475254</v>
      </c>
      <c r="F354" s="98">
        <v>101.758173761313</v>
      </c>
      <c r="G354" s="98">
        <v>108.19979082873979</v>
      </c>
      <c r="H354" s="98">
        <v>145.38667699034062</v>
      </c>
      <c r="I354" s="98">
        <v>78.164171972917757</v>
      </c>
      <c r="J354" s="98">
        <v>172.79697058355148</v>
      </c>
      <c r="K354" s="98">
        <v>108.15564178730538</v>
      </c>
      <c r="L354" s="98">
        <v>148.63646465028344</v>
      </c>
      <c r="M354" s="98">
        <v>113.14852521362663</v>
      </c>
      <c r="N354" s="98">
        <v>136.09154921050941</v>
      </c>
      <c r="O354" s="98">
        <v>46.831591251529979</v>
      </c>
      <c r="P354" s="98">
        <v>20.408213035614931</v>
      </c>
      <c r="Q354" s="98">
        <v>18.176288606048843</v>
      </c>
      <c r="R354" s="98">
        <v>27.644677513681216</v>
      </c>
      <c r="S354" s="98">
        <v>87.420329741751075</v>
      </c>
      <c r="T354" s="98">
        <v>89.321887602395478</v>
      </c>
      <c r="U354" s="98">
        <v>113.99991346336361</v>
      </c>
      <c r="V354" s="98">
        <v>41.744722133776833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0.71245221840840067</v>
      </c>
      <c r="D355" s="98">
        <v>0.25532324764803149</v>
      </c>
      <c r="E355" s="98">
        <v>0.91729637779061657</v>
      </c>
      <c r="F355" s="98">
        <v>3.2198396728600519E-3</v>
      </c>
      <c r="G355" s="98">
        <v>0.73378895054922788</v>
      </c>
      <c r="H355" s="98">
        <v>1.3109581206403593</v>
      </c>
      <c r="I355" s="98">
        <v>0</v>
      </c>
      <c r="J355" s="98">
        <v>1.0939147359613492</v>
      </c>
      <c r="K355" s="98">
        <v>0.50417807563931616</v>
      </c>
      <c r="L355" s="98">
        <v>0</v>
      </c>
      <c r="M355" s="98">
        <v>0.36172693261309646</v>
      </c>
      <c r="N355" s="98">
        <v>0.89861686814259356</v>
      </c>
      <c r="O355" s="98">
        <v>0</v>
      </c>
      <c r="P355" s="98">
        <v>1.7539884063260132</v>
      </c>
      <c r="Q355" s="98">
        <v>2.4250713341350132E-2</v>
      </c>
      <c r="R355" s="98">
        <v>0.18931799199211771</v>
      </c>
      <c r="S355" s="98">
        <v>0.54984135908065013</v>
      </c>
      <c r="T355" s="98">
        <v>0.25742253227153816</v>
      </c>
      <c r="U355" s="98">
        <v>1.8793647462474534</v>
      </c>
      <c r="V355" s="98">
        <v>0.82737127290209578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0.71245221840840067</v>
      </c>
      <c r="D356" s="101">
        <v>0.25532324764803149</v>
      </c>
      <c r="E356" s="101">
        <v>0.91729637779061657</v>
      </c>
      <c r="F356" s="101">
        <v>3.2198396728600519E-3</v>
      </c>
      <c r="G356" s="101">
        <v>0.73378895054922788</v>
      </c>
      <c r="H356" s="101">
        <v>1.3109581206403593</v>
      </c>
      <c r="I356" s="101">
        <v>0</v>
      </c>
      <c r="J356" s="101">
        <v>1.0939147359613492</v>
      </c>
      <c r="K356" s="101">
        <v>0.50417807563931616</v>
      </c>
      <c r="L356" s="101">
        <v>0</v>
      </c>
      <c r="M356" s="101">
        <v>0.36172693261309646</v>
      </c>
      <c r="N356" s="101">
        <v>0.89861686814259356</v>
      </c>
      <c r="O356" s="101">
        <v>0</v>
      </c>
      <c r="P356" s="101">
        <v>1.7539884063260132</v>
      </c>
      <c r="Q356" s="101">
        <v>2.4250713341350132E-2</v>
      </c>
      <c r="R356" s="101">
        <v>0.18931799199211771</v>
      </c>
      <c r="S356" s="101">
        <v>0.54984135908065013</v>
      </c>
      <c r="T356" s="101">
        <v>0.25742253227153816</v>
      </c>
      <c r="U356" s="101">
        <v>1.8793647462474534</v>
      </c>
      <c r="V356" s="101">
        <v>0.82737127290209578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22896.83743244295</v>
      </c>
      <c r="D366" s="117">
        <f t="shared" si="204"/>
        <v>19447.139860703341</v>
      </c>
      <c r="E366" s="117">
        <f t="shared" si="204"/>
        <v>19488.338600350377</v>
      </c>
      <c r="F366" s="117">
        <f t="shared" si="204"/>
        <v>18657.901746114159</v>
      </c>
      <c r="G366" s="117">
        <f t="shared" si="204"/>
        <v>18357.658002773594</v>
      </c>
      <c r="H366" s="117">
        <f t="shared" si="204"/>
        <v>17306.147029483913</v>
      </c>
      <c r="I366" s="117">
        <f t="shared" si="204"/>
        <v>11527.2235736402</v>
      </c>
      <c r="J366" s="117">
        <f t="shared" si="204"/>
        <v>14573.780566400956</v>
      </c>
      <c r="K366" s="117">
        <f t="shared" si="204"/>
        <v>15608.795157577035</v>
      </c>
      <c r="L366" s="117">
        <f t="shared" si="204"/>
        <v>17047.978927293148</v>
      </c>
      <c r="M366" s="117">
        <f t="shared" si="204"/>
        <v>15673.555811383334</v>
      </c>
      <c r="N366" s="117">
        <f t="shared" si="204"/>
        <v>15955.776816646463</v>
      </c>
      <c r="O366" s="117">
        <f t="shared" si="204"/>
        <v>17308.705984100663</v>
      </c>
      <c r="P366" s="117">
        <f t="shared" si="204"/>
        <v>13938.427439217219</v>
      </c>
      <c r="Q366" s="117">
        <f t="shared" si="204"/>
        <v>12853.309282725104</v>
      </c>
      <c r="R366" s="117">
        <f t="shared" ref="R366:V366" si="205">R367+R370+R372+R381</f>
        <v>10200.349521829232</v>
      </c>
      <c r="S366" s="117">
        <f t="shared" si="205"/>
        <v>9741.4327780280018</v>
      </c>
      <c r="T366" s="117">
        <f t="shared" si="205"/>
        <v>8696.2314506865969</v>
      </c>
      <c r="U366" s="117">
        <f t="shared" si="205"/>
        <v>10488.768728538636</v>
      </c>
      <c r="V366" s="117">
        <f t="shared" si="205"/>
        <v>12083.67015437971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19508.645245884825</v>
      </c>
      <c r="D367" s="122">
        <f t="shared" si="207"/>
        <v>16090.234926998179</v>
      </c>
      <c r="E367" s="122">
        <f t="shared" si="207"/>
        <v>16033.444353405297</v>
      </c>
      <c r="F367" s="122">
        <f t="shared" si="207"/>
        <v>15208.0140940413</v>
      </c>
      <c r="G367" s="122">
        <f t="shared" si="207"/>
        <v>14811.155875796519</v>
      </c>
      <c r="H367" s="122">
        <f t="shared" si="207"/>
        <v>13645.78753913923</v>
      </c>
      <c r="I367" s="122">
        <f t="shared" si="207"/>
        <v>8465.3265979801108</v>
      </c>
      <c r="J367" s="122">
        <f t="shared" si="207"/>
        <v>10995.347018145338</v>
      </c>
      <c r="K367" s="122">
        <f t="shared" si="207"/>
        <v>12200.715268273203</v>
      </c>
      <c r="L367" s="122">
        <f t="shared" si="207"/>
        <v>13625.847275939399</v>
      </c>
      <c r="M367" s="122">
        <f t="shared" si="207"/>
        <v>12391.843133399336</v>
      </c>
      <c r="N367" s="122">
        <f t="shared" si="207"/>
        <v>12709.852780366335</v>
      </c>
      <c r="O367" s="122">
        <f t="shared" si="207"/>
        <v>14505.53617335526</v>
      </c>
      <c r="P367" s="122">
        <f t="shared" si="207"/>
        <v>11399.923321911336</v>
      </c>
      <c r="Q367" s="122">
        <f t="shared" si="207"/>
        <v>10313.256034921864</v>
      </c>
      <c r="R367" s="122">
        <f t="shared" ref="R367:V367" si="208">SUM(R368:R369)</f>
        <v>7574.880813331808</v>
      </c>
      <c r="S367" s="122">
        <f t="shared" si="208"/>
        <v>6904.7899423863046</v>
      </c>
      <c r="T367" s="122">
        <f t="shared" si="208"/>
        <v>6118.7501153794155</v>
      </c>
      <c r="U367" s="122">
        <f t="shared" si="208"/>
        <v>7594.9358671539103</v>
      </c>
      <c r="V367" s="122">
        <f t="shared" si="208"/>
        <v>9263.0308387190162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19236.841607263279</v>
      </c>
      <c r="D368" s="98">
        <v>15867.792234249015</v>
      </c>
      <c r="E368" s="98">
        <v>15815.301984388438</v>
      </c>
      <c r="F368" s="98">
        <v>15001.056587900908</v>
      </c>
      <c r="G368" s="98">
        <v>14610.200418691949</v>
      </c>
      <c r="H368" s="98">
        <v>13463.262338383025</v>
      </c>
      <c r="I368" s="98">
        <v>8353.1082778019099</v>
      </c>
      <c r="J368" s="98">
        <v>10849.597705845086</v>
      </c>
      <c r="K368" s="98">
        <v>12039.347218808762</v>
      </c>
      <c r="L368" s="98">
        <v>13446.149479916958</v>
      </c>
      <c r="M368" s="98">
        <v>12228.34849944483</v>
      </c>
      <c r="N368" s="98">
        <v>12539.160346533181</v>
      </c>
      <c r="O368" s="98">
        <v>14305.089086806789</v>
      </c>
      <c r="P368" s="98">
        <v>11236.673428449651</v>
      </c>
      <c r="Q368" s="98">
        <v>10161.491707831166</v>
      </c>
      <c r="R368" s="98">
        <v>7463.3279486021202</v>
      </c>
      <c r="S368" s="98">
        <v>6803.1866679799841</v>
      </c>
      <c r="T368" s="98">
        <v>6028.4390422964534</v>
      </c>
      <c r="U368" s="98">
        <v>7483.79349388629</v>
      </c>
      <c r="V368" s="98">
        <v>9127.0216198666822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271.80363862154729</v>
      </c>
      <c r="D369" s="98">
        <v>222.44269274916394</v>
      </c>
      <c r="E369" s="98">
        <v>218.14236901686004</v>
      </c>
      <c r="F369" s="98">
        <v>206.95750614039201</v>
      </c>
      <c r="G369" s="98">
        <v>200.95545710457074</v>
      </c>
      <c r="H369" s="98">
        <v>182.52520075620507</v>
      </c>
      <c r="I369" s="98">
        <v>112.21832017820074</v>
      </c>
      <c r="J369" s="98">
        <v>145.74931230025206</v>
      </c>
      <c r="K369" s="98">
        <v>161.36804946444184</v>
      </c>
      <c r="L369" s="98">
        <v>179.69779602244137</v>
      </c>
      <c r="M369" s="98">
        <v>163.49463395450576</v>
      </c>
      <c r="N369" s="98">
        <v>170.69243383315347</v>
      </c>
      <c r="O369" s="98">
        <v>200.44708654847022</v>
      </c>
      <c r="P369" s="98">
        <v>163.24989346168584</v>
      </c>
      <c r="Q369" s="98">
        <v>151.76432709069667</v>
      </c>
      <c r="R369" s="98">
        <v>111.55286472968817</v>
      </c>
      <c r="S369" s="98">
        <v>101.60327440632042</v>
      </c>
      <c r="T369" s="98">
        <v>90.311073082962182</v>
      </c>
      <c r="U369" s="98">
        <v>111.1423732676201</v>
      </c>
      <c r="V369" s="98">
        <v>136.00921885233407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1.1774639275421195</v>
      </c>
      <c r="D370" s="122">
        <f t="shared" si="210"/>
        <v>0.77175570450624253</v>
      </c>
      <c r="E370" s="122">
        <f t="shared" si="210"/>
        <v>24.85930559337579</v>
      </c>
      <c r="F370" s="122">
        <f t="shared" si="210"/>
        <v>28.682605531104052</v>
      </c>
      <c r="G370" s="122">
        <f t="shared" si="210"/>
        <v>29.470853668641549</v>
      </c>
      <c r="H370" s="122">
        <f t="shared" si="210"/>
        <v>56.603225915851432</v>
      </c>
      <c r="I370" s="122">
        <f t="shared" si="210"/>
        <v>35.619610729142281</v>
      </c>
      <c r="J370" s="122">
        <f t="shared" si="210"/>
        <v>29.31628521413186</v>
      </c>
      <c r="K370" s="122">
        <f t="shared" si="210"/>
        <v>27.064545586701463</v>
      </c>
      <c r="L370" s="122">
        <f t="shared" si="210"/>
        <v>35.193126291916499</v>
      </c>
      <c r="M370" s="122">
        <f t="shared" si="210"/>
        <v>31.189240643703979</v>
      </c>
      <c r="N370" s="122">
        <f t="shared" si="210"/>
        <v>26.160819028767339</v>
      </c>
      <c r="O370" s="122">
        <f t="shared" si="210"/>
        <v>23.500132612259414</v>
      </c>
      <c r="P370" s="122">
        <f t="shared" si="210"/>
        <v>8.3990264976166831</v>
      </c>
      <c r="Q370" s="122">
        <f t="shared" si="210"/>
        <v>7.1194320082198468</v>
      </c>
      <c r="R370" s="122">
        <f t="shared" si="210"/>
        <v>3.3118413306051178</v>
      </c>
      <c r="S370" s="122">
        <f t="shared" si="210"/>
        <v>6.0298199799669288</v>
      </c>
      <c r="T370" s="122">
        <f t="shared" si="210"/>
        <v>6.1678087513995505</v>
      </c>
      <c r="U370" s="122">
        <f t="shared" si="210"/>
        <v>8.0960501868228718</v>
      </c>
      <c r="V370" s="122">
        <f t="shared" si="210"/>
        <v>14.084441584381342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1.1774639275421195</v>
      </c>
      <c r="D371" s="98">
        <f>RES_hhdet_in_fech!D48</f>
        <v>0.77175570450624253</v>
      </c>
      <c r="E371" s="98">
        <f>RES_hhdet_in_fech!E48</f>
        <v>24.85930559337579</v>
      </c>
      <c r="F371" s="98">
        <f>RES_hhdet_in_fech!F48</f>
        <v>28.682605531104052</v>
      </c>
      <c r="G371" s="98">
        <f>RES_hhdet_in_fech!G48</f>
        <v>29.470853668641549</v>
      </c>
      <c r="H371" s="98">
        <f>RES_hhdet_in_fech!H48</f>
        <v>56.603225915851432</v>
      </c>
      <c r="I371" s="98">
        <f>RES_hhdet_in_fech!I48</f>
        <v>35.619610729142281</v>
      </c>
      <c r="J371" s="98">
        <f>RES_hhdet_in_fech!J48</f>
        <v>29.31628521413186</v>
      </c>
      <c r="K371" s="98">
        <f>RES_hhdet_in_fech!K48</f>
        <v>27.064545586701463</v>
      </c>
      <c r="L371" s="98">
        <f>RES_hhdet_in_fech!L48</f>
        <v>35.193126291916499</v>
      </c>
      <c r="M371" s="98">
        <f>RES_hhdet_in_fech!M48</f>
        <v>31.189240643703979</v>
      </c>
      <c r="N371" s="98">
        <f>RES_hhdet_in_fech!N48</f>
        <v>26.160819028767339</v>
      </c>
      <c r="O371" s="98">
        <f>RES_hhdet_in_fech!O48</f>
        <v>23.500132612259414</v>
      </c>
      <c r="P371" s="98">
        <f>RES_hhdet_in_fech!P48</f>
        <v>8.3990264976166831</v>
      </c>
      <c r="Q371" s="98">
        <f>RES_hhdet_in_fech!Q48</f>
        <v>7.1194320082198468</v>
      </c>
      <c r="R371" s="98">
        <f>RES_hhdet_in_fech!R48</f>
        <v>3.3118413306051178</v>
      </c>
      <c r="S371" s="98">
        <f>RES_hhdet_in_fech!S48</f>
        <v>6.0298199799669288</v>
      </c>
      <c r="T371" s="98">
        <f>RES_hhdet_in_fech!T48</f>
        <v>6.1678087513995505</v>
      </c>
      <c r="U371" s="98">
        <f>RES_hhdet_in_fech!U48</f>
        <v>8.0960501868228718</v>
      </c>
      <c r="V371" s="98">
        <f>RES_hhdet_in_fech!V48</f>
        <v>14.084441584381342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2558.6958807787332</v>
      </c>
      <c r="D372" s="122">
        <v>2506.6401395926132</v>
      </c>
      <c r="E372" s="122">
        <v>2561.9135652018504</v>
      </c>
      <c r="F372" s="122">
        <v>2527.0299620842447</v>
      </c>
      <c r="G372" s="122">
        <v>2604.198752280487</v>
      </c>
      <c r="H372" s="122">
        <v>2709.4968571683312</v>
      </c>
      <c r="I372" s="122">
        <v>2182.1486662261386</v>
      </c>
      <c r="J372" s="122">
        <v>2744.7462657412166</v>
      </c>
      <c r="K372" s="122">
        <v>2581.5485989654057</v>
      </c>
      <c r="L372" s="122">
        <v>2568.8314995989981</v>
      </c>
      <c r="M372" s="122">
        <v>2501.4389455017426</v>
      </c>
      <c r="N372" s="122">
        <v>2463.2170384179867</v>
      </c>
      <c r="O372" s="122">
        <v>2030.2503678266694</v>
      </c>
      <c r="P372" s="122">
        <v>1818.6656541417872</v>
      </c>
      <c r="Q372" s="122">
        <v>1856.7225004364675</v>
      </c>
      <c r="R372" s="122">
        <v>1977.3449647340765</v>
      </c>
      <c r="S372" s="122">
        <v>2148.5772881603416</v>
      </c>
      <c r="T372" s="122">
        <v>1930.6124095686891</v>
      </c>
      <c r="U372" s="122">
        <v>2253.0665760596285</v>
      </c>
      <c r="V372" s="122">
        <v>2192.4520156280405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2738.1075520717031</v>
      </c>
      <c r="D373" s="98">
        <v>2640.2691196269252</v>
      </c>
      <c r="E373" s="98">
        <v>2733.4121040258701</v>
      </c>
      <c r="F373" s="98">
        <v>2656.5150617889808</v>
      </c>
      <c r="G373" s="98">
        <v>2798.1395364206701</v>
      </c>
      <c r="H373" s="98">
        <v>2975.5960758456586</v>
      </c>
      <c r="I373" s="98">
        <v>2180.8216027652361</v>
      </c>
      <c r="J373" s="98">
        <v>2880.3832429826907</v>
      </c>
      <c r="K373" s="98">
        <v>2727.6582011574592</v>
      </c>
      <c r="L373" s="98">
        <v>2646.5468230623001</v>
      </c>
      <c r="M373" s="98">
        <v>2695.0589402346795</v>
      </c>
      <c r="N373" s="98">
        <v>2736.4235284869369</v>
      </c>
      <c r="O373" s="98">
        <v>2137.9869546685522</v>
      </c>
      <c r="P373" s="98">
        <v>2316.7357829732214</v>
      </c>
      <c r="Q373" s="98">
        <v>2080.278366072801</v>
      </c>
      <c r="R373" s="98">
        <v>1980.9417702418853</v>
      </c>
      <c r="S373" s="98">
        <v>2151.4929728110101</v>
      </c>
      <c r="T373" s="98">
        <v>1931.9217401479266</v>
      </c>
      <c r="U373" s="98">
        <v>2260.4072388524846</v>
      </c>
      <c r="V373" s="98">
        <v>2529.5331666949432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2134.4948516392997</v>
      </c>
      <c r="D374" s="98">
        <v>2072.8191735652031</v>
      </c>
      <c r="E374" s="98">
        <v>2149.6238383948444</v>
      </c>
      <c r="F374" s="98">
        <v>2120.7956560693665</v>
      </c>
      <c r="G374" s="98">
        <v>2231.0490903308801</v>
      </c>
      <c r="H374" s="98">
        <v>2374.4816831348703</v>
      </c>
      <c r="I374" s="98">
        <v>0</v>
      </c>
      <c r="J374" s="98">
        <v>2310.2400109212922</v>
      </c>
      <c r="K374" s="98">
        <v>2199.2622121035306</v>
      </c>
      <c r="L374" s="98">
        <v>0</v>
      </c>
      <c r="M374" s="98">
        <v>2207.8691695308257</v>
      </c>
      <c r="N374" s="98">
        <v>2271.701568683804</v>
      </c>
      <c r="O374" s="98">
        <v>0</v>
      </c>
      <c r="P374" s="98">
        <v>1980.3702854772448</v>
      </c>
      <c r="Q374" s="98">
        <v>1809.0638691070524</v>
      </c>
      <c r="R374" s="98">
        <v>1747.1494122342995</v>
      </c>
      <c r="S374" s="98">
        <v>1932.218683825974</v>
      </c>
      <c r="T374" s="98">
        <v>1737.6268715766139</v>
      </c>
      <c r="U374" s="98">
        <v>2058.5230786679913</v>
      </c>
      <c r="V374" s="98">
        <v>2311.4014547135903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1133.0362387989346</v>
      </c>
      <c r="D375" s="101">
        <v>1123.8353536078891</v>
      </c>
      <c r="E375" s="101">
        <v>1163.3552768336019</v>
      </c>
      <c r="F375" s="101">
        <v>1207.5637422992036</v>
      </c>
      <c r="G375" s="101">
        <v>1253.1863879648138</v>
      </c>
      <c r="H375" s="101">
        <v>1324.2544430472797</v>
      </c>
      <c r="I375" s="101">
        <v>0</v>
      </c>
      <c r="J375" s="101">
        <v>1285.1693352652212</v>
      </c>
      <c r="K375" s="101">
        <v>1231.5327181473931</v>
      </c>
      <c r="L375" s="101">
        <v>0</v>
      </c>
      <c r="M375" s="101">
        <v>1254.1377500292267</v>
      </c>
      <c r="N375" s="101">
        <v>1285.0332797044957</v>
      </c>
      <c r="O375" s="101">
        <v>0</v>
      </c>
      <c r="P375" s="101">
        <v>1018.524509224068</v>
      </c>
      <c r="Q375" s="101">
        <v>900.71747386094114</v>
      </c>
      <c r="R375" s="101">
        <v>868.22451636970402</v>
      </c>
      <c r="S375" s="101">
        <v>1004.7494860283224</v>
      </c>
      <c r="T375" s="101">
        <v>820.64182896046532</v>
      </c>
      <c r="U375" s="101">
        <v>987.58546261387289</v>
      </c>
      <c r="V375" s="101">
        <v>1054.3623025757622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1001.4586128403649</v>
      </c>
      <c r="D376" s="104">
        <v>948.98381995731381</v>
      </c>
      <c r="E376" s="104">
        <v>986.26856156124211</v>
      </c>
      <c r="F376" s="104">
        <v>913.23191377016337</v>
      </c>
      <c r="G376" s="104">
        <v>977.86270236606606</v>
      </c>
      <c r="H376" s="104">
        <v>1050.2272400875902</v>
      </c>
      <c r="I376" s="104">
        <v>0</v>
      </c>
      <c r="J376" s="104">
        <v>1025.0706756560714</v>
      </c>
      <c r="K376" s="104">
        <v>967.72949395613739</v>
      </c>
      <c r="L376" s="104">
        <v>0</v>
      </c>
      <c r="M376" s="104">
        <v>953.73141950159913</v>
      </c>
      <c r="N376" s="104">
        <v>986.66828897930816</v>
      </c>
      <c r="O376" s="104">
        <v>0</v>
      </c>
      <c r="P376" s="104">
        <v>961.84577625317684</v>
      </c>
      <c r="Q376" s="104">
        <v>908.34639524611111</v>
      </c>
      <c r="R376" s="104">
        <v>878.92489586459567</v>
      </c>
      <c r="S376" s="104">
        <v>927.46919779765199</v>
      </c>
      <c r="T376" s="104">
        <v>916.98504261614869</v>
      </c>
      <c r="U376" s="104">
        <v>1070.9376160541183</v>
      </c>
      <c r="V376" s="104">
        <v>1257.0391521378281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2052.8842114382237</v>
      </c>
      <c r="D377" s="101">
        <v>2144.3550435602137</v>
      </c>
      <c r="E377" s="101">
        <v>2182.5843609624571</v>
      </c>
      <c r="F377" s="101">
        <v>2219.2999091187162</v>
      </c>
      <c r="G377" s="101">
        <v>2214.5904262413151</v>
      </c>
      <c r="H377" s="101">
        <v>2165.216088167545</v>
      </c>
      <c r="I377" s="101">
        <v>2350.6491317685541</v>
      </c>
      <c r="J377" s="101">
        <v>2168.4959644555556</v>
      </c>
      <c r="K377" s="101">
        <v>2185.2458749375201</v>
      </c>
      <c r="L377" s="101">
        <v>2217.888870695107</v>
      </c>
      <c r="M377" s="101">
        <v>2364.5595240291013</v>
      </c>
      <c r="N377" s="101">
        <v>2230.8575929358394</v>
      </c>
      <c r="O377" s="101">
        <v>2153.2821306905139</v>
      </c>
      <c r="P377" s="101">
        <v>1914.1787087002342</v>
      </c>
      <c r="Q377" s="101">
        <v>1941.6030023123703</v>
      </c>
      <c r="R377" s="101">
        <v>0</v>
      </c>
      <c r="S377" s="101">
        <v>0</v>
      </c>
      <c r="T377" s="101">
        <v>0</v>
      </c>
      <c r="U377" s="101">
        <v>0</v>
      </c>
      <c r="V377" s="101">
        <v>1982.3244919345195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1784.0510717602263</v>
      </c>
      <c r="D378" s="104">
        <v>1871.3484363352388</v>
      </c>
      <c r="E378" s="104">
        <v>1907.0255944020969</v>
      </c>
      <c r="F378" s="104">
        <v>1954.039819783826</v>
      </c>
      <c r="G378" s="104">
        <v>1947.4197647593523</v>
      </c>
      <c r="H378" s="104">
        <v>1902.828027401566</v>
      </c>
      <c r="I378" s="104">
        <v>2092.7525015780802</v>
      </c>
      <c r="J378" s="104">
        <v>1909.7303927384219</v>
      </c>
      <c r="K378" s="104">
        <v>1929.8751235891909</v>
      </c>
      <c r="L378" s="104">
        <v>1958.8708577929813</v>
      </c>
      <c r="M378" s="104">
        <v>2103.4458191448489</v>
      </c>
      <c r="N378" s="104">
        <v>1991.5473855365262</v>
      </c>
      <c r="O378" s="104">
        <v>1941.3925176494834</v>
      </c>
      <c r="P378" s="104">
        <v>1718.0961889572911</v>
      </c>
      <c r="Q378" s="104">
        <v>1755.8156960512713</v>
      </c>
      <c r="R378" s="104">
        <v>0</v>
      </c>
      <c r="S378" s="104">
        <v>1883.317946581978</v>
      </c>
      <c r="T378" s="104">
        <v>0</v>
      </c>
      <c r="U378" s="104">
        <v>0</v>
      </c>
      <c r="V378" s="104">
        <v>1820.6519164338799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848.35594704546304</v>
      </c>
      <c r="D379" s="98">
        <v>913.34695873920441</v>
      </c>
      <c r="E379" s="98">
        <v>929.54084708994765</v>
      </c>
      <c r="F379" s="98">
        <v>1009.8082808525039</v>
      </c>
      <c r="G379" s="98">
        <v>990.79039492376501</v>
      </c>
      <c r="H379" s="98">
        <v>959.0482365099366</v>
      </c>
      <c r="I379" s="98">
        <v>1158.6257229594171</v>
      </c>
      <c r="J379" s="98">
        <v>963.24473866141466</v>
      </c>
      <c r="K379" s="98">
        <v>985.03941010901212</v>
      </c>
      <c r="L379" s="98">
        <v>991.23351853091265</v>
      </c>
      <c r="M379" s="98">
        <v>1105.8926635232876</v>
      </c>
      <c r="N379" s="98">
        <v>1047.4827088741229</v>
      </c>
      <c r="O379" s="98">
        <v>1058.137245951496</v>
      </c>
      <c r="P379" s="98">
        <v>830.10893585627798</v>
      </c>
      <c r="Q379" s="98">
        <v>839.44782963250384</v>
      </c>
      <c r="R379" s="98">
        <v>0</v>
      </c>
      <c r="S379" s="98">
        <v>958.57810793845294</v>
      </c>
      <c r="T379" s="98">
        <v>0</v>
      </c>
      <c r="U379" s="98">
        <v>0</v>
      </c>
      <c r="V379" s="98">
        <v>799.61103149464134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935.69512471476344</v>
      </c>
      <c r="D380" s="98">
        <v>958.00147759603419</v>
      </c>
      <c r="E380" s="98">
        <v>977.48474731214935</v>
      </c>
      <c r="F380" s="98">
        <v>944.23153893132189</v>
      </c>
      <c r="G380" s="98">
        <v>956.62936983558711</v>
      </c>
      <c r="H380" s="98">
        <v>943.77979089162932</v>
      </c>
      <c r="I380" s="98">
        <v>934.12677861866348</v>
      </c>
      <c r="J380" s="98">
        <v>946.4856540770071</v>
      </c>
      <c r="K380" s="98">
        <v>944.83571348017904</v>
      </c>
      <c r="L380" s="98">
        <v>967.63733926206862</v>
      </c>
      <c r="M380" s="98">
        <v>997.5531556215609</v>
      </c>
      <c r="N380" s="98">
        <v>944.06467666240337</v>
      </c>
      <c r="O380" s="98">
        <v>883.25527169798784</v>
      </c>
      <c r="P380" s="98">
        <v>887.98725310101327</v>
      </c>
      <c r="Q380" s="98">
        <v>916.36786641876722</v>
      </c>
      <c r="R380" s="98">
        <v>0</v>
      </c>
      <c r="S380" s="98">
        <v>924.73983864352499</v>
      </c>
      <c r="T380" s="98">
        <v>0</v>
      </c>
      <c r="U380" s="98">
        <v>0</v>
      </c>
      <c r="V380" s="98">
        <v>1021.0408849392384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828.31884185184765</v>
      </c>
      <c r="D381" s="122">
        <v>849.4930384080435</v>
      </c>
      <c r="E381" s="122">
        <v>868.12137614985011</v>
      </c>
      <c r="F381" s="122">
        <v>894.17508445751253</v>
      </c>
      <c r="G381" s="122">
        <v>912.83252102794791</v>
      </c>
      <c r="H381" s="122">
        <v>894.25940726050248</v>
      </c>
      <c r="I381" s="122">
        <v>844.12869870480881</v>
      </c>
      <c r="J381" s="122">
        <v>804.37099730027035</v>
      </c>
      <c r="K381" s="122">
        <v>799.46674475172335</v>
      </c>
      <c r="L381" s="122">
        <v>818.1070254628338</v>
      </c>
      <c r="M381" s="122">
        <v>749.0844918385518</v>
      </c>
      <c r="N381" s="122">
        <v>756.54617883337369</v>
      </c>
      <c r="O381" s="122">
        <v>749.41931030647652</v>
      </c>
      <c r="P381" s="122">
        <v>711.43943666648045</v>
      </c>
      <c r="Q381" s="122">
        <v>676.21131535855238</v>
      </c>
      <c r="R381" s="122">
        <v>644.81190243274261</v>
      </c>
      <c r="S381" s="122">
        <v>682.03572750138915</v>
      </c>
      <c r="T381" s="122">
        <v>640.70111698709218</v>
      </c>
      <c r="U381" s="122">
        <v>632.67023513827485</v>
      </c>
      <c r="V381" s="122">
        <v>614.10285844826922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828.31884185184765</v>
      </c>
      <c r="D383" s="33">
        <v>849.4930384080435</v>
      </c>
      <c r="E383" s="33">
        <v>868.12137614985011</v>
      </c>
      <c r="F383" s="33">
        <v>894.17508445751253</v>
      </c>
      <c r="G383" s="33">
        <v>912.83252102794791</v>
      </c>
      <c r="H383" s="33">
        <v>894.25940726050248</v>
      </c>
      <c r="I383" s="33">
        <v>844.12869870480881</v>
      </c>
      <c r="J383" s="33">
        <v>804.37099730027035</v>
      </c>
      <c r="K383" s="33">
        <v>799.46674475172335</v>
      </c>
      <c r="L383" s="33">
        <v>818.1070254628338</v>
      </c>
      <c r="M383" s="33">
        <v>749.0844918385518</v>
      </c>
      <c r="N383" s="33">
        <v>756.54617883337369</v>
      </c>
      <c r="O383" s="33">
        <v>749.41931030647652</v>
      </c>
      <c r="P383" s="33">
        <v>711.43943666648045</v>
      </c>
      <c r="Q383" s="33">
        <v>676.21131535855238</v>
      </c>
      <c r="R383" s="33">
        <v>644.81190243274261</v>
      </c>
      <c r="S383" s="33">
        <v>682.03572750138915</v>
      </c>
      <c r="T383" s="33">
        <v>640.70111698709218</v>
      </c>
      <c r="U383" s="33">
        <v>632.67023513827485</v>
      </c>
      <c r="V383" s="33">
        <v>614.10285844826922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13957.948803700692</v>
      </c>
      <c r="D385" s="117">
        <f t="shared" si="211"/>
        <v>11992.291735893314</v>
      </c>
      <c r="E385" s="117">
        <f t="shared" si="211"/>
        <v>12178.428646091663</v>
      </c>
      <c r="F385" s="117">
        <f t="shared" si="211"/>
        <v>11768.902832625668</v>
      </c>
      <c r="G385" s="117">
        <f t="shared" si="211"/>
        <v>11698.522703257497</v>
      </c>
      <c r="H385" s="117">
        <f t="shared" si="211"/>
        <v>11198.754009455764</v>
      </c>
      <c r="I385" s="117">
        <f t="shared" si="211"/>
        <v>7548.45605983321</v>
      </c>
      <c r="J385" s="117">
        <f t="shared" si="211"/>
        <v>9528.6200731177614</v>
      </c>
      <c r="K385" s="117">
        <f t="shared" si="211"/>
        <v>10295.515556466236</v>
      </c>
      <c r="L385" s="117">
        <f t="shared" si="211"/>
        <v>11325.012140793468</v>
      </c>
      <c r="M385" s="117">
        <f t="shared" si="211"/>
        <v>10694.058005382616</v>
      </c>
      <c r="N385" s="117">
        <f t="shared" si="211"/>
        <v>11124.961217348919</v>
      </c>
      <c r="O385" s="117">
        <f t="shared" si="211"/>
        <v>12516.98589656384</v>
      </c>
      <c r="P385" s="117">
        <f t="shared" si="211"/>
        <v>10477.564760308343</v>
      </c>
      <c r="Q385" s="117">
        <f t="shared" si="211"/>
        <v>9904.2696541458317</v>
      </c>
      <c r="R385" s="117">
        <f t="shared" ref="R385:V385" si="212">R386+R389+R391+R400</f>
        <v>7853.7454718220015</v>
      </c>
      <c r="S385" s="117">
        <f t="shared" si="212"/>
        <v>7623.4182050684767</v>
      </c>
      <c r="T385" s="117">
        <f t="shared" si="212"/>
        <v>6886.2904558140608</v>
      </c>
      <c r="U385" s="117">
        <f t="shared" si="212"/>
        <v>8372.1158687169063</v>
      </c>
      <c r="V385" s="117">
        <f t="shared" si="212"/>
        <v>9752.715840859446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11630.056496257799</v>
      </c>
      <c r="D386" s="122">
        <f t="shared" si="214"/>
        <v>9675.0922899187517</v>
      </c>
      <c r="E386" s="122">
        <f t="shared" si="214"/>
        <v>9725.8323562447476</v>
      </c>
      <c r="F386" s="122">
        <f t="shared" si="214"/>
        <v>9306.6230652789745</v>
      </c>
      <c r="G386" s="122">
        <f t="shared" si="214"/>
        <v>9145.2097990768652</v>
      </c>
      <c r="H386" s="122">
        <f t="shared" si="214"/>
        <v>8501.6693569414074</v>
      </c>
      <c r="I386" s="122">
        <f t="shared" si="214"/>
        <v>5322.9513463600606</v>
      </c>
      <c r="J386" s="122">
        <f t="shared" si="214"/>
        <v>6981.529700651362</v>
      </c>
      <c r="K386" s="122">
        <f t="shared" si="214"/>
        <v>7827.8148575854375</v>
      </c>
      <c r="L386" s="122">
        <f t="shared" si="214"/>
        <v>8839.4764363450195</v>
      </c>
      <c r="M386" s="122">
        <f t="shared" si="214"/>
        <v>8181.1128617122768</v>
      </c>
      <c r="N386" s="122">
        <f t="shared" si="214"/>
        <v>8606.7783261860714</v>
      </c>
      <c r="O386" s="122">
        <f t="shared" si="214"/>
        <v>10157.257632482444</v>
      </c>
      <c r="P386" s="122">
        <f t="shared" si="214"/>
        <v>8283.8790255142267</v>
      </c>
      <c r="Q386" s="122">
        <f t="shared" si="214"/>
        <v>7719.5479712714587</v>
      </c>
      <c r="R386" s="122">
        <f t="shared" ref="R386:V386" si="215">SUM(R387:R388)</f>
        <v>5750.4116557519328</v>
      </c>
      <c r="S386" s="122">
        <f t="shared" si="215"/>
        <v>5294.2232206143508</v>
      </c>
      <c r="T386" s="122">
        <f t="shared" si="215"/>
        <v>4725.6926228539069</v>
      </c>
      <c r="U386" s="122">
        <f t="shared" si="215"/>
        <v>5898.5464336869063</v>
      </c>
      <c r="V386" s="122">
        <f t="shared" si="215"/>
        <v>7229.0511794575987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11358.252857636251</v>
      </c>
      <c r="D387" s="98">
        <v>9452.6495971695877</v>
      </c>
      <c r="E387" s="98">
        <v>9507.6899872278882</v>
      </c>
      <c r="F387" s="98">
        <v>9099.6655591385825</v>
      </c>
      <c r="G387" s="98">
        <v>8944.2543419722952</v>
      </c>
      <c r="H387" s="98">
        <v>8319.1441561852025</v>
      </c>
      <c r="I387" s="98">
        <v>5210.7330261818597</v>
      </c>
      <c r="J387" s="98">
        <v>6835.7803883511097</v>
      </c>
      <c r="K387" s="98">
        <v>7666.4468081209952</v>
      </c>
      <c r="L387" s="98">
        <v>8659.7786403225782</v>
      </c>
      <c r="M387" s="98">
        <v>8017.6182277577709</v>
      </c>
      <c r="N387" s="98">
        <v>8436.0858923529177</v>
      </c>
      <c r="O387" s="98">
        <v>9956.8105459339731</v>
      </c>
      <c r="P387" s="98">
        <v>8120.6291320525415</v>
      </c>
      <c r="Q387" s="98">
        <v>7567.7836441807622</v>
      </c>
      <c r="R387" s="98">
        <v>5638.858791022245</v>
      </c>
      <c r="S387" s="98">
        <v>5192.6199462080303</v>
      </c>
      <c r="T387" s="98">
        <v>4635.3815497709447</v>
      </c>
      <c r="U387" s="98">
        <v>5787.404060419286</v>
      </c>
      <c r="V387" s="98">
        <v>7093.0419606052646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271.80363862154729</v>
      </c>
      <c r="D388" s="98">
        <v>222.44269274916394</v>
      </c>
      <c r="E388" s="98">
        <v>218.14236901686004</v>
      </c>
      <c r="F388" s="98">
        <v>206.95750614039201</v>
      </c>
      <c r="G388" s="98">
        <v>200.95545710457074</v>
      </c>
      <c r="H388" s="98">
        <v>182.52520075620507</v>
      </c>
      <c r="I388" s="98">
        <v>112.21832017820074</v>
      </c>
      <c r="J388" s="98">
        <v>145.74931230025206</v>
      </c>
      <c r="K388" s="98">
        <v>161.36804946444184</v>
      </c>
      <c r="L388" s="98">
        <v>179.69779602244137</v>
      </c>
      <c r="M388" s="98">
        <v>163.49463395450576</v>
      </c>
      <c r="N388" s="98">
        <v>170.69243383315347</v>
      </c>
      <c r="O388" s="98">
        <v>200.44708654847022</v>
      </c>
      <c r="P388" s="98">
        <v>163.24989346168584</v>
      </c>
      <c r="Q388" s="98">
        <v>151.76432709069667</v>
      </c>
      <c r="R388" s="98">
        <v>111.55286472968817</v>
      </c>
      <c r="S388" s="98">
        <v>101.60327440632042</v>
      </c>
      <c r="T388" s="98">
        <v>90.311073082962182</v>
      </c>
      <c r="U388" s="98">
        <v>111.1423732676201</v>
      </c>
      <c r="V388" s="98">
        <v>136.00921885233407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2.8615447803390994</v>
      </c>
      <c r="D389" s="122">
        <f t="shared" si="217"/>
        <v>1.9402858979995652</v>
      </c>
      <c r="E389" s="122">
        <f t="shared" si="217"/>
        <v>64.605926808292608</v>
      </c>
      <c r="F389" s="122">
        <f t="shared" si="217"/>
        <v>76.975437108896401</v>
      </c>
      <c r="G389" s="122">
        <f t="shared" si="217"/>
        <v>81.614762976891129</v>
      </c>
      <c r="H389" s="122">
        <f t="shared" si="217"/>
        <v>161.64143608215736</v>
      </c>
      <c r="I389" s="122">
        <f t="shared" si="217"/>
        <v>104.82613055190454</v>
      </c>
      <c r="J389" s="122">
        <f t="shared" si="217"/>
        <v>88.880273452895381</v>
      </c>
      <c r="K389" s="122">
        <f t="shared" si="217"/>
        <v>84.517357504391612</v>
      </c>
      <c r="L389" s="122">
        <f t="shared" si="217"/>
        <v>113.18773855575391</v>
      </c>
      <c r="M389" s="122">
        <f t="shared" si="217"/>
        <v>103.78919499277012</v>
      </c>
      <c r="N389" s="122">
        <f t="shared" si="217"/>
        <v>90.584116279394109</v>
      </c>
      <c r="O389" s="122">
        <f t="shared" si="217"/>
        <v>85.155959372143997</v>
      </c>
      <c r="P389" s="122">
        <f t="shared" si="217"/>
        <v>31.901962734125664</v>
      </c>
      <c r="Q389" s="122">
        <f t="shared" si="217"/>
        <v>28.110286864380427</v>
      </c>
      <c r="R389" s="122">
        <f t="shared" si="217"/>
        <v>13.3882940493248</v>
      </c>
      <c r="S389" s="122">
        <f t="shared" si="217"/>
        <v>24.827801301038715</v>
      </c>
      <c r="T389" s="122">
        <f t="shared" si="217"/>
        <v>25.782220335837753</v>
      </c>
      <c r="U389" s="122">
        <f t="shared" si="217"/>
        <v>34.304074611551776</v>
      </c>
      <c r="V389" s="122">
        <f t="shared" si="217"/>
        <v>60.496419147704572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2.8615447803390994</v>
      </c>
      <c r="D390" s="98">
        <f>RES_hhdet_in_tesh!D48</f>
        <v>1.9402858979995652</v>
      </c>
      <c r="E390" s="98">
        <f>RES_hhdet_in_tesh!E48</f>
        <v>64.605926808292608</v>
      </c>
      <c r="F390" s="98">
        <f>RES_hhdet_in_tesh!F48</f>
        <v>76.975437108896401</v>
      </c>
      <c r="G390" s="98">
        <f>RES_hhdet_in_tesh!G48</f>
        <v>81.614762976891129</v>
      </c>
      <c r="H390" s="98">
        <f>RES_hhdet_in_tesh!H48</f>
        <v>161.64143608215736</v>
      </c>
      <c r="I390" s="98">
        <f>RES_hhdet_in_tesh!I48</f>
        <v>104.82613055190454</v>
      </c>
      <c r="J390" s="98">
        <f>RES_hhdet_in_tesh!J48</f>
        <v>88.880273452895381</v>
      </c>
      <c r="K390" s="98">
        <f>RES_hhdet_in_tesh!K48</f>
        <v>84.517357504391612</v>
      </c>
      <c r="L390" s="98">
        <f>RES_hhdet_in_tesh!L48</f>
        <v>113.18773855575391</v>
      </c>
      <c r="M390" s="98">
        <f>RES_hhdet_in_tesh!M48</f>
        <v>103.78919499277012</v>
      </c>
      <c r="N390" s="98">
        <f>RES_hhdet_in_tesh!N48</f>
        <v>90.584116279394109</v>
      </c>
      <c r="O390" s="98">
        <f>RES_hhdet_in_tesh!O48</f>
        <v>85.155959372143997</v>
      </c>
      <c r="P390" s="98">
        <f>RES_hhdet_in_tesh!P48</f>
        <v>31.901962734125664</v>
      </c>
      <c r="Q390" s="98">
        <f>RES_hhdet_in_tesh!Q48</f>
        <v>28.110286864380427</v>
      </c>
      <c r="R390" s="98">
        <f>RES_hhdet_in_tesh!R48</f>
        <v>13.3882940493248</v>
      </c>
      <c r="S390" s="98">
        <f>RES_hhdet_in_tesh!S48</f>
        <v>24.827801301038715</v>
      </c>
      <c r="T390" s="98">
        <f>RES_hhdet_in_tesh!T48</f>
        <v>25.782220335837753</v>
      </c>
      <c r="U390" s="98">
        <f>RES_hhdet_in_tesh!U48</f>
        <v>34.304074611551776</v>
      </c>
      <c r="V390" s="98">
        <f>RES_hhdet_in_tesh!V48</f>
        <v>60.496419147704572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1682.5846402581753</v>
      </c>
      <c r="D391" s="122">
        <v>1655.2800110834826</v>
      </c>
      <c r="E391" s="122">
        <v>1712.3621128685115</v>
      </c>
      <c r="F391" s="122">
        <v>1688.1816241389433</v>
      </c>
      <c r="G391" s="122">
        <v>1758.7457892660088</v>
      </c>
      <c r="H391" s="122">
        <v>1835.7037379159522</v>
      </c>
      <c r="I391" s="122">
        <v>1458.9029671848839</v>
      </c>
      <c r="J391" s="122">
        <v>1826.3302261013762</v>
      </c>
      <c r="K391" s="122">
        <v>1753.7945539095663</v>
      </c>
      <c r="L391" s="122">
        <v>1726.785865392322</v>
      </c>
      <c r="M391" s="122">
        <v>1816.1921954043605</v>
      </c>
      <c r="N391" s="122">
        <v>1826.2293799906574</v>
      </c>
      <c r="O391" s="122">
        <v>1675.5098293643848</v>
      </c>
      <c r="P391" s="122">
        <v>1588.9184359193396</v>
      </c>
      <c r="Q391" s="122">
        <v>1607.0128407318562</v>
      </c>
      <c r="R391" s="122">
        <v>1559.2520940584307</v>
      </c>
      <c r="S391" s="122">
        <v>1734.3048898649743</v>
      </c>
      <c r="T391" s="122">
        <v>1590.4815650156704</v>
      </c>
      <c r="U391" s="122">
        <v>1893.437108824807</v>
      </c>
      <c r="V391" s="122">
        <v>1926.6386729936369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1708.1173655460095</v>
      </c>
      <c r="D392" s="98">
        <v>1651.9053775664181</v>
      </c>
      <c r="E392" s="98">
        <v>1716.0003881064285</v>
      </c>
      <c r="F392" s="98">
        <v>1673.4906180643404</v>
      </c>
      <c r="G392" s="98">
        <v>1769.5597215374246</v>
      </c>
      <c r="H392" s="98">
        <v>1889.8127919644876</v>
      </c>
      <c r="I392" s="98">
        <v>1391.6039831951903</v>
      </c>
      <c r="J392" s="98">
        <v>1848.2363574804458</v>
      </c>
      <c r="K392" s="98">
        <v>1761.9791671128121</v>
      </c>
      <c r="L392" s="98">
        <v>1723.1072693126184</v>
      </c>
      <c r="M392" s="98">
        <v>1783.6567414505416</v>
      </c>
      <c r="N392" s="98">
        <v>1860.0645915644559</v>
      </c>
      <c r="O392" s="98">
        <v>1509.6590173657262</v>
      </c>
      <c r="P392" s="98">
        <v>1710.3123574517267</v>
      </c>
      <c r="Q392" s="98">
        <v>1596.4362904698412</v>
      </c>
      <c r="R392" s="98">
        <v>1559.2043666583206</v>
      </c>
      <c r="S392" s="98">
        <v>1734.2635855832957</v>
      </c>
      <c r="T392" s="98">
        <v>1590.4673019416387</v>
      </c>
      <c r="U392" s="98">
        <v>1893.2606171824912</v>
      </c>
      <c r="V392" s="98">
        <v>2144.9324879331166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1708.2821537275981</v>
      </c>
      <c r="D393" s="98">
        <v>1652.1203488526908</v>
      </c>
      <c r="E393" s="98">
        <v>1716.6077971312725</v>
      </c>
      <c r="F393" s="98">
        <v>1673.9453094967735</v>
      </c>
      <c r="G393" s="98">
        <v>1770.3850647634056</v>
      </c>
      <c r="H393" s="98">
        <v>1891.2664545835712</v>
      </c>
      <c r="I393" s="98">
        <v>0</v>
      </c>
      <c r="J393" s="98">
        <v>1849.7167350799189</v>
      </c>
      <c r="K393" s="98">
        <v>1763.2598841174586</v>
      </c>
      <c r="L393" s="98">
        <v>0</v>
      </c>
      <c r="M393" s="98">
        <v>1783.7508373153173</v>
      </c>
      <c r="N393" s="98">
        <v>1860.1605966126681</v>
      </c>
      <c r="O393" s="98">
        <v>0</v>
      </c>
      <c r="P393" s="98">
        <v>1713.7636545438813</v>
      </c>
      <c r="Q393" s="98">
        <v>1599.5702651777592</v>
      </c>
      <c r="R393" s="98">
        <v>1562.3066476654833</v>
      </c>
      <c r="S393" s="98">
        <v>1737.372120220776</v>
      </c>
      <c r="T393" s="98">
        <v>1592.5838354881953</v>
      </c>
      <c r="U393" s="98">
        <v>1898.1145204326383</v>
      </c>
      <c r="V393" s="98">
        <v>2151.0918519099423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706.82354088723321</v>
      </c>
      <c r="D394" s="101">
        <v>703.13652889537707</v>
      </c>
      <c r="E394" s="101">
        <v>730.33923557003004</v>
      </c>
      <c r="F394" s="101">
        <v>760.7133957266102</v>
      </c>
      <c r="G394" s="101">
        <v>792.52236239733975</v>
      </c>
      <c r="H394" s="101">
        <v>841.03921449598124</v>
      </c>
      <c r="I394" s="101">
        <v>0</v>
      </c>
      <c r="J394" s="101">
        <v>824.64605942384742</v>
      </c>
      <c r="K394" s="101">
        <v>795.53039016132141</v>
      </c>
      <c r="L394" s="101">
        <v>0</v>
      </c>
      <c r="M394" s="101">
        <v>830.01941781371795</v>
      </c>
      <c r="N394" s="101">
        <v>873.49230763335981</v>
      </c>
      <c r="O394" s="101">
        <v>0</v>
      </c>
      <c r="P394" s="101">
        <v>751.91787829070461</v>
      </c>
      <c r="Q394" s="101">
        <v>691.22386993164798</v>
      </c>
      <c r="R394" s="101">
        <v>683.38175180088774</v>
      </c>
      <c r="S394" s="101">
        <v>809.90292242312387</v>
      </c>
      <c r="T394" s="101">
        <v>675.5987928720466</v>
      </c>
      <c r="U394" s="101">
        <v>827.17690437852025</v>
      </c>
      <c r="V394" s="101">
        <v>894.05269977211412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1001.4586128403649</v>
      </c>
      <c r="D395" s="104">
        <v>948.98381995731381</v>
      </c>
      <c r="E395" s="104">
        <v>986.26856156124211</v>
      </c>
      <c r="F395" s="104">
        <v>913.23191377016337</v>
      </c>
      <c r="G395" s="104">
        <v>977.86270236606606</v>
      </c>
      <c r="H395" s="104">
        <v>1050.2272400875902</v>
      </c>
      <c r="I395" s="104">
        <v>0</v>
      </c>
      <c r="J395" s="104">
        <v>1025.0706756560714</v>
      </c>
      <c r="K395" s="104">
        <v>967.72949395613739</v>
      </c>
      <c r="L395" s="104">
        <v>0</v>
      </c>
      <c r="M395" s="104">
        <v>953.73141950159913</v>
      </c>
      <c r="N395" s="104">
        <v>986.66828897930816</v>
      </c>
      <c r="O395" s="104">
        <v>0</v>
      </c>
      <c r="P395" s="104">
        <v>961.84577625317684</v>
      </c>
      <c r="Q395" s="104">
        <v>908.34639524611111</v>
      </c>
      <c r="R395" s="104">
        <v>878.92489586459567</v>
      </c>
      <c r="S395" s="104">
        <v>927.46919779765199</v>
      </c>
      <c r="T395" s="104">
        <v>916.98504261614869</v>
      </c>
      <c r="U395" s="104">
        <v>1070.9376160541183</v>
      </c>
      <c r="V395" s="104">
        <v>1257.0391521378281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1593.5642481137584</v>
      </c>
      <c r="D396" s="101">
        <v>1666.7796053773959</v>
      </c>
      <c r="E396" s="101">
        <v>1698.9177753879667</v>
      </c>
      <c r="F396" s="101">
        <v>1729.9844989240671</v>
      </c>
      <c r="G396" s="101">
        <v>1728.9586499834254</v>
      </c>
      <c r="H396" s="101">
        <v>1693.1419765594842</v>
      </c>
      <c r="I396" s="101">
        <v>1841.3051793686375</v>
      </c>
      <c r="J396" s="101">
        <v>1701.8583794878896</v>
      </c>
      <c r="K396" s="101">
        <v>1718.7179515476885</v>
      </c>
      <c r="L396" s="101">
        <v>1748.6655258386393</v>
      </c>
      <c r="M396" s="101">
        <v>1872.5565410795978</v>
      </c>
      <c r="N396" s="101">
        <v>1779.2525499577855</v>
      </c>
      <c r="O396" s="101">
        <v>1735.7691214842912</v>
      </c>
      <c r="P396" s="101">
        <v>1564.2911873164201</v>
      </c>
      <c r="Q396" s="101">
        <v>1607.8669649190974</v>
      </c>
      <c r="R396" s="101">
        <v>0</v>
      </c>
      <c r="S396" s="101">
        <v>0</v>
      </c>
      <c r="T396" s="101">
        <v>0</v>
      </c>
      <c r="U396" s="101">
        <v>0</v>
      </c>
      <c r="V396" s="101">
        <v>1713.6467954227301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1594.2367508589914</v>
      </c>
      <c r="D397" s="104">
        <v>1667.9343257182666</v>
      </c>
      <c r="E397" s="104">
        <v>1701.0368336901129</v>
      </c>
      <c r="F397" s="104">
        <v>1731.3953943354832</v>
      </c>
      <c r="G397" s="104">
        <v>1730.1519152804194</v>
      </c>
      <c r="H397" s="104">
        <v>1693.7302626501189</v>
      </c>
      <c r="I397" s="104">
        <v>1841.6988683034463</v>
      </c>
      <c r="J397" s="104">
        <v>1702.4502289984694</v>
      </c>
      <c r="K397" s="104">
        <v>1719.5791583955991</v>
      </c>
      <c r="L397" s="104">
        <v>1749.1624665185573</v>
      </c>
      <c r="M397" s="104">
        <v>1873.3384846725473</v>
      </c>
      <c r="N397" s="104">
        <v>1779.4995725081169</v>
      </c>
      <c r="O397" s="104">
        <v>1736.223831477959</v>
      </c>
      <c r="P397" s="104">
        <v>1566.3628336936511</v>
      </c>
      <c r="Q397" s="104">
        <v>1611.5256470936401</v>
      </c>
      <c r="R397" s="104">
        <v>0</v>
      </c>
      <c r="S397" s="104">
        <v>1733.4578427805645</v>
      </c>
      <c r="T397" s="104">
        <v>0</v>
      </c>
      <c r="U397" s="104">
        <v>0</v>
      </c>
      <c r="V397" s="104">
        <v>1712.2752854022269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658.54162614422808</v>
      </c>
      <c r="D398" s="98">
        <v>709.93284812223214</v>
      </c>
      <c r="E398" s="98">
        <v>723.55208637796352</v>
      </c>
      <c r="F398" s="98">
        <v>787.16385540416081</v>
      </c>
      <c r="G398" s="98">
        <v>773.52254544483208</v>
      </c>
      <c r="H398" s="98">
        <v>749.95047175848958</v>
      </c>
      <c r="I398" s="98">
        <v>907.57208968478278</v>
      </c>
      <c r="J398" s="98">
        <v>755.96457492146237</v>
      </c>
      <c r="K398" s="98">
        <v>774.7434449154199</v>
      </c>
      <c r="L398" s="98">
        <v>781.52512725648853</v>
      </c>
      <c r="M398" s="98">
        <v>875.78532905098677</v>
      </c>
      <c r="N398" s="98">
        <v>835.4348958457133</v>
      </c>
      <c r="O398" s="98">
        <v>852.96855977997132</v>
      </c>
      <c r="P398" s="98">
        <v>678.37558059263756</v>
      </c>
      <c r="Q398" s="98">
        <v>695.15778067487281</v>
      </c>
      <c r="R398" s="98">
        <v>0</v>
      </c>
      <c r="S398" s="98">
        <v>808.71800413703943</v>
      </c>
      <c r="T398" s="98">
        <v>0</v>
      </c>
      <c r="U398" s="98">
        <v>0</v>
      </c>
      <c r="V398" s="98">
        <v>691.23440046298845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935.69512471476344</v>
      </c>
      <c r="D399" s="98">
        <v>958.00147759603419</v>
      </c>
      <c r="E399" s="98">
        <v>977.48474731214935</v>
      </c>
      <c r="F399" s="98">
        <v>944.23153893132189</v>
      </c>
      <c r="G399" s="98">
        <v>956.62936983558711</v>
      </c>
      <c r="H399" s="98">
        <v>943.77979089162932</v>
      </c>
      <c r="I399" s="98">
        <v>934.12677861866348</v>
      </c>
      <c r="J399" s="98">
        <v>946.4856540770071</v>
      </c>
      <c r="K399" s="98">
        <v>944.83571348017904</v>
      </c>
      <c r="L399" s="98">
        <v>967.63733926206862</v>
      </c>
      <c r="M399" s="98">
        <v>997.5531556215609</v>
      </c>
      <c r="N399" s="98">
        <v>944.06467666240337</v>
      </c>
      <c r="O399" s="98">
        <v>883.25527169798784</v>
      </c>
      <c r="P399" s="98">
        <v>887.98725310101327</v>
      </c>
      <c r="Q399" s="98">
        <v>916.36786641876722</v>
      </c>
      <c r="R399" s="98">
        <v>0</v>
      </c>
      <c r="S399" s="98">
        <v>924.73983864352499</v>
      </c>
      <c r="T399" s="98">
        <v>0</v>
      </c>
      <c r="U399" s="98">
        <v>0</v>
      </c>
      <c r="V399" s="98">
        <v>1021.0408849392384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642.4461224043788</v>
      </c>
      <c r="D400" s="122">
        <v>659.97914899307875</v>
      </c>
      <c r="E400" s="122">
        <v>675.62825017011085</v>
      </c>
      <c r="F400" s="122">
        <v>697.12270609885525</v>
      </c>
      <c r="G400" s="122">
        <v>712.95235193773158</v>
      </c>
      <c r="H400" s="122">
        <v>699.73947851624621</v>
      </c>
      <c r="I400" s="122">
        <v>661.77561573636115</v>
      </c>
      <c r="J400" s="122">
        <v>631.87987291212823</v>
      </c>
      <c r="K400" s="122">
        <v>629.38878746684134</v>
      </c>
      <c r="L400" s="122">
        <v>645.56210050037146</v>
      </c>
      <c r="M400" s="122">
        <v>592.96375327320868</v>
      </c>
      <c r="N400" s="122">
        <v>601.3693948927945</v>
      </c>
      <c r="O400" s="122">
        <v>599.06247534486795</v>
      </c>
      <c r="P400" s="122">
        <v>572.86533614065297</v>
      </c>
      <c r="Q400" s="122">
        <v>549.59855527813636</v>
      </c>
      <c r="R400" s="122">
        <v>530.69342796231319</v>
      </c>
      <c r="S400" s="122">
        <v>570.0622932881131</v>
      </c>
      <c r="T400" s="122">
        <v>544.33404760864607</v>
      </c>
      <c r="U400" s="122">
        <v>545.82825159364029</v>
      </c>
      <c r="V400" s="122">
        <v>536.5295692605049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642.4461224043788</v>
      </c>
      <c r="D402" s="33">
        <v>659.97914899307875</v>
      </c>
      <c r="E402" s="33">
        <v>675.62825017011085</v>
      </c>
      <c r="F402" s="33">
        <v>697.12270609885525</v>
      </c>
      <c r="G402" s="33">
        <v>712.95235193773158</v>
      </c>
      <c r="H402" s="33">
        <v>699.73947851624621</v>
      </c>
      <c r="I402" s="33">
        <v>661.77561573636115</v>
      </c>
      <c r="J402" s="33">
        <v>631.87987291212823</v>
      </c>
      <c r="K402" s="33">
        <v>629.38878746684134</v>
      </c>
      <c r="L402" s="33">
        <v>645.56210050037146</v>
      </c>
      <c r="M402" s="33">
        <v>592.96375327320868</v>
      </c>
      <c r="N402" s="33">
        <v>601.3693948927945</v>
      </c>
      <c r="O402" s="33">
        <v>599.06247534486795</v>
      </c>
      <c r="P402" s="33">
        <v>572.86533614065297</v>
      </c>
      <c r="Q402" s="33">
        <v>549.59855527813636</v>
      </c>
      <c r="R402" s="33">
        <v>530.69342796231319</v>
      </c>
      <c r="S402" s="33">
        <v>570.0622932881131</v>
      </c>
      <c r="T402" s="33">
        <v>544.33404760864607</v>
      </c>
      <c r="U402" s="33">
        <v>545.82825159364029</v>
      </c>
      <c r="V402" s="33">
        <v>536.5295692605049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5693.178742574587</v>
      </c>
      <c r="D404" s="117">
        <f t="shared" si="218"/>
        <v>4778.2986775328091</v>
      </c>
      <c r="E404" s="117">
        <f t="shared" si="218"/>
        <v>4772.6202931446551</v>
      </c>
      <c r="F404" s="117">
        <f t="shared" si="218"/>
        <v>4525.0806837436176</v>
      </c>
      <c r="G404" s="117">
        <f t="shared" si="218"/>
        <v>4435.8826133265957</v>
      </c>
      <c r="H404" s="117">
        <f t="shared" si="218"/>
        <v>4157.9279410425797</v>
      </c>
      <c r="I404" s="117">
        <f t="shared" si="218"/>
        <v>2720.4466477758538</v>
      </c>
      <c r="J404" s="117">
        <f t="shared" si="218"/>
        <v>3539.7859014555952</v>
      </c>
      <c r="K404" s="117">
        <f t="shared" si="218"/>
        <v>3792.7246826125956</v>
      </c>
      <c r="L404" s="117">
        <f t="shared" si="218"/>
        <v>4188.7566429310909</v>
      </c>
      <c r="M404" s="117">
        <f t="shared" si="218"/>
        <v>3715.2423318427041</v>
      </c>
      <c r="N404" s="117">
        <f t="shared" si="218"/>
        <v>3763.3816899375829</v>
      </c>
      <c r="O404" s="117">
        <f t="shared" si="218"/>
        <v>3966.3089867293356</v>
      </c>
      <c r="P404" s="117">
        <f t="shared" si="218"/>
        <v>3083.6190099194068</v>
      </c>
      <c r="Q404" s="117">
        <f t="shared" si="218"/>
        <v>2869.3557098551069</v>
      </c>
      <c r="R404" s="117">
        <f t="shared" ref="R404:V404" si="219">R405+R408+R410+R419</f>
        <v>2512.968263510978</v>
      </c>
      <c r="S404" s="117">
        <f t="shared" si="219"/>
        <v>2382.8698586241062</v>
      </c>
      <c r="T404" s="117">
        <f t="shared" si="219"/>
        <v>2119.5342464333562</v>
      </c>
      <c r="U404" s="117">
        <f t="shared" si="219"/>
        <v>2584.3774905128826</v>
      </c>
      <c r="V404" s="117">
        <f t="shared" si="219"/>
        <v>2755.5706447514467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5129.8174548357529</v>
      </c>
      <c r="D405" s="122">
        <f t="shared" si="221"/>
        <v>4231.2100009621254</v>
      </c>
      <c r="E405" s="122">
        <f t="shared" si="221"/>
        <v>4217.193018722458</v>
      </c>
      <c r="F405" s="122">
        <f t="shared" si="221"/>
        <v>3999.8714307682676</v>
      </c>
      <c r="G405" s="122">
        <f t="shared" si="221"/>
        <v>3895.6446656014959</v>
      </c>
      <c r="H405" s="122">
        <f t="shared" si="221"/>
        <v>3589.5725752437083</v>
      </c>
      <c r="I405" s="122">
        <f t="shared" si="221"/>
        <v>2226.1715355459942</v>
      </c>
      <c r="J405" s="122">
        <f t="shared" si="221"/>
        <v>2892.2633530861681</v>
      </c>
      <c r="K405" s="122">
        <f t="shared" si="221"/>
        <v>3208.8522907901288</v>
      </c>
      <c r="L405" s="122">
        <f t="shared" si="221"/>
        <v>3583.9902319849675</v>
      </c>
      <c r="M405" s="122">
        <f t="shared" si="221"/>
        <v>3259.6888858169395</v>
      </c>
      <c r="N405" s="122">
        <f t="shared" si="221"/>
        <v>3342.9536632410891</v>
      </c>
      <c r="O405" s="122">
        <f t="shared" si="221"/>
        <v>3813.7606023858448</v>
      </c>
      <c r="P405" s="122">
        <f t="shared" si="221"/>
        <v>2995.438969247853</v>
      </c>
      <c r="Q405" s="122">
        <f t="shared" si="221"/>
        <v>2708.7693282409068</v>
      </c>
      <c r="R405" s="122">
        <f t="shared" ref="R405:V405" si="222">SUM(R406:R407)</f>
        <v>1989.477657799612</v>
      </c>
      <c r="S405" s="122">
        <f t="shared" si="222"/>
        <v>1813.4394102991118</v>
      </c>
      <c r="T405" s="122">
        <f t="shared" si="222"/>
        <v>1606.6501521767691</v>
      </c>
      <c r="U405" s="122">
        <f t="shared" si="222"/>
        <v>1994.3397691602322</v>
      </c>
      <c r="V405" s="122">
        <f t="shared" si="222"/>
        <v>2431.1228464473106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5129.8174548357529</v>
      </c>
      <c r="D406" s="98">
        <v>4231.2100009621254</v>
      </c>
      <c r="E406" s="98">
        <v>4217.193018722458</v>
      </c>
      <c r="F406" s="98">
        <v>3999.8714307682676</v>
      </c>
      <c r="G406" s="98">
        <v>3895.6446656014959</v>
      </c>
      <c r="H406" s="98">
        <v>3589.5725752437083</v>
      </c>
      <c r="I406" s="98">
        <v>2226.1715355459942</v>
      </c>
      <c r="J406" s="98">
        <v>2892.2633530861681</v>
      </c>
      <c r="K406" s="98">
        <v>3208.8522907901288</v>
      </c>
      <c r="L406" s="98">
        <v>3583.9902319849675</v>
      </c>
      <c r="M406" s="98">
        <v>3259.6888858169395</v>
      </c>
      <c r="N406" s="98">
        <v>3342.9536632410891</v>
      </c>
      <c r="O406" s="98">
        <v>3813.7606023858448</v>
      </c>
      <c r="P406" s="98">
        <v>2995.438969247853</v>
      </c>
      <c r="Q406" s="98">
        <v>2708.7693282409068</v>
      </c>
      <c r="R406" s="98">
        <v>1989.477657799612</v>
      </c>
      <c r="S406" s="98">
        <v>1813.4394102991118</v>
      </c>
      <c r="T406" s="98">
        <v>1606.6501521767691</v>
      </c>
      <c r="U406" s="98">
        <v>1994.3397691602322</v>
      </c>
      <c r="V406" s="98">
        <v>2431.1228464473106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563.36128773883388</v>
      </c>
      <c r="D410" s="122">
        <v>547.08867657068379</v>
      </c>
      <c r="E410" s="122">
        <v>555.42727442219677</v>
      </c>
      <c r="F410" s="122">
        <v>525.2092529753495</v>
      </c>
      <c r="G410" s="122">
        <v>540.23794772509927</v>
      </c>
      <c r="H410" s="122">
        <v>568.35536579887162</v>
      </c>
      <c r="I410" s="122">
        <v>494.27511222985947</v>
      </c>
      <c r="J410" s="122">
        <v>647.52254836942689</v>
      </c>
      <c r="K410" s="122">
        <v>583.87239182246674</v>
      </c>
      <c r="L410" s="122">
        <v>604.7664109461233</v>
      </c>
      <c r="M410" s="122">
        <v>455.55344602576446</v>
      </c>
      <c r="N410" s="122">
        <v>420.4280266964937</v>
      </c>
      <c r="O410" s="122">
        <v>152.54838434349085</v>
      </c>
      <c r="P410" s="122">
        <v>88.180040671553797</v>
      </c>
      <c r="Q410" s="122">
        <v>160.58638161419995</v>
      </c>
      <c r="R410" s="122">
        <v>523.49060571136602</v>
      </c>
      <c r="S410" s="122">
        <v>569.43044832499425</v>
      </c>
      <c r="T410" s="122">
        <v>512.88409425658722</v>
      </c>
      <c r="U410" s="122">
        <v>590.03772135265035</v>
      </c>
      <c r="V410" s="122">
        <v>324.4477983041362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730.1610212630568</v>
      </c>
      <c r="D411" s="98">
        <v>704.03827698753798</v>
      </c>
      <c r="E411" s="98">
        <v>728.87172522966648</v>
      </c>
      <c r="F411" s="98">
        <v>708.33135244790094</v>
      </c>
      <c r="G411" s="98">
        <v>746.09225378728604</v>
      </c>
      <c r="H411" s="98">
        <v>793.35288880222538</v>
      </c>
      <c r="I411" s="98">
        <v>581.2067573793388</v>
      </c>
      <c r="J411" s="98">
        <v>767.84661720998167</v>
      </c>
      <c r="K411" s="98">
        <v>727.00389051015588</v>
      </c>
      <c r="L411" s="98">
        <v>705.4211301542598</v>
      </c>
      <c r="M411" s="98">
        <v>718.41701882338475</v>
      </c>
      <c r="N411" s="98">
        <v>729.53346204426475</v>
      </c>
      <c r="O411" s="98">
        <v>569.99088692497719</v>
      </c>
      <c r="P411" s="98">
        <v>617.58853186911574</v>
      </c>
      <c r="Q411" s="98">
        <v>554.54399749973584</v>
      </c>
      <c r="R411" s="98">
        <v>528.05389505045116</v>
      </c>
      <c r="S411" s="98">
        <v>573.49626554279939</v>
      </c>
      <c r="T411" s="98">
        <v>514.87994421519056</v>
      </c>
      <c r="U411" s="98">
        <v>602.37098399680644</v>
      </c>
      <c r="V411" s="98">
        <v>673.78013644807345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302.14258626310459</v>
      </c>
      <c r="D412" s="98">
        <v>299.67517329581159</v>
      </c>
      <c r="E412" s="98">
        <v>310.21182880981286</v>
      </c>
      <c r="F412" s="98">
        <v>321.98396728600517</v>
      </c>
      <c r="G412" s="98">
        <v>334.14797383844621</v>
      </c>
      <c r="H412" s="98">
        <v>353.07248064647439</v>
      </c>
      <c r="I412" s="98">
        <v>0</v>
      </c>
      <c r="J412" s="98">
        <v>342.59778764840252</v>
      </c>
      <c r="K412" s="98">
        <v>328.24093466101311</v>
      </c>
      <c r="L412" s="98">
        <v>0</v>
      </c>
      <c r="M412" s="98">
        <v>334.31324640766775</v>
      </c>
      <c r="N412" s="98">
        <v>342.59125739328766</v>
      </c>
      <c r="O412" s="98">
        <v>0</v>
      </c>
      <c r="P412" s="98">
        <v>271.5152331774014</v>
      </c>
      <c r="Q412" s="98">
        <v>240.10607268663497</v>
      </c>
      <c r="R412" s="98">
        <v>231.44008800992387</v>
      </c>
      <c r="S412" s="98">
        <v>267.82336048740876</v>
      </c>
      <c r="T412" s="98">
        <v>218.71073260113693</v>
      </c>
      <c r="U412" s="98">
        <v>263.17949114234051</v>
      </c>
      <c r="V412" s="98">
        <v>280.84564592739167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302.14258626310459</v>
      </c>
      <c r="D413" s="101">
        <v>299.67517329581159</v>
      </c>
      <c r="E413" s="101">
        <v>310.21182880981286</v>
      </c>
      <c r="F413" s="101">
        <v>321.98396728600517</v>
      </c>
      <c r="G413" s="101">
        <v>334.14797383844621</v>
      </c>
      <c r="H413" s="101">
        <v>353.07248064647439</v>
      </c>
      <c r="I413" s="101">
        <v>0</v>
      </c>
      <c r="J413" s="101">
        <v>342.59778764840252</v>
      </c>
      <c r="K413" s="101">
        <v>328.24093466101311</v>
      </c>
      <c r="L413" s="101">
        <v>0</v>
      </c>
      <c r="M413" s="101">
        <v>334.31324640766775</v>
      </c>
      <c r="N413" s="101">
        <v>342.59125739328766</v>
      </c>
      <c r="O413" s="101">
        <v>0</v>
      </c>
      <c r="P413" s="101">
        <v>271.5152331774014</v>
      </c>
      <c r="Q413" s="101">
        <v>240.10607268663497</v>
      </c>
      <c r="R413" s="101">
        <v>231.44008800992387</v>
      </c>
      <c r="S413" s="101">
        <v>267.82336048740876</v>
      </c>
      <c r="T413" s="101">
        <v>218.71073260113693</v>
      </c>
      <c r="U413" s="101">
        <v>263.17949114234051</v>
      </c>
      <c r="V413" s="101">
        <v>280.84564592739167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224.58383652852839</v>
      </c>
      <c r="D423" s="118">
        <f t="shared" si="225"/>
        <v>208.01917105109914</v>
      </c>
      <c r="E423" s="118">
        <f t="shared" si="225"/>
        <v>202.81361287298819</v>
      </c>
      <c r="F423" s="118">
        <f t="shared" si="225"/>
        <v>184.33138049001423</v>
      </c>
      <c r="G423" s="118">
        <f t="shared" si="225"/>
        <v>186.32121025607725</v>
      </c>
      <c r="H423" s="118">
        <f t="shared" si="225"/>
        <v>212.30528497966719</v>
      </c>
      <c r="I423" s="118">
        <f t="shared" si="225"/>
        <v>137.99725713790673</v>
      </c>
      <c r="J423" s="118">
        <f t="shared" si="225"/>
        <v>206.06497080073794</v>
      </c>
      <c r="K423" s="118">
        <f t="shared" si="225"/>
        <v>165.44213206183568</v>
      </c>
      <c r="L423" s="118">
        <f t="shared" si="225"/>
        <v>163.36056904428111</v>
      </c>
      <c r="M423" s="118">
        <f t="shared" si="225"/>
        <v>135.07498965490126</v>
      </c>
      <c r="N423" s="118">
        <f t="shared" si="225"/>
        <v>139.24075116062505</v>
      </c>
      <c r="O423" s="118">
        <f t="shared" si="225"/>
        <v>140.91125018036431</v>
      </c>
      <c r="P423" s="118">
        <f t="shared" si="225"/>
        <v>112.010915723471</v>
      </c>
      <c r="Q423" s="118">
        <f t="shared" si="225"/>
        <v>106.17337877481646</v>
      </c>
      <c r="R423" s="118">
        <f t="shared" ref="R423:V423" si="226">R424+R427+R429+R438</f>
        <v>116.23583719681673</v>
      </c>
      <c r="S423" s="118">
        <f t="shared" si="226"/>
        <v>118.85036602156734</v>
      </c>
      <c r="T423" s="118">
        <f t="shared" si="226"/>
        <v>98.08134166588988</v>
      </c>
      <c r="U423" s="118">
        <f t="shared" si="226"/>
        <v>102.53783198383273</v>
      </c>
      <c r="V423" s="118">
        <f t="shared" si="226"/>
        <v>97.736384051235305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191.35072289882569</v>
      </c>
      <c r="D424" s="123">
        <f t="shared" si="228"/>
        <v>172.11154727667756</v>
      </c>
      <c r="E424" s="123">
        <f t="shared" si="228"/>
        <v>166.85879914122989</v>
      </c>
      <c r="F424" s="123">
        <f t="shared" si="228"/>
        <v>150.2480970589346</v>
      </c>
      <c r="G424" s="123">
        <f t="shared" si="228"/>
        <v>150.32595593908948</v>
      </c>
      <c r="H424" s="123">
        <f t="shared" si="228"/>
        <v>167.40137520693068</v>
      </c>
      <c r="I424" s="123">
        <f t="shared" si="228"/>
        <v>101.34199652110307</v>
      </c>
      <c r="J424" s="123">
        <f t="shared" si="228"/>
        <v>155.46795506594046</v>
      </c>
      <c r="K424" s="123">
        <f t="shared" si="228"/>
        <v>129.31890810820568</v>
      </c>
      <c r="L424" s="123">
        <f t="shared" si="228"/>
        <v>130.56833154247434</v>
      </c>
      <c r="M424" s="123">
        <f t="shared" si="228"/>
        <v>106.79312998224772</v>
      </c>
      <c r="N424" s="123">
        <f t="shared" si="228"/>
        <v>110.91465295709267</v>
      </c>
      <c r="O424" s="123">
        <f t="shared" si="228"/>
        <v>118.09047069154376</v>
      </c>
      <c r="P424" s="123">
        <f t="shared" si="228"/>
        <v>91.611184693038339</v>
      </c>
      <c r="Q424" s="123">
        <f t="shared" si="228"/>
        <v>85.191542139976022</v>
      </c>
      <c r="R424" s="123">
        <f t="shared" ref="R424:V424" si="229">SUM(R425:R426)</f>
        <v>86.317886570403644</v>
      </c>
      <c r="S424" s="123">
        <f t="shared" si="229"/>
        <v>84.241900617084994</v>
      </c>
      <c r="T424" s="123">
        <f t="shared" si="229"/>
        <v>69.010953082136396</v>
      </c>
      <c r="U424" s="123">
        <f t="shared" si="229"/>
        <v>74.247824318528544</v>
      </c>
      <c r="V424" s="123">
        <f t="shared" si="229"/>
        <v>74.922198964802163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188.68473445722771</v>
      </c>
      <c r="D425" s="99">
        <v>169.73215653420866</v>
      </c>
      <c r="E425" s="99">
        <v>164.58860859865658</v>
      </c>
      <c r="F425" s="99">
        <v>148.20345327590181</v>
      </c>
      <c r="G425" s="99">
        <v>148.28635677183024</v>
      </c>
      <c r="H425" s="99">
        <v>165.16222488095124</v>
      </c>
      <c r="I425" s="99">
        <v>99.998583661424775</v>
      </c>
      <c r="J425" s="99">
        <v>153.4071426606391</v>
      </c>
      <c r="K425" s="99">
        <v>127.60852150369588</v>
      </c>
      <c r="L425" s="99">
        <v>128.8463952156273</v>
      </c>
      <c r="M425" s="99">
        <v>105.38413024691022</v>
      </c>
      <c r="N425" s="99">
        <v>109.42507692594843</v>
      </c>
      <c r="O425" s="99">
        <v>116.45861851342588</v>
      </c>
      <c r="P425" s="99">
        <v>90.299288488237394</v>
      </c>
      <c r="Q425" s="99">
        <v>83.937909240442352</v>
      </c>
      <c r="R425" s="99">
        <v>85.046710460623316</v>
      </c>
      <c r="S425" s="99">
        <v>83.002289706930412</v>
      </c>
      <c r="T425" s="99">
        <v>67.992370347132976</v>
      </c>
      <c r="U425" s="99">
        <v>73.161300409826879</v>
      </c>
      <c r="V425" s="99">
        <v>73.822115208920906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2.665988441597976</v>
      </c>
      <c r="D426" s="99">
        <v>2.3793907424688978</v>
      </c>
      <c r="E426" s="99">
        <v>2.27019054257332</v>
      </c>
      <c r="F426" s="99">
        <v>2.0446437830327953</v>
      </c>
      <c r="G426" s="99">
        <v>2.0395991672592335</v>
      </c>
      <c r="H426" s="99">
        <v>2.2391503259794434</v>
      </c>
      <c r="I426" s="99">
        <v>1.3434128596783017</v>
      </c>
      <c r="J426" s="99">
        <v>2.0608124053013674</v>
      </c>
      <c r="K426" s="99">
        <v>1.7103866045097889</v>
      </c>
      <c r="L426" s="99">
        <v>1.7219363268470562</v>
      </c>
      <c r="M426" s="99">
        <v>1.4089997353375052</v>
      </c>
      <c r="N426" s="99">
        <v>1.4895760311442441</v>
      </c>
      <c r="O426" s="99">
        <v>1.6318521781178785</v>
      </c>
      <c r="P426" s="99">
        <v>1.3118962048009513</v>
      </c>
      <c r="Q426" s="99">
        <v>1.2536328995336674</v>
      </c>
      <c r="R426" s="99">
        <v>1.271176109780332</v>
      </c>
      <c r="S426" s="99">
        <v>1.2396109101545776</v>
      </c>
      <c r="T426" s="99">
        <v>1.0185827350034262</v>
      </c>
      <c r="U426" s="99">
        <v>1.0865239087016709</v>
      </c>
      <c r="V426" s="99">
        <v>1.1000837558812537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1.1549165556229583E-2</v>
      </c>
      <c r="D427" s="123">
        <f t="shared" si="231"/>
        <v>8.2551975794521466E-3</v>
      </c>
      <c r="E427" s="123">
        <f t="shared" si="231"/>
        <v>0.25870884554600171</v>
      </c>
      <c r="F427" s="123">
        <f t="shared" si="231"/>
        <v>0.28337078550111139</v>
      </c>
      <c r="G427" s="123">
        <f t="shared" si="231"/>
        <v>0.2991146867422535</v>
      </c>
      <c r="H427" s="123">
        <f t="shared" si="231"/>
        <v>0.69438702839864208</v>
      </c>
      <c r="I427" s="123">
        <f t="shared" si="231"/>
        <v>0.42641738919524952</v>
      </c>
      <c r="J427" s="123">
        <f t="shared" si="231"/>
        <v>0.41451560417778732</v>
      </c>
      <c r="K427" s="123">
        <f t="shared" si="231"/>
        <v>0.28686494248565048</v>
      </c>
      <c r="L427" s="123">
        <f t="shared" si="231"/>
        <v>0.33723464593744518</v>
      </c>
      <c r="M427" s="123">
        <f t="shared" si="231"/>
        <v>0.26878944433482166</v>
      </c>
      <c r="N427" s="123">
        <f t="shared" si="231"/>
        <v>0.22829675636615851</v>
      </c>
      <c r="O427" s="123">
        <f t="shared" si="231"/>
        <v>0.19131603880958073</v>
      </c>
      <c r="P427" s="123">
        <f t="shared" si="231"/>
        <v>6.7495609048173685E-2</v>
      </c>
      <c r="Q427" s="123">
        <f t="shared" si="231"/>
        <v>5.8809302308332576E-2</v>
      </c>
      <c r="R427" s="123">
        <f t="shared" si="231"/>
        <v>3.7739358725118598E-2</v>
      </c>
      <c r="S427" s="123">
        <f t="shared" si="231"/>
        <v>7.3566828206179227E-2</v>
      </c>
      <c r="T427" s="123">
        <f t="shared" si="231"/>
        <v>6.9564265958919763E-2</v>
      </c>
      <c r="U427" s="123">
        <f t="shared" si="231"/>
        <v>7.9146700177532031E-2</v>
      </c>
      <c r="V427" s="123">
        <f t="shared" si="231"/>
        <v>0.11391922936090333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1.1549165556229583E-2</v>
      </c>
      <c r="D428" s="99">
        <f>RES_hhdet_in_fecs!D48</f>
        <v>8.2551975794521466E-3</v>
      </c>
      <c r="E428" s="99">
        <f>RES_hhdet_in_fecs!E48</f>
        <v>0.25870884554600171</v>
      </c>
      <c r="F428" s="99">
        <f>RES_hhdet_in_fecs!F48</f>
        <v>0.28337078550111139</v>
      </c>
      <c r="G428" s="99">
        <f>RES_hhdet_in_fecs!G48</f>
        <v>0.2991146867422535</v>
      </c>
      <c r="H428" s="99">
        <f>RES_hhdet_in_fecs!H48</f>
        <v>0.69438702839864208</v>
      </c>
      <c r="I428" s="99">
        <f>RES_hhdet_in_fecs!I48</f>
        <v>0.42641738919524952</v>
      </c>
      <c r="J428" s="99">
        <f>RES_hhdet_in_fecs!J48</f>
        <v>0.41451560417778732</v>
      </c>
      <c r="K428" s="99">
        <f>RES_hhdet_in_fecs!K48</f>
        <v>0.28686494248565048</v>
      </c>
      <c r="L428" s="99">
        <f>RES_hhdet_in_fecs!L48</f>
        <v>0.33723464593744518</v>
      </c>
      <c r="M428" s="99">
        <f>RES_hhdet_in_fecs!M48</f>
        <v>0.26878944433482166</v>
      </c>
      <c r="N428" s="99">
        <f>RES_hhdet_in_fecs!N48</f>
        <v>0.22829675636615851</v>
      </c>
      <c r="O428" s="99">
        <f>RES_hhdet_in_fecs!O48</f>
        <v>0.19131603880958073</v>
      </c>
      <c r="P428" s="99">
        <f>RES_hhdet_in_fecs!P48</f>
        <v>6.7495609048173685E-2</v>
      </c>
      <c r="Q428" s="99">
        <f>RES_hhdet_in_fecs!Q48</f>
        <v>5.8809302308332576E-2</v>
      </c>
      <c r="R428" s="99">
        <f>RES_hhdet_in_fecs!R48</f>
        <v>3.7739358725118598E-2</v>
      </c>
      <c r="S428" s="99">
        <f>RES_hhdet_in_fecs!S48</f>
        <v>7.3566828206179227E-2</v>
      </c>
      <c r="T428" s="99">
        <f>RES_hhdet_in_fecs!T48</f>
        <v>6.9564265958919763E-2</v>
      </c>
      <c r="U428" s="99">
        <f>RES_hhdet_in_fecs!U48</f>
        <v>7.9146700177532031E-2</v>
      </c>
      <c r="V428" s="99">
        <f>RES_hhdet_in_fecs!V48</f>
        <v>0.11391922936090333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25.096991630853328</v>
      </c>
      <c r="D429" s="123">
        <v>26.81264225466461</v>
      </c>
      <c r="E429" s="123">
        <v>26.661633743246</v>
      </c>
      <c r="F429" s="123">
        <v>24.965879217775949</v>
      </c>
      <c r="G429" s="123">
        <v>26.431337984341834</v>
      </c>
      <c r="H429" s="123">
        <v>33.239085593842283</v>
      </c>
      <c r="I429" s="123">
        <v>26.123422408059895</v>
      </c>
      <c r="J429" s="123">
        <v>38.809151580705745</v>
      </c>
      <c r="K429" s="123">
        <v>27.362579873870295</v>
      </c>
      <c r="L429" s="123">
        <v>24.615573338228959</v>
      </c>
      <c r="M429" s="123">
        <v>21.55744642454518</v>
      </c>
      <c r="N429" s="123">
        <v>21.495674866995117</v>
      </c>
      <c r="O429" s="123">
        <v>16.528394310492708</v>
      </c>
      <c r="P429" s="123">
        <v>14.615020683186003</v>
      </c>
      <c r="Q429" s="123">
        <v>15.337256498100057</v>
      </c>
      <c r="R429" s="123">
        <v>22.532399199744134</v>
      </c>
      <c r="S429" s="123">
        <v>26.213720603754613</v>
      </c>
      <c r="T429" s="123">
        <v>21.774610811716972</v>
      </c>
      <c r="U429" s="123">
        <v>22.025899131115587</v>
      </c>
      <c r="V429" s="123">
        <v>17.733215941487845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26.856752627360148</v>
      </c>
      <c r="D430" s="99">
        <v>28.242024151141397</v>
      </c>
      <c r="E430" s="99">
        <v>28.446405599617204</v>
      </c>
      <c r="F430" s="99">
        <v>26.245131703197153</v>
      </c>
      <c r="G430" s="99">
        <v>28.399741667074782</v>
      </c>
      <c r="H430" s="99">
        <v>36.503490452873542</v>
      </c>
      <c r="I430" s="99">
        <v>26.107535571435047</v>
      </c>
      <c r="J430" s="99">
        <v>40.72698131798078</v>
      </c>
      <c r="K430" s="99">
        <v>28.911237784831844</v>
      </c>
      <c r="L430" s="99">
        <v>25.360272725679526</v>
      </c>
      <c r="M430" s="99">
        <v>23.226067068147895</v>
      </c>
      <c r="N430" s="99">
        <v>23.879856930727058</v>
      </c>
      <c r="O430" s="99">
        <v>17.405484553749496</v>
      </c>
      <c r="P430" s="99">
        <v>18.617573443761213</v>
      </c>
      <c r="Q430" s="99">
        <v>17.183915679594993</v>
      </c>
      <c r="R430" s="99">
        <v>22.573385805010901</v>
      </c>
      <c r="S430" s="99">
        <v>26.24929341894839</v>
      </c>
      <c r="T430" s="99">
        <v>21.789378231446314</v>
      </c>
      <c r="U430" s="99">
        <v>22.097661190856297</v>
      </c>
      <c r="V430" s="99">
        <v>20.459630384798878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20.936212009450415</v>
      </c>
      <c r="D431" s="99">
        <v>22.172212948144207</v>
      </c>
      <c r="E431" s="99">
        <v>22.370966859890288</v>
      </c>
      <c r="F431" s="99">
        <v>20.952473452804501</v>
      </c>
      <c r="G431" s="99">
        <v>22.644052230865412</v>
      </c>
      <c r="H431" s="99">
        <v>29.129245785217488</v>
      </c>
      <c r="I431" s="99">
        <v>0</v>
      </c>
      <c r="J431" s="99">
        <v>32.665480190549978</v>
      </c>
      <c r="K431" s="99">
        <v>23.31061594826631</v>
      </c>
      <c r="L431" s="99">
        <v>0</v>
      </c>
      <c r="M431" s="99">
        <v>19.02745674450949</v>
      </c>
      <c r="N431" s="99">
        <v>19.824383135410699</v>
      </c>
      <c r="O431" s="99">
        <v>0</v>
      </c>
      <c r="P431" s="99">
        <v>15.91449897165124</v>
      </c>
      <c r="Q431" s="99">
        <v>14.943577500363023</v>
      </c>
      <c r="R431" s="99">
        <v>19.909256462670843</v>
      </c>
      <c r="S431" s="99">
        <v>23.574037109242987</v>
      </c>
      <c r="T431" s="99">
        <v>19.598003554227081</v>
      </c>
      <c r="U431" s="99">
        <v>20.12404878381842</v>
      </c>
      <c r="V431" s="99">
        <v>18.695315031633122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11.113396170370988</v>
      </c>
      <c r="D432" s="102">
        <v>12.021268954198643</v>
      </c>
      <c r="E432" s="102">
        <v>12.106947215358634</v>
      </c>
      <c r="F432" s="102">
        <v>11.930167425930339</v>
      </c>
      <c r="G432" s="102">
        <v>12.719226191422024</v>
      </c>
      <c r="H432" s="102">
        <v>16.245454082746644</v>
      </c>
      <c r="I432" s="102">
        <v>0</v>
      </c>
      <c r="J432" s="102">
        <v>18.171563674835259</v>
      </c>
      <c r="K432" s="102">
        <v>13.053371290820394</v>
      </c>
      <c r="L432" s="102">
        <v>0</v>
      </c>
      <c r="M432" s="102">
        <v>10.808181988160324</v>
      </c>
      <c r="N432" s="102">
        <v>11.214057528416992</v>
      </c>
      <c r="O432" s="102">
        <v>0</v>
      </c>
      <c r="P432" s="102">
        <v>8.1849881173821846</v>
      </c>
      <c r="Q432" s="102">
        <v>7.4402798079295893</v>
      </c>
      <c r="R432" s="102">
        <v>9.8936613220030178</v>
      </c>
      <c r="S432" s="102">
        <v>12.258447694038434</v>
      </c>
      <c r="T432" s="102">
        <v>9.2556933503922831</v>
      </c>
      <c r="U432" s="102">
        <v>9.6546005404474116</v>
      </c>
      <c r="V432" s="102">
        <v>8.5280016433036554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9.8228158390794267</v>
      </c>
      <c r="D433" s="105">
        <v>10.150943993945562</v>
      </c>
      <c r="E433" s="105">
        <v>10.26401964453165</v>
      </c>
      <c r="F433" s="105">
        <v>9.0223060268741673</v>
      </c>
      <c r="G433" s="105">
        <v>9.9248260394433867</v>
      </c>
      <c r="H433" s="105">
        <v>12.883791702470837</v>
      </c>
      <c r="I433" s="105">
        <v>0</v>
      </c>
      <c r="J433" s="105">
        <v>14.493916515714725</v>
      </c>
      <c r="K433" s="105">
        <v>10.257244657445915</v>
      </c>
      <c r="L433" s="105">
        <v>0</v>
      </c>
      <c r="M433" s="105">
        <v>8.219274756349165</v>
      </c>
      <c r="N433" s="105">
        <v>8.6103256069937046</v>
      </c>
      <c r="O433" s="105">
        <v>0</v>
      </c>
      <c r="P433" s="105">
        <v>7.7295108542690549</v>
      </c>
      <c r="Q433" s="105">
        <v>7.5032976924334331</v>
      </c>
      <c r="R433" s="105">
        <v>10.015595140667825</v>
      </c>
      <c r="S433" s="105">
        <v>11.315589415204556</v>
      </c>
      <c r="T433" s="105">
        <v>10.342310203834799</v>
      </c>
      <c r="U433" s="105">
        <v>10.469448243371005</v>
      </c>
      <c r="V433" s="105">
        <v>10.167313388329466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20.135733308757143</v>
      </c>
      <c r="D434" s="102">
        <v>22.937406826697572</v>
      </c>
      <c r="E434" s="102">
        <v>22.71398443574455</v>
      </c>
      <c r="F434" s="102">
        <v>21.925649600680075</v>
      </c>
      <c r="G434" s="102">
        <v>22.477004875919445</v>
      </c>
      <c r="H434" s="102">
        <v>26.562054387832109</v>
      </c>
      <c r="I434" s="102">
        <v>28.140612577294263</v>
      </c>
      <c r="J434" s="102">
        <v>30.661299966821414</v>
      </c>
      <c r="K434" s="102">
        <v>23.162052738804451</v>
      </c>
      <c r="L434" s="102">
        <v>21.252700366357072</v>
      </c>
      <c r="M434" s="102">
        <v>20.377817075475726</v>
      </c>
      <c r="N434" s="102">
        <v>19.467951359704259</v>
      </c>
      <c r="O434" s="102">
        <v>17.530003531480308</v>
      </c>
      <c r="P434" s="102">
        <v>15.382575326727506</v>
      </c>
      <c r="Q434" s="102">
        <v>16.038402753747931</v>
      </c>
      <c r="R434" s="102">
        <v>0</v>
      </c>
      <c r="S434" s="102">
        <v>0</v>
      </c>
      <c r="T434" s="102">
        <v>0</v>
      </c>
      <c r="U434" s="102">
        <v>0</v>
      </c>
      <c r="V434" s="102">
        <v>16.033640887463275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17.498881032846448</v>
      </c>
      <c r="D435" s="105">
        <v>20.017151790060097</v>
      </c>
      <c r="E435" s="105">
        <v>19.846265942597768</v>
      </c>
      <c r="F435" s="105">
        <v>19.305003446501019</v>
      </c>
      <c r="G435" s="105">
        <v>19.765353913432019</v>
      </c>
      <c r="H435" s="105">
        <v>23.343176614444523</v>
      </c>
      <c r="I435" s="105">
        <v>25.053223201696706</v>
      </c>
      <c r="J435" s="105">
        <v>27.002501912522479</v>
      </c>
      <c r="K435" s="105">
        <v>20.455304322749331</v>
      </c>
      <c r="L435" s="105">
        <v>18.770685919901592</v>
      </c>
      <c r="M435" s="105">
        <v>18.12753440762204</v>
      </c>
      <c r="N435" s="105">
        <v>17.379570867698305</v>
      </c>
      <c r="O435" s="105">
        <v>15.80499703467623</v>
      </c>
      <c r="P435" s="105">
        <v>13.806832102497177</v>
      </c>
      <c r="Q435" s="105">
        <v>14.503726694429583</v>
      </c>
      <c r="R435" s="105">
        <v>0</v>
      </c>
      <c r="S435" s="105">
        <v>22.977423587125152</v>
      </c>
      <c r="T435" s="105">
        <v>0</v>
      </c>
      <c r="U435" s="105">
        <v>0</v>
      </c>
      <c r="V435" s="105">
        <v>14.725984130219226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8.3211069603569747</v>
      </c>
      <c r="D436" s="99">
        <v>9.7697491044886373</v>
      </c>
      <c r="E436" s="99">
        <v>9.6736587647312717</v>
      </c>
      <c r="F436" s="99">
        <v>9.9764355591891167</v>
      </c>
      <c r="G436" s="99">
        <v>10.056035767983108</v>
      </c>
      <c r="H436" s="99">
        <v>11.765242073501627</v>
      </c>
      <c r="I436" s="99">
        <v>13.870397394169109</v>
      </c>
      <c r="J436" s="99">
        <v>13.619732919805235</v>
      </c>
      <c r="K436" s="99">
        <v>10.440717462696551</v>
      </c>
      <c r="L436" s="99">
        <v>9.498396984978303</v>
      </c>
      <c r="M436" s="99">
        <v>9.5306031306788235</v>
      </c>
      <c r="N436" s="99">
        <v>9.1410327988063447</v>
      </c>
      <c r="O436" s="99">
        <v>8.6143610230825782</v>
      </c>
      <c r="P436" s="99">
        <v>6.6708574163743366</v>
      </c>
      <c r="Q436" s="99">
        <v>6.9341685021970543</v>
      </c>
      <c r="R436" s="99">
        <v>0</v>
      </c>
      <c r="S436" s="99">
        <v>11.695133722599007</v>
      </c>
      <c r="T436" s="99">
        <v>0</v>
      </c>
      <c r="U436" s="99">
        <v>0</v>
      </c>
      <c r="V436" s="99">
        <v>6.4674962049869382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9.1777740724894752</v>
      </c>
      <c r="D437" s="99">
        <v>10.247402685571458</v>
      </c>
      <c r="E437" s="99">
        <v>10.172607177866498</v>
      </c>
      <c r="F437" s="99">
        <v>9.3285678873118982</v>
      </c>
      <c r="G437" s="99">
        <v>9.7093181454489113</v>
      </c>
      <c r="H437" s="99">
        <v>11.577934540942895</v>
      </c>
      <c r="I437" s="99">
        <v>11.182825807527601</v>
      </c>
      <c r="J437" s="99">
        <v>13.382768992717242</v>
      </c>
      <c r="K437" s="99">
        <v>10.014586860052786</v>
      </c>
      <c r="L437" s="99">
        <v>9.2722889349232887</v>
      </c>
      <c r="M437" s="99">
        <v>8.5969312769432129</v>
      </c>
      <c r="N437" s="99">
        <v>8.2385380688919607</v>
      </c>
      <c r="O437" s="99">
        <v>7.1906360115936545</v>
      </c>
      <c r="P437" s="99">
        <v>7.1359746861228421</v>
      </c>
      <c r="Q437" s="99">
        <v>7.5695581922325257</v>
      </c>
      <c r="R437" s="99">
        <v>0</v>
      </c>
      <c r="S437" s="99">
        <v>11.282289864526142</v>
      </c>
      <c r="T437" s="99">
        <v>0</v>
      </c>
      <c r="U437" s="99">
        <v>0</v>
      </c>
      <c r="V437" s="99">
        <v>8.258487925232286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8.1245728332931328</v>
      </c>
      <c r="D438" s="123">
        <v>9.0867263221775207</v>
      </c>
      <c r="E438" s="123">
        <v>9.0344711429662876</v>
      </c>
      <c r="F438" s="123">
        <v>8.8340334278025647</v>
      </c>
      <c r="G438" s="123">
        <v>9.2648016459036615</v>
      </c>
      <c r="H438" s="123">
        <v>10.970437150495592</v>
      </c>
      <c r="I438" s="123">
        <v>10.105420819548513</v>
      </c>
      <c r="J438" s="123">
        <v>11.373348549913969</v>
      </c>
      <c r="K438" s="123">
        <v>8.4737791372740503</v>
      </c>
      <c r="L438" s="123">
        <v>7.839429517640359</v>
      </c>
      <c r="M438" s="123">
        <v>6.4556238037735403</v>
      </c>
      <c r="N438" s="123">
        <v>6.602126580171106</v>
      </c>
      <c r="O438" s="123">
        <v>6.101069139518283</v>
      </c>
      <c r="P438" s="123">
        <v>5.717214738198483</v>
      </c>
      <c r="Q438" s="123">
        <v>5.5857708344320365</v>
      </c>
      <c r="R438" s="123">
        <v>7.3478120679438339</v>
      </c>
      <c r="S438" s="123">
        <v>8.3211779725215536</v>
      </c>
      <c r="T438" s="123">
        <v>7.2262135060775989</v>
      </c>
      <c r="U438" s="123">
        <v>6.1849618340110792</v>
      </c>
      <c r="V438" s="123">
        <v>4.9670499155843979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8.1245728332931328</v>
      </c>
      <c r="D440" s="110">
        <v>9.0867263221775207</v>
      </c>
      <c r="E440" s="110">
        <v>9.0344711429662876</v>
      </c>
      <c r="F440" s="110">
        <v>8.8340334278025647</v>
      </c>
      <c r="G440" s="110">
        <v>9.2648016459036615</v>
      </c>
      <c r="H440" s="110">
        <v>10.970437150495592</v>
      </c>
      <c r="I440" s="110">
        <v>10.105420819548513</v>
      </c>
      <c r="J440" s="110">
        <v>11.373348549913969</v>
      </c>
      <c r="K440" s="110">
        <v>8.4737791372740503</v>
      </c>
      <c r="L440" s="110">
        <v>7.839429517640359</v>
      </c>
      <c r="M440" s="110">
        <v>6.4556238037735403</v>
      </c>
      <c r="N440" s="110">
        <v>6.602126580171106</v>
      </c>
      <c r="O440" s="110">
        <v>6.101069139518283</v>
      </c>
      <c r="P440" s="110">
        <v>5.717214738198483</v>
      </c>
      <c r="Q440" s="110">
        <v>5.5857708344320365</v>
      </c>
      <c r="R440" s="110">
        <v>7.3478120679438339</v>
      </c>
      <c r="S440" s="110">
        <v>8.3211779725215536</v>
      </c>
      <c r="T440" s="110">
        <v>7.2262135060775989</v>
      </c>
      <c r="U440" s="110">
        <v>6.1849618340110792</v>
      </c>
      <c r="V440" s="110">
        <v>4.9670499155843979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136.90666676797156</v>
      </c>
      <c r="D442" s="118">
        <f t="shared" si="232"/>
        <v>128.27729958091896</v>
      </c>
      <c r="E442" s="118">
        <f t="shared" si="232"/>
        <v>126.73995272153871</v>
      </c>
      <c r="F442" s="118">
        <f t="shared" si="232"/>
        <v>116.27127934911222</v>
      </c>
      <c r="G442" s="118">
        <f t="shared" si="232"/>
        <v>118.73425836508189</v>
      </c>
      <c r="H442" s="118">
        <f t="shared" si="232"/>
        <v>137.38209073019743</v>
      </c>
      <c r="I442" s="118">
        <f t="shared" si="232"/>
        <v>90.365752449272946</v>
      </c>
      <c r="J442" s="118">
        <f t="shared" si="232"/>
        <v>134.72927001968947</v>
      </c>
      <c r="K442" s="118">
        <f t="shared" si="232"/>
        <v>109.12514560809812</v>
      </c>
      <c r="L442" s="118">
        <f t="shared" si="232"/>
        <v>108.52080681490864</v>
      </c>
      <c r="M442" s="118">
        <f t="shared" si="232"/>
        <v>92.161586804499379</v>
      </c>
      <c r="N442" s="118">
        <f t="shared" si="232"/>
        <v>97.083832040091124</v>
      </c>
      <c r="O442" s="118">
        <f t="shared" si="232"/>
        <v>101.90155941148727</v>
      </c>
      <c r="P442" s="118">
        <f t="shared" si="232"/>
        <v>84.198997948079636</v>
      </c>
      <c r="Q442" s="118">
        <f t="shared" si="232"/>
        <v>81.813154133843156</v>
      </c>
      <c r="R442" s="118">
        <f t="shared" ref="R442:V442" si="233">R443+R446+R448+R457</f>
        <v>89.495627389465241</v>
      </c>
      <c r="S442" s="118">
        <f t="shared" si="233"/>
        <v>93.00952587297769</v>
      </c>
      <c r="T442" s="118">
        <f t="shared" si="233"/>
        <v>77.66773582756116</v>
      </c>
      <c r="U442" s="118">
        <f t="shared" si="233"/>
        <v>81.845508516163079</v>
      </c>
      <c r="V442" s="118">
        <f t="shared" si="233"/>
        <v>78.882919575500082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114.07351406846387</v>
      </c>
      <c r="D443" s="123">
        <f t="shared" si="235"/>
        <v>103.49103736630347</v>
      </c>
      <c r="E443" s="123">
        <f t="shared" si="235"/>
        <v>101.21597529773736</v>
      </c>
      <c r="F443" s="123">
        <f t="shared" si="235"/>
        <v>91.945101901952341</v>
      </c>
      <c r="G443" s="123">
        <f t="shared" si="235"/>
        <v>92.819386740525132</v>
      </c>
      <c r="H443" s="123">
        <f t="shared" si="235"/>
        <v>104.29527338195592</v>
      </c>
      <c r="I443" s="123">
        <f t="shared" si="235"/>
        <v>63.723296506189868</v>
      </c>
      <c r="J443" s="123">
        <f t="shared" si="235"/>
        <v>98.714860386050589</v>
      </c>
      <c r="K443" s="123">
        <f t="shared" si="235"/>
        <v>82.96927253834761</v>
      </c>
      <c r="L443" s="123">
        <f t="shared" si="235"/>
        <v>84.703407181188737</v>
      </c>
      <c r="M443" s="123">
        <f t="shared" si="235"/>
        <v>70.504979754420731</v>
      </c>
      <c r="N443" s="123">
        <f t="shared" si="235"/>
        <v>75.108488479285128</v>
      </c>
      <c r="O443" s="123">
        <f t="shared" si="235"/>
        <v>82.690865089041225</v>
      </c>
      <c r="P443" s="123">
        <f t="shared" si="235"/>
        <v>66.570269812475559</v>
      </c>
      <c r="Q443" s="123">
        <f t="shared" si="235"/>
        <v>63.766495670164119</v>
      </c>
      <c r="R443" s="123">
        <f t="shared" ref="R443:V443" si="236">SUM(R444:R445)</f>
        <v>65.527549972894846</v>
      </c>
      <c r="S443" s="123">
        <f t="shared" si="236"/>
        <v>64.592178779811107</v>
      </c>
      <c r="T443" s="123">
        <f t="shared" si="236"/>
        <v>53.29921074185696</v>
      </c>
      <c r="U443" s="123">
        <f t="shared" si="236"/>
        <v>57.6639812374328</v>
      </c>
      <c r="V443" s="123">
        <f t="shared" si="236"/>
        <v>58.470755438935797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111.40752562686589</v>
      </c>
      <c r="D444" s="99">
        <v>101.11164662383457</v>
      </c>
      <c r="E444" s="99">
        <v>98.945784755164041</v>
      </c>
      <c r="F444" s="99">
        <v>89.900458118919545</v>
      </c>
      <c r="G444" s="99">
        <v>90.779787573265892</v>
      </c>
      <c r="H444" s="99">
        <v>102.05612305597649</v>
      </c>
      <c r="I444" s="99">
        <v>62.379883646511566</v>
      </c>
      <c r="J444" s="99">
        <v>96.654047980749226</v>
      </c>
      <c r="K444" s="99">
        <v>81.258885933837817</v>
      </c>
      <c r="L444" s="99">
        <v>82.98147085434168</v>
      </c>
      <c r="M444" s="99">
        <v>69.095980019083228</v>
      </c>
      <c r="N444" s="99">
        <v>73.61891244814089</v>
      </c>
      <c r="O444" s="99">
        <v>81.059012910923343</v>
      </c>
      <c r="P444" s="99">
        <v>65.258373607674613</v>
      </c>
      <c r="Q444" s="99">
        <v>62.512862770630448</v>
      </c>
      <c r="R444" s="99">
        <v>64.256373863114518</v>
      </c>
      <c r="S444" s="99">
        <v>63.352567869656525</v>
      </c>
      <c r="T444" s="99">
        <v>52.280628006853533</v>
      </c>
      <c r="U444" s="99">
        <v>56.577457328731128</v>
      </c>
      <c r="V444" s="99">
        <v>57.370671683054546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2.665988441597976</v>
      </c>
      <c r="D445" s="99">
        <v>2.3793907424688978</v>
      </c>
      <c r="E445" s="99">
        <v>2.27019054257332</v>
      </c>
      <c r="F445" s="99">
        <v>2.0446437830327953</v>
      </c>
      <c r="G445" s="99">
        <v>2.0395991672592335</v>
      </c>
      <c r="H445" s="99">
        <v>2.2391503259794434</v>
      </c>
      <c r="I445" s="99">
        <v>1.3434128596783017</v>
      </c>
      <c r="J445" s="99">
        <v>2.0608124053013674</v>
      </c>
      <c r="K445" s="99">
        <v>1.7103866045097889</v>
      </c>
      <c r="L445" s="99">
        <v>1.7219363268470562</v>
      </c>
      <c r="M445" s="99">
        <v>1.4089997353375052</v>
      </c>
      <c r="N445" s="99">
        <v>1.4895760311442441</v>
      </c>
      <c r="O445" s="99">
        <v>1.6318521781178785</v>
      </c>
      <c r="P445" s="99">
        <v>1.3118962048009513</v>
      </c>
      <c r="Q445" s="99">
        <v>1.2536328995336674</v>
      </c>
      <c r="R445" s="99">
        <v>1.271176109780332</v>
      </c>
      <c r="S445" s="99">
        <v>1.2396109101545776</v>
      </c>
      <c r="T445" s="99">
        <v>1.0185827350034262</v>
      </c>
      <c r="U445" s="99">
        <v>1.0865239087016709</v>
      </c>
      <c r="V445" s="99">
        <v>1.1000837558812537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2.8067487794456183E-2</v>
      </c>
      <c r="D446" s="123">
        <f t="shared" si="238"/>
        <v>2.0754551414503455E-2</v>
      </c>
      <c r="E446" s="123">
        <f t="shared" si="238"/>
        <v>0.67234881832164461</v>
      </c>
      <c r="F446" s="123">
        <f t="shared" si="238"/>
        <v>0.76048147209587758</v>
      </c>
      <c r="G446" s="123">
        <f t="shared" si="238"/>
        <v>0.82834974975128806</v>
      </c>
      <c r="H446" s="123">
        <f t="shared" si="238"/>
        <v>1.9829561769861175</v>
      </c>
      <c r="I446" s="123">
        <f t="shared" si="238"/>
        <v>1.2549178386391615</v>
      </c>
      <c r="J446" s="123">
        <f t="shared" si="238"/>
        <v>1.2567165307852217</v>
      </c>
      <c r="K446" s="123">
        <f t="shared" si="238"/>
        <v>0.89582390444602933</v>
      </c>
      <c r="L446" s="123">
        <f t="shared" si="238"/>
        <v>1.0846102906486381</v>
      </c>
      <c r="M446" s="123">
        <f t="shared" si="238"/>
        <v>0.89445717415042791</v>
      </c>
      <c r="N446" s="123">
        <f t="shared" si="238"/>
        <v>0.79049741914196581</v>
      </c>
      <c r="O446" s="123">
        <f t="shared" si="238"/>
        <v>0.6932599529080623</v>
      </c>
      <c r="P446" s="123">
        <f t="shared" si="238"/>
        <v>0.25636809280015466</v>
      </c>
      <c r="Q446" s="123">
        <f t="shared" si="238"/>
        <v>0.23220200098443722</v>
      </c>
      <c r="R446" s="123">
        <f t="shared" si="238"/>
        <v>0.15256335718007377</v>
      </c>
      <c r="S446" s="123">
        <f t="shared" si="238"/>
        <v>0.30291162905674107</v>
      </c>
      <c r="T446" s="123">
        <f t="shared" si="238"/>
        <v>0.29078742625518589</v>
      </c>
      <c r="U446" s="123">
        <f t="shared" si="238"/>
        <v>0.33535541967948745</v>
      </c>
      <c r="V446" s="123">
        <f t="shared" si="238"/>
        <v>0.48931336092466166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2.8067487794456183E-2</v>
      </c>
      <c r="D447" s="99">
        <f>RES_hhdet_in_tess!D48</f>
        <v>2.0754551414503455E-2</v>
      </c>
      <c r="E447" s="99">
        <f>RES_hhdet_in_tess!E48</f>
        <v>0.67234881832164461</v>
      </c>
      <c r="F447" s="99">
        <f>RES_hhdet_in_tess!F48</f>
        <v>0.76048147209587758</v>
      </c>
      <c r="G447" s="99">
        <f>RES_hhdet_in_tess!G48</f>
        <v>0.82834974975128806</v>
      </c>
      <c r="H447" s="99">
        <f>RES_hhdet_in_tess!H48</f>
        <v>1.9829561769861175</v>
      </c>
      <c r="I447" s="99">
        <f>RES_hhdet_in_tess!I48</f>
        <v>1.2549178386391615</v>
      </c>
      <c r="J447" s="99">
        <f>RES_hhdet_in_tess!J48</f>
        <v>1.2567165307852217</v>
      </c>
      <c r="K447" s="99">
        <f>RES_hhdet_in_tess!K48</f>
        <v>0.89582390444602933</v>
      </c>
      <c r="L447" s="99">
        <f>RES_hhdet_in_tess!L48</f>
        <v>1.0846102906486381</v>
      </c>
      <c r="M447" s="99">
        <f>RES_hhdet_in_tess!M48</f>
        <v>0.89445717415042791</v>
      </c>
      <c r="N447" s="99">
        <f>RES_hhdet_in_tess!N48</f>
        <v>0.79049741914196581</v>
      </c>
      <c r="O447" s="99">
        <f>RES_hhdet_in_tess!O48</f>
        <v>0.6932599529080623</v>
      </c>
      <c r="P447" s="99">
        <f>RES_hhdet_in_tess!P48</f>
        <v>0.25636809280015466</v>
      </c>
      <c r="Q447" s="99">
        <f>RES_hhdet_in_tess!Q48</f>
        <v>0.23220200098443722</v>
      </c>
      <c r="R447" s="99">
        <f>RES_hhdet_in_tess!R48</f>
        <v>0.15256335718007377</v>
      </c>
      <c r="S447" s="99">
        <f>RES_hhdet_in_tess!S48</f>
        <v>0.30291162905674107</v>
      </c>
      <c r="T447" s="99">
        <f>RES_hhdet_in_tess!T48</f>
        <v>0.29078742625518589</v>
      </c>
      <c r="U447" s="99">
        <f>RES_hhdet_in_tess!U48</f>
        <v>0.33535541967948745</v>
      </c>
      <c r="V447" s="99">
        <f>RES_hhdet_in_tess!V48</f>
        <v>0.48931336092466166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16.503646624041092</v>
      </c>
      <c r="D448" s="123">
        <v>17.705944330601781</v>
      </c>
      <c r="E448" s="123">
        <v>17.820418342456477</v>
      </c>
      <c r="F448" s="123">
        <v>16.678448280510185</v>
      </c>
      <c r="G448" s="123">
        <v>17.850405751066543</v>
      </c>
      <c r="H448" s="123">
        <v>22.519721146048106</v>
      </c>
      <c r="I448" s="123">
        <v>17.46514298223947</v>
      </c>
      <c r="J448" s="123">
        <v>25.823270976216183</v>
      </c>
      <c r="K448" s="123">
        <v>18.588975463387087</v>
      </c>
      <c r="L448" s="123">
        <v>16.546754474015575</v>
      </c>
      <c r="M448" s="123">
        <v>15.651977442628858</v>
      </c>
      <c r="N448" s="123">
        <v>15.936895682584929</v>
      </c>
      <c r="O448" s="123">
        <v>13.640429559673503</v>
      </c>
      <c r="P448" s="123">
        <v>12.768743805092091</v>
      </c>
      <c r="Q448" s="123">
        <v>13.274556713914427</v>
      </c>
      <c r="R448" s="123">
        <v>17.768113942165122</v>
      </c>
      <c r="S448" s="123">
        <v>21.159389552875659</v>
      </c>
      <c r="T448" s="123">
        <v>17.938410066038983</v>
      </c>
      <c r="U448" s="123">
        <v>18.510174183589058</v>
      </c>
      <c r="V448" s="123">
        <v>15.583237118022328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16.754084590379875</v>
      </c>
      <c r="D449" s="99">
        <v>17.669847070446856</v>
      </c>
      <c r="E449" s="99">
        <v>17.858281587793105</v>
      </c>
      <c r="F449" s="99">
        <v>16.533307981918856</v>
      </c>
      <c r="G449" s="99">
        <v>17.960161851116613</v>
      </c>
      <c r="H449" s="99">
        <v>23.183510614621522</v>
      </c>
      <c r="I449" s="99">
        <v>16.659478449109152</v>
      </c>
      <c r="J449" s="99">
        <v>26.133011218455874</v>
      </c>
      <c r="K449" s="99">
        <v>18.675726544734264</v>
      </c>
      <c r="L449" s="99">
        <v>16.511504691538292</v>
      </c>
      <c r="M449" s="99">
        <v>15.371586307450853</v>
      </c>
      <c r="N449" s="99">
        <v>16.232164307193617</v>
      </c>
      <c r="O449" s="99">
        <v>12.290227800880739</v>
      </c>
      <c r="P449" s="99">
        <v>13.744280276003296</v>
      </c>
      <c r="Q449" s="99">
        <v>13.187190258132565</v>
      </c>
      <c r="R449" s="99">
        <v>17.76757007508516</v>
      </c>
      <c r="S449" s="99">
        <v>21.158885619921687</v>
      </c>
      <c r="T449" s="99">
        <v>17.938249198490176</v>
      </c>
      <c r="U449" s="99">
        <v>18.508448807538283</v>
      </c>
      <c r="V449" s="99">
        <v>17.348863609010362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16.755700916745685</v>
      </c>
      <c r="D450" s="99">
        <v>17.67214654219903</v>
      </c>
      <c r="E450" s="99">
        <v>17.864602845923237</v>
      </c>
      <c r="F450" s="99">
        <v>16.537800121526935</v>
      </c>
      <c r="G450" s="99">
        <v>17.968538679398208</v>
      </c>
      <c r="H450" s="99">
        <v>23.201343599403348</v>
      </c>
      <c r="I450" s="99">
        <v>0</v>
      </c>
      <c r="J450" s="99">
        <v>26.153942915994449</v>
      </c>
      <c r="K450" s="99">
        <v>18.689301234495872</v>
      </c>
      <c r="L450" s="99">
        <v>0</v>
      </c>
      <c r="M450" s="99">
        <v>15.372397227328518</v>
      </c>
      <c r="N450" s="99">
        <v>16.233002111280619</v>
      </c>
      <c r="O450" s="99">
        <v>0</v>
      </c>
      <c r="P450" s="99">
        <v>13.772015323548064</v>
      </c>
      <c r="Q450" s="99">
        <v>13.213078119104035</v>
      </c>
      <c r="R450" s="99">
        <v>17.802921435282734</v>
      </c>
      <c r="S450" s="99">
        <v>21.196811301684697</v>
      </c>
      <c r="T450" s="99">
        <v>17.962120739985401</v>
      </c>
      <c r="U450" s="99">
        <v>18.555900393974273</v>
      </c>
      <c r="V450" s="99">
        <v>17.39868241037281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6.9328850776662598</v>
      </c>
      <c r="D451" s="102">
        <v>7.5212025482534681</v>
      </c>
      <c r="E451" s="102">
        <v>7.6005832013915828</v>
      </c>
      <c r="F451" s="102">
        <v>7.5154940946527677</v>
      </c>
      <c r="G451" s="102">
        <v>8.0437126399548227</v>
      </c>
      <c r="H451" s="102">
        <v>10.317551896932514</v>
      </c>
      <c r="I451" s="102">
        <v>0</v>
      </c>
      <c r="J451" s="102">
        <v>11.660026400279724</v>
      </c>
      <c r="K451" s="102">
        <v>8.4320565770499591</v>
      </c>
      <c r="L451" s="102">
        <v>0</v>
      </c>
      <c r="M451" s="102">
        <v>7.1531224709793513</v>
      </c>
      <c r="N451" s="102">
        <v>7.622676504286912</v>
      </c>
      <c r="O451" s="102">
        <v>0</v>
      </c>
      <c r="P451" s="102">
        <v>6.0425044692790095</v>
      </c>
      <c r="Q451" s="102">
        <v>5.7097804266705996</v>
      </c>
      <c r="R451" s="102">
        <v>7.7873262946149104</v>
      </c>
      <c r="S451" s="102">
        <v>9.8812218864801409</v>
      </c>
      <c r="T451" s="102">
        <v>7.6198105361506032</v>
      </c>
      <c r="U451" s="102">
        <v>8.0864521506032716</v>
      </c>
      <c r="V451" s="102">
        <v>7.231369022043344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9.8228158390794267</v>
      </c>
      <c r="D452" s="105">
        <v>10.150943993945562</v>
      </c>
      <c r="E452" s="105">
        <v>10.26401964453165</v>
      </c>
      <c r="F452" s="105">
        <v>9.0223060268741673</v>
      </c>
      <c r="G452" s="105">
        <v>9.9248260394433867</v>
      </c>
      <c r="H452" s="105">
        <v>12.883791702470837</v>
      </c>
      <c r="I452" s="105">
        <v>0</v>
      </c>
      <c r="J452" s="105">
        <v>14.493916515714725</v>
      </c>
      <c r="K452" s="105">
        <v>10.257244657445915</v>
      </c>
      <c r="L452" s="105">
        <v>0</v>
      </c>
      <c r="M452" s="105">
        <v>8.219274756349165</v>
      </c>
      <c r="N452" s="105">
        <v>8.6103256069937046</v>
      </c>
      <c r="O452" s="105">
        <v>0</v>
      </c>
      <c r="P452" s="105">
        <v>7.7295108542690549</v>
      </c>
      <c r="Q452" s="105">
        <v>7.5032976924334331</v>
      </c>
      <c r="R452" s="105">
        <v>10.015595140667825</v>
      </c>
      <c r="S452" s="105">
        <v>11.315589415204556</v>
      </c>
      <c r="T452" s="105">
        <v>10.342310203834799</v>
      </c>
      <c r="U452" s="105">
        <v>10.469448243371005</v>
      </c>
      <c r="V452" s="105">
        <v>10.167313388329466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15.630489304561701</v>
      </c>
      <c r="D453" s="102">
        <v>17.828951420054434</v>
      </c>
      <c r="E453" s="102">
        <v>17.68050417568066</v>
      </c>
      <c r="F453" s="102">
        <v>17.091441216288612</v>
      </c>
      <c r="G453" s="102">
        <v>17.548080920722782</v>
      </c>
      <c r="H453" s="102">
        <v>20.77082722295685</v>
      </c>
      <c r="I453" s="102">
        <v>22.043041213128156</v>
      </c>
      <c r="J453" s="102">
        <v>24.063309837714133</v>
      </c>
      <c r="K453" s="102">
        <v>18.217188415017933</v>
      </c>
      <c r="L453" s="102">
        <v>16.756414152517628</v>
      </c>
      <c r="M453" s="102">
        <v>16.13772640097681</v>
      </c>
      <c r="N453" s="102">
        <v>15.526944529714838</v>
      </c>
      <c r="O453" s="102">
        <v>14.131004198551741</v>
      </c>
      <c r="P453" s="102">
        <v>12.57083620900265</v>
      </c>
      <c r="Q453" s="102">
        <v>13.281612114890002</v>
      </c>
      <c r="R453" s="102">
        <v>0</v>
      </c>
      <c r="S453" s="102">
        <v>0</v>
      </c>
      <c r="T453" s="102">
        <v>0</v>
      </c>
      <c r="U453" s="102">
        <v>0</v>
      </c>
      <c r="V453" s="102">
        <v>13.860494302296038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15.637085553805555</v>
      </c>
      <c r="D454" s="105">
        <v>17.841303054784493</v>
      </c>
      <c r="E454" s="105">
        <v>17.702557049399669</v>
      </c>
      <c r="F454" s="105">
        <v>17.10538020591629</v>
      </c>
      <c r="G454" s="105">
        <v>17.560191977277977</v>
      </c>
      <c r="H454" s="105">
        <v>20.778044094852653</v>
      </c>
      <c r="I454" s="105">
        <v>22.047754229477849</v>
      </c>
      <c r="J454" s="105">
        <v>24.071678253277987</v>
      </c>
      <c r="K454" s="105">
        <v>18.226316595356401</v>
      </c>
      <c r="L454" s="105">
        <v>16.761176037348601</v>
      </c>
      <c r="M454" s="105">
        <v>16.144465205112862</v>
      </c>
      <c r="N454" s="105">
        <v>15.529100213255477</v>
      </c>
      <c r="O454" s="105">
        <v>14.134706020844876</v>
      </c>
      <c r="P454" s="105">
        <v>12.587484213864085</v>
      </c>
      <c r="Q454" s="105">
        <v>13.311834265449818</v>
      </c>
      <c r="R454" s="105">
        <v>0</v>
      </c>
      <c r="S454" s="105">
        <v>21.14905515358209</v>
      </c>
      <c r="T454" s="105">
        <v>0</v>
      </c>
      <c r="U454" s="105">
        <v>0</v>
      </c>
      <c r="V454" s="105">
        <v>13.849401113853997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6.4593114813160808</v>
      </c>
      <c r="D455" s="99">
        <v>7.5939003692130331</v>
      </c>
      <c r="E455" s="99">
        <v>7.5299498715331694</v>
      </c>
      <c r="F455" s="99">
        <v>7.7768123186043869</v>
      </c>
      <c r="G455" s="99">
        <v>7.8508738318290634</v>
      </c>
      <c r="H455" s="99">
        <v>9.2001095539097602</v>
      </c>
      <c r="I455" s="99">
        <v>10.864928421950248</v>
      </c>
      <c r="J455" s="99">
        <v>10.688909260560747</v>
      </c>
      <c r="K455" s="99">
        <v>8.2117297353036154</v>
      </c>
      <c r="L455" s="99">
        <v>7.4888871024253136</v>
      </c>
      <c r="M455" s="99">
        <v>7.5475339281696519</v>
      </c>
      <c r="N455" s="99">
        <v>7.2905621443635136</v>
      </c>
      <c r="O455" s="99">
        <v>6.944070009251222</v>
      </c>
      <c r="P455" s="99">
        <v>5.4515095277412415</v>
      </c>
      <c r="Q455" s="99">
        <v>5.7422760732172904</v>
      </c>
      <c r="R455" s="99">
        <v>0</v>
      </c>
      <c r="S455" s="99">
        <v>9.8667652890559481</v>
      </c>
      <c r="T455" s="99">
        <v>0</v>
      </c>
      <c r="U455" s="99">
        <v>0</v>
      </c>
      <c r="V455" s="99">
        <v>5.5909131886217089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9.1777740724894752</v>
      </c>
      <c r="D456" s="99">
        <v>10.247402685571458</v>
      </c>
      <c r="E456" s="99">
        <v>10.172607177866498</v>
      </c>
      <c r="F456" s="99">
        <v>9.3285678873118982</v>
      </c>
      <c r="G456" s="99">
        <v>9.7093181454489113</v>
      </c>
      <c r="H456" s="99">
        <v>11.577934540942895</v>
      </c>
      <c r="I456" s="99">
        <v>11.182825807527601</v>
      </c>
      <c r="J456" s="99">
        <v>13.382768992717242</v>
      </c>
      <c r="K456" s="99">
        <v>10.014586860052786</v>
      </c>
      <c r="L456" s="99">
        <v>9.2722889349232887</v>
      </c>
      <c r="M456" s="99">
        <v>8.5969312769432129</v>
      </c>
      <c r="N456" s="99">
        <v>8.2385380688919607</v>
      </c>
      <c r="O456" s="99">
        <v>7.1906360115936545</v>
      </c>
      <c r="P456" s="99">
        <v>7.1359746861228421</v>
      </c>
      <c r="Q456" s="99">
        <v>7.5695581922325257</v>
      </c>
      <c r="R456" s="99">
        <v>0</v>
      </c>
      <c r="S456" s="99">
        <v>11.282289864526142</v>
      </c>
      <c r="T456" s="99">
        <v>0</v>
      </c>
      <c r="U456" s="99">
        <v>0</v>
      </c>
      <c r="V456" s="99">
        <v>8.258487925232286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6.3014385876721422</v>
      </c>
      <c r="D457" s="123">
        <v>7.0595633325992244</v>
      </c>
      <c r="E457" s="123">
        <v>7.0312102630232278</v>
      </c>
      <c r="F457" s="123">
        <v>6.8872476945538192</v>
      </c>
      <c r="G457" s="123">
        <v>7.2361161237389213</v>
      </c>
      <c r="H457" s="123">
        <v>8.5841400252073043</v>
      </c>
      <c r="I457" s="123">
        <v>7.922395122204442</v>
      </c>
      <c r="J457" s="123">
        <v>8.934422126637461</v>
      </c>
      <c r="K457" s="123">
        <v>6.6710737019173987</v>
      </c>
      <c r="L457" s="123">
        <v>6.1860348690556934</v>
      </c>
      <c r="M457" s="123">
        <v>5.1101724332993594</v>
      </c>
      <c r="N457" s="123">
        <v>5.2479504590790871</v>
      </c>
      <c r="O457" s="123">
        <v>4.877004809864478</v>
      </c>
      <c r="P457" s="123">
        <v>4.6036162377118339</v>
      </c>
      <c r="Q457" s="123">
        <v>4.539899748780166</v>
      </c>
      <c r="R457" s="123">
        <v>6.047400117225191</v>
      </c>
      <c r="S457" s="123">
        <v>6.9550459112341843</v>
      </c>
      <c r="T457" s="123">
        <v>6.1393275934100338</v>
      </c>
      <c r="U457" s="123">
        <v>5.3359976754617326</v>
      </c>
      <c r="V457" s="123">
        <v>4.3396136576172868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6.3014385876721422</v>
      </c>
      <c r="D459" s="110">
        <v>7.0595633325992244</v>
      </c>
      <c r="E459" s="110">
        <v>7.0312102630232278</v>
      </c>
      <c r="F459" s="110">
        <v>6.8872476945538192</v>
      </c>
      <c r="G459" s="110">
        <v>7.2361161237389213</v>
      </c>
      <c r="H459" s="110">
        <v>8.5841400252073043</v>
      </c>
      <c r="I459" s="110">
        <v>7.922395122204442</v>
      </c>
      <c r="J459" s="110">
        <v>8.934422126637461</v>
      </c>
      <c r="K459" s="110">
        <v>6.6710737019173987</v>
      </c>
      <c r="L459" s="110">
        <v>6.1860348690556934</v>
      </c>
      <c r="M459" s="110">
        <v>5.1101724332993594</v>
      </c>
      <c r="N459" s="110">
        <v>5.2479504590790871</v>
      </c>
      <c r="O459" s="110">
        <v>4.877004809864478</v>
      </c>
      <c r="P459" s="110">
        <v>4.6036162377118339</v>
      </c>
      <c r="Q459" s="110">
        <v>4.539899748780166</v>
      </c>
      <c r="R459" s="110">
        <v>6.047400117225191</v>
      </c>
      <c r="S459" s="110">
        <v>6.9550459112341843</v>
      </c>
      <c r="T459" s="110">
        <v>6.1393275934100338</v>
      </c>
      <c r="U459" s="110">
        <v>5.3359976754617326</v>
      </c>
      <c r="V459" s="110">
        <v>4.3396136576172868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55.841595059691414</v>
      </c>
      <c r="D461" s="118">
        <f t="shared" si="239"/>
        <v>51.111769496935644</v>
      </c>
      <c r="E461" s="118">
        <f t="shared" si="239"/>
        <v>49.668285448724959</v>
      </c>
      <c r="F461" s="118">
        <f t="shared" si="239"/>
        <v>44.705689879456969</v>
      </c>
      <c r="G461" s="118">
        <f t="shared" si="239"/>
        <v>45.022029332065614</v>
      </c>
      <c r="H461" s="118">
        <f t="shared" si="239"/>
        <v>51.007891874722517</v>
      </c>
      <c r="I461" s="118">
        <f t="shared" si="239"/>
        <v>32.567614671893466</v>
      </c>
      <c r="J461" s="118">
        <f t="shared" si="239"/>
        <v>50.050559983451521</v>
      </c>
      <c r="K461" s="118">
        <f t="shared" si="239"/>
        <v>40.200185310932127</v>
      </c>
      <c r="L461" s="118">
        <f t="shared" si="239"/>
        <v>40.138345530315846</v>
      </c>
      <c r="M461" s="118">
        <f t="shared" si="239"/>
        <v>32.018026131290043</v>
      </c>
      <c r="N461" s="118">
        <f t="shared" si="239"/>
        <v>32.841778838643073</v>
      </c>
      <c r="O461" s="118">
        <f t="shared" si="239"/>
        <v>32.289967744268907</v>
      </c>
      <c r="P461" s="118">
        <f t="shared" si="239"/>
        <v>24.780341293850675</v>
      </c>
      <c r="Q461" s="118">
        <f t="shared" si="239"/>
        <v>23.702004201484382</v>
      </c>
      <c r="R461" s="118">
        <f t="shared" ref="R461:V461" si="240">R462+R465+R467+R476</f>
        <v>28.635976574442662</v>
      </c>
      <c r="S461" s="118">
        <f t="shared" si="240"/>
        <v>29.072207480403698</v>
      </c>
      <c r="T461" s="118">
        <f t="shared" si="240"/>
        <v>23.905385197696312</v>
      </c>
      <c r="U461" s="118">
        <f t="shared" si="240"/>
        <v>25.264782908596963</v>
      </c>
      <c r="V461" s="118">
        <f t="shared" si="240"/>
        <v>22.287889968440016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50.315860786329786</v>
      </c>
      <c r="D462" s="123">
        <f t="shared" si="242"/>
        <v>45.259755586055043</v>
      </c>
      <c r="E462" s="123">
        <f t="shared" si="242"/>
        <v>43.887997322381693</v>
      </c>
      <c r="F462" s="123">
        <f t="shared" si="242"/>
        <v>39.516867043725284</v>
      </c>
      <c r="G462" s="123">
        <f t="shared" si="242"/>
        <v>39.538879562569321</v>
      </c>
      <c r="H462" s="123">
        <f t="shared" si="242"/>
        <v>44.035522594600273</v>
      </c>
      <c r="I462" s="123">
        <f t="shared" si="242"/>
        <v>26.650438751472596</v>
      </c>
      <c r="J462" s="123">
        <f t="shared" si="242"/>
        <v>40.894959320011807</v>
      </c>
      <c r="K462" s="123">
        <f t="shared" si="242"/>
        <v>34.011553044317949</v>
      </c>
      <c r="L462" s="123">
        <f t="shared" si="242"/>
        <v>34.343231314585594</v>
      </c>
      <c r="M462" s="123">
        <f t="shared" si="242"/>
        <v>28.092058230343522</v>
      </c>
      <c r="N462" s="123">
        <f t="shared" si="242"/>
        <v>29.172843448100114</v>
      </c>
      <c r="O462" s="123">
        <f t="shared" si="242"/>
        <v>31.048061875015513</v>
      </c>
      <c r="P462" s="123">
        <f t="shared" si="242"/>
        <v>24.071715651020742</v>
      </c>
      <c r="Q462" s="123">
        <f t="shared" si="242"/>
        <v>22.375497669496006</v>
      </c>
      <c r="R462" s="123">
        <f t="shared" ref="R462:V462" si="243">SUM(R463:R464)</f>
        <v>22.670654632355195</v>
      </c>
      <c r="S462" s="123">
        <f t="shared" si="243"/>
        <v>22.124870394641771</v>
      </c>
      <c r="T462" s="123">
        <f t="shared" si="243"/>
        <v>18.120769140839968</v>
      </c>
      <c r="U462" s="123">
        <f t="shared" si="243"/>
        <v>19.496595020960033</v>
      </c>
      <c r="V462" s="123">
        <f t="shared" si="243"/>
        <v>19.663657908602019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50.315860786329786</v>
      </c>
      <c r="D463" s="99">
        <v>45.259755586055043</v>
      </c>
      <c r="E463" s="99">
        <v>43.887997322381693</v>
      </c>
      <c r="F463" s="99">
        <v>39.516867043725284</v>
      </c>
      <c r="G463" s="99">
        <v>39.538879562569321</v>
      </c>
      <c r="H463" s="99">
        <v>44.035522594600273</v>
      </c>
      <c r="I463" s="99">
        <v>26.650438751472596</v>
      </c>
      <c r="J463" s="99">
        <v>40.894959320011807</v>
      </c>
      <c r="K463" s="99">
        <v>34.011553044317949</v>
      </c>
      <c r="L463" s="99">
        <v>34.343231314585594</v>
      </c>
      <c r="M463" s="99">
        <v>28.092058230343522</v>
      </c>
      <c r="N463" s="99">
        <v>29.172843448100114</v>
      </c>
      <c r="O463" s="99">
        <v>31.048061875015513</v>
      </c>
      <c r="P463" s="99">
        <v>24.071715651020742</v>
      </c>
      <c r="Q463" s="99">
        <v>22.375497669496006</v>
      </c>
      <c r="R463" s="99">
        <v>22.670654632355195</v>
      </c>
      <c r="S463" s="99">
        <v>22.124870394641771</v>
      </c>
      <c r="T463" s="99">
        <v>18.120769140839968</v>
      </c>
      <c r="U463" s="99">
        <v>19.496595020960033</v>
      </c>
      <c r="V463" s="99">
        <v>19.663657908602019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5.5257342733616293</v>
      </c>
      <c r="D467" s="123">
        <v>5.852013910880598</v>
      </c>
      <c r="E467" s="123">
        <v>5.7802881263432653</v>
      </c>
      <c r="F467" s="123">
        <v>5.1888228357316875</v>
      </c>
      <c r="G467" s="123">
        <v>5.4831497694962961</v>
      </c>
      <c r="H467" s="123">
        <v>6.9723692801222414</v>
      </c>
      <c r="I467" s="123">
        <v>5.9171759204208723</v>
      </c>
      <c r="J467" s="123">
        <v>9.1556006634397136</v>
      </c>
      <c r="K467" s="123">
        <v>6.1886322666141806</v>
      </c>
      <c r="L467" s="123">
        <v>5.7951142157302504</v>
      </c>
      <c r="M467" s="123">
        <v>3.9259679009465196</v>
      </c>
      <c r="N467" s="123">
        <v>3.6689353905429605</v>
      </c>
      <c r="O467" s="123">
        <v>1.2419058692533971</v>
      </c>
      <c r="P467" s="123">
        <v>0.70862564282993146</v>
      </c>
      <c r="Q467" s="123">
        <v>1.3265065319883755</v>
      </c>
      <c r="R467" s="123">
        <v>5.965321942087467</v>
      </c>
      <c r="S467" s="123">
        <v>6.9473370857619248</v>
      </c>
      <c r="T467" s="123">
        <v>5.7846160568563416</v>
      </c>
      <c r="U467" s="123">
        <v>5.7681878876369321</v>
      </c>
      <c r="V467" s="123">
        <v>2.6242320598379973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7.161790964480363</v>
      </c>
      <c r="D468" s="99">
        <v>7.5308482283880185</v>
      </c>
      <c r="E468" s="99">
        <v>7.5853109362610782</v>
      </c>
      <c r="F468" s="99">
        <v>6.9979839007499027</v>
      </c>
      <c r="G468" s="99">
        <v>7.5724698470430427</v>
      </c>
      <c r="H468" s="99">
        <v>9.7325540375708641</v>
      </c>
      <c r="I468" s="99">
        <v>6.9578713239997949</v>
      </c>
      <c r="J468" s="99">
        <v>10.856914582589658</v>
      </c>
      <c r="K468" s="99">
        <v>7.7057243976235403</v>
      </c>
      <c r="L468" s="99">
        <v>6.7596280901877615</v>
      </c>
      <c r="M468" s="99">
        <v>6.1913309623713921</v>
      </c>
      <c r="N468" s="99">
        <v>6.3663955957241019</v>
      </c>
      <c r="O468" s="99">
        <v>4.6403312033719564</v>
      </c>
      <c r="P468" s="99">
        <v>4.9630173343901021</v>
      </c>
      <c r="Q468" s="99">
        <v>4.5807510422994584</v>
      </c>
      <c r="R468" s="99">
        <v>6.0173219010658086</v>
      </c>
      <c r="S468" s="99">
        <v>6.9969420951608354</v>
      </c>
      <c r="T468" s="99">
        <v>5.8071264560808435</v>
      </c>
      <c r="U468" s="99">
        <v>5.8887574268792324</v>
      </c>
      <c r="V468" s="99">
        <v>5.4497378148073983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2.9635682832543924</v>
      </c>
      <c r="D469" s="99">
        <v>3.2055192475658285</v>
      </c>
      <c r="E469" s="99">
        <v>3.2283501968569008</v>
      </c>
      <c r="F469" s="99">
        <v>3.1810516527048365</v>
      </c>
      <c r="G469" s="99">
        <v>3.3914377793065351</v>
      </c>
      <c r="H469" s="99">
        <v>4.3313600360855782</v>
      </c>
      <c r="I469" s="99">
        <v>0</v>
      </c>
      <c r="J469" s="99">
        <v>4.8441379219695326</v>
      </c>
      <c r="K469" s="99">
        <v>3.4791205542809811</v>
      </c>
      <c r="L469" s="99">
        <v>0</v>
      </c>
      <c r="M469" s="99">
        <v>2.8811176508661456</v>
      </c>
      <c r="N469" s="99">
        <v>2.9896798237198219</v>
      </c>
      <c r="O469" s="99">
        <v>0</v>
      </c>
      <c r="P469" s="99">
        <v>2.1819297789292404</v>
      </c>
      <c r="Q469" s="99">
        <v>1.9833703866251959</v>
      </c>
      <c r="R469" s="99">
        <v>2.6373245674736614</v>
      </c>
      <c r="S469" s="99">
        <v>3.2675793333861476</v>
      </c>
      <c r="T469" s="99">
        <v>2.466751513215018</v>
      </c>
      <c r="U469" s="99">
        <v>2.5728333937727843</v>
      </c>
      <c r="V469" s="99">
        <v>2.2715646454093266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2.9635682832543924</v>
      </c>
      <c r="D470" s="102">
        <v>3.2055192475658285</v>
      </c>
      <c r="E470" s="102">
        <v>3.2283501968569008</v>
      </c>
      <c r="F470" s="102">
        <v>3.1810516527048365</v>
      </c>
      <c r="G470" s="102">
        <v>3.3914377793065351</v>
      </c>
      <c r="H470" s="102">
        <v>4.3313600360855782</v>
      </c>
      <c r="I470" s="102">
        <v>0</v>
      </c>
      <c r="J470" s="102">
        <v>4.8441379219695326</v>
      </c>
      <c r="K470" s="102">
        <v>3.4791205542809811</v>
      </c>
      <c r="L470" s="102">
        <v>0</v>
      </c>
      <c r="M470" s="102">
        <v>2.8811176508661456</v>
      </c>
      <c r="N470" s="102">
        <v>2.9896798237198219</v>
      </c>
      <c r="O470" s="102">
        <v>0</v>
      </c>
      <c r="P470" s="102">
        <v>2.1819297789292404</v>
      </c>
      <c r="Q470" s="102">
        <v>1.9833703866251959</v>
      </c>
      <c r="R470" s="102">
        <v>2.6373245674736614</v>
      </c>
      <c r="S470" s="102">
        <v>3.2675793333861476</v>
      </c>
      <c r="T470" s="102">
        <v>2.466751513215018</v>
      </c>
      <c r="U470" s="102">
        <v>2.5728333937727843</v>
      </c>
      <c r="V470" s="102">
        <v>2.2715646454093266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15724453</v>
      </c>
      <c r="C5" s="120">
        <v>16085277</v>
      </c>
      <c r="D5" s="120">
        <v>16496326</v>
      </c>
      <c r="E5" s="120">
        <v>16855401</v>
      </c>
      <c r="F5" s="120">
        <v>16998351</v>
      </c>
      <c r="G5" s="120">
        <v>17068971</v>
      </c>
      <c r="H5" s="120">
        <v>17183471</v>
      </c>
      <c r="I5" s="120">
        <v>17301366</v>
      </c>
      <c r="J5" s="120">
        <v>17744696</v>
      </c>
      <c r="K5" s="120">
        <v>17976017</v>
      </c>
      <c r="L5" s="120">
        <v>18242370</v>
      </c>
      <c r="M5" s="120">
        <v>17770613</v>
      </c>
      <c r="N5" s="120">
        <v>17780156</v>
      </c>
      <c r="O5" s="120">
        <v>17411016</v>
      </c>
      <c r="P5" s="120">
        <v>17480500</v>
      </c>
      <c r="Q5" s="120">
        <v>18206664</v>
      </c>
      <c r="R5" s="120">
        <v>18991714</v>
      </c>
      <c r="S5" s="120">
        <v>19527639</v>
      </c>
      <c r="T5" s="120">
        <v>19973984</v>
      </c>
      <c r="U5" s="120">
        <v>20068980</v>
      </c>
      <c r="V5" s="120">
        <v>20259435</v>
      </c>
      <c r="W5" s="120">
        <v>20939320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15724453</v>
      </c>
      <c r="C7" s="52">
        <v>16085277</v>
      </c>
      <c r="D7" s="52">
        <v>16496326</v>
      </c>
      <c r="E7" s="52">
        <v>16855401</v>
      </c>
      <c r="F7" s="52">
        <v>16998351</v>
      </c>
      <c r="G7" s="52">
        <v>17068971</v>
      </c>
      <c r="H7" s="52">
        <v>17183471</v>
      </c>
      <c r="I7" s="52">
        <v>17301366</v>
      </c>
      <c r="J7" s="52">
        <v>17744696</v>
      </c>
      <c r="K7" s="52">
        <v>17976017</v>
      </c>
      <c r="L7" s="52">
        <v>18242370</v>
      </c>
      <c r="M7" s="52">
        <v>17770613</v>
      </c>
      <c r="N7" s="52">
        <v>17780156</v>
      </c>
      <c r="O7" s="52">
        <v>17411016</v>
      </c>
      <c r="P7" s="52">
        <v>17480500</v>
      </c>
      <c r="Q7" s="52">
        <v>18206664</v>
      </c>
      <c r="R7" s="52">
        <v>18991714</v>
      </c>
      <c r="S7" s="52">
        <v>19527639</v>
      </c>
      <c r="T7" s="52">
        <v>19973984</v>
      </c>
      <c r="U7" s="52">
        <v>20068980</v>
      </c>
      <c r="V7" s="52">
        <v>20259435</v>
      </c>
      <c r="W7" s="52">
        <v>20939320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294638</v>
      </c>
      <c r="C9" s="52">
        <v>296425</v>
      </c>
      <c r="D9" s="52">
        <v>298085</v>
      </c>
      <c r="E9" s="52">
        <v>324450</v>
      </c>
      <c r="F9" s="52">
        <v>366408</v>
      </c>
      <c r="G9" s="52">
        <v>406658</v>
      </c>
      <c r="H9" s="52">
        <v>473671</v>
      </c>
      <c r="I9" s="52">
        <v>528352</v>
      </c>
      <c r="J9" s="52">
        <v>584104</v>
      </c>
      <c r="K9" s="52">
        <v>617744</v>
      </c>
      <c r="L9" s="52">
        <v>661570</v>
      </c>
      <c r="M9" s="52">
        <v>684527</v>
      </c>
      <c r="N9" s="52">
        <v>700429</v>
      </c>
      <c r="O9" s="52">
        <v>703526</v>
      </c>
      <c r="P9" s="52">
        <v>699869</v>
      </c>
      <c r="Q9" s="52">
        <v>698552</v>
      </c>
      <c r="R9" s="52">
        <v>710141</v>
      </c>
      <c r="S9" s="52">
        <v>758821</v>
      </c>
      <c r="T9" s="52">
        <v>807661</v>
      </c>
      <c r="U9" s="52">
        <v>847491</v>
      </c>
      <c r="V9" s="52">
        <v>885394</v>
      </c>
      <c r="W9" s="52">
        <v>914203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14871401</v>
      </c>
      <c r="C11" s="52">
        <v>15060914</v>
      </c>
      <c r="D11" s="52">
        <v>15588181</v>
      </c>
      <c r="E11" s="52">
        <v>15947987</v>
      </c>
      <c r="F11" s="52">
        <v>16075211</v>
      </c>
      <c r="G11" s="52">
        <v>16116204</v>
      </c>
      <c r="H11" s="52">
        <v>16207545</v>
      </c>
      <c r="I11" s="52">
        <v>16546075</v>
      </c>
      <c r="J11" s="52">
        <v>16577699</v>
      </c>
      <c r="K11" s="52">
        <v>16473419</v>
      </c>
      <c r="L11" s="52">
        <v>16430477</v>
      </c>
      <c r="M11" s="52">
        <v>15957297</v>
      </c>
      <c r="N11" s="52">
        <v>15916276</v>
      </c>
      <c r="O11" s="52">
        <v>15930976</v>
      </c>
      <c r="P11" s="52">
        <v>16255565</v>
      </c>
      <c r="Q11" s="52">
        <v>17095267</v>
      </c>
      <c r="R11" s="52">
        <v>17805861</v>
      </c>
      <c r="S11" s="52">
        <v>18340141</v>
      </c>
      <c r="T11" s="52">
        <v>18681769</v>
      </c>
      <c r="U11" s="52">
        <v>18772349</v>
      </c>
      <c r="V11" s="52">
        <v>18713351</v>
      </c>
      <c r="W11" s="52">
        <v>19705009</v>
      </c>
      <c r="DA11" s="63" t="s">
        <v>1086</v>
      </c>
    </row>
    <row r="12" spans="1:105" ht="12" customHeight="1" x14ac:dyDescent="0.25">
      <c r="A12" s="97" t="s">
        <v>133</v>
      </c>
      <c r="B12" s="52">
        <v>25472</v>
      </c>
      <c r="C12" s="52">
        <v>32687</v>
      </c>
      <c r="D12" s="52">
        <v>39827</v>
      </c>
      <c r="E12" s="52">
        <v>56087</v>
      </c>
      <c r="F12" s="52">
        <v>58205</v>
      </c>
      <c r="G12" s="52">
        <v>69094</v>
      </c>
      <c r="H12" s="52">
        <v>81161</v>
      </c>
      <c r="I12" s="52">
        <v>91512</v>
      </c>
      <c r="J12" s="52">
        <v>103452</v>
      </c>
      <c r="K12" s="52">
        <v>123441</v>
      </c>
      <c r="L12" s="52">
        <v>126397</v>
      </c>
      <c r="M12" s="52">
        <v>121361</v>
      </c>
      <c r="N12" s="52">
        <v>136150</v>
      </c>
      <c r="O12" s="52">
        <v>147809</v>
      </c>
      <c r="P12" s="52">
        <v>189070</v>
      </c>
      <c r="Q12" s="52">
        <v>209201</v>
      </c>
      <c r="R12" s="52">
        <v>236312</v>
      </c>
      <c r="S12" s="52">
        <v>228879</v>
      </c>
      <c r="T12" s="52">
        <v>265505</v>
      </c>
      <c r="U12" s="52">
        <v>273827</v>
      </c>
      <c r="V12" s="52">
        <v>274075</v>
      </c>
      <c r="W12" s="52">
        <v>303311</v>
      </c>
      <c r="DA12" s="63" t="s">
        <v>1087</v>
      </c>
    </row>
    <row r="13" spans="1:105" ht="12" customHeight="1" x14ac:dyDescent="0.25">
      <c r="A13" s="97" t="s">
        <v>122</v>
      </c>
      <c r="B13" s="52">
        <v>697185</v>
      </c>
      <c r="C13" s="52">
        <v>778417</v>
      </c>
      <c r="D13" s="52">
        <v>673259</v>
      </c>
      <c r="E13" s="52">
        <v>610661</v>
      </c>
      <c r="F13" s="52">
        <v>611688</v>
      </c>
      <c r="G13" s="52">
        <v>587408</v>
      </c>
      <c r="H13" s="52">
        <v>548409</v>
      </c>
      <c r="I13" s="52">
        <v>390130</v>
      </c>
      <c r="J13" s="52">
        <v>558654</v>
      </c>
      <c r="K13" s="52">
        <v>589013</v>
      </c>
      <c r="L13" s="52">
        <v>756782</v>
      </c>
      <c r="M13" s="52">
        <v>712832</v>
      </c>
      <c r="N13" s="52">
        <v>703761</v>
      </c>
      <c r="O13" s="52">
        <v>518673</v>
      </c>
      <c r="P13" s="52">
        <v>399809</v>
      </c>
      <c r="Q13" s="52">
        <v>350862</v>
      </c>
      <c r="R13" s="52">
        <v>321726</v>
      </c>
      <c r="S13" s="52">
        <v>296932</v>
      </c>
      <c r="T13" s="52">
        <v>275254</v>
      </c>
      <c r="U13" s="52">
        <v>256303</v>
      </c>
      <c r="V13" s="52">
        <v>331460</v>
      </c>
      <c r="W13" s="52">
        <v>259815</v>
      </c>
      <c r="DA13" s="63" t="s">
        <v>1088</v>
      </c>
    </row>
    <row r="14" spans="1:105" ht="12" customHeight="1" x14ac:dyDescent="0.25">
      <c r="A14" s="97" t="s">
        <v>121</v>
      </c>
      <c r="B14" s="52">
        <v>130395</v>
      </c>
      <c r="C14" s="52">
        <v>213259</v>
      </c>
      <c r="D14" s="52">
        <v>195059</v>
      </c>
      <c r="E14" s="52">
        <v>240666</v>
      </c>
      <c r="F14" s="52">
        <v>253247</v>
      </c>
      <c r="G14" s="52">
        <v>296265</v>
      </c>
      <c r="H14" s="52">
        <v>346356</v>
      </c>
      <c r="I14" s="52">
        <v>273649</v>
      </c>
      <c r="J14" s="52">
        <v>504891</v>
      </c>
      <c r="K14" s="52">
        <v>790144</v>
      </c>
      <c r="L14" s="52">
        <v>928714</v>
      </c>
      <c r="M14" s="52">
        <v>979123</v>
      </c>
      <c r="N14" s="52">
        <v>1023969</v>
      </c>
      <c r="O14" s="52">
        <v>813558</v>
      </c>
      <c r="P14" s="52">
        <v>636056</v>
      </c>
      <c r="Q14" s="52">
        <v>551334</v>
      </c>
      <c r="R14" s="52">
        <v>627815</v>
      </c>
      <c r="S14" s="52">
        <v>661687</v>
      </c>
      <c r="T14" s="52">
        <v>751456</v>
      </c>
      <c r="U14" s="52">
        <v>766501</v>
      </c>
      <c r="V14" s="52">
        <v>940549</v>
      </c>
      <c r="W14" s="52">
        <v>671185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865591</v>
      </c>
      <c r="C16" s="52">
        <v>874196</v>
      </c>
      <c r="D16" s="52">
        <v>907195</v>
      </c>
      <c r="E16" s="52">
        <v>932806</v>
      </c>
      <c r="F16" s="52">
        <v>944350</v>
      </c>
      <c r="G16" s="52">
        <v>952876</v>
      </c>
      <c r="H16" s="52">
        <v>955371</v>
      </c>
      <c r="I16" s="52">
        <v>978595</v>
      </c>
      <c r="J16" s="52">
        <v>978780</v>
      </c>
      <c r="K16" s="52">
        <v>992122</v>
      </c>
      <c r="L16" s="52">
        <v>998143</v>
      </c>
      <c r="M16" s="52">
        <v>1014560</v>
      </c>
      <c r="N16" s="52">
        <v>1055362</v>
      </c>
      <c r="O16" s="52">
        <v>1078315</v>
      </c>
      <c r="P16" s="52">
        <v>1119391</v>
      </c>
      <c r="Q16" s="52">
        <v>1128658</v>
      </c>
      <c r="R16" s="52">
        <v>1128951</v>
      </c>
      <c r="S16" s="52">
        <v>1163479</v>
      </c>
      <c r="T16" s="52">
        <v>1240983</v>
      </c>
      <c r="U16" s="52">
        <v>1336765</v>
      </c>
      <c r="V16" s="52">
        <v>1409021</v>
      </c>
      <c r="W16" s="52">
        <v>1459527</v>
      </c>
      <c r="DA16" s="63" t="s">
        <v>1090</v>
      </c>
    </row>
    <row r="17" spans="1:105" ht="12" customHeight="1" x14ac:dyDescent="0.25">
      <c r="A17" s="109" t="s">
        <v>120</v>
      </c>
      <c r="B17" s="36">
        <v>14858862</v>
      </c>
      <c r="C17" s="36">
        <v>15211081</v>
      </c>
      <c r="D17" s="36">
        <v>15589131</v>
      </c>
      <c r="E17" s="36">
        <v>15922595</v>
      </c>
      <c r="F17" s="36">
        <v>16054001</v>
      </c>
      <c r="G17" s="36">
        <v>16116095</v>
      </c>
      <c r="H17" s="36">
        <v>16228100</v>
      </c>
      <c r="I17" s="36">
        <v>16322771</v>
      </c>
      <c r="J17" s="36">
        <v>16765916</v>
      </c>
      <c r="K17" s="36">
        <v>16983895</v>
      </c>
      <c r="L17" s="36">
        <v>17244227</v>
      </c>
      <c r="M17" s="36">
        <v>16756053</v>
      </c>
      <c r="N17" s="36">
        <v>16724794</v>
      </c>
      <c r="O17" s="36">
        <v>16332701</v>
      </c>
      <c r="P17" s="36">
        <v>16361109</v>
      </c>
      <c r="Q17" s="36">
        <v>17078006</v>
      </c>
      <c r="R17" s="36">
        <v>17862763</v>
      </c>
      <c r="S17" s="36">
        <v>18364160</v>
      </c>
      <c r="T17" s="36">
        <v>18733001</v>
      </c>
      <c r="U17" s="36">
        <v>18732215</v>
      </c>
      <c r="V17" s="36">
        <v>18850414</v>
      </c>
      <c r="W17" s="36">
        <v>19479793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1228473</v>
      </c>
      <c r="D21" s="52">
        <v>1228861</v>
      </c>
      <c r="E21" s="52">
        <v>1231589</v>
      </c>
      <c r="F21" s="52">
        <v>1239037</v>
      </c>
      <c r="G21" s="52">
        <v>1253491</v>
      </c>
      <c r="H21" s="52">
        <v>1277019</v>
      </c>
      <c r="I21" s="52">
        <v>1311586</v>
      </c>
      <c r="J21" s="52">
        <v>1359228</v>
      </c>
      <c r="K21" s="52">
        <v>1422116</v>
      </c>
      <c r="L21" s="52">
        <v>1502760</v>
      </c>
      <c r="M21" s="52">
        <v>1603655</v>
      </c>
      <c r="N21" s="52">
        <v>1727208</v>
      </c>
      <c r="O21" s="52">
        <v>1629680</v>
      </c>
      <c r="P21" s="52">
        <v>821962</v>
      </c>
      <c r="Q21" s="52">
        <v>1025798</v>
      </c>
      <c r="R21" s="52">
        <v>1260002</v>
      </c>
      <c r="S21" s="52">
        <v>1527021</v>
      </c>
      <c r="T21" s="52">
        <v>1512753</v>
      </c>
      <c r="U21" s="52">
        <v>1487543</v>
      </c>
      <c r="V21" s="52">
        <v>1470499</v>
      </c>
      <c r="W21" s="52">
        <v>1494733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46037</v>
      </c>
      <c r="D23" s="52">
        <v>46130</v>
      </c>
      <c r="E23" s="52">
        <v>46784</v>
      </c>
      <c r="F23" s="52">
        <v>48609</v>
      </c>
      <c r="G23" s="52">
        <v>52442</v>
      </c>
      <c r="H23" s="52">
        <v>59324</v>
      </c>
      <c r="I23" s="52">
        <v>42767</v>
      </c>
      <c r="J23" s="52">
        <v>40973</v>
      </c>
      <c r="K23" s="52">
        <v>64342</v>
      </c>
      <c r="L23" s="52">
        <v>75313</v>
      </c>
      <c r="M23" s="52">
        <v>90338</v>
      </c>
      <c r="N23" s="52">
        <v>99416</v>
      </c>
      <c r="O23" s="52">
        <v>117806</v>
      </c>
      <c r="P23" s="52">
        <v>105333</v>
      </c>
      <c r="Q23" s="52">
        <v>99160</v>
      </c>
      <c r="R23" s="52">
        <v>102954</v>
      </c>
      <c r="S23" s="52">
        <v>112042</v>
      </c>
      <c r="T23" s="52">
        <v>117385</v>
      </c>
      <c r="U23" s="52">
        <v>115239</v>
      </c>
      <c r="V23" s="52">
        <v>115398</v>
      </c>
      <c r="W23" s="52">
        <v>116771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1161828</v>
      </c>
      <c r="D25" s="52">
        <v>1162158</v>
      </c>
      <c r="E25" s="52">
        <v>1164551</v>
      </c>
      <c r="F25" s="52">
        <v>1171357</v>
      </c>
      <c r="G25" s="52">
        <v>1184793</v>
      </c>
      <c r="H25" s="52">
        <v>1206802</v>
      </c>
      <c r="I25" s="52">
        <v>1248711</v>
      </c>
      <c r="J25" s="52">
        <v>1351455</v>
      </c>
      <c r="K25" s="52">
        <v>1392194</v>
      </c>
      <c r="L25" s="52">
        <v>1486447</v>
      </c>
      <c r="M25" s="52">
        <v>1580166</v>
      </c>
      <c r="N25" s="52">
        <v>1699151</v>
      </c>
      <c r="O25" s="52">
        <v>1596787</v>
      </c>
      <c r="P25" s="52">
        <v>803175</v>
      </c>
      <c r="Q25" s="52">
        <v>999577</v>
      </c>
      <c r="R25" s="52">
        <v>1223460</v>
      </c>
      <c r="S25" s="52">
        <v>1478196</v>
      </c>
      <c r="T25" s="52">
        <v>1473360</v>
      </c>
      <c r="U25" s="52">
        <v>1458357</v>
      </c>
      <c r="V25" s="52">
        <v>1442890</v>
      </c>
      <c r="W25" s="52">
        <v>1469363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1990</v>
      </c>
      <c r="D26" s="52">
        <v>1992</v>
      </c>
      <c r="E26" s="52">
        <v>2009</v>
      </c>
      <c r="F26" s="52">
        <v>2052</v>
      </c>
      <c r="G26" s="52">
        <v>2146</v>
      </c>
      <c r="H26" s="52">
        <v>2303</v>
      </c>
      <c r="I26" s="52">
        <v>2561</v>
      </c>
      <c r="J26" s="52">
        <v>3059</v>
      </c>
      <c r="K26" s="52">
        <v>3416</v>
      </c>
      <c r="L26" s="52">
        <v>4186</v>
      </c>
      <c r="M26" s="52">
        <v>5036</v>
      </c>
      <c r="N26" s="52">
        <v>6248</v>
      </c>
      <c r="O26" s="52">
        <v>8173</v>
      </c>
      <c r="P26" s="52">
        <v>6533</v>
      </c>
      <c r="Q26" s="52">
        <v>8319</v>
      </c>
      <c r="R26" s="52">
        <v>10387</v>
      </c>
      <c r="S26" s="52">
        <v>12981</v>
      </c>
      <c r="T26" s="52">
        <v>13587</v>
      </c>
      <c r="U26" s="52">
        <v>14736</v>
      </c>
      <c r="V26" s="52">
        <v>14895</v>
      </c>
      <c r="W26" s="52">
        <v>17105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108935</v>
      </c>
      <c r="D27" s="52">
        <v>109307</v>
      </c>
      <c r="E27" s="52">
        <v>111542</v>
      </c>
      <c r="F27" s="52">
        <v>116145</v>
      </c>
      <c r="G27" s="52">
        <v>123729</v>
      </c>
      <c r="H27" s="52">
        <v>135504</v>
      </c>
      <c r="I27" s="52">
        <v>158279</v>
      </c>
      <c r="J27" s="52">
        <v>20278</v>
      </c>
      <c r="K27" s="52">
        <v>73556</v>
      </c>
      <c r="L27" s="52">
        <v>55944</v>
      </c>
      <c r="M27" s="52">
        <v>83257</v>
      </c>
      <c r="N27" s="52">
        <v>101129</v>
      </c>
      <c r="O27" s="52">
        <v>185088</v>
      </c>
      <c r="P27" s="52">
        <v>118864</v>
      </c>
      <c r="Q27" s="52">
        <v>49037</v>
      </c>
      <c r="R27" s="52">
        <v>76878</v>
      </c>
      <c r="S27" s="52">
        <v>107836</v>
      </c>
      <c r="T27" s="52">
        <v>100771</v>
      </c>
      <c r="U27" s="52">
        <v>38878</v>
      </c>
      <c r="V27" s="52">
        <v>38051</v>
      </c>
      <c r="W27" s="52">
        <v>71645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20374</v>
      </c>
      <c r="D28" s="52">
        <v>20576</v>
      </c>
      <c r="E28" s="52">
        <v>21791</v>
      </c>
      <c r="F28" s="52">
        <v>24368</v>
      </c>
      <c r="G28" s="52">
        <v>28918</v>
      </c>
      <c r="H28" s="52">
        <v>35991</v>
      </c>
      <c r="I28" s="52">
        <v>72707</v>
      </c>
      <c r="J28" s="52">
        <v>15095</v>
      </c>
      <c r="K28" s="52">
        <v>46869</v>
      </c>
      <c r="L28" s="52">
        <v>42878</v>
      </c>
      <c r="M28" s="52">
        <v>68484</v>
      </c>
      <c r="N28" s="52">
        <v>78184</v>
      </c>
      <c r="O28" s="52">
        <v>210412</v>
      </c>
      <c r="P28" s="52">
        <v>177502</v>
      </c>
      <c r="Q28" s="52">
        <v>86325</v>
      </c>
      <c r="R28" s="52">
        <v>137689</v>
      </c>
      <c r="S28" s="52">
        <v>190863</v>
      </c>
      <c r="T28" s="52">
        <v>114677</v>
      </c>
      <c r="U28" s="52">
        <v>81296</v>
      </c>
      <c r="V28" s="52">
        <v>67602</v>
      </c>
      <c r="W28" s="52">
        <v>269364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135249</v>
      </c>
      <c r="D30" s="52">
        <v>135529</v>
      </c>
      <c r="E30" s="52">
        <v>137545</v>
      </c>
      <c r="F30" s="52">
        <v>143210</v>
      </c>
      <c r="G30" s="52">
        <v>154431</v>
      </c>
      <c r="H30" s="52">
        <v>173052</v>
      </c>
      <c r="I30" s="52">
        <v>119849</v>
      </c>
      <c r="J30" s="52">
        <v>138975</v>
      </c>
      <c r="K30" s="52">
        <v>155328</v>
      </c>
      <c r="L30" s="52">
        <v>165251</v>
      </c>
      <c r="M30" s="52">
        <v>166642</v>
      </c>
      <c r="N30" s="52">
        <v>173809</v>
      </c>
      <c r="O30" s="52">
        <v>176026</v>
      </c>
      <c r="P30" s="52">
        <v>115857</v>
      </c>
      <c r="Q30" s="52">
        <v>136555</v>
      </c>
      <c r="R30" s="52">
        <v>165695</v>
      </c>
      <c r="S30" s="52">
        <v>200004</v>
      </c>
      <c r="T30" s="52">
        <v>200620</v>
      </c>
      <c r="U30" s="52">
        <v>204113</v>
      </c>
      <c r="V30" s="52">
        <v>202820</v>
      </c>
      <c r="W30" s="52">
        <v>193098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2321697</v>
      </c>
      <c r="D31" s="36">
        <v>2326919</v>
      </c>
      <c r="E31" s="36">
        <v>2363538</v>
      </c>
      <c r="F31" s="36">
        <v>2463175</v>
      </c>
      <c r="G31" s="36">
        <v>2657251</v>
      </c>
      <c r="H31" s="36">
        <v>2976612</v>
      </c>
      <c r="I31" s="36">
        <v>2060592</v>
      </c>
      <c r="J31" s="36">
        <v>2156305</v>
      </c>
      <c r="K31" s="36">
        <v>2670908</v>
      </c>
      <c r="L31" s="36">
        <v>2716534</v>
      </c>
      <c r="M31" s="36">
        <v>2764809</v>
      </c>
      <c r="N31" s="36">
        <v>2838091</v>
      </c>
      <c r="O31" s="36">
        <v>2789818</v>
      </c>
      <c r="P31" s="36">
        <v>2166324</v>
      </c>
      <c r="Q31" s="36">
        <v>2454515</v>
      </c>
      <c r="R31" s="36">
        <v>2708444</v>
      </c>
      <c r="S31" s="36">
        <v>2842800</v>
      </c>
      <c r="T31" s="36">
        <v>2766459</v>
      </c>
      <c r="U31" s="36">
        <v>2629679</v>
      </c>
      <c r="V31" s="36">
        <v>2749638</v>
      </c>
      <c r="W31" s="36">
        <v>2728193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1589297</v>
      </c>
      <c r="D35" s="52">
        <v>1639910</v>
      </c>
      <c r="E35" s="52">
        <v>1590664</v>
      </c>
      <c r="F35" s="52">
        <v>1381987</v>
      </c>
      <c r="G35" s="52">
        <v>1324111</v>
      </c>
      <c r="H35" s="52">
        <v>1391519</v>
      </c>
      <c r="I35" s="52">
        <v>1429481</v>
      </c>
      <c r="J35" s="52">
        <v>1802558</v>
      </c>
      <c r="K35" s="52">
        <v>1653437</v>
      </c>
      <c r="L35" s="52">
        <v>1769113</v>
      </c>
      <c r="M35" s="52">
        <v>1131898</v>
      </c>
      <c r="N35" s="52">
        <v>1736751</v>
      </c>
      <c r="O35" s="52">
        <v>1260540</v>
      </c>
      <c r="P35" s="52">
        <v>891446</v>
      </c>
      <c r="Q35" s="52">
        <v>1751962</v>
      </c>
      <c r="R35" s="52">
        <v>2045052</v>
      </c>
      <c r="S35" s="52">
        <v>2062946</v>
      </c>
      <c r="T35" s="52">
        <v>1959098</v>
      </c>
      <c r="U35" s="52">
        <v>1582539</v>
      </c>
      <c r="V35" s="52">
        <v>1660954</v>
      </c>
      <c r="W35" s="52">
        <v>2174618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47824</v>
      </c>
      <c r="D37" s="52">
        <v>47790</v>
      </c>
      <c r="E37" s="52">
        <v>73149</v>
      </c>
      <c r="F37" s="52">
        <v>90567</v>
      </c>
      <c r="G37" s="52">
        <v>92692</v>
      </c>
      <c r="H37" s="52">
        <v>126337</v>
      </c>
      <c r="I37" s="52">
        <v>97448</v>
      </c>
      <c r="J37" s="52">
        <v>96725</v>
      </c>
      <c r="K37" s="52">
        <v>97982</v>
      </c>
      <c r="L37" s="52">
        <v>119139</v>
      </c>
      <c r="M37" s="52">
        <v>113295</v>
      </c>
      <c r="N37" s="52">
        <v>115318</v>
      </c>
      <c r="O37" s="52">
        <v>120903</v>
      </c>
      <c r="P37" s="52">
        <v>101676</v>
      </c>
      <c r="Q37" s="52">
        <v>97843</v>
      </c>
      <c r="R37" s="52">
        <v>114543</v>
      </c>
      <c r="S37" s="52">
        <v>160722</v>
      </c>
      <c r="T37" s="52">
        <v>166225</v>
      </c>
      <c r="U37" s="52">
        <v>155069</v>
      </c>
      <c r="V37" s="52">
        <v>153301</v>
      </c>
      <c r="W37" s="52">
        <v>145580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1351341</v>
      </c>
      <c r="D39" s="52">
        <v>1689425</v>
      </c>
      <c r="E39" s="52">
        <v>1524357</v>
      </c>
      <c r="F39" s="52">
        <v>1298581</v>
      </c>
      <c r="G39" s="52">
        <v>1225786</v>
      </c>
      <c r="H39" s="52">
        <v>1298143</v>
      </c>
      <c r="I39" s="52">
        <v>1587241</v>
      </c>
      <c r="J39" s="52">
        <v>1383079</v>
      </c>
      <c r="K39" s="52">
        <v>1287914</v>
      </c>
      <c r="L39" s="52">
        <v>1443505</v>
      </c>
      <c r="M39" s="52">
        <v>1106986</v>
      </c>
      <c r="N39" s="52">
        <v>1658130</v>
      </c>
      <c r="O39" s="52">
        <v>1611487</v>
      </c>
      <c r="P39" s="52">
        <v>1127764</v>
      </c>
      <c r="Q39" s="52">
        <v>1839279</v>
      </c>
      <c r="R39" s="52">
        <v>1934054</v>
      </c>
      <c r="S39" s="52">
        <v>2012476</v>
      </c>
      <c r="T39" s="52">
        <v>1814988</v>
      </c>
      <c r="U39" s="52">
        <v>1548937</v>
      </c>
      <c r="V39" s="52">
        <v>1383892</v>
      </c>
      <c r="W39" s="52">
        <v>2461021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9205</v>
      </c>
      <c r="D40" s="52">
        <v>9132</v>
      </c>
      <c r="E40" s="52">
        <v>18269</v>
      </c>
      <c r="F40" s="52">
        <v>4170</v>
      </c>
      <c r="G40" s="52">
        <v>13035</v>
      </c>
      <c r="H40" s="52">
        <v>14370</v>
      </c>
      <c r="I40" s="52">
        <v>12912</v>
      </c>
      <c r="J40" s="52">
        <v>14999</v>
      </c>
      <c r="K40" s="52">
        <v>23405</v>
      </c>
      <c r="L40" s="52">
        <v>7142</v>
      </c>
      <c r="M40" s="52">
        <v>0</v>
      </c>
      <c r="N40" s="52">
        <v>21037</v>
      </c>
      <c r="O40" s="52">
        <v>19832</v>
      </c>
      <c r="P40" s="52">
        <v>47794</v>
      </c>
      <c r="Q40" s="52">
        <v>28450</v>
      </c>
      <c r="R40" s="52">
        <v>37498</v>
      </c>
      <c r="S40" s="52">
        <v>5548</v>
      </c>
      <c r="T40" s="52">
        <v>50213</v>
      </c>
      <c r="U40" s="52">
        <v>23058</v>
      </c>
      <c r="V40" s="52">
        <v>15143</v>
      </c>
      <c r="W40" s="52">
        <v>46341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190167</v>
      </c>
      <c r="D41" s="52">
        <v>4149</v>
      </c>
      <c r="E41" s="52">
        <v>48944</v>
      </c>
      <c r="F41" s="52">
        <v>117172</v>
      </c>
      <c r="G41" s="52">
        <v>99449</v>
      </c>
      <c r="H41" s="52">
        <v>96505</v>
      </c>
      <c r="I41" s="52">
        <v>0</v>
      </c>
      <c r="J41" s="52">
        <v>188802</v>
      </c>
      <c r="K41" s="52">
        <v>103915</v>
      </c>
      <c r="L41" s="52">
        <v>223713</v>
      </c>
      <c r="M41" s="52">
        <v>39307</v>
      </c>
      <c r="N41" s="52">
        <v>92058</v>
      </c>
      <c r="O41" s="52">
        <v>0</v>
      </c>
      <c r="P41" s="52">
        <v>0</v>
      </c>
      <c r="Q41" s="52">
        <v>90</v>
      </c>
      <c r="R41" s="52">
        <v>47742</v>
      </c>
      <c r="S41" s="52">
        <v>83042</v>
      </c>
      <c r="T41" s="52">
        <v>79093</v>
      </c>
      <c r="U41" s="52">
        <v>19927</v>
      </c>
      <c r="V41" s="52">
        <v>113208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103238</v>
      </c>
      <c r="D42" s="52">
        <v>2376</v>
      </c>
      <c r="E42" s="52">
        <v>67398</v>
      </c>
      <c r="F42" s="52">
        <v>36949</v>
      </c>
      <c r="G42" s="52">
        <v>71936</v>
      </c>
      <c r="H42" s="52">
        <v>86082</v>
      </c>
      <c r="I42" s="52">
        <v>0</v>
      </c>
      <c r="J42" s="52">
        <v>246337</v>
      </c>
      <c r="K42" s="52">
        <v>332122</v>
      </c>
      <c r="L42" s="52">
        <v>181448</v>
      </c>
      <c r="M42" s="52">
        <v>118893</v>
      </c>
      <c r="N42" s="52">
        <v>123030</v>
      </c>
      <c r="O42" s="52">
        <v>1</v>
      </c>
      <c r="P42" s="52">
        <v>0</v>
      </c>
      <c r="Q42" s="52">
        <v>1603</v>
      </c>
      <c r="R42" s="52">
        <v>214170</v>
      </c>
      <c r="S42" s="52">
        <v>224735</v>
      </c>
      <c r="T42" s="52">
        <v>204446</v>
      </c>
      <c r="U42" s="52">
        <v>96341</v>
      </c>
      <c r="V42" s="52">
        <v>241650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143854</v>
      </c>
      <c r="D44" s="52">
        <v>168528</v>
      </c>
      <c r="E44" s="52">
        <v>163156</v>
      </c>
      <c r="F44" s="52">
        <v>154754</v>
      </c>
      <c r="G44" s="52">
        <v>162957</v>
      </c>
      <c r="H44" s="52">
        <v>175547</v>
      </c>
      <c r="I44" s="52">
        <v>143073</v>
      </c>
      <c r="J44" s="52">
        <v>139160</v>
      </c>
      <c r="K44" s="52">
        <v>168670</v>
      </c>
      <c r="L44" s="52">
        <v>171272</v>
      </c>
      <c r="M44" s="52">
        <v>183059</v>
      </c>
      <c r="N44" s="52">
        <v>214611</v>
      </c>
      <c r="O44" s="52">
        <v>198979</v>
      </c>
      <c r="P44" s="52">
        <v>156933</v>
      </c>
      <c r="Q44" s="52">
        <v>145822</v>
      </c>
      <c r="R44" s="52">
        <v>165988</v>
      </c>
      <c r="S44" s="52">
        <v>234532</v>
      </c>
      <c r="T44" s="52">
        <v>278124</v>
      </c>
      <c r="U44" s="52">
        <v>299895</v>
      </c>
      <c r="V44" s="52">
        <v>275076</v>
      </c>
      <c r="W44" s="52">
        <v>243604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2673916</v>
      </c>
      <c r="D45" s="36">
        <v>2704969</v>
      </c>
      <c r="E45" s="36">
        <v>2697002</v>
      </c>
      <c r="F45" s="36">
        <v>2594581</v>
      </c>
      <c r="G45" s="36">
        <v>2719345</v>
      </c>
      <c r="H45" s="36">
        <v>3088617</v>
      </c>
      <c r="I45" s="36">
        <v>2155263</v>
      </c>
      <c r="J45" s="36">
        <v>2599450</v>
      </c>
      <c r="K45" s="36">
        <v>2888887</v>
      </c>
      <c r="L45" s="36">
        <v>2976866</v>
      </c>
      <c r="M45" s="36">
        <v>2276635</v>
      </c>
      <c r="N45" s="36">
        <v>2806832</v>
      </c>
      <c r="O45" s="36">
        <v>2397725</v>
      </c>
      <c r="P45" s="36">
        <v>2194732</v>
      </c>
      <c r="Q45" s="36">
        <v>3171412</v>
      </c>
      <c r="R45" s="36">
        <v>3493201</v>
      </c>
      <c r="S45" s="36">
        <v>3344197</v>
      </c>
      <c r="T45" s="36">
        <v>3135300</v>
      </c>
      <c r="U45" s="36">
        <v>2628893</v>
      </c>
      <c r="V45" s="36">
        <v>2867837</v>
      </c>
      <c r="W45" s="36">
        <v>3357572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517349</v>
      </c>
      <c r="D49" s="52">
        <v>549889</v>
      </c>
      <c r="E49" s="52">
        <v>522273</v>
      </c>
      <c r="F49" s="52">
        <v>439708</v>
      </c>
      <c r="G49" s="52">
        <v>415548</v>
      </c>
      <c r="H49" s="52">
        <v>491952</v>
      </c>
      <c r="I49" s="52">
        <v>476519</v>
      </c>
      <c r="J49" s="52">
        <v>637706</v>
      </c>
      <c r="K49" s="52">
        <v>460237</v>
      </c>
      <c r="L49" s="52">
        <v>520611</v>
      </c>
      <c r="M49" s="52">
        <v>316874</v>
      </c>
      <c r="N49" s="52">
        <v>460421</v>
      </c>
      <c r="O49" s="52">
        <v>310465</v>
      </c>
      <c r="P49" s="52">
        <v>491755</v>
      </c>
      <c r="Q49" s="52">
        <v>918168</v>
      </c>
      <c r="R49" s="52">
        <v>804309</v>
      </c>
      <c r="S49" s="52">
        <v>718627</v>
      </c>
      <c r="T49" s="52">
        <v>646308</v>
      </c>
      <c r="U49" s="52">
        <v>474125</v>
      </c>
      <c r="V49" s="52">
        <v>468662</v>
      </c>
      <c r="W49" s="52">
        <v>548800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847</v>
      </c>
      <c r="D51" s="52">
        <v>640</v>
      </c>
      <c r="E51" s="52">
        <v>10713</v>
      </c>
      <c r="F51" s="52">
        <v>19758</v>
      </c>
      <c r="G51" s="52">
        <v>19586</v>
      </c>
      <c r="H51" s="52">
        <v>37422</v>
      </c>
      <c r="I51" s="52">
        <v>31783</v>
      </c>
      <c r="J51" s="52">
        <v>39940</v>
      </c>
      <c r="K51" s="52">
        <v>21506</v>
      </c>
      <c r="L51" s="52">
        <v>26457</v>
      </c>
      <c r="M51" s="52">
        <v>13120</v>
      </c>
      <c r="N51" s="52">
        <v>17508</v>
      </c>
      <c r="O51" s="52">
        <v>10934</v>
      </c>
      <c r="P51" s="52">
        <v>6807</v>
      </c>
      <c r="Q51" s="52">
        <v>11989</v>
      </c>
      <c r="R51" s="52">
        <v>6270</v>
      </c>
      <c r="S51" s="52">
        <v>10582</v>
      </c>
      <c r="T51" s="52">
        <v>9798</v>
      </c>
      <c r="U51" s="52">
        <v>8252</v>
      </c>
      <c r="V51" s="52">
        <v>12329</v>
      </c>
      <c r="W51" s="52">
        <v>9170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418986</v>
      </c>
      <c r="D53" s="52">
        <v>544757</v>
      </c>
      <c r="E53" s="52">
        <v>478341</v>
      </c>
      <c r="F53" s="52">
        <v>389420</v>
      </c>
      <c r="G53" s="52">
        <v>357956</v>
      </c>
      <c r="H53" s="52">
        <v>422722</v>
      </c>
      <c r="I53" s="52">
        <v>472674</v>
      </c>
      <c r="J53" s="52">
        <v>478572</v>
      </c>
      <c r="K53" s="52">
        <v>332816</v>
      </c>
      <c r="L53" s="52">
        <v>399404</v>
      </c>
      <c r="M53" s="52">
        <v>272586</v>
      </c>
      <c r="N53" s="52">
        <v>398345</v>
      </c>
      <c r="O53" s="52">
        <v>306689</v>
      </c>
      <c r="P53" s="52">
        <v>471762</v>
      </c>
      <c r="Q53" s="52">
        <v>903310</v>
      </c>
      <c r="R53" s="52">
        <v>687961</v>
      </c>
      <c r="S53" s="52">
        <v>609730</v>
      </c>
      <c r="T53" s="52">
        <v>537885</v>
      </c>
      <c r="U53" s="52">
        <v>432846</v>
      </c>
      <c r="V53" s="52">
        <v>364545</v>
      </c>
      <c r="W53" s="52">
        <v>538656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2854</v>
      </c>
      <c r="D54" s="52">
        <v>2944</v>
      </c>
      <c r="E54" s="52">
        <v>5733</v>
      </c>
      <c r="F54" s="52">
        <v>1251</v>
      </c>
      <c r="G54" s="52">
        <v>3806</v>
      </c>
      <c r="H54" s="52">
        <v>4679</v>
      </c>
      <c r="I54" s="52">
        <v>3845</v>
      </c>
      <c r="J54" s="52">
        <v>5191</v>
      </c>
      <c r="K54" s="52">
        <v>6049</v>
      </c>
      <c r="L54" s="52">
        <v>1977</v>
      </c>
      <c r="M54" s="52">
        <v>0</v>
      </c>
      <c r="N54" s="52">
        <v>5055</v>
      </c>
      <c r="O54" s="52">
        <v>3776</v>
      </c>
      <c r="P54" s="52">
        <v>19993</v>
      </c>
      <c r="Q54" s="52">
        <v>13971</v>
      </c>
      <c r="R54" s="52">
        <v>13339</v>
      </c>
      <c r="S54" s="52">
        <v>1683</v>
      </c>
      <c r="T54" s="52">
        <v>14883</v>
      </c>
      <c r="U54" s="52">
        <v>6445</v>
      </c>
      <c r="V54" s="52">
        <v>3989</v>
      </c>
      <c r="W54" s="52">
        <v>10144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61903</v>
      </c>
      <c r="D55" s="52">
        <v>1391</v>
      </c>
      <c r="E55" s="52">
        <v>16070</v>
      </c>
      <c r="F55" s="52">
        <v>37281</v>
      </c>
      <c r="G55" s="52">
        <v>31210</v>
      </c>
      <c r="H55" s="52">
        <v>34118</v>
      </c>
      <c r="I55" s="52">
        <v>0</v>
      </c>
      <c r="J55" s="52">
        <v>66794</v>
      </c>
      <c r="K55" s="52">
        <v>28925</v>
      </c>
      <c r="L55" s="52">
        <v>65834</v>
      </c>
      <c r="M55" s="52">
        <v>11004</v>
      </c>
      <c r="N55" s="52">
        <v>24405</v>
      </c>
      <c r="O55" s="52">
        <v>0</v>
      </c>
      <c r="P55" s="52">
        <v>0</v>
      </c>
      <c r="Q55" s="52">
        <v>47</v>
      </c>
      <c r="R55" s="52">
        <v>18777</v>
      </c>
      <c r="S55" s="52">
        <v>28927</v>
      </c>
      <c r="T55" s="52">
        <v>26093</v>
      </c>
      <c r="U55" s="52">
        <v>5970</v>
      </c>
      <c r="V55" s="52">
        <v>31943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33606</v>
      </c>
      <c r="D56" s="52">
        <v>797</v>
      </c>
      <c r="E56" s="52">
        <v>22129</v>
      </c>
      <c r="F56" s="52">
        <v>11756</v>
      </c>
      <c r="G56" s="52">
        <v>22576</v>
      </c>
      <c r="H56" s="52">
        <v>30433</v>
      </c>
      <c r="I56" s="52">
        <v>0</v>
      </c>
      <c r="J56" s="52">
        <v>87149</v>
      </c>
      <c r="K56" s="52">
        <v>92447</v>
      </c>
      <c r="L56" s="52">
        <v>53396</v>
      </c>
      <c r="M56" s="52">
        <v>33284</v>
      </c>
      <c r="N56" s="52">
        <v>32616</v>
      </c>
      <c r="O56" s="52">
        <v>0</v>
      </c>
      <c r="P56" s="52">
        <v>0</v>
      </c>
      <c r="Q56" s="52">
        <v>840</v>
      </c>
      <c r="R56" s="52">
        <v>84232</v>
      </c>
      <c r="S56" s="52">
        <v>78287</v>
      </c>
      <c r="T56" s="52">
        <v>67447</v>
      </c>
      <c r="U56" s="52">
        <v>28864</v>
      </c>
      <c r="V56" s="52">
        <v>68185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4627</v>
      </c>
      <c r="D58" s="52">
        <v>8324</v>
      </c>
      <c r="E58" s="52">
        <v>7549</v>
      </c>
      <c r="F58" s="52">
        <v>5969</v>
      </c>
      <c r="G58" s="52">
        <v>5600</v>
      </c>
      <c r="H58" s="52">
        <v>6795</v>
      </c>
      <c r="I58" s="52">
        <v>5933</v>
      </c>
      <c r="J58" s="52">
        <v>18112</v>
      </c>
      <c r="K58" s="52">
        <v>13237</v>
      </c>
      <c r="L58" s="52">
        <v>14620</v>
      </c>
      <c r="M58" s="52">
        <v>11870</v>
      </c>
      <c r="N58" s="52">
        <v>16228</v>
      </c>
      <c r="O58" s="52">
        <v>10583</v>
      </c>
      <c r="P58" s="52">
        <v>12699</v>
      </c>
      <c r="Q58" s="52">
        <v>15962</v>
      </c>
      <c r="R58" s="52">
        <v>16510</v>
      </c>
      <c r="S58" s="52">
        <v>22498</v>
      </c>
      <c r="T58" s="52">
        <v>25701</v>
      </c>
      <c r="U58" s="52">
        <v>23245</v>
      </c>
      <c r="V58" s="52">
        <v>17529</v>
      </c>
      <c r="W58" s="52">
        <v>15871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512722</v>
      </c>
      <c r="D59" s="36">
        <v>541565</v>
      </c>
      <c r="E59" s="36">
        <v>514724</v>
      </c>
      <c r="F59" s="36">
        <v>433739</v>
      </c>
      <c r="G59" s="36">
        <v>409948</v>
      </c>
      <c r="H59" s="36">
        <v>485157</v>
      </c>
      <c r="I59" s="36">
        <v>470586</v>
      </c>
      <c r="J59" s="36">
        <v>619594</v>
      </c>
      <c r="K59" s="36">
        <v>447000</v>
      </c>
      <c r="L59" s="36">
        <v>505991</v>
      </c>
      <c r="M59" s="36">
        <v>305004</v>
      </c>
      <c r="N59" s="36">
        <v>444193</v>
      </c>
      <c r="O59" s="36">
        <v>299882</v>
      </c>
      <c r="P59" s="36">
        <v>479056</v>
      </c>
      <c r="Q59" s="36">
        <v>902206</v>
      </c>
      <c r="R59" s="36">
        <v>787799</v>
      </c>
      <c r="S59" s="36">
        <v>696129</v>
      </c>
      <c r="T59" s="36">
        <v>620607</v>
      </c>
      <c r="U59" s="36">
        <v>450880</v>
      </c>
      <c r="V59" s="36">
        <v>451133</v>
      </c>
      <c r="W59" s="36">
        <v>532929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1071948</v>
      </c>
      <c r="D63" s="52">
        <v>1090021</v>
      </c>
      <c r="E63" s="52">
        <v>1068391</v>
      </c>
      <c r="F63" s="52">
        <v>942279</v>
      </c>
      <c r="G63" s="52">
        <v>908563</v>
      </c>
      <c r="H63" s="52">
        <v>899567</v>
      </c>
      <c r="I63" s="52">
        <v>952962</v>
      </c>
      <c r="J63" s="52">
        <v>1164852</v>
      </c>
      <c r="K63" s="52">
        <v>1193200</v>
      </c>
      <c r="L63" s="52">
        <v>1248502</v>
      </c>
      <c r="M63" s="52">
        <v>815024</v>
      </c>
      <c r="N63" s="52">
        <v>1276330</v>
      </c>
      <c r="O63" s="52">
        <v>950075</v>
      </c>
      <c r="P63" s="52">
        <v>399691</v>
      </c>
      <c r="Q63" s="52">
        <v>833794</v>
      </c>
      <c r="R63" s="52">
        <v>1240743</v>
      </c>
      <c r="S63" s="52">
        <v>1344319</v>
      </c>
      <c r="T63" s="52">
        <v>1312790</v>
      </c>
      <c r="U63" s="52">
        <v>1108414</v>
      </c>
      <c r="V63" s="52">
        <v>1192292</v>
      </c>
      <c r="W63" s="52">
        <v>1625818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46977</v>
      </c>
      <c r="D65" s="52">
        <v>47150</v>
      </c>
      <c r="E65" s="52">
        <v>62436</v>
      </c>
      <c r="F65" s="52">
        <v>70809</v>
      </c>
      <c r="G65" s="52">
        <v>73106</v>
      </c>
      <c r="H65" s="52">
        <v>88915</v>
      </c>
      <c r="I65" s="52">
        <v>65665</v>
      </c>
      <c r="J65" s="52">
        <v>56785</v>
      </c>
      <c r="K65" s="52">
        <v>76476</v>
      </c>
      <c r="L65" s="52">
        <v>92682</v>
      </c>
      <c r="M65" s="52">
        <v>100175</v>
      </c>
      <c r="N65" s="52">
        <v>97810</v>
      </c>
      <c r="O65" s="52">
        <v>109969</v>
      </c>
      <c r="P65" s="52">
        <v>94869</v>
      </c>
      <c r="Q65" s="52">
        <v>85854</v>
      </c>
      <c r="R65" s="52">
        <v>108273</v>
      </c>
      <c r="S65" s="52">
        <v>150140</v>
      </c>
      <c r="T65" s="52">
        <v>156427</v>
      </c>
      <c r="U65" s="52">
        <v>146817</v>
      </c>
      <c r="V65" s="52">
        <v>140972</v>
      </c>
      <c r="W65" s="52">
        <v>136410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932355</v>
      </c>
      <c r="D67" s="52">
        <f t="shared" si="0"/>
        <v>1144668</v>
      </c>
      <c r="E67" s="52">
        <f t="shared" si="0"/>
        <v>1046016</v>
      </c>
      <c r="F67" s="52">
        <f t="shared" si="0"/>
        <v>909161</v>
      </c>
      <c r="G67" s="52">
        <f t="shared" si="0"/>
        <v>867830</v>
      </c>
      <c r="H67" s="52">
        <f t="shared" si="0"/>
        <v>875421</v>
      </c>
      <c r="I67" s="52">
        <f t="shared" si="0"/>
        <v>1114567</v>
      </c>
      <c r="J67" s="52">
        <f t="shared" si="0"/>
        <v>904507</v>
      </c>
      <c r="K67" s="52">
        <f t="shared" si="0"/>
        <v>955098</v>
      </c>
      <c r="L67" s="52">
        <f t="shared" si="0"/>
        <v>1044101</v>
      </c>
      <c r="M67" s="52">
        <f t="shared" si="0"/>
        <v>834400</v>
      </c>
      <c r="N67" s="52">
        <f t="shared" si="0"/>
        <v>1259785</v>
      </c>
      <c r="O67" s="52">
        <f t="shared" si="0"/>
        <v>1304798</v>
      </c>
      <c r="P67" s="52">
        <f t="shared" si="0"/>
        <v>656002</v>
      </c>
      <c r="Q67" s="52">
        <f t="shared" si="0"/>
        <v>935969</v>
      </c>
      <c r="R67" s="52">
        <f t="shared" ref="R67:V67" si="1">R39-R53</f>
        <v>1246093</v>
      </c>
      <c r="S67" s="52">
        <f t="shared" si="1"/>
        <v>1402746</v>
      </c>
      <c r="T67" s="52">
        <f t="shared" si="1"/>
        <v>1277103</v>
      </c>
      <c r="U67" s="52">
        <f t="shared" si="1"/>
        <v>1116091</v>
      </c>
      <c r="V67" s="52">
        <f t="shared" si="1"/>
        <v>1019347</v>
      </c>
      <c r="W67" s="52">
        <f t="shared" ref="W67" si="2">W39-W53</f>
        <v>1922365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6351</v>
      </c>
      <c r="D68" s="52">
        <f t="shared" si="3"/>
        <v>6188</v>
      </c>
      <c r="E68" s="52">
        <f t="shared" si="3"/>
        <v>12536</v>
      </c>
      <c r="F68" s="52">
        <f t="shared" si="3"/>
        <v>2919</v>
      </c>
      <c r="G68" s="52">
        <f t="shared" si="3"/>
        <v>9229</v>
      </c>
      <c r="H68" s="52">
        <f t="shared" si="3"/>
        <v>9691</v>
      </c>
      <c r="I68" s="52">
        <f t="shared" si="3"/>
        <v>9067</v>
      </c>
      <c r="J68" s="52">
        <f t="shared" si="3"/>
        <v>9808</v>
      </c>
      <c r="K68" s="52">
        <f t="shared" si="3"/>
        <v>17356</v>
      </c>
      <c r="L68" s="52">
        <f t="shared" si="3"/>
        <v>5165</v>
      </c>
      <c r="M68" s="52">
        <f t="shared" si="3"/>
        <v>0</v>
      </c>
      <c r="N68" s="52">
        <f t="shared" si="3"/>
        <v>15982</v>
      </c>
      <c r="O68" s="52">
        <f t="shared" si="3"/>
        <v>16056</v>
      </c>
      <c r="P68" s="52">
        <f t="shared" si="3"/>
        <v>27801</v>
      </c>
      <c r="Q68" s="52">
        <f t="shared" si="3"/>
        <v>14479</v>
      </c>
      <c r="R68" s="52">
        <f t="shared" ref="R68:V68" si="4">R40-R54</f>
        <v>24159</v>
      </c>
      <c r="S68" s="52">
        <f t="shared" si="4"/>
        <v>3865</v>
      </c>
      <c r="T68" s="52">
        <f t="shared" si="4"/>
        <v>35330</v>
      </c>
      <c r="U68" s="52">
        <f t="shared" si="4"/>
        <v>16613</v>
      </c>
      <c r="V68" s="52">
        <f t="shared" si="4"/>
        <v>11154</v>
      </c>
      <c r="W68" s="52">
        <f t="shared" ref="W68" si="5">W40-W54</f>
        <v>36197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128264</v>
      </c>
      <c r="D69" s="52">
        <f t="shared" si="6"/>
        <v>2758</v>
      </c>
      <c r="E69" s="52">
        <f t="shared" si="6"/>
        <v>32874</v>
      </c>
      <c r="F69" s="52">
        <f t="shared" si="6"/>
        <v>79891</v>
      </c>
      <c r="G69" s="52">
        <f t="shared" si="6"/>
        <v>68239</v>
      </c>
      <c r="H69" s="52">
        <f t="shared" si="6"/>
        <v>62387</v>
      </c>
      <c r="I69" s="52">
        <f t="shared" si="6"/>
        <v>0</v>
      </c>
      <c r="J69" s="52">
        <f t="shared" si="6"/>
        <v>122008</v>
      </c>
      <c r="K69" s="52">
        <f t="shared" si="6"/>
        <v>74990</v>
      </c>
      <c r="L69" s="52">
        <f t="shared" si="6"/>
        <v>157879</v>
      </c>
      <c r="M69" s="52">
        <f t="shared" si="6"/>
        <v>28303</v>
      </c>
      <c r="N69" s="52">
        <f t="shared" si="6"/>
        <v>67653</v>
      </c>
      <c r="O69" s="52">
        <f t="shared" si="6"/>
        <v>0</v>
      </c>
      <c r="P69" s="52">
        <f t="shared" si="6"/>
        <v>0</v>
      </c>
      <c r="Q69" s="52">
        <f t="shared" si="6"/>
        <v>43</v>
      </c>
      <c r="R69" s="52">
        <f t="shared" ref="R69:V69" si="7">R41-R55</f>
        <v>28965</v>
      </c>
      <c r="S69" s="52">
        <f t="shared" si="7"/>
        <v>54115</v>
      </c>
      <c r="T69" s="52">
        <f t="shared" si="7"/>
        <v>53000</v>
      </c>
      <c r="U69" s="52">
        <f t="shared" si="7"/>
        <v>13957</v>
      </c>
      <c r="V69" s="52">
        <f t="shared" si="7"/>
        <v>81265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69632</v>
      </c>
      <c r="D70" s="52">
        <f t="shared" si="9"/>
        <v>1579</v>
      </c>
      <c r="E70" s="52">
        <f t="shared" si="9"/>
        <v>45269</v>
      </c>
      <c r="F70" s="52">
        <f t="shared" si="9"/>
        <v>25193</v>
      </c>
      <c r="G70" s="52">
        <f t="shared" si="9"/>
        <v>49360</v>
      </c>
      <c r="H70" s="52">
        <f t="shared" si="9"/>
        <v>55649</v>
      </c>
      <c r="I70" s="52">
        <f t="shared" si="9"/>
        <v>0</v>
      </c>
      <c r="J70" s="52">
        <f t="shared" si="9"/>
        <v>159188</v>
      </c>
      <c r="K70" s="52">
        <f t="shared" si="9"/>
        <v>239675</v>
      </c>
      <c r="L70" s="52">
        <f t="shared" si="9"/>
        <v>128052</v>
      </c>
      <c r="M70" s="52">
        <f t="shared" si="9"/>
        <v>85609</v>
      </c>
      <c r="N70" s="52">
        <f t="shared" si="9"/>
        <v>90414</v>
      </c>
      <c r="O70" s="52">
        <f t="shared" si="9"/>
        <v>1</v>
      </c>
      <c r="P70" s="52">
        <f t="shared" si="9"/>
        <v>0</v>
      </c>
      <c r="Q70" s="52">
        <f t="shared" si="9"/>
        <v>763</v>
      </c>
      <c r="R70" s="52">
        <f t="shared" ref="R70:V70" si="10">R42-R56</f>
        <v>129938</v>
      </c>
      <c r="S70" s="52">
        <f t="shared" si="10"/>
        <v>146448</v>
      </c>
      <c r="T70" s="52">
        <f t="shared" si="10"/>
        <v>136999</v>
      </c>
      <c r="U70" s="52">
        <f t="shared" si="10"/>
        <v>67477</v>
      </c>
      <c r="V70" s="52">
        <f t="shared" si="10"/>
        <v>173465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139227</v>
      </c>
      <c r="D72" s="52">
        <v>160204</v>
      </c>
      <c r="E72" s="52">
        <v>155607</v>
      </c>
      <c r="F72" s="52">
        <v>148785</v>
      </c>
      <c r="G72" s="52">
        <v>157357</v>
      </c>
      <c r="H72" s="52">
        <v>168752</v>
      </c>
      <c r="I72" s="52">
        <v>137140</v>
      </c>
      <c r="J72" s="52">
        <v>121048</v>
      </c>
      <c r="K72" s="52">
        <v>155433</v>
      </c>
      <c r="L72" s="52">
        <v>156652</v>
      </c>
      <c r="M72" s="52">
        <v>171189</v>
      </c>
      <c r="N72" s="52">
        <v>198383</v>
      </c>
      <c r="O72" s="52">
        <v>188396</v>
      </c>
      <c r="P72" s="52">
        <v>144234</v>
      </c>
      <c r="Q72" s="52">
        <v>129860</v>
      </c>
      <c r="R72" s="52">
        <v>149478</v>
      </c>
      <c r="S72" s="52">
        <v>212034</v>
      </c>
      <c r="T72" s="52">
        <v>252423</v>
      </c>
      <c r="U72" s="52">
        <v>276650</v>
      </c>
      <c r="V72" s="52">
        <v>257547</v>
      </c>
      <c r="W72" s="52">
        <v>227733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2161194</v>
      </c>
      <c r="D73" s="36">
        <v>2163404</v>
      </c>
      <c r="E73" s="36">
        <v>2182278</v>
      </c>
      <c r="F73" s="36">
        <v>2160842</v>
      </c>
      <c r="G73" s="36">
        <v>2309397</v>
      </c>
      <c r="H73" s="36">
        <v>2603460</v>
      </c>
      <c r="I73" s="36">
        <v>1684677</v>
      </c>
      <c r="J73" s="36">
        <v>1979856</v>
      </c>
      <c r="K73" s="36">
        <v>2441887</v>
      </c>
      <c r="L73" s="36">
        <v>2470875</v>
      </c>
      <c r="M73" s="36">
        <v>1971631</v>
      </c>
      <c r="N73" s="36">
        <v>2362639</v>
      </c>
      <c r="O73" s="36">
        <v>2097843</v>
      </c>
      <c r="P73" s="36">
        <v>1715676</v>
      </c>
      <c r="Q73" s="36">
        <v>2269206</v>
      </c>
      <c r="R73" s="36">
        <v>2705402</v>
      </c>
      <c r="S73" s="36">
        <v>2648068</v>
      </c>
      <c r="T73" s="36">
        <v>2514693</v>
      </c>
      <c r="U73" s="36">
        <v>2178013</v>
      </c>
      <c r="V73" s="36">
        <v>2416704</v>
      </c>
      <c r="W73" s="36">
        <v>2824643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244943</v>
      </c>
      <c r="I79" s="52">
        <f>RES_hhdet_numvin!I64</f>
        <v>471840</v>
      </c>
      <c r="J79" s="52">
        <f>RES_hhdet_numvin!J64</f>
        <v>835707</v>
      </c>
      <c r="K79" s="52">
        <f>RES_hhdet_numvin!K64</f>
        <v>955895</v>
      </c>
      <c r="L79" s="52">
        <f>RES_hhdet_numvin!L64</f>
        <v>1194236</v>
      </c>
      <c r="M79" s="52">
        <f>RES_hhdet_numvin!M64</f>
        <v>855556</v>
      </c>
      <c r="N79" s="52">
        <f>RES_hhdet_numvin!N64</f>
        <v>1427648</v>
      </c>
      <c r="O79" s="52">
        <f>RES_hhdet_numvin!O64</f>
        <v>1102971</v>
      </c>
      <c r="P79" s="52">
        <f>RES_hhdet_numvin!P64</f>
        <v>816798</v>
      </c>
      <c r="Q79" s="52">
        <f>RES_hhdet_numvin!Q64</f>
        <v>1659576</v>
      </c>
      <c r="R79" s="52">
        <f>RES_hhdet_numvin!R64</f>
        <v>1982641</v>
      </c>
      <c r="S79" s="52">
        <f>RES_hhdet_numvin!S64</f>
        <v>2030711</v>
      </c>
      <c r="T79" s="52">
        <f>RES_hhdet_numvin!T64</f>
        <v>1946183</v>
      </c>
      <c r="U79" s="52">
        <f>RES_hhdet_numvin!U64</f>
        <v>1579446</v>
      </c>
      <c r="V79" s="52">
        <f>RES_hhdet_numvin!V64</f>
        <v>1660551</v>
      </c>
      <c r="W79" s="52">
        <f>RES_hhdet_numvin!W64</f>
        <v>2174618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32183</v>
      </c>
      <c r="Q82" s="138">
        <f>RES_hhdet_numvin!Q67</f>
        <v>53337</v>
      </c>
      <c r="R82" s="138">
        <f>RES_hhdet_numvin!R67</f>
        <v>84059</v>
      </c>
      <c r="S82" s="138">
        <f>RES_hhdet_numvin!S67</f>
        <v>138504</v>
      </c>
      <c r="T82" s="138">
        <f>RES_hhdet_numvin!T67</f>
        <v>155943</v>
      </c>
      <c r="U82" s="138">
        <f>RES_hhdet_numvin!U67</f>
        <v>151874</v>
      </c>
      <c r="V82" s="138">
        <f>RES_hhdet_numvin!V67</f>
        <v>152723</v>
      </c>
      <c r="W82" s="138">
        <f>RES_hhdet_numvin!W67</f>
        <v>145580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157823</v>
      </c>
      <c r="I84" s="138">
        <f>RES_hhdet_numvin!I69</f>
        <v>468102</v>
      </c>
      <c r="J84" s="138">
        <f>RES_hhdet_numvin!J69</f>
        <v>549836</v>
      </c>
      <c r="K84" s="138">
        <f>RES_hhdet_numvin!K69</f>
        <v>635897</v>
      </c>
      <c r="L84" s="138">
        <f>RES_hhdet_numvin!L69</f>
        <v>879354</v>
      </c>
      <c r="M84" s="138">
        <f>RES_hhdet_numvin!M69</f>
        <v>745109</v>
      </c>
      <c r="N84" s="138">
        <f>RES_hhdet_numvin!N69</f>
        <v>1273266</v>
      </c>
      <c r="O84" s="138">
        <f>RES_hhdet_numvin!O69</f>
        <v>1292189</v>
      </c>
      <c r="P84" s="138">
        <f>RES_hhdet_numvin!P69</f>
        <v>980358</v>
      </c>
      <c r="Q84" s="138">
        <f>RES_hhdet_numvin!Q69</f>
        <v>1732368</v>
      </c>
      <c r="R84" s="138">
        <f>RES_hhdet_numvin!R69</f>
        <v>1856677</v>
      </c>
      <c r="S84" s="138">
        <f>RES_hhdet_numvin!S69</f>
        <v>1953127</v>
      </c>
      <c r="T84" s="138">
        <f>RES_hhdet_numvin!T69</f>
        <v>1792343</v>
      </c>
      <c r="U84" s="138">
        <f>RES_hhdet_numvin!U69</f>
        <v>1544434</v>
      </c>
      <c r="V84" s="138">
        <f>RES_hhdet_numvin!V69</f>
        <v>1383105</v>
      </c>
      <c r="W84" s="138">
        <f>RES_hhdet_numvin!W69</f>
        <v>2461021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1746</v>
      </c>
      <c r="I85" s="138">
        <f>RES_hhdet_numvin!I70</f>
        <v>3808</v>
      </c>
      <c r="J85" s="138">
        <f>RES_hhdet_numvin!J70</f>
        <v>5962</v>
      </c>
      <c r="K85" s="138">
        <f>RES_hhdet_numvin!K70</f>
        <v>11554</v>
      </c>
      <c r="L85" s="138">
        <f>RES_hhdet_numvin!L70</f>
        <v>4354</v>
      </c>
      <c r="M85" s="138">
        <f>RES_hhdet_numvin!M70</f>
        <v>0</v>
      </c>
      <c r="N85" s="138">
        <f>RES_hhdet_numvin!N70</f>
        <v>16162</v>
      </c>
      <c r="O85" s="138">
        <f>RES_hhdet_numvin!O70</f>
        <v>15913</v>
      </c>
      <c r="P85" s="138">
        <f>RES_hhdet_numvin!P70</f>
        <v>41552</v>
      </c>
      <c r="Q85" s="138">
        <f>RES_hhdet_numvin!Q70</f>
        <v>26802</v>
      </c>
      <c r="R85" s="138">
        <f>RES_hhdet_numvin!R70</f>
        <v>36003</v>
      </c>
      <c r="S85" s="138">
        <f>RES_hhdet_numvin!S70</f>
        <v>5391</v>
      </c>
      <c r="T85" s="138">
        <f>RES_hhdet_numvin!T70</f>
        <v>49591</v>
      </c>
      <c r="U85" s="138">
        <f>RES_hhdet_numvin!U70</f>
        <v>22995</v>
      </c>
      <c r="V85" s="138">
        <f>RES_hhdet_numvin!V70</f>
        <v>15137</v>
      </c>
      <c r="W85" s="138">
        <f>RES_hhdet_numvin!W70</f>
        <v>46341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52287</v>
      </c>
      <c r="T88" s="138">
        <f>RES_hhdet_numvin!T73</f>
        <v>74922</v>
      </c>
      <c r="U88" s="138">
        <f>RES_hhdet_numvin!U73</f>
        <v>19617</v>
      </c>
      <c r="V88" s="138">
        <f>RES_hhdet_numvin!V73</f>
        <v>112989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141507</v>
      </c>
      <c r="T89" s="138">
        <f>RES_hhdet_numvin!T74</f>
        <v>193664</v>
      </c>
      <c r="U89" s="138">
        <f>RES_hhdet_numvin!U74</f>
        <v>94835</v>
      </c>
      <c r="V89" s="138">
        <f>RES_hhdet_numvin!V74</f>
        <v>241179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46026</v>
      </c>
      <c r="Q93" s="138">
        <f>RES_hhdet_numvin!Q78</f>
        <v>72974</v>
      </c>
      <c r="R93" s="138">
        <f>RES_hhdet_numvin!R78</f>
        <v>110005</v>
      </c>
      <c r="S93" s="138">
        <f>RES_hhdet_numvin!S78</f>
        <v>182019</v>
      </c>
      <c r="T93" s="138">
        <f>RES_hhdet_numvin!T78</f>
        <v>245466</v>
      </c>
      <c r="U93" s="138">
        <f>RES_hhdet_numvin!U78</f>
        <v>285734</v>
      </c>
      <c r="V93" s="138">
        <f>RES_hhdet_numvin!V78</f>
        <v>273699</v>
      </c>
      <c r="W93" s="138">
        <f>RES_hhdet_numvin!W78</f>
        <v>243604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700676</v>
      </c>
      <c r="Q94" s="39">
        <f>RES_hhdet_numvin!Q79</f>
        <v>1767090</v>
      </c>
      <c r="R94" s="39">
        <f>RES_hhdet_numvin!R79</f>
        <v>2553098</v>
      </c>
      <c r="S94" s="39">
        <f>RES_hhdet_numvin!S79</f>
        <v>2833940</v>
      </c>
      <c r="T94" s="39">
        <f>RES_hhdet_numvin!T79</f>
        <v>2880224</v>
      </c>
      <c r="U94" s="39">
        <f>RES_hhdet_numvin!U79</f>
        <v>2536662</v>
      </c>
      <c r="V94" s="39">
        <f>RES_hhdet_numvin!V79</f>
        <v>2850531</v>
      </c>
      <c r="W94" s="39">
        <f>RES_hhdet_numvin!W79</f>
        <v>3357572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24931.558399904225</v>
      </c>
      <c r="C98" s="117">
        <f t="shared" si="12"/>
        <v>26327.425703143406</v>
      </c>
      <c r="D98" s="117">
        <f t="shared" si="12"/>
        <v>26363.340877520128</v>
      </c>
      <c r="E98" s="117">
        <f t="shared" si="12"/>
        <v>26489.7751403617</v>
      </c>
      <c r="F98" s="117">
        <f t="shared" si="12"/>
        <v>25796.858683770766</v>
      </c>
      <c r="G98" s="117">
        <f t="shared" si="12"/>
        <v>25047.532185352859</v>
      </c>
      <c r="H98" s="117">
        <f t="shared" si="12"/>
        <v>24423.234766073547</v>
      </c>
      <c r="I98" s="117">
        <f t="shared" si="12"/>
        <v>22742.738557120836</v>
      </c>
      <c r="J98" s="117">
        <f t="shared" si="12"/>
        <v>23898.553202697265</v>
      </c>
      <c r="K98" s="117">
        <f t="shared" si="12"/>
        <v>23684.481129442054</v>
      </c>
      <c r="L98" s="117">
        <f t="shared" si="12"/>
        <v>25916.096695258926</v>
      </c>
      <c r="M98" s="117">
        <f t="shared" si="12"/>
        <v>21632.911241932485</v>
      </c>
      <c r="N98" s="117">
        <f t="shared" si="12"/>
        <v>23559.434158321295</v>
      </c>
      <c r="O98" s="117">
        <f t="shared" si="12"/>
        <v>24384.963592309829</v>
      </c>
      <c r="P98" s="117">
        <f t="shared" si="12"/>
        <v>20029.134488830576</v>
      </c>
      <c r="Q98" s="117">
        <f t="shared" si="12"/>
        <v>21491.497442883665</v>
      </c>
      <c r="R98" s="117">
        <f t="shared" ref="R98:V98" si="13">R99+R102+R104+R113</f>
        <v>23912.749522556587</v>
      </c>
      <c r="S98" s="117">
        <f t="shared" si="13"/>
        <v>23532.429656424709</v>
      </c>
      <c r="T98" s="117">
        <f t="shared" si="13"/>
        <v>24163.399353584588</v>
      </c>
      <c r="U98" s="117">
        <f t="shared" si="13"/>
        <v>24267.889650251418</v>
      </c>
      <c r="V98" s="117">
        <f t="shared" si="13"/>
        <v>23651.897708032473</v>
      </c>
      <c r="W98" s="117">
        <f t="shared" ref="W98" si="14">W99+W102+W104+W113</f>
        <v>27095.545354023274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20422.818186963548</v>
      </c>
      <c r="C99" s="122">
        <f t="shared" si="15"/>
        <v>21638.294179036689</v>
      </c>
      <c r="D99" s="122">
        <f t="shared" si="15"/>
        <v>21402.106517719676</v>
      </c>
      <c r="E99" s="122">
        <f t="shared" si="15"/>
        <v>21295.547135362707</v>
      </c>
      <c r="F99" s="122">
        <f t="shared" si="15"/>
        <v>20507.810080610441</v>
      </c>
      <c r="G99" s="122">
        <f t="shared" si="15"/>
        <v>19717.187958744587</v>
      </c>
      <c r="H99" s="122">
        <f t="shared" si="15"/>
        <v>19283.830519314968</v>
      </c>
      <c r="I99" s="122">
        <f t="shared" si="15"/>
        <v>17419.298255798727</v>
      </c>
      <c r="J99" s="122">
        <f t="shared" si="15"/>
        <v>18779.920682340897</v>
      </c>
      <c r="K99" s="122">
        <f t="shared" si="15"/>
        <v>18458.542670092687</v>
      </c>
      <c r="L99" s="122">
        <f t="shared" si="15"/>
        <v>20473.871994865385</v>
      </c>
      <c r="M99" s="122">
        <f t="shared" si="15"/>
        <v>16661.047475616135</v>
      </c>
      <c r="N99" s="122">
        <f t="shared" si="15"/>
        <v>18565.806865969422</v>
      </c>
      <c r="O99" s="122">
        <f t="shared" si="15"/>
        <v>19622.102124496407</v>
      </c>
      <c r="P99" s="122">
        <f t="shared" si="15"/>
        <v>15483.032745195778</v>
      </c>
      <c r="Q99" s="122">
        <f t="shared" si="15"/>
        <v>16871.756157597436</v>
      </c>
      <c r="R99" s="122">
        <f t="shared" ref="R99:V99" si="16">SUM(R100:R101)</f>
        <v>19077.760350310939</v>
      </c>
      <c r="S99" s="122">
        <f t="shared" si="16"/>
        <v>18461.578539357011</v>
      </c>
      <c r="T99" s="122">
        <f t="shared" si="16"/>
        <v>18761.690201463127</v>
      </c>
      <c r="U99" s="122">
        <f t="shared" si="16"/>
        <v>19107.467101794027</v>
      </c>
      <c r="V99" s="122">
        <f t="shared" si="16"/>
        <v>18599.799810370736</v>
      </c>
      <c r="W99" s="122">
        <f t="shared" ref="W99" si="17">SUM(W100:W101)</f>
        <v>21497.175698498919</v>
      </c>
      <c r="DA99" s="130" t="s">
        <v>1628</v>
      </c>
    </row>
    <row r="100" spans="1:105" ht="12" customHeight="1" x14ac:dyDescent="0.25">
      <c r="A100" s="97" t="s">
        <v>217</v>
      </c>
      <c r="B100" s="98">
        <v>20138.715725801441</v>
      </c>
      <c r="C100" s="98">
        <v>21336.334737316611</v>
      </c>
      <c r="D100" s="98">
        <v>21103.503782834017</v>
      </c>
      <c r="E100" s="98">
        <v>21001.01430560448</v>
      </c>
      <c r="F100" s="98">
        <v>20222.339370878763</v>
      </c>
      <c r="G100" s="98">
        <v>19441.881824455024</v>
      </c>
      <c r="H100" s="98">
        <v>19016.656625272884</v>
      </c>
      <c r="I100" s="98">
        <v>17178.382609026092</v>
      </c>
      <c r="J100" s="98">
        <v>18517.83616379301</v>
      </c>
      <c r="K100" s="98">
        <v>18199.264970668079</v>
      </c>
      <c r="L100" s="98">
        <v>20184.413384127649</v>
      </c>
      <c r="M100" s="98">
        <v>16425.105099735556</v>
      </c>
      <c r="N100" s="98">
        <v>18298.611868292555</v>
      </c>
      <c r="O100" s="98">
        <v>19335.143323515127</v>
      </c>
      <c r="P100" s="98">
        <v>15255.405434914423</v>
      </c>
      <c r="Q100" s="98">
        <v>16621.272414898584</v>
      </c>
      <c r="R100" s="98">
        <v>18794.501914558776</v>
      </c>
      <c r="S100" s="98">
        <v>18186.450860021963</v>
      </c>
      <c r="T100" s="98">
        <v>18479.508529507355</v>
      </c>
      <c r="U100" s="98">
        <v>18820.847108924936</v>
      </c>
      <c r="V100" s="98">
        <v>18318.067182797698</v>
      </c>
      <c r="W100" s="98">
        <v>21170.771814461317</v>
      </c>
      <c r="DA100" s="63" t="s">
        <v>1629</v>
      </c>
    </row>
    <row r="101" spans="1:105" ht="12" customHeight="1" x14ac:dyDescent="0.25">
      <c r="A101" s="97" t="s">
        <v>53</v>
      </c>
      <c r="B101" s="98">
        <v>284.10246116210715</v>
      </c>
      <c r="C101" s="98">
        <v>301.95944172007955</v>
      </c>
      <c r="D101" s="98">
        <v>298.60273488565923</v>
      </c>
      <c r="E101" s="98">
        <v>294.53282975822634</v>
      </c>
      <c r="F101" s="98">
        <v>285.47070973167797</v>
      </c>
      <c r="G101" s="98">
        <v>275.30613428956434</v>
      </c>
      <c r="H101" s="98">
        <v>267.17389404208433</v>
      </c>
      <c r="I101" s="98">
        <v>240.91564677263599</v>
      </c>
      <c r="J101" s="98">
        <v>262.08451854788768</v>
      </c>
      <c r="K101" s="98">
        <v>259.27769942460839</v>
      </c>
      <c r="L101" s="98">
        <v>289.45861073773506</v>
      </c>
      <c r="M101" s="98">
        <v>235.94237588057877</v>
      </c>
      <c r="N101" s="98">
        <v>267.19499767686767</v>
      </c>
      <c r="O101" s="98">
        <v>286.95880098127839</v>
      </c>
      <c r="P101" s="98">
        <v>227.62731028135485</v>
      </c>
      <c r="Q101" s="98">
        <v>250.48374269885224</v>
      </c>
      <c r="R101" s="98">
        <v>283.25843575216396</v>
      </c>
      <c r="S101" s="98">
        <v>275.12767933504739</v>
      </c>
      <c r="T101" s="98">
        <v>282.18167195577092</v>
      </c>
      <c r="U101" s="98">
        <v>286.61999286908986</v>
      </c>
      <c r="V101" s="98">
        <v>281.73262757303718</v>
      </c>
      <c r="W101" s="98">
        <v>326.40388403759977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19.096672242422805</v>
      </c>
      <c r="C102" s="122">
        <f t="shared" si="18"/>
        <v>19.09037923753187</v>
      </c>
      <c r="D102" s="122">
        <f t="shared" si="18"/>
        <v>19.130841277904693</v>
      </c>
      <c r="E102" s="122">
        <f t="shared" si="18"/>
        <v>37.38749204575992</v>
      </c>
      <c r="F102" s="122">
        <f t="shared" si="18"/>
        <v>21.235683098496327</v>
      </c>
      <c r="G102" s="122">
        <f t="shared" si="18"/>
        <v>23.62220122682578</v>
      </c>
      <c r="H102" s="122">
        <f t="shared" si="18"/>
        <v>37.721045111644543</v>
      </c>
      <c r="I102" s="122">
        <f t="shared" si="18"/>
        <v>29.637458024052894</v>
      </c>
      <c r="J102" s="122">
        <f t="shared" si="18"/>
        <v>32.925892105177674</v>
      </c>
      <c r="K102" s="122">
        <f t="shared" si="18"/>
        <v>34.108953042346123</v>
      </c>
      <c r="L102" s="122">
        <f t="shared" si="18"/>
        <v>40.282120905259646</v>
      </c>
      <c r="M102" s="122">
        <f t="shared" si="18"/>
        <v>42.445480407245718</v>
      </c>
      <c r="N102" s="122">
        <f t="shared" si="18"/>
        <v>41.58452288186637</v>
      </c>
      <c r="O102" s="122">
        <f t="shared" si="18"/>
        <v>40.085092356154455</v>
      </c>
      <c r="P102" s="122">
        <f t="shared" si="18"/>
        <v>38.000534506504366</v>
      </c>
      <c r="Q102" s="122">
        <f t="shared" si="18"/>
        <v>36.993646361467917</v>
      </c>
      <c r="R102" s="122">
        <f t="shared" si="18"/>
        <v>39.886966973406707</v>
      </c>
      <c r="S102" s="122">
        <f t="shared" si="18"/>
        <v>43.763253119382881</v>
      </c>
      <c r="T102" s="122">
        <f t="shared" si="18"/>
        <v>42.50668291560909</v>
      </c>
      <c r="U102" s="122">
        <f t="shared" si="18"/>
        <v>44.610679355310111</v>
      </c>
      <c r="V102" s="122">
        <f t="shared" si="18"/>
        <v>45.972254204410859</v>
      </c>
      <c r="W102" s="122">
        <f t="shared" si="18"/>
        <v>51.766171981082685</v>
      </c>
      <c r="DA102" s="130" t="s">
        <v>1631</v>
      </c>
    </row>
    <row r="103" spans="1:105" ht="12" customHeight="1" x14ac:dyDescent="0.25">
      <c r="A103" s="97" t="s">
        <v>53</v>
      </c>
      <c r="B103" s="98">
        <v>19.096672242422805</v>
      </c>
      <c r="C103" s="98">
        <v>19.09037923753187</v>
      </c>
      <c r="D103" s="98">
        <v>19.130841277904693</v>
      </c>
      <c r="E103" s="98">
        <v>37.38749204575992</v>
      </c>
      <c r="F103" s="98">
        <v>21.235683098496327</v>
      </c>
      <c r="G103" s="98">
        <v>23.62220122682578</v>
      </c>
      <c r="H103" s="98">
        <v>37.721045111644543</v>
      </c>
      <c r="I103" s="98">
        <v>29.637458024052894</v>
      </c>
      <c r="J103" s="98">
        <v>32.925892105177674</v>
      </c>
      <c r="K103" s="98">
        <v>34.108953042346123</v>
      </c>
      <c r="L103" s="98">
        <v>40.282120905259646</v>
      </c>
      <c r="M103" s="98">
        <v>42.445480407245718</v>
      </c>
      <c r="N103" s="98">
        <v>41.58452288186637</v>
      </c>
      <c r="O103" s="98">
        <v>40.085092356154455</v>
      </c>
      <c r="P103" s="98">
        <v>38.000534506504366</v>
      </c>
      <c r="Q103" s="98">
        <v>36.993646361467917</v>
      </c>
      <c r="R103" s="98">
        <v>39.886966973406707</v>
      </c>
      <c r="S103" s="98">
        <v>43.763253119382881</v>
      </c>
      <c r="T103" s="98">
        <v>42.50668291560909</v>
      </c>
      <c r="U103" s="98">
        <v>44.610679355310111</v>
      </c>
      <c r="V103" s="98">
        <v>45.972254204410859</v>
      </c>
      <c r="W103" s="98">
        <v>51.766171981082685</v>
      </c>
      <c r="DA103" s="63" t="s">
        <v>1632</v>
      </c>
    </row>
    <row r="104" spans="1:105" ht="12" customHeight="1" x14ac:dyDescent="0.25">
      <c r="A104" s="121" t="s">
        <v>55</v>
      </c>
      <c r="B104" s="122">
        <v>3376.7443411486506</v>
      </c>
      <c r="C104" s="122">
        <v>3492.505439760449</v>
      </c>
      <c r="D104" s="122">
        <v>3704.0488477721769</v>
      </c>
      <c r="E104" s="122">
        <v>3864.6921984547612</v>
      </c>
      <c r="F104" s="122">
        <v>3928.7524343485652</v>
      </c>
      <c r="G104" s="122">
        <v>3937.7115982183509</v>
      </c>
      <c r="H104" s="122">
        <v>3757.1503393222242</v>
      </c>
      <c r="I104" s="122">
        <v>4009.715311089612</v>
      </c>
      <c r="J104" s="122">
        <v>3836.5580904348176</v>
      </c>
      <c r="K104" s="122">
        <v>3930.3984544396503</v>
      </c>
      <c r="L104" s="122">
        <v>4091.1814640096536</v>
      </c>
      <c r="M104" s="122">
        <v>3763.5014243124833</v>
      </c>
      <c r="N104" s="122">
        <v>3768.3476078132448</v>
      </c>
      <c r="O104" s="122">
        <v>3561.4216118481136</v>
      </c>
      <c r="P104" s="122">
        <v>3405.0804213074616</v>
      </c>
      <c r="Q104" s="122">
        <v>3483.9490505873282</v>
      </c>
      <c r="R104" s="122">
        <v>3699.4238557362255</v>
      </c>
      <c r="S104" s="122">
        <v>3831.3656473326046</v>
      </c>
      <c r="T104" s="122">
        <v>4197.0411321684651</v>
      </c>
      <c r="U104" s="122">
        <v>3950.3914669343781</v>
      </c>
      <c r="V104" s="122">
        <v>3867.6367403802606</v>
      </c>
      <c r="W104" s="122">
        <v>4314.0213528049562</v>
      </c>
      <c r="DA104" s="130" t="s">
        <v>1633</v>
      </c>
    </row>
    <row r="105" spans="1:105" ht="12" customHeight="1" x14ac:dyDescent="0.25">
      <c r="A105" s="97" t="s">
        <v>134</v>
      </c>
      <c r="B105" s="98">
        <v>3224.8190081113894</v>
      </c>
      <c r="C105" s="98">
        <v>3312.5528603045482</v>
      </c>
      <c r="D105" s="98">
        <v>3537.2785163260346</v>
      </c>
      <c r="E105" s="98">
        <v>3696.5398385658273</v>
      </c>
      <c r="F105" s="98">
        <v>3754.9636306485745</v>
      </c>
      <c r="G105" s="98">
        <v>3760.069382612312</v>
      </c>
      <c r="H105" s="98">
        <v>3581.1923829521338</v>
      </c>
      <c r="I105" s="98">
        <v>3861.6626002801318</v>
      </c>
      <c r="J105" s="98">
        <v>3627.1890308908246</v>
      </c>
      <c r="K105" s="98">
        <v>3660.2605312573114</v>
      </c>
      <c r="L105" s="98">
        <v>3757.8142711484006</v>
      </c>
      <c r="M105" s="98">
        <v>3407.9634709174161</v>
      </c>
      <c r="N105" s="98">
        <v>3419.1289533914983</v>
      </c>
      <c r="O105" s="98">
        <v>3289.757747888897</v>
      </c>
      <c r="P105" s="98">
        <v>3202.1546630325288</v>
      </c>
      <c r="Q105" s="98">
        <v>3295.0163014115565</v>
      </c>
      <c r="R105" s="98">
        <v>3498.3667349035891</v>
      </c>
      <c r="S105" s="98">
        <v>3619.165079642396</v>
      </c>
      <c r="T105" s="98">
        <v>3958.0494359982799</v>
      </c>
      <c r="U105" s="98">
        <v>3721.8395585522871</v>
      </c>
      <c r="V105" s="98">
        <v>3598.6029829546274</v>
      </c>
      <c r="W105" s="98">
        <v>4082.3925602295012</v>
      </c>
      <c r="DA105" s="63" t="s">
        <v>1634</v>
      </c>
    </row>
    <row r="106" spans="1:105" ht="12" customHeight="1" x14ac:dyDescent="0.25">
      <c r="A106" s="97" t="s">
        <v>133</v>
      </c>
      <c r="B106" s="98">
        <v>4.3497976473734532</v>
      </c>
      <c r="C106" s="98">
        <v>5.5723060697157685</v>
      </c>
      <c r="D106" s="98">
        <v>7.0474337404350642</v>
      </c>
      <c r="E106" s="98">
        <v>10.11166468153047</v>
      </c>
      <c r="F106" s="98">
        <v>10.765393451836619</v>
      </c>
      <c r="G106" s="98">
        <v>12.761539895858039</v>
      </c>
      <c r="H106" s="98">
        <v>14.235872921457378</v>
      </c>
      <c r="I106" s="98">
        <v>17.385882417360996</v>
      </c>
      <c r="J106" s="98">
        <v>18.24227453723018</v>
      </c>
      <c r="K106" s="98">
        <v>22.292258528941623</v>
      </c>
      <c r="L106" s="98">
        <v>23.747921870782136</v>
      </c>
      <c r="M106" s="98">
        <v>21.699423344291752</v>
      </c>
      <c r="N106" s="98">
        <v>24.800820807176777</v>
      </c>
      <c r="O106" s="98">
        <v>26.324526153310529</v>
      </c>
      <c r="P106" s="98">
        <v>31.410859048182498</v>
      </c>
      <c r="Q106" s="98">
        <v>34.228376959927338</v>
      </c>
      <c r="R106" s="98">
        <v>39.79812374691749</v>
      </c>
      <c r="S106" s="98">
        <v>39.623912828284517</v>
      </c>
      <c r="T106" s="98">
        <v>49.258721705080944</v>
      </c>
      <c r="U106" s="98">
        <v>48.100992861510775</v>
      </c>
      <c r="V106" s="98">
        <v>47.005902425456298</v>
      </c>
      <c r="W106" s="98">
        <v>57.102898945123854</v>
      </c>
      <c r="DA106" s="63" t="s">
        <v>1635</v>
      </c>
    </row>
    <row r="107" spans="1:105" ht="12" customHeight="1" x14ac:dyDescent="0.25">
      <c r="A107" s="100" t="s">
        <v>217</v>
      </c>
      <c r="B107" s="101">
        <v>2.4014115391231723</v>
      </c>
      <c r="C107" s="101">
        <v>2.9187448080757612</v>
      </c>
      <c r="D107" s="101">
        <v>3.7453018317912385</v>
      </c>
      <c r="E107" s="101">
        <v>5.3121431967150841</v>
      </c>
      <c r="F107" s="101">
        <v>5.9561181896316366</v>
      </c>
      <c r="G107" s="101">
        <v>6.9298959859667288</v>
      </c>
      <c r="H107" s="101">
        <v>7.6317050601830276</v>
      </c>
      <c r="I107" s="101">
        <v>10.117657328938076</v>
      </c>
      <c r="J107" s="101">
        <v>9.7172776169732948</v>
      </c>
      <c r="K107" s="101">
        <v>11.947611403403251</v>
      </c>
      <c r="L107" s="101">
        <v>12.622504488097192</v>
      </c>
      <c r="M107" s="101">
        <v>11.886621856821698</v>
      </c>
      <c r="N107" s="101">
        <v>13.589358883445362</v>
      </c>
      <c r="O107" s="101">
        <v>14.87314279297137</v>
      </c>
      <c r="P107" s="101">
        <v>15.87654101357724</v>
      </c>
      <c r="Q107" s="101">
        <v>16.964431678761603</v>
      </c>
      <c r="R107" s="101">
        <v>19.782387128841332</v>
      </c>
      <c r="S107" s="101">
        <v>20.680434654939116</v>
      </c>
      <c r="T107" s="101">
        <v>23.49647702804501</v>
      </c>
      <c r="U107" s="101">
        <v>23.043938235950037</v>
      </c>
      <c r="V107" s="101">
        <v>21.172516009393735</v>
      </c>
      <c r="W107" s="101">
        <v>28.144691899394946</v>
      </c>
      <c r="DA107" s="131" t="s">
        <v>1636</v>
      </c>
    </row>
    <row r="108" spans="1:105" ht="12" customHeight="1" x14ac:dyDescent="0.25">
      <c r="A108" s="103" t="s">
        <v>52</v>
      </c>
      <c r="B108" s="104">
        <v>1.9483861082502807</v>
      </c>
      <c r="C108" s="104">
        <v>2.6535612616400068</v>
      </c>
      <c r="D108" s="104">
        <v>3.3021319086438257</v>
      </c>
      <c r="E108" s="104">
        <v>4.7995214848153855</v>
      </c>
      <c r="F108" s="104">
        <v>4.8092752622049826</v>
      </c>
      <c r="G108" s="104">
        <v>5.8316439098913095</v>
      </c>
      <c r="H108" s="104">
        <v>6.6041678612743517</v>
      </c>
      <c r="I108" s="104">
        <v>7.2682250884229189</v>
      </c>
      <c r="J108" s="104">
        <v>8.5249969202568874</v>
      </c>
      <c r="K108" s="104">
        <v>10.344647125538375</v>
      </c>
      <c r="L108" s="104">
        <v>11.125417382684946</v>
      </c>
      <c r="M108" s="104">
        <v>9.8128014874700522</v>
      </c>
      <c r="N108" s="104">
        <v>11.211461923731415</v>
      </c>
      <c r="O108" s="104">
        <v>11.451383360339157</v>
      </c>
      <c r="P108" s="104">
        <v>15.534318034605258</v>
      </c>
      <c r="Q108" s="104">
        <v>17.263945281165736</v>
      </c>
      <c r="R108" s="104">
        <v>20.015736618076158</v>
      </c>
      <c r="S108" s="104">
        <v>18.943478173345397</v>
      </c>
      <c r="T108" s="104">
        <v>25.762244677035937</v>
      </c>
      <c r="U108" s="104">
        <v>25.057054625560738</v>
      </c>
      <c r="V108" s="104">
        <v>25.833386416062567</v>
      </c>
      <c r="W108" s="104">
        <v>28.958207045728908</v>
      </c>
      <c r="DA108" s="132" t="s">
        <v>1637</v>
      </c>
    </row>
    <row r="109" spans="1:105" ht="12" customHeight="1" x14ac:dyDescent="0.25">
      <c r="A109" s="106" t="s">
        <v>122</v>
      </c>
      <c r="B109" s="101">
        <v>127.1554099222037</v>
      </c>
      <c r="C109" s="101">
        <v>141.32725058259985</v>
      </c>
      <c r="D109" s="101">
        <v>127.94363197517964</v>
      </c>
      <c r="E109" s="101">
        <v>118.10849884519946</v>
      </c>
      <c r="F109" s="101">
        <v>119.90189006293987</v>
      </c>
      <c r="G109" s="101">
        <v>114.56785676412409</v>
      </c>
      <c r="H109" s="101">
        <v>104.18419596128366</v>
      </c>
      <c r="I109" s="101">
        <v>80.503471924464975</v>
      </c>
      <c r="J109" s="101">
        <v>106.58240215538919</v>
      </c>
      <c r="K109" s="101">
        <v>113.70203557531852</v>
      </c>
      <c r="L109" s="101">
        <v>148.81624759104261</v>
      </c>
      <c r="M109" s="101">
        <v>150.63995623454292</v>
      </c>
      <c r="N109" s="101">
        <v>141.59896278480218</v>
      </c>
      <c r="O109" s="101">
        <v>102.16230721974065</v>
      </c>
      <c r="P109" s="101">
        <v>71.327532380633627</v>
      </c>
      <c r="Q109" s="101">
        <v>64.781898984523082</v>
      </c>
      <c r="R109" s="101">
        <v>59.34059400048735</v>
      </c>
      <c r="S109" s="101">
        <v>57.779651338222777</v>
      </c>
      <c r="T109" s="101">
        <v>54.823120187189943</v>
      </c>
      <c r="U109" s="101">
        <v>48.621781653841026</v>
      </c>
      <c r="V109" s="101">
        <v>61.858373126863981</v>
      </c>
      <c r="W109" s="101">
        <v>51.64606905663809</v>
      </c>
      <c r="DA109" s="131" t="s">
        <v>1638</v>
      </c>
    </row>
    <row r="110" spans="1:105" ht="12" customHeight="1" x14ac:dyDescent="0.25">
      <c r="A110" s="107" t="s">
        <v>121</v>
      </c>
      <c r="B110" s="104">
        <v>20.420125467683938</v>
      </c>
      <c r="C110" s="104">
        <v>33.053022803584859</v>
      </c>
      <c r="D110" s="104">
        <v>31.779265730527747</v>
      </c>
      <c r="E110" s="104">
        <v>39.93219636220438</v>
      </c>
      <c r="F110" s="104">
        <v>43.121520185214393</v>
      </c>
      <c r="G110" s="104">
        <v>50.312818946057092</v>
      </c>
      <c r="H110" s="104">
        <v>57.53788748734906</v>
      </c>
      <c r="I110" s="104">
        <v>50.163356467654467</v>
      </c>
      <c r="J110" s="104">
        <v>84.54438285137374</v>
      </c>
      <c r="K110" s="104">
        <v>134.14362907807879</v>
      </c>
      <c r="L110" s="104">
        <v>160.80302339942796</v>
      </c>
      <c r="M110" s="104">
        <v>183.19857381623228</v>
      </c>
      <c r="N110" s="104">
        <v>182.81887082976735</v>
      </c>
      <c r="O110" s="104">
        <v>143.17703058616522</v>
      </c>
      <c r="P110" s="104">
        <v>100.1873668461166</v>
      </c>
      <c r="Q110" s="104">
        <v>89.922473231321248</v>
      </c>
      <c r="R110" s="104">
        <v>101.91840308523143</v>
      </c>
      <c r="S110" s="104">
        <v>114.79700352370105</v>
      </c>
      <c r="T110" s="104">
        <v>134.90985427791466</v>
      </c>
      <c r="U110" s="104">
        <v>131.8291338667392</v>
      </c>
      <c r="V110" s="104">
        <v>160.16948187331252</v>
      </c>
      <c r="W110" s="104">
        <v>122.87982457369242</v>
      </c>
      <c r="DA110" s="132" t="s">
        <v>1639</v>
      </c>
    </row>
    <row r="111" spans="1:105" ht="12" customHeight="1" x14ac:dyDescent="0.25">
      <c r="A111" s="108" t="s">
        <v>53</v>
      </c>
      <c r="B111" s="98">
        <v>10.345129897791729</v>
      </c>
      <c r="C111" s="98">
        <v>15.866240239245235</v>
      </c>
      <c r="D111" s="98">
        <v>15.64866258050324</v>
      </c>
      <c r="E111" s="98">
        <v>19.584792693439656</v>
      </c>
      <c r="F111" s="98">
        <v>22.38819752320979</v>
      </c>
      <c r="G111" s="98">
        <v>25.680656708771355</v>
      </c>
      <c r="H111" s="98">
        <v>29.060437913120161</v>
      </c>
      <c r="I111" s="98">
        <v>27.823586843077265</v>
      </c>
      <c r="J111" s="98">
        <v>42.708099940891394</v>
      </c>
      <c r="K111" s="98">
        <v>68.559880711636296</v>
      </c>
      <c r="L111" s="98">
        <v>81.526803784482084</v>
      </c>
      <c r="M111" s="98">
        <v>96.632982495539636</v>
      </c>
      <c r="N111" s="98">
        <v>96.702548266975541</v>
      </c>
      <c r="O111" s="98">
        <v>78.793207993383433</v>
      </c>
      <c r="P111" s="98">
        <v>49.25297370136748</v>
      </c>
      <c r="Q111" s="98">
        <v>44.037313602973022</v>
      </c>
      <c r="R111" s="98">
        <v>50.037322973179009</v>
      </c>
      <c r="S111" s="98">
        <v>59.125509450871185</v>
      </c>
      <c r="T111" s="98">
        <v>63.640988372577148</v>
      </c>
      <c r="U111" s="98">
        <v>62.441161174805046</v>
      </c>
      <c r="V111" s="98">
        <v>70.993364407653672</v>
      </c>
      <c r="W111" s="98">
        <v>59.813601618969166</v>
      </c>
      <c r="DA111" s="63" t="s">
        <v>1640</v>
      </c>
    </row>
    <row r="112" spans="1:105" ht="12" customHeight="1" x14ac:dyDescent="0.25">
      <c r="A112" s="108" t="s">
        <v>52</v>
      </c>
      <c r="B112" s="98">
        <v>10.074995569892208</v>
      </c>
      <c r="C112" s="98">
        <v>17.186782564339623</v>
      </c>
      <c r="D112" s="98">
        <v>16.130603150024506</v>
      </c>
      <c r="E112" s="98">
        <v>20.347403668764724</v>
      </c>
      <c r="F112" s="98">
        <v>20.733322662004607</v>
      </c>
      <c r="G112" s="98">
        <v>24.632162237285741</v>
      </c>
      <c r="H112" s="98">
        <v>28.477449574228899</v>
      </c>
      <c r="I112" s="98">
        <v>22.339769624577201</v>
      </c>
      <c r="J112" s="98">
        <v>41.836282910482339</v>
      </c>
      <c r="K112" s="98">
        <v>65.583748366442506</v>
      </c>
      <c r="L112" s="98">
        <v>79.276219614945887</v>
      </c>
      <c r="M112" s="98">
        <v>86.565591320692633</v>
      </c>
      <c r="N112" s="98">
        <v>86.116322562791808</v>
      </c>
      <c r="O112" s="98">
        <v>64.383822592781783</v>
      </c>
      <c r="P112" s="98">
        <v>50.934393144749123</v>
      </c>
      <c r="Q112" s="98">
        <v>45.885159628348219</v>
      </c>
      <c r="R112" s="98">
        <v>51.88108011205243</v>
      </c>
      <c r="S112" s="98">
        <v>55.671494072829859</v>
      </c>
      <c r="T112" s="98">
        <v>71.26886590533752</v>
      </c>
      <c r="U112" s="98">
        <v>69.387972691934152</v>
      </c>
      <c r="V112" s="98">
        <v>89.176117465658848</v>
      </c>
      <c r="W112" s="98">
        <v>63.066222954723258</v>
      </c>
      <c r="DA112" s="63" t="s">
        <v>1641</v>
      </c>
    </row>
    <row r="113" spans="1:105" ht="12" customHeight="1" x14ac:dyDescent="0.25">
      <c r="A113" s="121" t="s">
        <v>54</v>
      </c>
      <c r="B113" s="122">
        <v>1112.8991995496049</v>
      </c>
      <c r="C113" s="122">
        <v>1177.535705108739</v>
      </c>
      <c r="D113" s="122">
        <v>1238.0546707503725</v>
      </c>
      <c r="E113" s="122">
        <v>1292.1483144984711</v>
      </c>
      <c r="F113" s="122">
        <v>1339.0604857132626</v>
      </c>
      <c r="G113" s="122">
        <v>1369.0104271630948</v>
      </c>
      <c r="H113" s="122">
        <v>1344.5328623247133</v>
      </c>
      <c r="I113" s="122">
        <v>1284.0875322084473</v>
      </c>
      <c r="J113" s="122">
        <v>1249.1485378163761</v>
      </c>
      <c r="K113" s="122">
        <v>1261.4310518673697</v>
      </c>
      <c r="L113" s="122">
        <v>1310.7611154786296</v>
      </c>
      <c r="M113" s="122">
        <v>1165.9168615966237</v>
      </c>
      <c r="N113" s="122">
        <v>1183.6951616567637</v>
      </c>
      <c r="O113" s="122">
        <v>1161.3547636091525</v>
      </c>
      <c r="P113" s="122">
        <v>1103.0207878208312</v>
      </c>
      <c r="Q113" s="122">
        <v>1098.798588337432</v>
      </c>
      <c r="R113" s="122">
        <v>1095.6783495360189</v>
      </c>
      <c r="S113" s="122">
        <v>1195.722216615711</v>
      </c>
      <c r="T113" s="122">
        <v>1162.1613370373848</v>
      </c>
      <c r="U113" s="122">
        <v>1165.4204021677012</v>
      </c>
      <c r="V113" s="122">
        <v>1138.488903077063</v>
      </c>
      <c r="W113" s="122">
        <v>1232.5821307383158</v>
      </c>
      <c r="DA113" s="130" t="s">
        <v>1642</v>
      </c>
    </row>
    <row r="114" spans="1:105" ht="12" customHeight="1" x14ac:dyDescent="0.25">
      <c r="A114" s="97" t="s">
        <v>175</v>
      </c>
      <c r="B114" s="98">
        <v>75.099968047613174</v>
      </c>
      <c r="C114" s="98">
        <v>77.148945618915292</v>
      </c>
      <c r="D114" s="98">
        <v>83.546345697753424</v>
      </c>
      <c r="E114" s="98">
        <v>89.291838170387436</v>
      </c>
      <c r="F114" s="98">
        <v>92.228412527229807</v>
      </c>
      <c r="G114" s="98">
        <v>93.924142002584261</v>
      </c>
      <c r="H114" s="98">
        <v>89.856861951252142</v>
      </c>
      <c r="I114" s="98">
        <v>93.376342307220511</v>
      </c>
      <c r="J114" s="98">
        <v>83.071113253794749</v>
      </c>
      <c r="K114" s="98">
        <v>87.210721580924314</v>
      </c>
      <c r="L114" s="98">
        <v>90.498249522172827</v>
      </c>
      <c r="M114" s="98">
        <v>79.031909811789703</v>
      </c>
      <c r="N114" s="98">
        <v>86.475064488392235</v>
      </c>
      <c r="O114" s="98">
        <v>97.260007643068832</v>
      </c>
      <c r="P114" s="98">
        <v>87.038597496895292</v>
      </c>
      <c r="Q114" s="98">
        <v>87.046336103945848</v>
      </c>
      <c r="R114" s="98">
        <v>81.720072609152936</v>
      </c>
      <c r="S114" s="98">
        <v>86.392877615363119</v>
      </c>
      <c r="T114" s="98">
        <v>92.938162797363177</v>
      </c>
      <c r="U114" s="98">
        <v>104.37128594630754</v>
      </c>
      <c r="V114" s="98">
        <v>101.41518582210756</v>
      </c>
      <c r="W114" s="98">
        <v>116.99703831088199</v>
      </c>
      <c r="DA114" s="63" t="s">
        <v>1643</v>
      </c>
    </row>
    <row r="115" spans="1:105" ht="12" customHeight="1" x14ac:dyDescent="0.25">
      <c r="A115" s="109" t="s">
        <v>120</v>
      </c>
      <c r="B115" s="33">
        <v>1037.7992315019917</v>
      </c>
      <c r="C115" s="33">
        <v>1100.3867594898236</v>
      </c>
      <c r="D115" s="33">
        <v>1154.5083250526191</v>
      </c>
      <c r="E115" s="33">
        <v>1202.8564763280838</v>
      </c>
      <c r="F115" s="33">
        <v>1246.8320731860329</v>
      </c>
      <c r="G115" s="33">
        <v>1275.0862851605107</v>
      </c>
      <c r="H115" s="33">
        <v>1254.6760003734612</v>
      </c>
      <c r="I115" s="33">
        <v>1190.7111899012268</v>
      </c>
      <c r="J115" s="33">
        <v>1166.0774245625814</v>
      </c>
      <c r="K115" s="33">
        <v>1174.2203302864455</v>
      </c>
      <c r="L115" s="33">
        <v>1220.2628659564568</v>
      </c>
      <c r="M115" s="33">
        <v>1086.8849517848339</v>
      </c>
      <c r="N115" s="33">
        <v>1097.2200971683715</v>
      </c>
      <c r="O115" s="33">
        <v>1064.0947559660838</v>
      </c>
      <c r="P115" s="33">
        <v>1015.9821903239358</v>
      </c>
      <c r="Q115" s="33">
        <v>1011.7522522334862</v>
      </c>
      <c r="R115" s="33">
        <v>1013.958276926866</v>
      </c>
      <c r="S115" s="33">
        <v>1109.3293390003478</v>
      </c>
      <c r="T115" s="33">
        <v>1069.2231742400215</v>
      </c>
      <c r="U115" s="33">
        <v>1061.0491162213937</v>
      </c>
      <c r="V115" s="33">
        <v>1037.0737172549555</v>
      </c>
      <c r="W115" s="33">
        <v>1115.5850924274337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15004.581803061457</v>
      </c>
      <c r="C117" s="117">
        <f t="shared" si="19"/>
        <v>16071.620698340841</v>
      </c>
      <c r="D117" s="117">
        <f t="shared" si="19"/>
        <v>16344.676142615459</v>
      </c>
      <c r="E117" s="117">
        <f t="shared" si="19"/>
        <v>16703.68192438774</v>
      </c>
      <c r="F117" s="117">
        <f t="shared" si="19"/>
        <v>16481.500425527483</v>
      </c>
      <c r="G117" s="117">
        <f t="shared" si="19"/>
        <v>16240.531466414337</v>
      </c>
      <c r="H117" s="117">
        <f t="shared" si="19"/>
        <v>16091.558728786935</v>
      </c>
      <c r="I117" s="117">
        <f t="shared" si="19"/>
        <v>15205.561687236694</v>
      </c>
      <c r="J117" s="117">
        <f t="shared" si="19"/>
        <v>16244.140315584304</v>
      </c>
      <c r="K117" s="117">
        <f t="shared" si="19"/>
        <v>16391.253231129678</v>
      </c>
      <c r="L117" s="117">
        <f t="shared" si="19"/>
        <v>18271.238654738587</v>
      </c>
      <c r="M117" s="117">
        <f t="shared" si="19"/>
        <v>15549.181493483786</v>
      </c>
      <c r="N117" s="117">
        <f t="shared" si="19"/>
        <v>17284.365387633854</v>
      </c>
      <c r="O117" s="117">
        <f t="shared" si="19"/>
        <v>18223.024808355633</v>
      </c>
      <c r="P117" s="117">
        <f t="shared" si="19"/>
        <v>15091.78955005581</v>
      </c>
      <c r="Q117" s="117">
        <f t="shared" si="19"/>
        <v>16383.028724880964</v>
      </c>
      <c r="R117" s="117">
        <f t="shared" ref="R117:V117" si="20">R118+R121+R123+R132</f>
        <v>18479.929104311308</v>
      </c>
      <c r="S117" s="117">
        <f t="shared" si="20"/>
        <v>18485.229689181881</v>
      </c>
      <c r="T117" s="117">
        <f t="shared" si="20"/>
        <v>19252.123005439949</v>
      </c>
      <c r="U117" s="117">
        <f t="shared" si="20"/>
        <v>19575.27930502595</v>
      </c>
      <c r="V117" s="117">
        <f t="shared" si="20"/>
        <v>19322.170287199926</v>
      </c>
      <c r="W117" s="117">
        <f t="shared" ref="W117" si="21">W118+W121+W123+W132</f>
        <v>22408.881720919358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12002.699318264071</v>
      </c>
      <c r="C118" s="122">
        <f t="shared" si="22"/>
        <v>12920.376579920407</v>
      </c>
      <c r="D118" s="122">
        <f t="shared" si="22"/>
        <v>12987.655302746523</v>
      </c>
      <c r="E118" s="122">
        <f t="shared" si="22"/>
        <v>13131.685231755611</v>
      </c>
      <c r="F118" s="122">
        <f t="shared" si="22"/>
        <v>12837.264717753917</v>
      </c>
      <c r="G118" s="122">
        <f t="shared" si="22"/>
        <v>12528.808091739198</v>
      </c>
      <c r="H118" s="122">
        <f t="shared" si="22"/>
        <v>12444.441088363408</v>
      </c>
      <c r="I118" s="122">
        <f t="shared" si="22"/>
        <v>11427.566054376917</v>
      </c>
      <c r="J118" s="122">
        <f t="shared" si="22"/>
        <v>12554.095943544477</v>
      </c>
      <c r="K118" s="122">
        <f t="shared" si="22"/>
        <v>12577.321437127161</v>
      </c>
      <c r="L118" s="122">
        <f t="shared" si="22"/>
        <v>14238.697555276856</v>
      </c>
      <c r="M118" s="122">
        <f t="shared" si="22"/>
        <v>11806.327579391234</v>
      </c>
      <c r="N118" s="122">
        <f t="shared" si="22"/>
        <v>13472.700946536826</v>
      </c>
      <c r="O118" s="122">
        <f t="shared" si="22"/>
        <v>14541.066780585481</v>
      </c>
      <c r="P118" s="122">
        <f t="shared" si="22"/>
        <v>11550.617653030731</v>
      </c>
      <c r="Q118" s="122">
        <f t="shared" si="22"/>
        <v>12740.947130690647</v>
      </c>
      <c r="R118" s="122">
        <f t="shared" ref="R118:V118" si="23">SUM(R119:R120)</f>
        <v>14601.620626115646</v>
      </c>
      <c r="S118" s="122">
        <f t="shared" si="23"/>
        <v>14336.027623916205</v>
      </c>
      <c r="T118" s="122">
        <f t="shared" si="23"/>
        <v>14765.67379772992</v>
      </c>
      <c r="U118" s="122">
        <f t="shared" si="23"/>
        <v>15211.492134421454</v>
      </c>
      <c r="V118" s="122">
        <f t="shared" si="23"/>
        <v>14974.423063628976</v>
      </c>
      <c r="W118" s="122">
        <f t="shared" ref="W118" si="24">SUM(W119:W120)</f>
        <v>17510.401274526383</v>
      </c>
      <c r="DA118" s="130" t="s">
        <v>1796</v>
      </c>
    </row>
    <row r="119" spans="1:105" ht="12" customHeight="1" x14ac:dyDescent="0.25">
      <c r="A119" s="97" t="s">
        <v>217</v>
      </c>
      <c r="B119" s="98">
        <v>11718.596857101964</v>
      </c>
      <c r="C119" s="98">
        <v>12618.417138200328</v>
      </c>
      <c r="D119" s="98">
        <v>12689.052567860865</v>
      </c>
      <c r="E119" s="98">
        <v>12837.152401997386</v>
      </c>
      <c r="F119" s="98">
        <v>12551.794008022238</v>
      </c>
      <c r="G119" s="98">
        <v>12253.501957449635</v>
      </c>
      <c r="H119" s="98">
        <v>12177.267194321324</v>
      </c>
      <c r="I119" s="98">
        <v>11186.650407604282</v>
      </c>
      <c r="J119" s="98">
        <v>12292.011424996588</v>
      </c>
      <c r="K119" s="98">
        <v>12318.043737702552</v>
      </c>
      <c r="L119" s="98">
        <v>13949.238944539122</v>
      </c>
      <c r="M119" s="98">
        <v>11570.385203510656</v>
      </c>
      <c r="N119" s="98">
        <v>13205.505948859958</v>
      </c>
      <c r="O119" s="98">
        <v>14254.107979604203</v>
      </c>
      <c r="P119" s="98">
        <v>11322.990342749375</v>
      </c>
      <c r="Q119" s="98">
        <v>12490.463387991795</v>
      </c>
      <c r="R119" s="98">
        <v>14318.362190363481</v>
      </c>
      <c r="S119" s="98">
        <v>14060.899944581157</v>
      </c>
      <c r="T119" s="98">
        <v>14483.49212577415</v>
      </c>
      <c r="U119" s="98">
        <v>14924.872141552365</v>
      </c>
      <c r="V119" s="98">
        <v>14692.690436055938</v>
      </c>
      <c r="W119" s="98">
        <v>17183.997390488781</v>
      </c>
      <c r="DA119" s="63" t="s">
        <v>1797</v>
      </c>
    </row>
    <row r="120" spans="1:105" ht="12" customHeight="1" x14ac:dyDescent="0.25">
      <c r="A120" s="97" t="s">
        <v>53</v>
      </c>
      <c r="B120" s="98">
        <v>284.10246116210715</v>
      </c>
      <c r="C120" s="98">
        <v>301.95944172007955</v>
      </c>
      <c r="D120" s="98">
        <v>298.60273488565923</v>
      </c>
      <c r="E120" s="98">
        <v>294.53282975822634</v>
      </c>
      <c r="F120" s="98">
        <v>285.47070973167797</v>
      </c>
      <c r="G120" s="98">
        <v>275.30613428956434</v>
      </c>
      <c r="H120" s="98">
        <v>267.17389404208433</v>
      </c>
      <c r="I120" s="98">
        <v>240.91564677263599</v>
      </c>
      <c r="J120" s="98">
        <v>262.08451854788768</v>
      </c>
      <c r="K120" s="98">
        <v>259.27769942460839</v>
      </c>
      <c r="L120" s="98">
        <v>289.45861073773506</v>
      </c>
      <c r="M120" s="98">
        <v>235.94237588057877</v>
      </c>
      <c r="N120" s="98">
        <v>267.19499767686767</v>
      </c>
      <c r="O120" s="98">
        <v>286.95880098127839</v>
      </c>
      <c r="P120" s="98">
        <v>227.62731028135485</v>
      </c>
      <c r="Q120" s="98">
        <v>250.48374269885224</v>
      </c>
      <c r="R120" s="98">
        <v>283.25843575216396</v>
      </c>
      <c r="S120" s="98">
        <v>275.12767933504739</v>
      </c>
      <c r="T120" s="98">
        <v>282.18167195577092</v>
      </c>
      <c r="U120" s="98">
        <v>286.61999286908986</v>
      </c>
      <c r="V120" s="98">
        <v>281.73262757303718</v>
      </c>
      <c r="W120" s="98">
        <v>326.40388403759977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36.753543523988739</v>
      </c>
      <c r="C121" s="122">
        <f t="shared" si="25"/>
        <v>38.020988326690805</v>
      </c>
      <c r="D121" s="122">
        <f t="shared" si="25"/>
        <v>39.639653008451972</v>
      </c>
      <c r="E121" s="122">
        <f t="shared" si="25"/>
        <v>82.372913323286312</v>
      </c>
      <c r="F121" s="122">
        <f t="shared" si="25"/>
        <v>49.922405382123394</v>
      </c>
      <c r="G121" s="122">
        <f t="shared" si="25"/>
        <v>58.975939112981607</v>
      </c>
      <c r="H121" s="122">
        <f t="shared" si="25"/>
        <v>100.1759001027967</v>
      </c>
      <c r="I121" s="122">
        <f t="shared" si="25"/>
        <v>81.253664632448647</v>
      </c>
      <c r="J121" s="122">
        <f t="shared" si="25"/>
        <v>91.959083758098103</v>
      </c>
      <c r="K121" s="122">
        <f t="shared" si="25"/>
        <v>97.53405137847092</v>
      </c>
      <c r="L121" s="122">
        <f t="shared" si="25"/>
        <v>118.44872676993026</v>
      </c>
      <c r="M121" s="122">
        <f t="shared" si="25"/>
        <v>128.8269688323611</v>
      </c>
      <c r="N121" s="122">
        <f t="shared" si="25"/>
        <v>130.68640687679189</v>
      </c>
      <c r="O121" s="122">
        <f t="shared" si="25"/>
        <v>130.98931473594652</v>
      </c>
      <c r="P121" s="122">
        <f t="shared" si="25"/>
        <v>128.80991526686893</v>
      </c>
      <c r="Q121" s="122">
        <f t="shared" si="25"/>
        <v>129.67388960967395</v>
      </c>
      <c r="R121" s="122">
        <f t="shared" si="25"/>
        <v>144.64983027748062</v>
      </c>
      <c r="S121" s="122">
        <f t="shared" si="25"/>
        <v>164.51795137145675</v>
      </c>
      <c r="T121" s="122">
        <f t="shared" si="25"/>
        <v>164.94170409744464</v>
      </c>
      <c r="U121" s="122">
        <f t="shared" si="25"/>
        <v>177.90974679512973</v>
      </c>
      <c r="V121" s="122">
        <f t="shared" si="25"/>
        <v>187.79553264082372</v>
      </c>
      <c r="W121" s="122">
        <f t="shared" si="25"/>
        <v>215.69686690337056</v>
      </c>
      <c r="DA121" s="130" t="s">
        <v>1799</v>
      </c>
    </row>
    <row r="122" spans="1:105" ht="12" customHeight="1" x14ac:dyDescent="0.25">
      <c r="A122" s="97" t="s">
        <v>53</v>
      </c>
      <c r="B122" s="98">
        <v>36.753543523988739</v>
      </c>
      <c r="C122" s="98">
        <v>38.020988326690805</v>
      </c>
      <c r="D122" s="98">
        <v>39.639653008451972</v>
      </c>
      <c r="E122" s="98">
        <v>82.372913323286312</v>
      </c>
      <c r="F122" s="98">
        <v>49.922405382123394</v>
      </c>
      <c r="G122" s="98">
        <v>58.975939112981607</v>
      </c>
      <c r="H122" s="98">
        <v>100.1759001027967</v>
      </c>
      <c r="I122" s="98">
        <v>81.253664632448647</v>
      </c>
      <c r="J122" s="98">
        <v>91.959083758098103</v>
      </c>
      <c r="K122" s="98">
        <v>97.53405137847092</v>
      </c>
      <c r="L122" s="98">
        <v>118.44872676993026</v>
      </c>
      <c r="M122" s="98">
        <v>128.8269688323611</v>
      </c>
      <c r="N122" s="98">
        <v>130.68640687679189</v>
      </c>
      <c r="O122" s="98">
        <v>130.98931473594652</v>
      </c>
      <c r="P122" s="98">
        <v>128.80991526686893</v>
      </c>
      <c r="Q122" s="98">
        <v>129.67388960967395</v>
      </c>
      <c r="R122" s="98">
        <v>144.64983027748062</v>
      </c>
      <c r="S122" s="98">
        <v>164.51795137145675</v>
      </c>
      <c r="T122" s="98">
        <v>164.94170409744464</v>
      </c>
      <c r="U122" s="98">
        <v>177.90974679512973</v>
      </c>
      <c r="V122" s="98">
        <v>187.79553264082372</v>
      </c>
      <c r="W122" s="98">
        <v>215.69686690337056</v>
      </c>
      <c r="DA122" s="63" t="s">
        <v>1800</v>
      </c>
    </row>
    <row r="123" spans="1:105" ht="12" customHeight="1" x14ac:dyDescent="0.25">
      <c r="A123" s="121" t="s">
        <v>55</v>
      </c>
      <c r="B123" s="122">
        <v>2129.0995182178267</v>
      </c>
      <c r="C123" s="122">
        <v>2225.4569152251183</v>
      </c>
      <c r="D123" s="122">
        <v>2381.19334833013</v>
      </c>
      <c r="E123" s="122">
        <v>2509.4458200633758</v>
      </c>
      <c r="F123" s="122">
        <v>2574.9211193031811</v>
      </c>
      <c r="G123" s="122">
        <v>2606.5508788894649</v>
      </c>
      <c r="H123" s="122">
        <v>2514.7429927654075</v>
      </c>
      <c r="I123" s="122">
        <v>2709.8989447638924</v>
      </c>
      <c r="J123" s="122">
        <v>2635.519787276131</v>
      </c>
      <c r="K123" s="122">
        <v>2743.0397083722933</v>
      </c>
      <c r="L123" s="122">
        <v>2900.6062294556914</v>
      </c>
      <c r="M123" s="122">
        <v>2710.5401589065259</v>
      </c>
      <c r="N123" s="122">
        <v>2762.355369946366</v>
      </c>
      <c r="O123" s="122">
        <v>2649.1400424648964</v>
      </c>
      <c r="P123" s="122">
        <v>2552.2818595494664</v>
      </c>
      <c r="Q123" s="122">
        <v>2651.1735161179263</v>
      </c>
      <c r="R123" s="122">
        <v>2867.6836492235357</v>
      </c>
      <c r="S123" s="122">
        <v>3030.7338290935754</v>
      </c>
      <c r="T123" s="122">
        <v>3386.8014826047911</v>
      </c>
      <c r="U123" s="122">
        <v>3241.6129048248717</v>
      </c>
      <c r="V123" s="122">
        <v>3226.9901097901643</v>
      </c>
      <c r="W123" s="122">
        <v>3662.2305299299901</v>
      </c>
      <c r="DA123" s="130" t="s">
        <v>1801</v>
      </c>
    </row>
    <row r="124" spans="1:105" ht="12" customHeight="1" x14ac:dyDescent="0.25">
      <c r="A124" s="97" t="s">
        <v>134</v>
      </c>
      <c r="B124" s="98">
        <v>2012.4790332218183</v>
      </c>
      <c r="C124" s="98">
        <v>2084.7926851074735</v>
      </c>
      <c r="D124" s="98">
        <v>2250.4756862855752</v>
      </c>
      <c r="E124" s="98">
        <v>2375.9017814923623</v>
      </c>
      <c r="F124" s="98">
        <v>2436.3002615503747</v>
      </c>
      <c r="G124" s="98">
        <v>2463.1413527377999</v>
      </c>
      <c r="H124" s="98">
        <v>2370.8450555945128</v>
      </c>
      <c r="I124" s="98">
        <v>2588.754916325383</v>
      </c>
      <c r="J124" s="98">
        <v>2461.6100148399169</v>
      </c>
      <c r="K124" s="98">
        <v>2515.8176585869514</v>
      </c>
      <c r="L124" s="98">
        <v>2620.3668505912092</v>
      </c>
      <c r="M124" s="98">
        <v>2411.2891145722615</v>
      </c>
      <c r="N124" s="98">
        <v>2467.3780696186418</v>
      </c>
      <c r="O124" s="98">
        <v>2419.4931582905942</v>
      </c>
      <c r="P124" s="98">
        <v>2378.4394147348012</v>
      </c>
      <c r="Q124" s="98">
        <v>2488.8537032252202</v>
      </c>
      <c r="R124" s="98">
        <v>2692.4996788744479</v>
      </c>
      <c r="S124" s="98">
        <v>2843.9608781508082</v>
      </c>
      <c r="T124" s="98">
        <v>3171.6914795900639</v>
      </c>
      <c r="U124" s="98">
        <v>3034.5674625662036</v>
      </c>
      <c r="V124" s="98">
        <v>2981.1037910839632</v>
      </c>
      <c r="W124" s="98">
        <v>3450.7458620609182</v>
      </c>
      <c r="DA124" s="63" t="s">
        <v>1802</v>
      </c>
    </row>
    <row r="125" spans="1:105" ht="12" customHeight="1" x14ac:dyDescent="0.25">
      <c r="A125" s="97" t="s">
        <v>133</v>
      </c>
      <c r="B125" s="98">
        <v>3.4470098637126494</v>
      </c>
      <c r="C125" s="98">
        <v>4.5245051027304983</v>
      </c>
      <c r="D125" s="98">
        <v>5.7493495491201241</v>
      </c>
      <c r="E125" s="98">
        <v>8.3539124151471</v>
      </c>
      <c r="F125" s="98">
        <v>8.819435860713245</v>
      </c>
      <c r="G125" s="98">
        <v>10.556853049403276</v>
      </c>
      <c r="H125" s="98">
        <v>11.867398259460769</v>
      </c>
      <c r="I125" s="98">
        <v>14.310781794318999</v>
      </c>
      <c r="J125" s="98">
        <v>15.3538147047491</v>
      </c>
      <c r="K125" s="98">
        <v>18.840602539969424</v>
      </c>
      <c r="L125" s="98">
        <v>20.14956737974196</v>
      </c>
      <c r="M125" s="98">
        <v>18.335642187760541</v>
      </c>
      <c r="N125" s="98">
        <v>21.102485945788601</v>
      </c>
      <c r="O125" s="98">
        <v>22.444881963584621</v>
      </c>
      <c r="P125" s="98">
        <v>27.616909937394777</v>
      </c>
      <c r="Q125" s="98">
        <v>30.403069120070214</v>
      </c>
      <c r="R125" s="98">
        <v>35.667203676487887</v>
      </c>
      <c r="S125" s="98">
        <v>35.442039495873772</v>
      </c>
      <c r="T125" s="98">
        <v>45.009025861937339</v>
      </c>
      <c r="U125" s="98">
        <v>44.205798939985627</v>
      </c>
      <c r="V125" s="98">
        <v>43.618769129444559</v>
      </c>
      <c r="W125" s="98">
        <v>53.060292670536164</v>
      </c>
      <c r="DA125" s="63" t="s">
        <v>1803</v>
      </c>
    </row>
    <row r="126" spans="1:105" ht="12" customHeight="1" x14ac:dyDescent="0.25">
      <c r="A126" s="100" t="s">
        <v>217</v>
      </c>
      <c r="B126" s="101">
        <v>1.4986237554623685</v>
      </c>
      <c r="C126" s="101">
        <v>1.8709438410904913</v>
      </c>
      <c r="D126" s="101">
        <v>2.4472176404762989</v>
      </c>
      <c r="E126" s="101">
        <v>3.5543909303317145</v>
      </c>
      <c r="F126" s="101">
        <v>4.0101605985082616</v>
      </c>
      <c r="G126" s="101">
        <v>4.7252091395119669</v>
      </c>
      <c r="H126" s="101">
        <v>5.2632303981864172</v>
      </c>
      <c r="I126" s="101">
        <v>7.0425567058960805</v>
      </c>
      <c r="J126" s="101">
        <v>6.8288177844922124</v>
      </c>
      <c r="K126" s="101">
        <v>8.4959554144310498</v>
      </c>
      <c r="L126" s="101">
        <v>9.024149997057016</v>
      </c>
      <c r="M126" s="101">
        <v>8.5228407002904873</v>
      </c>
      <c r="N126" s="101">
        <v>9.8910240220571879</v>
      </c>
      <c r="O126" s="101">
        <v>10.993498603245465</v>
      </c>
      <c r="P126" s="101">
        <v>12.082591902789519</v>
      </c>
      <c r="Q126" s="101">
        <v>13.139123838904478</v>
      </c>
      <c r="R126" s="101">
        <v>15.651467058411731</v>
      </c>
      <c r="S126" s="101">
        <v>16.498561322528371</v>
      </c>
      <c r="T126" s="101">
        <v>19.246781184901401</v>
      </c>
      <c r="U126" s="101">
        <v>19.148744314424885</v>
      </c>
      <c r="V126" s="101">
        <v>17.785382713381992</v>
      </c>
      <c r="W126" s="101">
        <v>24.102085624807255</v>
      </c>
      <c r="DA126" s="131" t="s">
        <v>1804</v>
      </c>
    </row>
    <row r="127" spans="1:105" ht="12" customHeight="1" x14ac:dyDescent="0.25">
      <c r="A127" s="103" t="s">
        <v>52</v>
      </c>
      <c r="B127" s="104">
        <v>1.9483861082502807</v>
      </c>
      <c r="C127" s="104">
        <v>2.6535612616400068</v>
      </c>
      <c r="D127" s="104">
        <v>3.3021319086438257</v>
      </c>
      <c r="E127" s="104">
        <v>4.7995214848153855</v>
      </c>
      <c r="F127" s="104">
        <v>4.8092752622049826</v>
      </c>
      <c r="G127" s="104">
        <v>5.8316439098913095</v>
      </c>
      <c r="H127" s="104">
        <v>6.6041678612743517</v>
      </c>
      <c r="I127" s="104">
        <v>7.2682250884229189</v>
      </c>
      <c r="J127" s="104">
        <v>8.5249969202568874</v>
      </c>
      <c r="K127" s="104">
        <v>10.344647125538375</v>
      </c>
      <c r="L127" s="104">
        <v>11.125417382684946</v>
      </c>
      <c r="M127" s="104">
        <v>9.8128014874700522</v>
      </c>
      <c r="N127" s="104">
        <v>11.211461923731415</v>
      </c>
      <c r="O127" s="104">
        <v>11.451383360339157</v>
      </c>
      <c r="P127" s="104">
        <v>15.534318034605258</v>
      </c>
      <c r="Q127" s="104">
        <v>17.263945281165736</v>
      </c>
      <c r="R127" s="104">
        <v>20.015736618076158</v>
      </c>
      <c r="S127" s="104">
        <v>18.943478173345397</v>
      </c>
      <c r="T127" s="104">
        <v>25.762244677035937</v>
      </c>
      <c r="U127" s="104">
        <v>25.057054625560738</v>
      </c>
      <c r="V127" s="104">
        <v>25.833386416062567</v>
      </c>
      <c r="W127" s="104">
        <v>28.958207045728908</v>
      </c>
      <c r="DA127" s="132" t="s">
        <v>1805</v>
      </c>
    </row>
    <row r="128" spans="1:105" ht="12" customHeight="1" x14ac:dyDescent="0.25">
      <c r="A128" s="106" t="s">
        <v>122</v>
      </c>
      <c r="B128" s="101">
        <v>95.341657918400358</v>
      </c>
      <c r="C128" s="101">
        <v>106.8568959508583</v>
      </c>
      <c r="D128" s="101">
        <v>96.884027327128877</v>
      </c>
      <c r="E128" s="101">
        <v>89.781202174490872</v>
      </c>
      <c r="F128" s="101">
        <v>91.783649887892892</v>
      </c>
      <c r="G128" s="101">
        <v>88.303149518574799</v>
      </c>
      <c r="H128" s="101">
        <v>80.924212401309518</v>
      </c>
      <c r="I128" s="101">
        <v>62.788766411449636</v>
      </c>
      <c r="J128" s="101">
        <v>83.304749100255648</v>
      </c>
      <c r="K128" s="101">
        <v>89.020541204893803</v>
      </c>
      <c r="L128" s="101">
        <v>116.78510194997307</v>
      </c>
      <c r="M128" s="101">
        <v>118.35097863120146</v>
      </c>
      <c r="N128" s="101">
        <v>111.55123319655574</v>
      </c>
      <c r="O128" s="101">
        <v>80.642070185246325</v>
      </c>
      <c r="P128" s="101">
        <v>56.379942950062777</v>
      </c>
      <c r="Q128" s="101">
        <v>51.223046108343546</v>
      </c>
      <c r="R128" s="101">
        <v>47.321428724797819</v>
      </c>
      <c r="S128" s="101">
        <v>46.972708212762498</v>
      </c>
      <c r="T128" s="101">
        <v>45.634280468944546</v>
      </c>
      <c r="U128" s="101">
        <v>40.832587929379251</v>
      </c>
      <c r="V128" s="101">
        <v>52.720098307300219</v>
      </c>
      <c r="W128" s="101">
        <v>44.202077417047228</v>
      </c>
      <c r="DA128" s="131" t="s">
        <v>1806</v>
      </c>
    </row>
    <row r="129" spans="1:105" ht="12" customHeight="1" x14ac:dyDescent="0.25">
      <c r="A129" s="107" t="s">
        <v>121</v>
      </c>
      <c r="B129" s="104">
        <v>17.831817213895611</v>
      </c>
      <c r="C129" s="104">
        <v>29.282829064055779</v>
      </c>
      <c r="D129" s="104">
        <v>28.084285168305513</v>
      </c>
      <c r="E129" s="104">
        <v>35.408923981375693</v>
      </c>
      <c r="F129" s="104">
        <v>38.017772004200395</v>
      </c>
      <c r="G129" s="104">
        <v>44.549523583686806</v>
      </c>
      <c r="H129" s="104">
        <v>51.10632651012407</v>
      </c>
      <c r="I129" s="104">
        <v>44.044480232740781</v>
      </c>
      <c r="J129" s="104">
        <v>75.251208631209238</v>
      </c>
      <c r="K129" s="104">
        <v>119.36090604047828</v>
      </c>
      <c r="L129" s="104">
        <v>143.30470953476703</v>
      </c>
      <c r="M129" s="104">
        <v>162.564423515302</v>
      </c>
      <c r="N129" s="104">
        <v>162.32358118537996</v>
      </c>
      <c r="O129" s="104">
        <v>126.55993202547157</v>
      </c>
      <c r="P129" s="104">
        <v>89.84559192720765</v>
      </c>
      <c r="Q129" s="104">
        <v>80.693697664292529</v>
      </c>
      <c r="R129" s="104">
        <v>92.195337947801889</v>
      </c>
      <c r="S129" s="104">
        <v>104.3582032341312</v>
      </c>
      <c r="T129" s="104">
        <v>124.46669668384531</v>
      </c>
      <c r="U129" s="104">
        <v>122.00705538930322</v>
      </c>
      <c r="V129" s="104">
        <v>149.54745126945647</v>
      </c>
      <c r="W129" s="104">
        <v>114.22229778148838</v>
      </c>
      <c r="DA129" s="132" t="s">
        <v>1807</v>
      </c>
    </row>
    <row r="130" spans="1:105" ht="12" customHeight="1" x14ac:dyDescent="0.25">
      <c r="A130" s="108" t="s">
        <v>53</v>
      </c>
      <c r="B130" s="98">
        <v>7.7568216440034057</v>
      </c>
      <c r="C130" s="98">
        <v>12.096046499716156</v>
      </c>
      <c r="D130" s="98">
        <v>11.953682018281006</v>
      </c>
      <c r="E130" s="98">
        <v>15.061520312610973</v>
      </c>
      <c r="F130" s="98">
        <v>17.284449342195785</v>
      </c>
      <c r="G130" s="98">
        <v>19.917361346401066</v>
      </c>
      <c r="H130" s="98">
        <v>22.628876935895171</v>
      </c>
      <c r="I130" s="98">
        <v>21.70471060816358</v>
      </c>
      <c r="J130" s="98">
        <v>33.414925720726906</v>
      </c>
      <c r="K130" s="98">
        <v>53.777157674035777</v>
      </c>
      <c r="L130" s="98">
        <v>64.028489919821155</v>
      </c>
      <c r="M130" s="98">
        <v>75.998832194609349</v>
      </c>
      <c r="N130" s="98">
        <v>76.207258622588171</v>
      </c>
      <c r="O130" s="98">
        <v>62.176109432689785</v>
      </c>
      <c r="P130" s="98">
        <v>38.911198782458527</v>
      </c>
      <c r="Q130" s="98">
        <v>34.808538035944316</v>
      </c>
      <c r="R130" s="98">
        <v>40.314257835749459</v>
      </c>
      <c r="S130" s="98">
        <v>48.68670916130133</v>
      </c>
      <c r="T130" s="98">
        <v>53.197830778507793</v>
      </c>
      <c r="U130" s="98">
        <v>52.619082697369066</v>
      </c>
      <c r="V130" s="98">
        <v>60.37133380379764</v>
      </c>
      <c r="W130" s="98">
        <v>51.156074826765121</v>
      </c>
      <c r="DA130" s="63" t="s">
        <v>1808</v>
      </c>
    </row>
    <row r="131" spans="1:105" ht="12" customHeight="1" x14ac:dyDescent="0.25">
      <c r="A131" s="108" t="s">
        <v>52</v>
      </c>
      <c r="B131" s="98">
        <v>10.074995569892208</v>
      </c>
      <c r="C131" s="98">
        <v>17.186782564339623</v>
      </c>
      <c r="D131" s="98">
        <v>16.130603150024506</v>
      </c>
      <c r="E131" s="98">
        <v>20.347403668764724</v>
      </c>
      <c r="F131" s="98">
        <v>20.733322662004607</v>
      </c>
      <c r="G131" s="98">
        <v>24.632162237285741</v>
      </c>
      <c r="H131" s="98">
        <v>28.477449574228899</v>
      </c>
      <c r="I131" s="98">
        <v>22.339769624577201</v>
      </c>
      <c r="J131" s="98">
        <v>41.836282910482339</v>
      </c>
      <c r="K131" s="98">
        <v>65.583748366442506</v>
      </c>
      <c r="L131" s="98">
        <v>79.276219614945887</v>
      </c>
      <c r="M131" s="98">
        <v>86.565591320692633</v>
      </c>
      <c r="N131" s="98">
        <v>86.116322562791808</v>
      </c>
      <c r="O131" s="98">
        <v>64.383822592781783</v>
      </c>
      <c r="P131" s="98">
        <v>50.934393144749123</v>
      </c>
      <c r="Q131" s="98">
        <v>45.885159628348219</v>
      </c>
      <c r="R131" s="98">
        <v>51.88108011205243</v>
      </c>
      <c r="S131" s="98">
        <v>55.671494072829859</v>
      </c>
      <c r="T131" s="98">
        <v>71.26886590533752</v>
      </c>
      <c r="U131" s="98">
        <v>69.387972691934152</v>
      </c>
      <c r="V131" s="98">
        <v>89.176117465658848</v>
      </c>
      <c r="W131" s="98">
        <v>63.066222954723258</v>
      </c>
      <c r="DA131" s="63" t="s">
        <v>1809</v>
      </c>
    </row>
    <row r="132" spans="1:105" ht="12" customHeight="1" x14ac:dyDescent="0.25">
      <c r="A132" s="121" t="s">
        <v>54</v>
      </c>
      <c r="B132" s="122">
        <v>836.02942305557144</v>
      </c>
      <c r="C132" s="122">
        <v>887.76621486862405</v>
      </c>
      <c r="D132" s="122">
        <v>936.18783853035438</v>
      </c>
      <c r="E132" s="122">
        <v>980.1779592454659</v>
      </c>
      <c r="F132" s="122">
        <v>1019.3921830882629</v>
      </c>
      <c r="G132" s="122">
        <v>1046.1965566726942</v>
      </c>
      <c r="H132" s="122">
        <v>1032.1987475553212</v>
      </c>
      <c r="I132" s="122">
        <v>986.84302346343691</v>
      </c>
      <c r="J132" s="122">
        <v>962.56550100559753</v>
      </c>
      <c r="K132" s="122">
        <v>973.35803425175573</v>
      </c>
      <c r="L132" s="122">
        <v>1013.4861432361114</v>
      </c>
      <c r="M132" s="122">
        <v>903.48678635366468</v>
      </c>
      <c r="N132" s="122">
        <v>918.62266427387101</v>
      </c>
      <c r="O132" s="122">
        <v>901.82867056930729</v>
      </c>
      <c r="P132" s="122">
        <v>860.08012220874241</v>
      </c>
      <c r="Q132" s="122">
        <v>861.23418846271693</v>
      </c>
      <c r="R132" s="122">
        <v>865.9749986946498</v>
      </c>
      <c r="S132" s="122">
        <v>953.95028480064309</v>
      </c>
      <c r="T132" s="122">
        <v>934.70602100779433</v>
      </c>
      <c r="U132" s="122">
        <v>944.26451898448977</v>
      </c>
      <c r="V132" s="122">
        <v>932.96158113995887</v>
      </c>
      <c r="W132" s="122">
        <v>1020.5530495596158</v>
      </c>
      <c r="DA132" s="130" t="s">
        <v>1810</v>
      </c>
    </row>
    <row r="133" spans="1:105" ht="12" customHeight="1" x14ac:dyDescent="0.25">
      <c r="A133" s="97" t="s">
        <v>175</v>
      </c>
      <c r="B133" s="98">
        <v>46.160089984563257</v>
      </c>
      <c r="C133" s="98">
        <v>47.499662329594138</v>
      </c>
      <c r="D133" s="98">
        <v>51.535954530214923</v>
      </c>
      <c r="E133" s="98">
        <v>55.177529493328336</v>
      </c>
      <c r="F133" s="98">
        <v>57.087056619326511</v>
      </c>
      <c r="G133" s="98">
        <v>58.233716234008121</v>
      </c>
      <c r="H133" s="98">
        <v>55.806466273335367</v>
      </c>
      <c r="I133" s="98">
        <v>58.037191215060055</v>
      </c>
      <c r="J133" s="98">
        <v>51.641608371425356</v>
      </c>
      <c r="K133" s="98">
        <v>54.228792591038449</v>
      </c>
      <c r="L133" s="98">
        <v>56.28757026747774</v>
      </c>
      <c r="M133" s="98">
        <v>49.167605190740424</v>
      </c>
      <c r="N133" s="98">
        <v>53.809315392818704</v>
      </c>
      <c r="O133" s="98">
        <v>60.529591452574778</v>
      </c>
      <c r="P133" s="98">
        <v>54.171935887258321</v>
      </c>
      <c r="Q133" s="98">
        <v>54.179379809978364</v>
      </c>
      <c r="R133" s="98">
        <v>50.871737357729948</v>
      </c>
      <c r="S133" s="98">
        <v>53.802807250355542</v>
      </c>
      <c r="T133" s="98">
        <v>57.920960114688341</v>
      </c>
      <c r="U133" s="98">
        <v>65.109560951286525</v>
      </c>
      <c r="V133" s="98">
        <v>63.330927330657126</v>
      </c>
      <c r="W133" s="98">
        <v>73.134526475692937</v>
      </c>
      <c r="DA133" s="63" t="s">
        <v>1811</v>
      </c>
    </row>
    <row r="134" spans="1:105" ht="12" customHeight="1" x14ac:dyDescent="0.25">
      <c r="A134" s="109" t="s">
        <v>120</v>
      </c>
      <c r="B134" s="33">
        <v>789.86933307100821</v>
      </c>
      <c r="C134" s="33">
        <v>840.26655253902993</v>
      </c>
      <c r="D134" s="33">
        <v>884.65188400013949</v>
      </c>
      <c r="E134" s="33">
        <v>925.00042975213751</v>
      </c>
      <c r="F134" s="33">
        <v>962.30512646893635</v>
      </c>
      <c r="G134" s="33">
        <v>987.96284043868604</v>
      </c>
      <c r="H134" s="33">
        <v>976.39228128198579</v>
      </c>
      <c r="I134" s="33">
        <v>928.80583224837687</v>
      </c>
      <c r="J134" s="33">
        <v>910.92389263417215</v>
      </c>
      <c r="K134" s="33">
        <v>919.1292416607173</v>
      </c>
      <c r="L134" s="33">
        <v>957.1985729686337</v>
      </c>
      <c r="M134" s="33">
        <v>854.31918116292422</v>
      </c>
      <c r="N134" s="33">
        <v>864.81334888105232</v>
      </c>
      <c r="O134" s="33">
        <v>841.29907911673251</v>
      </c>
      <c r="P134" s="33">
        <v>805.9081863214841</v>
      </c>
      <c r="Q134" s="33">
        <v>807.05480865273853</v>
      </c>
      <c r="R134" s="33">
        <v>815.1032613369199</v>
      </c>
      <c r="S134" s="33">
        <v>900.14747755028759</v>
      </c>
      <c r="T134" s="33">
        <v>876.78506089310599</v>
      </c>
      <c r="U134" s="33">
        <v>879.15495803320323</v>
      </c>
      <c r="V134" s="33">
        <v>869.63065380930175</v>
      </c>
      <c r="W134" s="33">
        <v>947.41852308392288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0.6018308828668768</v>
      </c>
      <c r="C136" s="119">
        <f t="shared" si="26"/>
        <v>0.61045165902498177</v>
      </c>
      <c r="D136" s="119">
        <f t="shared" si="26"/>
        <v>0.61997742314034532</v>
      </c>
      <c r="E136" s="119">
        <f t="shared" si="26"/>
        <v>0.63057092164352979</v>
      </c>
      <c r="F136" s="119">
        <f t="shared" si="26"/>
        <v>0.63889563561071372</v>
      </c>
      <c r="G136" s="119">
        <f t="shared" si="26"/>
        <v>0.64838848578908603</v>
      </c>
      <c r="H136" s="119">
        <f t="shared" si="26"/>
        <v>0.65886271343302194</v>
      </c>
      <c r="I136" s="119">
        <f t="shared" si="26"/>
        <v>0.66858974125065407</v>
      </c>
      <c r="J136" s="119">
        <f t="shared" si="26"/>
        <v>0.67971228960215635</v>
      </c>
      <c r="K136" s="119">
        <f t="shared" si="26"/>
        <v>0.69206722923534081</v>
      </c>
      <c r="L136" s="119">
        <f t="shared" si="26"/>
        <v>0.70501506726053831</v>
      </c>
      <c r="M136" s="119">
        <f t="shared" si="26"/>
        <v>0.7187743396896018</v>
      </c>
      <c r="N136" s="119">
        <f t="shared" si="26"/>
        <v>0.73364942771891406</v>
      </c>
      <c r="O136" s="119">
        <f t="shared" si="26"/>
        <v>0.74730580340511732</v>
      </c>
      <c r="P136" s="119">
        <f t="shared" si="26"/>
        <v>0.75349184751202702</v>
      </c>
      <c r="Q136" s="119">
        <f t="shared" si="26"/>
        <v>0.76230280223241331</v>
      </c>
      <c r="R136" s="119">
        <f t="shared" ref="R136:V136" si="27">IF(R117=0,"",R117/R98)</f>
        <v>0.77280653514475317</v>
      </c>
      <c r="S136" s="119">
        <f t="shared" si="27"/>
        <v>0.78552151048861774</v>
      </c>
      <c r="T136" s="119">
        <f t="shared" si="27"/>
        <v>0.79674729220513996</v>
      </c>
      <c r="U136" s="119">
        <f t="shared" si="27"/>
        <v>0.80663294530940588</v>
      </c>
      <c r="V136" s="119">
        <f t="shared" si="27"/>
        <v>0.81693953380484485</v>
      </c>
      <c r="W136" s="119">
        <f t="shared" ref="W136" si="28">IF(W117=0,"",W117/W98)</f>
        <v>0.82703195038633837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0.5877102370683458</v>
      </c>
      <c r="C137" s="124">
        <f t="shared" si="29"/>
        <v>0.59710698417427677</v>
      </c>
      <c r="D137" s="124">
        <f t="shared" si="29"/>
        <v>0.60684004595498642</v>
      </c>
      <c r="E137" s="124">
        <f t="shared" si="29"/>
        <v>0.61663995521155468</v>
      </c>
      <c r="F137" s="124">
        <f t="shared" si="29"/>
        <v>0.6259695534186358</v>
      </c>
      <c r="G137" s="124">
        <f t="shared" si="29"/>
        <v>0.6354257066450828</v>
      </c>
      <c r="H137" s="124">
        <f t="shared" si="29"/>
        <v>0.64533034948107815</v>
      </c>
      <c r="I137" s="124">
        <f t="shared" si="29"/>
        <v>0.65602907112361908</v>
      </c>
      <c r="J137" s="124">
        <f t="shared" si="29"/>
        <v>0.66848503547458127</v>
      </c>
      <c r="K137" s="124">
        <f t="shared" si="29"/>
        <v>0.68138214711313416</v>
      </c>
      <c r="L137" s="124">
        <f t="shared" si="29"/>
        <v>0.69545699801423788</v>
      </c>
      <c r="M137" s="124">
        <f t="shared" si="29"/>
        <v>0.70861856654991795</v>
      </c>
      <c r="N137" s="124">
        <f t="shared" si="29"/>
        <v>0.725672794282477</v>
      </c>
      <c r="O137" s="124">
        <f t="shared" si="29"/>
        <v>0.74105550405999998</v>
      </c>
      <c r="P137" s="124">
        <f t="shared" si="29"/>
        <v>0.74601777591762608</v>
      </c>
      <c r="Q137" s="124">
        <f t="shared" si="29"/>
        <v>0.75516425271197007</v>
      </c>
      <c r="R137" s="124">
        <f t="shared" ref="R137:V137" si="30">IF(R118=0,"",R118/R99)</f>
        <v>0.76537394107048118</v>
      </c>
      <c r="S137" s="124">
        <f t="shared" si="30"/>
        <v>0.77653314386709571</v>
      </c>
      <c r="T137" s="124">
        <f t="shared" si="30"/>
        <v>0.78701191839200191</v>
      </c>
      <c r="U137" s="124">
        <f t="shared" si="30"/>
        <v>0.79610196649210641</v>
      </c>
      <c r="V137" s="124">
        <f t="shared" si="30"/>
        <v>0.80508517383502431</v>
      </c>
      <c r="W137" s="124">
        <f t="shared" ref="W137" si="31">IF(W118=0,"",W118/W99)</f>
        <v>0.8145442694478735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0.58189395076907813</v>
      </c>
      <c r="C138" s="111">
        <f t="shared" si="32"/>
        <v>0.5914050980898371</v>
      </c>
      <c r="D138" s="111">
        <f t="shared" si="32"/>
        <v>0.60127705325323166</v>
      </c>
      <c r="E138" s="111">
        <f t="shared" si="32"/>
        <v>0.61126344733604476</v>
      </c>
      <c r="F138" s="111">
        <f t="shared" si="32"/>
        <v>0.62068951459184218</v>
      </c>
      <c r="G138" s="111">
        <f t="shared" si="32"/>
        <v>0.63026316423940676</v>
      </c>
      <c r="H138" s="111">
        <f t="shared" si="32"/>
        <v>0.64034742984936155</v>
      </c>
      <c r="I138" s="111">
        <f t="shared" si="32"/>
        <v>0.65120510249471597</v>
      </c>
      <c r="J138" s="111">
        <f t="shared" si="32"/>
        <v>0.66379307583628677</v>
      </c>
      <c r="K138" s="111">
        <f t="shared" si="32"/>
        <v>0.67684292511569311</v>
      </c>
      <c r="L138" s="111">
        <f t="shared" si="32"/>
        <v>0.69108963828041392</v>
      </c>
      <c r="M138" s="111">
        <f t="shared" si="32"/>
        <v>0.7044329478109056</v>
      </c>
      <c r="N138" s="111">
        <f t="shared" si="32"/>
        <v>0.72166708840587945</v>
      </c>
      <c r="O138" s="111">
        <f t="shared" si="32"/>
        <v>0.73721242925924213</v>
      </c>
      <c r="P138" s="111">
        <f t="shared" si="32"/>
        <v>0.74222808374760796</v>
      </c>
      <c r="Q138" s="111">
        <f t="shared" si="32"/>
        <v>0.75147456080413488</v>
      </c>
      <c r="R138" s="111">
        <f t="shared" ref="R138:V138" si="33">IF(R119=0,"",R119/R100)</f>
        <v>0.76183781062439626</v>
      </c>
      <c r="S138" s="111">
        <f t="shared" si="33"/>
        <v>0.77315249978159706</v>
      </c>
      <c r="T138" s="111">
        <f t="shared" si="33"/>
        <v>0.78375959526453187</v>
      </c>
      <c r="U138" s="111">
        <f t="shared" si="33"/>
        <v>0.79299683245792474</v>
      </c>
      <c r="V138" s="111">
        <f t="shared" si="33"/>
        <v>0.80208737578240175</v>
      </c>
      <c r="W138" s="111">
        <f t="shared" ref="W138" si="34">IF(W119=0,"",W119/W100)</f>
        <v>0.81168497497813219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1.9916308551870554</v>
      </c>
      <c r="D140" s="124">
        <f t="shared" si="38"/>
        <v>2.0720287431496325</v>
      </c>
      <c r="E140" s="124">
        <f t="shared" si="38"/>
        <v>2.2032211527445353</v>
      </c>
      <c r="F140" s="124">
        <f t="shared" si="38"/>
        <v>2.3508735344453475</v>
      </c>
      <c r="G140" s="124">
        <f t="shared" si="38"/>
        <v>2.4966318145663542</v>
      </c>
      <c r="H140" s="124">
        <f t="shared" si="38"/>
        <v>2.6557031971490166</v>
      </c>
      <c r="I140" s="124">
        <f t="shared" si="38"/>
        <v>2.7415868313168272</v>
      </c>
      <c r="J140" s="124">
        <f t="shared" si="38"/>
        <v>2.792910924458667</v>
      </c>
      <c r="K140" s="124">
        <f t="shared" si="38"/>
        <v>2.8594853456036251</v>
      </c>
      <c r="L140" s="124">
        <f t="shared" si="38"/>
        <v>2.9404789049839821</v>
      </c>
      <c r="M140" s="124">
        <f t="shared" si="38"/>
        <v>3.0351162855579203</v>
      </c>
      <c r="N140" s="124">
        <f t="shared" si="38"/>
        <v>3.1426693832233408</v>
      </c>
      <c r="O140" s="124">
        <f t="shared" si="38"/>
        <v>3.2677812881684707</v>
      </c>
      <c r="P140" s="124">
        <f t="shared" si="38"/>
        <v>3.3896869330830377</v>
      </c>
      <c r="Q140" s="124">
        <f t="shared" si="38"/>
        <v>3.5053016494405518</v>
      </c>
      <c r="R140" s="124">
        <f t="shared" ref="R140:V140" si="39">IF(R121=0,"",R121/R102)</f>
        <v>3.6264935956128483</v>
      </c>
      <c r="S140" s="124">
        <f t="shared" si="39"/>
        <v>3.7592715267913031</v>
      </c>
      <c r="T140" s="124">
        <f t="shared" si="39"/>
        <v>3.8803711036429891</v>
      </c>
      <c r="U140" s="124">
        <f t="shared" si="39"/>
        <v>3.9880528466767839</v>
      </c>
      <c r="V140" s="124">
        <f t="shared" si="39"/>
        <v>4.0849755116599322</v>
      </c>
      <c r="W140" s="124">
        <f t="shared" ref="W140" si="40">IF(W121=0,"",W121/W102)</f>
        <v>4.1667532801574421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1.9916308551870554</v>
      </c>
      <c r="D141" s="111">
        <f t="shared" si="41"/>
        <v>2.0720287431496325</v>
      </c>
      <c r="E141" s="111">
        <f t="shared" si="41"/>
        <v>2.2032211527445353</v>
      </c>
      <c r="F141" s="111">
        <f t="shared" si="41"/>
        <v>2.3508735344453475</v>
      </c>
      <c r="G141" s="111">
        <f t="shared" si="41"/>
        <v>2.4966318145663542</v>
      </c>
      <c r="H141" s="111">
        <f t="shared" si="41"/>
        <v>2.6557031971490166</v>
      </c>
      <c r="I141" s="111">
        <f t="shared" si="41"/>
        <v>2.7415868313168272</v>
      </c>
      <c r="J141" s="111">
        <f t="shared" si="41"/>
        <v>2.792910924458667</v>
      </c>
      <c r="K141" s="111">
        <f t="shared" si="41"/>
        <v>2.8594853456036251</v>
      </c>
      <c r="L141" s="111">
        <f t="shared" si="41"/>
        <v>2.9404789049839821</v>
      </c>
      <c r="M141" s="111">
        <f t="shared" si="41"/>
        <v>3.0351162855579203</v>
      </c>
      <c r="N141" s="111">
        <f t="shared" si="41"/>
        <v>3.1426693832233408</v>
      </c>
      <c r="O141" s="111">
        <f t="shared" si="41"/>
        <v>3.2677812881684707</v>
      </c>
      <c r="P141" s="111">
        <f t="shared" si="41"/>
        <v>3.3896869330830377</v>
      </c>
      <c r="Q141" s="111">
        <f t="shared" si="41"/>
        <v>3.5053016494405518</v>
      </c>
      <c r="R141" s="111">
        <f t="shared" ref="R141:V141" si="42">IF(R122=0,"",R122/R103)</f>
        <v>3.6264935956128483</v>
      </c>
      <c r="S141" s="111">
        <f t="shared" si="42"/>
        <v>3.7592715267913031</v>
      </c>
      <c r="T141" s="111">
        <f t="shared" si="42"/>
        <v>3.8803711036429891</v>
      </c>
      <c r="U141" s="111">
        <f t="shared" si="42"/>
        <v>3.9880528466767839</v>
      </c>
      <c r="V141" s="111">
        <f t="shared" si="42"/>
        <v>4.0849755116599322</v>
      </c>
      <c r="W141" s="111">
        <f t="shared" ref="W141" si="43">IF(W122=0,"",W122/W103)</f>
        <v>4.1667532801574421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0.63051842340352637</v>
      </c>
      <c r="C142" s="124">
        <f t="shared" si="44"/>
        <v>0.63720929104057811</v>
      </c>
      <c r="D142" s="124">
        <f t="shared" si="44"/>
        <v>0.64286229641985237</v>
      </c>
      <c r="E142" s="124">
        <f t="shared" si="44"/>
        <v>0.64932617947342353</v>
      </c>
      <c r="F142" s="124">
        <f t="shared" si="44"/>
        <v>0.65540426950575581</v>
      </c>
      <c r="G142" s="124">
        <f t="shared" si="44"/>
        <v>0.66194560314392237</v>
      </c>
      <c r="H142" s="124">
        <f t="shared" si="44"/>
        <v>0.66932189708944612</v>
      </c>
      <c r="I142" s="124">
        <f t="shared" si="44"/>
        <v>0.67583325361507929</v>
      </c>
      <c r="J142" s="124">
        <f t="shared" si="44"/>
        <v>0.68694901136696551</v>
      </c>
      <c r="K142" s="124">
        <f t="shared" si="44"/>
        <v>0.69790372151043489</v>
      </c>
      <c r="L142" s="124">
        <f t="shared" si="44"/>
        <v>0.70898987370090583</v>
      </c>
      <c r="M142" s="124">
        <f t="shared" si="44"/>
        <v>0.72021765194407694</v>
      </c>
      <c r="N142" s="124">
        <f t="shared" si="44"/>
        <v>0.73304154962215606</v>
      </c>
      <c r="O142" s="124">
        <f t="shared" si="44"/>
        <v>0.7438434229892229</v>
      </c>
      <c r="P142" s="124">
        <f t="shared" si="44"/>
        <v>0.74955112471894481</v>
      </c>
      <c r="Q142" s="124">
        <f t="shared" si="44"/>
        <v>0.76096793541541263</v>
      </c>
      <c r="R142" s="124">
        <f t="shared" ref="R142:V142" si="45">IF(R123=0,"",R123/R104)</f>
        <v>0.7751703403158261</v>
      </c>
      <c r="S142" s="124">
        <f t="shared" si="45"/>
        <v>0.79103226057360809</v>
      </c>
      <c r="T142" s="124">
        <f t="shared" si="45"/>
        <v>0.80694979533234845</v>
      </c>
      <c r="U142" s="124">
        <f t="shared" si="45"/>
        <v>0.82058017084075474</v>
      </c>
      <c r="V142" s="124">
        <f t="shared" si="45"/>
        <v>0.83435708325412461</v>
      </c>
      <c r="W142" s="124">
        <f t="shared" ref="W142" si="46">IF(W123=0,"",W123/W104)</f>
        <v>0.84891339899113505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0.62405952959215027</v>
      </c>
      <c r="C143" s="111">
        <f t="shared" si="47"/>
        <v>0.62936133339644362</v>
      </c>
      <c r="D143" s="111">
        <f t="shared" si="47"/>
        <v>0.63621670611988268</v>
      </c>
      <c r="E143" s="111">
        <f t="shared" si="47"/>
        <v>0.64273669032447323</v>
      </c>
      <c r="F143" s="111">
        <f t="shared" si="47"/>
        <v>0.64882126731266521</v>
      </c>
      <c r="G143" s="111">
        <f t="shared" si="47"/>
        <v>0.65507869725173262</v>
      </c>
      <c r="H143" s="111">
        <f t="shared" si="47"/>
        <v>0.66202672240694349</v>
      </c>
      <c r="I143" s="111">
        <f t="shared" si="47"/>
        <v>0.6703731486374781</v>
      </c>
      <c r="J143" s="111">
        <f t="shared" si="47"/>
        <v>0.67865501187715993</v>
      </c>
      <c r="K143" s="111">
        <f t="shared" si="47"/>
        <v>0.68733294723224525</v>
      </c>
      <c r="L143" s="111">
        <f t="shared" si="47"/>
        <v>0.69731143199645584</v>
      </c>
      <c r="M143" s="111">
        <f t="shared" si="47"/>
        <v>0.70754546964763909</v>
      </c>
      <c r="N143" s="111">
        <f t="shared" si="47"/>
        <v>0.72163937168008918</v>
      </c>
      <c r="O143" s="111">
        <f t="shared" si="47"/>
        <v>0.7354624090005506</v>
      </c>
      <c r="P143" s="111">
        <f t="shared" si="47"/>
        <v>0.74276219140594335</v>
      </c>
      <c r="Q143" s="111">
        <f t="shared" si="47"/>
        <v>0.75533881339494946</v>
      </c>
      <c r="R143" s="111">
        <f t="shared" ref="R143:V143" si="48">IF(R124=0,"",R124/R105)</f>
        <v>0.76964477509206886</v>
      </c>
      <c r="S143" s="111">
        <f t="shared" si="48"/>
        <v>0.78580579099525782</v>
      </c>
      <c r="T143" s="111">
        <f t="shared" si="48"/>
        <v>0.80132689873544116</v>
      </c>
      <c r="U143" s="111">
        <f t="shared" si="48"/>
        <v>0.81534075148220064</v>
      </c>
      <c r="V143" s="111">
        <f t="shared" si="48"/>
        <v>0.82840585782995502</v>
      </c>
      <c r="W143" s="111">
        <f t="shared" ref="W143" si="49">IF(W124=0,"",W124/W105)</f>
        <v>0.84527536515668311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0.79245292382602306</v>
      </c>
      <c r="C144" s="111">
        <f t="shared" si="50"/>
        <v>0.81196277557691365</v>
      </c>
      <c r="D144" s="111">
        <f t="shared" si="50"/>
        <v>0.81580753517878346</v>
      </c>
      <c r="E144" s="111">
        <f t="shared" si="50"/>
        <v>0.82616588645448219</v>
      </c>
      <c r="F144" s="111">
        <f t="shared" si="50"/>
        <v>0.81923952897500596</v>
      </c>
      <c r="G144" s="111">
        <f t="shared" si="50"/>
        <v>0.82723974814588563</v>
      </c>
      <c r="H144" s="111">
        <f t="shared" si="50"/>
        <v>0.83362631325356473</v>
      </c>
      <c r="I144" s="111">
        <f t="shared" si="50"/>
        <v>0.8231265719379709</v>
      </c>
      <c r="J144" s="111">
        <f t="shared" si="50"/>
        <v>0.84166120148087353</v>
      </c>
      <c r="K144" s="111">
        <f t="shared" si="50"/>
        <v>0.84516346854263424</v>
      </c>
      <c r="L144" s="111">
        <f t="shared" si="50"/>
        <v>0.84847707893685842</v>
      </c>
      <c r="M144" s="111">
        <f t="shared" si="50"/>
        <v>0.84498292405470365</v>
      </c>
      <c r="N144" s="111">
        <f t="shared" si="50"/>
        <v>0.8508785297816448</v>
      </c>
      <c r="O144" s="111">
        <f t="shared" si="50"/>
        <v>0.85262244922733355</v>
      </c>
      <c r="P144" s="111">
        <f t="shared" si="50"/>
        <v>0.87921536609463569</v>
      </c>
      <c r="Q144" s="111">
        <f t="shared" si="50"/>
        <v>0.88824162348289026</v>
      </c>
      <c r="R144" s="111">
        <f t="shared" ref="R144:V144" si="51">IF(R125=0,"",R125/R106)</f>
        <v>0.89620314523622335</v>
      </c>
      <c r="S144" s="111">
        <f t="shared" si="51"/>
        <v>0.89446086885630283</v>
      </c>
      <c r="T144" s="111">
        <f t="shared" si="51"/>
        <v>0.91372703764853769</v>
      </c>
      <c r="U144" s="111">
        <f t="shared" si="51"/>
        <v>0.91902050893751952</v>
      </c>
      <c r="V144" s="111">
        <f t="shared" si="51"/>
        <v>0.9279423833765732</v>
      </c>
      <c r="W144" s="111">
        <f t="shared" ref="W144" si="52">IF(W125=0,"",W125/W106)</f>
        <v>0.92920488540393276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0.62405952959215027</v>
      </c>
      <c r="C145" s="112">
        <f t="shared" si="53"/>
        <v>0.64100973675870865</v>
      </c>
      <c r="D145" s="112">
        <f t="shared" si="53"/>
        <v>0.65340999214097673</v>
      </c>
      <c r="E145" s="112">
        <f t="shared" si="53"/>
        <v>0.66910676137828395</v>
      </c>
      <c r="F145" s="112">
        <f t="shared" si="53"/>
        <v>0.67328425508565581</v>
      </c>
      <c r="G145" s="112">
        <f t="shared" si="53"/>
        <v>0.68185859485924083</v>
      </c>
      <c r="H145" s="112">
        <f t="shared" si="53"/>
        <v>0.68965327625753292</v>
      </c>
      <c r="I145" s="112">
        <f t="shared" si="53"/>
        <v>0.69606594460886428</v>
      </c>
      <c r="J145" s="112">
        <f t="shared" si="53"/>
        <v>0.70275009664890375</v>
      </c>
      <c r="K145" s="112">
        <f t="shared" si="53"/>
        <v>0.71110074872463591</v>
      </c>
      <c r="L145" s="112">
        <f t="shared" si="53"/>
        <v>0.71492547343252177</v>
      </c>
      <c r="M145" s="112">
        <f t="shared" si="53"/>
        <v>0.71701117465928754</v>
      </c>
      <c r="N145" s="112">
        <f t="shared" si="53"/>
        <v>0.72785067396420677</v>
      </c>
      <c r="O145" s="112">
        <f t="shared" si="53"/>
        <v>0.73915101577863451</v>
      </c>
      <c r="P145" s="112">
        <f t="shared" si="53"/>
        <v>0.76103427644956001</v>
      </c>
      <c r="Q145" s="112">
        <f t="shared" si="53"/>
        <v>0.77451010960501743</v>
      </c>
      <c r="R145" s="112">
        <f t="shared" ref="R145:V145" si="54">IF(R126=0,"",R126/R107)</f>
        <v>0.79118192139678589</v>
      </c>
      <c r="S145" s="112">
        <f t="shared" si="54"/>
        <v>0.79778600391206056</v>
      </c>
      <c r="T145" s="112">
        <f t="shared" si="54"/>
        <v>0.81913476483852277</v>
      </c>
      <c r="U145" s="112">
        <f t="shared" si="54"/>
        <v>0.83096665675624848</v>
      </c>
      <c r="V145" s="112">
        <f t="shared" si="54"/>
        <v>0.84002216389828421</v>
      </c>
      <c r="W145" s="112">
        <f t="shared" ref="W145" si="55">IF(W126=0,"",W126/W107)</f>
        <v>0.85636345606346476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0.74980418038628749</v>
      </c>
      <c r="C147" s="112">
        <f t="shared" si="59"/>
        <v>0.7560954841359836</v>
      </c>
      <c r="D147" s="112">
        <f t="shared" si="59"/>
        <v>0.75723993317560223</v>
      </c>
      <c r="E147" s="112">
        <f t="shared" si="59"/>
        <v>0.76015869350912546</v>
      </c>
      <c r="F147" s="112">
        <f t="shared" si="59"/>
        <v>0.76548960020324175</v>
      </c>
      <c r="G147" s="112">
        <f t="shared" si="59"/>
        <v>0.77074977234126063</v>
      </c>
      <c r="H147" s="112">
        <f t="shared" si="59"/>
        <v>0.77674172800049357</v>
      </c>
      <c r="I147" s="112">
        <f t="shared" si="59"/>
        <v>0.77995103702313928</v>
      </c>
      <c r="J147" s="112">
        <f t="shared" si="59"/>
        <v>0.78159947060306956</v>
      </c>
      <c r="K147" s="112">
        <f t="shared" si="59"/>
        <v>0.78292829811234821</v>
      </c>
      <c r="L147" s="112">
        <f t="shared" si="59"/>
        <v>0.78476042663638879</v>
      </c>
      <c r="M147" s="112">
        <f t="shared" si="59"/>
        <v>0.78565462702957589</v>
      </c>
      <c r="N147" s="112">
        <f t="shared" si="59"/>
        <v>0.78779696547698541</v>
      </c>
      <c r="O147" s="112">
        <f t="shared" si="59"/>
        <v>0.78935247626889926</v>
      </c>
      <c r="P147" s="112">
        <f t="shared" si="59"/>
        <v>0.79043731176897802</v>
      </c>
      <c r="Q147" s="112">
        <f t="shared" si="59"/>
        <v>0.79069997810007309</v>
      </c>
      <c r="R147" s="112">
        <f t="shared" ref="R147:V147" si="60">IF(R128=0,"",R128/R109)</f>
        <v>0.79745458436781369</v>
      </c>
      <c r="S147" s="112">
        <f t="shared" si="60"/>
        <v>0.81296281865392295</v>
      </c>
      <c r="T147" s="112">
        <f t="shared" si="60"/>
        <v>0.83239115747387771</v>
      </c>
      <c r="U147" s="112">
        <f t="shared" si="60"/>
        <v>0.83980032282822681</v>
      </c>
      <c r="V147" s="112">
        <f t="shared" si="60"/>
        <v>0.8522710126756442</v>
      </c>
      <c r="W147" s="112">
        <f t="shared" ref="W147" si="61">IF(W128=0,"",W128/W109)</f>
        <v>0.85586528121961525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0.87324719145901042</v>
      </c>
      <c r="C148" s="113">
        <f t="shared" si="62"/>
        <v>0.88593497902043095</v>
      </c>
      <c r="D148" s="113">
        <f t="shared" si="62"/>
        <v>0.88372983210015554</v>
      </c>
      <c r="E148" s="113">
        <f t="shared" si="62"/>
        <v>0.88672618105449519</v>
      </c>
      <c r="F148" s="113">
        <f t="shared" si="62"/>
        <v>0.88164266567847061</v>
      </c>
      <c r="G148" s="113">
        <f t="shared" si="62"/>
        <v>0.88545075622676983</v>
      </c>
      <c r="H148" s="113">
        <f t="shared" si="62"/>
        <v>0.88822041861305545</v>
      </c>
      <c r="I148" s="113">
        <f t="shared" si="62"/>
        <v>0.8780209964845721</v>
      </c>
      <c r="J148" s="113">
        <f t="shared" si="62"/>
        <v>0.89007934168137937</v>
      </c>
      <c r="K148" s="113">
        <f t="shared" si="62"/>
        <v>0.88979929096001897</v>
      </c>
      <c r="L148" s="113">
        <f t="shared" si="62"/>
        <v>0.89118168617267945</v>
      </c>
      <c r="M148" s="113">
        <f t="shared" si="62"/>
        <v>0.88736729838503792</v>
      </c>
      <c r="N148" s="113">
        <f t="shared" si="62"/>
        <v>0.88789292072878145</v>
      </c>
      <c r="O148" s="113">
        <f t="shared" si="62"/>
        <v>0.8839401928321643</v>
      </c>
      <c r="P148" s="113">
        <f t="shared" si="62"/>
        <v>0.89677565900306111</v>
      </c>
      <c r="Q148" s="113">
        <f t="shared" si="62"/>
        <v>0.89736964258880936</v>
      </c>
      <c r="R148" s="113">
        <f t="shared" ref="R148:V148" si="63">IF(R129=0,"",R129/R110)</f>
        <v>0.90459951448318487</v>
      </c>
      <c r="S148" s="113">
        <f t="shared" si="63"/>
        <v>0.90906731039007782</v>
      </c>
      <c r="T148" s="113">
        <f t="shared" si="63"/>
        <v>0.92259158791650298</v>
      </c>
      <c r="U148" s="113">
        <f t="shared" si="63"/>
        <v>0.92549387082096191</v>
      </c>
      <c r="V148" s="113">
        <f t="shared" si="63"/>
        <v>0.93368255625464514</v>
      </c>
      <c r="W148" s="113">
        <f t="shared" ref="W148" si="64">IF(W129=0,"",W129/W110)</f>
        <v>0.92954476601639335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0.74980418038628749</v>
      </c>
      <c r="C149" s="111">
        <f t="shared" si="65"/>
        <v>0.76237636121231267</v>
      </c>
      <c r="D149" s="111">
        <f t="shared" si="65"/>
        <v>0.76387882713850375</v>
      </c>
      <c r="E149" s="111">
        <f t="shared" si="65"/>
        <v>0.76904160020321022</v>
      </c>
      <c r="F149" s="111">
        <f t="shared" si="65"/>
        <v>0.77203398461519912</v>
      </c>
      <c r="G149" s="111">
        <f t="shared" si="65"/>
        <v>0.77557834958317839</v>
      </c>
      <c r="H149" s="111">
        <f t="shared" si="65"/>
        <v>0.77868327392543257</v>
      </c>
      <c r="I149" s="111">
        <f t="shared" si="65"/>
        <v>0.78008312625458243</v>
      </c>
      <c r="J149" s="111">
        <f t="shared" si="65"/>
        <v>0.78240253645031343</v>
      </c>
      <c r="K149" s="111">
        <f t="shared" si="65"/>
        <v>0.7843823109935556</v>
      </c>
      <c r="L149" s="111">
        <f t="shared" si="65"/>
        <v>0.78536735095223276</v>
      </c>
      <c r="M149" s="111">
        <f t="shared" si="65"/>
        <v>0.78646886634299307</v>
      </c>
      <c r="N149" s="111">
        <f t="shared" si="65"/>
        <v>0.78805843267124509</v>
      </c>
      <c r="O149" s="111">
        <f t="shared" si="65"/>
        <v>0.78910493703862072</v>
      </c>
      <c r="P149" s="111">
        <f t="shared" si="65"/>
        <v>0.79002740054613552</v>
      </c>
      <c r="Q149" s="111">
        <f t="shared" si="65"/>
        <v>0.79043282135162629</v>
      </c>
      <c r="R149" s="111">
        <f t="shared" ref="R149:V149" si="66">IF(R130=0,"",R130/R111)</f>
        <v>0.80568374645779306</v>
      </c>
      <c r="S149" s="111">
        <f t="shared" si="66"/>
        <v>0.82344675950329516</v>
      </c>
      <c r="T149" s="111">
        <f t="shared" si="66"/>
        <v>0.83590516330558273</v>
      </c>
      <c r="U149" s="111">
        <f t="shared" si="66"/>
        <v>0.84269865754195517</v>
      </c>
      <c r="V149" s="111">
        <f t="shared" si="66"/>
        <v>0.85037995180982173</v>
      </c>
      <c r="W149" s="111">
        <f t="shared" ref="W149" si="67">IF(W130=0,"",W130/W111)</f>
        <v>0.8552582262583831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0.75121756165690134</v>
      </c>
      <c r="C151" s="124">
        <f t="shared" si="71"/>
        <v>0.75391872281838257</v>
      </c>
      <c r="D151" s="124">
        <f t="shared" si="71"/>
        <v>0.75617649256388686</v>
      </c>
      <c r="E151" s="124">
        <f t="shared" si="71"/>
        <v>0.75856459219691663</v>
      </c>
      <c r="F151" s="124">
        <f t="shared" si="71"/>
        <v>0.76127418736075581</v>
      </c>
      <c r="G151" s="124">
        <f t="shared" si="71"/>
        <v>0.76419911486039926</v>
      </c>
      <c r="H151" s="124">
        <f t="shared" si="71"/>
        <v>0.76770064643168134</v>
      </c>
      <c r="I151" s="124">
        <f t="shared" si="71"/>
        <v>0.76851694196127562</v>
      </c>
      <c r="J151" s="124">
        <f t="shared" si="71"/>
        <v>0.7705772947453059</v>
      </c>
      <c r="K151" s="124">
        <f t="shared" si="71"/>
        <v>0.77162999341964611</v>
      </c>
      <c r="L151" s="124">
        <f t="shared" si="71"/>
        <v>0.77320430951755303</v>
      </c>
      <c r="M151" s="124">
        <f t="shared" si="71"/>
        <v>0.77491527579111996</v>
      </c>
      <c r="N151" s="124">
        <f t="shared" si="71"/>
        <v>0.77606354577653003</v>
      </c>
      <c r="O151" s="124">
        <f t="shared" si="71"/>
        <v>0.77653159811967043</v>
      </c>
      <c r="P151" s="124">
        <f t="shared" si="71"/>
        <v>0.77974969438966657</v>
      </c>
      <c r="Q151" s="124">
        <f t="shared" si="71"/>
        <v>0.7837962276287882</v>
      </c>
      <c r="R151" s="124">
        <f t="shared" ref="R151:V151" si="72">IF(R132=0,"",R132/R113)</f>
        <v>0.79035512480588821</v>
      </c>
      <c r="S151" s="124">
        <f t="shared" si="72"/>
        <v>0.79780259289706734</v>
      </c>
      <c r="T151" s="124">
        <f t="shared" si="72"/>
        <v>0.80428249608662239</v>
      </c>
      <c r="U151" s="124">
        <f t="shared" si="72"/>
        <v>0.81023510248159558</v>
      </c>
      <c r="V151" s="124">
        <f t="shared" si="72"/>
        <v>0.81947358346522925</v>
      </c>
      <c r="W151" s="124">
        <f t="shared" ref="W151" si="73">IF(W132=0,"",W132/W113)</f>
        <v>0.82797975413476532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0.61464859685822881</v>
      </c>
      <c r="C152" s="111">
        <f t="shared" si="74"/>
        <v>0.61568777056556723</v>
      </c>
      <c r="D152" s="111">
        <f t="shared" si="74"/>
        <v>0.61685468227009166</v>
      </c>
      <c r="E152" s="111">
        <f t="shared" si="74"/>
        <v>0.6179459469524875</v>
      </c>
      <c r="F152" s="111">
        <f t="shared" si="74"/>
        <v>0.61897472866587555</v>
      </c>
      <c r="G152" s="111">
        <f t="shared" si="74"/>
        <v>0.62000796592217855</v>
      </c>
      <c r="H152" s="111">
        <f t="shared" si="74"/>
        <v>0.62105959479878892</v>
      </c>
      <c r="I152" s="111">
        <f t="shared" si="74"/>
        <v>0.62154063632209988</v>
      </c>
      <c r="J152" s="111">
        <f t="shared" si="74"/>
        <v>0.62165542688289821</v>
      </c>
      <c r="K152" s="111">
        <f t="shared" si="74"/>
        <v>0.6218133689069254</v>
      </c>
      <c r="L152" s="111">
        <f t="shared" si="74"/>
        <v>0.62197413281111935</v>
      </c>
      <c r="M152" s="111">
        <f t="shared" si="74"/>
        <v>0.62212346010403219</v>
      </c>
      <c r="N152" s="111">
        <f t="shared" si="74"/>
        <v>0.62225238814411832</v>
      </c>
      <c r="O152" s="111">
        <f t="shared" si="74"/>
        <v>0.62234820785445799</v>
      </c>
      <c r="P152" s="111">
        <f t="shared" si="74"/>
        <v>0.6223898068806849</v>
      </c>
      <c r="Q152" s="111">
        <f t="shared" si="74"/>
        <v>0.62241999186824348</v>
      </c>
      <c r="R152" s="111">
        <f t="shared" ref="R152:V152" si="75">IF(R133=0,"",R133/R114)</f>
        <v>0.62251214094041485</v>
      </c>
      <c r="S152" s="111">
        <f t="shared" si="75"/>
        <v>0.62276901447704369</v>
      </c>
      <c r="T152" s="111">
        <f t="shared" si="75"/>
        <v>0.62322041206017542</v>
      </c>
      <c r="U152" s="111">
        <f t="shared" si="75"/>
        <v>0.62382637485928172</v>
      </c>
      <c r="V152" s="111">
        <f t="shared" si="75"/>
        <v>0.62447183641457749</v>
      </c>
      <c r="W152" s="111">
        <f t="shared" ref="W152" si="76">IF(W133=0,"",W133/W114)</f>
        <v>0.62509724631970132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0.76110032566495722</v>
      </c>
      <c r="C153" s="45">
        <f t="shared" si="77"/>
        <v>0.76361019913453509</v>
      </c>
      <c r="D153" s="45">
        <f t="shared" si="77"/>
        <v>0.76625855769365692</v>
      </c>
      <c r="E153" s="45">
        <f t="shared" si="77"/>
        <v>0.76900315869425473</v>
      </c>
      <c r="F153" s="45">
        <f t="shared" si="77"/>
        <v>0.77180010617625183</v>
      </c>
      <c r="G153" s="45">
        <f t="shared" si="77"/>
        <v>0.77482038034337353</v>
      </c>
      <c r="H153" s="45">
        <f t="shared" si="77"/>
        <v>0.77820272404298585</v>
      </c>
      <c r="I153" s="45">
        <f t="shared" si="77"/>
        <v>0.78004291899316425</v>
      </c>
      <c r="J153" s="45">
        <f t="shared" si="77"/>
        <v>0.78118645764527828</v>
      </c>
      <c r="K153" s="45">
        <f t="shared" si="77"/>
        <v>0.78275704989411998</v>
      </c>
      <c r="L153" s="45">
        <f t="shared" si="77"/>
        <v>0.7844199800494378</v>
      </c>
      <c r="M153" s="45">
        <f t="shared" si="77"/>
        <v>0.78602540200782012</v>
      </c>
      <c r="N153" s="45">
        <f t="shared" si="77"/>
        <v>0.78818584449273377</v>
      </c>
      <c r="O153" s="45">
        <f t="shared" si="77"/>
        <v>0.79062421311617437</v>
      </c>
      <c r="P153" s="45">
        <f t="shared" si="77"/>
        <v>0.79323062352552487</v>
      </c>
      <c r="Q153" s="45">
        <f t="shared" si="77"/>
        <v>0.79768026893059119</v>
      </c>
      <c r="R153" s="45">
        <f t="shared" ref="R153:V153" si="78">IF(R134=0,"",R134/R115)</f>
        <v>0.80388244751781934</v>
      </c>
      <c r="S153" s="45">
        <f t="shared" si="78"/>
        <v>0.81143394112467926</v>
      </c>
      <c r="T153" s="45">
        <f t="shared" si="78"/>
        <v>0.8200206299459456</v>
      </c>
      <c r="U153" s="45">
        <f t="shared" si="78"/>
        <v>0.82857140597227807</v>
      </c>
      <c r="V153" s="45">
        <f t="shared" si="78"/>
        <v>0.83854275673974166</v>
      </c>
      <c r="W153" s="45">
        <f t="shared" ref="W153" si="79">IF(W134=0,"",W134/W115)</f>
        <v>0.84925706655187339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55053.160920000002</v>
      </c>
      <c r="C155" s="117">
        <f t="shared" si="80"/>
        <v>58079.124360000009</v>
      </c>
      <c r="D155" s="117">
        <f t="shared" si="80"/>
        <v>58077.485999999997</v>
      </c>
      <c r="E155" s="117">
        <f t="shared" si="80"/>
        <v>58223.781918720022</v>
      </c>
      <c r="F155" s="117">
        <f t="shared" si="80"/>
        <v>56535.869712960026</v>
      </c>
      <c r="G155" s="117">
        <f t="shared" si="80"/>
        <v>54705.065152319999</v>
      </c>
      <c r="H155" s="117">
        <f t="shared" si="80"/>
        <v>53243.354003399996</v>
      </c>
      <c r="I155" s="117">
        <f t="shared" si="80"/>
        <v>49492.973969999999</v>
      </c>
      <c r="J155" s="117">
        <f t="shared" si="80"/>
        <v>52062.35836824002</v>
      </c>
      <c r="K155" s="117">
        <f t="shared" si="80"/>
        <v>51319.897061400006</v>
      </c>
      <c r="L155" s="117">
        <f t="shared" si="80"/>
        <v>56152.601940599983</v>
      </c>
      <c r="M155" s="117">
        <f t="shared" si="80"/>
        <v>46407.293978760004</v>
      </c>
      <c r="N155" s="117">
        <f t="shared" si="80"/>
        <v>50777.897817240017</v>
      </c>
      <c r="O155" s="117">
        <f t="shared" si="80"/>
        <v>52870.106880359992</v>
      </c>
      <c r="P155" s="117">
        <f t="shared" si="80"/>
        <v>42978.377110679969</v>
      </c>
      <c r="Q155" s="117">
        <f t="shared" si="80"/>
        <v>46362.49298999997</v>
      </c>
      <c r="R155" s="117">
        <f t="shared" ref="R155:V155" si="81">R156+R159+R161+R170</f>
        <v>51890.397910560045</v>
      </c>
      <c r="S155" s="117">
        <f t="shared" si="81"/>
        <v>50730.359058720031</v>
      </c>
      <c r="T155" s="117">
        <f t="shared" si="81"/>
        <v>52295.329528200004</v>
      </c>
      <c r="U155" s="117">
        <f t="shared" si="81"/>
        <v>52564.90492835996</v>
      </c>
      <c r="V155" s="117">
        <f t="shared" si="81"/>
        <v>51076.113164999995</v>
      </c>
      <c r="W155" s="117">
        <f t="shared" ref="W155" si="82">W156+W159+W161+W170</f>
        <v>59020.806152879944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47297.395567604071</v>
      </c>
      <c r="C156" s="122">
        <f t="shared" si="83"/>
        <v>50111.119704038618</v>
      </c>
      <c r="D156" s="122">
        <f t="shared" si="83"/>
        <v>49564.654656921579</v>
      </c>
      <c r="E156" s="122">
        <f t="shared" si="83"/>
        <v>49320.372627904464</v>
      </c>
      <c r="F156" s="122">
        <f t="shared" si="83"/>
        <v>47487.617537632977</v>
      </c>
      <c r="G156" s="122">
        <f t="shared" si="83"/>
        <v>45641.260814131965</v>
      </c>
      <c r="H156" s="122">
        <f t="shared" si="83"/>
        <v>44613.15357411938</v>
      </c>
      <c r="I156" s="122">
        <f t="shared" si="83"/>
        <v>40211.302134112164</v>
      </c>
      <c r="J156" s="122">
        <f t="shared" si="83"/>
        <v>43353.282860056082</v>
      </c>
      <c r="K156" s="122">
        <f t="shared" si="83"/>
        <v>42533.715222175058</v>
      </c>
      <c r="L156" s="122">
        <f t="shared" si="83"/>
        <v>47136.240692845036</v>
      </c>
      <c r="M156" s="122">
        <f t="shared" si="83"/>
        <v>38257.637744939108</v>
      </c>
      <c r="N156" s="122">
        <f t="shared" si="83"/>
        <v>42587.466209785322</v>
      </c>
      <c r="O156" s="122">
        <f t="shared" si="83"/>
        <v>44959.73767235659</v>
      </c>
      <c r="P156" s="122">
        <f t="shared" si="83"/>
        <v>35325.203660206011</v>
      </c>
      <c r="Q156" s="122">
        <f t="shared" si="83"/>
        <v>38491.113803412351</v>
      </c>
      <c r="R156" s="122">
        <f t="shared" ref="R156:V156" si="84">SUM(R157:R158)</f>
        <v>43549.076601511275</v>
      </c>
      <c r="S156" s="122">
        <f t="shared" si="84"/>
        <v>42103.694874020337</v>
      </c>
      <c r="T156" s="122">
        <f t="shared" si="84"/>
        <v>42847.934065622845</v>
      </c>
      <c r="U156" s="122">
        <f t="shared" si="84"/>
        <v>43639.682065823239</v>
      </c>
      <c r="V156" s="122">
        <f t="shared" si="84"/>
        <v>42452.231287188064</v>
      </c>
      <c r="W156" s="122">
        <f t="shared" ref="W156" si="85">SUM(W157:W158)</f>
        <v>49196.82494601707</v>
      </c>
      <c r="DA156" s="130" t="s">
        <v>2132</v>
      </c>
    </row>
    <row r="157" spans="1:105" ht="12" customHeight="1" x14ac:dyDescent="0.25">
      <c r="A157" s="97" t="s">
        <v>217</v>
      </c>
      <c r="B157" s="98">
        <v>47297.395567604071</v>
      </c>
      <c r="C157" s="98">
        <v>50111.119704038618</v>
      </c>
      <c r="D157" s="98">
        <v>49564.654656921579</v>
      </c>
      <c r="E157" s="98">
        <v>49320.372627904464</v>
      </c>
      <c r="F157" s="98">
        <v>47487.617537632977</v>
      </c>
      <c r="G157" s="98">
        <v>45641.260814131965</v>
      </c>
      <c r="H157" s="98">
        <v>44613.15357411938</v>
      </c>
      <c r="I157" s="98">
        <v>40211.302134112164</v>
      </c>
      <c r="J157" s="98">
        <v>43353.282860056082</v>
      </c>
      <c r="K157" s="98">
        <v>42533.715222175058</v>
      </c>
      <c r="L157" s="98">
        <v>47136.240692845036</v>
      </c>
      <c r="M157" s="98">
        <v>38257.637744939108</v>
      </c>
      <c r="N157" s="98">
        <v>42587.466209785322</v>
      </c>
      <c r="O157" s="98">
        <v>44959.73767235659</v>
      </c>
      <c r="P157" s="98">
        <v>35325.203660206011</v>
      </c>
      <c r="Q157" s="98">
        <v>38491.113803412351</v>
      </c>
      <c r="R157" s="98">
        <v>43549.076601511275</v>
      </c>
      <c r="S157" s="98">
        <v>42103.694874020337</v>
      </c>
      <c r="T157" s="98">
        <v>42847.934065622845</v>
      </c>
      <c r="U157" s="98">
        <v>43639.682065823239</v>
      </c>
      <c r="V157" s="98">
        <v>42452.231287188064</v>
      </c>
      <c r="W157" s="98">
        <v>49196.82494601707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7579.3870299534738</v>
      </c>
      <c r="C161" s="122">
        <v>7786.810458525586</v>
      </c>
      <c r="D161" s="122">
        <v>8316.6105725860216</v>
      </c>
      <c r="E161" s="122">
        <v>8693.7095750252156</v>
      </c>
      <c r="F161" s="122">
        <v>8831.6744837023507</v>
      </c>
      <c r="G161" s="122">
        <v>8843.3104425564215</v>
      </c>
      <c r="H161" s="122">
        <v>8419.3958666851031</v>
      </c>
      <c r="I161" s="122">
        <v>9063.0957104078352</v>
      </c>
      <c r="J161" s="122">
        <v>8514.5924466352462</v>
      </c>
      <c r="K161" s="122">
        <v>8582.3606408401847</v>
      </c>
      <c r="L161" s="122">
        <v>8805.0225682215241</v>
      </c>
      <c r="M161" s="122">
        <v>7965.5737480461921</v>
      </c>
      <c r="N161" s="122">
        <v>7989.172959345442</v>
      </c>
      <c r="O161" s="122">
        <v>7684.2118759123796</v>
      </c>
      <c r="P161" s="122">
        <v>7451.6280903067563</v>
      </c>
      <c r="Q161" s="122">
        <v>7669.799527370682</v>
      </c>
      <c r="R161" s="122">
        <v>8151.9662669137988</v>
      </c>
      <c r="S161" s="122">
        <v>8426.6548818179654</v>
      </c>
      <c r="T161" s="122">
        <v>9231.9022710042882</v>
      </c>
      <c r="U161" s="122">
        <v>8683.2183603409576</v>
      </c>
      <c r="V161" s="122">
        <v>8388.8515723986839</v>
      </c>
      <c r="W161" s="122">
        <v>9552.1024646315145</v>
      </c>
      <c r="DA161" s="130" t="s">
        <v>2137</v>
      </c>
    </row>
    <row r="162" spans="1:105" ht="12" customHeight="1" x14ac:dyDescent="0.25">
      <c r="A162" s="97" t="s">
        <v>134</v>
      </c>
      <c r="B162" s="98">
        <v>7573.7471215783335</v>
      </c>
      <c r="C162" s="98">
        <v>7779.9554118522128</v>
      </c>
      <c r="D162" s="98">
        <v>8307.8141853230845</v>
      </c>
      <c r="E162" s="98">
        <v>8681.2341355963272</v>
      </c>
      <c r="F162" s="98">
        <v>8817.687879214569</v>
      </c>
      <c r="G162" s="98">
        <v>8827.0419973016797</v>
      </c>
      <c r="H162" s="98">
        <v>8401.4918556598514</v>
      </c>
      <c r="I162" s="98">
        <v>9039.4122132473058</v>
      </c>
      <c r="J162" s="98">
        <v>8491.8427105736409</v>
      </c>
      <c r="K162" s="98">
        <v>8554.4377383583214</v>
      </c>
      <c r="L162" s="98">
        <v>8775.5454960681491</v>
      </c>
      <c r="M162" s="98">
        <v>7937.8872236527086</v>
      </c>
      <c r="N162" s="98">
        <v>7957.5456224508771</v>
      </c>
      <c r="O162" s="98">
        <v>7649.6275655120407</v>
      </c>
      <c r="P162" s="98">
        <v>7414.864593779771</v>
      </c>
      <c r="Q162" s="98">
        <v>7630.5137341980653</v>
      </c>
      <c r="R162" s="98">
        <v>8106.1281438099713</v>
      </c>
      <c r="S162" s="98">
        <v>8378.7773318069449</v>
      </c>
      <c r="T162" s="98">
        <v>9177.4216284663926</v>
      </c>
      <c r="U162" s="98">
        <v>8629.7866453739698</v>
      </c>
      <c r="V162" s="98">
        <v>8339.7841387227909</v>
      </c>
      <c r="W162" s="98">
        <v>9486.6995831178465</v>
      </c>
      <c r="DA162" s="63" t="s">
        <v>2138</v>
      </c>
    </row>
    <row r="163" spans="1:105" ht="12" customHeight="1" x14ac:dyDescent="0.25">
      <c r="A163" s="97" t="s">
        <v>133</v>
      </c>
      <c r="B163" s="98">
        <v>5.639908375140319</v>
      </c>
      <c r="C163" s="98">
        <v>6.8550466733735007</v>
      </c>
      <c r="D163" s="98">
        <v>8.7963872629372162</v>
      </c>
      <c r="E163" s="98">
        <v>12.475439428887833</v>
      </c>
      <c r="F163" s="98">
        <v>13.986604487781138</v>
      </c>
      <c r="G163" s="98">
        <v>16.268445254742186</v>
      </c>
      <c r="H163" s="98">
        <v>17.90401102525264</v>
      </c>
      <c r="I163" s="98">
        <v>23.683497160528592</v>
      </c>
      <c r="J163" s="98">
        <v>22.749736061604995</v>
      </c>
      <c r="K163" s="98">
        <v>27.922902481863829</v>
      </c>
      <c r="L163" s="98">
        <v>29.477072153374365</v>
      </c>
      <c r="M163" s="98">
        <v>27.686524393483577</v>
      </c>
      <c r="N163" s="98">
        <v>31.627336894565065</v>
      </c>
      <c r="O163" s="98">
        <v>34.584310400339227</v>
      </c>
      <c r="P163" s="98">
        <v>36.763496526985335</v>
      </c>
      <c r="Q163" s="98">
        <v>39.285793172616785</v>
      </c>
      <c r="R163" s="98">
        <v>45.838123103827236</v>
      </c>
      <c r="S163" s="98">
        <v>47.87755001102073</v>
      </c>
      <c r="T163" s="98">
        <v>54.480642537896223</v>
      </c>
      <c r="U163" s="98">
        <v>53.431714966987457</v>
      </c>
      <c r="V163" s="98">
        <v>49.067433675892815</v>
      </c>
      <c r="W163" s="98">
        <v>65.402881513668106</v>
      </c>
      <c r="DA163" s="63" t="s">
        <v>2139</v>
      </c>
    </row>
    <row r="164" spans="1:105" ht="12" customHeight="1" x14ac:dyDescent="0.25">
      <c r="A164" s="100" t="s">
        <v>217</v>
      </c>
      <c r="B164" s="101">
        <v>5.639908375140319</v>
      </c>
      <c r="C164" s="101">
        <v>6.8550466733735007</v>
      </c>
      <c r="D164" s="101">
        <v>8.7963872629372162</v>
      </c>
      <c r="E164" s="101">
        <v>12.475439428887833</v>
      </c>
      <c r="F164" s="101">
        <v>13.986604487781138</v>
      </c>
      <c r="G164" s="101">
        <v>16.268445254742186</v>
      </c>
      <c r="H164" s="101">
        <v>17.90401102525264</v>
      </c>
      <c r="I164" s="101">
        <v>23.683497160528592</v>
      </c>
      <c r="J164" s="101">
        <v>22.749736061604995</v>
      </c>
      <c r="K164" s="101">
        <v>27.922902481863829</v>
      </c>
      <c r="L164" s="101">
        <v>29.477072153374365</v>
      </c>
      <c r="M164" s="101">
        <v>27.686524393483577</v>
      </c>
      <c r="N164" s="101">
        <v>31.627336894565065</v>
      </c>
      <c r="O164" s="101">
        <v>34.584310400339227</v>
      </c>
      <c r="P164" s="101">
        <v>36.763496526985335</v>
      </c>
      <c r="Q164" s="101">
        <v>39.285793172616785</v>
      </c>
      <c r="R164" s="101">
        <v>45.838123103827236</v>
      </c>
      <c r="S164" s="101">
        <v>47.87755001102073</v>
      </c>
      <c r="T164" s="101">
        <v>54.480642537896223</v>
      </c>
      <c r="U164" s="101">
        <v>53.431714966987457</v>
      </c>
      <c r="V164" s="101">
        <v>49.067433675892815</v>
      </c>
      <c r="W164" s="101">
        <v>65.402881513668106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176.37832244245703</v>
      </c>
      <c r="C170" s="122">
        <v>181.19419743580778</v>
      </c>
      <c r="D170" s="122">
        <v>196.22077049239834</v>
      </c>
      <c r="E170" s="122">
        <v>209.69971579033657</v>
      </c>
      <c r="F170" s="122">
        <v>216.57769162469589</v>
      </c>
      <c r="G170" s="122">
        <v>220.49389563161176</v>
      </c>
      <c r="H170" s="122">
        <v>210.80456259550994</v>
      </c>
      <c r="I170" s="122">
        <v>218.57612547999923</v>
      </c>
      <c r="J170" s="122">
        <v>194.48306154869022</v>
      </c>
      <c r="K170" s="122">
        <v>203.82119838476439</v>
      </c>
      <c r="L170" s="122">
        <v>211.33867953342298</v>
      </c>
      <c r="M170" s="122">
        <v>184.08248577470766</v>
      </c>
      <c r="N170" s="122">
        <v>201.25864810924858</v>
      </c>
      <c r="O170" s="122">
        <v>226.15733209102478</v>
      </c>
      <c r="P170" s="122">
        <v>201.54536016720235</v>
      </c>
      <c r="Q170" s="122">
        <v>201.57965921693273</v>
      </c>
      <c r="R170" s="122">
        <v>189.35504213497069</v>
      </c>
      <c r="S170" s="122">
        <v>200.00930288172992</v>
      </c>
      <c r="T170" s="122">
        <v>215.49319157286598</v>
      </c>
      <c r="U170" s="122">
        <v>242.00450219576521</v>
      </c>
      <c r="V170" s="122">
        <v>235.03030541324404</v>
      </c>
      <c r="W170" s="122">
        <v>271.87874223136208</v>
      </c>
      <c r="DA170" s="130" t="s">
        <v>2146</v>
      </c>
    </row>
    <row r="171" spans="1:105" ht="12" customHeight="1" x14ac:dyDescent="0.25">
      <c r="A171" s="97" t="s">
        <v>175</v>
      </c>
      <c r="B171" s="98">
        <v>176.37832244245703</v>
      </c>
      <c r="C171" s="98">
        <v>181.19419743580778</v>
      </c>
      <c r="D171" s="98">
        <v>196.22077049239834</v>
      </c>
      <c r="E171" s="98">
        <v>209.69971579033657</v>
      </c>
      <c r="F171" s="98">
        <v>216.57769162469589</v>
      </c>
      <c r="G171" s="98">
        <v>220.49389563161176</v>
      </c>
      <c r="H171" s="98">
        <v>210.80456259550994</v>
      </c>
      <c r="I171" s="98">
        <v>218.57612547999923</v>
      </c>
      <c r="J171" s="98">
        <v>194.48306154869022</v>
      </c>
      <c r="K171" s="98">
        <v>203.82119838476439</v>
      </c>
      <c r="L171" s="98">
        <v>211.33867953342298</v>
      </c>
      <c r="M171" s="98">
        <v>184.08248577470766</v>
      </c>
      <c r="N171" s="98">
        <v>201.25864810924858</v>
      </c>
      <c r="O171" s="98">
        <v>226.15733209102478</v>
      </c>
      <c r="P171" s="98">
        <v>201.54536016720235</v>
      </c>
      <c r="Q171" s="98">
        <v>201.57965921693273</v>
      </c>
      <c r="R171" s="98">
        <v>189.35504213497069</v>
      </c>
      <c r="S171" s="98">
        <v>200.00930288172992</v>
      </c>
      <c r="T171" s="98">
        <v>215.49319157286598</v>
      </c>
      <c r="U171" s="98">
        <v>242.00450219576521</v>
      </c>
      <c r="V171" s="98">
        <v>235.03030541324404</v>
      </c>
      <c r="W171" s="98">
        <v>271.87874223136208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18439.689074773294</v>
      </c>
      <c r="C174" s="117">
        <f t="shared" si="87"/>
        <v>19035.293015318159</v>
      </c>
      <c r="D174" s="117">
        <f t="shared" si="87"/>
        <v>18586.299422402248</v>
      </c>
      <c r="E174" s="117">
        <f t="shared" si="87"/>
        <v>18277.588583173227</v>
      </c>
      <c r="F174" s="117">
        <f t="shared" si="87"/>
        <v>17649.798294684821</v>
      </c>
      <c r="G174" s="117">
        <f t="shared" si="87"/>
        <v>17066.219124495186</v>
      </c>
      <c r="H174" s="117">
        <f t="shared" si="87"/>
        <v>16529.967684028179</v>
      </c>
      <c r="I174" s="117">
        <f t="shared" si="87"/>
        <v>15287.697481188216</v>
      </c>
      <c r="J174" s="117">
        <f t="shared" si="87"/>
        <v>15663.281791210695</v>
      </c>
      <c r="K174" s="117">
        <f t="shared" si="87"/>
        <v>15323.222910581975</v>
      </c>
      <c r="L174" s="117">
        <f t="shared" si="87"/>
        <v>16522.206520636373</v>
      </c>
      <c r="M174" s="117">
        <f t="shared" si="87"/>
        <v>14157.685935970516</v>
      </c>
      <c r="N174" s="117">
        <f t="shared" si="87"/>
        <v>15410.225830486339</v>
      </c>
      <c r="O174" s="117">
        <f t="shared" si="87"/>
        <v>16288.373210303367</v>
      </c>
      <c r="P174" s="117">
        <f t="shared" si="87"/>
        <v>13325.639089562632</v>
      </c>
      <c r="Q174" s="117">
        <f t="shared" si="87"/>
        <v>13728.276375108424</v>
      </c>
      <c r="R174" s="117">
        <f t="shared" ref="R174:V174" si="88">R175+R178+R180+R189</f>
        <v>14643.505949348921</v>
      </c>
      <c r="S174" s="117">
        <f t="shared" si="88"/>
        <v>14015.117593285055</v>
      </c>
      <c r="T174" s="117">
        <f t="shared" si="88"/>
        <v>14069.318093084919</v>
      </c>
      <c r="U174" s="117">
        <f t="shared" si="88"/>
        <v>14063.273600971448</v>
      </c>
      <c r="V174" s="117">
        <f t="shared" si="88"/>
        <v>13577.455163207542</v>
      </c>
      <c r="W174" s="117">
        <f t="shared" ref="W174" si="89">W175+W178+W180+W189</f>
        <v>15049.256254132924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15104.969025910537</v>
      </c>
      <c r="C175" s="122">
        <f t="shared" si="90"/>
        <v>15644.950429028777</v>
      </c>
      <c r="D175" s="122">
        <f t="shared" si="90"/>
        <v>15088.60208031048</v>
      </c>
      <c r="E175" s="122">
        <f t="shared" si="90"/>
        <v>14693.641117423922</v>
      </c>
      <c r="F175" s="122">
        <f t="shared" si="90"/>
        <v>14031.115796908736</v>
      </c>
      <c r="G175" s="122">
        <f t="shared" si="90"/>
        <v>13434.371407637844</v>
      </c>
      <c r="H175" s="122">
        <f t="shared" si="90"/>
        <v>13051.551048075973</v>
      </c>
      <c r="I175" s="122">
        <f t="shared" si="90"/>
        <v>11709.274210772677</v>
      </c>
      <c r="J175" s="122">
        <f t="shared" si="90"/>
        <v>12308.493621734891</v>
      </c>
      <c r="K175" s="122">
        <f t="shared" si="90"/>
        <v>11942.181143530179</v>
      </c>
      <c r="L175" s="122">
        <f t="shared" si="90"/>
        <v>13052.642354051826</v>
      </c>
      <c r="M175" s="122">
        <f t="shared" si="90"/>
        <v>10903.843448811565</v>
      </c>
      <c r="N175" s="122">
        <f t="shared" si="90"/>
        <v>12143.894229680795</v>
      </c>
      <c r="O175" s="122">
        <f t="shared" si="90"/>
        <v>13106.934581410596</v>
      </c>
      <c r="P175" s="122">
        <f t="shared" si="90"/>
        <v>10301.059513550921</v>
      </c>
      <c r="Q175" s="122">
        <f t="shared" si="90"/>
        <v>10777.291441906007</v>
      </c>
      <c r="R175" s="122">
        <f t="shared" ref="R175:V175" si="91">SUM(R176:R177)</f>
        <v>11682.692403335279</v>
      </c>
      <c r="S175" s="122">
        <f t="shared" si="91"/>
        <v>10995.090518250672</v>
      </c>
      <c r="T175" s="122">
        <f t="shared" si="91"/>
        <v>10924.132964310782</v>
      </c>
      <c r="U175" s="122">
        <f t="shared" si="91"/>
        <v>11072.802025507252</v>
      </c>
      <c r="V175" s="122">
        <f t="shared" si="91"/>
        <v>10677.280575426295</v>
      </c>
      <c r="W175" s="122">
        <f t="shared" ref="W175" si="92">SUM(W176:W177)</f>
        <v>11939.841091952479</v>
      </c>
      <c r="DA175" s="130" t="s">
        <v>2300</v>
      </c>
    </row>
    <row r="176" spans="1:105" ht="12" customHeight="1" x14ac:dyDescent="0.25">
      <c r="A176" s="97" t="s">
        <v>217</v>
      </c>
      <c r="B176" s="98">
        <v>14894.843330389345</v>
      </c>
      <c r="C176" s="98">
        <v>15426.627281270456</v>
      </c>
      <c r="D176" s="98">
        <v>14878.085520033954</v>
      </c>
      <c r="E176" s="98">
        <v>14490.417426092688</v>
      </c>
      <c r="F176" s="98">
        <v>13835.8013011568</v>
      </c>
      <c r="G176" s="98">
        <v>13246.790659988344</v>
      </c>
      <c r="H176" s="98">
        <v>12870.724229809195</v>
      </c>
      <c r="I176" s="98">
        <v>11547.330409805414</v>
      </c>
      <c r="J176" s="98">
        <v>12136.721563723195</v>
      </c>
      <c r="K176" s="98">
        <v>11774.435438555145</v>
      </c>
      <c r="L176" s="98">
        <v>12868.104728574443</v>
      </c>
      <c r="M176" s="98">
        <v>10749.43066454289</v>
      </c>
      <c r="N176" s="98">
        <v>11969.121982295454</v>
      </c>
      <c r="O176" s="98">
        <v>12915.255310343804</v>
      </c>
      <c r="P176" s="98">
        <v>10149.616155605087</v>
      </c>
      <c r="Q176" s="98">
        <v>10617.288163568599</v>
      </c>
      <c r="R176" s="98">
        <v>11509.232777321657</v>
      </c>
      <c r="S176" s="98">
        <v>10831.233796469478</v>
      </c>
      <c r="T176" s="98">
        <v>10759.830597549819</v>
      </c>
      <c r="U176" s="98">
        <v>10906.705367028968</v>
      </c>
      <c r="V176" s="98">
        <v>10515.550968520949</v>
      </c>
      <c r="W176" s="98">
        <v>11758.551672269448</v>
      </c>
      <c r="DA176" s="63" t="s">
        <v>2301</v>
      </c>
    </row>
    <row r="177" spans="1:105" ht="12" customHeight="1" x14ac:dyDescent="0.25">
      <c r="A177" s="97" t="s">
        <v>53</v>
      </c>
      <c r="B177" s="98">
        <v>210.12569552119274</v>
      </c>
      <c r="C177" s="98">
        <v>218.32314775832117</v>
      </c>
      <c r="D177" s="98">
        <v>210.51656027652561</v>
      </c>
      <c r="E177" s="98">
        <v>203.22369133123397</v>
      </c>
      <c r="F177" s="98">
        <v>195.31449575193585</v>
      </c>
      <c r="G177" s="98">
        <v>187.58074764949998</v>
      </c>
      <c r="H177" s="98">
        <v>180.82681826677745</v>
      </c>
      <c r="I177" s="98">
        <v>161.94380096726218</v>
      </c>
      <c r="J177" s="98">
        <v>171.77205801169737</v>
      </c>
      <c r="K177" s="98">
        <v>167.74570497503399</v>
      </c>
      <c r="L177" s="98">
        <v>184.53762547738361</v>
      </c>
      <c r="M177" s="98">
        <v>154.41278426867609</v>
      </c>
      <c r="N177" s="98">
        <v>174.77224738534187</v>
      </c>
      <c r="O177" s="98">
        <v>191.67927106679286</v>
      </c>
      <c r="P177" s="98">
        <v>151.44335794583432</v>
      </c>
      <c r="Q177" s="98">
        <v>160.00327833740721</v>
      </c>
      <c r="R177" s="98">
        <v>173.45962601362189</v>
      </c>
      <c r="S177" s="98">
        <v>163.85672178119441</v>
      </c>
      <c r="T177" s="98">
        <v>164.30236676096345</v>
      </c>
      <c r="U177" s="98">
        <v>166.09665847828416</v>
      </c>
      <c r="V177" s="98">
        <v>161.72960690534669</v>
      </c>
      <c r="W177" s="98">
        <v>181.28941968303101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14.124135076709964</v>
      </c>
      <c r="C178" s="122">
        <f t="shared" si="93"/>
        <v>13.802753321095786</v>
      </c>
      <c r="D178" s="122">
        <f t="shared" si="93"/>
        <v>13.48734767135613</v>
      </c>
      <c r="E178" s="122">
        <f t="shared" si="93"/>
        <v>25.796866683396491</v>
      </c>
      <c r="F178" s="122">
        <f t="shared" si="93"/>
        <v>14.529114879173413</v>
      </c>
      <c r="G178" s="122">
        <f t="shared" si="93"/>
        <v>16.095065148800344</v>
      </c>
      <c r="H178" s="122">
        <f t="shared" si="93"/>
        <v>25.530101261172785</v>
      </c>
      <c r="I178" s="122">
        <f t="shared" si="93"/>
        <v>19.9223365842752</v>
      </c>
      <c r="J178" s="122">
        <f t="shared" si="93"/>
        <v>21.579863931352577</v>
      </c>
      <c r="K178" s="122">
        <f t="shared" si="93"/>
        <v>22.067576142283659</v>
      </c>
      <c r="L178" s="122">
        <f t="shared" si="93"/>
        <v>25.680932144681293</v>
      </c>
      <c r="M178" s="122">
        <f t="shared" si="93"/>
        <v>27.778497969443581</v>
      </c>
      <c r="N178" s="122">
        <f t="shared" si="93"/>
        <v>27.200436324411655</v>
      </c>
      <c r="O178" s="122">
        <f t="shared" si="93"/>
        <v>26.775555435827311</v>
      </c>
      <c r="P178" s="122">
        <f t="shared" si="93"/>
        <v>25.282241143596909</v>
      </c>
      <c r="Q178" s="122">
        <f t="shared" si="93"/>
        <v>23.630694079040062</v>
      </c>
      <c r="R178" s="122">
        <f t="shared" si="93"/>
        <v>24.425674581068353</v>
      </c>
      <c r="S178" s="122">
        <f t="shared" si="93"/>
        <v>26.063910428619813</v>
      </c>
      <c r="T178" s="122">
        <f t="shared" si="93"/>
        <v>24.749830695194998</v>
      </c>
      <c r="U178" s="122">
        <f t="shared" si="93"/>
        <v>25.851946681010023</v>
      </c>
      <c r="V178" s="122">
        <f t="shared" si="93"/>
        <v>26.390534405194334</v>
      </c>
      <c r="W178" s="122">
        <f t="shared" si="93"/>
        <v>28.751677711596731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14.124135076709964</v>
      </c>
      <c r="C179" s="98">
        <f>RES_hhdet_fech!C67</f>
        <v>13.802753321095786</v>
      </c>
      <c r="D179" s="98">
        <f>RES_hhdet_fech!D67</f>
        <v>13.48734767135613</v>
      </c>
      <c r="E179" s="98">
        <f>RES_hhdet_fech!E67</f>
        <v>25.796866683396491</v>
      </c>
      <c r="F179" s="98">
        <f>RES_hhdet_fech!F67</f>
        <v>14.529114879173413</v>
      </c>
      <c r="G179" s="98">
        <f>RES_hhdet_fech!G67</f>
        <v>16.095065148800344</v>
      </c>
      <c r="H179" s="98">
        <f>RES_hhdet_fech!H67</f>
        <v>25.530101261172785</v>
      </c>
      <c r="I179" s="98">
        <f>RES_hhdet_fech!I67</f>
        <v>19.9223365842752</v>
      </c>
      <c r="J179" s="98">
        <f>RES_hhdet_fech!J67</f>
        <v>21.579863931352577</v>
      </c>
      <c r="K179" s="98">
        <f>RES_hhdet_fech!K67</f>
        <v>22.067576142283659</v>
      </c>
      <c r="L179" s="98">
        <f>RES_hhdet_fech!L67</f>
        <v>25.680932144681293</v>
      </c>
      <c r="M179" s="98">
        <f>RES_hhdet_fech!M67</f>
        <v>27.778497969443581</v>
      </c>
      <c r="N179" s="98">
        <f>RES_hhdet_fech!N67</f>
        <v>27.200436324411655</v>
      </c>
      <c r="O179" s="98">
        <f>RES_hhdet_fech!O67</f>
        <v>26.775555435827311</v>
      </c>
      <c r="P179" s="98">
        <f>RES_hhdet_fech!P67</f>
        <v>25.282241143596909</v>
      </c>
      <c r="Q179" s="98">
        <f>RES_hhdet_fech!Q67</f>
        <v>23.630694079040062</v>
      </c>
      <c r="R179" s="98">
        <f>RES_hhdet_fech!R67</f>
        <v>24.425674581068353</v>
      </c>
      <c r="S179" s="98">
        <f>RES_hhdet_fech!S67</f>
        <v>26.063910428619813</v>
      </c>
      <c r="T179" s="98">
        <f>RES_hhdet_fech!T67</f>
        <v>24.749830695194998</v>
      </c>
      <c r="U179" s="98">
        <f>RES_hhdet_fech!U67</f>
        <v>25.851946681010023</v>
      </c>
      <c r="V179" s="98">
        <f>RES_hhdet_fech!V67</f>
        <v>26.390534405194334</v>
      </c>
      <c r="W179" s="98">
        <f>RES_hhdet_fech!W67</f>
        <v>28.751677711596731</v>
      </c>
      <c r="DA179" s="63" t="s">
        <v>2304</v>
      </c>
    </row>
    <row r="180" spans="1:105" ht="12" customHeight="1" x14ac:dyDescent="0.25">
      <c r="A180" s="121" t="s">
        <v>55</v>
      </c>
      <c r="B180" s="122">
        <v>2497.4818957173779</v>
      </c>
      <c r="C180" s="122">
        <v>2525.1562820095678</v>
      </c>
      <c r="D180" s="122">
        <v>2611.374684253356</v>
      </c>
      <c r="E180" s="122">
        <v>2666.585640295883</v>
      </c>
      <c r="F180" s="122">
        <v>2687.9896062549724</v>
      </c>
      <c r="G180" s="122">
        <v>2682.9728568452906</v>
      </c>
      <c r="H180" s="122">
        <v>2542.8889452147046</v>
      </c>
      <c r="I180" s="122">
        <v>2695.3356785800725</v>
      </c>
      <c r="J180" s="122">
        <v>2514.5074670063059</v>
      </c>
      <c r="K180" s="122">
        <v>2542.8621938404449</v>
      </c>
      <c r="L180" s="122">
        <v>2608.2378784353282</v>
      </c>
      <c r="M180" s="122">
        <v>2463.0282345777368</v>
      </c>
      <c r="N180" s="122">
        <v>2464.8761618777721</v>
      </c>
      <c r="O180" s="122">
        <v>2378.9153571390416</v>
      </c>
      <c r="P180" s="122">
        <v>2265.4435113300979</v>
      </c>
      <c r="Q180" s="122">
        <v>2225.4668652275136</v>
      </c>
      <c r="R180" s="122">
        <v>2265.4247764162992</v>
      </c>
      <c r="S180" s="122">
        <v>2281.8315352141749</v>
      </c>
      <c r="T180" s="122">
        <v>2443.7582590993989</v>
      </c>
      <c r="U180" s="122">
        <v>2289.256990661549</v>
      </c>
      <c r="V180" s="122">
        <v>2220.2304896766582</v>
      </c>
      <c r="W180" s="122">
        <v>2396.0696112921355</v>
      </c>
      <c r="DA180" s="130" t="s">
        <v>2305</v>
      </c>
    </row>
    <row r="181" spans="1:105" ht="12" customHeight="1" x14ac:dyDescent="0.25">
      <c r="A181" s="97" t="s">
        <v>134</v>
      </c>
      <c r="B181" s="98">
        <v>2521.9308567051253</v>
      </c>
      <c r="C181" s="98">
        <v>2557.9450068795227</v>
      </c>
      <c r="D181" s="98">
        <v>2639.0859295816349</v>
      </c>
      <c r="E181" s="98">
        <v>2695.6855634833769</v>
      </c>
      <c r="F181" s="98">
        <v>2716.6192110599927</v>
      </c>
      <c r="G181" s="98">
        <v>2713.3937321580929</v>
      </c>
      <c r="H181" s="98">
        <v>2569.7455977283003</v>
      </c>
      <c r="I181" s="98">
        <v>2714.3075346423811</v>
      </c>
      <c r="J181" s="98">
        <v>2544.6359250014307</v>
      </c>
      <c r="K181" s="98">
        <v>2584.091983487006</v>
      </c>
      <c r="L181" s="98">
        <v>2659.89721256759</v>
      </c>
      <c r="M181" s="98">
        <v>2483.7925349618763</v>
      </c>
      <c r="N181" s="98">
        <v>2498.3526126301858</v>
      </c>
      <c r="O181" s="98">
        <v>2401.6031791114283</v>
      </c>
      <c r="P181" s="98">
        <v>2290.972890272858</v>
      </c>
      <c r="Q181" s="98">
        <v>2241.6169098392202</v>
      </c>
      <c r="R181" s="98">
        <v>2284.9782510898372</v>
      </c>
      <c r="S181" s="98">
        <v>2295.0145190400153</v>
      </c>
      <c r="T181" s="98">
        <v>2464.0126393094783</v>
      </c>
      <c r="U181" s="98">
        <v>2305.7846445302662</v>
      </c>
      <c r="V181" s="98">
        <v>2236.4649010090343</v>
      </c>
      <c r="W181" s="98">
        <v>2409.4495706888083</v>
      </c>
      <c r="DA181" s="63" t="s">
        <v>2306</v>
      </c>
    </row>
    <row r="182" spans="1:105" ht="12" customHeight="1" x14ac:dyDescent="0.25">
      <c r="A182" s="97" t="s">
        <v>133</v>
      </c>
      <c r="B182" s="98">
        <v>1986.0296262151876</v>
      </c>
      <c r="C182" s="98">
        <v>1982.6206011807258</v>
      </c>
      <c r="D182" s="98">
        <v>2057.9419590041884</v>
      </c>
      <c r="E182" s="98">
        <v>2096.7186735999317</v>
      </c>
      <c r="F182" s="98">
        <v>2151.044168797524</v>
      </c>
      <c r="G182" s="98">
        <v>2148.0404809220627</v>
      </c>
      <c r="H182" s="98">
        <v>2039.9354625565152</v>
      </c>
      <c r="I182" s="98">
        <v>2209.5223851943829</v>
      </c>
      <c r="J182" s="98">
        <v>2050.7834828518253</v>
      </c>
      <c r="K182" s="98">
        <v>2100.2662542558069</v>
      </c>
      <c r="L182" s="98">
        <v>2185.0861282878254</v>
      </c>
      <c r="M182" s="98">
        <v>2079.4513352239442</v>
      </c>
      <c r="N182" s="98">
        <v>2118.4983179395222</v>
      </c>
      <c r="O182" s="98">
        <v>2071.2827984967184</v>
      </c>
      <c r="P182" s="98">
        <v>1932.1324944748637</v>
      </c>
      <c r="Q182" s="98">
        <v>1902.8399675142803</v>
      </c>
      <c r="R182" s="98">
        <v>1958.6486474518874</v>
      </c>
      <c r="S182" s="98">
        <v>2013.4049265898093</v>
      </c>
      <c r="T182" s="98">
        <v>2157.6954612157638</v>
      </c>
      <c r="U182" s="98">
        <v>2042.9488216259545</v>
      </c>
      <c r="V182" s="98">
        <v>1994.6315614633104</v>
      </c>
      <c r="W182" s="98">
        <v>2189.5240025313637</v>
      </c>
      <c r="DA182" s="63" t="s">
        <v>2307</v>
      </c>
    </row>
    <row r="183" spans="1:105" ht="12" customHeight="1" x14ac:dyDescent="0.25">
      <c r="A183" s="100" t="s">
        <v>217</v>
      </c>
      <c r="B183" s="101">
        <v>1096.4359375000979</v>
      </c>
      <c r="C183" s="101">
        <v>1038.486313149604</v>
      </c>
      <c r="D183" s="101">
        <v>1093.6766591441008</v>
      </c>
      <c r="E183" s="101">
        <v>1101.5070404513779</v>
      </c>
      <c r="F183" s="101">
        <v>1190.098007824344</v>
      </c>
      <c r="G183" s="101">
        <v>1166.449913404826</v>
      </c>
      <c r="H183" s="101">
        <v>1093.5884211619943</v>
      </c>
      <c r="I183" s="101">
        <v>1285.8243152324267</v>
      </c>
      <c r="J183" s="101">
        <v>1092.4094138866278</v>
      </c>
      <c r="K183" s="101">
        <v>1125.6448070056124</v>
      </c>
      <c r="L183" s="101">
        <v>1161.4178121044829</v>
      </c>
      <c r="M183" s="101">
        <v>1139.0925601703707</v>
      </c>
      <c r="N183" s="101">
        <v>1160.8097232057992</v>
      </c>
      <c r="O183" s="101">
        <v>1170.2579050142888</v>
      </c>
      <c r="P183" s="101">
        <v>976.59159035226787</v>
      </c>
      <c r="Q183" s="101">
        <v>943.09463350556371</v>
      </c>
      <c r="R183" s="101">
        <v>973.58222311361544</v>
      </c>
      <c r="S183" s="101">
        <v>1050.8323395197547</v>
      </c>
      <c r="T183" s="101">
        <v>1029.2236599542889</v>
      </c>
      <c r="U183" s="101">
        <v>978.72379890989168</v>
      </c>
      <c r="V183" s="101">
        <v>898.42693127519533</v>
      </c>
      <c r="W183" s="101">
        <v>1079.1654994047801</v>
      </c>
      <c r="DA183" s="131" t="s">
        <v>2308</v>
      </c>
    </row>
    <row r="184" spans="1:105" ht="12" customHeight="1" x14ac:dyDescent="0.25">
      <c r="A184" s="103" t="s">
        <v>52</v>
      </c>
      <c r="B184" s="104">
        <v>889.59368871508957</v>
      </c>
      <c r="C184" s="104">
        <v>944.13428803112174</v>
      </c>
      <c r="D184" s="104">
        <v>964.26529986008734</v>
      </c>
      <c r="E184" s="104">
        <v>995.2116331485538</v>
      </c>
      <c r="F184" s="104">
        <v>960.9461609731801</v>
      </c>
      <c r="G184" s="104">
        <v>981.59056751723642</v>
      </c>
      <c r="H184" s="104">
        <v>946.34704139452083</v>
      </c>
      <c r="I184" s="104">
        <v>923.69806996195621</v>
      </c>
      <c r="J184" s="104">
        <v>958.37406896519747</v>
      </c>
      <c r="K184" s="104">
        <v>974.62144725019482</v>
      </c>
      <c r="L184" s="104">
        <v>1023.6683161833423</v>
      </c>
      <c r="M184" s="104">
        <v>940.35877505357325</v>
      </c>
      <c r="N184" s="104">
        <v>957.68859473372277</v>
      </c>
      <c r="O184" s="104">
        <v>901.02489348242932</v>
      </c>
      <c r="P184" s="104">
        <v>955.54090412259563</v>
      </c>
      <c r="Q184" s="104">
        <v>959.74533400871655</v>
      </c>
      <c r="R184" s="104">
        <v>985.06642433827187</v>
      </c>
      <c r="S184" s="104">
        <v>962.57258707005428</v>
      </c>
      <c r="T184" s="104">
        <v>1128.4718012614753</v>
      </c>
      <c r="U184" s="104">
        <v>1064.225022716063</v>
      </c>
      <c r="V184" s="104">
        <v>1096.2046301881151</v>
      </c>
      <c r="W184" s="104">
        <v>1110.3585031265836</v>
      </c>
      <c r="DA184" s="132" t="s">
        <v>2309</v>
      </c>
    </row>
    <row r="185" spans="1:105" ht="12" customHeight="1" x14ac:dyDescent="0.25">
      <c r="A185" s="106" t="s">
        <v>122</v>
      </c>
      <c r="B185" s="101">
        <v>2121.126268343738</v>
      </c>
      <c r="C185" s="101">
        <v>2111.5108280980967</v>
      </c>
      <c r="D185" s="101">
        <v>2210.1218696984952</v>
      </c>
      <c r="E185" s="101">
        <v>2249.368866801171</v>
      </c>
      <c r="F185" s="101">
        <v>2279.6899423104437</v>
      </c>
      <c r="G185" s="101">
        <v>2268.3112490241251</v>
      </c>
      <c r="H185" s="101">
        <v>2209.413410483287</v>
      </c>
      <c r="I185" s="101">
        <v>2399.854864997636</v>
      </c>
      <c r="J185" s="101">
        <v>2218.821197140227</v>
      </c>
      <c r="K185" s="101">
        <v>2245.0347848705451</v>
      </c>
      <c r="L185" s="101">
        <v>2286.9636956003519</v>
      </c>
      <c r="M185" s="101">
        <v>2457.7217226607872</v>
      </c>
      <c r="N185" s="101">
        <v>2339.9931755059592</v>
      </c>
      <c r="O185" s="101">
        <v>2290.7450994472119</v>
      </c>
      <c r="P185" s="101">
        <v>2074.8387394650172</v>
      </c>
      <c r="Q185" s="101">
        <v>2147.3214118086412</v>
      </c>
      <c r="R185" s="101">
        <v>2145.0896359811386</v>
      </c>
      <c r="S185" s="101">
        <v>2263.0681269231031</v>
      </c>
      <c r="T185" s="101">
        <v>2316.3800990249697</v>
      </c>
      <c r="U185" s="101">
        <v>2206.2610294618912</v>
      </c>
      <c r="V185" s="101">
        <v>2170.4364914783928</v>
      </c>
      <c r="W185" s="101">
        <v>2311.8133407566966</v>
      </c>
      <c r="DA185" s="131" t="s">
        <v>2310</v>
      </c>
    </row>
    <row r="186" spans="1:105" ht="12" customHeight="1" x14ac:dyDescent="0.25">
      <c r="A186" s="107" t="s">
        <v>121</v>
      </c>
      <c r="B186" s="104">
        <v>1821.281944776749</v>
      </c>
      <c r="C186" s="104">
        <v>1802.5342668102726</v>
      </c>
      <c r="D186" s="104">
        <v>1894.7747114772335</v>
      </c>
      <c r="E186" s="104">
        <v>1929.6927845746259</v>
      </c>
      <c r="F186" s="104">
        <v>1980.2930725893827</v>
      </c>
      <c r="G186" s="104">
        <v>1975.0496492756281</v>
      </c>
      <c r="H186" s="104">
        <v>1932.0168597566367</v>
      </c>
      <c r="I186" s="104">
        <v>2131.9275265717088</v>
      </c>
      <c r="J186" s="104">
        <v>1947.4523660779785</v>
      </c>
      <c r="K186" s="104">
        <v>1974.4380849288943</v>
      </c>
      <c r="L186" s="104">
        <v>2013.6868423813437</v>
      </c>
      <c r="M186" s="104">
        <v>2176.0283575023582</v>
      </c>
      <c r="N186" s="104">
        <v>2076.4139029113135</v>
      </c>
      <c r="O186" s="104">
        <v>2046.7488067440813</v>
      </c>
      <c r="P186" s="104">
        <v>1831.8812752655992</v>
      </c>
      <c r="Q186" s="104">
        <v>1896.8508448241284</v>
      </c>
      <c r="R186" s="104">
        <v>1887.994119097571</v>
      </c>
      <c r="S186" s="104">
        <v>2017.704973772559</v>
      </c>
      <c r="T186" s="104">
        <v>2087.9487358569863</v>
      </c>
      <c r="U186" s="104">
        <v>2000.2228658151485</v>
      </c>
      <c r="V186" s="104">
        <v>1980.5146506844669</v>
      </c>
      <c r="W186" s="104">
        <v>2129.2078335958681</v>
      </c>
      <c r="DA186" s="132" t="s">
        <v>2311</v>
      </c>
    </row>
    <row r="187" spans="1:105" ht="12" customHeight="1" x14ac:dyDescent="0.25">
      <c r="A187" s="108" t="s">
        <v>53</v>
      </c>
      <c r="B187" s="98">
        <v>922.68768519742184</v>
      </c>
      <c r="C187" s="98">
        <v>865.25949189681137</v>
      </c>
      <c r="D187" s="98">
        <v>933.0199878562521</v>
      </c>
      <c r="E187" s="98">
        <v>946.42009683421509</v>
      </c>
      <c r="F187" s="98">
        <v>1028.1453963716447</v>
      </c>
      <c r="G187" s="98">
        <v>1008.1043576629397</v>
      </c>
      <c r="H187" s="98">
        <v>975.79627010817626</v>
      </c>
      <c r="I187" s="98">
        <v>1182.4940525453721</v>
      </c>
      <c r="J187" s="98">
        <v>983.76719393407075</v>
      </c>
      <c r="K187" s="98">
        <v>1009.1216445057231</v>
      </c>
      <c r="L187" s="98">
        <v>1020.9351081318109</v>
      </c>
      <c r="M187" s="98">
        <v>1147.8042967258721</v>
      </c>
      <c r="N187" s="98">
        <v>1098.3248871254164</v>
      </c>
      <c r="O187" s="98">
        <v>1126.3671538637066</v>
      </c>
      <c r="P187" s="98">
        <v>900.56863569702023</v>
      </c>
      <c r="Q187" s="98">
        <v>928.93592124297834</v>
      </c>
      <c r="R187" s="98">
        <v>926.91965973745744</v>
      </c>
      <c r="S187" s="98">
        <v>1039.2068680715081</v>
      </c>
      <c r="T187" s="98">
        <v>984.94748165304725</v>
      </c>
      <c r="U187" s="98">
        <v>947.40998963208483</v>
      </c>
      <c r="V187" s="98">
        <v>877.84137568697872</v>
      </c>
      <c r="W187" s="98">
        <v>1036.4239171444704</v>
      </c>
      <c r="DA187" s="63" t="s">
        <v>2312</v>
      </c>
    </row>
    <row r="188" spans="1:105" ht="12" customHeight="1" x14ac:dyDescent="0.25">
      <c r="A188" s="108" t="s">
        <v>52</v>
      </c>
      <c r="B188" s="98">
        <v>898.59425957932729</v>
      </c>
      <c r="C188" s="98">
        <v>937.27477491346121</v>
      </c>
      <c r="D188" s="98">
        <v>961.75472362098128</v>
      </c>
      <c r="E188" s="98">
        <v>983.2726877404109</v>
      </c>
      <c r="F188" s="98">
        <v>952.14767621773842</v>
      </c>
      <c r="G188" s="98">
        <v>966.94529161268861</v>
      </c>
      <c r="H188" s="98">
        <v>956.22058964846019</v>
      </c>
      <c r="I188" s="98">
        <v>949.43347402633606</v>
      </c>
      <c r="J188" s="98">
        <v>963.68517214390749</v>
      </c>
      <c r="K188" s="98">
        <v>965.31644042317134</v>
      </c>
      <c r="L188" s="98">
        <v>992.75173424953289</v>
      </c>
      <c r="M188" s="98">
        <v>1028.2240607764861</v>
      </c>
      <c r="N188" s="98">
        <v>978.08901578589666</v>
      </c>
      <c r="O188" s="98">
        <v>920.3816528803751</v>
      </c>
      <c r="P188" s="98">
        <v>931.31263956857947</v>
      </c>
      <c r="Q188" s="98">
        <v>967.91492358114999</v>
      </c>
      <c r="R188" s="98">
        <v>961.07445936011356</v>
      </c>
      <c r="S188" s="98">
        <v>978.4981057010508</v>
      </c>
      <c r="T188" s="98">
        <v>1103.0012542039394</v>
      </c>
      <c r="U188" s="98">
        <v>1052.8128761830633</v>
      </c>
      <c r="V188" s="98">
        <v>1102.6732749974881</v>
      </c>
      <c r="W188" s="98">
        <v>1092.7839164513978</v>
      </c>
      <c r="DA188" s="63" t="s">
        <v>2313</v>
      </c>
    </row>
    <row r="189" spans="1:105" ht="12" customHeight="1" x14ac:dyDescent="0.25">
      <c r="A189" s="121" t="s">
        <v>54</v>
      </c>
      <c r="B189" s="122">
        <v>823.11401806866706</v>
      </c>
      <c r="C189" s="122">
        <v>851.38355095872055</v>
      </c>
      <c r="D189" s="122">
        <v>872.83531016705365</v>
      </c>
      <c r="E189" s="122">
        <v>891.56495877002396</v>
      </c>
      <c r="F189" s="122">
        <v>916.16377664193681</v>
      </c>
      <c r="G189" s="122">
        <v>932.77979486325171</v>
      </c>
      <c r="H189" s="122">
        <v>909.99758947632972</v>
      </c>
      <c r="I189" s="122">
        <v>863.16525525118891</v>
      </c>
      <c r="J189" s="122">
        <v>818.70083853814424</v>
      </c>
      <c r="K189" s="122">
        <v>816.11199706906768</v>
      </c>
      <c r="L189" s="122">
        <v>835.64535600453576</v>
      </c>
      <c r="M189" s="122">
        <v>763.03575461177013</v>
      </c>
      <c r="N189" s="122">
        <v>774.25500260336094</v>
      </c>
      <c r="O189" s="122">
        <v>775.74771631790145</v>
      </c>
      <c r="P189" s="122">
        <v>733.85382353801469</v>
      </c>
      <c r="Q189" s="122">
        <v>701.8873738958622</v>
      </c>
      <c r="R189" s="122">
        <v>670.963095016274</v>
      </c>
      <c r="S189" s="122">
        <v>712.13162939158781</v>
      </c>
      <c r="T189" s="122">
        <v>676.67703897954391</v>
      </c>
      <c r="U189" s="122">
        <v>675.36263812163679</v>
      </c>
      <c r="V189" s="122">
        <v>653.55356369939454</v>
      </c>
      <c r="W189" s="122">
        <v>684.59387317671315</v>
      </c>
      <c r="DA189" s="130" t="s">
        <v>2314</v>
      </c>
    </row>
    <row r="190" spans="1:105" ht="12" customHeight="1" x14ac:dyDescent="0.25">
      <c r="A190" s="97" t="s">
        <v>175</v>
      </c>
      <c r="B190" s="98">
        <v>1009.0361711174692</v>
      </c>
      <c r="C190" s="98">
        <v>1026.3627808271656</v>
      </c>
      <c r="D190" s="98">
        <v>1071.0420587248302</v>
      </c>
      <c r="E190" s="98">
        <v>1113.2690805179275</v>
      </c>
      <c r="F190" s="98">
        <v>1135.825104772259</v>
      </c>
      <c r="G190" s="98">
        <v>1146.3587827692741</v>
      </c>
      <c r="H190" s="98">
        <v>1093.8528639586741</v>
      </c>
      <c r="I190" s="98">
        <v>1109.7204267679424</v>
      </c>
      <c r="J190" s="98">
        <v>987.06251368196422</v>
      </c>
      <c r="K190" s="98">
        <v>1022.3144855029419</v>
      </c>
      <c r="L190" s="98">
        <v>1054.4527607195262</v>
      </c>
      <c r="M190" s="98">
        <v>905.95047223536733</v>
      </c>
      <c r="N190" s="98">
        <v>952.9478984462221</v>
      </c>
      <c r="O190" s="98">
        <v>1048.9828008410257</v>
      </c>
      <c r="P190" s="98">
        <v>904.2942893849355</v>
      </c>
      <c r="Q190" s="98">
        <v>896.94919886173682</v>
      </c>
      <c r="R190" s="98">
        <v>841.84738260956294</v>
      </c>
      <c r="S190" s="98">
        <v>863.57309987260021</v>
      </c>
      <c r="T190" s="98">
        <v>870.97956485571012</v>
      </c>
      <c r="U190" s="98">
        <v>908.04146993342647</v>
      </c>
      <c r="V190" s="98">
        <v>837.07667317315418</v>
      </c>
      <c r="W190" s="98">
        <v>932.27158905286262</v>
      </c>
      <c r="DA190" s="63" t="s">
        <v>2315</v>
      </c>
    </row>
    <row r="191" spans="1:105" ht="12" customHeight="1" x14ac:dyDescent="0.25">
      <c r="A191" s="109" t="s">
        <v>120</v>
      </c>
      <c r="B191" s="33">
        <v>812.28327326602562</v>
      </c>
      <c r="C191" s="33">
        <v>841.32732005481057</v>
      </c>
      <c r="D191" s="33">
        <v>861.30085252102629</v>
      </c>
      <c r="E191" s="33">
        <v>878.57669052661413</v>
      </c>
      <c r="F191" s="33">
        <v>903.24256309399527</v>
      </c>
      <c r="G191" s="33">
        <v>920.15177972187053</v>
      </c>
      <c r="H191" s="33">
        <v>899.17377168882081</v>
      </c>
      <c r="I191" s="33">
        <v>848.383594829044</v>
      </c>
      <c r="J191" s="33">
        <v>808.87202629804551</v>
      </c>
      <c r="K191" s="33">
        <v>804.06658432776237</v>
      </c>
      <c r="L191" s="33">
        <v>822.98018525699024</v>
      </c>
      <c r="M191" s="33">
        <v>754.38243059135812</v>
      </c>
      <c r="N191" s="33">
        <v>762.97918707208953</v>
      </c>
      <c r="O191" s="33">
        <v>757.70823281988407</v>
      </c>
      <c r="P191" s="33">
        <v>722.19266270198261</v>
      </c>
      <c r="Q191" s="33">
        <v>688.99605103051522</v>
      </c>
      <c r="R191" s="33">
        <v>660.16297482418884</v>
      </c>
      <c r="S191" s="33">
        <v>702.53690953324542</v>
      </c>
      <c r="T191" s="33">
        <v>663.80530895244442</v>
      </c>
      <c r="U191" s="33">
        <v>658.75825264950288</v>
      </c>
      <c r="V191" s="33">
        <v>639.83567319397514</v>
      </c>
      <c r="W191" s="33">
        <v>666.03657569313259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11097.574355661513</v>
      </c>
      <c r="C193" s="117">
        <f t="shared" si="94"/>
        <v>11620.126201227617</v>
      </c>
      <c r="D193" s="117">
        <f t="shared" si="94"/>
        <v>11523.086021615831</v>
      </c>
      <c r="E193" s="117">
        <f t="shared" si="94"/>
        <v>11525.315878312798</v>
      </c>
      <c r="F193" s="117">
        <f t="shared" si="94"/>
        <v>11276.379099883548</v>
      </c>
      <c r="G193" s="117">
        <f t="shared" si="94"/>
        <v>11065.539976276177</v>
      </c>
      <c r="H193" s="117">
        <f t="shared" si="94"/>
        <v>10890.979361258971</v>
      </c>
      <c r="I193" s="117">
        <f t="shared" si="94"/>
        <v>10221.197703265902</v>
      </c>
      <c r="J193" s="117">
        <f t="shared" si="94"/>
        <v>10646.525128987581</v>
      </c>
      <c r="K193" s="117">
        <f t="shared" si="94"/>
        <v>10604.700422681964</v>
      </c>
      <c r="L193" s="117">
        <f t="shared" si="94"/>
        <v>11648.404541438958</v>
      </c>
      <c r="M193" s="117">
        <f t="shared" si="94"/>
        <v>10176.181360159972</v>
      </c>
      <c r="N193" s="117">
        <f t="shared" si="94"/>
        <v>11305.703361555528</v>
      </c>
      <c r="O193" s="117">
        <f t="shared" si="94"/>
        <v>12172.395828088147</v>
      </c>
      <c r="P193" s="117">
        <f t="shared" si="94"/>
        <v>10040.760416873034</v>
      </c>
      <c r="Q193" s="117">
        <f t="shared" si="94"/>
        <v>10465.103550566189</v>
      </c>
      <c r="R193" s="117">
        <f t="shared" ref="R193:V193" si="95">R194+R197+R199+R208</f>
        <v>11316.59709508792</v>
      </c>
      <c r="S193" s="117">
        <f t="shared" si="95"/>
        <v>11009.176341552877</v>
      </c>
      <c r="T193" s="117">
        <f t="shared" si="95"/>
        <v>11209.691093838195</v>
      </c>
      <c r="U193" s="117">
        <f t="shared" si="95"/>
        <v>11343.899805443612</v>
      </c>
      <c r="V193" s="117">
        <f t="shared" si="95"/>
        <v>11091.959891286951</v>
      </c>
      <c r="W193" s="117">
        <f t="shared" ref="W193" si="96">W194+W197+W199+W208</f>
        <v>12446.215751719357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8877.3449271279023</v>
      </c>
      <c r="C194" s="122">
        <f t="shared" si="97"/>
        <v>9341.7091682334303</v>
      </c>
      <c r="D194" s="122">
        <f t="shared" si="97"/>
        <v>9156.3679798121138</v>
      </c>
      <c r="E194" s="122">
        <f t="shared" si="97"/>
        <v>9060.6862005429466</v>
      </c>
      <c r="F194" s="122">
        <f t="shared" si="97"/>
        <v>8783.0512893561281</v>
      </c>
      <c r="G194" s="122">
        <f t="shared" si="97"/>
        <v>8536.5449450307733</v>
      </c>
      <c r="H194" s="122">
        <f t="shared" si="97"/>
        <v>8422.5619991249987</v>
      </c>
      <c r="I194" s="122">
        <f t="shared" si="97"/>
        <v>7681.624284024947</v>
      </c>
      <c r="J194" s="122">
        <f t="shared" si="97"/>
        <v>8228.0437953641049</v>
      </c>
      <c r="K194" s="122">
        <f t="shared" si="97"/>
        <v>8137.189028792578</v>
      </c>
      <c r="L194" s="122">
        <f t="shared" si="97"/>
        <v>9077.5514677023784</v>
      </c>
      <c r="M194" s="122">
        <f t="shared" si="97"/>
        <v>7726.6659145815656</v>
      </c>
      <c r="N194" s="122">
        <f t="shared" si="97"/>
        <v>8812.493659123309</v>
      </c>
      <c r="O194" s="122">
        <f t="shared" si="97"/>
        <v>9712.9660129086751</v>
      </c>
      <c r="P194" s="122">
        <f t="shared" si="97"/>
        <v>7684.7735078943624</v>
      </c>
      <c r="Q194" s="122">
        <f t="shared" si="97"/>
        <v>8138.6252379860598</v>
      </c>
      <c r="R194" s="122">
        <f t="shared" ref="R194:V194" si="98">SUM(R195:R196)</f>
        <v>8941.628327054892</v>
      </c>
      <c r="S194" s="122">
        <f t="shared" si="98"/>
        <v>8538.0522072404892</v>
      </c>
      <c r="T194" s="122">
        <f t="shared" si="98"/>
        <v>8597.4228410115356</v>
      </c>
      <c r="U194" s="122">
        <f t="shared" si="98"/>
        <v>8815.0794670841042</v>
      </c>
      <c r="V194" s="122">
        <f t="shared" si="98"/>
        <v>8596.1202881524077</v>
      </c>
      <c r="W194" s="122">
        <f t="shared" ref="W194" si="99">SUM(W195:W196)</f>
        <v>9725.5291395681343</v>
      </c>
      <c r="DA194" s="130" t="s">
        <v>2468</v>
      </c>
    </row>
    <row r="195" spans="1:105" ht="12" customHeight="1" x14ac:dyDescent="0.25">
      <c r="A195" s="97" t="s">
        <v>217</v>
      </c>
      <c r="B195" s="98">
        <v>8667.2192316067103</v>
      </c>
      <c r="C195" s="98">
        <v>9123.386020475109</v>
      </c>
      <c r="D195" s="98">
        <v>8945.8514195355874</v>
      </c>
      <c r="E195" s="98">
        <v>8857.462509211713</v>
      </c>
      <c r="F195" s="98">
        <v>8587.7367936041919</v>
      </c>
      <c r="G195" s="98">
        <v>8348.9641973812741</v>
      </c>
      <c r="H195" s="98">
        <v>8241.7351808582207</v>
      </c>
      <c r="I195" s="98">
        <v>7519.6804830576848</v>
      </c>
      <c r="J195" s="98">
        <v>8056.2717373524083</v>
      </c>
      <c r="K195" s="98">
        <v>7969.4433238175443</v>
      </c>
      <c r="L195" s="98">
        <v>8893.0138422249947</v>
      </c>
      <c r="M195" s="98">
        <v>7572.2531303128899</v>
      </c>
      <c r="N195" s="98">
        <v>8637.7214117379681</v>
      </c>
      <c r="O195" s="98">
        <v>9521.2867418418828</v>
      </c>
      <c r="P195" s="98">
        <v>7533.3301499485278</v>
      </c>
      <c r="Q195" s="98">
        <v>7978.6219596486526</v>
      </c>
      <c r="R195" s="98">
        <v>8768.1687010412697</v>
      </c>
      <c r="S195" s="98">
        <v>8374.195485459295</v>
      </c>
      <c r="T195" s="98">
        <v>8433.1204742505724</v>
      </c>
      <c r="U195" s="98">
        <v>8648.9828086058205</v>
      </c>
      <c r="V195" s="98">
        <v>8434.3906812470614</v>
      </c>
      <c r="W195" s="98">
        <v>9544.2397198851031</v>
      </c>
      <c r="DA195" s="63" t="s">
        <v>2469</v>
      </c>
    </row>
    <row r="196" spans="1:105" ht="12" customHeight="1" x14ac:dyDescent="0.25">
      <c r="A196" s="97" t="s">
        <v>53</v>
      </c>
      <c r="B196" s="98">
        <v>210.12569552119274</v>
      </c>
      <c r="C196" s="98">
        <v>218.32314775832117</v>
      </c>
      <c r="D196" s="98">
        <v>210.51656027652561</v>
      </c>
      <c r="E196" s="98">
        <v>203.22369133123397</v>
      </c>
      <c r="F196" s="98">
        <v>195.31449575193585</v>
      </c>
      <c r="G196" s="98">
        <v>187.58074764949998</v>
      </c>
      <c r="H196" s="98">
        <v>180.82681826677745</v>
      </c>
      <c r="I196" s="98">
        <v>161.94380096726218</v>
      </c>
      <c r="J196" s="98">
        <v>171.77205801169737</v>
      </c>
      <c r="K196" s="98">
        <v>167.74570497503399</v>
      </c>
      <c r="L196" s="98">
        <v>184.53762547738361</v>
      </c>
      <c r="M196" s="98">
        <v>154.41278426867609</v>
      </c>
      <c r="N196" s="98">
        <v>174.77224738534187</v>
      </c>
      <c r="O196" s="98">
        <v>191.67927106679286</v>
      </c>
      <c r="P196" s="98">
        <v>151.44335794583432</v>
      </c>
      <c r="Q196" s="98">
        <v>160.00327833740721</v>
      </c>
      <c r="R196" s="98">
        <v>173.45962601362189</v>
      </c>
      <c r="S196" s="98">
        <v>163.85672178119441</v>
      </c>
      <c r="T196" s="98">
        <v>164.30236676096345</v>
      </c>
      <c r="U196" s="98">
        <v>166.09665847828416</v>
      </c>
      <c r="V196" s="98">
        <v>161.72960690534669</v>
      </c>
      <c r="W196" s="98">
        <v>181.28941968303101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27.183375547880043</v>
      </c>
      <c r="C197" s="122">
        <f t="shared" si="100"/>
        <v>27.48998940082997</v>
      </c>
      <c r="D197" s="122">
        <f t="shared" si="100"/>
        <v>27.946172043902163</v>
      </c>
      <c r="E197" s="122">
        <f t="shared" si="100"/>
        <v>56.836202351389908</v>
      </c>
      <c r="F197" s="122">
        <f t="shared" si="100"/>
        <v>34.156111648364892</v>
      </c>
      <c r="G197" s="122">
        <f t="shared" si="100"/>
        <v>40.183451708013102</v>
      </c>
      <c r="H197" s="122">
        <f t="shared" si="100"/>
        <v>67.800371542834725</v>
      </c>
      <c r="I197" s="122">
        <f t="shared" si="100"/>
        <v>54.618815628510362</v>
      </c>
      <c r="J197" s="122">
        <f t="shared" si="100"/>
        <v>60.270637722206175</v>
      </c>
      <c r="K197" s="122">
        <f t="shared" si="100"/>
        <v>63.101910591852281</v>
      </c>
      <c r="L197" s="122">
        <f t="shared" si="100"/>
        <v>75.514239231760399</v>
      </c>
      <c r="M197" s="122">
        <f t="shared" si="100"/>
        <v>84.31097157539584</v>
      </c>
      <c r="N197" s="122">
        <f t="shared" si="100"/>
        <v>85.48197844704454</v>
      </c>
      <c r="O197" s="122">
        <f t="shared" si="100"/>
        <v>87.496659033514078</v>
      </c>
      <c r="P197" s="122">
        <f t="shared" si="100"/>
        <v>85.698882443504786</v>
      </c>
      <c r="Q197" s="122">
        <f t="shared" si="100"/>
        <v>82.832710932684208</v>
      </c>
      <c r="R197" s="122">
        <f t="shared" si="100"/>
        <v>88.579552436767926</v>
      </c>
      <c r="S197" s="122">
        <f t="shared" si="100"/>
        <v>97.98131635114936</v>
      </c>
      <c r="T197" s="122">
        <f t="shared" si="100"/>
        <v>96.038527849690922</v>
      </c>
      <c r="U197" s="122">
        <f t="shared" si="100"/>
        <v>103.09892955333848</v>
      </c>
      <c r="V197" s="122">
        <f t="shared" si="100"/>
        <v>107.80468678483776</v>
      </c>
      <c r="W197" s="122">
        <f t="shared" si="100"/>
        <v>119.80114741482531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27.183375547880043</v>
      </c>
      <c r="C198" s="98">
        <f>RES_hhdet_tesh!C67</f>
        <v>27.48998940082997</v>
      </c>
      <c r="D198" s="98">
        <f>RES_hhdet_tesh!D67</f>
        <v>27.946172043902163</v>
      </c>
      <c r="E198" s="98">
        <f>RES_hhdet_tesh!E67</f>
        <v>56.836202351389908</v>
      </c>
      <c r="F198" s="98">
        <f>RES_hhdet_tesh!F67</f>
        <v>34.156111648364892</v>
      </c>
      <c r="G198" s="98">
        <f>RES_hhdet_tesh!G67</f>
        <v>40.183451708013102</v>
      </c>
      <c r="H198" s="98">
        <f>RES_hhdet_tesh!H67</f>
        <v>67.800371542834725</v>
      </c>
      <c r="I198" s="98">
        <f>RES_hhdet_tesh!I67</f>
        <v>54.618815628510362</v>
      </c>
      <c r="J198" s="98">
        <f>RES_hhdet_tesh!J67</f>
        <v>60.270637722206175</v>
      </c>
      <c r="K198" s="98">
        <f>RES_hhdet_tesh!K67</f>
        <v>63.101910591852281</v>
      </c>
      <c r="L198" s="98">
        <f>RES_hhdet_tesh!L67</f>
        <v>75.514239231760399</v>
      </c>
      <c r="M198" s="98">
        <f>RES_hhdet_tesh!M67</f>
        <v>84.31097157539584</v>
      </c>
      <c r="N198" s="98">
        <f>RES_hhdet_tesh!N67</f>
        <v>85.48197844704454</v>
      </c>
      <c r="O198" s="98">
        <f>RES_hhdet_tesh!O67</f>
        <v>87.496659033514078</v>
      </c>
      <c r="P198" s="98">
        <f>RES_hhdet_tesh!P67</f>
        <v>85.698882443504786</v>
      </c>
      <c r="Q198" s="98">
        <f>RES_hhdet_tesh!Q67</f>
        <v>82.832710932684208</v>
      </c>
      <c r="R198" s="98">
        <f>RES_hhdet_tesh!R67</f>
        <v>88.579552436767926</v>
      </c>
      <c r="S198" s="98">
        <f>RES_hhdet_tesh!S67</f>
        <v>97.98131635114936</v>
      </c>
      <c r="T198" s="98">
        <f>RES_hhdet_tesh!T67</f>
        <v>96.038527849690922</v>
      </c>
      <c r="U198" s="98">
        <f>RES_hhdet_tesh!U67</f>
        <v>103.09892955333848</v>
      </c>
      <c r="V198" s="98">
        <f>RES_hhdet_tesh!V67</f>
        <v>107.80468678483776</v>
      </c>
      <c r="W198" s="98">
        <f>RES_hhdet_tesh!W67</f>
        <v>119.80114741482531</v>
      </c>
      <c r="DA198" s="63" t="s">
        <v>2472</v>
      </c>
    </row>
    <row r="199" spans="1:105" ht="12" customHeight="1" x14ac:dyDescent="0.25">
      <c r="A199" s="121" t="s">
        <v>55</v>
      </c>
      <c r="B199" s="122">
        <v>1574.7083473665714</v>
      </c>
      <c r="C199" s="122">
        <v>1609.0530442259792</v>
      </c>
      <c r="D199" s="122">
        <v>1678.7543263317791</v>
      </c>
      <c r="E199" s="122">
        <v>1731.4838660520186</v>
      </c>
      <c r="F199" s="122">
        <v>1761.719864326604</v>
      </c>
      <c r="G199" s="122">
        <v>1775.9820859432286</v>
      </c>
      <c r="H199" s="122">
        <v>1702.0112528988868</v>
      </c>
      <c r="I199" s="122">
        <v>1821.5974812395777</v>
      </c>
      <c r="J199" s="122">
        <v>1727.3384185348345</v>
      </c>
      <c r="K199" s="122">
        <v>1774.6729883694352</v>
      </c>
      <c r="L199" s="122">
        <v>1849.2142440137818</v>
      </c>
      <c r="M199" s="122">
        <v>1773.9164117795428</v>
      </c>
      <c r="N199" s="122">
        <v>1806.8566413295946</v>
      </c>
      <c r="O199" s="122">
        <v>1769.540542255934</v>
      </c>
      <c r="P199" s="122">
        <v>1698.0657319047107</v>
      </c>
      <c r="Q199" s="122">
        <v>1693.5089257675916</v>
      </c>
      <c r="R199" s="122">
        <v>1756.0900948945271</v>
      </c>
      <c r="S199" s="122">
        <v>1805.0023575486148</v>
      </c>
      <c r="T199" s="122">
        <v>1971.9902270219966</v>
      </c>
      <c r="U199" s="122">
        <v>1878.5188924954462</v>
      </c>
      <c r="V199" s="122">
        <v>1852.4650355184936</v>
      </c>
      <c r="W199" s="122">
        <v>2034.0555979413746</v>
      </c>
      <c r="DA199" s="130" t="s">
        <v>2473</v>
      </c>
    </row>
    <row r="200" spans="1:105" ht="12" customHeight="1" x14ac:dyDescent="0.25">
      <c r="A200" s="97" t="s">
        <v>134</v>
      </c>
      <c r="B200" s="98">
        <v>1573.8349840993292</v>
      </c>
      <c r="C200" s="98">
        <v>1609.8716802844715</v>
      </c>
      <c r="D200" s="98">
        <v>1679.0305572857565</v>
      </c>
      <c r="E200" s="98">
        <v>1732.6160172287682</v>
      </c>
      <c r="F200" s="98">
        <v>1762.6003193258773</v>
      </c>
      <c r="G200" s="98">
        <v>1777.4864311931403</v>
      </c>
      <c r="H200" s="98">
        <v>1701.2402554837381</v>
      </c>
      <c r="I200" s="98">
        <v>1819.5988883686437</v>
      </c>
      <c r="J200" s="98">
        <v>1726.9299239048937</v>
      </c>
      <c r="K200" s="98">
        <v>1776.1315589293422</v>
      </c>
      <c r="L200" s="98">
        <v>1854.7767342588875</v>
      </c>
      <c r="M200" s="98">
        <v>1757.3961556569013</v>
      </c>
      <c r="N200" s="98">
        <v>1802.9096096137569</v>
      </c>
      <c r="O200" s="98">
        <v>1766.288859572672</v>
      </c>
      <c r="P200" s="98">
        <v>1701.6480444306758</v>
      </c>
      <c r="Q200" s="98">
        <v>1693.1802567640102</v>
      </c>
      <c r="R200" s="98">
        <v>1758.6215721503065</v>
      </c>
      <c r="S200" s="98">
        <v>1803.4356994798404</v>
      </c>
      <c r="T200" s="98">
        <v>1974.4796067027935</v>
      </c>
      <c r="U200" s="98">
        <v>1880.000184827426</v>
      </c>
      <c r="V200" s="98">
        <v>1852.7006248269745</v>
      </c>
      <c r="W200" s="98">
        <v>2036.6483656905957</v>
      </c>
      <c r="DA200" s="63" t="s">
        <v>2474</v>
      </c>
    </row>
    <row r="201" spans="1:105" ht="12" customHeight="1" x14ac:dyDescent="0.25">
      <c r="A201" s="97" t="s">
        <v>133</v>
      </c>
      <c r="B201" s="98">
        <v>1573.8349840993292</v>
      </c>
      <c r="C201" s="98">
        <v>1609.8141262506713</v>
      </c>
      <c r="D201" s="98">
        <v>1678.8845571162035</v>
      </c>
      <c r="E201" s="98">
        <v>1732.2374416203538</v>
      </c>
      <c r="F201" s="98">
        <v>1762.2204116501164</v>
      </c>
      <c r="G201" s="98">
        <v>1776.9444664451344</v>
      </c>
      <c r="H201" s="98">
        <v>1700.543878926193</v>
      </c>
      <c r="I201" s="98">
        <v>1818.7165865452612</v>
      </c>
      <c r="J201" s="98">
        <v>1726.0648901541974</v>
      </c>
      <c r="K201" s="98">
        <v>1775.0683123098843</v>
      </c>
      <c r="L201" s="98">
        <v>1853.9954953551035</v>
      </c>
      <c r="M201" s="98">
        <v>1757.100869666986</v>
      </c>
      <c r="N201" s="98">
        <v>1802.584734113268</v>
      </c>
      <c r="O201" s="98">
        <v>1766.0222126967176</v>
      </c>
      <c r="P201" s="98">
        <v>1698.760578473059</v>
      </c>
      <c r="Q201" s="98">
        <v>1690.1816619730143</v>
      </c>
      <c r="R201" s="98">
        <v>1755.3470782590564</v>
      </c>
      <c r="S201" s="98">
        <v>1800.9119199970814</v>
      </c>
      <c r="T201" s="98">
        <v>1971.5446819243753</v>
      </c>
      <c r="U201" s="98">
        <v>1877.5118657839907</v>
      </c>
      <c r="V201" s="98">
        <v>1850.9031651024</v>
      </c>
      <c r="W201" s="98">
        <v>2034.5163998613159</v>
      </c>
      <c r="DA201" s="63" t="s">
        <v>2475</v>
      </c>
    </row>
    <row r="202" spans="1:105" ht="12" customHeight="1" x14ac:dyDescent="0.25">
      <c r="A202" s="100" t="s">
        <v>217</v>
      </c>
      <c r="B202" s="101">
        <v>684.24129538423938</v>
      </c>
      <c r="C202" s="101">
        <v>665.67983821954954</v>
      </c>
      <c r="D202" s="101">
        <v>714.61925725611661</v>
      </c>
      <c r="E202" s="101">
        <v>737.02580847180002</v>
      </c>
      <c r="F202" s="101">
        <v>801.27425067693639</v>
      </c>
      <c r="G202" s="101">
        <v>795.35389892789783</v>
      </c>
      <c r="H202" s="101">
        <v>754.19683753167203</v>
      </c>
      <c r="I202" s="101">
        <v>895.0185165833052</v>
      </c>
      <c r="J202" s="101">
        <v>767.69082118899996</v>
      </c>
      <c r="K202" s="101">
        <v>800.44686505968946</v>
      </c>
      <c r="L202" s="101">
        <v>830.32717917176114</v>
      </c>
      <c r="M202" s="101">
        <v>816.74209461341263</v>
      </c>
      <c r="N202" s="101">
        <v>844.89613937954539</v>
      </c>
      <c r="O202" s="101">
        <v>864.99731921428838</v>
      </c>
      <c r="P202" s="101">
        <v>743.21967435046327</v>
      </c>
      <c r="Q202" s="101">
        <v>730.43632796429779</v>
      </c>
      <c r="R202" s="101">
        <v>770.28065392078463</v>
      </c>
      <c r="S202" s="101">
        <v>838.3393329270267</v>
      </c>
      <c r="T202" s="101">
        <v>843.07288066290016</v>
      </c>
      <c r="U202" s="101">
        <v>813.28684306792763</v>
      </c>
      <c r="V202" s="101">
        <v>754.69853491428466</v>
      </c>
      <c r="W202" s="101">
        <v>924.15789673473216</v>
      </c>
      <c r="DA202" s="131" t="s">
        <v>2476</v>
      </c>
    </row>
    <row r="203" spans="1:105" ht="12" customHeight="1" x14ac:dyDescent="0.25">
      <c r="A203" s="103" t="s">
        <v>52</v>
      </c>
      <c r="B203" s="104">
        <v>889.59368871508957</v>
      </c>
      <c r="C203" s="104">
        <v>944.13428803112174</v>
      </c>
      <c r="D203" s="104">
        <v>964.26529986008734</v>
      </c>
      <c r="E203" s="104">
        <v>995.2116331485538</v>
      </c>
      <c r="F203" s="104">
        <v>960.9461609731801</v>
      </c>
      <c r="G203" s="104">
        <v>981.59056751723642</v>
      </c>
      <c r="H203" s="104">
        <v>946.34704139452083</v>
      </c>
      <c r="I203" s="104">
        <v>923.69806996195621</v>
      </c>
      <c r="J203" s="104">
        <v>958.37406896519747</v>
      </c>
      <c r="K203" s="104">
        <v>974.62144725019482</v>
      </c>
      <c r="L203" s="104">
        <v>1023.6683161833423</v>
      </c>
      <c r="M203" s="104">
        <v>940.35877505357325</v>
      </c>
      <c r="N203" s="104">
        <v>957.68859473372277</v>
      </c>
      <c r="O203" s="104">
        <v>901.02489348242932</v>
      </c>
      <c r="P203" s="104">
        <v>955.54090412259563</v>
      </c>
      <c r="Q203" s="104">
        <v>959.74533400871655</v>
      </c>
      <c r="R203" s="104">
        <v>985.06642433827187</v>
      </c>
      <c r="S203" s="104">
        <v>962.57258707005428</v>
      </c>
      <c r="T203" s="104">
        <v>1128.4718012614753</v>
      </c>
      <c r="U203" s="104">
        <v>1064.225022716063</v>
      </c>
      <c r="V203" s="104">
        <v>1096.2046301881151</v>
      </c>
      <c r="W203" s="104">
        <v>1110.3585031265836</v>
      </c>
      <c r="DA203" s="132" t="s">
        <v>2477</v>
      </c>
    </row>
    <row r="204" spans="1:105" ht="12" customHeight="1" x14ac:dyDescent="0.25">
      <c r="A204" s="106" t="s">
        <v>122</v>
      </c>
      <c r="B204" s="101">
        <v>1590.4293431313013</v>
      </c>
      <c r="C204" s="101">
        <v>1596.5038018292021</v>
      </c>
      <c r="D204" s="101">
        <v>1673.5925369204258</v>
      </c>
      <c r="E204" s="101">
        <v>1709.87729900768</v>
      </c>
      <c r="F204" s="101">
        <v>1745.0789425265727</v>
      </c>
      <c r="G204" s="101">
        <v>1748.3003787844648</v>
      </c>
      <c r="H204" s="101">
        <v>1716.143590326252</v>
      </c>
      <c r="I204" s="101">
        <v>1871.769290659932</v>
      </c>
      <c r="J204" s="101">
        <v>1734.2294730476704</v>
      </c>
      <c r="K204" s="101">
        <v>1757.7012633217178</v>
      </c>
      <c r="L204" s="101">
        <v>1794.7186054612648</v>
      </c>
      <c r="M204" s="101">
        <v>1930.9204433595473</v>
      </c>
      <c r="N204" s="101">
        <v>1843.4395229004494</v>
      </c>
      <c r="O204" s="101">
        <v>1808.2053167495026</v>
      </c>
      <c r="P204" s="101">
        <v>1640.0299555768634</v>
      </c>
      <c r="Q204" s="101">
        <v>1697.8869932909104</v>
      </c>
      <c r="R204" s="101">
        <v>1710.6115640930439</v>
      </c>
      <c r="S204" s="101">
        <v>1839.7902432692595</v>
      </c>
      <c r="T204" s="101">
        <v>1928.1343117768502</v>
      </c>
      <c r="U204" s="101">
        <v>1852.8187247854326</v>
      </c>
      <c r="V204" s="101">
        <v>1849.8001065404621</v>
      </c>
      <c r="W204" s="101">
        <v>1978.6007750139877</v>
      </c>
      <c r="DA204" s="131" t="s">
        <v>2478</v>
      </c>
    </row>
    <row r="205" spans="1:105" ht="12" customHeight="1" x14ac:dyDescent="0.25">
      <c r="A205" s="107" t="s">
        <v>121</v>
      </c>
      <c r="B205" s="104">
        <v>1590.4293431313008</v>
      </c>
      <c r="C205" s="104">
        <v>1596.9281578501666</v>
      </c>
      <c r="D205" s="104">
        <v>1674.4689376413962</v>
      </c>
      <c r="E205" s="104">
        <v>1711.1091134742726</v>
      </c>
      <c r="F205" s="104">
        <v>1745.9108633423123</v>
      </c>
      <c r="G205" s="104">
        <v>1748.8092055365214</v>
      </c>
      <c r="H205" s="104">
        <v>1716.0568239405206</v>
      </c>
      <c r="I205" s="104">
        <v>1871.8771313133807</v>
      </c>
      <c r="J205" s="104">
        <v>1733.3871199545317</v>
      </c>
      <c r="K205" s="104">
        <v>1756.8536080141878</v>
      </c>
      <c r="L205" s="104">
        <v>1794.5608356171444</v>
      </c>
      <c r="M205" s="104">
        <v>1930.9364048060991</v>
      </c>
      <c r="N205" s="104">
        <v>1843.633204897774</v>
      </c>
      <c r="O205" s="104">
        <v>1809.2035349123655</v>
      </c>
      <c r="P205" s="104">
        <v>1642.7865378416759</v>
      </c>
      <c r="Q205" s="104">
        <v>1702.1763646641093</v>
      </c>
      <c r="R205" s="104">
        <v>1707.8785634827711</v>
      </c>
      <c r="S205" s="104">
        <v>1834.2296336681027</v>
      </c>
      <c r="T205" s="104">
        <v>1926.323939702552</v>
      </c>
      <c r="U205" s="104">
        <v>1851.1940025878591</v>
      </c>
      <c r="V205" s="104">
        <v>1849.1719817508483</v>
      </c>
      <c r="W205" s="104">
        <v>1979.1939974801433</v>
      </c>
      <c r="DA205" s="132" t="s">
        <v>2479</v>
      </c>
    </row>
    <row r="206" spans="1:105" ht="12" customHeight="1" x14ac:dyDescent="0.25">
      <c r="A206" s="108" t="s">
        <v>53</v>
      </c>
      <c r="B206" s="98">
        <v>691.83508355197364</v>
      </c>
      <c r="C206" s="98">
        <v>659.6533829367055</v>
      </c>
      <c r="D206" s="98">
        <v>712.71421402041483</v>
      </c>
      <c r="E206" s="98">
        <v>727.83642573386192</v>
      </c>
      <c r="F206" s="98">
        <v>793.76318712457396</v>
      </c>
      <c r="G206" s="98">
        <v>781.86391392383302</v>
      </c>
      <c r="H206" s="98">
        <v>759.83623429206023</v>
      </c>
      <c r="I206" s="98">
        <v>922.44365728704452</v>
      </c>
      <c r="J206" s="98">
        <v>769.70194781062435</v>
      </c>
      <c r="K206" s="98">
        <v>791.53716759101644</v>
      </c>
      <c r="L206" s="98">
        <v>801.80910136761156</v>
      </c>
      <c r="M206" s="98">
        <v>902.71234402961306</v>
      </c>
      <c r="N206" s="98">
        <v>865.5441891118777</v>
      </c>
      <c r="O206" s="98">
        <v>888.82188203199053</v>
      </c>
      <c r="P206" s="98">
        <v>711.47389827309655</v>
      </c>
      <c r="Q206" s="98">
        <v>734.26144108295944</v>
      </c>
      <c r="R206" s="98">
        <v>746.80410412265746</v>
      </c>
      <c r="S206" s="98">
        <v>855.73152796705153</v>
      </c>
      <c r="T206" s="98">
        <v>823.32268549861294</v>
      </c>
      <c r="U206" s="98">
        <v>798.38112640479551</v>
      </c>
      <c r="V206" s="98">
        <v>746.49870675336058</v>
      </c>
      <c r="W206" s="98">
        <v>886.41008102874503</v>
      </c>
      <c r="DA206" s="63" t="s">
        <v>2480</v>
      </c>
    </row>
    <row r="207" spans="1:105" ht="12" customHeight="1" x14ac:dyDescent="0.25">
      <c r="A207" s="108" t="s">
        <v>52</v>
      </c>
      <c r="B207" s="98">
        <v>898.59425957932729</v>
      </c>
      <c r="C207" s="98">
        <v>937.27477491346121</v>
      </c>
      <c r="D207" s="98">
        <v>961.75472362098128</v>
      </c>
      <c r="E207" s="98">
        <v>983.2726877404109</v>
      </c>
      <c r="F207" s="98">
        <v>952.14767621773842</v>
      </c>
      <c r="G207" s="98">
        <v>966.94529161268861</v>
      </c>
      <c r="H207" s="98">
        <v>956.22058964846019</v>
      </c>
      <c r="I207" s="98">
        <v>949.43347402633606</v>
      </c>
      <c r="J207" s="98">
        <v>963.68517214390749</v>
      </c>
      <c r="K207" s="98">
        <v>965.31644042317134</v>
      </c>
      <c r="L207" s="98">
        <v>992.75173424953289</v>
      </c>
      <c r="M207" s="98">
        <v>1028.2240607764861</v>
      </c>
      <c r="N207" s="98">
        <v>978.08901578589666</v>
      </c>
      <c r="O207" s="98">
        <v>920.3816528803751</v>
      </c>
      <c r="P207" s="98">
        <v>931.31263956857947</v>
      </c>
      <c r="Q207" s="98">
        <v>967.91492358114999</v>
      </c>
      <c r="R207" s="98">
        <v>961.07445936011356</v>
      </c>
      <c r="S207" s="98">
        <v>978.4981057010508</v>
      </c>
      <c r="T207" s="98">
        <v>1103.0012542039394</v>
      </c>
      <c r="U207" s="98">
        <v>1052.8128761830633</v>
      </c>
      <c r="V207" s="98">
        <v>1102.6732749974881</v>
      </c>
      <c r="W207" s="98">
        <v>1092.7839164513978</v>
      </c>
      <c r="DA207" s="63" t="s">
        <v>2481</v>
      </c>
    </row>
    <row r="208" spans="1:105" ht="12" customHeight="1" x14ac:dyDescent="0.25">
      <c r="A208" s="121" t="s">
        <v>54</v>
      </c>
      <c r="B208" s="122">
        <v>618.33770561915867</v>
      </c>
      <c r="C208" s="122">
        <v>641.87399936737791</v>
      </c>
      <c r="D208" s="122">
        <v>660.01754342803486</v>
      </c>
      <c r="E208" s="122">
        <v>676.30960936644396</v>
      </c>
      <c r="F208" s="122">
        <v>697.45183455245137</v>
      </c>
      <c r="G208" s="122">
        <v>712.82949359416182</v>
      </c>
      <c r="H208" s="122">
        <v>698.60573769225005</v>
      </c>
      <c r="I208" s="122">
        <v>663.35712237286771</v>
      </c>
      <c r="J208" s="122">
        <v>630.87227736643661</v>
      </c>
      <c r="K208" s="122">
        <v>629.73649492809886</v>
      </c>
      <c r="L208" s="122">
        <v>646.12459049103688</v>
      </c>
      <c r="M208" s="122">
        <v>591.2880622234652</v>
      </c>
      <c r="N208" s="122">
        <v>600.87108265558084</v>
      </c>
      <c r="O208" s="122">
        <v>602.39261389002479</v>
      </c>
      <c r="P208" s="122">
        <v>572.22229463045528</v>
      </c>
      <c r="Q208" s="122">
        <v>550.13667587985356</v>
      </c>
      <c r="R208" s="122">
        <v>530.29912070173214</v>
      </c>
      <c r="S208" s="122">
        <v>568.14046041262236</v>
      </c>
      <c r="T208" s="122">
        <v>544.23949795497219</v>
      </c>
      <c r="U208" s="122">
        <v>547.20251631072517</v>
      </c>
      <c r="V208" s="122">
        <v>535.56988083121371</v>
      </c>
      <c r="W208" s="122">
        <v>566.82986679502153</v>
      </c>
      <c r="DA208" s="130" t="s">
        <v>2482</v>
      </c>
    </row>
    <row r="209" spans="1:105" ht="12" customHeight="1" x14ac:dyDescent="0.25">
      <c r="A209" s="97" t="s">
        <v>175</v>
      </c>
      <c r="B209" s="98">
        <v>620.20266675655205</v>
      </c>
      <c r="C209" s="98">
        <v>631.91901231895349</v>
      </c>
      <c r="D209" s="98">
        <v>660.67730883260981</v>
      </c>
      <c r="E209" s="98">
        <v>687.9401161735758</v>
      </c>
      <c r="F209" s="98">
        <v>703.04703603829864</v>
      </c>
      <c r="G209" s="98">
        <v>710.75157712180214</v>
      </c>
      <c r="H209" s="98">
        <v>679.34781645966893</v>
      </c>
      <c r="I209" s="98">
        <v>689.73634019297913</v>
      </c>
      <c r="J209" s="98">
        <v>613.61276830306804</v>
      </c>
      <c r="K209" s="98">
        <v>635.68881431293448</v>
      </c>
      <c r="L209" s="98">
        <v>655.84234143881804</v>
      </c>
      <c r="M209" s="98">
        <v>563.6130424699486</v>
      </c>
      <c r="N209" s="98">
        <v>592.97410558508022</v>
      </c>
      <c r="O209" s="98">
        <v>652.8325661735621</v>
      </c>
      <c r="P209" s="98">
        <v>562.82354813359609</v>
      </c>
      <c r="Q209" s="98">
        <v>558.27911306174985</v>
      </c>
      <c r="R209" s="98">
        <v>524.06021649336367</v>
      </c>
      <c r="S209" s="98">
        <v>537.80656833654496</v>
      </c>
      <c r="T209" s="98">
        <v>542.81224330536793</v>
      </c>
      <c r="U209" s="98">
        <v>566.46021841046286</v>
      </c>
      <c r="V209" s="98">
        <v>522.73080731624475</v>
      </c>
      <c r="W209" s="98">
        <v>582.76040313903673</v>
      </c>
      <c r="DA209" s="63" t="s">
        <v>2483</v>
      </c>
    </row>
    <row r="210" spans="1:105" ht="12" customHeight="1" x14ac:dyDescent="0.25">
      <c r="A210" s="109" t="s">
        <v>120</v>
      </c>
      <c r="B210" s="33">
        <v>618.22906381496955</v>
      </c>
      <c r="C210" s="33">
        <v>642.44612240437868</v>
      </c>
      <c r="D210" s="33">
        <v>659.97914899307864</v>
      </c>
      <c r="E210" s="33">
        <v>675.62825017011096</v>
      </c>
      <c r="F210" s="33">
        <v>697.12270609885536</v>
      </c>
      <c r="G210" s="33">
        <v>712.95235193773169</v>
      </c>
      <c r="H210" s="33">
        <v>699.73947851624609</v>
      </c>
      <c r="I210" s="33">
        <v>661.77561573636126</v>
      </c>
      <c r="J210" s="33">
        <v>631.87987291212858</v>
      </c>
      <c r="K210" s="33">
        <v>629.38878746684099</v>
      </c>
      <c r="L210" s="33">
        <v>645.56210050037089</v>
      </c>
      <c r="M210" s="33">
        <v>592.96375327320868</v>
      </c>
      <c r="N210" s="33">
        <v>601.36939489279428</v>
      </c>
      <c r="O210" s="33">
        <v>599.06247534486795</v>
      </c>
      <c r="P210" s="33">
        <v>572.86533614065274</v>
      </c>
      <c r="Q210" s="33">
        <v>549.5985552781367</v>
      </c>
      <c r="R210" s="33">
        <v>530.69342796231342</v>
      </c>
      <c r="S210" s="33">
        <v>570.06229328811366</v>
      </c>
      <c r="T210" s="33">
        <v>544.33404760864653</v>
      </c>
      <c r="U210" s="33">
        <v>545.82825159363983</v>
      </c>
      <c r="V210" s="33">
        <v>536.52956926050422</v>
      </c>
      <c r="W210" s="33">
        <v>565.63626848940453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3501.1177126479379</v>
      </c>
      <c r="C212" s="117">
        <f t="shared" si="101"/>
        <v>3610.7009136367383</v>
      </c>
      <c r="D212" s="117">
        <f t="shared" si="101"/>
        <v>3520.6315636584777</v>
      </c>
      <c r="E212" s="117">
        <f t="shared" si="101"/>
        <v>3454.310100288923</v>
      </c>
      <c r="F212" s="117">
        <f t="shared" si="101"/>
        <v>3325.962013195282</v>
      </c>
      <c r="G212" s="117">
        <f t="shared" si="101"/>
        <v>3204.9421814777238</v>
      </c>
      <c r="H212" s="117">
        <f t="shared" si="101"/>
        <v>3098.5214805204364</v>
      </c>
      <c r="I212" s="117">
        <f t="shared" si="101"/>
        <v>2860.6396726131334</v>
      </c>
      <c r="J212" s="117">
        <f t="shared" si="101"/>
        <v>2933.9673313219919</v>
      </c>
      <c r="K212" s="117">
        <f t="shared" si="101"/>
        <v>2854.909241652364</v>
      </c>
      <c r="L212" s="117">
        <f t="shared" si="101"/>
        <v>3078.1418171323126</v>
      </c>
      <c r="M212" s="117">
        <f t="shared" si="101"/>
        <v>2611.4627547603454</v>
      </c>
      <c r="N212" s="117">
        <f t="shared" si="101"/>
        <v>2855.8747075807446</v>
      </c>
      <c r="O212" s="117">
        <f t="shared" si="101"/>
        <v>3036.5894144465774</v>
      </c>
      <c r="P212" s="117">
        <f t="shared" si="101"/>
        <v>2458.6468985829906</v>
      </c>
      <c r="Q212" s="117">
        <f t="shared" si="101"/>
        <v>2546.457329579981</v>
      </c>
      <c r="R212" s="117">
        <f t="shared" ref="R212:V212" si="102">R213+R216+R218+R227</f>
        <v>2732.2651294432953</v>
      </c>
      <c r="S212" s="117">
        <f t="shared" si="102"/>
        <v>2597.8746871918329</v>
      </c>
      <c r="T212" s="117">
        <f t="shared" si="102"/>
        <v>2618.1721948009977</v>
      </c>
      <c r="U212" s="117">
        <f t="shared" si="102"/>
        <v>2619.2115856590603</v>
      </c>
      <c r="V212" s="117">
        <f t="shared" si="102"/>
        <v>2521.1025462950961</v>
      </c>
      <c r="W212" s="117">
        <f t="shared" ref="W212" si="103">W213+W216+W218+W227</f>
        <v>2818.6591614665585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3007.8881324268687</v>
      </c>
      <c r="C213" s="122">
        <f t="shared" si="104"/>
        <v>3115.3407991692416</v>
      </c>
      <c r="D213" s="122">
        <f t="shared" si="104"/>
        <v>3004.5874855359657</v>
      </c>
      <c r="E213" s="122">
        <f t="shared" si="104"/>
        <v>2926.0871709848057</v>
      </c>
      <c r="F213" s="122">
        <f t="shared" si="104"/>
        <v>2793.6602519640278</v>
      </c>
      <c r="G213" s="122">
        <f t="shared" si="104"/>
        <v>2673.9315928377855</v>
      </c>
      <c r="H213" s="122">
        <f t="shared" si="104"/>
        <v>2596.2829962653864</v>
      </c>
      <c r="I213" s="122">
        <f t="shared" si="104"/>
        <v>2324.1692091891568</v>
      </c>
      <c r="J213" s="122">
        <f t="shared" si="104"/>
        <v>2443.168531039139</v>
      </c>
      <c r="K213" s="122">
        <f t="shared" si="104"/>
        <v>2366.1367933828196</v>
      </c>
      <c r="L213" s="122">
        <f t="shared" si="104"/>
        <v>2583.8879867498049</v>
      </c>
      <c r="M213" s="122">
        <f t="shared" si="104"/>
        <v>2152.8597660046453</v>
      </c>
      <c r="N213" s="122">
        <f t="shared" si="104"/>
        <v>2395.224553135829</v>
      </c>
      <c r="O213" s="122">
        <f t="shared" si="104"/>
        <v>2582.258133147232</v>
      </c>
      <c r="P213" s="122">
        <f t="shared" si="104"/>
        <v>2020.8348537059014</v>
      </c>
      <c r="Q213" s="122">
        <f t="shared" si="104"/>
        <v>2114.1222688248849</v>
      </c>
      <c r="R213" s="122">
        <f t="shared" ref="R213:V213" si="105">SUM(R214:R215)</f>
        <v>2293.0566773231358</v>
      </c>
      <c r="S213" s="122">
        <f t="shared" si="105"/>
        <v>2156.107805660497</v>
      </c>
      <c r="T213" s="122">
        <f t="shared" si="105"/>
        <v>2145.187162742438</v>
      </c>
      <c r="U213" s="122">
        <f t="shared" si="105"/>
        <v>2174.4843069166068</v>
      </c>
      <c r="V213" s="122">
        <f t="shared" si="105"/>
        <v>2095.4301680766548</v>
      </c>
      <c r="W213" s="122">
        <f t="shared" ref="W213" si="106">SUM(W214:W215)</f>
        <v>2349.4948711809679</v>
      </c>
      <c r="DA213" s="130" t="s">
        <v>2636</v>
      </c>
    </row>
    <row r="214" spans="1:105" ht="12" customHeight="1" x14ac:dyDescent="0.25">
      <c r="A214" s="97" t="s">
        <v>217</v>
      </c>
      <c r="B214" s="98">
        <v>3007.8881324268687</v>
      </c>
      <c r="C214" s="98">
        <v>3115.3407991692416</v>
      </c>
      <c r="D214" s="98">
        <v>3004.5874855359657</v>
      </c>
      <c r="E214" s="98">
        <v>2926.0871709848057</v>
      </c>
      <c r="F214" s="98">
        <v>2793.6602519640278</v>
      </c>
      <c r="G214" s="98">
        <v>2673.9315928377855</v>
      </c>
      <c r="H214" s="98">
        <v>2596.2829962653864</v>
      </c>
      <c r="I214" s="98">
        <v>2324.1692091891568</v>
      </c>
      <c r="J214" s="98">
        <v>2443.168531039139</v>
      </c>
      <c r="K214" s="98">
        <v>2366.1367933828196</v>
      </c>
      <c r="L214" s="98">
        <v>2583.8879867498049</v>
      </c>
      <c r="M214" s="98">
        <v>2152.8597660046453</v>
      </c>
      <c r="N214" s="98">
        <v>2395.224553135829</v>
      </c>
      <c r="O214" s="98">
        <v>2582.258133147232</v>
      </c>
      <c r="P214" s="98">
        <v>2020.8348537059014</v>
      </c>
      <c r="Q214" s="98">
        <v>2114.1222688248849</v>
      </c>
      <c r="R214" s="98">
        <v>2293.0566773231358</v>
      </c>
      <c r="S214" s="98">
        <v>2156.107805660497</v>
      </c>
      <c r="T214" s="98">
        <v>2145.187162742438</v>
      </c>
      <c r="U214" s="98">
        <v>2174.4843069166068</v>
      </c>
      <c r="V214" s="98">
        <v>2095.4301680766548</v>
      </c>
      <c r="W214" s="98">
        <v>2349.4948711809679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482.01276253956013</v>
      </c>
      <c r="C218" s="122">
        <v>484.09551532905442</v>
      </c>
      <c r="D218" s="122">
        <v>504.14926163474348</v>
      </c>
      <c r="E218" s="122">
        <v>515.78183011043257</v>
      </c>
      <c r="F218" s="122">
        <v>519.56066113132681</v>
      </c>
      <c r="G218" s="122">
        <v>518.09276860077978</v>
      </c>
      <c r="H218" s="122">
        <v>489.9706157554026</v>
      </c>
      <c r="I218" s="122">
        <v>523.83700283595147</v>
      </c>
      <c r="J218" s="122">
        <v>479.83873302959074</v>
      </c>
      <c r="K218" s="122">
        <v>477.43394105825473</v>
      </c>
      <c r="L218" s="122">
        <v>482.66878526318254</v>
      </c>
      <c r="M218" s="122">
        <v>448.2441741343527</v>
      </c>
      <c r="N218" s="122">
        <v>449.33086972608351</v>
      </c>
      <c r="O218" s="122">
        <v>441.34195706398634</v>
      </c>
      <c r="P218" s="122">
        <v>426.28231974524505</v>
      </c>
      <c r="Q218" s="122">
        <v>421.26330926800659</v>
      </c>
      <c r="R218" s="122">
        <v>429.23804912572916</v>
      </c>
      <c r="S218" s="122">
        <v>431.52451158165951</v>
      </c>
      <c r="T218" s="122">
        <v>462.19633854739686</v>
      </c>
      <c r="U218" s="122">
        <v>432.66864386435969</v>
      </c>
      <c r="V218" s="122">
        <v>414.07134860368433</v>
      </c>
      <c r="W218" s="122">
        <v>456.18016557517217</v>
      </c>
      <c r="DA218" s="130" t="s">
        <v>2641</v>
      </c>
    </row>
    <row r="219" spans="1:105" ht="12" customHeight="1" x14ac:dyDescent="0.25">
      <c r="A219" s="97" t="s">
        <v>134</v>
      </c>
      <c r="B219" s="98">
        <v>509.28269109133254</v>
      </c>
      <c r="C219" s="98">
        <v>516.56595422111923</v>
      </c>
      <c r="D219" s="98">
        <v>532.95597384474081</v>
      </c>
      <c r="E219" s="98">
        <v>544.34670253972035</v>
      </c>
      <c r="F219" s="98">
        <v>548.52703825875562</v>
      </c>
      <c r="G219" s="98">
        <v>547.71222784854797</v>
      </c>
      <c r="H219" s="98">
        <v>518.36918272692446</v>
      </c>
      <c r="I219" s="98">
        <v>546.31761389014036</v>
      </c>
      <c r="J219" s="98">
        <v>512.24495694931124</v>
      </c>
      <c r="K219" s="98">
        <v>519.287328171421</v>
      </c>
      <c r="L219" s="98">
        <v>534.10168773968951</v>
      </c>
      <c r="M219" s="98">
        <v>497.44560270155461</v>
      </c>
      <c r="N219" s="98">
        <v>499.96278164885285</v>
      </c>
      <c r="O219" s="98">
        <v>480.17318998610261</v>
      </c>
      <c r="P219" s="98">
        <v>456.1431481329484</v>
      </c>
      <c r="Q219" s="98">
        <v>446.35241638507699</v>
      </c>
      <c r="R219" s="98">
        <v>455.25055731986066</v>
      </c>
      <c r="S219" s="98">
        <v>456.85457553499424</v>
      </c>
      <c r="T219" s="98">
        <v>491.25013955939573</v>
      </c>
      <c r="U219" s="98">
        <v>459.70734112038775</v>
      </c>
      <c r="V219" s="98">
        <v>445.65957955487454</v>
      </c>
      <c r="W219" s="98">
        <v>481.43594266401226</v>
      </c>
      <c r="DA219" s="63" t="s">
        <v>2642</v>
      </c>
    </row>
    <row r="220" spans="1:105" ht="12" customHeight="1" x14ac:dyDescent="0.25">
      <c r="A220" s="97" t="s">
        <v>133</v>
      </c>
      <c r="B220" s="98">
        <v>221.416000908461</v>
      </c>
      <c r="C220" s="98">
        <v>209.71782890364673</v>
      </c>
      <c r="D220" s="98">
        <v>220.86492236264885</v>
      </c>
      <c r="E220" s="98">
        <v>222.43014297230789</v>
      </c>
      <c r="F220" s="98">
        <v>240.29902049276072</v>
      </c>
      <c r="G220" s="98">
        <v>235.45380575364265</v>
      </c>
      <c r="H220" s="98">
        <v>220.59869919361074</v>
      </c>
      <c r="I220" s="98">
        <v>258.80209328316062</v>
      </c>
      <c r="J220" s="98">
        <v>219.90619863903061</v>
      </c>
      <c r="K220" s="98">
        <v>226.2044416511842</v>
      </c>
      <c r="L220" s="98">
        <v>233.21021981039397</v>
      </c>
      <c r="M220" s="98">
        <v>228.13362112609138</v>
      </c>
      <c r="N220" s="98">
        <v>232.29773701480033</v>
      </c>
      <c r="O220" s="98">
        <v>233.97973330676226</v>
      </c>
      <c r="P220" s="98">
        <v>194.44383840368823</v>
      </c>
      <c r="Q220" s="98">
        <v>187.78970068315536</v>
      </c>
      <c r="R220" s="98">
        <v>193.97289644126087</v>
      </c>
      <c r="S220" s="98">
        <v>209.18279969337829</v>
      </c>
      <c r="T220" s="98">
        <v>205.19629588104263</v>
      </c>
      <c r="U220" s="98">
        <v>195.12946118164919</v>
      </c>
      <c r="V220" s="98">
        <v>179.02922074575505</v>
      </c>
      <c r="W220" s="98">
        <v>215.62977113809953</v>
      </c>
      <c r="DA220" s="63" t="s">
        <v>2643</v>
      </c>
    </row>
    <row r="221" spans="1:105" ht="12" customHeight="1" x14ac:dyDescent="0.25">
      <c r="A221" s="100" t="s">
        <v>217</v>
      </c>
      <c r="B221" s="101">
        <v>221.416000908461</v>
      </c>
      <c r="C221" s="101">
        <v>209.71782890364673</v>
      </c>
      <c r="D221" s="101">
        <v>220.86492236264885</v>
      </c>
      <c r="E221" s="101">
        <v>222.43014297230789</v>
      </c>
      <c r="F221" s="101">
        <v>240.29902049276072</v>
      </c>
      <c r="G221" s="101">
        <v>235.45380575364265</v>
      </c>
      <c r="H221" s="101">
        <v>220.59869919361074</v>
      </c>
      <c r="I221" s="101">
        <v>258.80209328316062</v>
      </c>
      <c r="J221" s="101">
        <v>219.90619863903061</v>
      </c>
      <c r="K221" s="101">
        <v>226.2044416511842</v>
      </c>
      <c r="L221" s="101">
        <v>233.21021981039397</v>
      </c>
      <c r="M221" s="101">
        <v>228.13362112609138</v>
      </c>
      <c r="N221" s="101">
        <v>232.29773701480033</v>
      </c>
      <c r="O221" s="101">
        <v>233.97973330676226</v>
      </c>
      <c r="P221" s="101">
        <v>194.44383840368823</v>
      </c>
      <c r="Q221" s="101">
        <v>187.78970068315536</v>
      </c>
      <c r="R221" s="101">
        <v>193.97289644126087</v>
      </c>
      <c r="S221" s="101">
        <v>209.18279969337829</v>
      </c>
      <c r="T221" s="101">
        <v>205.19629588104263</v>
      </c>
      <c r="U221" s="101">
        <v>195.12946118164919</v>
      </c>
      <c r="V221" s="101">
        <v>179.02922074575505</v>
      </c>
      <c r="W221" s="101">
        <v>215.62977113809953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11.216817681508987</v>
      </c>
      <c r="C227" s="122">
        <v>11.264599138442428</v>
      </c>
      <c r="D227" s="122">
        <v>11.894816487768146</v>
      </c>
      <c r="E227" s="122">
        <v>12.441099193684956</v>
      </c>
      <c r="F227" s="122">
        <v>12.741100099927099</v>
      </c>
      <c r="G227" s="122">
        <v>12.917820039158293</v>
      </c>
      <c r="H227" s="122">
        <v>12.26786849964771</v>
      </c>
      <c r="I227" s="122">
        <v>12.633460588025203</v>
      </c>
      <c r="J227" s="122">
        <v>10.960067253262059</v>
      </c>
      <c r="K227" s="122">
        <v>11.338507211289595</v>
      </c>
      <c r="L227" s="122">
        <v>11.58504511932512</v>
      </c>
      <c r="M227" s="122">
        <v>10.358814621347484</v>
      </c>
      <c r="N227" s="122">
        <v>11.319284718831971</v>
      </c>
      <c r="O227" s="122">
        <v>12.989324235359085</v>
      </c>
      <c r="P227" s="122">
        <v>11.52972513184419</v>
      </c>
      <c r="Q227" s="122">
        <v>11.071751487089163</v>
      </c>
      <c r="R227" s="122">
        <v>9.9704029944306605</v>
      </c>
      <c r="S227" s="122">
        <v>10.242369949676453</v>
      </c>
      <c r="T227" s="122">
        <v>10.78869351116262</v>
      </c>
      <c r="U227" s="122">
        <v>12.058634878093716</v>
      </c>
      <c r="V227" s="122">
        <v>11.601029614756978</v>
      </c>
      <c r="W227" s="122">
        <v>12.984124710418586</v>
      </c>
      <c r="DA227" s="130" t="s">
        <v>2650</v>
      </c>
    </row>
    <row r="228" spans="1:105" ht="12" customHeight="1" x14ac:dyDescent="0.25">
      <c r="A228" s="97" t="s">
        <v>175</v>
      </c>
      <c r="B228" s="98">
        <v>203.76635436650452</v>
      </c>
      <c r="C228" s="98">
        <v>207.26953387547849</v>
      </c>
      <c r="D228" s="98">
        <v>216.29392852958665</v>
      </c>
      <c r="E228" s="98">
        <v>224.80528190249268</v>
      </c>
      <c r="F228" s="98">
        <v>229.34048988690199</v>
      </c>
      <c r="G228" s="98">
        <v>231.39830957187689</v>
      </c>
      <c r="H228" s="98">
        <v>220.65204260492516</v>
      </c>
      <c r="I228" s="98">
        <v>223.35708386002304</v>
      </c>
      <c r="J228" s="98">
        <v>198.69946417855925</v>
      </c>
      <c r="K228" s="98">
        <v>205.43965196292831</v>
      </c>
      <c r="L228" s="98">
        <v>211.73186560785678</v>
      </c>
      <c r="M228" s="98">
        <v>181.44070905092619</v>
      </c>
      <c r="N228" s="98">
        <v>190.70105623402071</v>
      </c>
      <c r="O228" s="98">
        <v>209.73215812728637</v>
      </c>
      <c r="P228" s="98">
        <v>180.04911614190425</v>
      </c>
      <c r="Q228" s="98">
        <v>178.60118762010521</v>
      </c>
      <c r="R228" s="98">
        <v>167.72653740948076</v>
      </c>
      <c r="S228" s="98">
        <v>171.90624229722232</v>
      </c>
      <c r="T228" s="98">
        <v>173.64717451638418</v>
      </c>
      <c r="U228" s="98">
        <v>181.03743155735319</v>
      </c>
      <c r="V228" s="98">
        <v>166.80397624538176</v>
      </c>
      <c r="W228" s="98">
        <v>186.27866578101131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221.15737492099885</v>
      </c>
      <c r="C231" s="118">
        <f t="shared" si="108"/>
        <v>226.94324339657479</v>
      </c>
      <c r="D231" s="118">
        <f t="shared" si="108"/>
        <v>220.85614360380345</v>
      </c>
      <c r="E231" s="118">
        <f t="shared" si="108"/>
        <v>216.31911938594598</v>
      </c>
      <c r="F231" s="118">
        <f t="shared" si="108"/>
        <v>207.77162585699122</v>
      </c>
      <c r="G231" s="118">
        <f t="shared" si="108"/>
        <v>200.0078225227148</v>
      </c>
      <c r="H231" s="118">
        <f t="shared" si="108"/>
        <v>193.89179622934466</v>
      </c>
      <c r="I231" s="118">
        <f t="shared" si="108"/>
        <v>179.33716182400917</v>
      </c>
      <c r="J231" s="118">
        <f t="shared" si="108"/>
        <v>184.67237252736945</v>
      </c>
      <c r="K231" s="118">
        <f t="shared" si="108"/>
        <v>180.11069213084403</v>
      </c>
      <c r="L231" s="118">
        <f t="shared" si="108"/>
        <v>192.9163934522212</v>
      </c>
      <c r="M231" s="118">
        <f t="shared" si="108"/>
        <v>163.83836214423604</v>
      </c>
      <c r="N231" s="118">
        <f t="shared" si="108"/>
        <v>176.56420501874416</v>
      </c>
      <c r="O231" s="118">
        <f t="shared" si="108"/>
        <v>184.72919858717376</v>
      </c>
      <c r="P231" s="118">
        <f t="shared" si="108"/>
        <v>149.2848520387609</v>
      </c>
      <c r="Q231" s="118">
        <f t="shared" si="108"/>
        <v>151.67911589342202</v>
      </c>
      <c r="R231" s="118">
        <f t="shared" ref="R231:V231" si="109">R232+R235+R237+R246</f>
        <v>161.6503974689272</v>
      </c>
      <c r="S231" s="118">
        <f t="shared" si="109"/>
        <v>154.89433145626504</v>
      </c>
      <c r="T231" s="118">
        <f t="shared" si="109"/>
        <v>155.31252594167401</v>
      </c>
      <c r="U231" s="118">
        <f t="shared" si="109"/>
        <v>154.47648438229626</v>
      </c>
      <c r="V231" s="118">
        <f t="shared" si="109"/>
        <v>147.66094788663366</v>
      </c>
      <c r="W231" s="118">
        <f t="shared" ref="W231" si="110">W232+W235+W237+W246</f>
        <v>162.47829863702134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181.16223568018282</v>
      </c>
      <c r="C232" s="123">
        <f t="shared" si="111"/>
        <v>186.52278114580318</v>
      </c>
      <c r="D232" s="123">
        <f t="shared" si="111"/>
        <v>179.29391925178567</v>
      </c>
      <c r="E232" s="123">
        <f t="shared" si="111"/>
        <v>173.90234453687646</v>
      </c>
      <c r="F232" s="123">
        <f t="shared" si="111"/>
        <v>165.17286447343506</v>
      </c>
      <c r="G232" s="123">
        <f t="shared" si="111"/>
        <v>157.44432628000399</v>
      </c>
      <c r="H232" s="123">
        <f t="shared" si="111"/>
        <v>153.09096331359302</v>
      </c>
      <c r="I232" s="123">
        <f t="shared" si="111"/>
        <v>137.35933789656758</v>
      </c>
      <c r="J232" s="123">
        <f t="shared" si="111"/>
        <v>145.11893163023291</v>
      </c>
      <c r="K232" s="123">
        <f t="shared" si="111"/>
        <v>140.36958960035406</v>
      </c>
      <c r="L232" s="123">
        <f t="shared" si="111"/>
        <v>152.40510913722693</v>
      </c>
      <c r="M232" s="123">
        <f t="shared" si="111"/>
        <v>126.18360513221694</v>
      </c>
      <c r="N232" s="123">
        <f t="shared" si="111"/>
        <v>139.13988374222515</v>
      </c>
      <c r="O232" s="123">
        <f t="shared" si="111"/>
        <v>148.64796440364708</v>
      </c>
      <c r="P232" s="123">
        <f t="shared" si="111"/>
        <v>115.40100515909984</v>
      </c>
      <c r="Q232" s="123">
        <f t="shared" si="111"/>
        <v>119.07467426850489</v>
      </c>
      <c r="R232" s="123">
        <f t="shared" ref="R232:V232" si="112">SUM(R233:R234)</f>
        <v>128.96582806321263</v>
      </c>
      <c r="S232" s="123">
        <f t="shared" si="112"/>
        <v>121.51715344447325</v>
      </c>
      <c r="T232" s="123">
        <f t="shared" si="112"/>
        <v>120.5925314350325</v>
      </c>
      <c r="U232" s="123">
        <f t="shared" si="112"/>
        <v>121.62797778771609</v>
      </c>
      <c r="V232" s="123">
        <f t="shared" si="112"/>
        <v>116.12024136093908</v>
      </c>
      <c r="W232" s="123">
        <f t="shared" ref="W232" si="113">SUM(W233:W234)</f>
        <v>128.90770373346976</v>
      </c>
      <c r="DA232" s="130" t="s">
        <v>2804</v>
      </c>
    </row>
    <row r="233" spans="1:105" ht="12" customHeight="1" x14ac:dyDescent="0.25">
      <c r="A233" s="97" t="s">
        <v>217</v>
      </c>
      <c r="B233" s="99">
        <v>178.64208216585425</v>
      </c>
      <c r="C233" s="99">
        <v>183.91988119459404</v>
      </c>
      <c r="D233" s="99">
        <v>176.79240592679471</v>
      </c>
      <c r="E233" s="99">
        <v>171.49714924828103</v>
      </c>
      <c r="F233" s="99">
        <v>162.87364214475616</v>
      </c>
      <c r="G233" s="99">
        <v>155.24597076781498</v>
      </c>
      <c r="H233" s="99">
        <v>150.96991642043668</v>
      </c>
      <c r="I233" s="99">
        <v>135.45960501159922</v>
      </c>
      <c r="J233" s="99">
        <v>143.09371406026432</v>
      </c>
      <c r="K233" s="99">
        <v>138.3978898344931</v>
      </c>
      <c r="L233" s="99">
        <v>150.25041308504598</v>
      </c>
      <c r="M233" s="99">
        <v>124.39667909196382</v>
      </c>
      <c r="N233" s="99">
        <v>137.13741322307908</v>
      </c>
      <c r="O233" s="99">
        <v>146.47409733461748</v>
      </c>
      <c r="P233" s="99">
        <v>113.7044111622757</v>
      </c>
      <c r="Q233" s="99">
        <v>117.30685177315719</v>
      </c>
      <c r="R233" s="99">
        <v>127.0509985417236</v>
      </c>
      <c r="S233" s="99">
        <v>119.70621770269442</v>
      </c>
      <c r="T233" s="99">
        <v>118.77878215230196</v>
      </c>
      <c r="U233" s="99">
        <v>119.80350728409168</v>
      </c>
      <c r="V233" s="99">
        <v>114.36135895109767</v>
      </c>
      <c r="W233" s="99">
        <v>126.95042451823262</v>
      </c>
      <c r="DA233" s="63" t="s">
        <v>2805</v>
      </c>
    </row>
    <row r="234" spans="1:105" ht="12" customHeight="1" x14ac:dyDescent="0.25">
      <c r="A234" s="97" t="s">
        <v>53</v>
      </c>
      <c r="B234" s="99">
        <v>2.5201535143285709</v>
      </c>
      <c r="C234" s="99">
        <v>2.6028999512091251</v>
      </c>
      <c r="D234" s="99">
        <v>2.5015133249909645</v>
      </c>
      <c r="E234" s="99">
        <v>2.405195288595428</v>
      </c>
      <c r="F234" s="99">
        <v>2.2992223286789004</v>
      </c>
      <c r="G234" s="99">
        <v>2.1983555121890013</v>
      </c>
      <c r="H234" s="99">
        <v>2.1210468931563451</v>
      </c>
      <c r="I234" s="99">
        <v>1.8997328849683477</v>
      </c>
      <c r="J234" s="99">
        <v>2.0252175699685968</v>
      </c>
      <c r="K234" s="99">
        <v>1.9716997658609572</v>
      </c>
      <c r="L234" s="99">
        <v>2.1546960521809519</v>
      </c>
      <c r="M234" s="99">
        <v>1.7869260402531244</v>
      </c>
      <c r="N234" s="99">
        <v>2.0024705191460712</v>
      </c>
      <c r="O234" s="99">
        <v>2.1738670690295914</v>
      </c>
      <c r="P234" s="99">
        <v>1.6965939968241344</v>
      </c>
      <c r="Q234" s="99">
        <v>1.7678224953477002</v>
      </c>
      <c r="R234" s="99">
        <v>1.9148295214890221</v>
      </c>
      <c r="S234" s="99">
        <v>1.8109357417788392</v>
      </c>
      <c r="T234" s="99">
        <v>1.8137492827305397</v>
      </c>
      <c r="U234" s="99">
        <v>1.8244705036244107</v>
      </c>
      <c r="V234" s="99">
        <v>1.7588824098414078</v>
      </c>
      <c r="W234" s="99">
        <v>1.957279215237133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0.16939855243373619</v>
      </c>
      <c r="C235" s="123">
        <f t="shared" si="114"/>
        <v>0.16455967365312266</v>
      </c>
      <c r="D235" s="123">
        <f t="shared" si="114"/>
        <v>0.16026663115892351</v>
      </c>
      <c r="E235" s="123">
        <f t="shared" si="114"/>
        <v>0.30531136306494955</v>
      </c>
      <c r="F235" s="123">
        <f t="shared" si="114"/>
        <v>0.17103525889119911</v>
      </c>
      <c r="G235" s="123">
        <f t="shared" si="114"/>
        <v>0.18862636828284676</v>
      </c>
      <c r="H235" s="123">
        <f t="shared" si="114"/>
        <v>0.29946079061175557</v>
      </c>
      <c r="I235" s="123">
        <f t="shared" si="114"/>
        <v>0.23370525903740266</v>
      </c>
      <c r="J235" s="123">
        <f t="shared" si="114"/>
        <v>0.25442973727619117</v>
      </c>
      <c r="K235" s="123">
        <f t="shared" si="114"/>
        <v>0.2593844934470026</v>
      </c>
      <c r="L235" s="123">
        <f t="shared" si="114"/>
        <v>0.29985539786439558</v>
      </c>
      <c r="M235" s="123">
        <f t="shared" si="114"/>
        <v>0.32146380635393268</v>
      </c>
      <c r="N235" s="123">
        <f t="shared" si="114"/>
        <v>0.31165172195475521</v>
      </c>
      <c r="O235" s="123">
        <f t="shared" si="114"/>
        <v>0.30366610793630638</v>
      </c>
      <c r="P235" s="123">
        <f t="shared" si="114"/>
        <v>0.28323261668450422</v>
      </c>
      <c r="Q235" s="123">
        <f t="shared" si="114"/>
        <v>0.26108760400217479</v>
      </c>
      <c r="R235" s="123">
        <f t="shared" si="114"/>
        <v>0.26963624818631127</v>
      </c>
      <c r="S235" s="123">
        <f t="shared" si="114"/>
        <v>0.28805694665818055</v>
      </c>
      <c r="T235" s="123">
        <f t="shared" si="114"/>
        <v>0.27321570928080885</v>
      </c>
      <c r="U235" s="123">
        <f t="shared" si="114"/>
        <v>0.28396786914855587</v>
      </c>
      <c r="V235" s="123">
        <f t="shared" si="114"/>
        <v>0.28700896292153322</v>
      </c>
      <c r="W235" s="123">
        <f t="shared" si="114"/>
        <v>0.3104155845746383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0.16939855243373619</v>
      </c>
      <c r="C236" s="99">
        <f>RES_hhdet_fecs!C67</f>
        <v>0.16455967365312266</v>
      </c>
      <c r="D236" s="99">
        <f>RES_hhdet_fecs!D67</f>
        <v>0.16026663115892351</v>
      </c>
      <c r="E236" s="99">
        <f>RES_hhdet_fecs!E67</f>
        <v>0.30531136306494955</v>
      </c>
      <c r="F236" s="99">
        <f>RES_hhdet_fecs!F67</f>
        <v>0.17103525889119911</v>
      </c>
      <c r="G236" s="99">
        <f>RES_hhdet_fecs!G67</f>
        <v>0.18862636828284676</v>
      </c>
      <c r="H236" s="99">
        <f>RES_hhdet_fecs!H67</f>
        <v>0.29946079061175557</v>
      </c>
      <c r="I236" s="99">
        <f>RES_hhdet_fecs!I67</f>
        <v>0.23370525903740266</v>
      </c>
      <c r="J236" s="99">
        <f>RES_hhdet_fecs!J67</f>
        <v>0.25442973727619117</v>
      </c>
      <c r="K236" s="99">
        <f>RES_hhdet_fecs!K67</f>
        <v>0.2593844934470026</v>
      </c>
      <c r="L236" s="99">
        <f>RES_hhdet_fecs!L67</f>
        <v>0.29985539786439558</v>
      </c>
      <c r="M236" s="99">
        <f>RES_hhdet_fecs!M67</f>
        <v>0.32146380635393268</v>
      </c>
      <c r="N236" s="99">
        <f>RES_hhdet_fecs!N67</f>
        <v>0.31165172195475521</v>
      </c>
      <c r="O236" s="99">
        <f>RES_hhdet_fecs!O67</f>
        <v>0.30366610793630638</v>
      </c>
      <c r="P236" s="99">
        <f>RES_hhdet_fecs!P67</f>
        <v>0.28323261668450422</v>
      </c>
      <c r="Q236" s="99">
        <f>RES_hhdet_fecs!Q67</f>
        <v>0.26108760400217479</v>
      </c>
      <c r="R236" s="99">
        <f>RES_hhdet_fecs!R67</f>
        <v>0.26963624818631127</v>
      </c>
      <c r="S236" s="99">
        <f>RES_hhdet_fecs!S67</f>
        <v>0.28805694665818055</v>
      </c>
      <c r="T236" s="99">
        <f>RES_hhdet_fecs!T67</f>
        <v>0.27321570928080885</v>
      </c>
      <c r="U236" s="99">
        <f>RES_hhdet_fecs!U67</f>
        <v>0.28396786914855587</v>
      </c>
      <c r="V236" s="99">
        <f>RES_hhdet_fecs!V67</f>
        <v>0.28700896292153322</v>
      </c>
      <c r="W236" s="99">
        <f>RES_hhdet_fecs!W67</f>
        <v>0.3104155845746383</v>
      </c>
      <c r="DA236" s="63" t="s">
        <v>2808</v>
      </c>
    </row>
    <row r="237" spans="1:105" ht="12" customHeight="1" x14ac:dyDescent="0.25">
      <c r="A237" s="121" t="s">
        <v>55</v>
      </c>
      <c r="B237" s="123">
        <v>29.953679681356874</v>
      </c>
      <c r="C237" s="123">
        <v>30.105507504472151</v>
      </c>
      <c r="D237" s="123">
        <v>31.030283606302397</v>
      </c>
      <c r="E237" s="123">
        <v>31.559603984469842</v>
      </c>
      <c r="F237" s="123">
        <v>31.642739563005438</v>
      </c>
      <c r="G237" s="123">
        <v>31.44314244828653</v>
      </c>
      <c r="H237" s="123">
        <v>29.827360502090993</v>
      </c>
      <c r="I237" s="123">
        <v>31.618486129408318</v>
      </c>
      <c r="J237" s="123">
        <v>29.646409089722948</v>
      </c>
      <c r="K237" s="123">
        <v>29.889056133855085</v>
      </c>
      <c r="L237" s="123">
        <v>30.454276439696514</v>
      </c>
      <c r="M237" s="123">
        <v>28.503140533930964</v>
      </c>
      <c r="N237" s="123">
        <v>28.241565359192869</v>
      </c>
      <c r="O237" s="123">
        <v>26.979681872283837</v>
      </c>
      <c r="P237" s="123">
        <v>25.379375587019954</v>
      </c>
      <c r="Q237" s="123">
        <v>24.588436111313989</v>
      </c>
      <c r="R237" s="123">
        <v>25.00813786058745</v>
      </c>
      <c r="S237" s="123">
        <v>25.218680313618243</v>
      </c>
      <c r="T237" s="123">
        <v>26.976877308510268</v>
      </c>
      <c r="U237" s="123">
        <v>25.14609199813642</v>
      </c>
      <c r="V237" s="123">
        <v>24.146007826330457</v>
      </c>
      <c r="W237" s="123">
        <v>25.869006898709731</v>
      </c>
      <c r="DA237" s="130" t="s">
        <v>2809</v>
      </c>
    </row>
    <row r="238" spans="1:105" ht="12" customHeight="1" x14ac:dyDescent="0.25">
      <c r="A238" s="97" t="s">
        <v>134</v>
      </c>
      <c r="B238" s="99">
        <v>30.246909573122963</v>
      </c>
      <c r="C238" s="99">
        <v>30.496422399390628</v>
      </c>
      <c r="D238" s="99">
        <v>31.35956909980337</v>
      </c>
      <c r="E238" s="99">
        <v>31.904007718555015</v>
      </c>
      <c r="F238" s="99">
        <v>31.979764351542176</v>
      </c>
      <c r="G238" s="99">
        <v>31.799660373326859</v>
      </c>
      <c r="H238" s="99">
        <v>30.142381359730049</v>
      </c>
      <c r="I238" s="99">
        <v>31.841041476603976</v>
      </c>
      <c r="J238" s="99">
        <v>30.001627995487191</v>
      </c>
      <c r="K238" s="99">
        <v>30.373675198198463</v>
      </c>
      <c r="L238" s="99">
        <v>31.05746054930631</v>
      </c>
      <c r="M238" s="99">
        <v>28.743433261244888</v>
      </c>
      <c r="N238" s="99">
        <v>28.625125144686457</v>
      </c>
      <c r="O238" s="99">
        <v>27.236988302860734</v>
      </c>
      <c r="P238" s="99">
        <v>25.665376846133785</v>
      </c>
      <c r="Q238" s="99">
        <v>24.766872531255576</v>
      </c>
      <c r="R238" s="99">
        <v>25.223989649346858</v>
      </c>
      <c r="S238" s="99">
        <v>25.364377947099442</v>
      </c>
      <c r="T238" s="99">
        <v>27.200467316995233</v>
      </c>
      <c r="U238" s="99">
        <v>25.327638196921214</v>
      </c>
      <c r="V238" s="99">
        <v>24.322564370756847</v>
      </c>
      <c r="W238" s="99">
        <v>26.013462744360364</v>
      </c>
      <c r="DA238" s="63" t="s">
        <v>2810</v>
      </c>
    </row>
    <row r="239" spans="1:105" ht="12" customHeight="1" x14ac:dyDescent="0.25">
      <c r="A239" s="97" t="s">
        <v>133</v>
      </c>
      <c r="B239" s="99">
        <v>23.819550149030022</v>
      </c>
      <c r="C239" s="99">
        <v>23.637269428673434</v>
      </c>
      <c r="D239" s="99">
        <v>24.453987020046466</v>
      </c>
      <c r="E239" s="99">
        <v>24.81510813142846</v>
      </c>
      <c r="F239" s="99">
        <v>25.321872623091231</v>
      </c>
      <c r="G239" s="99">
        <v>25.173994084209617</v>
      </c>
      <c r="H239" s="99">
        <v>23.927859907989614</v>
      </c>
      <c r="I239" s="99">
        <v>25.919499913899255</v>
      </c>
      <c r="J239" s="99">
        <v>24.179035809130713</v>
      </c>
      <c r="K239" s="99">
        <v>24.686739266308926</v>
      </c>
      <c r="L239" s="99">
        <v>25.513476951474924</v>
      </c>
      <c r="M239" s="99">
        <v>24.064236377509456</v>
      </c>
      <c r="N239" s="99">
        <v>24.272906539795567</v>
      </c>
      <c r="O239" s="99">
        <v>23.490768935209772</v>
      </c>
      <c r="P239" s="99">
        <v>21.645349361358779</v>
      </c>
      <c r="Q239" s="99">
        <v>21.023839852361252</v>
      </c>
      <c r="R239" s="99">
        <v>21.621620768805823</v>
      </c>
      <c r="S239" s="99">
        <v>22.25204376482008</v>
      </c>
      <c r="T239" s="99">
        <v>23.819003172514517</v>
      </c>
      <c r="U239" s="99">
        <v>22.440546965959083</v>
      </c>
      <c r="V239" s="99">
        <v>21.692517744296417</v>
      </c>
      <c r="W239" s="99">
        <v>23.63905091047398</v>
      </c>
      <c r="DA239" s="63" t="s">
        <v>2811</v>
      </c>
    </row>
    <row r="240" spans="1:105" ht="12" customHeight="1" x14ac:dyDescent="0.25">
      <c r="A240" s="100" t="s">
        <v>217</v>
      </c>
      <c r="B240" s="102">
        <v>13.150161736636942</v>
      </c>
      <c r="C240" s="102">
        <v>12.381078239219477</v>
      </c>
      <c r="D240" s="102">
        <v>12.995874208123471</v>
      </c>
      <c r="E240" s="102">
        <v>13.036568358214661</v>
      </c>
      <c r="F240" s="102">
        <v>14.009712399336278</v>
      </c>
      <c r="G240" s="102">
        <v>13.670228042897545</v>
      </c>
      <c r="H240" s="102">
        <v>12.827479603580251</v>
      </c>
      <c r="I240" s="102">
        <v>15.083768080957652</v>
      </c>
      <c r="J240" s="102">
        <v>12.879666019089305</v>
      </c>
      <c r="K240" s="102">
        <v>13.230941458357412</v>
      </c>
      <c r="L240" s="102">
        <v>13.560932997812237</v>
      </c>
      <c r="M240" s="102">
        <v>13.182031317337934</v>
      </c>
      <c r="N240" s="102">
        <v>13.3000936008601</v>
      </c>
      <c r="O240" s="102">
        <v>13.272093053273563</v>
      </c>
      <c r="P240" s="102">
        <v>10.940588296603911</v>
      </c>
      <c r="Q240" s="102">
        <v>10.419935926794381</v>
      </c>
      <c r="R240" s="102">
        <v>10.74742304741544</v>
      </c>
      <c r="S240" s="102">
        <v>11.613742918612468</v>
      </c>
      <c r="T240" s="102">
        <v>11.361696802135864</v>
      </c>
      <c r="U240" s="102">
        <v>10.750684081581248</v>
      </c>
      <c r="V240" s="102">
        <v>9.7707980386830151</v>
      </c>
      <c r="W240" s="102">
        <v>11.651138855643238</v>
      </c>
      <c r="DA240" s="131" t="s">
        <v>2812</v>
      </c>
    </row>
    <row r="241" spans="1:105" ht="12" customHeight="1" x14ac:dyDescent="0.25">
      <c r="A241" s="103" t="s">
        <v>52</v>
      </c>
      <c r="B241" s="105">
        <v>10.669388412393078</v>
      </c>
      <c r="C241" s="105">
        <v>11.256191189453956</v>
      </c>
      <c r="D241" s="105">
        <v>11.458112811922991</v>
      </c>
      <c r="E241" s="105">
        <v>11.778539773213797</v>
      </c>
      <c r="F241" s="105">
        <v>11.312160223754955</v>
      </c>
      <c r="G241" s="105">
        <v>11.503766041312069</v>
      </c>
      <c r="H241" s="105">
        <v>11.100380304409361</v>
      </c>
      <c r="I241" s="105">
        <v>10.835731832941603</v>
      </c>
      <c r="J241" s="105">
        <v>11.299369790041409</v>
      </c>
      <c r="K241" s="105">
        <v>11.455797807951518</v>
      </c>
      <c r="L241" s="105">
        <v>11.952543953662682</v>
      </c>
      <c r="M241" s="105">
        <v>10.88220506017152</v>
      </c>
      <c r="N241" s="105">
        <v>10.972812938935464</v>
      </c>
      <c r="O241" s="105">
        <v>10.218675881936203</v>
      </c>
      <c r="P241" s="105">
        <v>10.704761064754864</v>
      </c>
      <c r="Q241" s="105">
        <v>10.603903925566872</v>
      </c>
      <c r="R241" s="105">
        <v>10.874197721390383</v>
      </c>
      <c r="S241" s="105">
        <v>10.638300846207608</v>
      </c>
      <c r="T241" s="105">
        <v>12.45730637037866</v>
      </c>
      <c r="U241" s="105">
        <v>11.689862884377836</v>
      </c>
      <c r="V241" s="105">
        <v>11.921719705613402</v>
      </c>
      <c r="W241" s="105">
        <v>11.987912054830742</v>
      </c>
      <c r="DA241" s="132" t="s">
        <v>2813</v>
      </c>
    </row>
    <row r="242" spans="1:105" ht="12" customHeight="1" x14ac:dyDescent="0.25">
      <c r="A242" s="106" t="s">
        <v>122</v>
      </c>
      <c r="B242" s="102">
        <v>25.439838789073654</v>
      </c>
      <c r="C242" s="102">
        <v>25.173929049053843</v>
      </c>
      <c r="D242" s="102">
        <v>26.262301168338166</v>
      </c>
      <c r="E242" s="102">
        <v>26.621755393299022</v>
      </c>
      <c r="F242" s="102">
        <v>26.836277551472705</v>
      </c>
      <c r="G242" s="102">
        <v>26.583509236086552</v>
      </c>
      <c r="H242" s="102">
        <v>25.915787795866606</v>
      </c>
      <c r="I242" s="102">
        <v>28.152255158620903</v>
      </c>
      <c r="J242" s="102">
        <v>26.16022492296819</v>
      </c>
      <c r="K242" s="102">
        <v>26.38836303044403</v>
      </c>
      <c r="L242" s="102">
        <v>26.703018604708145</v>
      </c>
      <c r="M242" s="102">
        <v>28.441731471383321</v>
      </c>
      <c r="N242" s="102">
        <v>26.810706042031914</v>
      </c>
      <c r="O242" s="102">
        <v>25.979728050478393</v>
      </c>
      <c r="P242" s="102">
        <v>23.24406297840763</v>
      </c>
      <c r="Q242" s="102">
        <v>23.725033236707194</v>
      </c>
      <c r="R242" s="102">
        <v>23.679752202937767</v>
      </c>
      <c r="S242" s="102">
        <v>25.011308126853361</v>
      </c>
      <c r="T242" s="102">
        <v>25.570737816882311</v>
      </c>
      <c r="U242" s="102">
        <v>24.234431977302652</v>
      </c>
      <c r="V242" s="102">
        <v>23.604475640465061</v>
      </c>
      <c r="W242" s="102">
        <v>24.95933965303843</v>
      </c>
      <c r="DA242" s="131" t="s">
        <v>2814</v>
      </c>
    </row>
    <row r="243" spans="1:105" ht="12" customHeight="1" x14ac:dyDescent="0.25">
      <c r="A243" s="107" t="s">
        <v>121</v>
      </c>
      <c r="B243" s="105">
        <v>21.84364021890589</v>
      </c>
      <c r="C243" s="105">
        <v>21.490237765932957</v>
      </c>
      <c r="D243" s="105">
        <v>22.515113216699934</v>
      </c>
      <c r="E243" s="105">
        <v>22.838321474687984</v>
      </c>
      <c r="F243" s="105">
        <v>23.311808129226002</v>
      </c>
      <c r="G243" s="105">
        <v>23.146625321298554</v>
      </c>
      <c r="H243" s="105">
        <v>22.662005543153338</v>
      </c>
      <c r="I243" s="105">
        <v>25.009248927140192</v>
      </c>
      <c r="J243" s="105">
        <v>22.960746899763276</v>
      </c>
      <c r="K243" s="105">
        <v>23.207742399965845</v>
      </c>
      <c r="L243" s="105">
        <v>23.512186625266665</v>
      </c>
      <c r="M243" s="105">
        <v>25.181864019655485</v>
      </c>
      <c r="N243" s="105">
        <v>23.790720141953528</v>
      </c>
      <c r="O243" s="105">
        <v>23.212524780554588</v>
      </c>
      <c r="P243" s="105">
        <v>20.52225212558848</v>
      </c>
      <c r="Q243" s="105">
        <v>20.957668046826612</v>
      </c>
      <c r="R243" s="105">
        <v>20.84166188252814</v>
      </c>
      <c r="S243" s="105">
        <v>22.299567656729593</v>
      </c>
      <c r="T243" s="105">
        <v>23.049062510148222</v>
      </c>
      <c r="U243" s="105">
        <v>21.971228396698599</v>
      </c>
      <c r="V243" s="105">
        <v>21.538989973312962</v>
      </c>
      <c r="W243" s="105">
        <v>22.987851386494107</v>
      </c>
      <c r="DA243" s="132" t="s">
        <v>2815</v>
      </c>
    </row>
    <row r="244" spans="1:105" ht="12" customHeight="1" x14ac:dyDescent="0.25">
      <c r="A244" s="108" t="s">
        <v>53</v>
      </c>
      <c r="B244" s="99">
        <v>11.066302989314563</v>
      </c>
      <c r="C244" s="99">
        <v>10.315827306294429</v>
      </c>
      <c r="D244" s="99">
        <v>11.086832926775591</v>
      </c>
      <c r="E244" s="99">
        <v>11.201081640759611</v>
      </c>
      <c r="F244" s="99">
        <v>12.103222770871444</v>
      </c>
      <c r="G244" s="99">
        <v>11.814494820497552</v>
      </c>
      <c r="H244" s="99">
        <v>11.4458113398479</v>
      </c>
      <c r="I244" s="99">
        <v>13.871619811826323</v>
      </c>
      <c r="J244" s="99">
        <v>11.598758430071957</v>
      </c>
      <c r="K244" s="99">
        <v>11.861316571373843</v>
      </c>
      <c r="L244" s="99">
        <v>11.920630501957705</v>
      </c>
      <c r="M244" s="99">
        <v>13.282846991251072</v>
      </c>
      <c r="N244" s="99">
        <v>12.584167336727528</v>
      </c>
      <c r="O244" s="99">
        <v>12.774320612726376</v>
      </c>
      <c r="P244" s="99">
        <v>10.088916158331212</v>
      </c>
      <c r="Q244" s="99">
        <v>10.26350106931495</v>
      </c>
      <c r="R244" s="99">
        <v>10.232312667239691</v>
      </c>
      <c r="S244" s="99">
        <v>11.485258828782012</v>
      </c>
      <c r="T244" s="99">
        <v>10.872927904772625</v>
      </c>
      <c r="U244" s="99">
        <v>10.40672098258279</v>
      </c>
      <c r="V244" s="99">
        <v>9.5469208382510775</v>
      </c>
      <c r="W244" s="99">
        <v>11.189682192972466</v>
      </c>
      <c r="DA244" s="63" t="s">
        <v>2816</v>
      </c>
    </row>
    <row r="245" spans="1:105" ht="12" customHeight="1" x14ac:dyDescent="0.25">
      <c r="A245" s="108" t="s">
        <v>52</v>
      </c>
      <c r="B245" s="99">
        <v>10.777337229591327</v>
      </c>
      <c r="C245" s="99">
        <v>11.174410459638528</v>
      </c>
      <c r="D245" s="99">
        <v>11.428280289924341</v>
      </c>
      <c r="E245" s="99">
        <v>11.637239833928373</v>
      </c>
      <c r="F245" s="99">
        <v>11.208585358354561</v>
      </c>
      <c r="G245" s="99">
        <v>11.332130500801005</v>
      </c>
      <c r="H245" s="99">
        <v>11.216194203305434</v>
      </c>
      <c r="I245" s="99">
        <v>11.13762911531386</v>
      </c>
      <c r="J245" s="99">
        <v>11.361988469691315</v>
      </c>
      <c r="K245" s="99">
        <v>11.346425828592002</v>
      </c>
      <c r="L245" s="99">
        <v>11.591556123308962</v>
      </c>
      <c r="M245" s="99">
        <v>11.899017028404415</v>
      </c>
      <c r="N245" s="99">
        <v>11.206552805225993</v>
      </c>
      <c r="O245" s="99">
        <v>10.438204167828216</v>
      </c>
      <c r="P245" s="99">
        <v>10.433335967257273</v>
      </c>
      <c r="Q245" s="99">
        <v>10.69416697751166</v>
      </c>
      <c r="R245" s="99">
        <v>10.609349215288447</v>
      </c>
      <c r="S245" s="99">
        <v>10.814308827947581</v>
      </c>
      <c r="T245" s="99">
        <v>12.1761346053756</v>
      </c>
      <c r="U245" s="99">
        <v>11.564507414115804</v>
      </c>
      <c r="V245" s="99">
        <v>11.992069135061882</v>
      </c>
      <c r="W245" s="99">
        <v>11.798169193521641</v>
      </c>
      <c r="DA245" s="63" t="s">
        <v>2817</v>
      </c>
    </row>
    <row r="246" spans="1:105" ht="12" customHeight="1" x14ac:dyDescent="0.25">
      <c r="A246" s="121" t="s">
        <v>54</v>
      </c>
      <c r="B246" s="123">
        <v>9.8720610070254171</v>
      </c>
      <c r="C246" s="123">
        <v>10.150395072646356</v>
      </c>
      <c r="D246" s="123">
        <v>10.371674114556464</v>
      </c>
      <c r="E246" s="123">
        <v>10.551859501534713</v>
      </c>
      <c r="F246" s="123">
        <v>10.784986561659501</v>
      </c>
      <c r="G246" s="123">
        <v>10.931727426141439</v>
      </c>
      <c r="H246" s="123">
        <v>10.674011623048891</v>
      </c>
      <c r="I246" s="123">
        <v>10.125632538995873</v>
      </c>
      <c r="J246" s="123">
        <v>9.6526020701374087</v>
      </c>
      <c r="K246" s="123">
        <v>9.5926619031878602</v>
      </c>
      <c r="L246" s="123">
        <v>9.7571524774333387</v>
      </c>
      <c r="M246" s="123">
        <v>8.8301526717341901</v>
      </c>
      <c r="N246" s="123">
        <v>8.8711041953714016</v>
      </c>
      <c r="O246" s="123">
        <v>8.7978862033065592</v>
      </c>
      <c r="P246" s="123">
        <v>8.2212386759566058</v>
      </c>
      <c r="Q246" s="123">
        <v>7.7549179096009651</v>
      </c>
      <c r="R246" s="123">
        <v>7.4067952969408033</v>
      </c>
      <c r="S246" s="123">
        <v>7.8704407515153694</v>
      </c>
      <c r="T246" s="123">
        <v>7.4699014888504474</v>
      </c>
      <c r="U246" s="123">
        <v>7.4184467272951862</v>
      </c>
      <c r="V246" s="123">
        <v>7.1076897364426133</v>
      </c>
      <c r="W246" s="123">
        <v>7.3911724202672104</v>
      </c>
      <c r="DA246" s="130" t="s">
        <v>2818</v>
      </c>
    </row>
    <row r="247" spans="1:105" ht="12" customHeight="1" x14ac:dyDescent="0.25">
      <c r="A247" s="97" t="s">
        <v>175</v>
      </c>
      <c r="B247" s="99">
        <v>12.101928069381987</v>
      </c>
      <c r="C247" s="99">
        <v>12.236538633526866</v>
      </c>
      <c r="D247" s="99">
        <v>12.72691316068722</v>
      </c>
      <c r="E247" s="99">
        <v>13.175774585436594</v>
      </c>
      <c r="F247" s="99">
        <v>13.370817318563237</v>
      </c>
      <c r="G247" s="99">
        <v>13.434769722509021</v>
      </c>
      <c r="H247" s="99">
        <v>12.830581442000522</v>
      </c>
      <c r="I247" s="99">
        <v>13.017925819083052</v>
      </c>
      <c r="J247" s="99">
        <v>11.63761072962142</v>
      </c>
      <c r="K247" s="99">
        <v>12.01638654177415</v>
      </c>
      <c r="L247" s="99">
        <v>12.311988922888366</v>
      </c>
      <c r="M247" s="99">
        <v>10.48401852012582</v>
      </c>
      <c r="N247" s="99">
        <v>10.918495936677006</v>
      </c>
      <c r="O247" s="99">
        <v>11.896691562084028</v>
      </c>
      <c r="P247" s="99">
        <v>10.130654018392553</v>
      </c>
      <c r="Q247" s="99">
        <v>9.9100905144464608</v>
      </c>
      <c r="R247" s="99">
        <v>9.2931955282923546</v>
      </c>
      <c r="S247" s="99">
        <v>9.5441637987018648</v>
      </c>
      <c r="T247" s="99">
        <v>9.6148253501928949</v>
      </c>
      <c r="U247" s="99">
        <v>9.9742818015685053</v>
      </c>
      <c r="V247" s="99">
        <v>9.1035863148700447</v>
      </c>
      <c r="W247" s="99">
        <v>10.065208479345461</v>
      </c>
      <c r="DA247" s="63" t="s">
        <v>2819</v>
      </c>
    </row>
    <row r="248" spans="1:105" ht="12" customHeight="1" x14ac:dyDescent="0.25">
      <c r="A248" s="109" t="s">
        <v>120</v>
      </c>
      <c r="B248" s="110">
        <v>9.7421619030178359</v>
      </c>
      <c r="C248" s="110">
        <v>10.030502321016966</v>
      </c>
      <c r="D248" s="110">
        <v>10.234613165716237</v>
      </c>
      <c r="E248" s="110">
        <v>10.398140604975817</v>
      </c>
      <c r="F248" s="110">
        <v>10.632879353289326</v>
      </c>
      <c r="G248" s="110">
        <v>10.783733204762529</v>
      </c>
      <c r="H248" s="110">
        <v>10.547051334136347</v>
      </c>
      <c r="I248" s="110">
        <v>9.9522316046553208</v>
      </c>
      <c r="J248" s="110">
        <v>9.5367189429805173</v>
      </c>
      <c r="K248" s="110">
        <v>9.4510789190794746</v>
      </c>
      <c r="L248" s="110">
        <v>9.6092715597107983</v>
      </c>
      <c r="M248" s="110">
        <v>8.7300129708664365</v>
      </c>
      <c r="N248" s="110">
        <v>8.7419104102110126</v>
      </c>
      <c r="O248" s="110">
        <v>8.5932973664417869</v>
      </c>
      <c r="P248" s="110">
        <v>8.0906006886670703</v>
      </c>
      <c r="Q248" s="110">
        <v>7.612486011998886</v>
      </c>
      <c r="R248" s="110">
        <v>7.2875722278341613</v>
      </c>
      <c r="S248" s="110">
        <v>7.7644004198466465</v>
      </c>
      <c r="T248" s="110">
        <v>7.3278092502272623</v>
      </c>
      <c r="U248" s="110">
        <v>7.2360576786396482</v>
      </c>
      <c r="V248" s="110">
        <v>6.958501490877695</v>
      </c>
      <c r="W248" s="110">
        <v>7.1908197867870545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133.09933820122561</v>
      </c>
      <c r="C250" s="118">
        <f t="shared" si="115"/>
        <v>138.53787943594929</v>
      </c>
      <c r="D250" s="118">
        <f t="shared" si="115"/>
        <v>136.92582279620009</v>
      </c>
      <c r="E250" s="118">
        <f t="shared" si="115"/>
        <v>136.40454648031269</v>
      </c>
      <c r="F250" s="118">
        <f t="shared" si="115"/>
        <v>132.7443849637738</v>
      </c>
      <c r="G250" s="118">
        <f t="shared" si="115"/>
        <v>129.68276919147533</v>
      </c>
      <c r="H250" s="118">
        <f t="shared" si="115"/>
        <v>127.74807497606857</v>
      </c>
      <c r="I250" s="118">
        <f t="shared" si="115"/>
        <v>119.90298662054094</v>
      </c>
      <c r="J250" s="118">
        <f t="shared" si="115"/>
        <v>125.52408115684061</v>
      </c>
      <c r="K250" s="118">
        <f t="shared" si="115"/>
        <v>124.64870765865275</v>
      </c>
      <c r="L250" s="118">
        <f t="shared" si="115"/>
        <v>136.0089641053782</v>
      </c>
      <c r="M250" s="118">
        <f t="shared" si="115"/>
        <v>117.7628105660491</v>
      </c>
      <c r="N250" s="118">
        <f t="shared" si="115"/>
        <v>129.53622796764665</v>
      </c>
      <c r="O250" s="118">
        <f t="shared" si="115"/>
        <v>138.04920216257139</v>
      </c>
      <c r="P250" s="118">
        <f t="shared" si="115"/>
        <v>112.48491896824555</v>
      </c>
      <c r="Q250" s="118">
        <f t="shared" si="115"/>
        <v>115.62541508569062</v>
      </c>
      <c r="R250" s="118">
        <f t="shared" ref="R250:V250" si="116">R251+R254+R256+R265</f>
        <v>124.92448357273382</v>
      </c>
      <c r="S250" s="118">
        <f t="shared" si="116"/>
        <v>121.67282921164991</v>
      </c>
      <c r="T250" s="118">
        <f t="shared" si="116"/>
        <v>123.74483448956937</v>
      </c>
      <c r="U250" s="118">
        <f t="shared" si="116"/>
        <v>124.60582157833407</v>
      </c>
      <c r="V250" s="118">
        <f t="shared" si="116"/>
        <v>120.63006592768802</v>
      </c>
      <c r="W250" s="118">
        <f t="shared" ref="W250" si="117">W251+W254+W256+W265</f>
        <v>134.37474421722973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106.47090047943179</v>
      </c>
      <c r="C251" s="123">
        <f t="shared" si="118"/>
        <v>111.37405532976918</v>
      </c>
      <c r="D251" s="123">
        <f t="shared" si="118"/>
        <v>108.80273019820322</v>
      </c>
      <c r="E251" s="123">
        <f t="shared" si="118"/>
        <v>107.23513394640385</v>
      </c>
      <c r="F251" s="123">
        <f t="shared" si="118"/>
        <v>103.393184211313</v>
      </c>
      <c r="G251" s="123">
        <f t="shared" si="118"/>
        <v>100.04417228373053</v>
      </c>
      <c r="H251" s="123">
        <f t="shared" si="118"/>
        <v>98.794244857555881</v>
      </c>
      <c r="I251" s="123">
        <f t="shared" si="118"/>
        <v>90.111718850440539</v>
      </c>
      <c r="J251" s="123">
        <f t="shared" si="118"/>
        <v>97.009834158869566</v>
      </c>
      <c r="K251" s="123">
        <f t="shared" si="118"/>
        <v>95.645332351278739</v>
      </c>
      <c r="L251" s="123">
        <f t="shared" si="118"/>
        <v>105.99119968260813</v>
      </c>
      <c r="M251" s="123">
        <f t="shared" si="118"/>
        <v>89.416045390892435</v>
      </c>
      <c r="N251" s="123">
        <f t="shared" si="118"/>
        <v>100.97002823135949</v>
      </c>
      <c r="O251" s="123">
        <f t="shared" si="118"/>
        <v>110.15639218863764</v>
      </c>
      <c r="P251" s="123">
        <f t="shared" si="118"/>
        <v>86.091201207450169</v>
      </c>
      <c r="Q251" s="123">
        <f t="shared" si="118"/>
        <v>89.920937410896755</v>
      </c>
      <c r="R251" s="123">
        <f t="shared" ref="R251:V251" si="119">SUM(R252:R253)</f>
        <v>98.707084088159093</v>
      </c>
      <c r="S251" s="123">
        <f t="shared" si="119"/>
        <v>94.362097198017082</v>
      </c>
      <c r="T251" s="123">
        <f t="shared" si="119"/>
        <v>94.907759508432733</v>
      </c>
      <c r="U251" s="123">
        <f t="shared" si="119"/>
        <v>96.828272297259048</v>
      </c>
      <c r="V251" s="123">
        <f t="shared" si="119"/>
        <v>93.486684701836623</v>
      </c>
      <c r="W251" s="123">
        <f t="shared" ref="W251" si="120">SUM(W252:W253)</f>
        <v>105.00103136378205</v>
      </c>
      <c r="DA251" s="130" t="s">
        <v>2972</v>
      </c>
    </row>
    <row r="252" spans="1:105" ht="12" customHeight="1" x14ac:dyDescent="0.25">
      <c r="A252" s="97" t="s">
        <v>217</v>
      </c>
      <c r="B252" s="99">
        <v>103.95074696510322</v>
      </c>
      <c r="C252" s="99">
        <v>108.77115537856005</v>
      </c>
      <c r="D252" s="99">
        <v>106.30121687321225</v>
      </c>
      <c r="E252" s="99">
        <v>104.82993865780843</v>
      </c>
      <c r="F252" s="99">
        <v>101.0939618826341</v>
      </c>
      <c r="G252" s="99">
        <v>97.845816771541536</v>
      </c>
      <c r="H252" s="99">
        <v>96.673197964399534</v>
      </c>
      <c r="I252" s="99">
        <v>88.211985965472195</v>
      </c>
      <c r="J252" s="99">
        <v>94.984616588900963</v>
      </c>
      <c r="K252" s="99">
        <v>93.673632585417778</v>
      </c>
      <c r="L252" s="99">
        <v>103.83650363042717</v>
      </c>
      <c r="M252" s="99">
        <v>87.629119350639314</v>
      </c>
      <c r="N252" s="99">
        <v>98.96755771221342</v>
      </c>
      <c r="O252" s="99">
        <v>107.98252511960804</v>
      </c>
      <c r="P252" s="99">
        <v>84.394607210626035</v>
      </c>
      <c r="Q252" s="99">
        <v>88.153114915549054</v>
      </c>
      <c r="R252" s="99">
        <v>96.792254566670067</v>
      </c>
      <c r="S252" s="99">
        <v>92.551161456238248</v>
      </c>
      <c r="T252" s="99">
        <v>93.094010225702192</v>
      </c>
      <c r="U252" s="99">
        <v>95.003801793634636</v>
      </c>
      <c r="V252" s="99">
        <v>91.727802291995218</v>
      </c>
      <c r="W252" s="99">
        <v>103.04375214854491</v>
      </c>
      <c r="DA252" s="63" t="s">
        <v>2973</v>
      </c>
    </row>
    <row r="253" spans="1:105" ht="12" customHeight="1" x14ac:dyDescent="0.25">
      <c r="A253" s="97" t="s">
        <v>53</v>
      </c>
      <c r="B253" s="99">
        <v>2.5201535143285709</v>
      </c>
      <c r="C253" s="99">
        <v>2.6028999512091251</v>
      </c>
      <c r="D253" s="99">
        <v>2.5015133249909645</v>
      </c>
      <c r="E253" s="99">
        <v>2.405195288595428</v>
      </c>
      <c r="F253" s="99">
        <v>2.2992223286789004</v>
      </c>
      <c r="G253" s="99">
        <v>2.1983555121890013</v>
      </c>
      <c r="H253" s="99">
        <v>2.1210468931563451</v>
      </c>
      <c r="I253" s="99">
        <v>1.8997328849683477</v>
      </c>
      <c r="J253" s="99">
        <v>2.0252175699685968</v>
      </c>
      <c r="K253" s="99">
        <v>1.9716997658609572</v>
      </c>
      <c r="L253" s="99">
        <v>2.1546960521809519</v>
      </c>
      <c r="M253" s="99">
        <v>1.7869260402531244</v>
      </c>
      <c r="N253" s="99">
        <v>2.0024705191460712</v>
      </c>
      <c r="O253" s="99">
        <v>2.1738670690295914</v>
      </c>
      <c r="P253" s="99">
        <v>1.6965939968241344</v>
      </c>
      <c r="Q253" s="99">
        <v>1.7678224953477002</v>
      </c>
      <c r="R253" s="99">
        <v>1.9148295214890221</v>
      </c>
      <c r="S253" s="99">
        <v>1.8109357417788392</v>
      </c>
      <c r="T253" s="99">
        <v>1.8137492827305397</v>
      </c>
      <c r="U253" s="99">
        <v>1.8244705036244107</v>
      </c>
      <c r="V253" s="99">
        <v>1.7588824098414078</v>
      </c>
      <c r="W253" s="99">
        <v>1.957279215237133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0.32602523574463965</v>
      </c>
      <c r="C254" s="123">
        <f t="shared" si="121"/>
        <v>0.32774212356707144</v>
      </c>
      <c r="D254" s="123">
        <f t="shared" si="121"/>
        <v>0.33207706632904999</v>
      </c>
      <c r="E254" s="123">
        <f t="shared" si="121"/>
        <v>0.67266845327796332</v>
      </c>
      <c r="F254" s="123">
        <f t="shared" si="121"/>
        <v>0.4020822635843283</v>
      </c>
      <c r="G254" s="123">
        <f t="shared" si="121"/>
        <v>0.47093059212106525</v>
      </c>
      <c r="H254" s="123">
        <f t="shared" si="121"/>
        <v>0.79527897904841172</v>
      </c>
      <c r="I254" s="123">
        <f t="shared" si="121"/>
        <v>0.64072326058643114</v>
      </c>
      <c r="J254" s="123">
        <f t="shared" si="121"/>
        <v>0.71059959274582296</v>
      </c>
      <c r="K254" s="123">
        <f t="shared" si="121"/>
        <v>0.74170615788852323</v>
      </c>
      <c r="L254" s="123">
        <f t="shared" si="121"/>
        <v>0.88171847196583431</v>
      </c>
      <c r="M254" s="123">
        <f t="shared" si="121"/>
        <v>0.97568003388225888</v>
      </c>
      <c r="N254" s="123">
        <f t="shared" si="121"/>
        <v>0.97941832481604274</v>
      </c>
      <c r="O254" s="123">
        <f t="shared" si="121"/>
        <v>0.99231442536520931</v>
      </c>
      <c r="P254" s="123">
        <f t="shared" si="121"/>
        <v>0.96006989979838053</v>
      </c>
      <c r="Q254" s="123">
        <f t="shared" si="121"/>
        <v>0.91519080895730487</v>
      </c>
      <c r="R254" s="123">
        <f t="shared" si="121"/>
        <v>0.97783412719273433</v>
      </c>
      <c r="S254" s="123">
        <f t="shared" si="121"/>
        <v>1.0828842776665391</v>
      </c>
      <c r="T254" s="123">
        <f t="shared" si="121"/>
        <v>1.0601783433545739</v>
      </c>
      <c r="U254" s="123">
        <f t="shared" si="121"/>
        <v>1.132478868922639</v>
      </c>
      <c r="V254" s="123">
        <f t="shared" si="121"/>
        <v>1.1724245851613766</v>
      </c>
      <c r="W254" s="123">
        <f t="shared" si="121"/>
        <v>1.2934251552383642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0.32602523574463965</v>
      </c>
      <c r="C255" s="99">
        <f>RES_hhdet_tess!C67</f>
        <v>0.32774212356707144</v>
      </c>
      <c r="D255" s="99">
        <f>RES_hhdet_tess!D67</f>
        <v>0.33207706632904999</v>
      </c>
      <c r="E255" s="99">
        <f>RES_hhdet_tess!E67</f>
        <v>0.67266845327796332</v>
      </c>
      <c r="F255" s="99">
        <f>RES_hhdet_tess!F67</f>
        <v>0.4020822635843283</v>
      </c>
      <c r="G255" s="99">
        <f>RES_hhdet_tess!G67</f>
        <v>0.47093059212106525</v>
      </c>
      <c r="H255" s="99">
        <f>RES_hhdet_tess!H67</f>
        <v>0.79527897904841172</v>
      </c>
      <c r="I255" s="99">
        <f>RES_hhdet_tess!I67</f>
        <v>0.64072326058643114</v>
      </c>
      <c r="J255" s="99">
        <f>RES_hhdet_tess!J67</f>
        <v>0.71059959274582296</v>
      </c>
      <c r="K255" s="99">
        <f>RES_hhdet_tess!K67</f>
        <v>0.74170615788852323</v>
      </c>
      <c r="L255" s="99">
        <f>RES_hhdet_tess!L67</f>
        <v>0.88171847196583431</v>
      </c>
      <c r="M255" s="99">
        <f>RES_hhdet_tess!M67</f>
        <v>0.97568003388225888</v>
      </c>
      <c r="N255" s="99">
        <f>RES_hhdet_tess!N67</f>
        <v>0.97941832481604274</v>
      </c>
      <c r="O255" s="99">
        <f>RES_hhdet_tess!O67</f>
        <v>0.99231442536520931</v>
      </c>
      <c r="P255" s="99">
        <f>RES_hhdet_tess!P67</f>
        <v>0.96006989979838053</v>
      </c>
      <c r="Q255" s="99">
        <f>RES_hhdet_tess!Q67</f>
        <v>0.91519080895730487</v>
      </c>
      <c r="R255" s="99">
        <f>RES_hhdet_tess!R67</f>
        <v>0.97783412719273433</v>
      </c>
      <c r="S255" s="99">
        <f>RES_hhdet_tess!S67</f>
        <v>1.0828842776665391</v>
      </c>
      <c r="T255" s="99">
        <f>RES_hhdet_tess!T67</f>
        <v>1.0601783433545739</v>
      </c>
      <c r="U255" s="99">
        <f>RES_hhdet_tess!U67</f>
        <v>1.132478868922639</v>
      </c>
      <c r="V255" s="99">
        <f>RES_hhdet_tess!V67</f>
        <v>1.1724245851613766</v>
      </c>
      <c r="W255" s="99">
        <f>RES_hhdet_tess!W67</f>
        <v>1.2934251552383642</v>
      </c>
      <c r="DA255" s="63" t="s">
        <v>2976</v>
      </c>
    </row>
    <row r="256" spans="1:105" ht="12" customHeight="1" x14ac:dyDescent="0.25">
      <c r="A256" s="121" t="s">
        <v>55</v>
      </c>
      <c r="B256" s="123">
        <v>18.886346887823379</v>
      </c>
      <c r="C256" s="123">
        <v>19.183509093341506</v>
      </c>
      <c r="D256" s="123">
        <v>19.948199377706853</v>
      </c>
      <c r="E256" s="123">
        <v>20.492477080930037</v>
      </c>
      <c r="F256" s="123">
        <v>20.738786608452454</v>
      </c>
      <c r="G256" s="123">
        <v>20.8136498926713</v>
      </c>
      <c r="H256" s="123">
        <v>19.964105516430362</v>
      </c>
      <c r="I256" s="123">
        <v>21.368824355221275</v>
      </c>
      <c r="J256" s="123">
        <v>20.3655714147658</v>
      </c>
      <c r="K256" s="123">
        <v>20.859683508251752</v>
      </c>
      <c r="L256" s="123">
        <v>21.591773606632902</v>
      </c>
      <c r="M256" s="123">
        <v>20.528464948379803</v>
      </c>
      <c r="N256" s="123">
        <v>20.702240834658145</v>
      </c>
      <c r="O256" s="123">
        <v>20.068658915039894</v>
      </c>
      <c r="P256" s="123">
        <v>19.023139515915339</v>
      </c>
      <c r="Q256" s="123">
        <v>18.711011462720386</v>
      </c>
      <c r="R256" s="123">
        <v>19.385566736056671</v>
      </c>
      <c r="S256" s="123">
        <v>19.948789697164582</v>
      </c>
      <c r="T256" s="123">
        <v>21.768985622808241</v>
      </c>
      <c r="U256" s="123">
        <v>20.634384467808122</v>
      </c>
      <c r="V256" s="123">
        <v>20.146392662208349</v>
      </c>
      <c r="W256" s="123">
        <v>21.9605465749088</v>
      </c>
      <c r="DA256" s="130" t="s">
        <v>2977</v>
      </c>
    </row>
    <row r="257" spans="1:105" ht="12" customHeight="1" x14ac:dyDescent="0.25">
      <c r="A257" s="97" t="s">
        <v>134</v>
      </c>
      <c r="B257" s="99">
        <v>18.875872159819426</v>
      </c>
      <c r="C257" s="99">
        <v>19.193269065101656</v>
      </c>
      <c r="D257" s="99">
        <v>19.951481758015756</v>
      </c>
      <c r="E257" s="99">
        <v>20.505876329110496</v>
      </c>
      <c r="F257" s="99">
        <v>20.749151234927989</v>
      </c>
      <c r="G257" s="99">
        <v>20.831280090406505</v>
      </c>
      <c r="H257" s="99">
        <v>19.955061937122228</v>
      </c>
      <c r="I257" s="99">
        <v>21.345379230567541</v>
      </c>
      <c r="J257" s="99">
        <v>20.360755203611493</v>
      </c>
      <c r="K257" s="99">
        <v>20.8768276922527</v>
      </c>
      <c r="L257" s="99">
        <v>21.656722289810215</v>
      </c>
      <c r="M257" s="99">
        <v>20.337285986113091</v>
      </c>
      <c r="N257" s="99">
        <v>20.657017323675461</v>
      </c>
      <c r="O257" s="99">
        <v>20.031781031141776</v>
      </c>
      <c r="P257" s="99">
        <v>19.063271549493688</v>
      </c>
      <c r="Q257" s="99">
        <v>18.707380109262555</v>
      </c>
      <c r="R257" s="99">
        <v>19.413511840596236</v>
      </c>
      <c r="S257" s="99">
        <v>19.931475075823151</v>
      </c>
      <c r="T257" s="99">
        <v>21.796466119282517</v>
      </c>
      <c r="U257" s="99">
        <v>20.65065556074703</v>
      </c>
      <c r="V257" s="99">
        <v>20.148954802181127</v>
      </c>
      <c r="W257" s="99">
        <v>21.988539220228976</v>
      </c>
      <c r="DA257" s="63" t="s">
        <v>2978</v>
      </c>
    </row>
    <row r="258" spans="1:105" ht="12" customHeight="1" x14ac:dyDescent="0.25">
      <c r="A258" s="97" t="s">
        <v>133</v>
      </c>
      <c r="B258" s="99">
        <v>18.875872159819426</v>
      </c>
      <c r="C258" s="99">
        <v>19.19258289236501</v>
      </c>
      <c r="D258" s="99">
        <v>19.949746876118066</v>
      </c>
      <c r="E258" s="99">
        <v>20.501395806865425</v>
      </c>
      <c r="F258" s="99">
        <v>20.744679000506355</v>
      </c>
      <c r="G258" s="99">
        <v>20.824928526047582</v>
      </c>
      <c r="H258" s="99">
        <v>19.946893639145159</v>
      </c>
      <c r="I258" s="99">
        <v>21.335029110474423</v>
      </c>
      <c r="J258" s="99">
        <v>20.350556329762018</v>
      </c>
      <c r="K258" s="99">
        <v>20.864330185321304</v>
      </c>
      <c r="L258" s="99">
        <v>21.647600397310306</v>
      </c>
      <c r="M258" s="99">
        <v>20.33386881941151</v>
      </c>
      <c r="N258" s="99">
        <v>20.653295030108524</v>
      </c>
      <c r="O258" s="99">
        <v>20.028756943771917</v>
      </c>
      <c r="P258" s="99">
        <v>19.030923762993346</v>
      </c>
      <c r="Q258" s="99">
        <v>18.674249642305647</v>
      </c>
      <c r="R258" s="99">
        <v>19.37736453810863</v>
      </c>
      <c r="S258" s="99">
        <v>19.903582399709446</v>
      </c>
      <c r="T258" s="99">
        <v>21.764067208562814</v>
      </c>
      <c r="U258" s="99">
        <v>20.623322893492031</v>
      </c>
      <c r="V258" s="99">
        <v>20.129406617081024</v>
      </c>
      <c r="W258" s="99">
        <v>21.965521592324706</v>
      </c>
      <c r="DA258" s="63" t="s">
        <v>2979</v>
      </c>
    </row>
    <row r="259" spans="1:105" ht="12" customHeight="1" x14ac:dyDescent="0.25">
      <c r="A259" s="100" t="s">
        <v>217</v>
      </c>
      <c r="B259" s="102">
        <v>8.2064837474263435</v>
      </c>
      <c r="C259" s="102">
        <v>7.9363917029110524</v>
      </c>
      <c r="D259" s="102">
        <v>8.4916340641950807</v>
      </c>
      <c r="E259" s="102">
        <v>8.7228560336516257</v>
      </c>
      <c r="F259" s="102">
        <v>9.4325187767514009</v>
      </c>
      <c r="G259" s="102">
        <v>9.3211624847355097</v>
      </c>
      <c r="H259" s="102">
        <v>8.846513334735798</v>
      </c>
      <c r="I259" s="102">
        <v>10.499297277532824</v>
      </c>
      <c r="J259" s="102">
        <v>9.0511865397206108</v>
      </c>
      <c r="K259" s="102">
        <v>9.4085323773697844</v>
      </c>
      <c r="L259" s="102">
        <v>9.6950564436476228</v>
      </c>
      <c r="M259" s="102">
        <v>9.4516637592399864</v>
      </c>
      <c r="N259" s="102">
        <v>9.6804820911730598</v>
      </c>
      <c r="O259" s="102">
        <v>9.8100810618357137</v>
      </c>
      <c r="P259" s="102">
        <v>8.3261626982384822</v>
      </c>
      <c r="Q259" s="102">
        <v>8.0703457167387729</v>
      </c>
      <c r="R259" s="102">
        <v>8.5031668167182488</v>
      </c>
      <c r="S259" s="102">
        <v>9.2652815535018309</v>
      </c>
      <c r="T259" s="102">
        <v>9.3067608381841573</v>
      </c>
      <c r="U259" s="102">
        <v>8.9334600091141905</v>
      </c>
      <c r="V259" s="102">
        <v>8.2076869114676185</v>
      </c>
      <c r="W259" s="102">
        <v>9.9776095374939615</v>
      </c>
      <c r="DA259" s="131" t="s">
        <v>2980</v>
      </c>
    </row>
    <row r="260" spans="1:105" ht="12" customHeight="1" x14ac:dyDescent="0.25">
      <c r="A260" s="103" t="s">
        <v>52</v>
      </c>
      <c r="B260" s="105">
        <v>10.669388412393078</v>
      </c>
      <c r="C260" s="105">
        <v>11.256191189453956</v>
      </c>
      <c r="D260" s="105">
        <v>11.458112811922991</v>
      </c>
      <c r="E260" s="105">
        <v>11.778539773213797</v>
      </c>
      <c r="F260" s="105">
        <v>11.312160223754955</v>
      </c>
      <c r="G260" s="105">
        <v>11.503766041312069</v>
      </c>
      <c r="H260" s="105">
        <v>11.100380304409361</v>
      </c>
      <c r="I260" s="105">
        <v>10.835731832941603</v>
      </c>
      <c r="J260" s="105">
        <v>11.299369790041409</v>
      </c>
      <c r="K260" s="105">
        <v>11.455797807951518</v>
      </c>
      <c r="L260" s="105">
        <v>11.952543953662682</v>
      </c>
      <c r="M260" s="105">
        <v>10.88220506017152</v>
      </c>
      <c r="N260" s="105">
        <v>10.972812938935464</v>
      </c>
      <c r="O260" s="105">
        <v>10.218675881936203</v>
      </c>
      <c r="P260" s="105">
        <v>10.704761064754864</v>
      </c>
      <c r="Q260" s="105">
        <v>10.603903925566872</v>
      </c>
      <c r="R260" s="105">
        <v>10.874197721390383</v>
      </c>
      <c r="S260" s="105">
        <v>10.638300846207608</v>
      </c>
      <c r="T260" s="105">
        <v>12.45730637037866</v>
      </c>
      <c r="U260" s="105">
        <v>11.689862884377836</v>
      </c>
      <c r="V260" s="105">
        <v>11.921719705613402</v>
      </c>
      <c r="W260" s="105">
        <v>11.987912054830742</v>
      </c>
      <c r="DA260" s="132" t="s">
        <v>2981</v>
      </c>
    </row>
    <row r="261" spans="1:105" ht="12" customHeight="1" x14ac:dyDescent="0.25">
      <c r="A261" s="106" t="s">
        <v>122</v>
      </c>
      <c r="B261" s="102">
        <v>19.074897472400657</v>
      </c>
      <c r="C261" s="102">
        <v>19.033894071949266</v>
      </c>
      <c r="D261" s="102">
        <v>19.886863181749934</v>
      </c>
      <c r="E261" s="102">
        <v>20.236758798689696</v>
      </c>
      <c r="F261" s="102">
        <v>20.542891373820069</v>
      </c>
      <c r="G261" s="102">
        <v>20.489233691745508</v>
      </c>
      <c r="H261" s="102">
        <v>20.129873795055531</v>
      </c>
      <c r="I261" s="102">
        <v>21.957380605506398</v>
      </c>
      <c r="J261" s="102">
        <v>20.446817950649162</v>
      </c>
      <c r="K261" s="102">
        <v>20.660196157396353</v>
      </c>
      <c r="L261" s="102">
        <v>20.955472272710193</v>
      </c>
      <c r="M261" s="102">
        <v>22.345377931225013</v>
      </c>
      <c r="N261" s="102">
        <v>21.121392862208218</v>
      </c>
      <c r="O261" s="102">
        <v>20.507162669437701</v>
      </c>
      <c r="P261" s="102">
        <v>18.372974655241354</v>
      </c>
      <c r="Q261" s="102">
        <v>18.759383260687883</v>
      </c>
      <c r="R261" s="102">
        <v>18.883526950926559</v>
      </c>
      <c r="S261" s="102">
        <v>20.333263553028477</v>
      </c>
      <c r="T261" s="102">
        <v>21.284856048855723</v>
      </c>
      <c r="U261" s="102">
        <v>20.352083798097475</v>
      </c>
      <c r="V261" s="102">
        <v>20.117410357776734</v>
      </c>
      <c r="W261" s="102">
        <v>21.361832251203623</v>
      </c>
      <c r="DA261" s="131" t="s">
        <v>2982</v>
      </c>
    </row>
    <row r="262" spans="1:105" ht="12" customHeight="1" x14ac:dyDescent="0.25">
      <c r="A262" s="107" t="s">
        <v>121</v>
      </c>
      <c r="B262" s="105">
        <v>19.074897472400654</v>
      </c>
      <c r="C262" s="105">
        <v>19.038953344305884</v>
      </c>
      <c r="D262" s="105">
        <v>19.897277222710226</v>
      </c>
      <c r="E262" s="105">
        <v>20.251337582944942</v>
      </c>
      <c r="F262" s="105">
        <v>20.552684660835851</v>
      </c>
      <c r="G262" s="105">
        <v>20.495196894841506</v>
      </c>
      <c r="H262" s="105">
        <v>20.12885605015104</v>
      </c>
      <c r="I262" s="105">
        <v>21.958645664338345</v>
      </c>
      <c r="J262" s="105">
        <v>20.436886485054067</v>
      </c>
      <c r="K262" s="105">
        <v>20.650232732272375</v>
      </c>
      <c r="L262" s="105">
        <v>20.953630122311868</v>
      </c>
      <c r="M262" s="105">
        <v>22.345562643421083</v>
      </c>
      <c r="N262" s="105">
        <v>21.123611993080161</v>
      </c>
      <c r="O262" s="105">
        <v>20.518483630644816</v>
      </c>
      <c r="P262" s="105">
        <v>18.403856174151581</v>
      </c>
      <c r="Q262" s="105">
        <v>18.80677508467571</v>
      </c>
      <c r="R262" s="105">
        <v>18.853357219957655</v>
      </c>
      <c r="S262" s="105">
        <v>20.271807992564742</v>
      </c>
      <c r="T262" s="105">
        <v>21.264871181224386</v>
      </c>
      <c r="U262" s="105">
        <v>20.334237215552022</v>
      </c>
      <c r="V262" s="105">
        <v>20.110579217426015</v>
      </c>
      <c r="W262" s="105">
        <v>21.36823693827829</v>
      </c>
      <c r="DA262" s="132" t="s">
        <v>2983</v>
      </c>
    </row>
    <row r="263" spans="1:105" ht="12" customHeight="1" x14ac:dyDescent="0.25">
      <c r="A263" s="108" t="s">
        <v>53</v>
      </c>
      <c r="B263" s="99">
        <v>8.2975602428093289</v>
      </c>
      <c r="C263" s="99">
        <v>7.8645428846673591</v>
      </c>
      <c r="D263" s="99">
        <v>8.4689969327858829</v>
      </c>
      <c r="E263" s="99">
        <v>8.6140977490165707</v>
      </c>
      <c r="F263" s="99">
        <v>9.3440993024812915</v>
      </c>
      <c r="G263" s="99">
        <v>9.1630663940405022</v>
      </c>
      <c r="H263" s="99">
        <v>8.9126618468456034</v>
      </c>
      <c r="I263" s="99">
        <v>10.821016549024481</v>
      </c>
      <c r="J263" s="99">
        <v>9.0748980153627539</v>
      </c>
      <c r="K263" s="99">
        <v>9.303806903680373</v>
      </c>
      <c r="L263" s="99">
        <v>9.3620739990029058</v>
      </c>
      <c r="M263" s="99">
        <v>10.446545615016666</v>
      </c>
      <c r="N263" s="99">
        <v>9.9170591878541714</v>
      </c>
      <c r="O263" s="99">
        <v>10.0802794628166</v>
      </c>
      <c r="P263" s="99">
        <v>7.9705202068943102</v>
      </c>
      <c r="Q263" s="99">
        <v>8.1126081071640499</v>
      </c>
      <c r="R263" s="99">
        <v>8.2440080046692081</v>
      </c>
      <c r="S263" s="99">
        <v>9.4574991646171576</v>
      </c>
      <c r="T263" s="99">
        <v>9.0887365758487899</v>
      </c>
      <c r="U263" s="99">
        <v>8.7697298014362133</v>
      </c>
      <c r="V263" s="99">
        <v>8.1185100823641339</v>
      </c>
      <c r="W263" s="99">
        <v>9.5700677447566456</v>
      </c>
      <c r="DA263" s="63" t="s">
        <v>2984</v>
      </c>
    </row>
    <row r="264" spans="1:105" ht="12" customHeight="1" x14ac:dyDescent="0.25">
      <c r="A264" s="108" t="s">
        <v>52</v>
      </c>
      <c r="B264" s="99">
        <v>10.777337229591327</v>
      </c>
      <c r="C264" s="99">
        <v>11.174410459638528</v>
      </c>
      <c r="D264" s="99">
        <v>11.428280289924341</v>
      </c>
      <c r="E264" s="99">
        <v>11.637239833928373</v>
      </c>
      <c r="F264" s="99">
        <v>11.208585358354561</v>
      </c>
      <c r="G264" s="99">
        <v>11.332130500801005</v>
      </c>
      <c r="H264" s="99">
        <v>11.216194203305434</v>
      </c>
      <c r="I264" s="99">
        <v>11.13762911531386</v>
      </c>
      <c r="J264" s="99">
        <v>11.361988469691315</v>
      </c>
      <c r="K264" s="99">
        <v>11.346425828592002</v>
      </c>
      <c r="L264" s="99">
        <v>11.591556123308962</v>
      </c>
      <c r="M264" s="99">
        <v>11.899017028404415</v>
      </c>
      <c r="N264" s="99">
        <v>11.206552805225993</v>
      </c>
      <c r="O264" s="99">
        <v>10.438204167828216</v>
      </c>
      <c r="P264" s="99">
        <v>10.433335967257273</v>
      </c>
      <c r="Q264" s="99">
        <v>10.69416697751166</v>
      </c>
      <c r="R264" s="99">
        <v>10.609349215288447</v>
      </c>
      <c r="S264" s="99">
        <v>10.814308827947581</v>
      </c>
      <c r="T264" s="99">
        <v>12.1761346053756</v>
      </c>
      <c r="U264" s="99">
        <v>11.564507414115804</v>
      </c>
      <c r="V264" s="99">
        <v>11.992069135061882</v>
      </c>
      <c r="W264" s="99">
        <v>11.798169193521641</v>
      </c>
      <c r="DA264" s="63" t="s">
        <v>2985</v>
      </c>
    </row>
    <row r="265" spans="1:105" ht="12" customHeight="1" x14ac:dyDescent="0.25">
      <c r="A265" s="121" t="s">
        <v>54</v>
      </c>
      <c r="B265" s="123">
        <v>7.4160655982258072</v>
      </c>
      <c r="C265" s="123">
        <v>7.6525728892715437</v>
      </c>
      <c r="D265" s="123">
        <v>7.8428161539609631</v>
      </c>
      <c r="E265" s="123">
        <v>8.0042669997008389</v>
      </c>
      <c r="F265" s="123">
        <v>8.2103318804240093</v>
      </c>
      <c r="G265" s="123">
        <v>8.354016422952439</v>
      </c>
      <c r="H265" s="123">
        <v>8.1944456230339142</v>
      </c>
      <c r="I265" s="123">
        <v>7.7817201542926968</v>
      </c>
      <c r="J265" s="123">
        <v>7.4380759904594225</v>
      </c>
      <c r="K265" s="123">
        <v>7.4019856412337379</v>
      </c>
      <c r="L265" s="123">
        <v>7.5442723441713273</v>
      </c>
      <c r="M265" s="123">
        <v>6.8426201928945938</v>
      </c>
      <c r="N265" s="123">
        <v>6.8845405768129826</v>
      </c>
      <c r="O265" s="123">
        <v>6.8318366335286429</v>
      </c>
      <c r="P265" s="123">
        <v>6.4105083450816718</v>
      </c>
      <c r="Q265" s="123">
        <v>6.0782754031161641</v>
      </c>
      <c r="R265" s="123">
        <v>5.8539986213253128</v>
      </c>
      <c r="S265" s="123">
        <v>6.2790580388017068</v>
      </c>
      <c r="T265" s="123">
        <v>6.0079110149738142</v>
      </c>
      <c r="U265" s="123">
        <v>6.0106859443442726</v>
      </c>
      <c r="V265" s="123">
        <v>5.8245639784816579</v>
      </c>
      <c r="W265" s="123">
        <v>6.1197411233005017</v>
      </c>
      <c r="DA265" s="130" t="s">
        <v>2986</v>
      </c>
    </row>
    <row r="266" spans="1:105" ht="12" customHeight="1" x14ac:dyDescent="0.25">
      <c r="A266" s="97" t="s">
        <v>175</v>
      </c>
      <c r="B266" s="99">
        <v>7.438433107124852</v>
      </c>
      <c r="C266" s="99">
        <v>7.5338871907155891</v>
      </c>
      <c r="D266" s="99">
        <v>7.8506559740147601</v>
      </c>
      <c r="E266" s="99">
        <v>8.141916503030135</v>
      </c>
      <c r="F266" s="99">
        <v>8.2761980217986686</v>
      </c>
      <c r="G266" s="99">
        <v>8.3296642482856882</v>
      </c>
      <c r="H266" s="99">
        <v>7.9685557114017049</v>
      </c>
      <c r="I266" s="99">
        <v>8.0911698971867736</v>
      </c>
      <c r="J266" s="99">
        <v>7.2345838660198005</v>
      </c>
      <c r="K266" s="99">
        <v>7.4719497976284233</v>
      </c>
      <c r="L266" s="99">
        <v>7.6577386334935991</v>
      </c>
      <c r="M266" s="99">
        <v>6.5223538775354299</v>
      </c>
      <c r="N266" s="99">
        <v>6.7940601715391171</v>
      </c>
      <c r="O266" s="99">
        <v>7.4038846730602463</v>
      </c>
      <c r="P266" s="99">
        <v>6.305215798082374</v>
      </c>
      <c r="Q266" s="99">
        <v>6.1682384574153239</v>
      </c>
      <c r="R266" s="99">
        <v>5.7851270444951641</v>
      </c>
      <c r="S266" s="99">
        <v>5.9438094829250385</v>
      </c>
      <c r="T266" s="99">
        <v>5.9921554166338353</v>
      </c>
      <c r="U266" s="99">
        <v>6.2222200580973857</v>
      </c>
      <c r="V266" s="99">
        <v>5.6849332640055135</v>
      </c>
      <c r="W266" s="99">
        <v>6.2917341040725576</v>
      </c>
      <c r="DA266" s="63" t="s">
        <v>2987</v>
      </c>
    </row>
    <row r="267" spans="1:105" ht="12" customHeight="1" x14ac:dyDescent="0.25">
      <c r="A267" s="109" t="s">
        <v>120</v>
      </c>
      <c r="B267" s="110">
        <v>7.4147625970676145</v>
      </c>
      <c r="C267" s="110">
        <v>7.6593938747711823</v>
      </c>
      <c r="D267" s="110">
        <v>7.8423599229142349</v>
      </c>
      <c r="E267" s="110">
        <v>7.9962029697733916</v>
      </c>
      <c r="F267" s="110">
        <v>8.2064574138279767</v>
      </c>
      <c r="G267" s="110">
        <v>8.3554562632355687</v>
      </c>
      <c r="H267" s="110">
        <v>8.2077440788461136</v>
      </c>
      <c r="I267" s="110">
        <v>7.763167791391357</v>
      </c>
      <c r="J267" s="110">
        <v>7.4499556886255736</v>
      </c>
      <c r="K267" s="110">
        <v>7.3978986530151589</v>
      </c>
      <c r="L267" s="110">
        <v>7.537704605157975</v>
      </c>
      <c r="M267" s="110">
        <v>6.8620119549587741</v>
      </c>
      <c r="N267" s="110">
        <v>6.8902500391519856</v>
      </c>
      <c r="O267" s="110">
        <v>6.7940689684163322</v>
      </c>
      <c r="P267" s="110">
        <v>6.4177122289674209</v>
      </c>
      <c r="Q267" s="110">
        <v>6.0723298892816349</v>
      </c>
      <c r="R267" s="110">
        <v>5.8583513989742118</v>
      </c>
      <c r="S267" s="110">
        <v>6.3002980331462801</v>
      </c>
      <c r="T267" s="110">
        <v>6.0089547574950872</v>
      </c>
      <c r="U267" s="110">
        <v>5.9955904844869528</v>
      </c>
      <c r="V267" s="110">
        <v>5.835001022938183</v>
      </c>
      <c r="W267" s="110">
        <v>6.106854518229941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41.990838320474744</v>
      </c>
      <c r="C269" s="118">
        <f t="shared" si="122"/>
        <v>43.047626092032672</v>
      </c>
      <c r="D269" s="118">
        <f t="shared" si="122"/>
        <v>41.834745719325255</v>
      </c>
      <c r="E269" s="118">
        <f t="shared" si="122"/>
        <v>40.882489261652324</v>
      </c>
      <c r="F269" s="118">
        <f t="shared" si="122"/>
        <v>39.152885686420568</v>
      </c>
      <c r="G269" s="118">
        <f t="shared" si="122"/>
        <v>37.560370129580171</v>
      </c>
      <c r="H269" s="118">
        <f t="shared" si="122"/>
        <v>36.344771326674035</v>
      </c>
      <c r="I269" s="118">
        <f t="shared" si="122"/>
        <v>33.55763681999079</v>
      </c>
      <c r="J269" s="118">
        <f t="shared" si="122"/>
        <v>34.591901953590956</v>
      </c>
      <c r="K269" s="118">
        <f t="shared" si="122"/>
        <v>33.556888292061075</v>
      </c>
      <c r="L269" s="118">
        <f t="shared" si="122"/>
        <v>35.94096328198907</v>
      </c>
      <c r="M269" s="118">
        <f t="shared" si="122"/>
        <v>30.220883728854936</v>
      </c>
      <c r="N269" s="118">
        <f t="shared" si="122"/>
        <v>32.721470335598511</v>
      </c>
      <c r="O269" s="118">
        <f t="shared" si="122"/>
        <v>34.438474716074118</v>
      </c>
      <c r="P269" s="118">
        <f t="shared" si="122"/>
        <v>27.543800038679194</v>
      </c>
      <c r="Q269" s="118">
        <f t="shared" si="122"/>
        <v>28.134951967556482</v>
      </c>
      <c r="R269" s="118">
        <f t="shared" ref="R269:V269" si="123">R270+R273+R275+R284</f>
        <v>30.161611959097552</v>
      </c>
      <c r="S269" s="118">
        <f t="shared" si="123"/>
        <v>28.711572357589727</v>
      </c>
      <c r="T269" s="118">
        <f t="shared" si="123"/>
        <v>28.902249151979934</v>
      </c>
      <c r="U269" s="118">
        <f t="shared" si="123"/>
        <v>28.770442009891795</v>
      </c>
      <c r="V269" s="118">
        <f t="shared" si="123"/>
        <v>27.418127125480769</v>
      </c>
      <c r="W269" s="118">
        <f t="shared" ref="W269" si="124">W270+W273+W275+W284</f>
        <v>30.431466994720665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36.075263564699263</v>
      </c>
      <c r="C270" s="123">
        <f t="shared" si="125"/>
        <v>37.141826221440382</v>
      </c>
      <c r="D270" s="123">
        <f t="shared" si="125"/>
        <v>35.7027286656052</v>
      </c>
      <c r="E270" s="123">
        <f t="shared" si="125"/>
        <v>34.630859382439141</v>
      </c>
      <c r="F270" s="123">
        <f t="shared" si="125"/>
        <v>32.886683629547001</v>
      </c>
      <c r="G270" s="123">
        <f t="shared" si="125"/>
        <v>31.337183213039246</v>
      </c>
      <c r="H270" s="123">
        <f t="shared" si="125"/>
        <v>30.45365745947592</v>
      </c>
      <c r="I270" s="123">
        <f t="shared" si="125"/>
        <v>27.264400678233415</v>
      </c>
      <c r="J270" s="123">
        <f t="shared" si="125"/>
        <v>28.805312649382618</v>
      </c>
      <c r="K270" s="123">
        <f t="shared" si="125"/>
        <v>27.811808130659749</v>
      </c>
      <c r="L270" s="123">
        <f t="shared" si="125"/>
        <v>30.169962520786459</v>
      </c>
      <c r="M270" s="123">
        <f t="shared" si="125"/>
        <v>24.913747881090082</v>
      </c>
      <c r="N270" s="123">
        <f t="shared" si="125"/>
        <v>27.443525079895441</v>
      </c>
      <c r="O270" s="123">
        <f t="shared" si="125"/>
        <v>29.285826725762707</v>
      </c>
      <c r="P270" s="123">
        <f t="shared" si="125"/>
        <v>22.639066697112398</v>
      </c>
      <c r="Q270" s="123">
        <f t="shared" si="125"/>
        <v>23.358227053716458</v>
      </c>
      <c r="R270" s="123">
        <f t="shared" ref="R270:V270" si="126">SUM(R271:R272)</f>
        <v>25.313167802178093</v>
      </c>
      <c r="S270" s="123">
        <f t="shared" si="126"/>
        <v>23.829188366241681</v>
      </c>
      <c r="T270" s="123">
        <f t="shared" si="126"/>
        <v>23.680922889001742</v>
      </c>
      <c r="U270" s="123">
        <f t="shared" si="126"/>
        <v>23.88538405835666</v>
      </c>
      <c r="V270" s="123">
        <f t="shared" si="126"/>
        <v>22.788748048080542</v>
      </c>
      <c r="W270" s="123">
        <f t="shared" ref="W270" si="127">SUM(W271:W272)</f>
        <v>25.366165801120889</v>
      </c>
      <c r="DA270" s="130" t="s">
        <v>3140</v>
      </c>
    </row>
    <row r="271" spans="1:105" ht="12" customHeight="1" x14ac:dyDescent="0.25">
      <c r="A271" s="97" t="s">
        <v>217</v>
      </c>
      <c r="B271" s="99">
        <v>36.075263564699263</v>
      </c>
      <c r="C271" s="99">
        <v>37.141826221440382</v>
      </c>
      <c r="D271" s="99">
        <v>35.7027286656052</v>
      </c>
      <c r="E271" s="99">
        <v>34.630859382439141</v>
      </c>
      <c r="F271" s="99">
        <v>32.886683629547001</v>
      </c>
      <c r="G271" s="99">
        <v>31.337183213039246</v>
      </c>
      <c r="H271" s="99">
        <v>30.45365745947592</v>
      </c>
      <c r="I271" s="99">
        <v>27.264400678233415</v>
      </c>
      <c r="J271" s="99">
        <v>28.805312649382618</v>
      </c>
      <c r="K271" s="99">
        <v>27.811808130659749</v>
      </c>
      <c r="L271" s="99">
        <v>30.169962520786459</v>
      </c>
      <c r="M271" s="99">
        <v>24.913747881090082</v>
      </c>
      <c r="N271" s="99">
        <v>27.443525079895441</v>
      </c>
      <c r="O271" s="99">
        <v>29.285826725762707</v>
      </c>
      <c r="P271" s="99">
        <v>22.639066697112398</v>
      </c>
      <c r="Q271" s="99">
        <v>23.358227053716458</v>
      </c>
      <c r="R271" s="99">
        <v>25.313167802178093</v>
      </c>
      <c r="S271" s="99">
        <v>23.829188366241681</v>
      </c>
      <c r="T271" s="99">
        <v>23.680922889001742</v>
      </c>
      <c r="U271" s="99">
        <v>23.88538405835666</v>
      </c>
      <c r="V271" s="99">
        <v>22.788748048080542</v>
      </c>
      <c r="W271" s="99">
        <v>25.366165801120889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5.7810452665118213</v>
      </c>
      <c r="C275" s="123">
        <v>5.7715006684742454</v>
      </c>
      <c r="D275" s="123">
        <v>5.9906740548443889</v>
      </c>
      <c r="E275" s="123">
        <v>6.1043868438683146</v>
      </c>
      <c r="F275" s="123">
        <v>6.1162151256480835</v>
      </c>
      <c r="G275" s="123">
        <v>6.0717963221201661</v>
      </c>
      <c r="H275" s="123">
        <v>5.7472152761802757</v>
      </c>
      <c r="I275" s="123">
        <v>6.1450353437850316</v>
      </c>
      <c r="J275" s="123">
        <v>5.6573685157618687</v>
      </c>
      <c r="K275" s="123">
        <v>5.6118062154780022</v>
      </c>
      <c r="L275" s="123">
        <v>5.6357315936365229</v>
      </c>
      <c r="M275" s="123">
        <v>5.1872595325963315</v>
      </c>
      <c r="N275" s="123">
        <v>5.1482534179749289</v>
      </c>
      <c r="O275" s="123">
        <v>5.0053338647565653</v>
      </c>
      <c r="P275" s="123">
        <v>4.7755678059563413</v>
      </c>
      <c r="Q275" s="123">
        <v>4.654396849408112</v>
      </c>
      <c r="R275" s="123">
        <v>4.738380377620298</v>
      </c>
      <c r="S275" s="123">
        <v>4.7691858654441308</v>
      </c>
      <c r="T275" s="123">
        <v>5.1022288604073607</v>
      </c>
      <c r="U275" s="123">
        <v>4.7526012010464731</v>
      </c>
      <c r="V275" s="123">
        <v>4.5032126486560617</v>
      </c>
      <c r="W275" s="123">
        <v>4.9251189509284563</v>
      </c>
      <c r="DA275" s="130" t="s">
        <v>3145</v>
      </c>
    </row>
    <row r="276" spans="1:105" ht="12" customHeight="1" x14ac:dyDescent="0.25">
      <c r="A276" s="97" t="s">
        <v>134</v>
      </c>
      <c r="B276" s="99">
        <v>6.1081085802335213</v>
      </c>
      <c r="C276" s="99">
        <v>6.1586208830538425</v>
      </c>
      <c r="D276" s="99">
        <v>6.3329766953009532</v>
      </c>
      <c r="E276" s="99">
        <v>6.4424581392778242</v>
      </c>
      <c r="F276" s="99">
        <v>6.4572043636251015</v>
      </c>
      <c r="G276" s="99">
        <v>6.4189220390250599</v>
      </c>
      <c r="H276" s="99">
        <v>6.0803223496906522</v>
      </c>
      <c r="I276" s="99">
        <v>6.408751249171611</v>
      </c>
      <c r="J276" s="99">
        <v>6.039442613366762</v>
      </c>
      <c r="K276" s="99">
        <v>6.1037551067107163</v>
      </c>
      <c r="L276" s="99">
        <v>6.2362718446105418</v>
      </c>
      <c r="M276" s="99">
        <v>5.75663799656735</v>
      </c>
      <c r="N276" s="99">
        <v>5.7283736170921351</v>
      </c>
      <c r="O276" s="99">
        <v>5.4457254523779062</v>
      </c>
      <c r="P276" s="99">
        <v>5.1100935512247014</v>
      </c>
      <c r="Q276" s="99">
        <v>4.9315979693515137</v>
      </c>
      <c r="R276" s="99">
        <v>5.0255337617408573</v>
      </c>
      <c r="S276" s="99">
        <v>5.0491323800332095</v>
      </c>
      <c r="T276" s="99">
        <v>5.4229565028933289</v>
      </c>
      <c r="U276" s="99">
        <v>5.0496048015523991</v>
      </c>
      <c r="V276" s="99">
        <v>4.8467489055058861</v>
      </c>
      <c r="W276" s="99">
        <v>5.1977912759161891</v>
      </c>
      <c r="DA276" s="63" t="s">
        <v>3146</v>
      </c>
    </row>
    <row r="277" spans="1:105" ht="12" customHeight="1" x14ac:dyDescent="0.25">
      <c r="A277" s="97" t="s">
        <v>133</v>
      </c>
      <c r="B277" s="99">
        <v>2.6555643822330972</v>
      </c>
      <c r="C277" s="99">
        <v>2.5003053145113894</v>
      </c>
      <c r="D277" s="99">
        <v>2.6244802099536728</v>
      </c>
      <c r="E277" s="99">
        <v>2.6325076983599636</v>
      </c>
      <c r="F277" s="99">
        <v>2.8287755670646275</v>
      </c>
      <c r="G277" s="99">
        <v>2.7594045669951699</v>
      </c>
      <c r="H277" s="99">
        <v>2.587559688566972</v>
      </c>
      <c r="I277" s="99">
        <v>3.0359596623773015</v>
      </c>
      <c r="J277" s="99">
        <v>2.5927260951745774</v>
      </c>
      <c r="K277" s="99">
        <v>2.6588295939185378</v>
      </c>
      <c r="L277" s="99">
        <v>2.7230064256749227</v>
      </c>
      <c r="M277" s="99">
        <v>2.6400528309763129</v>
      </c>
      <c r="N277" s="99">
        <v>2.6615745748858433</v>
      </c>
      <c r="O277" s="99">
        <v>2.6536037737677689</v>
      </c>
      <c r="P277" s="99">
        <v>2.178321013412353</v>
      </c>
      <c r="Q277" s="99">
        <v>2.0748253455296859</v>
      </c>
      <c r="R277" s="99">
        <v>2.141276543772157</v>
      </c>
      <c r="S277" s="99">
        <v>2.3118771351715068</v>
      </c>
      <c r="T277" s="99">
        <v>2.2651812132120153</v>
      </c>
      <c r="U277" s="99">
        <v>2.1433781364156022</v>
      </c>
      <c r="V277" s="99">
        <v>1.947023511914026</v>
      </c>
      <c r="W277" s="99">
        <v>2.3280325458201374</v>
      </c>
      <c r="DA277" s="63" t="s">
        <v>3147</v>
      </c>
    </row>
    <row r="278" spans="1:105" ht="12" customHeight="1" x14ac:dyDescent="0.25">
      <c r="A278" s="100" t="s">
        <v>217</v>
      </c>
      <c r="B278" s="102">
        <v>2.6555643822330972</v>
      </c>
      <c r="C278" s="102">
        <v>2.5003053145113894</v>
      </c>
      <c r="D278" s="102">
        <v>2.6244802099536728</v>
      </c>
      <c r="E278" s="102">
        <v>2.6325076983599636</v>
      </c>
      <c r="F278" s="102">
        <v>2.8287755670646275</v>
      </c>
      <c r="G278" s="102">
        <v>2.7594045669951699</v>
      </c>
      <c r="H278" s="102">
        <v>2.587559688566972</v>
      </c>
      <c r="I278" s="102">
        <v>3.0359596623773015</v>
      </c>
      <c r="J278" s="102">
        <v>2.5927260951745774</v>
      </c>
      <c r="K278" s="102">
        <v>2.6588295939185378</v>
      </c>
      <c r="L278" s="102">
        <v>2.7230064256749227</v>
      </c>
      <c r="M278" s="102">
        <v>2.6400528309763129</v>
      </c>
      <c r="N278" s="102">
        <v>2.6615745748858433</v>
      </c>
      <c r="O278" s="102">
        <v>2.6536037737677689</v>
      </c>
      <c r="P278" s="102">
        <v>2.178321013412353</v>
      </c>
      <c r="Q278" s="102">
        <v>2.0748253455296859</v>
      </c>
      <c r="R278" s="102">
        <v>2.141276543772157</v>
      </c>
      <c r="S278" s="102">
        <v>2.3118771351715068</v>
      </c>
      <c r="T278" s="102">
        <v>2.2651812132120153</v>
      </c>
      <c r="U278" s="102">
        <v>2.1433781364156022</v>
      </c>
      <c r="V278" s="102">
        <v>1.947023511914026</v>
      </c>
      <c r="W278" s="102">
        <v>2.3280325458201374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0.13452948926366162</v>
      </c>
      <c r="C284" s="123">
        <v>0.13429920211804303</v>
      </c>
      <c r="D284" s="123">
        <v>0.14134299887566701</v>
      </c>
      <c r="E284" s="123">
        <v>0.14724303534486805</v>
      </c>
      <c r="F284" s="123">
        <v>0.14998693122548229</v>
      </c>
      <c r="G284" s="123">
        <v>0.15139059442076422</v>
      </c>
      <c r="H284" s="123">
        <v>0.14389859101784042</v>
      </c>
      <c r="I284" s="123">
        <v>0.14820079797234603</v>
      </c>
      <c r="J284" s="123">
        <v>0.12922078844646687</v>
      </c>
      <c r="K284" s="123">
        <v>0.13327394592332359</v>
      </c>
      <c r="L284" s="123">
        <v>0.13526916756608717</v>
      </c>
      <c r="M284" s="123">
        <v>0.11987631516852082</v>
      </c>
      <c r="N284" s="123">
        <v>0.12969183772813742</v>
      </c>
      <c r="O284" s="123">
        <v>0.14731412555484708</v>
      </c>
      <c r="P284" s="123">
        <v>0.12916553561045274</v>
      </c>
      <c r="Q284" s="123">
        <v>0.12232806443191246</v>
      </c>
      <c r="R284" s="123">
        <v>0.11006377929916152</v>
      </c>
      <c r="S284" s="123">
        <v>0.11319812590391624</v>
      </c>
      <c r="T284" s="123">
        <v>0.11909740257083126</v>
      </c>
      <c r="U284" s="123">
        <v>0.13245675048866162</v>
      </c>
      <c r="V284" s="123">
        <v>0.12616642874416534</v>
      </c>
      <c r="W284" s="123">
        <v>0.14018224267131849</v>
      </c>
      <c r="DA284" s="130" t="s">
        <v>3154</v>
      </c>
    </row>
    <row r="285" spans="1:105" ht="12" customHeight="1" x14ac:dyDescent="0.25">
      <c r="A285" s="97" t="s">
        <v>175</v>
      </c>
      <c r="B285" s="99">
        <v>2.443882423731822</v>
      </c>
      <c r="C285" s="99">
        <v>2.4711161649649607</v>
      </c>
      <c r="D285" s="99">
        <v>2.5701642836111711</v>
      </c>
      <c r="E285" s="99">
        <v>2.6606179690041918</v>
      </c>
      <c r="F285" s="99">
        <v>2.6997728621629777</v>
      </c>
      <c r="G285" s="99">
        <v>2.7118761159277662</v>
      </c>
      <c r="H285" s="99">
        <v>2.5881853915347248</v>
      </c>
      <c r="I285" s="99">
        <v>2.6201607888979779</v>
      </c>
      <c r="J285" s="99">
        <v>2.3426956086790356</v>
      </c>
      <c r="K285" s="99">
        <v>2.4147581825367701</v>
      </c>
      <c r="L285" s="99">
        <v>2.4722211189504524</v>
      </c>
      <c r="M285" s="99">
        <v>2.0997039157130315</v>
      </c>
      <c r="N285" s="99">
        <v>2.1849764410059946</v>
      </c>
      <c r="O285" s="99">
        <v>2.3786079179659483</v>
      </c>
      <c r="P285" s="99">
        <v>2.0170594057291145</v>
      </c>
      <c r="Q285" s="99">
        <v>1.9733045500782176</v>
      </c>
      <c r="R285" s="99">
        <v>1.8515416685124475</v>
      </c>
      <c r="S285" s="99">
        <v>1.8998986128054094</v>
      </c>
      <c r="T285" s="99">
        <v>1.9169074946162377</v>
      </c>
      <c r="U285" s="99">
        <v>1.988585784653204</v>
      </c>
      <c r="V285" s="99">
        <v>1.8140684647883525</v>
      </c>
      <c r="W285" s="99">
        <v>2.0111452803630168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833.87572721521406</v>
      </c>
      <c r="D290" s="117">
        <f t="shared" si="129"/>
        <v>813.00315071778175</v>
      </c>
      <c r="E290" s="117">
        <f t="shared" si="129"/>
        <v>766.4795214414645</v>
      </c>
      <c r="F290" s="117">
        <f t="shared" si="129"/>
        <v>638.91462469802286</v>
      </c>
      <c r="G290" s="117">
        <f t="shared" si="129"/>
        <v>566.98981305619748</v>
      </c>
      <c r="H290" s="117">
        <f t="shared" si="129"/>
        <v>572.62155424202547</v>
      </c>
      <c r="I290" s="117">
        <f t="shared" si="129"/>
        <v>518.81546212520368</v>
      </c>
      <c r="J290" s="117">
        <f t="shared" si="129"/>
        <v>635.1025739674302</v>
      </c>
      <c r="K290" s="117">
        <f t="shared" si="129"/>
        <v>529.2520298121658</v>
      </c>
      <c r="L290" s="117">
        <f t="shared" si="129"/>
        <v>681.19443494582003</v>
      </c>
      <c r="M290" s="117">
        <f t="shared" si="129"/>
        <v>373.26999502929652</v>
      </c>
      <c r="N290" s="117">
        <f t="shared" si="129"/>
        <v>572.45738277968258</v>
      </c>
      <c r="O290" s="117">
        <f t="shared" si="129"/>
        <v>414.03876061679989</v>
      </c>
      <c r="P290" s="117">
        <f t="shared" si="129"/>
        <v>512.84182265577533</v>
      </c>
      <c r="Q290" s="117">
        <f t="shared" si="129"/>
        <v>927.34975478091576</v>
      </c>
      <c r="R290" s="117">
        <f t="shared" ref="R290:V290" si="130">R291+R294+R296+R305</f>
        <v>682.46855531752453</v>
      </c>
      <c r="S290" s="117">
        <f t="shared" si="130"/>
        <v>547.51008501315539</v>
      </c>
      <c r="T290" s="117">
        <f t="shared" si="130"/>
        <v>499.36123017588005</v>
      </c>
      <c r="U290" s="117">
        <f t="shared" si="130"/>
        <v>377.95600276100589</v>
      </c>
      <c r="V290" s="117">
        <f t="shared" si="130"/>
        <v>381.56587585021617</v>
      </c>
      <c r="W290" s="117">
        <f t="shared" ref="W290" si="131">W291+W294+W296+W305</f>
        <v>417.7258308444724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696.30911672799914</v>
      </c>
      <c r="D291" s="122">
        <f t="shared" si="132"/>
        <v>658.96681032397248</v>
      </c>
      <c r="E291" s="122">
        <f t="shared" si="132"/>
        <v>617.47320135303778</v>
      </c>
      <c r="F291" s="122">
        <f t="shared" si="132"/>
        <v>511.7796378486932</v>
      </c>
      <c r="G291" s="122">
        <f t="shared" si="132"/>
        <v>446.9298719903752</v>
      </c>
      <c r="H291" s="122">
        <f t="shared" si="132"/>
        <v>435.41818182162149</v>
      </c>
      <c r="I291" s="122">
        <f t="shared" si="132"/>
        <v>381.83442928252464</v>
      </c>
      <c r="J291" s="122">
        <f t="shared" si="132"/>
        <v>466.52956230805546</v>
      </c>
      <c r="K291" s="122">
        <f t="shared" si="132"/>
        <v>407.52917533931014</v>
      </c>
      <c r="L291" s="122">
        <f t="shared" si="132"/>
        <v>538.16296212905149</v>
      </c>
      <c r="M291" s="122">
        <f t="shared" si="132"/>
        <v>291.26420109116577</v>
      </c>
      <c r="N291" s="122">
        <f t="shared" si="132"/>
        <v>453.75968221344567</v>
      </c>
      <c r="O291" s="122">
        <f t="shared" si="132"/>
        <v>336.94998889485049</v>
      </c>
      <c r="P291" s="122">
        <f t="shared" si="132"/>
        <v>399.95862267928419</v>
      </c>
      <c r="Q291" s="122">
        <f t="shared" si="132"/>
        <v>724.97223766433331</v>
      </c>
      <c r="R291" s="122">
        <f t="shared" ref="R291:V291" si="133">SUM(R292:R293)</f>
        <v>506.84282906873619</v>
      </c>
      <c r="S291" s="122">
        <f t="shared" si="133"/>
        <v>386.52944765434381</v>
      </c>
      <c r="T291" s="122">
        <f t="shared" si="133"/>
        <v>349.75869139138177</v>
      </c>
      <c r="U291" s="122">
        <f t="shared" si="133"/>
        <v>273.5711186113794</v>
      </c>
      <c r="V291" s="122">
        <f t="shared" si="133"/>
        <v>281.21645838938622</v>
      </c>
      <c r="W291" s="122">
        <f t="shared" ref="W291" si="134">SUM(W292:W293)</f>
        <v>292.58335871419018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685.01898159146515</v>
      </c>
      <c r="D292" s="98">
        <v>648.34596747151386</v>
      </c>
      <c r="E292" s="98">
        <v>607.66465989801054</v>
      </c>
      <c r="F292" s="98">
        <v>503.63759106815996</v>
      </c>
      <c r="G292" s="98">
        <v>439.83344735915301</v>
      </c>
      <c r="H292" s="98">
        <v>428.59681112307788</v>
      </c>
      <c r="I292" s="98">
        <v>375.90294583355728</v>
      </c>
      <c r="J292" s="98">
        <v>459.28221124994371</v>
      </c>
      <c r="K292" s="98">
        <v>401.21525346063152</v>
      </c>
      <c r="L292" s="98">
        <v>529.85719932900213</v>
      </c>
      <c r="M292" s="98">
        <v>286.78831819292157</v>
      </c>
      <c r="N292" s="98">
        <v>446.7264526343638</v>
      </c>
      <c r="O292" s="98">
        <v>331.64825612462073</v>
      </c>
      <c r="P292" s="98">
        <v>393.53607650352671</v>
      </c>
      <c r="Q292" s="98">
        <v>713.14646598595129</v>
      </c>
      <c r="R292" s="98">
        <v>498.60155118535505</v>
      </c>
      <c r="S292" s="98">
        <v>380.26298458790814</v>
      </c>
      <c r="T292" s="98">
        <v>344.07677147627589</v>
      </c>
      <c r="U292" s="98">
        <v>269.1664161238744</v>
      </c>
      <c r="V292" s="98">
        <v>276.67465156919184</v>
      </c>
      <c r="W292" s="98">
        <v>287.88642434713711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11.290135136534008</v>
      </c>
      <c r="D293" s="98">
        <v>10.620842852458608</v>
      </c>
      <c r="E293" s="98">
        <v>9.8085414550271981</v>
      </c>
      <c r="F293" s="98">
        <v>8.1420467805332368</v>
      </c>
      <c r="G293" s="98">
        <v>7.0964246312222103</v>
      </c>
      <c r="H293" s="98">
        <v>6.8213706985436104</v>
      </c>
      <c r="I293" s="98">
        <v>5.9314834489673824</v>
      </c>
      <c r="J293" s="98">
        <v>7.247351058111775</v>
      </c>
      <c r="K293" s="98">
        <v>6.3139218786786362</v>
      </c>
      <c r="L293" s="98">
        <v>8.3057628000493704</v>
      </c>
      <c r="M293" s="98">
        <v>4.4758828982441994</v>
      </c>
      <c r="N293" s="98">
        <v>7.0332295790818815</v>
      </c>
      <c r="O293" s="98">
        <v>5.3017327702297781</v>
      </c>
      <c r="P293" s="98">
        <v>6.4225461757574509</v>
      </c>
      <c r="Q293" s="98">
        <v>11.825771678381985</v>
      </c>
      <c r="R293" s="98">
        <v>8.2412778833811569</v>
      </c>
      <c r="S293" s="98">
        <v>6.2664630664356613</v>
      </c>
      <c r="T293" s="98">
        <v>5.6819199151058823</v>
      </c>
      <c r="U293" s="98">
        <v>4.4047024875050331</v>
      </c>
      <c r="V293" s="98">
        <v>4.5418068201943784</v>
      </c>
      <c r="W293" s="98">
        <v>4.6969343670530828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5.2329949848660295E-2</v>
      </c>
      <c r="D294" s="122">
        <f t="shared" si="135"/>
        <v>3.6505143434017263E-2</v>
      </c>
      <c r="E294" s="122">
        <f t="shared" si="135"/>
        <v>1.1162537884161765</v>
      </c>
      <c r="F294" s="122">
        <f t="shared" si="135"/>
        <v>1.0844608565965503</v>
      </c>
      <c r="G294" s="122">
        <f t="shared" si="135"/>
        <v>1.0530015552154468</v>
      </c>
      <c r="H294" s="122">
        <f t="shared" si="135"/>
        <v>2.3943234793576988</v>
      </c>
      <c r="I294" s="122">
        <f t="shared" si="135"/>
        <v>1.4593961935568736</v>
      </c>
      <c r="J294" s="122">
        <f t="shared" si="135"/>
        <v>1.6075298121601214</v>
      </c>
      <c r="K294" s="122">
        <f t="shared" si="135"/>
        <v>1.0710559934264501</v>
      </c>
      <c r="L294" s="122">
        <f t="shared" si="135"/>
        <v>1.5754114478862133</v>
      </c>
      <c r="M294" s="122">
        <f t="shared" si="135"/>
        <v>0.84976970329826818</v>
      </c>
      <c r="N294" s="122">
        <f t="shared" si="135"/>
        <v>1.0356178695276501</v>
      </c>
      <c r="O294" s="122">
        <f t="shared" si="135"/>
        <v>0.62738640369523113</v>
      </c>
      <c r="P294" s="122">
        <f t="shared" si="135"/>
        <v>0.35513474312839227</v>
      </c>
      <c r="Q294" s="122">
        <f t="shared" si="135"/>
        <v>0.56203378351287603</v>
      </c>
      <c r="R294" s="122">
        <f t="shared" si="135"/>
        <v>0.22875780009068333</v>
      </c>
      <c r="S294" s="122">
        <f t="shared" si="135"/>
        <v>0.37256816158163203</v>
      </c>
      <c r="T294" s="122">
        <f t="shared" si="135"/>
        <v>0.3427355244197744</v>
      </c>
      <c r="U294" s="122">
        <f t="shared" si="135"/>
        <v>0.32997390753204531</v>
      </c>
      <c r="V294" s="122">
        <f t="shared" si="135"/>
        <v>0.56754089230801186</v>
      </c>
      <c r="W294" s="122">
        <f t="shared" si="135"/>
        <v>0.39953725134092744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5.2329949848660295E-2</v>
      </c>
      <c r="D295" s="98">
        <v>3.6505143434017263E-2</v>
      </c>
      <c r="E295" s="98">
        <v>1.1162537884161765</v>
      </c>
      <c r="F295" s="98">
        <v>1.0844608565965503</v>
      </c>
      <c r="G295" s="98">
        <v>1.0530015552154468</v>
      </c>
      <c r="H295" s="98">
        <v>2.3943234793576988</v>
      </c>
      <c r="I295" s="98">
        <v>1.4593961935568736</v>
      </c>
      <c r="J295" s="98">
        <v>1.6075298121601214</v>
      </c>
      <c r="K295" s="98">
        <v>1.0710559934264501</v>
      </c>
      <c r="L295" s="98">
        <v>1.5754114478862133</v>
      </c>
      <c r="M295" s="98">
        <v>0.84976970329826818</v>
      </c>
      <c r="N295" s="98">
        <v>1.0356178695276501</v>
      </c>
      <c r="O295" s="98">
        <v>0.62738640369523113</v>
      </c>
      <c r="P295" s="98">
        <v>0.35513474312839227</v>
      </c>
      <c r="Q295" s="98">
        <v>0.56203378351287603</v>
      </c>
      <c r="R295" s="98">
        <v>0.22875780009068333</v>
      </c>
      <c r="S295" s="98">
        <v>0.37256816158163203</v>
      </c>
      <c r="T295" s="98">
        <v>0.3427355244197744</v>
      </c>
      <c r="U295" s="98">
        <v>0.32997390753204531</v>
      </c>
      <c r="V295" s="98">
        <v>0.56754089230801186</v>
      </c>
      <c r="W295" s="98">
        <v>0.39953725134092744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100.59205260671985</v>
      </c>
      <c r="D296" s="122">
        <v>113.68092024889614</v>
      </c>
      <c r="E296" s="122">
        <v>108.74981765997214</v>
      </c>
      <c r="F296" s="122">
        <v>92.121821420355516</v>
      </c>
      <c r="G296" s="122">
        <v>86.279812687094321</v>
      </c>
      <c r="H296" s="122">
        <v>96.865798964083197</v>
      </c>
      <c r="I296" s="122">
        <v>100.79982421889164</v>
      </c>
      <c r="J296" s="122">
        <v>122.57613476054118</v>
      </c>
      <c r="K296" s="122">
        <v>88.761471794956208</v>
      </c>
      <c r="L296" s="122">
        <v>104.53768997912442</v>
      </c>
      <c r="M296" s="122">
        <v>60.586671434854424</v>
      </c>
      <c r="N296" s="122">
        <v>87.437509944766276</v>
      </c>
      <c r="O296" s="122">
        <v>56.183075677212003</v>
      </c>
      <c r="P296" s="122">
        <v>82.235575389780692</v>
      </c>
      <c r="Q296" s="122">
        <v>148.12691292915412</v>
      </c>
      <c r="R296" s="122">
        <v>130.52406474480119</v>
      </c>
      <c r="S296" s="122">
        <v>118.11580440693535</v>
      </c>
      <c r="T296" s="122">
        <v>113.14971397274748</v>
      </c>
      <c r="U296" s="122">
        <v>77.717007065831552</v>
      </c>
      <c r="V296" s="122">
        <v>74.702645464989544</v>
      </c>
      <c r="W296" s="122">
        <v>94.083084511819919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84.04196933235913</v>
      </c>
      <c r="D297" s="98">
        <v>112.79353385464202</v>
      </c>
      <c r="E297" s="98">
        <v>101.10187030785902</v>
      </c>
      <c r="F297" s="98">
        <v>82.808953237328211</v>
      </c>
      <c r="G297" s="98">
        <v>75.877506520999063</v>
      </c>
      <c r="H297" s="98">
        <v>84.742848384490614</v>
      </c>
      <c r="I297" s="98">
        <v>100.0986548400692</v>
      </c>
      <c r="J297" s="98">
        <v>94.933922887401692</v>
      </c>
      <c r="K297" s="98">
        <v>66.941914809197414</v>
      </c>
      <c r="L297" s="98">
        <v>82.63681498828312</v>
      </c>
      <c r="M297" s="98">
        <v>52.329517208987411</v>
      </c>
      <c r="N297" s="98">
        <v>76.316254967671597</v>
      </c>
      <c r="O297" s="98">
        <v>55.56782312215951</v>
      </c>
      <c r="P297" s="98">
        <v>79.193198063231563</v>
      </c>
      <c r="Q297" s="98">
        <v>145.91650292333048</v>
      </c>
      <c r="R297" s="98">
        <v>112.66704822101288</v>
      </c>
      <c r="S297" s="98">
        <v>100.07643266265613</v>
      </c>
      <c r="T297" s="98">
        <v>94.611698601879581</v>
      </c>
      <c r="U297" s="98">
        <v>71.083035525110034</v>
      </c>
      <c r="V297" s="98">
        <v>57.97942937107176</v>
      </c>
      <c r="W297" s="98">
        <v>92.414952799573911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0.46801004493383996</v>
      </c>
      <c r="D298" s="98">
        <v>0.50266906240962561</v>
      </c>
      <c r="E298" s="98">
        <v>1.0035191441001661</v>
      </c>
      <c r="F298" s="98">
        <v>0.22349483537181231</v>
      </c>
      <c r="G298" s="98">
        <v>0.67897720545909768</v>
      </c>
      <c r="H298" s="98">
        <v>0.79177191630693189</v>
      </c>
      <c r="I298" s="98">
        <v>0.70116937882243924</v>
      </c>
      <c r="J298" s="98">
        <v>0.87749876509090885</v>
      </c>
      <c r="K298" s="98">
        <v>1.0440279674425659</v>
      </c>
      <c r="L298" s="98">
        <v>0.3524343858494039</v>
      </c>
      <c r="M298" s="98">
        <v>0</v>
      </c>
      <c r="N298" s="98">
        <v>0.85466950140607434</v>
      </c>
      <c r="O298" s="98">
        <v>0.61525255505249488</v>
      </c>
      <c r="P298" s="98">
        <v>3.0423773265491296</v>
      </c>
      <c r="Q298" s="98">
        <v>2.0757461600977654</v>
      </c>
      <c r="R298" s="98">
        <v>2.0314538932491075</v>
      </c>
      <c r="S298" s="98">
        <v>0.25978813461082506</v>
      </c>
      <c r="T298" s="98">
        <v>2.4713239836341634</v>
      </c>
      <c r="U298" s="98">
        <v>1.0059422469301653</v>
      </c>
      <c r="V298" s="98">
        <v>0.604338865378798</v>
      </c>
      <c r="W298" s="98">
        <v>1.6681317122460091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0.23674264849678545</v>
      </c>
      <c r="D299" s="101">
        <v>0.25950539646802373</v>
      </c>
      <c r="E299" s="101">
        <v>0.51576607353622539</v>
      </c>
      <c r="F299" s="101">
        <v>0.12100023104155035</v>
      </c>
      <c r="G299" s="101">
        <v>0.36128570913919456</v>
      </c>
      <c r="H299" s="101">
        <v>0.41627477246393518</v>
      </c>
      <c r="I299" s="101">
        <v>0.40095145207891802</v>
      </c>
      <c r="J299" s="101">
        <v>0.458339866210977</v>
      </c>
      <c r="K299" s="101">
        <v>0.54913665378170828</v>
      </c>
      <c r="L299" s="101">
        <v>0.18331043711989417</v>
      </c>
      <c r="M299" s="101">
        <v>0</v>
      </c>
      <c r="N299" s="101">
        <v>0.45403901343951558</v>
      </c>
      <c r="O299" s="101">
        <v>0.33516133597088771</v>
      </c>
      <c r="P299" s="101">
        <v>1.4717985783701628</v>
      </c>
      <c r="Q299" s="101">
        <v>0.97776870416986916</v>
      </c>
      <c r="R299" s="101">
        <v>0.9611037753016245</v>
      </c>
      <c r="S299" s="101">
        <v>0.12880798709527419</v>
      </c>
      <c r="T299" s="101">
        <v>1.1219012196165761</v>
      </c>
      <c r="U299" s="101">
        <v>0.45934867547624919</v>
      </c>
      <c r="V299" s="101">
        <v>0.25909108217478521</v>
      </c>
      <c r="W299" s="101">
        <v>0.79162101549351538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0.23126739643705452</v>
      </c>
      <c r="D300" s="104">
        <v>0.24316366594160188</v>
      </c>
      <c r="E300" s="104">
        <v>0.48775307056394068</v>
      </c>
      <c r="F300" s="104">
        <v>0.10249460433026195</v>
      </c>
      <c r="G300" s="104">
        <v>0.31769149631990307</v>
      </c>
      <c r="H300" s="104">
        <v>0.37549714384299671</v>
      </c>
      <c r="I300" s="104">
        <v>0.30021792674352121</v>
      </c>
      <c r="J300" s="104">
        <v>0.41915889887993185</v>
      </c>
      <c r="K300" s="104">
        <v>0.49489131366085753</v>
      </c>
      <c r="L300" s="104">
        <v>0.16912394872950975</v>
      </c>
      <c r="M300" s="104">
        <v>0</v>
      </c>
      <c r="N300" s="104">
        <v>0.40063048796655876</v>
      </c>
      <c r="O300" s="104">
        <v>0.28009121908160717</v>
      </c>
      <c r="P300" s="104">
        <v>1.5705787481789668</v>
      </c>
      <c r="Q300" s="104">
        <v>1.0979774559278961</v>
      </c>
      <c r="R300" s="104">
        <v>1.0703501179474832</v>
      </c>
      <c r="S300" s="104">
        <v>0.1309801475155509</v>
      </c>
      <c r="T300" s="104">
        <v>1.3494227640175875</v>
      </c>
      <c r="U300" s="104">
        <v>0.54659357145391618</v>
      </c>
      <c r="V300" s="104">
        <v>0.34524778320401273</v>
      </c>
      <c r="W300" s="104">
        <v>0.87651069675249371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10.926886615705962</v>
      </c>
      <c r="D301" s="101">
        <v>0.25647445103974698</v>
      </c>
      <c r="E301" s="101">
        <v>3.0158323887073673</v>
      </c>
      <c r="F301" s="101">
        <v>7.1141633630141756</v>
      </c>
      <c r="G301" s="101">
        <v>5.9430238351669349</v>
      </c>
      <c r="H301" s="101">
        <v>6.3519211088650289</v>
      </c>
      <c r="I301" s="101">
        <v>0</v>
      </c>
      <c r="J301" s="101">
        <v>12.454214914002094</v>
      </c>
      <c r="K301" s="101">
        <v>5.4349300887848457</v>
      </c>
      <c r="L301" s="101">
        <v>12.554814781886643</v>
      </c>
      <c r="M301" s="101">
        <v>2.2372840070865205</v>
      </c>
      <c r="N301" s="101">
        <v>4.6813481991056882</v>
      </c>
      <c r="O301" s="101">
        <v>0</v>
      </c>
      <c r="P301" s="101">
        <v>0</v>
      </c>
      <c r="Q301" s="101">
        <v>7.8465469568943617E-3</v>
      </c>
      <c r="R301" s="101">
        <v>3.1144484723795158</v>
      </c>
      <c r="S301" s="101">
        <v>5.1020847202390547</v>
      </c>
      <c r="T301" s="101">
        <v>4.7723840296833435</v>
      </c>
      <c r="U301" s="101">
        <v>1.0331958307801457</v>
      </c>
      <c r="V301" s="101">
        <v>5.4446596084148187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5.1551866137209075</v>
      </c>
      <c r="D302" s="104">
        <v>0.12824288080474505</v>
      </c>
      <c r="E302" s="104">
        <v>3.6285958193055894</v>
      </c>
      <c r="F302" s="104">
        <v>1.9752099846413294</v>
      </c>
      <c r="G302" s="104">
        <v>3.780305125469229</v>
      </c>
      <c r="H302" s="104">
        <v>4.9792575544206255</v>
      </c>
      <c r="I302" s="104">
        <v>0</v>
      </c>
      <c r="J302" s="104">
        <v>14.310498194046492</v>
      </c>
      <c r="K302" s="104">
        <v>15.340598929531382</v>
      </c>
      <c r="L302" s="104">
        <v>8.9936258231052477</v>
      </c>
      <c r="M302" s="104">
        <v>6.0198702187804933</v>
      </c>
      <c r="N302" s="104">
        <v>5.5852372765829186</v>
      </c>
      <c r="O302" s="104">
        <v>0</v>
      </c>
      <c r="P302" s="104">
        <v>0</v>
      </c>
      <c r="Q302" s="104">
        <v>0.12681729876896539</v>
      </c>
      <c r="R302" s="104">
        <v>12.711114158159674</v>
      </c>
      <c r="S302" s="104">
        <v>12.677498889429351</v>
      </c>
      <c r="T302" s="104">
        <v>11.294307357550394</v>
      </c>
      <c r="U302" s="104">
        <v>4.5948334630112102</v>
      </c>
      <c r="V302" s="104">
        <v>10.674217620124171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2.4514058431994692</v>
      </c>
      <c r="D303" s="98">
        <v>6.2591360800958382E-2</v>
      </c>
      <c r="E303" s="98">
        <v>1.7686852455076054</v>
      </c>
      <c r="F303" s="98">
        <v>1.0207485941274324</v>
      </c>
      <c r="G303" s="98">
        <v>1.9233090245742837</v>
      </c>
      <c r="H303" s="98">
        <v>2.5096057593901038</v>
      </c>
      <c r="I303" s="98">
        <v>0</v>
      </c>
      <c r="J303" s="98">
        <v>7.2180409053829422</v>
      </c>
      <c r="K303" s="98">
        <v>7.830089281715205</v>
      </c>
      <c r="L303" s="98">
        <v>4.5509806496540506</v>
      </c>
      <c r="M303" s="98">
        <v>3.1649640079715482</v>
      </c>
      <c r="N303" s="98">
        <v>2.9376350844916934</v>
      </c>
      <c r="O303" s="98">
        <v>0</v>
      </c>
      <c r="P303" s="98">
        <v>0</v>
      </c>
      <c r="Q303" s="98">
        <v>6.0630797669071625E-2</v>
      </c>
      <c r="R303" s="98">
        <v>6.1235705069227224</v>
      </c>
      <c r="S303" s="98">
        <v>6.4526400976936973</v>
      </c>
      <c r="T303" s="98">
        <v>5.276980583058875</v>
      </c>
      <c r="U303" s="98">
        <v>2.1554766816546738</v>
      </c>
      <c r="V303" s="98">
        <v>4.6880032831007847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2.7037807705214378</v>
      </c>
      <c r="D304" s="98">
        <v>6.565152000378667E-2</v>
      </c>
      <c r="E304" s="98">
        <v>1.8599105737979842</v>
      </c>
      <c r="F304" s="98">
        <v>0.95446139051389689</v>
      </c>
      <c r="G304" s="98">
        <v>1.8569961008949454</v>
      </c>
      <c r="H304" s="98">
        <v>2.4696517950305221</v>
      </c>
      <c r="I304" s="98">
        <v>0</v>
      </c>
      <c r="J304" s="98">
        <v>7.0924572886635495</v>
      </c>
      <c r="K304" s="98">
        <v>7.5105096478161766</v>
      </c>
      <c r="L304" s="98">
        <v>4.442645173451198</v>
      </c>
      <c r="M304" s="98">
        <v>2.8549062108089456</v>
      </c>
      <c r="N304" s="98">
        <v>2.6476021920912252</v>
      </c>
      <c r="O304" s="98">
        <v>0</v>
      </c>
      <c r="P304" s="98">
        <v>0</v>
      </c>
      <c r="Q304" s="98">
        <v>6.6186501099893769E-2</v>
      </c>
      <c r="R304" s="98">
        <v>6.5875436512369525</v>
      </c>
      <c r="S304" s="98">
        <v>6.2248587917356542</v>
      </c>
      <c r="T304" s="98">
        <v>6.0173267744915195</v>
      </c>
      <c r="U304" s="98">
        <v>2.4393567813565364</v>
      </c>
      <c r="V304" s="98">
        <v>5.9862143370233865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36.922227930646407</v>
      </c>
      <c r="D305" s="122">
        <v>40.318915001478999</v>
      </c>
      <c r="E305" s="122">
        <v>39.140248640038457</v>
      </c>
      <c r="F305" s="122">
        <v>33.928704572377583</v>
      </c>
      <c r="G305" s="122">
        <v>32.727126823512393</v>
      </c>
      <c r="H305" s="122">
        <v>37.94324997696306</v>
      </c>
      <c r="I305" s="122">
        <v>34.721812430230564</v>
      </c>
      <c r="J305" s="122">
        <v>44.389347086673382</v>
      </c>
      <c r="K305" s="122">
        <v>31.890326684473045</v>
      </c>
      <c r="L305" s="122">
        <v>36.918371389757901</v>
      </c>
      <c r="M305" s="122">
        <v>20.569352799978077</v>
      </c>
      <c r="N305" s="122">
        <v>30.224572751943011</v>
      </c>
      <c r="O305" s="122">
        <v>20.278309641042167</v>
      </c>
      <c r="P305" s="122">
        <v>30.292489843582015</v>
      </c>
      <c r="Q305" s="122">
        <v>53.688570403915413</v>
      </c>
      <c r="R305" s="122">
        <v>44.872903703896476</v>
      </c>
      <c r="S305" s="122">
        <v>42.492264790294598</v>
      </c>
      <c r="T305" s="122">
        <v>36.11008928733105</v>
      </c>
      <c r="U305" s="122">
        <v>26.337903176262824</v>
      </c>
      <c r="V305" s="122">
        <v>25.079231103532432</v>
      </c>
      <c r="W305" s="122">
        <v>30.659850367121432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0.40483384363325725</v>
      </c>
      <c r="D306" s="98">
        <v>0.76124541029653681</v>
      </c>
      <c r="E306" s="98">
        <v>0.71867450269060262</v>
      </c>
      <c r="F306" s="98">
        <v>0.58058703518781918</v>
      </c>
      <c r="G306" s="98">
        <v>0.5505261072299108</v>
      </c>
      <c r="H306" s="98">
        <v>0.63833069508140916</v>
      </c>
      <c r="I306" s="98">
        <v>0.56573781211352303</v>
      </c>
      <c r="J306" s="98">
        <v>1.536084515627492</v>
      </c>
      <c r="K306" s="98">
        <v>1.1627570452623555</v>
      </c>
      <c r="L306" s="98">
        <v>1.3246661514978262</v>
      </c>
      <c r="M306" s="98">
        <v>0.92414503138601811</v>
      </c>
      <c r="N306" s="98">
        <v>1.3292574626452698</v>
      </c>
      <c r="O306" s="98">
        <v>0.95437485055835392</v>
      </c>
      <c r="P306" s="98">
        <v>0.987302330968303</v>
      </c>
      <c r="Q306" s="98">
        <v>1.2309688575372437</v>
      </c>
      <c r="R306" s="98">
        <v>1.1942990672144211</v>
      </c>
      <c r="S306" s="98">
        <v>1.6681161273698748</v>
      </c>
      <c r="T306" s="98">
        <v>1.9206139554300734</v>
      </c>
      <c r="U306" s="98">
        <v>1.8100995976604695</v>
      </c>
      <c r="V306" s="98">
        <v>1.2579013666155794</v>
      </c>
      <c r="W306" s="98">
        <v>1.2681134435922832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36.517394087013152</v>
      </c>
      <c r="D307" s="33">
        <v>39.55766959118246</v>
      </c>
      <c r="E307" s="33">
        <v>38.421574137347854</v>
      </c>
      <c r="F307" s="33">
        <v>33.348117537189765</v>
      </c>
      <c r="G307" s="33">
        <v>32.176600716282479</v>
      </c>
      <c r="H307" s="33">
        <v>37.304919281881652</v>
      </c>
      <c r="I307" s="33">
        <v>34.156074618117039</v>
      </c>
      <c r="J307" s="33">
        <v>42.853262571045889</v>
      </c>
      <c r="K307" s="33">
        <v>30.727569639210689</v>
      </c>
      <c r="L307" s="33">
        <v>35.593705238260078</v>
      </c>
      <c r="M307" s="33">
        <v>19.645207768592059</v>
      </c>
      <c r="N307" s="33">
        <v>28.895315289297741</v>
      </c>
      <c r="O307" s="33">
        <v>19.323934790483815</v>
      </c>
      <c r="P307" s="33">
        <v>29.305187512613713</v>
      </c>
      <c r="Q307" s="33">
        <v>52.457601546378172</v>
      </c>
      <c r="R307" s="33">
        <v>43.678604636682053</v>
      </c>
      <c r="S307" s="33">
        <v>40.824148662924721</v>
      </c>
      <c r="T307" s="33">
        <v>34.189475331900979</v>
      </c>
      <c r="U307" s="33">
        <v>24.527803578602356</v>
      </c>
      <c r="V307" s="33">
        <v>23.821329736916852</v>
      </c>
      <c r="W307" s="33">
        <v>29.391736923529148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583.15700621623046</v>
      </c>
      <c r="D309" s="117">
        <f t="shared" si="136"/>
        <v>572.31302445248889</v>
      </c>
      <c r="E309" s="117">
        <f t="shared" si="136"/>
        <v>547.80120250541313</v>
      </c>
      <c r="F309" s="117">
        <f t="shared" si="136"/>
        <v>461.38078686804784</v>
      </c>
      <c r="G309" s="117">
        <f t="shared" si="136"/>
        <v>413.97415367569204</v>
      </c>
      <c r="H309" s="117">
        <f t="shared" si="136"/>
        <v>425.14534158700872</v>
      </c>
      <c r="I309" s="117">
        <f t="shared" si="136"/>
        <v>385.9918608013196</v>
      </c>
      <c r="J309" s="117">
        <f t="shared" si="136"/>
        <v>479.47897429389815</v>
      </c>
      <c r="K309" s="117">
        <f t="shared" si="136"/>
        <v>402.93403633932854</v>
      </c>
      <c r="L309" s="117">
        <f t="shared" si="136"/>
        <v>522.6225296875831</v>
      </c>
      <c r="M309" s="117">
        <f t="shared" si="136"/>
        <v>289.86539624116648</v>
      </c>
      <c r="N309" s="117">
        <f t="shared" si="136"/>
        <v>450.90306804658195</v>
      </c>
      <c r="O309" s="117">
        <f t="shared" si="136"/>
        <v>332.09889069800084</v>
      </c>
      <c r="P309" s="117">
        <f t="shared" si="136"/>
        <v>419.98608235834445</v>
      </c>
      <c r="Q309" s="117">
        <f t="shared" si="136"/>
        <v>773.90579380246822</v>
      </c>
      <c r="R309" s="117">
        <f t="shared" ref="R309:V309" si="137">R310+R313+R315+R324</f>
        <v>576.77705328964703</v>
      </c>
      <c r="S309" s="117">
        <f t="shared" si="137"/>
        <v>468.06994370811185</v>
      </c>
      <c r="T309" s="117">
        <f t="shared" si="137"/>
        <v>430.94307368920965</v>
      </c>
      <c r="U309" s="117">
        <f t="shared" si="137"/>
        <v>328.23743526872624</v>
      </c>
      <c r="V309" s="117">
        <f t="shared" si="137"/>
        <v>333.95924218084974</v>
      </c>
      <c r="W309" s="117">
        <f t="shared" ref="W309" si="138">W310+W313+W315+W324</f>
        <v>367.19918767315255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483.08738674062221</v>
      </c>
      <c r="D310" s="122">
        <f t="shared" si="139"/>
        <v>461.95104691586761</v>
      </c>
      <c r="E310" s="122">
        <f t="shared" si="139"/>
        <v>437.31178991412878</v>
      </c>
      <c r="F310" s="122">
        <f t="shared" si="139"/>
        <v>366.13777281838816</v>
      </c>
      <c r="G310" s="122">
        <f t="shared" si="139"/>
        <v>322.94864250485517</v>
      </c>
      <c r="H310" s="122">
        <f t="shared" si="139"/>
        <v>317.72619890228884</v>
      </c>
      <c r="I310" s="122">
        <f t="shared" si="139"/>
        <v>281.35332769601223</v>
      </c>
      <c r="J310" s="122">
        <f t="shared" si="139"/>
        <v>347.15495987398174</v>
      </c>
      <c r="K310" s="122">
        <f t="shared" si="139"/>
        <v>306.28251165944243</v>
      </c>
      <c r="L310" s="122">
        <f t="shared" si="139"/>
        <v>408.56702854462748</v>
      </c>
      <c r="M310" s="122">
        <f t="shared" si="139"/>
        <v>223.96883775728648</v>
      </c>
      <c r="N310" s="122">
        <f t="shared" si="139"/>
        <v>354.63462875866117</v>
      </c>
      <c r="O310" s="122">
        <f t="shared" si="139"/>
        <v>268.65476856295919</v>
      </c>
      <c r="P310" s="122">
        <f t="shared" si="139"/>
        <v>325.90278883238881</v>
      </c>
      <c r="Q310" s="122">
        <f t="shared" si="139"/>
        <v>601.52219904758704</v>
      </c>
      <c r="R310" s="122">
        <f t="shared" ref="R310:V310" si="140">SUM(R311:R312)</f>
        <v>424.82764125978804</v>
      </c>
      <c r="S310" s="122">
        <f t="shared" si="140"/>
        <v>326.52544390225</v>
      </c>
      <c r="T310" s="122">
        <f t="shared" si="140"/>
        <v>297.31688606774173</v>
      </c>
      <c r="U310" s="122">
        <f t="shared" si="140"/>
        <v>233.76630699224046</v>
      </c>
      <c r="V310" s="122">
        <f t="shared" si="140"/>
        <v>241.40241542039618</v>
      </c>
      <c r="W310" s="122">
        <f t="shared" ref="W310" si="141">SUM(W311:W312)</f>
        <v>251.97373422719124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471.79725160408822</v>
      </c>
      <c r="D311" s="98">
        <v>451.33020406340898</v>
      </c>
      <c r="E311" s="98">
        <v>427.5032484591016</v>
      </c>
      <c r="F311" s="98">
        <v>357.99572603785492</v>
      </c>
      <c r="G311" s="98">
        <v>315.85221787363298</v>
      </c>
      <c r="H311" s="98">
        <v>310.90482820374524</v>
      </c>
      <c r="I311" s="98">
        <v>275.42184424704487</v>
      </c>
      <c r="J311" s="98">
        <v>339.90760881586993</v>
      </c>
      <c r="K311" s="98">
        <v>299.96858978076381</v>
      </c>
      <c r="L311" s="98">
        <v>400.26126574457811</v>
      </c>
      <c r="M311" s="98">
        <v>219.49295485904227</v>
      </c>
      <c r="N311" s="98">
        <v>347.60139917957929</v>
      </c>
      <c r="O311" s="98">
        <v>263.35303579272943</v>
      </c>
      <c r="P311" s="98">
        <v>319.48024265663133</v>
      </c>
      <c r="Q311" s="98">
        <v>589.69642736920503</v>
      </c>
      <c r="R311" s="98">
        <v>416.58636337640689</v>
      </c>
      <c r="S311" s="98">
        <v>320.25898083581433</v>
      </c>
      <c r="T311" s="98">
        <v>291.63496615263585</v>
      </c>
      <c r="U311" s="98">
        <v>229.36160450473542</v>
      </c>
      <c r="V311" s="98">
        <v>236.8606086002018</v>
      </c>
      <c r="W311" s="98">
        <v>247.27679986013817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11.290135136534008</v>
      </c>
      <c r="D312" s="98">
        <v>10.620842852458608</v>
      </c>
      <c r="E312" s="98">
        <v>9.8085414550271981</v>
      </c>
      <c r="F312" s="98">
        <v>8.1420467805332368</v>
      </c>
      <c r="G312" s="98">
        <v>7.0964246312222103</v>
      </c>
      <c r="H312" s="98">
        <v>6.8213706985436104</v>
      </c>
      <c r="I312" s="98">
        <v>5.9314834489673824</v>
      </c>
      <c r="J312" s="98">
        <v>7.247351058111775</v>
      </c>
      <c r="K312" s="98">
        <v>6.3139218786786362</v>
      </c>
      <c r="L312" s="98">
        <v>8.3057628000493704</v>
      </c>
      <c r="M312" s="98">
        <v>4.4758828982441994</v>
      </c>
      <c r="N312" s="98">
        <v>7.0332295790818815</v>
      </c>
      <c r="O312" s="98">
        <v>5.3017327702297781</v>
      </c>
      <c r="P312" s="98">
        <v>6.4225461757574509</v>
      </c>
      <c r="Q312" s="98">
        <v>11.825771678381985</v>
      </c>
      <c r="R312" s="98">
        <v>8.2412778833811569</v>
      </c>
      <c r="S312" s="98">
        <v>6.2664630664356613</v>
      </c>
      <c r="T312" s="98">
        <v>5.6819199151058823</v>
      </c>
      <c r="U312" s="98">
        <v>4.4047024875050331</v>
      </c>
      <c r="V312" s="98">
        <v>4.5418068201943784</v>
      </c>
      <c r="W312" s="98">
        <v>4.6969343670530828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0.1271754415079388</v>
      </c>
      <c r="D313" s="122">
        <f t="shared" si="142"/>
        <v>9.1778285014156538E-2</v>
      </c>
      <c r="E313" s="122">
        <f t="shared" si="142"/>
        <v>2.9009905479061975</v>
      </c>
      <c r="F313" s="122">
        <f t="shared" si="142"/>
        <v>2.9103649029891496</v>
      </c>
      <c r="G313" s="122">
        <f t="shared" si="142"/>
        <v>2.9161175074698074</v>
      </c>
      <c r="H313" s="122">
        <f t="shared" si="142"/>
        <v>6.8374528021418408</v>
      </c>
      <c r="I313" s="122">
        <f t="shared" si="142"/>
        <v>4.2949053283050631</v>
      </c>
      <c r="J313" s="122">
        <f t="shared" si="142"/>
        <v>4.8736628206768584</v>
      </c>
      <c r="K313" s="122">
        <f t="shared" si="142"/>
        <v>3.3447013552713862</v>
      </c>
      <c r="L313" s="122">
        <f t="shared" si="142"/>
        <v>5.0668206513396372</v>
      </c>
      <c r="M313" s="122">
        <f t="shared" si="142"/>
        <v>2.8277993184286223</v>
      </c>
      <c r="N313" s="122">
        <f t="shared" si="142"/>
        <v>3.5859171462160173</v>
      </c>
      <c r="O313" s="122">
        <f t="shared" si="142"/>
        <v>2.2734208349035376</v>
      </c>
      <c r="P313" s="122">
        <f t="shared" si="142"/>
        <v>1.3489057742692121</v>
      </c>
      <c r="Q313" s="122">
        <f t="shared" si="142"/>
        <v>2.2191279955731216</v>
      </c>
      <c r="R313" s="122">
        <f t="shared" si="142"/>
        <v>0.92476552707648452</v>
      </c>
      <c r="S313" s="122">
        <f t="shared" si="142"/>
        <v>1.5340504886669566</v>
      </c>
      <c r="T313" s="122">
        <f t="shared" si="142"/>
        <v>1.4326778218446572</v>
      </c>
      <c r="U313" s="122">
        <f t="shared" si="142"/>
        <v>1.398144685697243</v>
      </c>
      <c r="V313" s="122">
        <f t="shared" si="142"/>
        <v>2.4377389404349517</v>
      </c>
      <c r="W313" s="122">
        <f t="shared" si="142"/>
        <v>1.7388558188192431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0.1271754415079388</v>
      </c>
      <c r="D314" s="98">
        <v>9.1778285014156538E-2</v>
      </c>
      <c r="E314" s="98">
        <v>2.9009905479061975</v>
      </c>
      <c r="F314" s="98">
        <v>2.9103649029891496</v>
      </c>
      <c r="G314" s="98">
        <v>2.9161175074698074</v>
      </c>
      <c r="H314" s="98">
        <v>6.8374528021418408</v>
      </c>
      <c r="I314" s="98">
        <v>4.2949053283050631</v>
      </c>
      <c r="J314" s="98">
        <v>4.8736628206768584</v>
      </c>
      <c r="K314" s="98">
        <v>3.3447013552713862</v>
      </c>
      <c r="L314" s="98">
        <v>5.0668206513396372</v>
      </c>
      <c r="M314" s="98">
        <v>2.8277993184286223</v>
      </c>
      <c r="N314" s="98">
        <v>3.5859171462160173</v>
      </c>
      <c r="O314" s="98">
        <v>2.2734208349035376</v>
      </c>
      <c r="P314" s="98">
        <v>1.3489057742692121</v>
      </c>
      <c r="Q314" s="98">
        <v>2.2191279955731216</v>
      </c>
      <c r="R314" s="98">
        <v>0.92476552707648452</v>
      </c>
      <c r="S314" s="98">
        <v>1.5340504886669566</v>
      </c>
      <c r="T314" s="98">
        <v>1.4326778218446572</v>
      </c>
      <c r="U314" s="98">
        <v>1.398144685697243</v>
      </c>
      <c r="V314" s="98">
        <v>2.4377389404349517</v>
      </c>
      <c r="W314" s="98">
        <v>1.7388558188192431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71.368054520650745</v>
      </c>
      <c r="D315" s="122">
        <v>79.064602885041495</v>
      </c>
      <c r="E315" s="122">
        <v>77.239725966202371</v>
      </c>
      <c r="F315" s="122">
        <v>65.972735717717441</v>
      </c>
      <c r="G315" s="122">
        <v>62.636169277808015</v>
      </c>
      <c r="H315" s="122">
        <v>70.994443572057818</v>
      </c>
      <c r="I315" s="122">
        <v>73.214260140435144</v>
      </c>
      <c r="J315" s="122">
        <v>92.831028087922064</v>
      </c>
      <c r="K315" s="122">
        <v>68.392687397466077</v>
      </c>
      <c r="L315" s="122">
        <v>80.077500111038248</v>
      </c>
      <c r="M315" s="122">
        <v>46.942671167389484</v>
      </c>
      <c r="N315" s="122">
        <v>68.886575502749523</v>
      </c>
      <c r="O315" s="122">
        <v>45.129688378454119</v>
      </c>
      <c r="P315" s="122">
        <v>68.522704801734093</v>
      </c>
      <c r="Q315" s="122">
        <v>126.76271565303475</v>
      </c>
      <c r="R315" s="122">
        <v>114.33230032654973</v>
      </c>
      <c r="S315" s="122">
        <v>104.84824240930179</v>
      </c>
      <c r="T315" s="122">
        <v>101.94687714704796</v>
      </c>
      <c r="U315" s="122">
        <v>70.779741126859747</v>
      </c>
      <c r="V315" s="122">
        <v>68.518989583505657</v>
      </c>
      <c r="W315" s="122">
        <v>86.771811617854993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57.884963425532263</v>
      </c>
      <c r="D316" s="98">
        <v>78.327572787191244</v>
      </c>
      <c r="E316" s="98">
        <v>70.806590472613024</v>
      </c>
      <c r="F316" s="98">
        <v>58.489004441539009</v>
      </c>
      <c r="G316" s="98">
        <v>54.062720446143288</v>
      </c>
      <c r="H316" s="98">
        <v>60.9205592666071</v>
      </c>
      <c r="I316" s="98">
        <v>72.623145640250939</v>
      </c>
      <c r="J316" s="98">
        <v>69.54465838489854</v>
      </c>
      <c r="K316" s="98">
        <v>49.547765429394559</v>
      </c>
      <c r="L316" s="98">
        <v>61.841708535384157</v>
      </c>
      <c r="M316" s="98">
        <v>39.809583437219153</v>
      </c>
      <c r="N316" s="98">
        <v>59.408267206877092</v>
      </c>
      <c r="O316" s="98">
        <v>44.580705416876192</v>
      </c>
      <c r="P316" s="98">
        <v>65.730529970407687</v>
      </c>
      <c r="Q316" s="98">
        <v>124.70620363352323</v>
      </c>
      <c r="R316" s="98">
        <v>98.115126531398474</v>
      </c>
      <c r="S316" s="98">
        <v>88.630020788149665</v>
      </c>
      <c r="T316" s="98">
        <v>85.018347613118095</v>
      </c>
      <c r="U316" s="98">
        <v>64.63954596375163</v>
      </c>
      <c r="V316" s="98">
        <v>53.190521122871658</v>
      </c>
      <c r="W316" s="98">
        <v>85.165775925620991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0.39432687324804833</v>
      </c>
      <c r="D317" s="98">
        <v>0.42337282453320069</v>
      </c>
      <c r="E317" s="98">
        <v>0.8489693075864948</v>
      </c>
      <c r="F317" s="98">
        <v>0.18795858828539624</v>
      </c>
      <c r="G317" s="98">
        <v>0.57510755003502378</v>
      </c>
      <c r="H317" s="98">
        <v>0.67475179990579437</v>
      </c>
      <c r="I317" s="98">
        <v>0.5911145001842002</v>
      </c>
      <c r="J317" s="98">
        <v>0.75491969386602542</v>
      </c>
      <c r="K317" s="98">
        <v>0.90134060911065617</v>
      </c>
      <c r="L317" s="98">
        <v>0.30630530821764707</v>
      </c>
      <c r="M317" s="98">
        <v>0</v>
      </c>
      <c r="N317" s="98">
        <v>0.75407643528391521</v>
      </c>
      <c r="O317" s="98">
        <v>0.54898296157792803</v>
      </c>
      <c r="P317" s="98">
        <v>2.7921748313264105</v>
      </c>
      <c r="Q317" s="98">
        <v>1.9336185293215069</v>
      </c>
      <c r="R317" s="98">
        <v>1.9073190455308415</v>
      </c>
      <c r="S317" s="98">
        <v>0.24505550242369883</v>
      </c>
      <c r="T317" s="98">
        <v>2.3575664638607305</v>
      </c>
      <c r="U317" s="98">
        <v>0.96430350185421165</v>
      </c>
      <c r="V317" s="98">
        <v>0.58293880273725385</v>
      </c>
      <c r="W317" s="98">
        <v>1.6060356922340056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0.16305947681099381</v>
      </c>
      <c r="D318" s="101">
        <v>0.18020915859159881</v>
      </c>
      <c r="E318" s="101">
        <v>0.36121623702255412</v>
      </c>
      <c r="F318" s="101">
        <v>8.5463983955134298E-2</v>
      </c>
      <c r="G318" s="101">
        <v>0.25741605371512066</v>
      </c>
      <c r="H318" s="101">
        <v>0.29925465606279766</v>
      </c>
      <c r="I318" s="101">
        <v>0.29089657344067893</v>
      </c>
      <c r="J318" s="101">
        <v>0.33576079498609357</v>
      </c>
      <c r="K318" s="101">
        <v>0.40644929544979869</v>
      </c>
      <c r="L318" s="101">
        <v>0.13718135948813731</v>
      </c>
      <c r="M318" s="101">
        <v>0</v>
      </c>
      <c r="N318" s="101">
        <v>0.35344594731735646</v>
      </c>
      <c r="O318" s="101">
        <v>0.26889174249632081</v>
      </c>
      <c r="P318" s="101">
        <v>1.2215960831474439</v>
      </c>
      <c r="Q318" s="101">
        <v>0.83564107339361082</v>
      </c>
      <c r="R318" s="101">
        <v>0.83696892758335817</v>
      </c>
      <c r="S318" s="101">
        <v>0.11407535490814792</v>
      </c>
      <c r="T318" s="101">
        <v>1.0081436998431432</v>
      </c>
      <c r="U318" s="101">
        <v>0.41770993040029547</v>
      </c>
      <c r="V318" s="101">
        <v>0.23769101953324109</v>
      </c>
      <c r="W318" s="101">
        <v>0.72952499548151173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0.23126739643705452</v>
      </c>
      <c r="D319" s="104">
        <v>0.24316366594160188</v>
      </c>
      <c r="E319" s="104">
        <v>0.48775307056394068</v>
      </c>
      <c r="F319" s="104">
        <v>0.10249460433026195</v>
      </c>
      <c r="G319" s="104">
        <v>0.31769149631990307</v>
      </c>
      <c r="H319" s="104">
        <v>0.37549714384299671</v>
      </c>
      <c r="I319" s="104">
        <v>0.30021792674352121</v>
      </c>
      <c r="J319" s="104">
        <v>0.41915889887993185</v>
      </c>
      <c r="K319" s="104">
        <v>0.49489131366085753</v>
      </c>
      <c r="L319" s="104">
        <v>0.16912394872950975</v>
      </c>
      <c r="M319" s="104">
        <v>0</v>
      </c>
      <c r="N319" s="104">
        <v>0.40063048796655876</v>
      </c>
      <c r="O319" s="104">
        <v>0.28009121908160717</v>
      </c>
      <c r="P319" s="104">
        <v>1.5705787481789668</v>
      </c>
      <c r="Q319" s="104">
        <v>1.0979774559278961</v>
      </c>
      <c r="R319" s="104">
        <v>1.0703501179474832</v>
      </c>
      <c r="S319" s="104">
        <v>0.1309801475155509</v>
      </c>
      <c r="T319" s="104">
        <v>1.3494227640175875</v>
      </c>
      <c r="U319" s="104">
        <v>0.54659357145391618</v>
      </c>
      <c r="V319" s="104">
        <v>0.34524778320401273</v>
      </c>
      <c r="W319" s="104">
        <v>0.87651069675249371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8.4820642864132409</v>
      </c>
      <c r="D320" s="101">
        <v>0.19935429330008234</v>
      </c>
      <c r="E320" s="101">
        <v>2.3475157910992794</v>
      </c>
      <c r="F320" s="101">
        <v>5.545619269508868</v>
      </c>
      <c r="G320" s="101">
        <v>4.6397935912280923</v>
      </c>
      <c r="H320" s="101">
        <v>4.96703507792403</v>
      </c>
      <c r="I320" s="101">
        <v>0</v>
      </c>
      <c r="J320" s="101">
        <v>9.7741985038275203</v>
      </c>
      <c r="K320" s="101">
        <v>4.2746274074391133</v>
      </c>
      <c r="L320" s="101">
        <v>9.8986798132468596</v>
      </c>
      <c r="M320" s="101">
        <v>1.7717637298400601</v>
      </c>
      <c r="N320" s="101">
        <v>3.733676567645722</v>
      </c>
      <c r="O320" s="101">
        <v>0</v>
      </c>
      <c r="P320" s="101">
        <v>0</v>
      </c>
      <c r="Q320" s="101">
        <v>6.4978286630436441E-3</v>
      </c>
      <c r="R320" s="101">
        <v>2.6034521099691816</v>
      </c>
      <c r="S320" s="101">
        <v>4.3044460724892115</v>
      </c>
      <c r="T320" s="101">
        <v>4.0620714667845359</v>
      </c>
      <c r="U320" s="101">
        <v>0.88669388834021812</v>
      </c>
      <c r="V320" s="101">
        <v>4.7067084768863499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4.6066999354572005</v>
      </c>
      <c r="D321" s="104">
        <v>0.11430298001697833</v>
      </c>
      <c r="E321" s="104">
        <v>3.2366503949035694</v>
      </c>
      <c r="F321" s="104">
        <v>1.7501534183841734</v>
      </c>
      <c r="G321" s="104">
        <v>3.3585476904016116</v>
      </c>
      <c r="H321" s="104">
        <v>4.432097427620902</v>
      </c>
      <c r="I321" s="104">
        <v>0</v>
      </c>
      <c r="J321" s="104">
        <v>12.757251505329974</v>
      </c>
      <c r="K321" s="104">
        <v>13.668953951521749</v>
      </c>
      <c r="L321" s="104">
        <v>8.0308064541895874</v>
      </c>
      <c r="M321" s="104">
        <v>5.3613240003302733</v>
      </c>
      <c r="N321" s="104">
        <v>4.9905552929427976</v>
      </c>
      <c r="O321" s="104">
        <v>0</v>
      </c>
      <c r="P321" s="104">
        <v>0</v>
      </c>
      <c r="Q321" s="104">
        <v>0.11639566152696969</v>
      </c>
      <c r="R321" s="104">
        <v>11.706402639651234</v>
      </c>
      <c r="S321" s="104">
        <v>11.668720046239216</v>
      </c>
      <c r="T321" s="104">
        <v>10.508891603284596</v>
      </c>
      <c r="U321" s="104">
        <v>4.2891977729136821</v>
      </c>
      <c r="V321" s="104">
        <v>10.038821181010391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1.9029191649357629</v>
      </c>
      <c r="D322" s="98">
        <v>4.8651460013191664E-2</v>
      </c>
      <c r="E322" s="98">
        <v>1.376739821105585</v>
      </c>
      <c r="F322" s="98">
        <v>0.79569202787027649</v>
      </c>
      <c r="G322" s="98">
        <v>1.5015515895066662</v>
      </c>
      <c r="H322" s="98">
        <v>1.9624456325903799</v>
      </c>
      <c r="I322" s="98">
        <v>0</v>
      </c>
      <c r="J322" s="98">
        <v>5.664794216666424</v>
      </c>
      <c r="K322" s="98">
        <v>6.1584443037055721</v>
      </c>
      <c r="L322" s="98">
        <v>3.5881612807383889</v>
      </c>
      <c r="M322" s="98">
        <v>2.5064177895213278</v>
      </c>
      <c r="N322" s="98">
        <v>2.3429531008515725</v>
      </c>
      <c r="O322" s="98">
        <v>0</v>
      </c>
      <c r="P322" s="98">
        <v>0</v>
      </c>
      <c r="Q322" s="98">
        <v>5.0209160427075919E-2</v>
      </c>
      <c r="R322" s="98">
        <v>5.1188589884142814</v>
      </c>
      <c r="S322" s="98">
        <v>5.4438612545035623</v>
      </c>
      <c r="T322" s="98">
        <v>4.4915648287930772</v>
      </c>
      <c r="U322" s="98">
        <v>1.8498409915571454</v>
      </c>
      <c r="V322" s="98">
        <v>4.0526068439870055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2.7037807705214378</v>
      </c>
      <c r="D323" s="98">
        <v>6.565152000378667E-2</v>
      </c>
      <c r="E323" s="98">
        <v>1.8599105737979842</v>
      </c>
      <c r="F323" s="98">
        <v>0.95446139051389689</v>
      </c>
      <c r="G323" s="98">
        <v>1.8569961008949454</v>
      </c>
      <c r="H323" s="98">
        <v>2.4696517950305221</v>
      </c>
      <c r="I323" s="98">
        <v>0</v>
      </c>
      <c r="J323" s="98">
        <v>7.0924572886635495</v>
      </c>
      <c r="K323" s="98">
        <v>7.5105096478161766</v>
      </c>
      <c r="L323" s="98">
        <v>4.442645173451198</v>
      </c>
      <c r="M323" s="98">
        <v>2.8549062108089456</v>
      </c>
      <c r="N323" s="98">
        <v>2.6476021920912252</v>
      </c>
      <c r="O323" s="98">
        <v>0</v>
      </c>
      <c r="P323" s="98">
        <v>0</v>
      </c>
      <c r="Q323" s="98">
        <v>6.6186501099893769E-2</v>
      </c>
      <c r="R323" s="98">
        <v>6.5875436512369525</v>
      </c>
      <c r="S323" s="98">
        <v>6.2248587917356542</v>
      </c>
      <c r="T323" s="98">
        <v>6.0173267744915195</v>
      </c>
      <c r="U323" s="98">
        <v>2.4393567813565364</v>
      </c>
      <c r="V323" s="98">
        <v>5.9862143370233865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28.574389513449493</v>
      </c>
      <c r="D324" s="122">
        <v>31.205596366565715</v>
      </c>
      <c r="E324" s="122">
        <v>30.348696077175799</v>
      </c>
      <c r="F324" s="122">
        <v>26.359913428953053</v>
      </c>
      <c r="G324" s="122">
        <v>25.473224385559011</v>
      </c>
      <c r="H324" s="122">
        <v>29.5872463105202</v>
      </c>
      <c r="I324" s="122">
        <v>27.129367636567167</v>
      </c>
      <c r="J324" s="122">
        <v>34.619323511317489</v>
      </c>
      <c r="K324" s="122">
        <v>24.914135927148614</v>
      </c>
      <c r="L324" s="122">
        <v>28.911180380577726</v>
      </c>
      <c r="M324" s="122">
        <v>16.126087998061912</v>
      </c>
      <c r="N324" s="122">
        <v>23.795946638955268</v>
      </c>
      <c r="O324" s="122">
        <v>16.041012921683965</v>
      </c>
      <c r="P324" s="122">
        <v>24.211682949952294</v>
      </c>
      <c r="Q324" s="122">
        <v>43.401751106273267</v>
      </c>
      <c r="R324" s="122">
        <v>36.692346176232839</v>
      </c>
      <c r="S324" s="122">
        <v>35.162206907893086</v>
      </c>
      <c r="T324" s="122">
        <v>30.246632652575268</v>
      </c>
      <c r="U324" s="122">
        <v>22.293242463928788</v>
      </c>
      <c r="V324" s="122">
        <v>21.600098236512967</v>
      </c>
      <c r="W324" s="122">
        <v>26.714786009287089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0.25140922355974182</v>
      </c>
      <c r="D325" s="98">
        <v>0.47286998441295325</v>
      </c>
      <c r="E325" s="98">
        <v>0.44653997738558238</v>
      </c>
      <c r="F325" s="98">
        <v>0.36083299725817747</v>
      </c>
      <c r="G325" s="98">
        <v>0.34223635699760036</v>
      </c>
      <c r="H325" s="98">
        <v>0.39691903807768286</v>
      </c>
      <c r="I325" s="98">
        <v>0.35186635480352091</v>
      </c>
      <c r="J325" s="98">
        <v>0.95561087356020602</v>
      </c>
      <c r="K325" s="98">
        <v>0.72352646905075735</v>
      </c>
      <c r="L325" s="98">
        <v>0.82445529078551227</v>
      </c>
      <c r="M325" s="98">
        <v>0.57524392210819209</v>
      </c>
      <c r="N325" s="98">
        <v>0.82741047166248649</v>
      </c>
      <c r="O325" s="98">
        <v>0.59406079516894461</v>
      </c>
      <c r="P325" s="98">
        <v>0.61455685621225487</v>
      </c>
      <c r="Q325" s="98">
        <v>0.76622968208870434</v>
      </c>
      <c r="R325" s="98">
        <v>0.7439582265094955</v>
      </c>
      <c r="S325" s="98">
        <v>1.0403759393323857</v>
      </c>
      <c r="T325" s="98">
        <v>1.199554382217648</v>
      </c>
      <c r="U325" s="98">
        <v>1.1321898346475689</v>
      </c>
      <c r="V325" s="98">
        <v>0.78787173873142524</v>
      </c>
      <c r="W325" s="98">
        <v>0.79527002220289111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28.322980289889752</v>
      </c>
      <c r="D326" s="33">
        <v>30.732726382152762</v>
      </c>
      <c r="E326" s="33">
        <v>29.902156099790215</v>
      </c>
      <c r="F326" s="33">
        <v>25.999080431694875</v>
      </c>
      <c r="G326" s="33">
        <v>25.130988028561411</v>
      </c>
      <c r="H326" s="33">
        <v>29.190327272442516</v>
      </c>
      <c r="I326" s="33">
        <v>26.777501281763648</v>
      </c>
      <c r="J326" s="33">
        <v>33.663712637757286</v>
      </c>
      <c r="K326" s="33">
        <v>24.190609458097857</v>
      </c>
      <c r="L326" s="33">
        <v>28.086725089792214</v>
      </c>
      <c r="M326" s="33">
        <v>15.550844075953719</v>
      </c>
      <c r="N326" s="33">
        <v>22.968536167292783</v>
      </c>
      <c r="O326" s="33">
        <v>15.44695212651502</v>
      </c>
      <c r="P326" s="33">
        <v>23.597126093740041</v>
      </c>
      <c r="Q326" s="33">
        <v>42.63552142418456</v>
      </c>
      <c r="R326" s="33">
        <v>35.94838794972334</v>
      </c>
      <c r="S326" s="33">
        <v>34.121830968560701</v>
      </c>
      <c r="T326" s="33">
        <v>29.04707827035762</v>
      </c>
      <c r="U326" s="33">
        <v>21.161052629281219</v>
      </c>
      <c r="V326" s="33">
        <v>20.812226497781541</v>
      </c>
      <c r="W326" s="33">
        <v>25.919515987084196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0.69933323058068109</v>
      </c>
      <c r="D328" s="119">
        <f t="shared" si="143"/>
        <v>0.70394933149669459</v>
      </c>
      <c r="E328" s="119">
        <f t="shared" si="143"/>
        <v>0.71469776710433397</v>
      </c>
      <c r="F328" s="119">
        <f t="shared" si="143"/>
        <v>0.72213214259434932</v>
      </c>
      <c r="G328" s="119">
        <f t="shared" si="143"/>
        <v>0.73012626354657417</v>
      </c>
      <c r="H328" s="119">
        <f t="shared" si="143"/>
        <v>0.74245431111961924</v>
      </c>
      <c r="I328" s="119">
        <f t="shared" si="143"/>
        <v>0.74398681030090374</v>
      </c>
      <c r="J328" s="119">
        <f t="shared" si="143"/>
        <v>0.7549630468329469</v>
      </c>
      <c r="K328" s="119">
        <f t="shared" si="143"/>
        <v>0.76132733299545752</v>
      </c>
      <c r="L328" s="119">
        <f t="shared" si="143"/>
        <v>0.76721491379939233</v>
      </c>
      <c r="M328" s="119">
        <f t="shared" si="143"/>
        <v>0.77655691617649591</v>
      </c>
      <c r="N328" s="119">
        <f t="shared" si="143"/>
        <v>0.78766224632675874</v>
      </c>
      <c r="O328" s="119">
        <f t="shared" si="143"/>
        <v>0.80209613757723563</v>
      </c>
      <c r="P328" s="119">
        <f t="shared" si="143"/>
        <v>0.81893883026822367</v>
      </c>
      <c r="Q328" s="119">
        <f t="shared" si="143"/>
        <v>0.83453496354814016</v>
      </c>
      <c r="R328" s="119">
        <f t="shared" ref="R328:V328" si="144">IF(R309=0,"",R309/R290)</f>
        <v>0.8451335212379073</v>
      </c>
      <c r="S328" s="119">
        <f t="shared" si="144"/>
        <v>0.85490652413619961</v>
      </c>
      <c r="T328" s="119">
        <f t="shared" si="144"/>
        <v>0.86298864959425703</v>
      </c>
      <c r="U328" s="119">
        <f t="shared" si="144"/>
        <v>0.86845408690672832</v>
      </c>
      <c r="V328" s="119">
        <f t="shared" si="144"/>
        <v>0.87523351357537427</v>
      </c>
      <c r="W328" s="119">
        <f t="shared" ref="W328" si="145">IF(W309=0,"",W309/W290)</f>
        <v>0.8790435270206407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0.69378294084483716</v>
      </c>
      <c r="D329" s="124">
        <f t="shared" si="146"/>
        <v>0.70102323770867214</v>
      </c>
      <c r="E329" s="124">
        <f t="shared" si="146"/>
        <v>0.708227966745552</v>
      </c>
      <c r="F329" s="124">
        <f t="shared" si="146"/>
        <v>0.7154207509260776</v>
      </c>
      <c r="G329" s="124">
        <f t="shared" si="146"/>
        <v>0.72259354933386499</v>
      </c>
      <c r="H329" s="124">
        <f t="shared" si="146"/>
        <v>0.72970356353298149</v>
      </c>
      <c r="I329" s="124">
        <f t="shared" si="146"/>
        <v>0.73684640807451907</v>
      </c>
      <c r="J329" s="124">
        <f t="shared" si="146"/>
        <v>0.74412210483834429</v>
      </c>
      <c r="K329" s="124">
        <f t="shared" si="146"/>
        <v>0.75155971693175239</v>
      </c>
      <c r="L329" s="124">
        <f t="shared" si="146"/>
        <v>0.75918830780973201</v>
      </c>
      <c r="M329" s="124">
        <f t="shared" si="146"/>
        <v>0.7689542240969881</v>
      </c>
      <c r="N329" s="124">
        <f t="shared" si="146"/>
        <v>0.78154724330894454</v>
      </c>
      <c r="O329" s="124">
        <f t="shared" si="146"/>
        <v>0.79731348098306754</v>
      </c>
      <c r="P329" s="124">
        <f t="shared" si="146"/>
        <v>0.81484126195154261</v>
      </c>
      <c r="Q329" s="124">
        <f t="shared" si="146"/>
        <v>0.82971756406221941</v>
      </c>
      <c r="R329" s="124">
        <f t="shared" ref="R329:V329" si="147">IF(R310=0,"",R310/R291)</f>
        <v>0.83818418037078402</v>
      </c>
      <c r="S329" s="124">
        <f t="shared" si="147"/>
        <v>0.84476214136793859</v>
      </c>
      <c r="T329" s="124">
        <f t="shared" si="147"/>
        <v>0.85006289589253581</v>
      </c>
      <c r="U329" s="124">
        <f t="shared" si="147"/>
        <v>0.85449921826110764</v>
      </c>
      <c r="V329" s="124">
        <f t="shared" si="147"/>
        <v>0.8584220738820999</v>
      </c>
      <c r="W329" s="124">
        <f t="shared" ref="W329" si="148">IF(W310=0,"",W310/W291)</f>
        <v>0.86120323224989559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0.6887360267127034</v>
      </c>
      <c r="D330" s="111">
        <f t="shared" si="149"/>
        <v>0.69612556676114268</v>
      </c>
      <c r="E330" s="111">
        <f t="shared" si="149"/>
        <v>0.70351836575596327</v>
      </c>
      <c r="F330" s="111">
        <f t="shared" si="149"/>
        <v>0.71082010633595749</v>
      </c>
      <c r="G330" s="111">
        <f t="shared" si="149"/>
        <v>0.7181177779226936</v>
      </c>
      <c r="H330" s="111">
        <f t="shared" si="149"/>
        <v>0.72540163653822509</v>
      </c>
      <c r="I330" s="111">
        <f t="shared" si="149"/>
        <v>0.73269402993451527</v>
      </c>
      <c r="J330" s="111">
        <f t="shared" si="149"/>
        <v>0.7400844197531754</v>
      </c>
      <c r="K330" s="111">
        <f t="shared" si="149"/>
        <v>0.74765001378542473</v>
      </c>
      <c r="L330" s="111">
        <f t="shared" si="149"/>
        <v>0.75541347036797635</v>
      </c>
      <c r="M330" s="111">
        <f t="shared" si="149"/>
        <v>0.76534831070556397</v>
      </c>
      <c r="N330" s="111">
        <f t="shared" si="149"/>
        <v>0.77810793860484395</v>
      </c>
      <c r="O330" s="111">
        <f t="shared" si="149"/>
        <v>0.79407333199958519</v>
      </c>
      <c r="P330" s="111">
        <f t="shared" si="149"/>
        <v>0.81181945374649345</v>
      </c>
      <c r="Q330" s="111">
        <f t="shared" si="149"/>
        <v>0.82689385069577248</v>
      </c>
      <c r="R330" s="111">
        <f t="shared" ref="R330:V330" si="150">IF(R311=0,"",R311/R292)</f>
        <v>0.83550956146452293</v>
      </c>
      <c r="S330" s="111">
        <f t="shared" si="150"/>
        <v>0.84220393205738842</v>
      </c>
      <c r="T330" s="111">
        <f t="shared" si="150"/>
        <v>0.84758690597265174</v>
      </c>
      <c r="U330" s="111">
        <f t="shared" si="150"/>
        <v>0.85211820927607773</v>
      </c>
      <c r="V330" s="111">
        <f t="shared" si="150"/>
        <v>0.85609797376384089</v>
      </c>
      <c r="W330" s="111">
        <f t="shared" ref="W330" si="151">IF(W311=0,"",W311/W292)</f>
        <v>0.85893873051119862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2.5141192823976986</v>
      </c>
      <c r="E332" s="124">
        <f t="shared" si="155"/>
        <v>2.5988628912268577</v>
      </c>
      <c r="F332" s="124">
        <f t="shared" si="155"/>
        <v>2.6836975122578228</v>
      </c>
      <c r="G332" s="124">
        <f t="shared" si="155"/>
        <v>2.7693382721292963</v>
      </c>
      <c r="H332" s="124">
        <f t="shared" si="155"/>
        <v>2.855693001004215</v>
      </c>
      <c r="I332" s="124">
        <f t="shared" si="155"/>
        <v>2.942933075519008</v>
      </c>
      <c r="J332" s="124">
        <f t="shared" si="155"/>
        <v>3.0317713449605419</v>
      </c>
      <c r="K332" s="124">
        <f t="shared" si="155"/>
        <v>3.1228071882322821</v>
      </c>
      <c r="L332" s="124">
        <f t="shared" si="155"/>
        <v>3.2161887982583686</v>
      </c>
      <c r="M332" s="124">
        <f t="shared" si="155"/>
        <v>3.3277243321959999</v>
      </c>
      <c r="N332" s="124">
        <f t="shared" si="155"/>
        <v>3.4625871682298897</v>
      </c>
      <c r="O332" s="124">
        <f t="shared" si="155"/>
        <v>3.6236373971660205</v>
      </c>
      <c r="P332" s="124">
        <f t="shared" si="155"/>
        <v>3.798292902537955</v>
      </c>
      <c r="Q332" s="124">
        <f t="shared" si="155"/>
        <v>3.948388977087677</v>
      </c>
      <c r="R332" s="124">
        <f t="shared" ref="R332:V332" si="156">IF(R313=0,"",R313/R294)</f>
        <v>4.0425529827174955</v>
      </c>
      <c r="S332" s="124">
        <f t="shared" si="156"/>
        <v>4.117502907802379</v>
      </c>
      <c r="T332" s="124">
        <f t="shared" si="156"/>
        <v>4.1801264233407771</v>
      </c>
      <c r="U332" s="124">
        <f t="shared" si="156"/>
        <v>4.2371371001856035</v>
      </c>
      <c r="V332" s="124">
        <f t="shared" si="156"/>
        <v>4.2952657217728003</v>
      </c>
      <c r="W332" s="124">
        <f t="shared" ref="W332" si="157">IF(W313=0,"",W313/W294)</f>
        <v>4.3521744542800276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2.5141192823976986</v>
      </c>
      <c r="E333" s="111">
        <f t="shared" si="158"/>
        <v>2.5988628912268577</v>
      </c>
      <c r="F333" s="111">
        <f t="shared" si="158"/>
        <v>2.6836975122578228</v>
      </c>
      <c r="G333" s="111">
        <f t="shared" si="158"/>
        <v>2.7693382721292963</v>
      </c>
      <c r="H333" s="111">
        <f t="shared" si="158"/>
        <v>2.855693001004215</v>
      </c>
      <c r="I333" s="111">
        <f t="shared" si="158"/>
        <v>2.942933075519008</v>
      </c>
      <c r="J333" s="111">
        <f t="shared" si="158"/>
        <v>3.0317713449605419</v>
      </c>
      <c r="K333" s="111">
        <f t="shared" si="158"/>
        <v>3.1228071882322821</v>
      </c>
      <c r="L333" s="111">
        <f t="shared" si="158"/>
        <v>3.2161887982583686</v>
      </c>
      <c r="M333" s="111">
        <f t="shared" si="158"/>
        <v>3.3277243321959999</v>
      </c>
      <c r="N333" s="111">
        <f t="shared" si="158"/>
        <v>3.4625871682298897</v>
      </c>
      <c r="O333" s="111">
        <f t="shared" si="158"/>
        <v>3.6236373971660205</v>
      </c>
      <c r="P333" s="111">
        <f t="shared" si="158"/>
        <v>3.798292902537955</v>
      </c>
      <c r="Q333" s="111">
        <f t="shared" si="158"/>
        <v>3.948388977087677</v>
      </c>
      <c r="R333" s="111">
        <f t="shared" ref="R333:V333" si="159">IF(R314=0,"",R314/R295)</f>
        <v>4.0425529827174955</v>
      </c>
      <c r="S333" s="111">
        <f t="shared" si="159"/>
        <v>4.117502907802379</v>
      </c>
      <c r="T333" s="111">
        <f t="shared" si="159"/>
        <v>4.1801264233407771</v>
      </c>
      <c r="U333" s="111">
        <f t="shared" si="159"/>
        <v>4.2371371001856035</v>
      </c>
      <c r="V333" s="111">
        <f t="shared" si="159"/>
        <v>4.2952657217728003</v>
      </c>
      <c r="W333" s="111">
        <f t="shared" ref="W333" si="160">IF(W314=0,"",W314/W295)</f>
        <v>4.3521744542800276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0.709480050075876</v>
      </c>
      <c r="D334" s="124">
        <f t="shared" si="161"/>
        <v>0.69549580274275813</v>
      </c>
      <c r="E334" s="124">
        <f t="shared" si="161"/>
        <v>0.71025154458380502</v>
      </c>
      <c r="F334" s="124">
        <f t="shared" si="161"/>
        <v>0.71614667079454752</v>
      </c>
      <c r="G334" s="124">
        <f t="shared" si="161"/>
        <v>0.72596552225914945</v>
      </c>
      <c r="H334" s="124">
        <f t="shared" si="161"/>
        <v>0.73291548029642328</v>
      </c>
      <c r="I334" s="124">
        <f t="shared" si="161"/>
        <v>0.72633321246123284</v>
      </c>
      <c r="J334" s="124">
        <f t="shared" si="161"/>
        <v>0.75733362182836228</v>
      </c>
      <c r="K334" s="124">
        <f t="shared" si="161"/>
        <v>0.77052223238768369</v>
      </c>
      <c r="L334" s="124">
        <f t="shared" si="161"/>
        <v>0.76601558851194496</v>
      </c>
      <c r="M334" s="124">
        <f t="shared" si="161"/>
        <v>0.77480194992828422</v>
      </c>
      <c r="N334" s="124">
        <f t="shared" si="161"/>
        <v>0.78783780034752515</v>
      </c>
      <c r="O334" s="124">
        <f t="shared" si="161"/>
        <v>0.80326126390333652</v>
      </c>
      <c r="P334" s="124">
        <f t="shared" si="161"/>
        <v>0.8332489251391475</v>
      </c>
      <c r="Q334" s="124">
        <f t="shared" si="161"/>
        <v>0.85577099492826536</v>
      </c>
      <c r="R334" s="124">
        <f t="shared" ref="R334:V334" si="162">IF(R315=0,"",R315/R296)</f>
        <v>0.87594805256862496</v>
      </c>
      <c r="S334" s="124">
        <f t="shared" si="162"/>
        <v>0.88767327061564216</v>
      </c>
      <c r="T334" s="124">
        <f t="shared" si="162"/>
        <v>0.90099102832555311</v>
      </c>
      <c r="U334" s="124">
        <f t="shared" si="162"/>
        <v>0.91073683610724387</v>
      </c>
      <c r="V334" s="124">
        <f t="shared" si="162"/>
        <v>0.91722306696110323</v>
      </c>
      <c r="W334" s="124">
        <f t="shared" ref="W334" si="163">IF(W315=0,"",W315/W296)</f>
        <v>0.92228918798844872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0.68876257761899573</v>
      </c>
      <c r="D335" s="111">
        <f t="shared" si="164"/>
        <v>0.69443318344944005</v>
      </c>
      <c r="E335" s="111">
        <f t="shared" si="164"/>
        <v>0.7003489674029203</v>
      </c>
      <c r="F335" s="111">
        <f t="shared" si="164"/>
        <v>0.70631256832713618</v>
      </c>
      <c r="G335" s="111">
        <f t="shared" si="164"/>
        <v>0.71249996112064462</v>
      </c>
      <c r="H335" s="111">
        <f t="shared" si="164"/>
        <v>0.71888732120735044</v>
      </c>
      <c r="I335" s="111">
        <f t="shared" si="164"/>
        <v>0.72551570004894916</v>
      </c>
      <c r="J335" s="111">
        <f t="shared" si="164"/>
        <v>0.73255856568134659</v>
      </c>
      <c r="K335" s="111">
        <f t="shared" si="164"/>
        <v>0.74016056413413189</v>
      </c>
      <c r="L335" s="111">
        <f t="shared" si="164"/>
        <v>0.74835542178328807</v>
      </c>
      <c r="M335" s="111">
        <f t="shared" si="164"/>
        <v>0.76074815057498746</v>
      </c>
      <c r="N335" s="111">
        <f t="shared" si="164"/>
        <v>0.77844840829837736</v>
      </c>
      <c r="O335" s="111">
        <f t="shared" si="164"/>
        <v>0.80227554206812468</v>
      </c>
      <c r="P335" s="111">
        <f t="shared" si="164"/>
        <v>0.83000221708340849</v>
      </c>
      <c r="Q335" s="111">
        <f t="shared" si="164"/>
        <v>0.85464084688932085</v>
      </c>
      <c r="R335" s="111">
        <f t="shared" ref="R335:V335" si="165">IF(R316=0,"",R316/R297)</f>
        <v>0.87084136915463795</v>
      </c>
      <c r="S335" s="111">
        <f t="shared" si="165"/>
        <v>0.88562330241036125</v>
      </c>
      <c r="T335" s="111">
        <f t="shared" si="165"/>
        <v>0.89860290925406872</v>
      </c>
      <c r="U335" s="111">
        <f t="shared" si="165"/>
        <v>0.90935263929348875</v>
      </c>
      <c r="V335" s="111">
        <f t="shared" si="165"/>
        <v>0.91740332217568399</v>
      </c>
      <c r="W335" s="111">
        <f t="shared" ref="W335" si="166">IF(W316=0,"",W316/W297)</f>
        <v>0.92155839878342349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0.84256070466135435</v>
      </c>
      <c r="D336" s="111">
        <f t="shared" si="167"/>
        <v>0.8422496154899497</v>
      </c>
      <c r="E336" s="111">
        <f t="shared" si="167"/>
        <v>0.84599213934054762</v>
      </c>
      <c r="F336" s="111">
        <f t="shared" si="167"/>
        <v>0.84099745738062825</v>
      </c>
      <c r="G336" s="111">
        <f t="shared" si="167"/>
        <v>0.8470204086544536</v>
      </c>
      <c r="H336" s="111">
        <f t="shared" si="167"/>
        <v>0.85220476504527287</v>
      </c>
      <c r="I336" s="111">
        <f t="shared" si="167"/>
        <v>0.84304095135605062</v>
      </c>
      <c r="J336" s="111">
        <f t="shared" si="167"/>
        <v>0.8603085541525699</v>
      </c>
      <c r="K336" s="111">
        <f t="shared" si="167"/>
        <v>0.86332994634096405</v>
      </c>
      <c r="L336" s="111">
        <f t="shared" si="167"/>
        <v>0.86911300518937473</v>
      </c>
      <c r="M336" s="111" t="str">
        <f t="shared" si="167"/>
        <v/>
      </c>
      <c r="N336" s="111">
        <f t="shared" si="167"/>
        <v>0.8823017950720522</v>
      </c>
      <c r="O336" s="111">
        <f t="shared" si="167"/>
        <v>0.89228879599059518</v>
      </c>
      <c r="P336" s="111">
        <f t="shared" si="167"/>
        <v>0.91776085989093414</v>
      </c>
      <c r="Q336" s="111">
        <f t="shared" si="167"/>
        <v>0.93152937796133783</v>
      </c>
      <c r="R336" s="111">
        <f t="shared" ref="R336:V336" si="168">IF(R317=0,"",R317/R298)</f>
        <v>0.93889359333687628</v>
      </c>
      <c r="S336" s="111">
        <f t="shared" si="168"/>
        <v>0.94328981880101492</v>
      </c>
      <c r="T336" s="111">
        <f t="shared" si="168"/>
        <v>0.95396899778144484</v>
      </c>
      <c r="U336" s="111">
        <f t="shared" si="168"/>
        <v>0.95860722103776563</v>
      </c>
      <c r="V336" s="111">
        <f t="shared" si="168"/>
        <v>0.96458929936910376</v>
      </c>
      <c r="W336" s="111">
        <f t="shared" ref="W336" si="169">IF(W317=0,"",W317/W298)</f>
        <v>0.96277510968939251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0.68876257761899573</v>
      </c>
      <c r="D337" s="112">
        <f t="shared" si="170"/>
        <v>0.69443318344944005</v>
      </c>
      <c r="E337" s="112">
        <f t="shared" si="170"/>
        <v>0.7003489674029203</v>
      </c>
      <c r="F337" s="112">
        <f t="shared" si="170"/>
        <v>0.70631256832713618</v>
      </c>
      <c r="G337" s="112">
        <f t="shared" si="170"/>
        <v>0.71249996112064473</v>
      </c>
      <c r="H337" s="112">
        <f t="shared" si="170"/>
        <v>0.71888732120735033</v>
      </c>
      <c r="I337" s="112">
        <f t="shared" si="170"/>
        <v>0.72551570004894927</v>
      </c>
      <c r="J337" s="112">
        <f t="shared" si="170"/>
        <v>0.73255856568134647</v>
      </c>
      <c r="K337" s="112">
        <f t="shared" si="170"/>
        <v>0.74016056413413189</v>
      </c>
      <c r="L337" s="112">
        <f t="shared" si="170"/>
        <v>0.74835542178328807</v>
      </c>
      <c r="M337" s="112" t="str">
        <f t="shared" si="170"/>
        <v/>
      </c>
      <c r="N337" s="112">
        <f t="shared" si="170"/>
        <v>0.77844840829837736</v>
      </c>
      <c r="O337" s="112">
        <f t="shared" si="170"/>
        <v>0.80227554206812468</v>
      </c>
      <c r="P337" s="112">
        <f t="shared" si="170"/>
        <v>0.83000221708340849</v>
      </c>
      <c r="Q337" s="112">
        <f t="shared" si="170"/>
        <v>0.85464084688932085</v>
      </c>
      <c r="R337" s="112">
        <f t="shared" ref="R337:V337" si="171">IF(R318=0,"",R318/R299)</f>
        <v>0.87084136915463795</v>
      </c>
      <c r="S337" s="112">
        <f t="shared" si="171"/>
        <v>0.88562330241036125</v>
      </c>
      <c r="T337" s="112">
        <f t="shared" si="171"/>
        <v>0.89860290925406883</v>
      </c>
      <c r="U337" s="112">
        <f t="shared" si="171"/>
        <v>0.90935263929348875</v>
      </c>
      <c r="V337" s="112">
        <f t="shared" si="171"/>
        <v>0.91740332217568399</v>
      </c>
      <c r="W337" s="112">
        <f t="shared" ref="W337" si="172">IF(W318=0,"",W318/W299)</f>
        <v>0.92155839878342349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0.77625627360508975</v>
      </c>
      <c r="D339" s="112">
        <f t="shared" si="176"/>
        <v>0.77728714299572677</v>
      </c>
      <c r="E339" s="112">
        <f t="shared" si="176"/>
        <v>0.77839730082130365</v>
      </c>
      <c r="F339" s="112">
        <f t="shared" si="176"/>
        <v>0.77951812272683929</v>
      </c>
      <c r="G339" s="112">
        <f t="shared" si="176"/>
        <v>0.78071260017044242</v>
      </c>
      <c r="H339" s="112">
        <f t="shared" si="176"/>
        <v>0.78197367265657802</v>
      </c>
      <c r="I339" s="112" t="str">
        <f t="shared" si="176"/>
        <v/>
      </c>
      <c r="J339" s="112">
        <f t="shared" si="176"/>
        <v>0.78481048956675148</v>
      </c>
      <c r="K339" s="112">
        <f t="shared" si="176"/>
        <v>0.78651009996613308</v>
      </c>
      <c r="L339" s="112">
        <f t="shared" si="176"/>
        <v>0.78843694512547491</v>
      </c>
      <c r="M339" s="112">
        <f t="shared" si="176"/>
        <v>0.79192615878362294</v>
      </c>
      <c r="N339" s="112">
        <f t="shared" si="176"/>
        <v>0.79756437864609031</v>
      </c>
      <c r="O339" s="112" t="str">
        <f t="shared" si="176"/>
        <v/>
      </c>
      <c r="P339" s="112" t="str">
        <f t="shared" si="176"/>
        <v/>
      </c>
      <c r="Q339" s="112">
        <f t="shared" si="176"/>
        <v>0.82811314311122963</v>
      </c>
      <c r="R339" s="112">
        <f t="shared" ref="R339:V339" si="177">IF(R320=0,"",R320/R301)</f>
        <v>0.83592717396286853</v>
      </c>
      <c r="S339" s="112">
        <f t="shared" si="177"/>
        <v>0.84366417033693031</v>
      </c>
      <c r="T339" s="112">
        <f t="shared" si="177"/>
        <v>0.85116190179147466</v>
      </c>
      <c r="U339" s="112">
        <f t="shared" si="177"/>
        <v>0.85820505844539963</v>
      </c>
      <c r="V339" s="112">
        <f t="shared" si="177"/>
        <v>0.86446331183166125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0.89360488390393678</v>
      </c>
      <c r="D340" s="113">
        <f t="shared" si="179"/>
        <v>0.89130078254409473</v>
      </c>
      <c r="E340" s="113">
        <f t="shared" si="179"/>
        <v>0.89198427052230156</v>
      </c>
      <c r="F340" s="113">
        <f t="shared" si="179"/>
        <v>0.88605942253880254</v>
      </c>
      <c r="G340" s="113">
        <f t="shared" si="179"/>
        <v>0.88843296478210421</v>
      </c>
      <c r="H340" s="113">
        <f t="shared" si="179"/>
        <v>0.89011210590744594</v>
      </c>
      <c r="I340" s="113" t="str">
        <f t="shared" si="179"/>
        <v/>
      </c>
      <c r="J340" s="113">
        <f t="shared" si="179"/>
        <v>0.89146103317614012</v>
      </c>
      <c r="K340" s="113">
        <f t="shared" si="179"/>
        <v>0.89103130942354303</v>
      </c>
      <c r="L340" s="113">
        <f t="shared" si="179"/>
        <v>0.89294424875425538</v>
      </c>
      <c r="M340" s="113">
        <f t="shared" si="179"/>
        <v>0.89060458207292903</v>
      </c>
      <c r="N340" s="113">
        <f t="shared" si="179"/>
        <v>0.89352610208102912</v>
      </c>
      <c r="O340" s="113" t="str">
        <f t="shared" si="179"/>
        <v/>
      </c>
      <c r="P340" s="113" t="str">
        <f t="shared" si="179"/>
        <v/>
      </c>
      <c r="Q340" s="113">
        <f t="shared" si="179"/>
        <v>0.91782164307897973</v>
      </c>
      <c r="R340" s="113">
        <f t="shared" ref="R340:V340" si="180">IF(R321=0,"",R321/R302)</f>
        <v>0.92095802885512723</v>
      </c>
      <c r="S340" s="113">
        <f t="shared" si="180"/>
        <v>0.92042761336534074</v>
      </c>
      <c r="T340" s="113">
        <f t="shared" si="180"/>
        <v>0.93045914818842457</v>
      </c>
      <c r="U340" s="113">
        <f t="shared" si="180"/>
        <v>0.93348274914468155</v>
      </c>
      <c r="V340" s="113">
        <f t="shared" si="180"/>
        <v>0.94047372259716133</v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0.77625627360508975</v>
      </c>
      <c r="D341" s="111">
        <f t="shared" si="182"/>
        <v>0.77728714299572677</v>
      </c>
      <c r="E341" s="111">
        <f t="shared" si="182"/>
        <v>0.77839730082130376</v>
      </c>
      <c r="F341" s="111">
        <f t="shared" si="182"/>
        <v>0.77951812272683929</v>
      </c>
      <c r="G341" s="111">
        <f t="shared" si="182"/>
        <v>0.78071260017044242</v>
      </c>
      <c r="H341" s="111">
        <f t="shared" si="182"/>
        <v>0.78197367265657802</v>
      </c>
      <c r="I341" s="111" t="str">
        <f t="shared" si="182"/>
        <v/>
      </c>
      <c r="J341" s="111">
        <f t="shared" si="182"/>
        <v>0.78481048956675137</v>
      </c>
      <c r="K341" s="111">
        <f t="shared" si="182"/>
        <v>0.78651009996613297</v>
      </c>
      <c r="L341" s="111">
        <f t="shared" si="182"/>
        <v>0.78843694512547491</v>
      </c>
      <c r="M341" s="111">
        <f t="shared" si="182"/>
        <v>0.79192615878362294</v>
      </c>
      <c r="N341" s="111">
        <f t="shared" si="182"/>
        <v>0.79756437864609031</v>
      </c>
      <c r="O341" s="111" t="str">
        <f t="shared" si="182"/>
        <v/>
      </c>
      <c r="P341" s="111" t="str">
        <f t="shared" si="182"/>
        <v/>
      </c>
      <c r="Q341" s="111">
        <f t="shared" si="182"/>
        <v>0.82811314311122963</v>
      </c>
      <c r="R341" s="111">
        <f t="shared" ref="R341:V341" si="183">IF(R322=0,"",R322/R303)</f>
        <v>0.83592717396286853</v>
      </c>
      <c r="S341" s="111">
        <f t="shared" si="183"/>
        <v>0.84366417033693031</v>
      </c>
      <c r="T341" s="111">
        <f t="shared" si="183"/>
        <v>0.85116190179147477</v>
      </c>
      <c r="U341" s="111">
        <f t="shared" si="183"/>
        <v>0.85820505844539963</v>
      </c>
      <c r="V341" s="111">
        <f t="shared" si="183"/>
        <v>0.86446331183166125</v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0.77390751086642873</v>
      </c>
      <c r="D343" s="124">
        <f t="shared" si="188"/>
        <v>0.77396914984991572</v>
      </c>
      <c r="E343" s="124">
        <f t="shared" si="188"/>
        <v>0.77538332360338269</v>
      </c>
      <c r="F343" s="124">
        <f t="shared" si="188"/>
        <v>0.77692071539959351</v>
      </c>
      <c r="G343" s="124">
        <f t="shared" si="188"/>
        <v>0.778351992917939</v>
      </c>
      <c r="H343" s="124">
        <f t="shared" si="188"/>
        <v>0.77977627979901198</v>
      </c>
      <c r="I343" s="124">
        <f t="shared" si="188"/>
        <v>0.78133500925622679</v>
      </c>
      <c r="J343" s="124">
        <f t="shared" si="188"/>
        <v>0.77990161566739824</v>
      </c>
      <c r="K343" s="124">
        <f t="shared" si="188"/>
        <v>0.78124429936551754</v>
      </c>
      <c r="L343" s="124">
        <f t="shared" si="188"/>
        <v>0.7831109361611337</v>
      </c>
      <c r="M343" s="124">
        <f t="shared" si="188"/>
        <v>0.78398616402160692</v>
      </c>
      <c r="N343" s="124">
        <f t="shared" si="188"/>
        <v>0.78730464891105956</v>
      </c>
      <c r="O343" s="124">
        <f t="shared" si="188"/>
        <v>0.7910429027682786</v>
      </c>
      <c r="P343" s="124">
        <f t="shared" si="188"/>
        <v>0.79926354931441712</v>
      </c>
      <c r="Q343" s="124">
        <f t="shared" si="188"/>
        <v>0.80839833841260289</v>
      </c>
      <c r="R343" s="124">
        <f t="shared" ref="R343:V343" si="189">IF(R324=0,"",R324/R305)</f>
        <v>0.81769493720208508</v>
      </c>
      <c r="S343" s="124">
        <f t="shared" si="189"/>
        <v>0.82749665336558553</v>
      </c>
      <c r="T343" s="124">
        <f t="shared" si="189"/>
        <v>0.83762275999652736</v>
      </c>
      <c r="U343" s="124">
        <f t="shared" si="189"/>
        <v>0.84643193935121963</v>
      </c>
      <c r="V343" s="124">
        <f t="shared" si="189"/>
        <v>0.86127434080188259</v>
      </c>
      <c r="W343" s="124">
        <f t="shared" ref="W343" si="190">IF(W324=0,"",W324/W305)</f>
        <v>0.87132799701902997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0.62101829556398402</v>
      </c>
      <c r="D344" s="111">
        <f t="shared" si="191"/>
        <v>0.62117942258430259</v>
      </c>
      <c r="E344" s="111">
        <f t="shared" si="191"/>
        <v>0.62133827722259238</v>
      </c>
      <c r="F344" s="111">
        <f t="shared" si="191"/>
        <v>0.62149682199060552</v>
      </c>
      <c r="G344" s="111">
        <f t="shared" si="191"/>
        <v>0.62165327402842963</v>
      </c>
      <c r="H344" s="111">
        <f t="shared" si="191"/>
        <v>0.62180785153542084</v>
      </c>
      <c r="I344" s="111">
        <f t="shared" si="191"/>
        <v>0.62196011521484462</v>
      </c>
      <c r="J344" s="111">
        <f t="shared" si="191"/>
        <v>0.62210826542303765</v>
      </c>
      <c r="K344" s="111">
        <f t="shared" si="191"/>
        <v>0.62225077198952294</v>
      </c>
      <c r="L344" s="111">
        <f t="shared" si="191"/>
        <v>0.62238722553096448</v>
      </c>
      <c r="M344" s="111">
        <f t="shared" si="191"/>
        <v>0.62246065560234665</v>
      </c>
      <c r="N344" s="111">
        <f t="shared" si="191"/>
        <v>0.62246065560234665</v>
      </c>
      <c r="O344" s="111">
        <f t="shared" si="191"/>
        <v>0.62246065560234665</v>
      </c>
      <c r="P344" s="111">
        <f t="shared" si="191"/>
        <v>0.62246065560234665</v>
      </c>
      <c r="Q344" s="111">
        <f t="shared" si="191"/>
        <v>0.62246065560234665</v>
      </c>
      <c r="R344" s="111">
        <f t="shared" ref="R344:V344" si="192">IF(R325=0,"",R325/R306)</f>
        <v>0.62292456465255475</v>
      </c>
      <c r="S344" s="111">
        <f t="shared" si="192"/>
        <v>0.62368316105950639</v>
      </c>
      <c r="T344" s="111">
        <f t="shared" si="192"/>
        <v>0.62456819020094945</v>
      </c>
      <c r="U344" s="111">
        <f t="shared" si="192"/>
        <v>0.62548482752601564</v>
      </c>
      <c r="V344" s="111">
        <f t="shared" si="192"/>
        <v>0.62633824848383568</v>
      </c>
      <c r="W344" s="111">
        <f t="shared" ref="W344" si="193">IF(W325=0,"",W325/W306)</f>
        <v>0.62712845307440956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0.77560244913429854</v>
      </c>
      <c r="D345" s="45">
        <f t="shared" si="194"/>
        <v>0.77690942615596326</v>
      </c>
      <c r="E345" s="45">
        <f t="shared" si="194"/>
        <v>0.77826473202001623</v>
      </c>
      <c r="F345" s="45">
        <f t="shared" si="194"/>
        <v>0.77962662818075845</v>
      </c>
      <c r="G345" s="45">
        <f t="shared" si="194"/>
        <v>0.78103303236268384</v>
      </c>
      <c r="H345" s="45">
        <f t="shared" si="194"/>
        <v>0.78247930391903431</v>
      </c>
      <c r="I345" s="45">
        <f t="shared" si="194"/>
        <v>0.78397478577823299</v>
      </c>
      <c r="J345" s="45">
        <f t="shared" si="194"/>
        <v>0.78555775262027339</v>
      </c>
      <c r="K345" s="45">
        <f t="shared" si="194"/>
        <v>0.78726074799058698</v>
      </c>
      <c r="L345" s="45">
        <f t="shared" si="194"/>
        <v>0.78909247862179499</v>
      </c>
      <c r="M345" s="45">
        <f t="shared" si="194"/>
        <v>0.79158460725550395</v>
      </c>
      <c r="N345" s="45">
        <f t="shared" si="194"/>
        <v>0.79488788882673578</v>
      </c>
      <c r="O345" s="45">
        <f t="shared" si="194"/>
        <v>0.79936888082037838</v>
      </c>
      <c r="P345" s="45">
        <f t="shared" si="194"/>
        <v>0.80522010253588128</v>
      </c>
      <c r="Q345" s="45">
        <f t="shared" si="194"/>
        <v>0.8127615477518576</v>
      </c>
      <c r="R345" s="45">
        <f t="shared" ref="R345:V345" si="195">IF(R326=0,"",R326/R307)</f>
        <v>0.82302052111649326</v>
      </c>
      <c r="S345" s="45">
        <f t="shared" si="195"/>
        <v>0.83582467941454308</v>
      </c>
      <c r="T345" s="45">
        <f t="shared" si="195"/>
        <v>0.84959122619980154</v>
      </c>
      <c r="U345" s="45">
        <f t="shared" si="195"/>
        <v>0.8627373650261031</v>
      </c>
      <c r="V345" s="45">
        <f t="shared" si="195"/>
        <v>0.87368029944726444</v>
      </c>
      <c r="W345" s="45">
        <f t="shared" ref="W345" si="196">IF(W326=0,"",W326/W307)</f>
        <v>0.88186404411964803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1807.7451428610664</v>
      </c>
      <c r="D347" s="117">
        <f t="shared" si="197"/>
        <v>1790.0444437538545</v>
      </c>
      <c r="E347" s="117">
        <f t="shared" si="197"/>
        <v>1667.4200557923473</v>
      </c>
      <c r="F347" s="117">
        <f t="shared" si="197"/>
        <v>1378.785381782558</v>
      </c>
      <c r="G347" s="117">
        <f t="shared" si="197"/>
        <v>1212.8102929837692</v>
      </c>
      <c r="H347" s="117">
        <f t="shared" si="197"/>
        <v>1206.7710320058272</v>
      </c>
      <c r="I347" s="117">
        <f t="shared" si="197"/>
        <v>1116.4913747469388</v>
      </c>
      <c r="J347" s="117">
        <f t="shared" si="197"/>
        <v>1302.179879978632</v>
      </c>
      <c r="K347" s="117">
        <f t="shared" si="197"/>
        <v>1098.1364854957067</v>
      </c>
      <c r="L347" s="117">
        <f t="shared" si="197"/>
        <v>1433.8660766819964</v>
      </c>
      <c r="M347" s="117">
        <f t="shared" si="197"/>
        <v>792.03163854933996</v>
      </c>
      <c r="N347" s="117">
        <f t="shared" si="197"/>
        <v>1221.4593038842991</v>
      </c>
      <c r="O347" s="117">
        <f t="shared" si="197"/>
        <v>903.3866603344901</v>
      </c>
      <c r="P347" s="117">
        <f t="shared" si="197"/>
        <v>1100.339562410963</v>
      </c>
      <c r="Q347" s="117">
        <f t="shared" si="197"/>
        <v>1994.5107956788318</v>
      </c>
      <c r="R347" s="117">
        <f t="shared" ref="R347:V347" si="198">R348+R351+R353+R362</f>
        <v>1421.3757291673039</v>
      </c>
      <c r="S347" s="117">
        <f t="shared" si="198"/>
        <v>1116.2002724310109</v>
      </c>
      <c r="T347" s="117">
        <f t="shared" si="198"/>
        <v>1024.2296271380549</v>
      </c>
      <c r="U347" s="117">
        <f t="shared" si="198"/>
        <v>794.19463999836421</v>
      </c>
      <c r="V347" s="117">
        <f t="shared" si="198"/>
        <v>779.07849213351142</v>
      </c>
      <c r="W347" s="117">
        <f t="shared" ref="W347" si="199">W348+W351+W353+W362</f>
        <v>888.53409968669666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1608.8549701102843</v>
      </c>
      <c r="D348" s="122">
        <f t="shared" si="200"/>
        <v>1522.7350067846335</v>
      </c>
      <c r="E348" s="122">
        <f t="shared" si="200"/>
        <v>1427.0857122829846</v>
      </c>
      <c r="F348" s="122">
        <f t="shared" si="200"/>
        <v>1182.6796526152989</v>
      </c>
      <c r="G348" s="122">
        <f t="shared" si="200"/>
        <v>1032.541667877389</v>
      </c>
      <c r="H348" s="122">
        <f t="shared" si="200"/>
        <v>1005.4898572759673</v>
      </c>
      <c r="I348" s="122">
        <f t="shared" si="200"/>
        <v>879.91676935136843</v>
      </c>
      <c r="J348" s="122">
        <f t="shared" si="200"/>
        <v>1075.2547673924548</v>
      </c>
      <c r="K348" s="122">
        <f t="shared" si="200"/>
        <v>937.68486589933093</v>
      </c>
      <c r="L348" s="122">
        <f t="shared" si="200"/>
        <v>1237.3644953213502</v>
      </c>
      <c r="M348" s="122">
        <f t="shared" si="200"/>
        <v>667.99229108626946</v>
      </c>
      <c r="N348" s="122">
        <f t="shared" si="200"/>
        <v>1039.6934938845966</v>
      </c>
      <c r="O348" s="122">
        <f t="shared" si="200"/>
        <v>771.17703993035059</v>
      </c>
      <c r="P348" s="122">
        <f t="shared" si="200"/>
        <v>911.26663984354991</v>
      </c>
      <c r="Q348" s="122">
        <f t="shared" si="200"/>
        <v>1651.48618562811</v>
      </c>
      <c r="R348" s="122">
        <f t="shared" ref="R348:V348" si="201">SUM(R349:R350)</f>
        <v>1155.3185737464714</v>
      </c>
      <c r="S348" s="122">
        <f t="shared" si="201"/>
        <v>880.35190583382723</v>
      </c>
      <c r="T348" s="122">
        <f t="shared" si="201"/>
        <v>797.80145636377927</v>
      </c>
      <c r="U348" s="122">
        <f t="shared" si="201"/>
        <v>624.11307814475504</v>
      </c>
      <c r="V348" s="122">
        <f t="shared" si="201"/>
        <v>641.19517537022318</v>
      </c>
      <c r="W348" s="122">
        <f t="shared" ref="W348" si="202">SUM(W349:W350)</f>
        <v>668.99299407055014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1608.8549701102843</v>
      </c>
      <c r="D349" s="98">
        <v>1522.7350067846335</v>
      </c>
      <c r="E349" s="98">
        <v>1427.0857122829846</v>
      </c>
      <c r="F349" s="98">
        <v>1182.6796526152989</v>
      </c>
      <c r="G349" s="98">
        <v>1032.541667877389</v>
      </c>
      <c r="H349" s="98">
        <v>1005.4898572759673</v>
      </c>
      <c r="I349" s="98">
        <v>879.91676935136843</v>
      </c>
      <c r="J349" s="98">
        <v>1075.2547673924548</v>
      </c>
      <c r="K349" s="98">
        <v>937.68486589933093</v>
      </c>
      <c r="L349" s="98">
        <v>1237.3644953213502</v>
      </c>
      <c r="M349" s="98">
        <v>667.99229108626946</v>
      </c>
      <c r="N349" s="98">
        <v>1039.6934938845966</v>
      </c>
      <c r="O349" s="98">
        <v>771.17703993035059</v>
      </c>
      <c r="P349" s="98">
        <v>911.26663984354991</v>
      </c>
      <c r="Q349" s="98">
        <v>1651.48618562811</v>
      </c>
      <c r="R349" s="98">
        <v>1155.3185737464714</v>
      </c>
      <c r="S349" s="98">
        <v>880.35190583382723</v>
      </c>
      <c r="T349" s="98">
        <v>797.80145636377927</v>
      </c>
      <c r="U349" s="98">
        <v>624.11307814475504</v>
      </c>
      <c r="V349" s="98">
        <v>641.19517537022318</v>
      </c>
      <c r="W349" s="98">
        <v>668.99299407055014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197.93936852651819</v>
      </c>
      <c r="D353" s="122">
        <v>265.52154116486611</v>
      </c>
      <c r="E353" s="122">
        <v>238.6465538742967</v>
      </c>
      <c r="F353" s="122">
        <v>194.74235104523964</v>
      </c>
      <c r="G353" s="122">
        <v>178.97622420239639</v>
      </c>
      <c r="H353" s="122">
        <v>199.78364833014078</v>
      </c>
      <c r="I353" s="122">
        <v>235.2503215785575</v>
      </c>
      <c r="J353" s="122">
        <v>223.32888752435497</v>
      </c>
      <c r="K353" s="122">
        <v>157.73412649346886</v>
      </c>
      <c r="L353" s="122">
        <v>193.40811605321426</v>
      </c>
      <c r="M353" s="122">
        <v>121.88681293620638</v>
      </c>
      <c r="N353" s="122">
        <v>178.6721487055033</v>
      </c>
      <c r="O353" s="122">
        <v>129.99042594541456</v>
      </c>
      <c r="P353" s="122">
        <v>186.78673908546958</v>
      </c>
      <c r="Q353" s="122">
        <v>340.17396413137249</v>
      </c>
      <c r="R353" s="122">
        <v>263.28982368734597</v>
      </c>
      <c r="S353" s="122">
        <v>231.98648870898043</v>
      </c>
      <c r="T353" s="122">
        <v>221.97489540732639</v>
      </c>
      <c r="U353" s="122">
        <v>165.88450470245053</v>
      </c>
      <c r="V353" s="122">
        <v>134.96812275187074</v>
      </c>
      <c r="W353" s="122">
        <v>216.59425249039114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197.3833480410913</v>
      </c>
      <c r="D354" s="98">
        <v>264.91205491604671</v>
      </c>
      <c r="E354" s="98">
        <v>237.4352897626938</v>
      </c>
      <c r="F354" s="98">
        <v>194.45820920644027</v>
      </c>
      <c r="G354" s="98">
        <v>178.12807918083274</v>
      </c>
      <c r="H354" s="98">
        <v>198.80706602553713</v>
      </c>
      <c r="I354" s="98">
        <v>234.31177105563546</v>
      </c>
      <c r="J354" s="98">
        <v>222.25583894080953</v>
      </c>
      <c r="K354" s="98">
        <v>156.45073279115979</v>
      </c>
      <c r="L354" s="98">
        <v>192.9800350026949</v>
      </c>
      <c r="M354" s="98">
        <v>121.88681293620638</v>
      </c>
      <c r="N354" s="98">
        <v>177.61543624654976</v>
      </c>
      <c r="O354" s="98">
        <v>129.21107999017454</v>
      </c>
      <c r="P354" s="98">
        <v>183.37866286294346</v>
      </c>
      <c r="Q354" s="98">
        <v>337.90967259422865</v>
      </c>
      <c r="R354" s="98">
        <v>261.06283293638654</v>
      </c>
      <c r="S354" s="98">
        <v>231.68828362060236</v>
      </c>
      <c r="T354" s="98">
        <v>219.37357354806184</v>
      </c>
      <c r="U354" s="98">
        <v>164.81941820346745</v>
      </c>
      <c r="V354" s="98">
        <v>134.36767760472875</v>
      </c>
      <c r="W354" s="98">
        <v>214.75467664194616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0.5560204854268973</v>
      </c>
      <c r="D355" s="98">
        <v>0.60948624881938052</v>
      </c>
      <c r="E355" s="98">
        <v>1.2112641116029004</v>
      </c>
      <c r="F355" s="98">
        <v>0.28414183879936911</v>
      </c>
      <c r="G355" s="98">
        <v>0.84814502156366334</v>
      </c>
      <c r="H355" s="98">
        <v>0.9765823046036437</v>
      </c>
      <c r="I355" s="98">
        <v>0.93855052292204288</v>
      </c>
      <c r="J355" s="98">
        <v>1.0730485835454471</v>
      </c>
      <c r="K355" s="98">
        <v>1.2833937023090616</v>
      </c>
      <c r="L355" s="98">
        <v>0.42808105051933881</v>
      </c>
      <c r="M355" s="98">
        <v>0</v>
      </c>
      <c r="N355" s="98">
        <v>1.0567124589535277</v>
      </c>
      <c r="O355" s="98">
        <v>0.7793459552400247</v>
      </c>
      <c r="P355" s="98">
        <v>3.4080762225261263</v>
      </c>
      <c r="Q355" s="98">
        <v>2.2642915371438543</v>
      </c>
      <c r="R355" s="98">
        <v>2.2269907509594531</v>
      </c>
      <c r="S355" s="98">
        <v>0.29820508837806431</v>
      </c>
      <c r="T355" s="98">
        <v>2.6013218592645351</v>
      </c>
      <c r="U355" s="98">
        <v>1.0650864989830717</v>
      </c>
      <c r="V355" s="98">
        <v>0.60044514714199038</v>
      </c>
      <c r="W355" s="98">
        <v>1.8395758484449798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0.5560204854268973</v>
      </c>
      <c r="D356" s="101">
        <v>0.60948624881938052</v>
      </c>
      <c r="E356" s="101">
        <v>1.2112641116029004</v>
      </c>
      <c r="F356" s="101">
        <v>0.28414183879936911</v>
      </c>
      <c r="G356" s="101">
        <v>0.84814502156366334</v>
      </c>
      <c r="H356" s="101">
        <v>0.9765823046036437</v>
      </c>
      <c r="I356" s="101">
        <v>0.93855052292204288</v>
      </c>
      <c r="J356" s="101">
        <v>1.0730485835454471</v>
      </c>
      <c r="K356" s="101">
        <v>1.2833937023090616</v>
      </c>
      <c r="L356" s="101">
        <v>0.42808105051933881</v>
      </c>
      <c r="M356" s="101">
        <v>0</v>
      </c>
      <c r="N356" s="101">
        <v>1.0567124589535277</v>
      </c>
      <c r="O356" s="101">
        <v>0.7793459552400247</v>
      </c>
      <c r="P356" s="101">
        <v>3.4080762225261263</v>
      </c>
      <c r="Q356" s="101">
        <v>2.2642915371438543</v>
      </c>
      <c r="R356" s="101">
        <v>2.2269907509594531</v>
      </c>
      <c r="S356" s="101">
        <v>0.29820508837806431</v>
      </c>
      <c r="T356" s="101">
        <v>2.6013218592645351</v>
      </c>
      <c r="U356" s="101">
        <v>1.0650864989830717</v>
      </c>
      <c r="V356" s="101">
        <v>0.60044514714199038</v>
      </c>
      <c r="W356" s="101">
        <v>1.8395758484449798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0.95080422426403988</v>
      </c>
      <c r="D362" s="122">
        <v>1.7878958043547919</v>
      </c>
      <c r="E362" s="122">
        <v>1.6877896350661152</v>
      </c>
      <c r="F362" s="122">
        <v>1.3633781220193879</v>
      </c>
      <c r="G362" s="122">
        <v>1.292400903983659</v>
      </c>
      <c r="H362" s="122">
        <v>1.4975263997192054</v>
      </c>
      <c r="I362" s="122">
        <v>1.3242838170128628</v>
      </c>
      <c r="J362" s="122">
        <v>3.5962250618222544</v>
      </c>
      <c r="K362" s="122">
        <v>2.71749310290696</v>
      </c>
      <c r="L362" s="122">
        <v>3.0934653074320617</v>
      </c>
      <c r="M362" s="122">
        <v>2.1525345268640557</v>
      </c>
      <c r="N362" s="122">
        <v>3.0936612941991788</v>
      </c>
      <c r="O362" s="122">
        <v>2.2191944587249828</v>
      </c>
      <c r="P362" s="122">
        <v>2.286183481943433</v>
      </c>
      <c r="Q362" s="122">
        <v>2.850645919349228</v>
      </c>
      <c r="R362" s="122">
        <v>2.7673317334866598</v>
      </c>
      <c r="S362" s="122">
        <v>3.8618778882032418</v>
      </c>
      <c r="T362" s="122">
        <v>4.4532753669492076</v>
      </c>
      <c r="U362" s="122">
        <v>4.1970571511586732</v>
      </c>
      <c r="V362" s="122">
        <v>2.9151940114174582</v>
      </c>
      <c r="W362" s="122">
        <v>2.9468531257554376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0.95080422426403988</v>
      </c>
      <c r="D363" s="98">
        <v>1.7878958043547919</v>
      </c>
      <c r="E363" s="98">
        <v>1.6877896350661152</v>
      </c>
      <c r="F363" s="98">
        <v>1.3633781220193879</v>
      </c>
      <c r="G363" s="98">
        <v>1.292400903983659</v>
      </c>
      <c r="H363" s="98">
        <v>1.4975263997192054</v>
      </c>
      <c r="I363" s="98">
        <v>1.3242838170128628</v>
      </c>
      <c r="J363" s="98">
        <v>3.5962250618222544</v>
      </c>
      <c r="K363" s="98">
        <v>2.71749310290696</v>
      </c>
      <c r="L363" s="98">
        <v>3.0934653074320617</v>
      </c>
      <c r="M363" s="98">
        <v>2.1525345268640557</v>
      </c>
      <c r="N363" s="98">
        <v>3.0936612941991788</v>
      </c>
      <c r="O363" s="98">
        <v>2.2191944587249828</v>
      </c>
      <c r="P363" s="98">
        <v>2.286183481943433</v>
      </c>
      <c r="Q363" s="98">
        <v>2.850645919349228</v>
      </c>
      <c r="R363" s="98">
        <v>2.7673317334866598</v>
      </c>
      <c r="S363" s="98">
        <v>3.8618778882032418</v>
      </c>
      <c r="T363" s="98">
        <v>4.4532753669492076</v>
      </c>
      <c r="U363" s="98">
        <v>4.1970571511586732</v>
      </c>
      <c r="V363" s="98">
        <v>2.9151940114174582</v>
      </c>
      <c r="W363" s="98">
        <v>2.9468531257554376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18745.517450527477</v>
      </c>
      <c r="D366" s="117">
        <f t="shared" si="204"/>
        <v>17194.791390349325</v>
      </c>
      <c r="E366" s="117">
        <f t="shared" si="204"/>
        <v>17068.002432375852</v>
      </c>
      <c r="F366" s="117">
        <f t="shared" si="204"/>
        <v>16898.889911573147</v>
      </c>
      <c r="G366" s="117">
        <f t="shared" si="204"/>
        <v>15868.423204644412</v>
      </c>
      <c r="H366" s="117">
        <f t="shared" si="204"/>
        <v>13537.070030886664</v>
      </c>
      <c r="I366" s="117">
        <f t="shared" si="204"/>
        <v>12662.294314636185</v>
      </c>
      <c r="J366" s="117">
        <f t="shared" si="204"/>
        <v>11582.520683890714</v>
      </c>
      <c r="K366" s="117">
        <f t="shared" si="204"/>
        <v>13373.981463279764</v>
      </c>
      <c r="L366" s="117">
        <f t="shared" si="204"/>
        <v>15217.295213546942</v>
      </c>
      <c r="M366" s="117">
        <f t="shared" si="204"/>
        <v>13699.861907858385</v>
      </c>
      <c r="N366" s="117">
        <f t="shared" si="204"/>
        <v>14459.981976772797</v>
      </c>
      <c r="O366" s="117">
        <f t="shared" si="204"/>
        <v>15509.866767504816</v>
      </c>
      <c r="P366" s="117">
        <f t="shared" si="204"/>
        <v>12128.70310924478</v>
      </c>
      <c r="Q366" s="117">
        <f t="shared" si="204"/>
        <v>11746.300947214508</v>
      </c>
      <c r="R366" s="117">
        <f t="shared" ref="R366:V366" si="205">R367+R370+R372+R381</f>
        <v>9868.2338483627682</v>
      </c>
      <c r="S366" s="117">
        <f t="shared" si="205"/>
        <v>8860.7056076420686</v>
      </c>
      <c r="T366" s="117">
        <f t="shared" si="205"/>
        <v>8985.7639189759138</v>
      </c>
      <c r="U366" s="117">
        <f t="shared" si="205"/>
        <v>9271.0325591573928</v>
      </c>
      <c r="V366" s="117">
        <f t="shared" si="205"/>
        <v>9468.6813442054499</v>
      </c>
      <c r="W366" s="117">
        <f t="shared" ref="W366" si="206">W367+W370+W372+W381</f>
        <v>8852.3167141421563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15653.021514580352</v>
      </c>
      <c r="D367" s="122">
        <f t="shared" si="207"/>
        <v>13936.965467699481</v>
      </c>
      <c r="E367" s="122">
        <f t="shared" si="207"/>
        <v>13749.922610848789</v>
      </c>
      <c r="F367" s="122">
        <f t="shared" si="207"/>
        <v>13536.249484158356</v>
      </c>
      <c r="G367" s="122">
        <f t="shared" si="207"/>
        <v>12508.288840875335</v>
      </c>
      <c r="H367" s="122">
        <f t="shared" si="207"/>
        <v>10293.511266516771</v>
      </c>
      <c r="I367" s="122">
        <f t="shared" si="207"/>
        <v>9319.1130103012947</v>
      </c>
      <c r="J367" s="122">
        <f t="shared" si="207"/>
        <v>8508.2135178948993</v>
      </c>
      <c r="K367" s="122">
        <f t="shared" si="207"/>
        <v>10298.094914568313</v>
      </c>
      <c r="L367" s="122">
        <f t="shared" si="207"/>
        <v>12022.095671357058</v>
      </c>
      <c r="M367" s="122">
        <f t="shared" si="207"/>
        <v>10690.06185010527</v>
      </c>
      <c r="N367" s="122">
        <f t="shared" si="207"/>
        <v>11461.738504851804</v>
      </c>
      <c r="O367" s="122">
        <f t="shared" si="207"/>
        <v>12622.126071689599</v>
      </c>
      <c r="P367" s="122">
        <f t="shared" si="207"/>
        <v>9459.0167497230832</v>
      </c>
      <c r="Q367" s="122">
        <f t="shared" si="207"/>
        <v>9182.8806101238515</v>
      </c>
      <c r="R367" s="122">
        <f t="shared" ref="R367:V367" si="208">SUM(R368:R369)</f>
        <v>7328.7531310347158</v>
      </c>
      <c r="S367" s="122">
        <f t="shared" si="208"/>
        <v>6255.4530740147793</v>
      </c>
      <c r="T367" s="122">
        <f t="shared" si="208"/>
        <v>6293.7385594511752</v>
      </c>
      <c r="U367" s="122">
        <f t="shared" si="208"/>
        <v>6710.5343726872507</v>
      </c>
      <c r="V367" s="122">
        <f t="shared" si="208"/>
        <v>6978.4779031979588</v>
      </c>
      <c r="W367" s="122">
        <f t="shared" ref="W367" si="209">SUM(W368:W369)</f>
        <v>6200.336118524111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15399.219397174325</v>
      </c>
      <c r="D368" s="98">
        <v>13712.337583937315</v>
      </c>
      <c r="E368" s="98">
        <v>13531.50554329606</v>
      </c>
      <c r="F368" s="98">
        <v>13320.897468598936</v>
      </c>
      <c r="G368" s="98">
        <v>12309.680212122184</v>
      </c>
      <c r="H368" s="98">
        <v>10132.250531274181</v>
      </c>
      <c r="I368" s="98">
        <v>9174.3482632261712</v>
      </c>
      <c r="J368" s="98">
        <v>8376.0418074110094</v>
      </c>
      <c r="K368" s="98">
        <v>10138.544701419365</v>
      </c>
      <c r="L368" s="98">
        <v>11836.552105499683</v>
      </c>
      <c r="M368" s="98">
        <v>10525.786718328665</v>
      </c>
      <c r="N368" s="98">
        <v>11284.082707212856</v>
      </c>
      <c r="O368" s="98">
        <v>12423.523484867341</v>
      </c>
      <c r="P368" s="98">
        <v>9307.1236077640606</v>
      </c>
      <c r="Q368" s="98">
        <v>9033.0891508053137</v>
      </c>
      <c r="R368" s="98">
        <v>7209.5874101690752</v>
      </c>
      <c r="S368" s="98">
        <v>6154.0388974494026</v>
      </c>
      <c r="T368" s="98">
        <v>6191.4951575241039</v>
      </c>
      <c r="U368" s="98">
        <v>6602.4896799802991</v>
      </c>
      <c r="V368" s="98">
        <v>6865.7714893669663</v>
      </c>
      <c r="W368" s="98">
        <v>6100.800136948259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253.80211740602672</v>
      </c>
      <c r="D369" s="98">
        <v>224.62788376216582</v>
      </c>
      <c r="E369" s="98">
        <v>218.41706755272878</v>
      </c>
      <c r="F369" s="98">
        <v>215.35201555942021</v>
      </c>
      <c r="G369" s="98">
        <v>198.60862875315078</v>
      </c>
      <c r="H369" s="98">
        <v>161.26073524258911</v>
      </c>
      <c r="I369" s="98">
        <v>144.76474707512327</v>
      </c>
      <c r="J369" s="98">
        <v>132.17171048389059</v>
      </c>
      <c r="K369" s="98">
        <v>159.55021314894836</v>
      </c>
      <c r="L369" s="98">
        <v>185.54356585737563</v>
      </c>
      <c r="M369" s="98">
        <v>164.27513177660535</v>
      </c>
      <c r="N369" s="98">
        <v>177.65579763894846</v>
      </c>
      <c r="O369" s="98">
        <v>198.60258682225796</v>
      </c>
      <c r="P369" s="98">
        <v>151.89314195902259</v>
      </c>
      <c r="Q369" s="98">
        <v>149.79145931853699</v>
      </c>
      <c r="R369" s="98">
        <v>119.16572086564101</v>
      </c>
      <c r="S369" s="98">
        <v>101.41417656537639</v>
      </c>
      <c r="T369" s="98">
        <v>102.24340192707101</v>
      </c>
      <c r="U369" s="98">
        <v>108.04469270695184</v>
      </c>
      <c r="V369" s="98">
        <v>112.70641383099253</v>
      </c>
      <c r="W369" s="98">
        <v>99.535981575851594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1.1763767142488326</v>
      </c>
      <c r="D370" s="122">
        <f t="shared" si="210"/>
        <v>0.77207366966355162</v>
      </c>
      <c r="E370" s="122">
        <f t="shared" si="210"/>
        <v>24.856792442420215</v>
      </c>
      <c r="F370" s="122">
        <f t="shared" si="210"/>
        <v>28.68330747272708</v>
      </c>
      <c r="G370" s="122">
        <f t="shared" si="210"/>
        <v>29.470501812439593</v>
      </c>
      <c r="H370" s="122">
        <f t="shared" si="210"/>
        <v>56.603046770680962</v>
      </c>
      <c r="I370" s="122">
        <f t="shared" si="210"/>
        <v>35.618260197529246</v>
      </c>
      <c r="J370" s="122">
        <f t="shared" si="210"/>
        <v>29.316913617595269</v>
      </c>
      <c r="K370" s="122">
        <f t="shared" si="210"/>
        <v>27.065145139459922</v>
      </c>
      <c r="L370" s="122">
        <f t="shared" si="210"/>
        <v>35.193330795770088</v>
      </c>
      <c r="M370" s="122">
        <f t="shared" si="210"/>
        <v>31.18849021806415</v>
      </c>
      <c r="N370" s="122">
        <f t="shared" si="210"/>
        <v>26.159180016998729</v>
      </c>
      <c r="O370" s="122">
        <f t="shared" si="210"/>
        <v>23.501856489380568</v>
      </c>
      <c r="P370" s="122">
        <f t="shared" si="210"/>
        <v>8.3989325224617986</v>
      </c>
      <c r="Q370" s="122">
        <f t="shared" si="210"/>
        <v>7.1190162391357017</v>
      </c>
      <c r="R370" s="122">
        <f t="shared" si="210"/>
        <v>3.3077501495751598</v>
      </c>
      <c r="S370" s="122">
        <f t="shared" si="210"/>
        <v>6.0295086591435902</v>
      </c>
      <c r="T370" s="122">
        <f t="shared" si="210"/>
        <v>6.1673600651732237</v>
      </c>
      <c r="U370" s="122">
        <f t="shared" si="210"/>
        <v>8.0940607320805409</v>
      </c>
      <c r="V370" s="122">
        <f t="shared" si="210"/>
        <v>14.083711880933759</v>
      </c>
      <c r="W370" s="122">
        <f t="shared" si="210"/>
        <v>8.466869958263457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1.1763767142488326</v>
      </c>
      <c r="D371" s="98">
        <f>RES_hhdet_in_fech!D67</f>
        <v>0.77207366966355162</v>
      </c>
      <c r="E371" s="98">
        <f>RES_hhdet_in_fech!E67</f>
        <v>24.856792442420215</v>
      </c>
      <c r="F371" s="98">
        <f>RES_hhdet_in_fech!F67</f>
        <v>28.68330747272708</v>
      </c>
      <c r="G371" s="98">
        <f>RES_hhdet_in_fech!G67</f>
        <v>29.470501812439593</v>
      </c>
      <c r="H371" s="98">
        <f>RES_hhdet_in_fech!H67</f>
        <v>56.603046770680962</v>
      </c>
      <c r="I371" s="98">
        <f>RES_hhdet_in_fech!I67</f>
        <v>35.618260197529246</v>
      </c>
      <c r="J371" s="98">
        <f>RES_hhdet_in_fech!J67</f>
        <v>29.316913617595269</v>
      </c>
      <c r="K371" s="98">
        <f>RES_hhdet_in_fech!K67</f>
        <v>27.065145139459922</v>
      </c>
      <c r="L371" s="98">
        <f>RES_hhdet_in_fech!L67</f>
        <v>35.193330795770088</v>
      </c>
      <c r="M371" s="98">
        <f>RES_hhdet_in_fech!M67</f>
        <v>31.18849021806415</v>
      </c>
      <c r="N371" s="98">
        <f>RES_hhdet_in_fech!N67</f>
        <v>26.159180016998729</v>
      </c>
      <c r="O371" s="98">
        <f>RES_hhdet_in_fech!O67</f>
        <v>23.501856489380568</v>
      </c>
      <c r="P371" s="98">
        <f>RES_hhdet_in_fech!P67</f>
        <v>8.3989325224617986</v>
      </c>
      <c r="Q371" s="98">
        <f>RES_hhdet_in_fech!Q67</f>
        <v>7.1190162391357017</v>
      </c>
      <c r="R371" s="98">
        <f>RES_hhdet_in_fech!R67</f>
        <v>3.3077501495751598</v>
      </c>
      <c r="S371" s="98">
        <f>RES_hhdet_in_fech!S67</f>
        <v>6.0295086591435902</v>
      </c>
      <c r="T371" s="98">
        <f>RES_hhdet_in_fech!T67</f>
        <v>6.1673600651732237</v>
      </c>
      <c r="U371" s="98">
        <f>RES_hhdet_in_fech!U67</f>
        <v>8.0940607320805409</v>
      </c>
      <c r="V371" s="98">
        <f>RES_hhdet_in_fech!V67</f>
        <v>14.083711880933759</v>
      </c>
      <c r="W371" s="98">
        <f>RES_hhdet_in_fech!W67</f>
        <v>8.466869958263457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2261.3082693039933</v>
      </c>
      <c r="D372" s="122">
        <v>2404.3199672927844</v>
      </c>
      <c r="E372" s="122">
        <v>2421.6461111056406</v>
      </c>
      <c r="F372" s="122">
        <v>2436.5642269841228</v>
      </c>
      <c r="G372" s="122">
        <v>2414.7251859012845</v>
      </c>
      <c r="H372" s="122">
        <v>2289.9576421120096</v>
      </c>
      <c r="I372" s="122">
        <v>2460.1368584793258</v>
      </c>
      <c r="J372" s="122">
        <v>2235.4508931468322</v>
      </c>
      <c r="K372" s="122">
        <v>2242.9659435798094</v>
      </c>
      <c r="L372" s="122">
        <v>2335.2816872044905</v>
      </c>
      <c r="M372" s="122">
        <v>2223.6693095279416</v>
      </c>
      <c r="N372" s="122">
        <v>2208.6269754368973</v>
      </c>
      <c r="O372" s="122">
        <v>2104.6145946434399</v>
      </c>
      <c r="P372" s="122">
        <v>1944.8703964029842</v>
      </c>
      <c r="Q372" s="122">
        <v>1876.2535803535545</v>
      </c>
      <c r="R372" s="122">
        <v>1887.3279709440501</v>
      </c>
      <c r="S372" s="122">
        <v>1911.5435479778218</v>
      </c>
      <c r="T372" s="122">
        <v>2036.0744002906558</v>
      </c>
      <c r="U372" s="122">
        <v>1906.3512621684597</v>
      </c>
      <c r="V372" s="122">
        <v>1853.7704502558954</v>
      </c>
      <c r="W372" s="122">
        <v>1993.7796517355423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2332.7941824675208</v>
      </c>
      <c r="D373" s="98">
        <v>2408.0255944016999</v>
      </c>
      <c r="E373" s="98">
        <v>2458.1099083716435</v>
      </c>
      <c r="F373" s="98">
        <v>2473.0833705257232</v>
      </c>
      <c r="G373" s="98">
        <v>2465.2622133424752</v>
      </c>
      <c r="H373" s="98">
        <v>2331.4597459125048</v>
      </c>
      <c r="I373" s="98">
        <v>2462.8969560204387</v>
      </c>
      <c r="J373" s="98">
        <v>2307.0332639194971</v>
      </c>
      <c r="K373" s="98">
        <v>2339.233898703686</v>
      </c>
      <c r="L373" s="98">
        <v>2406.2507093412505</v>
      </c>
      <c r="M373" s="98">
        <v>2232.6615642055117</v>
      </c>
      <c r="N373" s="98">
        <v>2228.1139345894153</v>
      </c>
      <c r="O373" s="98">
        <v>2107.1958332731697</v>
      </c>
      <c r="P373" s="98">
        <v>1952.291395821162</v>
      </c>
      <c r="Q373" s="98">
        <v>1878.6561966526815</v>
      </c>
      <c r="R373" s="98">
        <v>1904.6396101092646</v>
      </c>
      <c r="S373" s="98">
        <v>1908.8595146485995</v>
      </c>
      <c r="T373" s="98">
        <v>2045.6678560284436</v>
      </c>
      <c r="U373" s="98">
        <v>1909.9072260273394</v>
      </c>
      <c r="V373" s="98">
        <v>1849.7051491189418</v>
      </c>
      <c r="W373" s="98">
        <v>1995.3103670228209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1907.1327339104973</v>
      </c>
      <c r="D374" s="98">
        <v>1985.7476887988946</v>
      </c>
      <c r="E374" s="98">
        <v>2035.7452722632011</v>
      </c>
      <c r="F374" s="98">
        <v>2077.7337612903093</v>
      </c>
      <c r="G374" s="98">
        <v>2074.7516814212577</v>
      </c>
      <c r="H374" s="98">
        <v>1968.0075628659154</v>
      </c>
      <c r="I374" s="98">
        <v>2120.8322173484962</v>
      </c>
      <c r="J374" s="98">
        <v>1965.9623652489443</v>
      </c>
      <c r="K374" s="98">
        <v>2007.2814120279452</v>
      </c>
      <c r="L374" s="98">
        <v>2073.248309270899</v>
      </c>
      <c r="M374" s="98">
        <v>0</v>
      </c>
      <c r="N374" s="98">
        <v>1966.3316125326694</v>
      </c>
      <c r="O374" s="98">
        <v>1894.9648345499245</v>
      </c>
      <c r="P374" s="98">
        <v>1769.7618320295292</v>
      </c>
      <c r="Q374" s="98">
        <v>1727.9312749221251</v>
      </c>
      <c r="R374" s="98">
        <v>1771.1829056516322</v>
      </c>
      <c r="S374" s="98">
        <v>1795.2085594319046</v>
      </c>
      <c r="T374" s="98">
        <v>1931.1629328539491</v>
      </c>
      <c r="U374" s="98">
        <v>1815.2223943829051</v>
      </c>
      <c r="V374" s="98">
        <v>1761.960642856711</v>
      </c>
      <c r="W374" s="98">
        <v>1912.4972213546023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964.72214506573755</v>
      </c>
      <c r="D375" s="101">
        <v>1025.1520927048628</v>
      </c>
      <c r="E375" s="101">
        <v>1046.2863134879299</v>
      </c>
      <c r="F375" s="101">
        <v>1124.8862406180899</v>
      </c>
      <c r="G375" s="101">
        <v>1103.9812919834033</v>
      </c>
      <c r="H375" s="101">
        <v>1034.6816849231816</v>
      </c>
      <c r="I375" s="101">
        <v>1212.7608290449459</v>
      </c>
      <c r="J375" s="101">
        <v>1026.8720177294667</v>
      </c>
      <c r="K375" s="101">
        <v>1055.7876150572438</v>
      </c>
      <c r="L375" s="101">
        <v>1078.3512310087858</v>
      </c>
      <c r="M375" s="101">
        <v>0</v>
      </c>
      <c r="N375" s="101">
        <v>1044.6041001585688</v>
      </c>
      <c r="O375" s="101">
        <v>1032.2898139145721</v>
      </c>
      <c r="P375" s="101">
        <v>856.15052600635204</v>
      </c>
      <c r="Q375" s="101">
        <v>813.93243357637812</v>
      </c>
      <c r="R375" s="101">
        <v>837.96663218816195</v>
      </c>
      <c r="S375" s="101">
        <v>890.09916216163924</v>
      </c>
      <c r="T375" s="101">
        <v>876.6855596412538</v>
      </c>
      <c r="U375" s="101">
        <v>828.89450671664508</v>
      </c>
      <c r="V375" s="101">
        <v>755.3846291533597</v>
      </c>
      <c r="W375" s="101">
        <v>907.5860025817808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942.41058884475956</v>
      </c>
      <c r="D376" s="104">
        <v>960.59559609403198</v>
      </c>
      <c r="E376" s="104">
        <v>989.4589587752713</v>
      </c>
      <c r="F376" s="104">
        <v>952.84752067221928</v>
      </c>
      <c r="G376" s="104">
        <v>970.77038943785408</v>
      </c>
      <c r="H376" s="104">
        <v>933.32587794273388</v>
      </c>
      <c r="I376" s="104">
        <v>908.07138830355052</v>
      </c>
      <c r="J376" s="104">
        <v>939.0903475194774</v>
      </c>
      <c r="K376" s="104">
        <v>951.4937969707014</v>
      </c>
      <c r="L376" s="104">
        <v>994.8970782621135</v>
      </c>
      <c r="M376" s="104">
        <v>0</v>
      </c>
      <c r="N376" s="104">
        <v>921.72751237410057</v>
      </c>
      <c r="O376" s="104">
        <v>862.67502063535255</v>
      </c>
      <c r="P376" s="104">
        <v>913.61130602317746</v>
      </c>
      <c r="Q376" s="104">
        <v>913.998841345747</v>
      </c>
      <c r="R376" s="104">
        <v>933.21627346347032</v>
      </c>
      <c r="S376" s="104">
        <v>905.10939727026562</v>
      </c>
      <c r="T376" s="104">
        <v>1054.4773732126953</v>
      </c>
      <c r="U376" s="104">
        <v>986.32788766625993</v>
      </c>
      <c r="V376" s="104">
        <v>1006.5760137033512</v>
      </c>
      <c r="W376" s="104">
        <v>1004.9112187728215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2052.8842114382237</v>
      </c>
      <c r="D377" s="101">
        <v>2144.3550435602137</v>
      </c>
      <c r="E377" s="101">
        <v>2182.5843609624571</v>
      </c>
      <c r="F377" s="101">
        <v>2219.2999091187162</v>
      </c>
      <c r="G377" s="101">
        <v>2214.5904262413155</v>
      </c>
      <c r="H377" s="101">
        <v>2165.216088167545</v>
      </c>
      <c r="I377" s="101">
        <v>0</v>
      </c>
      <c r="J377" s="101">
        <v>2168.4959644555547</v>
      </c>
      <c r="K377" s="101">
        <v>2185.2458749375196</v>
      </c>
      <c r="L377" s="101">
        <v>2217.888870695107</v>
      </c>
      <c r="M377" s="101">
        <v>2364.5595240291018</v>
      </c>
      <c r="N377" s="101">
        <v>2230.8575929358394</v>
      </c>
      <c r="O377" s="101">
        <v>0</v>
      </c>
      <c r="P377" s="101">
        <v>0</v>
      </c>
      <c r="Q377" s="101">
        <v>1941.6030023123706</v>
      </c>
      <c r="R377" s="101">
        <v>1929.0107969203689</v>
      </c>
      <c r="S377" s="101">
        <v>2051.27546224566</v>
      </c>
      <c r="T377" s="101">
        <v>2127.1155583956343</v>
      </c>
      <c r="U377" s="101">
        <v>2012.7416267961628</v>
      </c>
      <c r="V377" s="101">
        <v>1982.3244919345191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1784.0510717602258</v>
      </c>
      <c r="D378" s="104">
        <v>1871.3484363352381</v>
      </c>
      <c r="E378" s="104">
        <v>1907.0255944020971</v>
      </c>
      <c r="F378" s="104">
        <v>1954.0398197838263</v>
      </c>
      <c r="G378" s="104">
        <v>1947.4197647593521</v>
      </c>
      <c r="H378" s="104">
        <v>1902.8280274015665</v>
      </c>
      <c r="I378" s="104">
        <v>0</v>
      </c>
      <c r="J378" s="104">
        <v>1909.7303927384214</v>
      </c>
      <c r="K378" s="104">
        <v>1929.8751235891914</v>
      </c>
      <c r="L378" s="104">
        <v>1958.8708577929813</v>
      </c>
      <c r="M378" s="104">
        <v>2103.4458191448484</v>
      </c>
      <c r="N378" s="104">
        <v>1991.5473855365265</v>
      </c>
      <c r="O378" s="104">
        <v>0</v>
      </c>
      <c r="P378" s="104">
        <v>0</v>
      </c>
      <c r="Q378" s="104">
        <v>1755.8156960512706</v>
      </c>
      <c r="R378" s="104">
        <v>1755.0367753276309</v>
      </c>
      <c r="S378" s="104">
        <v>1883.3179465819785</v>
      </c>
      <c r="T378" s="104">
        <v>1947.496472316205</v>
      </c>
      <c r="U378" s="104">
        <v>1851.3689431409496</v>
      </c>
      <c r="V378" s="104">
        <v>1820.6519164338802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848.35594704546293</v>
      </c>
      <c r="D379" s="98">
        <v>913.34695873920452</v>
      </c>
      <c r="E379" s="98">
        <v>929.54084708994765</v>
      </c>
      <c r="F379" s="98">
        <v>1009.8082808525041</v>
      </c>
      <c r="G379" s="98">
        <v>990.79039492376512</v>
      </c>
      <c r="H379" s="98">
        <v>959.04823650993683</v>
      </c>
      <c r="I379" s="98">
        <v>0</v>
      </c>
      <c r="J379" s="98">
        <v>963.24473866141454</v>
      </c>
      <c r="K379" s="98">
        <v>985.0394101090119</v>
      </c>
      <c r="L379" s="98">
        <v>991.23351853091265</v>
      </c>
      <c r="M379" s="98">
        <v>1105.8926635232876</v>
      </c>
      <c r="N379" s="98">
        <v>1047.4827088741229</v>
      </c>
      <c r="O379" s="98">
        <v>0</v>
      </c>
      <c r="P379" s="98">
        <v>0</v>
      </c>
      <c r="Q379" s="98">
        <v>839.4478296325035</v>
      </c>
      <c r="R379" s="98">
        <v>845.48775994291077</v>
      </c>
      <c r="S379" s="98">
        <v>958.57810793845351</v>
      </c>
      <c r="T379" s="98">
        <v>909.91866474379469</v>
      </c>
      <c r="U379" s="98">
        <v>868.49341074154165</v>
      </c>
      <c r="V379" s="98">
        <v>799.61103149464145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935.69512471476298</v>
      </c>
      <c r="D380" s="98">
        <v>958.00147759603374</v>
      </c>
      <c r="E380" s="98">
        <v>977.48474731214958</v>
      </c>
      <c r="F380" s="98">
        <v>944.23153893132189</v>
      </c>
      <c r="G380" s="98">
        <v>956.62936983558711</v>
      </c>
      <c r="H380" s="98">
        <v>943.77979089163</v>
      </c>
      <c r="I380" s="98">
        <v>0</v>
      </c>
      <c r="J380" s="98">
        <v>946.48565407700698</v>
      </c>
      <c r="K380" s="98">
        <v>944.83571348017927</v>
      </c>
      <c r="L380" s="98">
        <v>967.63733926206896</v>
      </c>
      <c r="M380" s="98">
        <v>997.55315562156102</v>
      </c>
      <c r="N380" s="98">
        <v>944.06467666240337</v>
      </c>
      <c r="O380" s="98">
        <v>0</v>
      </c>
      <c r="P380" s="98">
        <v>0</v>
      </c>
      <c r="Q380" s="98">
        <v>916.36786641876722</v>
      </c>
      <c r="R380" s="98">
        <v>909.54901538472029</v>
      </c>
      <c r="S380" s="98">
        <v>924.73983864352522</v>
      </c>
      <c r="T380" s="98">
        <v>1037.5778075724106</v>
      </c>
      <c r="U380" s="98">
        <v>982.87553239940826</v>
      </c>
      <c r="V380" s="98">
        <v>1021.0408849392386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830.011289928883</v>
      </c>
      <c r="D381" s="122">
        <v>852.73388168739643</v>
      </c>
      <c r="E381" s="122">
        <v>871.57691797900191</v>
      </c>
      <c r="F381" s="122">
        <v>897.39289295794322</v>
      </c>
      <c r="G381" s="122">
        <v>915.93867605535138</v>
      </c>
      <c r="H381" s="122">
        <v>896.99807548720287</v>
      </c>
      <c r="I381" s="122">
        <v>847.42618565803548</v>
      </c>
      <c r="J381" s="122">
        <v>809.53935923138783</v>
      </c>
      <c r="K381" s="122">
        <v>805.85545999218118</v>
      </c>
      <c r="L381" s="122">
        <v>824.72452418962405</v>
      </c>
      <c r="M381" s="122">
        <v>754.94225800711024</v>
      </c>
      <c r="N381" s="122">
        <v>763.45731646709692</v>
      </c>
      <c r="O381" s="122">
        <v>759.62424468239703</v>
      </c>
      <c r="P381" s="122">
        <v>716.41703059624979</v>
      </c>
      <c r="Q381" s="122">
        <v>680.04774049796595</v>
      </c>
      <c r="R381" s="122">
        <v>648.8449962344273</v>
      </c>
      <c r="S381" s="122">
        <v>687.67947699032482</v>
      </c>
      <c r="T381" s="122">
        <v>649.78359916891043</v>
      </c>
      <c r="U381" s="122">
        <v>646.05286356960005</v>
      </c>
      <c r="V381" s="122">
        <v>622.34927887066192</v>
      </c>
      <c r="W381" s="122">
        <v>649.73407392423883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1017.5529720023303</v>
      </c>
      <c r="D382" s="98">
        <v>1063.5853101572229</v>
      </c>
      <c r="E382" s="98">
        <v>1107.1909479787664</v>
      </c>
      <c r="F382" s="98">
        <v>1131.2158182667679</v>
      </c>
      <c r="G382" s="98">
        <v>1143.3247548364041</v>
      </c>
      <c r="H382" s="98">
        <v>1092.5365686235157</v>
      </c>
      <c r="I382" s="98">
        <v>1108.971979585416</v>
      </c>
      <c r="J382" s="98">
        <v>986.34402146354535</v>
      </c>
      <c r="K382" s="98">
        <v>1021.5958628391021</v>
      </c>
      <c r="L382" s="98">
        <v>1053.7528961641394</v>
      </c>
      <c r="M382" s="98">
        <v>905.45970640432961</v>
      </c>
      <c r="N382" s="98">
        <v>952.62905413880264</v>
      </c>
      <c r="O382" s="98">
        <v>1048.7933017096907</v>
      </c>
      <c r="P382" s="98">
        <v>904.19136224595354</v>
      </c>
      <c r="Q382" s="98">
        <v>896.89060350571015</v>
      </c>
      <c r="R382" s="98">
        <v>841.29001524553109</v>
      </c>
      <c r="S382" s="98">
        <v>862.30734115528685</v>
      </c>
      <c r="T382" s="98">
        <v>869.10004675505832</v>
      </c>
      <c r="U382" s="98">
        <v>905.63382752382279</v>
      </c>
      <c r="V382" s="98">
        <v>834.58228613949382</v>
      </c>
      <c r="W382" s="98">
        <v>929.25205399648746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828.31884185184742</v>
      </c>
      <c r="D383" s="33">
        <v>849.49303840804339</v>
      </c>
      <c r="E383" s="33">
        <v>868.12137614985033</v>
      </c>
      <c r="F383" s="33">
        <v>894.17508445751241</v>
      </c>
      <c r="G383" s="33">
        <v>912.83252102794802</v>
      </c>
      <c r="H383" s="33">
        <v>894.25940726050248</v>
      </c>
      <c r="I383" s="33">
        <v>844.12869870480881</v>
      </c>
      <c r="J383" s="33">
        <v>804.37099730027023</v>
      </c>
      <c r="K383" s="33">
        <v>799.46674475172324</v>
      </c>
      <c r="L383" s="33">
        <v>818.1070254628338</v>
      </c>
      <c r="M383" s="33">
        <v>749.0844918385518</v>
      </c>
      <c r="N383" s="33">
        <v>756.54617883337369</v>
      </c>
      <c r="O383" s="33">
        <v>749.4193103064764</v>
      </c>
      <c r="P383" s="33">
        <v>711.43943666648056</v>
      </c>
      <c r="Q383" s="33">
        <v>676.2113153585525</v>
      </c>
      <c r="R383" s="33">
        <v>644.81190243274261</v>
      </c>
      <c r="S383" s="33">
        <v>682.03572750138915</v>
      </c>
      <c r="T383" s="33">
        <v>640.70111698709229</v>
      </c>
      <c r="U383" s="33">
        <v>632.67023513827496</v>
      </c>
      <c r="V383" s="33">
        <v>614.10285844826899</v>
      </c>
      <c r="W383" s="33">
        <v>641.40983211768173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13109.363277583914</v>
      </c>
      <c r="D385" s="117">
        <f t="shared" si="211"/>
        <v>12104.261904461529</v>
      </c>
      <c r="E385" s="117">
        <f t="shared" si="211"/>
        <v>12198.463227350361</v>
      </c>
      <c r="F385" s="117">
        <f t="shared" si="211"/>
        <v>12203.231579310352</v>
      </c>
      <c r="G385" s="117">
        <f t="shared" si="211"/>
        <v>11585.952542782779</v>
      </c>
      <c r="H385" s="117">
        <f t="shared" si="211"/>
        <v>10050.65600436</v>
      </c>
      <c r="I385" s="117">
        <f t="shared" si="211"/>
        <v>9420.579958237442</v>
      </c>
      <c r="J385" s="117">
        <f t="shared" si="211"/>
        <v>8744.3751055157627</v>
      </c>
      <c r="K385" s="117">
        <f t="shared" si="211"/>
        <v>10181.977638969467</v>
      </c>
      <c r="L385" s="117">
        <f t="shared" si="211"/>
        <v>11674.935835521324</v>
      </c>
      <c r="M385" s="117">
        <f t="shared" si="211"/>
        <v>10638.722515210355</v>
      </c>
      <c r="N385" s="117">
        <f t="shared" si="211"/>
        <v>11389.581885669309</v>
      </c>
      <c r="O385" s="117">
        <f t="shared" si="211"/>
        <v>12440.404228553136</v>
      </c>
      <c r="P385" s="117">
        <f t="shared" si="211"/>
        <v>9932.6659369554854</v>
      </c>
      <c r="Q385" s="117">
        <f t="shared" si="211"/>
        <v>9802.6988328091429</v>
      </c>
      <c r="R385" s="117">
        <f t="shared" ref="R385:V385" si="212">R386+R389+R391+R400</f>
        <v>8339.9752206659323</v>
      </c>
      <c r="S385" s="117">
        <f t="shared" si="212"/>
        <v>7575.0750324234141</v>
      </c>
      <c r="T385" s="117">
        <f t="shared" si="212"/>
        <v>7754.6122700098213</v>
      </c>
      <c r="U385" s="117">
        <f t="shared" si="212"/>
        <v>8051.4661158455801</v>
      </c>
      <c r="V385" s="117">
        <f t="shared" si="212"/>
        <v>8287.307241814533</v>
      </c>
      <c r="W385" s="117">
        <f t="shared" ref="W385" si="213">W386+W389+W391+W400</f>
        <v>7781.5717067032883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10859.799299493063</v>
      </c>
      <c r="D386" s="122">
        <f t="shared" si="214"/>
        <v>9770.1366560006481</v>
      </c>
      <c r="E386" s="122">
        <f t="shared" si="214"/>
        <v>9738.0797335901298</v>
      </c>
      <c r="F386" s="122">
        <f t="shared" si="214"/>
        <v>9684.1137706793015</v>
      </c>
      <c r="G386" s="122">
        <f t="shared" si="214"/>
        <v>9038.4088296212849</v>
      </c>
      <c r="H386" s="122">
        <f t="shared" si="214"/>
        <v>7511.2118524441803</v>
      </c>
      <c r="I386" s="122">
        <f t="shared" si="214"/>
        <v>6866.7549480810267</v>
      </c>
      <c r="J386" s="122">
        <f t="shared" si="214"/>
        <v>6331.1497513500071</v>
      </c>
      <c r="K386" s="122">
        <f t="shared" si="214"/>
        <v>7739.6332989292805</v>
      </c>
      <c r="L386" s="122">
        <f t="shared" si="214"/>
        <v>9127.0344690642687</v>
      </c>
      <c r="M386" s="122">
        <f t="shared" si="214"/>
        <v>8220.168215496511</v>
      </c>
      <c r="N386" s="122">
        <f t="shared" si="214"/>
        <v>8957.8901319949127</v>
      </c>
      <c r="O386" s="122">
        <f t="shared" si="214"/>
        <v>10063.791275625967</v>
      </c>
      <c r="P386" s="122">
        <f t="shared" si="214"/>
        <v>7707.5971451651367</v>
      </c>
      <c r="Q386" s="122">
        <f t="shared" si="214"/>
        <v>7619.1973309061486</v>
      </c>
      <c r="R386" s="122">
        <f t="shared" ref="R386:V386" si="215">SUM(R387:R388)</f>
        <v>6142.8449362761512</v>
      </c>
      <c r="S386" s="122">
        <f t="shared" si="215"/>
        <v>5284.3699340313788</v>
      </c>
      <c r="T386" s="122">
        <f t="shared" si="215"/>
        <v>5350.0736258375828</v>
      </c>
      <c r="U386" s="122">
        <f t="shared" si="215"/>
        <v>5734.1463755755467</v>
      </c>
      <c r="V386" s="122">
        <f t="shared" si="215"/>
        <v>5990.4794742036001</v>
      </c>
      <c r="W386" s="122">
        <f t="shared" ref="W386" si="216">SUM(W387:W388)</f>
        <v>5339.7495063087363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10605.997182087036</v>
      </c>
      <c r="D387" s="98">
        <v>9545.5087722384815</v>
      </c>
      <c r="E387" s="98">
        <v>9519.6626660374004</v>
      </c>
      <c r="F387" s="98">
        <v>9468.7617551198819</v>
      </c>
      <c r="G387" s="98">
        <v>8839.8002008681342</v>
      </c>
      <c r="H387" s="98">
        <v>7349.9511172015909</v>
      </c>
      <c r="I387" s="98">
        <v>6721.9902010059031</v>
      </c>
      <c r="J387" s="98">
        <v>6198.9780408661163</v>
      </c>
      <c r="K387" s="98">
        <v>7580.0830857803321</v>
      </c>
      <c r="L387" s="98">
        <v>8941.4909032068936</v>
      </c>
      <c r="M387" s="98">
        <v>8055.8930837199059</v>
      </c>
      <c r="N387" s="98">
        <v>8780.2343343559642</v>
      </c>
      <c r="O387" s="98">
        <v>9865.1886888037079</v>
      </c>
      <c r="P387" s="98">
        <v>7555.7040032061141</v>
      </c>
      <c r="Q387" s="98">
        <v>7469.4058715876117</v>
      </c>
      <c r="R387" s="98">
        <v>6023.6792154105106</v>
      </c>
      <c r="S387" s="98">
        <v>5182.9557574660021</v>
      </c>
      <c r="T387" s="98">
        <v>5247.8302239105114</v>
      </c>
      <c r="U387" s="98">
        <v>5626.1016828685952</v>
      </c>
      <c r="V387" s="98">
        <v>5877.7730603726077</v>
      </c>
      <c r="W387" s="98">
        <v>5240.2135247328843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253.80211740602672</v>
      </c>
      <c r="D388" s="98">
        <v>224.62788376216582</v>
      </c>
      <c r="E388" s="98">
        <v>218.41706755272878</v>
      </c>
      <c r="F388" s="98">
        <v>215.35201555942021</v>
      </c>
      <c r="G388" s="98">
        <v>198.60862875315078</v>
      </c>
      <c r="H388" s="98">
        <v>161.26073524258911</v>
      </c>
      <c r="I388" s="98">
        <v>144.76474707512327</v>
      </c>
      <c r="J388" s="98">
        <v>132.17171048389059</v>
      </c>
      <c r="K388" s="98">
        <v>159.55021314894836</v>
      </c>
      <c r="L388" s="98">
        <v>185.54356585737563</v>
      </c>
      <c r="M388" s="98">
        <v>164.27513177660535</v>
      </c>
      <c r="N388" s="98">
        <v>177.65579763894846</v>
      </c>
      <c r="O388" s="98">
        <v>198.60258682225796</v>
      </c>
      <c r="P388" s="98">
        <v>151.89314195902259</v>
      </c>
      <c r="Q388" s="98">
        <v>149.79145931853699</v>
      </c>
      <c r="R388" s="98">
        <v>119.16572086564101</v>
      </c>
      <c r="S388" s="98">
        <v>101.41417656537639</v>
      </c>
      <c r="T388" s="98">
        <v>102.24340192707101</v>
      </c>
      <c r="U388" s="98">
        <v>108.04469270695184</v>
      </c>
      <c r="V388" s="98">
        <v>112.70641383099253</v>
      </c>
      <c r="W388" s="98">
        <v>99.535981575851594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2.8589025681644848</v>
      </c>
      <c r="D389" s="122">
        <f t="shared" si="217"/>
        <v>1.9410853003326862</v>
      </c>
      <c r="E389" s="122">
        <f t="shared" si="217"/>
        <v>64.599395473534102</v>
      </c>
      <c r="F389" s="122">
        <f t="shared" si="217"/>
        <v>76.977320907883879</v>
      </c>
      <c r="G389" s="122">
        <f t="shared" si="217"/>
        <v>81.61378856804474</v>
      </c>
      <c r="H389" s="122">
        <f t="shared" si="217"/>
        <v>161.64092449854786</v>
      </c>
      <c r="I389" s="122">
        <f t="shared" si="217"/>
        <v>104.82215602775102</v>
      </c>
      <c r="J389" s="122">
        <f t="shared" si="217"/>
        <v>88.882178628508839</v>
      </c>
      <c r="K389" s="122">
        <f t="shared" si="217"/>
        <v>84.519229792055441</v>
      </c>
      <c r="L389" s="122">
        <f t="shared" si="217"/>
        <v>113.18839627875704</v>
      </c>
      <c r="M389" s="122">
        <f t="shared" si="217"/>
        <v>103.78669778310899</v>
      </c>
      <c r="N389" s="122">
        <f t="shared" si="217"/>
        <v>90.578441058275544</v>
      </c>
      <c r="O389" s="122">
        <f t="shared" si="217"/>
        <v>85.162206077748351</v>
      </c>
      <c r="P389" s="122">
        <f t="shared" si="217"/>
        <v>31.901605788961852</v>
      </c>
      <c r="Q389" s="122">
        <f t="shared" si="217"/>
        <v>28.108645246311575</v>
      </c>
      <c r="R389" s="122">
        <f t="shared" si="217"/>
        <v>13.371755233249306</v>
      </c>
      <c r="S389" s="122">
        <f t="shared" si="217"/>
        <v>24.826519436643355</v>
      </c>
      <c r="T389" s="122">
        <f t="shared" si="217"/>
        <v>25.780344770687297</v>
      </c>
      <c r="U389" s="122">
        <f t="shared" si="217"/>
        <v>34.295645019053907</v>
      </c>
      <c r="V389" s="122">
        <f t="shared" si="217"/>
        <v>60.493284877499107</v>
      </c>
      <c r="W389" s="122">
        <f t="shared" si="217"/>
        <v>36.84929514006523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2.8589025681644848</v>
      </c>
      <c r="D390" s="98">
        <f>RES_hhdet_in_tesh!D67</f>
        <v>1.9410853003326862</v>
      </c>
      <c r="E390" s="98">
        <f>RES_hhdet_in_tesh!E67</f>
        <v>64.599395473534102</v>
      </c>
      <c r="F390" s="98">
        <f>RES_hhdet_in_tesh!F67</f>
        <v>76.977320907883879</v>
      </c>
      <c r="G390" s="98">
        <f>RES_hhdet_in_tesh!G67</f>
        <v>81.61378856804474</v>
      </c>
      <c r="H390" s="98">
        <f>RES_hhdet_in_tesh!H67</f>
        <v>161.64092449854786</v>
      </c>
      <c r="I390" s="98">
        <f>RES_hhdet_in_tesh!I67</f>
        <v>104.82215602775102</v>
      </c>
      <c r="J390" s="98">
        <f>RES_hhdet_in_tesh!J67</f>
        <v>88.882178628508839</v>
      </c>
      <c r="K390" s="98">
        <f>RES_hhdet_in_tesh!K67</f>
        <v>84.519229792055441</v>
      </c>
      <c r="L390" s="98">
        <f>RES_hhdet_in_tesh!L67</f>
        <v>113.18839627875704</v>
      </c>
      <c r="M390" s="98">
        <f>RES_hhdet_in_tesh!M67</f>
        <v>103.78669778310899</v>
      </c>
      <c r="N390" s="98">
        <f>RES_hhdet_in_tesh!N67</f>
        <v>90.578441058275544</v>
      </c>
      <c r="O390" s="98">
        <f>RES_hhdet_in_tesh!O67</f>
        <v>85.162206077748351</v>
      </c>
      <c r="P390" s="98">
        <f>RES_hhdet_in_tesh!P67</f>
        <v>31.901605788961852</v>
      </c>
      <c r="Q390" s="98">
        <f>RES_hhdet_in_tesh!Q67</f>
        <v>28.108645246311575</v>
      </c>
      <c r="R390" s="98">
        <f>RES_hhdet_in_tesh!R67</f>
        <v>13.371755233249306</v>
      </c>
      <c r="S390" s="98">
        <f>RES_hhdet_in_tesh!S67</f>
        <v>24.826519436643355</v>
      </c>
      <c r="T390" s="98">
        <f>RES_hhdet_in_tesh!T67</f>
        <v>25.780344770687297</v>
      </c>
      <c r="U390" s="98">
        <f>RES_hhdet_in_tesh!U67</f>
        <v>34.295645019053907</v>
      </c>
      <c r="V390" s="98">
        <f>RES_hhdet_in_tesh!V67</f>
        <v>60.493284877499107</v>
      </c>
      <c r="W390" s="98">
        <f>RES_hhdet_in_tesh!W67</f>
        <v>36.84929514006523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1604.3531041427898</v>
      </c>
      <c r="D391" s="122">
        <v>1672.1944457027375</v>
      </c>
      <c r="E391" s="122">
        <v>1719.9778908481458</v>
      </c>
      <c r="F391" s="122">
        <v>1744.9373593317698</v>
      </c>
      <c r="G391" s="122">
        <v>1753.0072306951477</v>
      </c>
      <c r="H391" s="122">
        <v>1678.3454051269889</v>
      </c>
      <c r="I391" s="122">
        <v>1786.8791075135741</v>
      </c>
      <c r="J391" s="122">
        <v>1692.9821213263381</v>
      </c>
      <c r="K391" s="122">
        <v>1728.255126016662</v>
      </c>
      <c r="L391" s="122">
        <v>1788.8621759651157</v>
      </c>
      <c r="M391" s="122">
        <v>1722.9033170179305</v>
      </c>
      <c r="N391" s="122">
        <v>1740.0398181164128</v>
      </c>
      <c r="O391" s="122">
        <v>1690.5553793226979</v>
      </c>
      <c r="P391" s="122">
        <v>1620.5611673377341</v>
      </c>
      <c r="Q391" s="122">
        <v>1605.6433931968813</v>
      </c>
      <c r="R391" s="122">
        <v>1653.201260706735</v>
      </c>
      <c r="S391" s="122">
        <v>1696.8261131577021</v>
      </c>
      <c r="T391" s="122">
        <v>1834.4847676652121</v>
      </c>
      <c r="U391" s="122">
        <v>1736.184317016354</v>
      </c>
      <c r="V391" s="122">
        <v>1700.3210178255774</v>
      </c>
      <c r="W391" s="122">
        <v>1838.8414160270656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1606.7413341709275</v>
      </c>
      <c r="D392" s="98">
        <v>1672.2128793481024</v>
      </c>
      <c r="E392" s="98">
        <v>1721.5347360909675</v>
      </c>
      <c r="F392" s="98">
        <v>1746.7698671231542</v>
      </c>
      <c r="G392" s="98">
        <v>1756.499231158708</v>
      </c>
      <c r="H392" s="98">
        <v>1676.0568512418101</v>
      </c>
      <c r="I392" s="98">
        <v>1786.8704091955947</v>
      </c>
      <c r="J392" s="98">
        <v>1690.0369787960224</v>
      </c>
      <c r="K392" s="98">
        <v>1731.4086821062051</v>
      </c>
      <c r="L392" s="98">
        <v>1800.7307645054073</v>
      </c>
      <c r="M392" s="98">
        <v>1698.4931558292017</v>
      </c>
      <c r="N392" s="98">
        <v>1734.4717458885655</v>
      </c>
      <c r="O392" s="98">
        <v>1690.5516793829256</v>
      </c>
      <c r="P392" s="98">
        <v>1620.4061869244267</v>
      </c>
      <c r="Q392" s="98">
        <v>1605.5763229211182</v>
      </c>
      <c r="R392" s="98">
        <v>1658.6389658137077</v>
      </c>
      <c r="S392" s="98">
        <v>1690.5304672005325</v>
      </c>
      <c r="T392" s="98">
        <v>1838.2430867946932</v>
      </c>
      <c r="U392" s="98">
        <v>1736.7791767936669</v>
      </c>
      <c r="V392" s="98">
        <v>1696.9256488471856</v>
      </c>
      <c r="W392" s="98">
        <v>1838.7950269095156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1606.8751001663636</v>
      </c>
      <c r="D393" s="98">
        <v>1672.4952273509255</v>
      </c>
      <c r="E393" s="98">
        <v>1722.224498034351</v>
      </c>
      <c r="F393" s="98">
        <v>1747.3688103590393</v>
      </c>
      <c r="G393" s="98">
        <v>1757.3570170539483</v>
      </c>
      <c r="H393" s="98">
        <v>1677.1454227194677</v>
      </c>
      <c r="I393" s="98">
        <v>1787.9484101800383</v>
      </c>
      <c r="J393" s="98">
        <v>1691.3342399656863</v>
      </c>
      <c r="K393" s="98">
        <v>1732.9461537373006</v>
      </c>
      <c r="L393" s="98">
        <v>1801.8870685742213</v>
      </c>
      <c r="M393" s="98">
        <v>0</v>
      </c>
      <c r="N393" s="98">
        <v>1734.8979114444971</v>
      </c>
      <c r="O393" s="98">
        <v>1690.8558906650696</v>
      </c>
      <c r="P393" s="98">
        <v>1624.2181407655758</v>
      </c>
      <c r="Q393" s="98">
        <v>1609.6187456881487</v>
      </c>
      <c r="R393" s="98">
        <v>1662.9522827441103</v>
      </c>
      <c r="S393" s="98">
        <v>1693.4019567365524</v>
      </c>
      <c r="T393" s="98">
        <v>1842.269567607357</v>
      </c>
      <c r="U393" s="98">
        <v>1740.0852950449157</v>
      </c>
      <c r="V393" s="98">
        <v>1699.5683820090906</v>
      </c>
      <c r="W393" s="98">
        <v>1841.3047220703356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664.46451132160405</v>
      </c>
      <c r="D394" s="101">
        <v>711.89963125689337</v>
      </c>
      <c r="E394" s="101">
        <v>732.76553925907979</v>
      </c>
      <c r="F394" s="101">
        <v>794.52128968682007</v>
      </c>
      <c r="G394" s="101">
        <v>786.58662761609389</v>
      </c>
      <c r="H394" s="101">
        <v>743.81954477673378</v>
      </c>
      <c r="I394" s="101">
        <v>879.8770218764879</v>
      </c>
      <c r="J394" s="101">
        <v>752.24389244620852</v>
      </c>
      <c r="K394" s="101">
        <v>781.45235676659922</v>
      </c>
      <c r="L394" s="101">
        <v>806.98999031210769</v>
      </c>
      <c r="M394" s="101">
        <v>0</v>
      </c>
      <c r="N394" s="101">
        <v>813.1703990703968</v>
      </c>
      <c r="O394" s="101">
        <v>828.18087002971697</v>
      </c>
      <c r="P394" s="101">
        <v>710.60683474239852</v>
      </c>
      <c r="Q394" s="101">
        <v>695.6199043424017</v>
      </c>
      <c r="R394" s="101">
        <v>729.73600928063991</v>
      </c>
      <c r="S394" s="101">
        <v>788.29255946628655</v>
      </c>
      <c r="T394" s="101">
        <v>787.79219439466203</v>
      </c>
      <c r="U394" s="101">
        <v>753.75740737865578</v>
      </c>
      <c r="V394" s="101">
        <v>692.99236830573921</v>
      </c>
      <c r="W394" s="101">
        <v>836.3935032975138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942.41058884475956</v>
      </c>
      <c r="D395" s="104">
        <v>960.59559609403198</v>
      </c>
      <c r="E395" s="104">
        <v>989.4589587752713</v>
      </c>
      <c r="F395" s="104">
        <v>952.84752067221928</v>
      </c>
      <c r="G395" s="104">
        <v>970.77038943785408</v>
      </c>
      <c r="H395" s="104">
        <v>933.32587794273388</v>
      </c>
      <c r="I395" s="104">
        <v>908.07138830355052</v>
      </c>
      <c r="J395" s="104">
        <v>939.0903475194774</v>
      </c>
      <c r="K395" s="104">
        <v>951.4937969707014</v>
      </c>
      <c r="L395" s="104">
        <v>994.8970782621135</v>
      </c>
      <c r="M395" s="104">
        <v>0</v>
      </c>
      <c r="N395" s="104">
        <v>921.72751237410057</v>
      </c>
      <c r="O395" s="104">
        <v>862.67502063535255</v>
      </c>
      <c r="P395" s="104">
        <v>913.61130602317746</v>
      </c>
      <c r="Q395" s="104">
        <v>913.998841345747</v>
      </c>
      <c r="R395" s="104">
        <v>933.21627346347032</v>
      </c>
      <c r="S395" s="104">
        <v>905.10939727026562</v>
      </c>
      <c r="T395" s="104">
        <v>1054.4773732126953</v>
      </c>
      <c r="U395" s="104">
        <v>986.32788766625993</v>
      </c>
      <c r="V395" s="104">
        <v>1006.5760137033512</v>
      </c>
      <c r="W395" s="104">
        <v>1004.9112187728215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1593.5642481137584</v>
      </c>
      <c r="D396" s="101">
        <v>1666.7796053773959</v>
      </c>
      <c r="E396" s="101">
        <v>1698.9177753879665</v>
      </c>
      <c r="F396" s="101">
        <v>1729.9844989240667</v>
      </c>
      <c r="G396" s="101">
        <v>1728.9586499834256</v>
      </c>
      <c r="H396" s="101">
        <v>1693.141976559484</v>
      </c>
      <c r="I396" s="101">
        <v>0</v>
      </c>
      <c r="J396" s="101">
        <v>1701.8583794878891</v>
      </c>
      <c r="K396" s="101">
        <v>1718.7179515476885</v>
      </c>
      <c r="L396" s="101">
        <v>1748.6655258386393</v>
      </c>
      <c r="M396" s="101">
        <v>1872.5565410795984</v>
      </c>
      <c r="N396" s="101">
        <v>1779.2525499577853</v>
      </c>
      <c r="O396" s="101">
        <v>0</v>
      </c>
      <c r="P396" s="101">
        <v>0</v>
      </c>
      <c r="Q396" s="101">
        <v>1607.8669649190974</v>
      </c>
      <c r="R396" s="101">
        <v>1612.5125440135048</v>
      </c>
      <c r="S396" s="101">
        <v>1730.587610987988</v>
      </c>
      <c r="T396" s="101">
        <v>1810.5197240142627</v>
      </c>
      <c r="U396" s="101">
        <v>1727.3450454600898</v>
      </c>
      <c r="V396" s="101">
        <v>1713.6467954227296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1594.2367508589907</v>
      </c>
      <c r="D397" s="104">
        <v>1667.9343257182659</v>
      </c>
      <c r="E397" s="104">
        <v>1701.0368336901131</v>
      </c>
      <c r="F397" s="104">
        <v>1731.3953943354829</v>
      </c>
      <c r="G397" s="104">
        <v>1730.1519152804194</v>
      </c>
      <c r="H397" s="104">
        <v>1693.7302626501196</v>
      </c>
      <c r="I397" s="104">
        <v>0</v>
      </c>
      <c r="J397" s="104">
        <v>1702.4502289984694</v>
      </c>
      <c r="K397" s="104">
        <v>1719.5791583955988</v>
      </c>
      <c r="L397" s="104">
        <v>1749.1624665185575</v>
      </c>
      <c r="M397" s="104">
        <v>1873.3384846725478</v>
      </c>
      <c r="N397" s="104">
        <v>1779.4995725081169</v>
      </c>
      <c r="O397" s="104">
        <v>0</v>
      </c>
      <c r="P397" s="104">
        <v>0</v>
      </c>
      <c r="Q397" s="104">
        <v>1611.5256470936397</v>
      </c>
      <c r="R397" s="104">
        <v>1616.3152091739939</v>
      </c>
      <c r="S397" s="104">
        <v>1733.457842780565</v>
      </c>
      <c r="T397" s="104">
        <v>1812.0659087312979</v>
      </c>
      <c r="U397" s="104">
        <v>1728.2209707242976</v>
      </c>
      <c r="V397" s="104">
        <v>1712.2752854022272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658.54162614422785</v>
      </c>
      <c r="D398" s="98">
        <v>709.93284812223226</v>
      </c>
      <c r="E398" s="98">
        <v>723.55208637796341</v>
      </c>
      <c r="F398" s="98">
        <v>787.16385540416081</v>
      </c>
      <c r="G398" s="98">
        <v>773.52254544483208</v>
      </c>
      <c r="H398" s="98">
        <v>749.9504717584897</v>
      </c>
      <c r="I398" s="98">
        <v>0</v>
      </c>
      <c r="J398" s="98">
        <v>755.96457492146226</v>
      </c>
      <c r="K398" s="98">
        <v>774.74344491541967</v>
      </c>
      <c r="L398" s="98">
        <v>781.52512725648853</v>
      </c>
      <c r="M398" s="98">
        <v>875.78532905098677</v>
      </c>
      <c r="N398" s="98">
        <v>835.43489584571341</v>
      </c>
      <c r="O398" s="98">
        <v>0</v>
      </c>
      <c r="P398" s="98">
        <v>0</v>
      </c>
      <c r="Q398" s="98">
        <v>695.15778067487258</v>
      </c>
      <c r="R398" s="98">
        <v>706.76619378927353</v>
      </c>
      <c r="S398" s="98">
        <v>808.71800413703966</v>
      </c>
      <c r="T398" s="98">
        <v>774.48810115888762</v>
      </c>
      <c r="U398" s="98">
        <v>745.34543832488919</v>
      </c>
      <c r="V398" s="98">
        <v>691.23440046298856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935.69512471476298</v>
      </c>
      <c r="D399" s="98">
        <v>958.00147759603374</v>
      </c>
      <c r="E399" s="98">
        <v>977.48474731214958</v>
      </c>
      <c r="F399" s="98">
        <v>944.23153893132189</v>
      </c>
      <c r="G399" s="98">
        <v>956.62936983558711</v>
      </c>
      <c r="H399" s="98">
        <v>943.77979089163</v>
      </c>
      <c r="I399" s="98">
        <v>0</v>
      </c>
      <c r="J399" s="98">
        <v>946.48565407700698</v>
      </c>
      <c r="K399" s="98">
        <v>944.83571348017927</v>
      </c>
      <c r="L399" s="98">
        <v>967.63733926206896</v>
      </c>
      <c r="M399" s="98">
        <v>997.55315562156102</v>
      </c>
      <c r="N399" s="98">
        <v>944.06467666240337</v>
      </c>
      <c r="O399" s="98">
        <v>0</v>
      </c>
      <c r="P399" s="98">
        <v>0</v>
      </c>
      <c r="Q399" s="98">
        <v>916.36786641876722</v>
      </c>
      <c r="R399" s="98">
        <v>909.54901538472029</v>
      </c>
      <c r="S399" s="98">
        <v>924.73983864352522</v>
      </c>
      <c r="T399" s="98">
        <v>1037.5778075724106</v>
      </c>
      <c r="U399" s="98">
        <v>982.87553239940826</v>
      </c>
      <c r="V399" s="98">
        <v>1021.0408849392386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642.35197137989553</v>
      </c>
      <c r="D400" s="122">
        <v>659.98971745781296</v>
      </c>
      <c r="E400" s="122">
        <v>675.80620743855138</v>
      </c>
      <c r="F400" s="122">
        <v>697.20312839139604</v>
      </c>
      <c r="G400" s="122">
        <v>712.9226938983013</v>
      </c>
      <c r="H400" s="122">
        <v>699.45782229028418</v>
      </c>
      <c r="I400" s="122">
        <v>662.12374661509011</v>
      </c>
      <c r="J400" s="122">
        <v>631.36105421090974</v>
      </c>
      <c r="K400" s="122">
        <v>629.56998423146854</v>
      </c>
      <c r="L400" s="122">
        <v>645.8507942131821</v>
      </c>
      <c r="M400" s="122">
        <v>591.86428491280458</v>
      </c>
      <c r="N400" s="122">
        <v>601.07349449970729</v>
      </c>
      <c r="O400" s="122">
        <v>600.89536752672439</v>
      </c>
      <c r="P400" s="122">
        <v>572.60601866365403</v>
      </c>
      <c r="Q400" s="122">
        <v>549.7494634598005</v>
      </c>
      <c r="R400" s="122">
        <v>530.55726844979722</v>
      </c>
      <c r="S400" s="122">
        <v>569.05246579769005</v>
      </c>
      <c r="T400" s="122">
        <v>544.27353173633981</v>
      </c>
      <c r="U400" s="122">
        <v>546.83977823462544</v>
      </c>
      <c r="V400" s="122">
        <v>536.01346490785647</v>
      </c>
      <c r="W400" s="122">
        <v>566.1314892274213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631.91901231895338</v>
      </c>
      <c r="D401" s="98">
        <v>660.67730883261004</v>
      </c>
      <c r="E401" s="98">
        <v>687.94011617357569</v>
      </c>
      <c r="F401" s="98">
        <v>703.04703603829853</v>
      </c>
      <c r="G401" s="98">
        <v>710.75157712180214</v>
      </c>
      <c r="H401" s="98">
        <v>679.34781645966916</v>
      </c>
      <c r="I401" s="98">
        <v>689.7363401929797</v>
      </c>
      <c r="J401" s="98">
        <v>613.61276830306963</v>
      </c>
      <c r="K401" s="98">
        <v>635.68881431293403</v>
      </c>
      <c r="L401" s="98">
        <v>655.84234143881724</v>
      </c>
      <c r="M401" s="98">
        <v>563.61304246994723</v>
      </c>
      <c r="N401" s="98">
        <v>592.97410558508238</v>
      </c>
      <c r="O401" s="98">
        <v>652.83256617356381</v>
      </c>
      <c r="P401" s="98">
        <v>562.82354813359507</v>
      </c>
      <c r="Q401" s="98">
        <v>558.2791130617486</v>
      </c>
      <c r="R401" s="98">
        <v>524.06021649336367</v>
      </c>
      <c r="S401" s="98">
        <v>537.80656833654746</v>
      </c>
      <c r="T401" s="98">
        <v>542.81224330536736</v>
      </c>
      <c r="U401" s="98">
        <v>566.46021841046365</v>
      </c>
      <c r="V401" s="98">
        <v>522.730807316246</v>
      </c>
      <c r="W401" s="98">
        <v>582.76040313903491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642.44612240437857</v>
      </c>
      <c r="D402" s="33">
        <v>659.97914899307864</v>
      </c>
      <c r="E402" s="33">
        <v>675.62825017011085</v>
      </c>
      <c r="F402" s="33">
        <v>697.12270609885525</v>
      </c>
      <c r="G402" s="33">
        <v>712.95235193773169</v>
      </c>
      <c r="H402" s="33">
        <v>699.73947851624632</v>
      </c>
      <c r="I402" s="33">
        <v>661.77561573636115</v>
      </c>
      <c r="J402" s="33">
        <v>631.87987291212835</v>
      </c>
      <c r="K402" s="33">
        <v>629.38878746684134</v>
      </c>
      <c r="L402" s="33">
        <v>645.56210050037146</v>
      </c>
      <c r="M402" s="33">
        <v>592.96375327320879</v>
      </c>
      <c r="N402" s="33">
        <v>601.3693948927945</v>
      </c>
      <c r="O402" s="33">
        <v>599.06247534486795</v>
      </c>
      <c r="P402" s="33">
        <v>572.86533614065297</v>
      </c>
      <c r="Q402" s="33">
        <v>549.59855527813647</v>
      </c>
      <c r="R402" s="33">
        <v>530.69342796231331</v>
      </c>
      <c r="S402" s="33">
        <v>570.06229328811321</v>
      </c>
      <c r="T402" s="33">
        <v>544.33404760864619</v>
      </c>
      <c r="U402" s="33">
        <v>545.8282515936404</v>
      </c>
      <c r="V402" s="33">
        <v>536.52956926050479</v>
      </c>
      <c r="W402" s="33">
        <v>565.63626848940328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3494.2469065583709</v>
      </c>
      <c r="D404" s="117">
        <f t="shared" si="218"/>
        <v>3255.2832367147812</v>
      </c>
      <c r="E404" s="117">
        <f t="shared" si="218"/>
        <v>3192.6215902264662</v>
      </c>
      <c r="F404" s="117">
        <f t="shared" si="218"/>
        <v>3135.6840944048281</v>
      </c>
      <c r="G404" s="117">
        <f t="shared" si="218"/>
        <v>2918.5805081092176</v>
      </c>
      <c r="H404" s="117">
        <f t="shared" si="218"/>
        <v>2453.02597002518</v>
      </c>
      <c r="I404" s="117">
        <f t="shared" si="218"/>
        <v>2343.0154406160905</v>
      </c>
      <c r="J404" s="117">
        <f t="shared" si="218"/>
        <v>2041.9752675662955</v>
      </c>
      <c r="K404" s="117">
        <f t="shared" si="218"/>
        <v>2386.0239083248562</v>
      </c>
      <c r="L404" s="117">
        <f t="shared" si="218"/>
        <v>2754.1985795190585</v>
      </c>
      <c r="M404" s="117">
        <f t="shared" si="218"/>
        <v>2499.5160175632586</v>
      </c>
      <c r="N404" s="117">
        <f t="shared" si="218"/>
        <v>2652.9183158116134</v>
      </c>
      <c r="O404" s="117">
        <f t="shared" si="218"/>
        <v>2909.785838450357</v>
      </c>
      <c r="P404" s="117">
        <f t="shared" si="218"/>
        <v>2237.576765688123</v>
      </c>
      <c r="Q404" s="117">
        <f t="shared" si="218"/>
        <v>2172.2721720630993</v>
      </c>
      <c r="R404" s="117">
        <f t="shared" ref="R404:V404" si="219">R405+R408+R410+R419</f>
        <v>1767.2010746706853</v>
      </c>
      <c r="S404" s="117">
        <f t="shared" si="219"/>
        <v>1553.2400987313461</v>
      </c>
      <c r="T404" s="117">
        <f t="shared" si="219"/>
        <v>1584.7392065981778</v>
      </c>
      <c r="U404" s="117">
        <f t="shared" si="219"/>
        <v>1675.0743791159805</v>
      </c>
      <c r="V404" s="117">
        <f t="shared" si="219"/>
        <v>1662.3461943437092</v>
      </c>
      <c r="W404" s="117">
        <f t="shared" ref="W404" si="220">W405+W408+W410+W419</f>
        <v>1619.0490154640975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3109.8058952666079</v>
      </c>
      <c r="D405" s="122">
        <f t="shared" si="221"/>
        <v>2769.1679716899835</v>
      </c>
      <c r="E405" s="122">
        <f t="shared" si="221"/>
        <v>2732.4516340744867</v>
      </c>
      <c r="F405" s="122">
        <f t="shared" si="221"/>
        <v>2689.6932796658216</v>
      </c>
      <c r="G405" s="122">
        <f t="shared" si="221"/>
        <v>2484.7711163990421</v>
      </c>
      <c r="H405" s="122">
        <f t="shared" si="221"/>
        <v>2043.8779744283331</v>
      </c>
      <c r="I405" s="122">
        <f t="shared" si="221"/>
        <v>1846.551279909864</v>
      </c>
      <c r="J405" s="122">
        <f t="shared" si="221"/>
        <v>1686.1292937379526</v>
      </c>
      <c r="K405" s="122">
        <f t="shared" si="221"/>
        <v>2037.3956589742479</v>
      </c>
      <c r="L405" s="122">
        <f t="shared" si="221"/>
        <v>2376.754419943778</v>
      </c>
      <c r="M405" s="122">
        <f t="shared" si="221"/>
        <v>2108.0691097605659</v>
      </c>
      <c r="N405" s="122">
        <f t="shared" si="221"/>
        <v>2258.1365617219817</v>
      </c>
      <c r="O405" s="122">
        <f t="shared" si="221"/>
        <v>2483.9419578063566</v>
      </c>
      <c r="P405" s="122">
        <f t="shared" si="221"/>
        <v>1853.090746090126</v>
      </c>
      <c r="Q405" s="122">
        <f t="shared" si="221"/>
        <v>1798.6753901552984</v>
      </c>
      <c r="R405" s="122">
        <f t="shared" ref="R405:V405" si="222">SUM(R406:R407)</f>
        <v>1436.4113465676394</v>
      </c>
      <c r="S405" s="122">
        <f t="shared" si="222"/>
        <v>1225.0470770425093</v>
      </c>
      <c r="T405" s="122">
        <f t="shared" si="222"/>
        <v>1234.398237935751</v>
      </c>
      <c r="U405" s="122">
        <f t="shared" si="222"/>
        <v>1316.3471197358397</v>
      </c>
      <c r="V405" s="122">
        <f t="shared" si="222"/>
        <v>1368.1398862511217</v>
      </c>
      <c r="W405" s="122">
        <f t="shared" ref="W405" si="223">SUM(W406:W407)</f>
        <v>1219.0105577087284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3109.8058952666079</v>
      </c>
      <c r="D406" s="98">
        <v>2769.1679716899835</v>
      </c>
      <c r="E406" s="98">
        <v>2732.4516340744867</v>
      </c>
      <c r="F406" s="98">
        <v>2689.6932796658216</v>
      </c>
      <c r="G406" s="98">
        <v>2484.7711163990421</v>
      </c>
      <c r="H406" s="98">
        <v>2043.8779744283331</v>
      </c>
      <c r="I406" s="98">
        <v>1846.551279909864</v>
      </c>
      <c r="J406" s="98">
        <v>1686.1292937379526</v>
      </c>
      <c r="K406" s="98">
        <v>2037.3956589742479</v>
      </c>
      <c r="L406" s="98">
        <v>2376.754419943778</v>
      </c>
      <c r="M406" s="98">
        <v>2108.0691097605659</v>
      </c>
      <c r="N406" s="98">
        <v>2258.1365617219817</v>
      </c>
      <c r="O406" s="98">
        <v>2483.9419578063566</v>
      </c>
      <c r="P406" s="98">
        <v>1853.090746090126</v>
      </c>
      <c r="Q406" s="98">
        <v>1798.6753901552984</v>
      </c>
      <c r="R406" s="98">
        <v>1436.4113465676394</v>
      </c>
      <c r="S406" s="98">
        <v>1225.0470770425093</v>
      </c>
      <c r="T406" s="98">
        <v>1234.398237935751</v>
      </c>
      <c r="U406" s="98">
        <v>1316.3471197358397</v>
      </c>
      <c r="V406" s="98">
        <v>1368.1398862511217</v>
      </c>
      <c r="W406" s="98">
        <v>1219.0105577087284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382.60317218457595</v>
      </c>
      <c r="D410" s="122">
        <v>482.86388919375753</v>
      </c>
      <c r="E410" s="122">
        <v>456.93833277672155</v>
      </c>
      <c r="F410" s="122">
        <v>442.89017039771772</v>
      </c>
      <c r="G410" s="122">
        <v>430.69927951138351</v>
      </c>
      <c r="H410" s="122">
        <v>406.1039457714183</v>
      </c>
      <c r="I410" s="122">
        <v>493.68508197691483</v>
      </c>
      <c r="J410" s="122">
        <v>350.20665874925902</v>
      </c>
      <c r="K410" s="122">
        <v>342.72369777629535</v>
      </c>
      <c r="L410" s="122">
        <v>371.50216966835939</v>
      </c>
      <c r="M410" s="122">
        <v>384.65387799632151</v>
      </c>
      <c r="N410" s="122">
        <v>388.06255297978004</v>
      </c>
      <c r="O410" s="122">
        <v>418.69591079643294</v>
      </c>
      <c r="P410" s="122">
        <v>379.83699013832006</v>
      </c>
      <c r="Q410" s="122">
        <v>370.49207131088485</v>
      </c>
      <c r="R410" s="122">
        <v>327.34909554331233</v>
      </c>
      <c r="S410" s="122">
        <v>322.81905454287192</v>
      </c>
      <c r="T410" s="122">
        <v>343.45063871610193</v>
      </c>
      <c r="U410" s="122">
        <v>349.87504287361037</v>
      </c>
      <c r="V410" s="122">
        <v>287.98605978694826</v>
      </c>
      <c r="W410" s="122">
        <v>394.6688274241821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471.09771696689461</v>
      </c>
      <c r="D411" s="98">
        <v>486.29398964317431</v>
      </c>
      <c r="E411" s="98">
        <v>496.37244092121267</v>
      </c>
      <c r="F411" s="98">
        <v>499.35342100159278</v>
      </c>
      <c r="G411" s="98">
        <v>497.62562767723614</v>
      </c>
      <c r="H411" s="98">
        <v>470.30215135606176</v>
      </c>
      <c r="I411" s="98">
        <v>495.71537900463204</v>
      </c>
      <c r="J411" s="98">
        <v>464.41463132153473</v>
      </c>
      <c r="K411" s="98">
        <v>470.08176527318341</v>
      </c>
      <c r="L411" s="98">
        <v>483.17001082286333</v>
      </c>
      <c r="M411" s="98">
        <v>447.14993776718683</v>
      </c>
      <c r="N411" s="98">
        <v>445.8834333217431</v>
      </c>
      <c r="O411" s="98">
        <v>421.30979588499929</v>
      </c>
      <c r="P411" s="98">
        <v>388.71011837100798</v>
      </c>
      <c r="Q411" s="98">
        <v>374.07941082710101</v>
      </c>
      <c r="R411" s="98">
        <v>379.47330289999951</v>
      </c>
      <c r="S411" s="98">
        <v>379.9850484978636</v>
      </c>
      <c r="T411" s="98">
        <v>407.84475036125167</v>
      </c>
      <c r="U411" s="98">
        <v>380.78073541968149</v>
      </c>
      <c r="V411" s="98">
        <v>368.59009890336927</v>
      </c>
      <c r="W411" s="98">
        <v>398.68613111512019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194.82147352028636</v>
      </c>
      <c r="D412" s="98">
        <v>207.02657908267003</v>
      </c>
      <c r="E412" s="98">
        <v>211.27927988887151</v>
      </c>
      <c r="F412" s="98">
        <v>227.13176562699368</v>
      </c>
      <c r="G412" s="98">
        <v>222.84419904457786</v>
      </c>
      <c r="H412" s="98">
        <v>208.71603004993455</v>
      </c>
      <c r="I412" s="98">
        <v>244.09636486919192</v>
      </c>
      <c r="J412" s="98">
        <v>206.71326980262899</v>
      </c>
      <c r="K412" s="98">
        <v>212.16625926749239</v>
      </c>
      <c r="L412" s="98">
        <v>216.53062747563925</v>
      </c>
      <c r="M412" s="98">
        <v>0</v>
      </c>
      <c r="N412" s="98">
        <v>209.04301858625672</v>
      </c>
      <c r="O412" s="98">
        <v>206.3945856038201</v>
      </c>
      <c r="P412" s="98">
        <v>170.463473341976</v>
      </c>
      <c r="Q412" s="98">
        <v>162.07082793957872</v>
      </c>
      <c r="R412" s="98">
        <v>166.95335114772121</v>
      </c>
      <c r="S412" s="98">
        <v>177.18662411055516</v>
      </c>
      <c r="T412" s="98">
        <v>174.7847785570473</v>
      </c>
      <c r="U412" s="98">
        <v>165.25779658387458</v>
      </c>
      <c r="V412" s="98">
        <v>150.52523117121845</v>
      </c>
      <c r="W412" s="98">
        <v>181.3461995706802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194.82147352028636</v>
      </c>
      <c r="D413" s="101">
        <v>207.02657908267003</v>
      </c>
      <c r="E413" s="101">
        <v>211.27927988887151</v>
      </c>
      <c r="F413" s="101">
        <v>227.13176562699368</v>
      </c>
      <c r="G413" s="101">
        <v>222.84419904457786</v>
      </c>
      <c r="H413" s="101">
        <v>208.71603004993455</v>
      </c>
      <c r="I413" s="101">
        <v>244.09636486919192</v>
      </c>
      <c r="J413" s="101">
        <v>206.71326980262899</v>
      </c>
      <c r="K413" s="101">
        <v>212.16625926749239</v>
      </c>
      <c r="L413" s="101">
        <v>216.53062747563925</v>
      </c>
      <c r="M413" s="101">
        <v>0</v>
      </c>
      <c r="N413" s="101">
        <v>209.04301858625672</v>
      </c>
      <c r="O413" s="101">
        <v>206.3945856038201</v>
      </c>
      <c r="P413" s="101">
        <v>170.463473341976</v>
      </c>
      <c r="Q413" s="101">
        <v>162.07082793957872</v>
      </c>
      <c r="R413" s="101">
        <v>166.95335114772121</v>
      </c>
      <c r="S413" s="101">
        <v>177.18662411055516</v>
      </c>
      <c r="T413" s="101">
        <v>174.7847785570473</v>
      </c>
      <c r="U413" s="101">
        <v>165.25779658387458</v>
      </c>
      <c r="V413" s="101">
        <v>150.52523117121845</v>
      </c>
      <c r="W413" s="101">
        <v>181.3461995706802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1.8378391071869085</v>
      </c>
      <c r="D419" s="122">
        <v>3.2513758310400682</v>
      </c>
      <c r="E419" s="122">
        <v>3.2316233752579882</v>
      </c>
      <c r="F419" s="122">
        <v>3.1006443412887372</v>
      </c>
      <c r="G419" s="122">
        <v>3.1101121987920988</v>
      </c>
      <c r="H419" s="122">
        <v>3.044049825428508</v>
      </c>
      <c r="I419" s="122">
        <v>2.7790787293116597</v>
      </c>
      <c r="J419" s="122">
        <v>5.6393150790838638</v>
      </c>
      <c r="K419" s="122">
        <v>5.9045515743127126</v>
      </c>
      <c r="L419" s="122">
        <v>5.9419899069210249</v>
      </c>
      <c r="M419" s="122">
        <v>6.7930298063711616</v>
      </c>
      <c r="N419" s="122">
        <v>6.7192011098520243</v>
      </c>
      <c r="O419" s="122">
        <v>7.1479698475673024</v>
      </c>
      <c r="P419" s="122">
        <v>4.6490294596769388</v>
      </c>
      <c r="Q419" s="122">
        <v>3.1047105969160635</v>
      </c>
      <c r="R419" s="122">
        <v>3.4406325597334604</v>
      </c>
      <c r="S419" s="122">
        <v>5.3739671459647935</v>
      </c>
      <c r="T419" s="122">
        <v>6.8903299463246732</v>
      </c>
      <c r="U419" s="122">
        <v>8.8522165065302882</v>
      </c>
      <c r="V419" s="122">
        <v>6.2202483056391564</v>
      </c>
      <c r="W419" s="122">
        <v>5.3696303311870217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205.49043100584393</v>
      </c>
      <c r="D420" s="98">
        <v>214.78805914882173</v>
      </c>
      <c r="E420" s="98">
        <v>223.57790900332697</v>
      </c>
      <c r="F420" s="98">
        <v>228.40980432558015</v>
      </c>
      <c r="G420" s="98">
        <v>230.78587571136771</v>
      </c>
      <c r="H420" s="98">
        <v>220.38651945830838</v>
      </c>
      <c r="I420" s="98">
        <v>223.2064414314618</v>
      </c>
      <c r="J420" s="98">
        <v>198.55482894336652</v>
      </c>
      <c r="K420" s="98">
        <v>205.29524083304074</v>
      </c>
      <c r="L420" s="98">
        <v>211.59133429767863</v>
      </c>
      <c r="M420" s="98">
        <v>181.34242012334082</v>
      </c>
      <c r="N420" s="98">
        <v>190.63725007389567</v>
      </c>
      <c r="O420" s="98">
        <v>209.6942699352719</v>
      </c>
      <c r="P420" s="98">
        <v>180.02862287923719</v>
      </c>
      <c r="Q420" s="98">
        <v>178.58952006949178</v>
      </c>
      <c r="R420" s="98">
        <v>167.61548961154813</v>
      </c>
      <c r="S420" s="98">
        <v>171.65427541129176</v>
      </c>
      <c r="T420" s="98">
        <v>173.2724550386836</v>
      </c>
      <c r="U420" s="98">
        <v>180.55741669858776</v>
      </c>
      <c r="V420" s="98">
        <v>166.30692061255397</v>
      </c>
      <c r="W420" s="98">
        <v>185.6753276892091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183.86557703321932</v>
      </c>
      <c r="D423" s="118">
        <f t="shared" si="225"/>
        <v>183.92659676628048</v>
      </c>
      <c r="E423" s="118">
        <f t="shared" si="225"/>
        <v>177.62536400988344</v>
      </c>
      <c r="F423" s="118">
        <f t="shared" si="225"/>
        <v>166.95316271551306</v>
      </c>
      <c r="G423" s="118">
        <f t="shared" si="225"/>
        <v>161.05669992862161</v>
      </c>
      <c r="H423" s="118">
        <f t="shared" si="225"/>
        <v>166.06766981701819</v>
      </c>
      <c r="I423" s="118">
        <f t="shared" si="225"/>
        <v>151.58566790432275</v>
      </c>
      <c r="J423" s="118">
        <f t="shared" si="225"/>
        <v>163.77025684244265</v>
      </c>
      <c r="K423" s="118">
        <f t="shared" si="225"/>
        <v>141.75469567658416</v>
      </c>
      <c r="L423" s="118">
        <f t="shared" si="225"/>
        <v>145.81822373208158</v>
      </c>
      <c r="M423" s="118">
        <f t="shared" si="225"/>
        <v>118.06565962100103</v>
      </c>
      <c r="N423" s="118">
        <f t="shared" si="225"/>
        <v>126.18744767815814</v>
      </c>
      <c r="O423" s="118">
        <f t="shared" si="225"/>
        <v>126.26678842124579</v>
      </c>
      <c r="P423" s="118">
        <f t="shared" si="225"/>
        <v>97.467748620063375</v>
      </c>
      <c r="Q423" s="118">
        <f t="shared" si="225"/>
        <v>97.029055493728606</v>
      </c>
      <c r="R423" s="118">
        <f t="shared" ref="R423:V423" si="226">R424+R427+R429+R438</f>
        <v>112.45128616070319</v>
      </c>
      <c r="S423" s="118">
        <f t="shared" si="226"/>
        <v>108.10505278575634</v>
      </c>
      <c r="T423" s="118">
        <f t="shared" si="226"/>
        <v>101.3468634159361</v>
      </c>
      <c r="U423" s="118">
        <f t="shared" si="226"/>
        <v>90.633286277060634</v>
      </c>
      <c r="V423" s="118">
        <f t="shared" si="226"/>
        <v>76.585562539590555</v>
      </c>
      <c r="W423" s="118">
        <f t="shared" ref="W423" si="227">W424+W427+W429+W438</f>
        <v>77.986476431974964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153.53280274536931</v>
      </c>
      <c r="D424" s="123">
        <f t="shared" si="228"/>
        <v>149.07878610041462</v>
      </c>
      <c r="E424" s="123">
        <f t="shared" si="228"/>
        <v>143.09436728383287</v>
      </c>
      <c r="F424" s="123">
        <f t="shared" si="228"/>
        <v>133.73184123406656</v>
      </c>
      <c r="G424" s="123">
        <f t="shared" si="228"/>
        <v>126.95298685226413</v>
      </c>
      <c r="H424" s="123">
        <f t="shared" si="228"/>
        <v>126.27691415981386</v>
      </c>
      <c r="I424" s="123">
        <f t="shared" si="228"/>
        <v>111.56303390527958</v>
      </c>
      <c r="J424" s="123">
        <f t="shared" si="228"/>
        <v>120.30130151495936</v>
      </c>
      <c r="K424" s="123">
        <f t="shared" si="228"/>
        <v>109.15248497026225</v>
      </c>
      <c r="L424" s="123">
        <f t="shared" si="228"/>
        <v>115.20054068306553</v>
      </c>
      <c r="M424" s="123">
        <f t="shared" si="228"/>
        <v>92.127147865483721</v>
      </c>
      <c r="N424" s="123">
        <f t="shared" si="228"/>
        <v>100.02277528457276</v>
      </c>
      <c r="O424" s="123">
        <f t="shared" si="228"/>
        <v>102.75751210574194</v>
      </c>
      <c r="P424" s="123">
        <f t="shared" si="228"/>
        <v>76.013820970870938</v>
      </c>
      <c r="Q424" s="123">
        <f t="shared" si="228"/>
        <v>75.854197531290311</v>
      </c>
      <c r="R424" s="123">
        <f t="shared" ref="R424:V424" si="229">SUM(R425:R426)</f>
        <v>83.51319275595246</v>
      </c>
      <c r="S424" s="123">
        <f t="shared" si="229"/>
        <v>76.319665127114632</v>
      </c>
      <c r="T424" s="123">
        <f t="shared" si="229"/>
        <v>70.98457826310252</v>
      </c>
      <c r="U424" s="123">
        <f t="shared" si="229"/>
        <v>65.601946599904494</v>
      </c>
      <c r="V424" s="123">
        <f t="shared" si="229"/>
        <v>56.444042888145759</v>
      </c>
      <c r="W424" s="123">
        <f t="shared" ref="W424" si="230">SUM(W425:W426)</f>
        <v>54.62325650923821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151.04338238702124</v>
      </c>
      <c r="D425" s="99">
        <v>146.67602114320931</v>
      </c>
      <c r="E425" s="99">
        <v>140.8213179751198</v>
      </c>
      <c r="F425" s="99">
        <v>131.60426360719637</v>
      </c>
      <c r="G425" s="99">
        <v>124.93720683985754</v>
      </c>
      <c r="H425" s="99">
        <v>124.29862827715142</v>
      </c>
      <c r="I425" s="99">
        <v>109.82999403674503</v>
      </c>
      <c r="J425" s="99">
        <v>118.43246867934377</v>
      </c>
      <c r="K425" s="99">
        <v>107.46136613836005</v>
      </c>
      <c r="L425" s="99">
        <v>113.42258784594416</v>
      </c>
      <c r="M425" s="99">
        <v>90.711421785689694</v>
      </c>
      <c r="N425" s="99">
        <v>98.472432296227652</v>
      </c>
      <c r="O425" s="99">
        <v>101.14067611442721</v>
      </c>
      <c r="P425" s="99">
        <v>74.793189016718387</v>
      </c>
      <c r="Q425" s="99">
        <v>74.61686129377874</v>
      </c>
      <c r="R425" s="99">
        <v>82.155266020173698</v>
      </c>
      <c r="S425" s="99">
        <v>75.082361305467685</v>
      </c>
      <c r="T425" s="99">
        <v>69.831415528835578</v>
      </c>
      <c r="U425" s="99">
        <v>64.545705506763923</v>
      </c>
      <c r="V425" s="99">
        <v>55.53243927711614</v>
      </c>
      <c r="W425" s="99">
        <v>53.746371877569125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2.4894203583480632</v>
      </c>
      <c r="D426" s="99">
        <v>2.402764957205302</v>
      </c>
      <c r="E426" s="99">
        <v>2.2730493087130594</v>
      </c>
      <c r="F426" s="99">
        <v>2.1275776268702011</v>
      </c>
      <c r="G426" s="99">
        <v>2.0157800124065952</v>
      </c>
      <c r="H426" s="99">
        <v>1.9782858826624394</v>
      </c>
      <c r="I426" s="99">
        <v>1.7330398685345534</v>
      </c>
      <c r="J426" s="99">
        <v>1.8688328356155919</v>
      </c>
      <c r="K426" s="99">
        <v>1.691118831902197</v>
      </c>
      <c r="L426" s="99">
        <v>1.7779528371213553</v>
      </c>
      <c r="M426" s="99">
        <v>1.4157260797940201</v>
      </c>
      <c r="N426" s="99">
        <v>1.5503429883451025</v>
      </c>
      <c r="O426" s="99">
        <v>1.616835991314737</v>
      </c>
      <c r="P426" s="99">
        <v>1.2206319541525541</v>
      </c>
      <c r="Q426" s="99">
        <v>1.237336237511564</v>
      </c>
      <c r="R426" s="99">
        <v>1.357926735778755</v>
      </c>
      <c r="S426" s="99">
        <v>1.2373038216469427</v>
      </c>
      <c r="T426" s="99">
        <v>1.1531627342669448</v>
      </c>
      <c r="U426" s="99">
        <v>1.056241093140569</v>
      </c>
      <c r="V426" s="99">
        <v>0.91160361102961662</v>
      </c>
      <c r="W426" s="99">
        <v>0.87688463166908681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1.1538501614833677E-2</v>
      </c>
      <c r="D427" s="123">
        <f t="shared" si="231"/>
        <v>8.2585987401842826E-3</v>
      </c>
      <c r="E427" s="123">
        <f t="shared" si="231"/>
        <v>0.25868269138091621</v>
      </c>
      <c r="F427" s="123">
        <f t="shared" si="231"/>
        <v>0.28337772035746106</v>
      </c>
      <c r="G427" s="123">
        <f t="shared" si="231"/>
        <v>0.29911111557465825</v>
      </c>
      <c r="H427" s="123">
        <f t="shared" si="231"/>
        <v>0.69438483071325285</v>
      </c>
      <c r="I427" s="123">
        <f t="shared" si="231"/>
        <v>0.42640122141147352</v>
      </c>
      <c r="J427" s="123">
        <f t="shared" si="231"/>
        <v>0.41452448944546022</v>
      </c>
      <c r="K427" s="123">
        <f t="shared" si="231"/>
        <v>0.2868712973186559</v>
      </c>
      <c r="L427" s="123">
        <f t="shared" si="231"/>
        <v>0.33723660557536095</v>
      </c>
      <c r="M427" s="123">
        <f t="shared" si="231"/>
        <v>0.26878297715298005</v>
      </c>
      <c r="N427" s="123">
        <f t="shared" si="231"/>
        <v>0.22828245325622881</v>
      </c>
      <c r="O427" s="123">
        <f t="shared" si="231"/>
        <v>0.19133007300026617</v>
      </c>
      <c r="P427" s="123">
        <f t="shared" si="231"/>
        <v>6.7494853852280906E-2</v>
      </c>
      <c r="Q427" s="123">
        <f t="shared" si="231"/>
        <v>5.8805867892534842E-2</v>
      </c>
      <c r="R427" s="123">
        <f t="shared" si="231"/>
        <v>3.7692738572434298E-2</v>
      </c>
      <c r="S427" s="123">
        <f t="shared" si="231"/>
        <v>7.3563029935981503E-2</v>
      </c>
      <c r="T427" s="123">
        <f t="shared" si="231"/>
        <v>6.9559205405125321E-2</v>
      </c>
      <c r="U427" s="123">
        <f t="shared" si="231"/>
        <v>7.9127251338360516E-2</v>
      </c>
      <c r="V427" s="123">
        <f t="shared" si="231"/>
        <v>0.11391332729841029</v>
      </c>
      <c r="W427" s="123">
        <f t="shared" si="231"/>
        <v>7.4590796485832375E-2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1.1538501614833677E-2</v>
      </c>
      <c r="D428" s="99">
        <f>RES_hhdet_in_fecs!D67</f>
        <v>8.2585987401842826E-3</v>
      </c>
      <c r="E428" s="99">
        <f>RES_hhdet_in_fecs!E67</f>
        <v>0.25868269138091621</v>
      </c>
      <c r="F428" s="99">
        <f>RES_hhdet_in_fecs!F67</f>
        <v>0.28337772035746106</v>
      </c>
      <c r="G428" s="99">
        <f>RES_hhdet_in_fecs!G67</f>
        <v>0.29911111557465825</v>
      </c>
      <c r="H428" s="99">
        <f>RES_hhdet_in_fecs!H67</f>
        <v>0.69438483071325285</v>
      </c>
      <c r="I428" s="99">
        <f>RES_hhdet_in_fecs!I67</f>
        <v>0.42640122141147352</v>
      </c>
      <c r="J428" s="99">
        <f>RES_hhdet_in_fecs!J67</f>
        <v>0.41452448944546022</v>
      </c>
      <c r="K428" s="99">
        <f>RES_hhdet_in_fecs!K67</f>
        <v>0.2868712973186559</v>
      </c>
      <c r="L428" s="99">
        <f>RES_hhdet_in_fecs!L67</f>
        <v>0.33723660557536095</v>
      </c>
      <c r="M428" s="99">
        <f>RES_hhdet_in_fecs!M67</f>
        <v>0.26878297715298005</v>
      </c>
      <c r="N428" s="99">
        <f>RES_hhdet_in_fecs!N67</f>
        <v>0.22828245325622881</v>
      </c>
      <c r="O428" s="99">
        <f>RES_hhdet_in_fecs!O67</f>
        <v>0.19133007300026617</v>
      </c>
      <c r="P428" s="99">
        <f>RES_hhdet_in_fecs!P67</f>
        <v>6.7494853852280906E-2</v>
      </c>
      <c r="Q428" s="99">
        <f>RES_hhdet_in_fecs!Q67</f>
        <v>5.8805867892534842E-2</v>
      </c>
      <c r="R428" s="99">
        <f>RES_hhdet_in_fecs!R67</f>
        <v>3.7692738572434298E-2</v>
      </c>
      <c r="S428" s="99">
        <f>RES_hhdet_in_fecs!S67</f>
        <v>7.3563029935981503E-2</v>
      </c>
      <c r="T428" s="99">
        <f>RES_hhdet_in_fecs!T67</f>
        <v>6.9559205405125321E-2</v>
      </c>
      <c r="U428" s="99">
        <f>RES_hhdet_in_fecs!U67</f>
        <v>7.9127251338360516E-2</v>
      </c>
      <c r="V428" s="99">
        <f>RES_hhdet_in_fecs!V67</f>
        <v>0.11391332729841029</v>
      </c>
      <c r="W428" s="99">
        <f>RES_hhdet_in_fecs!W67</f>
        <v>7.4590796485832375E-2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22.180062560709402</v>
      </c>
      <c r="D429" s="123">
        <v>25.718159591605989</v>
      </c>
      <c r="E429" s="123">
        <v>25.201881338634308</v>
      </c>
      <c r="F429" s="123">
        <v>24.072119883797122</v>
      </c>
      <c r="G429" s="123">
        <v>24.508274367295783</v>
      </c>
      <c r="H429" s="123">
        <v>28.092336727041836</v>
      </c>
      <c r="I429" s="123">
        <v>29.451336350441306</v>
      </c>
      <c r="J429" s="123">
        <v>31.608004589062109</v>
      </c>
      <c r="K429" s="123">
        <v>23.773844432047365</v>
      </c>
      <c r="L429" s="123">
        <v>22.377605399878764</v>
      </c>
      <c r="M429" s="123">
        <v>19.163622638984208</v>
      </c>
      <c r="N429" s="123">
        <v>19.273952163370062</v>
      </c>
      <c r="O429" s="123">
        <v>17.133798098567496</v>
      </c>
      <c r="P429" s="123">
        <v>15.629217500651031</v>
      </c>
      <c r="Q429" s="123">
        <v>15.498590882911378</v>
      </c>
      <c r="R429" s="123">
        <v>21.506630365771077</v>
      </c>
      <c r="S429" s="123">
        <v>23.321790081614679</v>
      </c>
      <c r="T429" s="123">
        <v>22.964074731050612</v>
      </c>
      <c r="U429" s="123">
        <v>18.636422489756963</v>
      </c>
      <c r="V429" s="123">
        <v>14.993856862550398</v>
      </c>
      <c r="W429" s="123">
        <v>17.564650570197415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22.881232784910853</v>
      </c>
      <c r="D430" s="99">
        <v>25.757797373045445</v>
      </c>
      <c r="E430" s="99">
        <v>25.581357219787836</v>
      </c>
      <c r="F430" s="99">
        <v>24.432912015459952</v>
      </c>
      <c r="G430" s="99">
        <v>25.021200368758745</v>
      </c>
      <c r="H430" s="99">
        <v>28.601468884512165</v>
      </c>
      <c r="I430" s="99">
        <v>29.484378642687432</v>
      </c>
      <c r="J430" s="99">
        <v>32.62013861124737</v>
      </c>
      <c r="K430" s="99">
        <v>24.794216317522196</v>
      </c>
      <c r="L430" s="99">
        <v>23.05765902325675</v>
      </c>
      <c r="M430" s="99">
        <v>19.241118053691881</v>
      </c>
      <c r="N430" s="99">
        <v>19.444008366926518</v>
      </c>
      <c r="O430" s="99">
        <v>17.154812122531112</v>
      </c>
      <c r="P430" s="99">
        <v>15.688853563904097</v>
      </c>
      <c r="Q430" s="99">
        <v>15.518437436414965</v>
      </c>
      <c r="R430" s="99">
        <v>21.703901338428597</v>
      </c>
      <c r="S430" s="99">
        <v>23.28904352873473</v>
      </c>
      <c r="T430" s="99">
        <v>23.072275509204953</v>
      </c>
      <c r="U430" s="99">
        <v>18.671185466626721</v>
      </c>
      <c r="V430" s="99">
        <v>14.960975475676294</v>
      </c>
      <c r="W430" s="99">
        <v>17.578135751029762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18.706128626474786</v>
      </c>
      <c r="D431" s="99">
        <v>21.240840097791249</v>
      </c>
      <c r="E431" s="99">
        <v>21.185841544716482</v>
      </c>
      <c r="F431" s="99">
        <v>20.527041985796561</v>
      </c>
      <c r="G431" s="99">
        <v>21.05771031385563</v>
      </c>
      <c r="H431" s="99">
        <v>24.142774573945601</v>
      </c>
      <c r="I431" s="99">
        <v>25.389377326996261</v>
      </c>
      <c r="J431" s="99">
        <v>27.797590031261063</v>
      </c>
      <c r="K431" s="99">
        <v>21.275755950502571</v>
      </c>
      <c r="L431" s="99">
        <v>19.866696516756196</v>
      </c>
      <c r="M431" s="99">
        <v>0</v>
      </c>
      <c r="N431" s="99">
        <v>17.159521213300419</v>
      </c>
      <c r="O431" s="99">
        <v>15.427026383690183</v>
      </c>
      <c r="P431" s="99">
        <v>14.222023559151802</v>
      </c>
      <c r="Q431" s="99">
        <v>14.273390433055994</v>
      </c>
      <c r="R431" s="99">
        <v>20.183124845528656</v>
      </c>
      <c r="S431" s="99">
        <v>21.902444869790916</v>
      </c>
      <c r="T431" s="99">
        <v>21.780819945264398</v>
      </c>
      <c r="U431" s="99">
        <v>17.745549902543956</v>
      </c>
      <c r="V431" s="99">
        <v>14.251271333402673</v>
      </c>
      <c r="W431" s="99">
        <v>16.848574705999066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9.462485863480163</v>
      </c>
      <c r="D432" s="102">
        <v>10.965689044931487</v>
      </c>
      <c r="E432" s="102">
        <v>10.888619686350888</v>
      </c>
      <c r="F432" s="102">
        <v>11.1133522112442</v>
      </c>
      <c r="G432" s="102">
        <v>11.204867766429556</v>
      </c>
      <c r="H432" s="102">
        <v>12.693084694508631</v>
      </c>
      <c r="I432" s="102">
        <v>14.518471590609238</v>
      </c>
      <c r="J432" s="102">
        <v>14.519386468419523</v>
      </c>
      <c r="K432" s="102">
        <v>11.190598138816595</v>
      </c>
      <c r="L432" s="102">
        <v>10.333193833620413</v>
      </c>
      <c r="M432" s="102">
        <v>0</v>
      </c>
      <c r="N432" s="102">
        <v>9.1159121390943643</v>
      </c>
      <c r="O432" s="102">
        <v>8.4039354739039993</v>
      </c>
      <c r="P432" s="102">
        <v>6.8801308349378969</v>
      </c>
      <c r="Q432" s="102">
        <v>6.7234013176170118</v>
      </c>
      <c r="R432" s="102">
        <v>9.5488642645963875</v>
      </c>
      <c r="S432" s="102">
        <v>10.859656236299202</v>
      </c>
      <c r="T432" s="102">
        <v>9.8877883363990708</v>
      </c>
      <c r="U432" s="102">
        <v>8.1032433702897624</v>
      </c>
      <c r="V432" s="102">
        <v>6.1097796677753307</v>
      </c>
      <c r="W432" s="102">
        <v>7.9955831547757024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9.2436427629946216</v>
      </c>
      <c r="D433" s="105">
        <v>10.275151052859762</v>
      </c>
      <c r="E433" s="105">
        <v>10.297221858365596</v>
      </c>
      <c r="F433" s="105">
        <v>9.4136897745523616</v>
      </c>
      <c r="G433" s="105">
        <v>9.8528425474260697</v>
      </c>
      <c r="H433" s="105">
        <v>11.449689879436972</v>
      </c>
      <c r="I433" s="105">
        <v>10.870905736387027</v>
      </c>
      <c r="J433" s="105">
        <v>13.27820356284154</v>
      </c>
      <c r="K433" s="105">
        <v>10.085157811685974</v>
      </c>
      <c r="L433" s="105">
        <v>9.5335026831357847</v>
      </c>
      <c r="M433" s="105">
        <v>0</v>
      </c>
      <c r="N433" s="105">
        <v>8.0436090742060546</v>
      </c>
      <c r="O433" s="105">
        <v>7.0230909097861849</v>
      </c>
      <c r="P433" s="105">
        <v>7.341892724213908</v>
      </c>
      <c r="Q433" s="105">
        <v>7.5499891154389829</v>
      </c>
      <c r="R433" s="105">
        <v>10.634260580932271</v>
      </c>
      <c r="S433" s="105">
        <v>11.042788633491718</v>
      </c>
      <c r="T433" s="105">
        <v>11.893031608865325</v>
      </c>
      <c r="U433" s="105">
        <v>9.6423065322541941</v>
      </c>
      <c r="V433" s="105">
        <v>8.1414916656273419</v>
      </c>
      <c r="W433" s="105">
        <v>8.852991551223365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20.135733308757143</v>
      </c>
      <c r="D434" s="102">
        <v>22.937406826697572</v>
      </c>
      <c r="E434" s="102">
        <v>22.71398443574455</v>
      </c>
      <c r="F434" s="102">
        <v>21.925649600680075</v>
      </c>
      <c r="G434" s="102">
        <v>22.477004875919452</v>
      </c>
      <c r="H434" s="102">
        <v>26.562054387832109</v>
      </c>
      <c r="I434" s="102">
        <v>0</v>
      </c>
      <c r="J434" s="102">
        <v>30.661299966821399</v>
      </c>
      <c r="K434" s="102">
        <v>23.162052738804448</v>
      </c>
      <c r="L434" s="102">
        <v>21.252700366357072</v>
      </c>
      <c r="M434" s="102">
        <v>20.377817075475729</v>
      </c>
      <c r="N434" s="102">
        <v>19.467951359704259</v>
      </c>
      <c r="O434" s="102">
        <v>0</v>
      </c>
      <c r="P434" s="102">
        <v>0</v>
      </c>
      <c r="Q434" s="102">
        <v>16.038402753747931</v>
      </c>
      <c r="R434" s="102">
        <v>21.981617832006233</v>
      </c>
      <c r="S434" s="102">
        <v>25.026589522728177</v>
      </c>
      <c r="T434" s="102">
        <v>23.990891805134773</v>
      </c>
      <c r="U434" s="102">
        <v>19.676490930127091</v>
      </c>
      <c r="V434" s="102">
        <v>16.033640887463271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17.498881032846445</v>
      </c>
      <c r="D435" s="105">
        <v>20.01715179006009</v>
      </c>
      <c r="E435" s="105">
        <v>19.846265942597771</v>
      </c>
      <c r="F435" s="105">
        <v>19.305003446501022</v>
      </c>
      <c r="G435" s="105">
        <v>19.765353913432019</v>
      </c>
      <c r="H435" s="105">
        <v>23.343176614444527</v>
      </c>
      <c r="I435" s="105">
        <v>0</v>
      </c>
      <c r="J435" s="105">
        <v>27.002501912522472</v>
      </c>
      <c r="K435" s="105">
        <v>20.455304322749338</v>
      </c>
      <c r="L435" s="105">
        <v>18.770685919901592</v>
      </c>
      <c r="M435" s="105">
        <v>18.127534407622036</v>
      </c>
      <c r="N435" s="105">
        <v>17.379570867698305</v>
      </c>
      <c r="O435" s="105">
        <v>0</v>
      </c>
      <c r="P435" s="105">
        <v>0</v>
      </c>
      <c r="Q435" s="105">
        <v>14.503726694429577</v>
      </c>
      <c r="R435" s="105">
        <v>19.999135172264733</v>
      </c>
      <c r="S435" s="105">
        <v>22.977423587125156</v>
      </c>
      <c r="T435" s="105">
        <v>21.965039451575297</v>
      </c>
      <c r="U435" s="105">
        <v>18.098917284290412</v>
      </c>
      <c r="V435" s="105">
        <v>14.725984130219228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8.3211069603569729</v>
      </c>
      <c r="D436" s="99">
        <v>9.7697491044886391</v>
      </c>
      <c r="E436" s="99">
        <v>9.6736587647312717</v>
      </c>
      <c r="F436" s="99">
        <v>9.9764355591891203</v>
      </c>
      <c r="G436" s="99">
        <v>10.056035767983108</v>
      </c>
      <c r="H436" s="99">
        <v>11.76524207350163</v>
      </c>
      <c r="I436" s="99">
        <v>0</v>
      </c>
      <c r="J436" s="99">
        <v>13.619732919805234</v>
      </c>
      <c r="K436" s="99">
        <v>10.440717462696547</v>
      </c>
      <c r="L436" s="99">
        <v>9.498396984978303</v>
      </c>
      <c r="M436" s="99">
        <v>9.5306031306788235</v>
      </c>
      <c r="N436" s="99">
        <v>9.1410327988063447</v>
      </c>
      <c r="O436" s="99">
        <v>0</v>
      </c>
      <c r="P436" s="99">
        <v>0</v>
      </c>
      <c r="Q436" s="99">
        <v>6.9341685021970516</v>
      </c>
      <c r="R436" s="99">
        <v>9.6345696200223525</v>
      </c>
      <c r="S436" s="99">
        <v>11.695133722599014</v>
      </c>
      <c r="T436" s="99">
        <v>10.262611333540367</v>
      </c>
      <c r="U436" s="99">
        <v>8.4903608549761156</v>
      </c>
      <c r="V436" s="99">
        <v>6.4674962049869391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9.1777740724894716</v>
      </c>
      <c r="D437" s="99">
        <v>10.247402685571453</v>
      </c>
      <c r="E437" s="99">
        <v>10.172607177866499</v>
      </c>
      <c r="F437" s="99">
        <v>9.3285678873118982</v>
      </c>
      <c r="G437" s="99">
        <v>9.7093181454489113</v>
      </c>
      <c r="H437" s="99">
        <v>11.577934540942902</v>
      </c>
      <c r="I437" s="99">
        <v>0</v>
      </c>
      <c r="J437" s="99">
        <v>13.38276899271724</v>
      </c>
      <c r="K437" s="99">
        <v>10.014586860052788</v>
      </c>
      <c r="L437" s="99">
        <v>9.2722889349232922</v>
      </c>
      <c r="M437" s="99">
        <v>8.5969312769432147</v>
      </c>
      <c r="N437" s="99">
        <v>8.2385380688919607</v>
      </c>
      <c r="O437" s="99">
        <v>0</v>
      </c>
      <c r="P437" s="99">
        <v>0</v>
      </c>
      <c r="Q437" s="99">
        <v>7.5695581922325257</v>
      </c>
      <c r="R437" s="99">
        <v>10.364565552242381</v>
      </c>
      <c r="S437" s="99">
        <v>11.282289864526145</v>
      </c>
      <c r="T437" s="99">
        <v>11.702428118034934</v>
      </c>
      <c r="U437" s="99">
        <v>9.6085564293142998</v>
      </c>
      <c r="V437" s="99">
        <v>8.2584879252322878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8.1411732255257903</v>
      </c>
      <c r="D438" s="123">
        <v>9.1213924755196789</v>
      </c>
      <c r="E438" s="123">
        <v>9.0704326960353328</v>
      </c>
      <c r="F438" s="123">
        <v>8.8658238772919038</v>
      </c>
      <c r="G438" s="123">
        <v>9.2963275934870282</v>
      </c>
      <c r="H438" s="123">
        <v>11.004034099449267</v>
      </c>
      <c r="I438" s="123">
        <v>10.144896427190398</v>
      </c>
      <c r="J438" s="123">
        <v>11.446426248975714</v>
      </c>
      <c r="K438" s="123">
        <v>8.5414949769558977</v>
      </c>
      <c r="L438" s="123">
        <v>7.902841043561919</v>
      </c>
      <c r="M438" s="123">
        <v>6.5061061393801296</v>
      </c>
      <c r="N438" s="123">
        <v>6.6624377769591003</v>
      </c>
      <c r="O438" s="123">
        <v>6.1841481439360848</v>
      </c>
      <c r="P438" s="123">
        <v>5.7572152946891197</v>
      </c>
      <c r="Q438" s="123">
        <v>5.6174612116343994</v>
      </c>
      <c r="R438" s="123">
        <v>7.3937703004072288</v>
      </c>
      <c r="S438" s="123">
        <v>8.3900345470910516</v>
      </c>
      <c r="T438" s="123">
        <v>7.328651216377839</v>
      </c>
      <c r="U438" s="123">
        <v>6.3157899360608107</v>
      </c>
      <c r="V438" s="123">
        <v>5.0337494615959884</v>
      </c>
      <c r="W438" s="123">
        <v>5.7239785560535061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9.9806775061208644</v>
      </c>
      <c r="D439" s="99">
        <v>11.376795567151843</v>
      </c>
      <c r="E439" s="99">
        <v>11.522449445526627</v>
      </c>
      <c r="F439" s="99">
        <v>11.175885490804562</v>
      </c>
      <c r="G439" s="99">
        <v>11.604184586327204</v>
      </c>
      <c r="H439" s="99">
        <v>13.402826588561592</v>
      </c>
      <c r="I439" s="99">
        <v>13.275971481591981</v>
      </c>
      <c r="J439" s="99">
        <v>13.94634364476104</v>
      </c>
      <c r="K439" s="99">
        <v>10.828189872913164</v>
      </c>
      <c r="L439" s="99">
        <v>10.097482727048719</v>
      </c>
      <c r="M439" s="99">
        <v>7.8032682530576469</v>
      </c>
      <c r="N439" s="99">
        <v>8.3132765392742254</v>
      </c>
      <c r="O439" s="99">
        <v>8.5382913928087802</v>
      </c>
      <c r="P439" s="99">
        <v>7.2661928984515178</v>
      </c>
      <c r="Q439" s="99">
        <v>7.4086683569942151</v>
      </c>
      <c r="R439" s="99">
        <v>9.5867351445277382</v>
      </c>
      <c r="S439" s="99">
        <v>10.520582080138006</v>
      </c>
      <c r="T439" s="99">
        <v>9.8022343484077314</v>
      </c>
      <c r="U439" s="99">
        <v>8.853444255363156</v>
      </c>
      <c r="V439" s="99">
        <v>6.7503543044761907</v>
      </c>
      <c r="W439" s="99">
        <v>8.1864551109640349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8.1245728332931311</v>
      </c>
      <c r="D440" s="110">
        <v>9.086726322177519</v>
      </c>
      <c r="E440" s="110">
        <v>9.0344711429662894</v>
      </c>
      <c r="F440" s="110">
        <v>8.834033427802563</v>
      </c>
      <c r="G440" s="110">
        <v>9.2648016459036615</v>
      </c>
      <c r="H440" s="110">
        <v>10.970437150495592</v>
      </c>
      <c r="I440" s="110">
        <v>10.105420819548513</v>
      </c>
      <c r="J440" s="110">
        <v>11.373348549913967</v>
      </c>
      <c r="K440" s="110">
        <v>8.4737791372740485</v>
      </c>
      <c r="L440" s="110">
        <v>7.839429517640359</v>
      </c>
      <c r="M440" s="110">
        <v>6.4556238037735403</v>
      </c>
      <c r="N440" s="110">
        <v>6.602126580171106</v>
      </c>
      <c r="O440" s="110">
        <v>6.1010691395182821</v>
      </c>
      <c r="P440" s="110">
        <v>5.7172147381984839</v>
      </c>
      <c r="Q440" s="110">
        <v>5.5857708344320374</v>
      </c>
      <c r="R440" s="110">
        <v>7.3478120679438339</v>
      </c>
      <c r="S440" s="110">
        <v>8.3211779725215536</v>
      </c>
      <c r="T440" s="110">
        <v>7.2262135060776007</v>
      </c>
      <c r="U440" s="110">
        <v>6.184961834011081</v>
      </c>
      <c r="V440" s="110">
        <v>4.9670499155843961</v>
      </c>
      <c r="W440" s="110">
        <v>5.6506442743706078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128.58330797922233</v>
      </c>
      <c r="D442" s="118">
        <f t="shared" si="232"/>
        <v>129.47500483808528</v>
      </c>
      <c r="E442" s="118">
        <f t="shared" si="232"/>
        <v>126.94845103895818</v>
      </c>
      <c r="F442" s="118">
        <f t="shared" si="232"/>
        <v>120.56224510465648</v>
      </c>
      <c r="G442" s="118">
        <f t="shared" si="232"/>
        <v>117.59172653802629</v>
      </c>
      <c r="H442" s="118">
        <f t="shared" si="232"/>
        <v>123.29765739323466</v>
      </c>
      <c r="I442" s="118">
        <f t="shared" si="232"/>
        <v>112.77773755146914</v>
      </c>
      <c r="J442" s="118">
        <f t="shared" si="232"/>
        <v>123.6404920863848</v>
      </c>
      <c r="K442" s="118">
        <f t="shared" si="232"/>
        <v>107.92172439903652</v>
      </c>
      <c r="L442" s="118">
        <f t="shared" si="232"/>
        <v>111.87391595098947</v>
      </c>
      <c r="M442" s="118">
        <f t="shared" si="232"/>
        <v>91.68470454162842</v>
      </c>
      <c r="N442" s="118">
        <f t="shared" si="232"/>
        <v>99.3930884964184</v>
      </c>
      <c r="O442" s="118">
        <f t="shared" si="232"/>
        <v>101.27810329696324</v>
      </c>
      <c r="P442" s="118">
        <f t="shared" si="232"/>
        <v>79.820124043791964</v>
      </c>
      <c r="Q442" s="118">
        <f t="shared" si="232"/>
        <v>80.97413928956928</v>
      </c>
      <c r="R442" s="118">
        <f t="shared" ref="R442:V442" si="233">R443+R446+R448+R457</f>
        <v>95.036351440726662</v>
      </c>
      <c r="S442" s="118">
        <f t="shared" si="233"/>
        <v>92.419714918631342</v>
      </c>
      <c r="T442" s="118">
        <f t="shared" si="233"/>
        <v>87.461192799932292</v>
      </c>
      <c r="U442" s="118">
        <f t="shared" si="233"/>
        <v>78.710847877100804</v>
      </c>
      <c r="V442" s="118">
        <f t="shared" si="233"/>
        <v>67.0302509906724</v>
      </c>
      <c r="W442" s="118">
        <f t="shared" ref="W442" si="234">W443+W446+W448+W457</f>
        <v>68.553507302675328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106.51843940483258</v>
      </c>
      <c r="D443" s="123">
        <f t="shared" si="235"/>
        <v>104.50769330579124</v>
      </c>
      <c r="E443" s="123">
        <f t="shared" si="235"/>
        <v>101.34343279417017</v>
      </c>
      <c r="F443" s="123">
        <f t="shared" si="235"/>
        <v>95.674534278402916</v>
      </c>
      <c r="G443" s="123">
        <f t="shared" si="235"/>
        <v>91.735409368113039</v>
      </c>
      <c r="H443" s="123">
        <f t="shared" si="235"/>
        <v>92.144714254364573</v>
      </c>
      <c r="I443" s="123">
        <f t="shared" si="235"/>
        <v>82.204820807001028</v>
      </c>
      <c r="J443" s="123">
        <f t="shared" si="235"/>
        <v>89.518857698103858</v>
      </c>
      <c r="K443" s="123">
        <f t="shared" si="235"/>
        <v>82.034610706647655</v>
      </c>
      <c r="L443" s="123">
        <f t="shared" si="235"/>
        <v>87.45890353994271</v>
      </c>
      <c r="M443" s="123">
        <f t="shared" si="235"/>
        <v>70.841559505171531</v>
      </c>
      <c r="N443" s="123">
        <f t="shared" si="235"/>
        <v>78.172524291767886</v>
      </c>
      <c r="O443" s="123">
        <f t="shared" si="235"/>
        <v>81.929949674188805</v>
      </c>
      <c r="P443" s="123">
        <f t="shared" si="235"/>
        <v>61.939197805663113</v>
      </c>
      <c r="Q443" s="123">
        <f t="shared" si="235"/>
        <v>62.937559999556605</v>
      </c>
      <c r="R443" s="123">
        <f t="shared" ref="R443:V443" si="236">SUM(R444:R445)</f>
        <v>69.999437020295318</v>
      </c>
      <c r="S443" s="123">
        <f t="shared" si="236"/>
        <v>64.471963741265341</v>
      </c>
      <c r="T443" s="123">
        <f t="shared" si="236"/>
        <v>60.341356162043283</v>
      </c>
      <c r="U443" s="123">
        <f t="shared" si="236"/>
        <v>56.05681208602531</v>
      </c>
      <c r="V443" s="123">
        <f t="shared" si="236"/>
        <v>48.452812354332281</v>
      </c>
      <c r="W443" s="123">
        <f t="shared" ref="W443" si="237">SUM(W444:W445)</f>
        <v>47.041725061771096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104.02901904648452</v>
      </c>
      <c r="D444" s="99">
        <v>102.10492834858593</v>
      </c>
      <c r="E444" s="99">
        <v>99.070383485457114</v>
      </c>
      <c r="F444" s="99">
        <v>93.54695665153271</v>
      </c>
      <c r="G444" s="99">
        <v>89.719629355706445</v>
      </c>
      <c r="H444" s="99">
        <v>90.166428371702139</v>
      </c>
      <c r="I444" s="99">
        <v>80.47178093846648</v>
      </c>
      <c r="J444" s="99">
        <v>87.650024862488266</v>
      </c>
      <c r="K444" s="99">
        <v>80.343491874745453</v>
      </c>
      <c r="L444" s="99">
        <v>85.680950702821349</v>
      </c>
      <c r="M444" s="99">
        <v>69.425833425377505</v>
      </c>
      <c r="N444" s="99">
        <v>76.622181303422778</v>
      </c>
      <c r="O444" s="99">
        <v>80.313113682874075</v>
      </c>
      <c r="P444" s="99">
        <v>60.718565851510562</v>
      </c>
      <c r="Q444" s="99">
        <v>61.700223762045042</v>
      </c>
      <c r="R444" s="99">
        <v>68.641510284516556</v>
      </c>
      <c r="S444" s="99">
        <v>63.234659919618394</v>
      </c>
      <c r="T444" s="99">
        <v>59.188193427776341</v>
      </c>
      <c r="U444" s="99">
        <v>55.000570992884739</v>
      </c>
      <c r="V444" s="99">
        <v>47.541208743302661</v>
      </c>
      <c r="W444" s="99">
        <v>46.164840430102011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2.4894203583480632</v>
      </c>
      <c r="D445" s="99">
        <v>2.402764957205302</v>
      </c>
      <c r="E445" s="99">
        <v>2.2730493087130594</v>
      </c>
      <c r="F445" s="99">
        <v>2.1275776268702011</v>
      </c>
      <c r="G445" s="99">
        <v>2.0157800124065952</v>
      </c>
      <c r="H445" s="99">
        <v>1.9782858826624394</v>
      </c>
      <c r="I445" s="99">
        <v>1.7330398685345534</v>
      </c>
      <c r="J445" s="99">
        <v>1.8688328356155919</v>
      </c>
      <c r="K445" s="99">
        <v>1.691118831902197</v>
      </c>
      <c r="L445" s="99">
        <v>1.7779528371213553</v>
      </c>
      <c r="M445" s="99">
        <v>1.4157260797940201</v>
      </c>
      <c r="N445" s="99">
        <v>1.5503429883451025</v>
      </c>
      <c r="O445" s="99">
        <v>1.616835991314737</v>
      </c>
      <c r="P445" s="99">
        <v>1.2206319541525541</v>
      </c>
      <c r="Q445" s="99">
        <v>1.237336237511564</v>
      </c>
      <c r="R445" s="99">
        <v>1.357926735778755</v>
      </c>
      <c r="S445" s="99">
        <v>1.2373038216469427</v>
      </c>
      <c r="T445" s="99">
        <v>1.1531627342669448</v>
      </c>
      <c r="U445" s="99">
        <v>1.056241093140569</v>
      </c>
      <c r="V445" s="99">
        <v>0.91160361102961662</v>
      </c>
      <c r="W445" s="99">
        <v>0.87688463166908681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2.8041571632503766E-2</v>
      </c>
      <c r="D446" s="123">
        <f t="shared" si="238"/>
        <v>2.0763102338282647E-2</v>
      </c>
      <c r="E446" s="123">
        <f t="shared" si="238"/>
        <v>0.67228084723255277</v>
      </c>
      <c r="F446" s="123">
        <f t="shared" si="238"/>
        <v>0.76050008315261119</v>
      </c>
      <c r="G446" s="123">
        <f t="shared" si="238"/>
        <v>0.82833985998019011</v>
      </c>
      <c r="H446" s="123">
        <f t="shared" si="238"/>
        <v>1.982949901071333</v>
      </c>
      <c r="I446" s="123">
        <f t="shared" si="238"/>
        <v>1.2548702579335294</v>
      </c>
      <c r="J446" s="123">
        <f t="shared" si="238"/>
        <v>1.2567434688851449</v>
      </c>
      <c r="K446" s="123">
        <f t="shared" si="238"/>
        <v>0.89584374936421873</v>
      </c>
      <c r="L446" s="123">
        <f t="shared" si="238"/>
        <v>1.0846165932141516</v>
      </c>
      <c r="M446" s="123">
        <f t="shared" si="238"/>
        <v>0.8944356531520532</v>
      </c>
      <c r="N446" s="123">
        <f t="shared" si="238"/>
        <v>0.79044789337705745</v>
      </c>
      <c r="O446" s="123">
        <f t="shared" si="238"/>
        <v>0.69331080772626918</v>
      </c>
      <c r="P446" s="123">
        <f t="shared" si="238"/>
        <v>0.25636522434495512</v>
      </c>
      <c r="Q446" s="123">
        <f t="shared" si="238"/>
        <v>0.23218844057495872</v>
      </c>
      <c r="R446" s="123">
        <f t="shared" si="238"/>
        <v>0.1523748927427851</v>
      </c>
      <c r="S446" s="123">
        <f t="shared" si="238"/>
        <v>0.30289598966815728</v>
      </c>
      <c r="T446" s="123">
        <f t="shared" si="238"/>
        <v>0.29076627250055304</v>
      </c>
      <c r="U446" s="123">
        <f t="shared" si="238"/>
        <v>0.33527301228147832</v>
      </c>
      <c r="V446" s="123">
        <f t="shared" si="238"/>
        <v>0.48928800999794753</v>
      </c>
      <c r="W446" s="123">
        <f t="shared" si="238"/>
        <v>0.32463215899004022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2.8041571632503766E-2</v>
      </c>
      <c r="D447" s="99">
        <f>RES_hhdet_in_tess!D67</f>
        <v>2.0763102338282647E-2</v>
      </c>
      <c r="E447" s="99">
        <f>RES_hhdet_in_tess!E67</f>
        <v>0.67228084723255277</v>
      </c>
      <c r="F447" s="99">
        <f>RES_hhdet_in_tess!F67</f>
        <v>0.76050008315261119</v>
      </c>
      <c r="G447" s="99">
        <f>RES_hhdet_in_tess!G67</f>
        <v>0.82833985998019011</v>
      </c>
      <c r="H447" s="99">
        <f>RES_hhdet_in_tess!H67</f>
        <v>1.982949901071333</v>
      </c>
      <c r="I447" s="99">
        <f>RES_hhdet_in_tess!I67</f>
        <v>1.2548702579335294</v>
      </c>
      <c r="J447" s="99">
        <f>RES_hhdet_in_tess!J67</f>
        <v>1.2567434688851449</v>
      </c>
      <c r="K447" s="99">
        <f>RES_hhdet_in_tess!K67</f>
        <v>0.89584374936421873</v>
      </c>
      <c r="L447" s="99">
        <f>RES_hhdet_in_tess!L67</f>
        <v>1.0846165932141516</v>
      </c>
      <c r="M447" s="99">
        <f>RES_hhdet_in_tess!M67</f>
        <v>0.8944356531520532</v>
      </c>
      <c r="N447" s="99">
        <f>RES_hhdet_in_tess!N67</f>
        <v>0.79044789337705745</v>
      </c>
      <c r="O447" s="99">
        <f>RES_hhdet_in_tess!O67</f>
        <v>0.69331080772626918</v>
      </c>
      <c r="P447" s="99">
        <f>RES_hhdet_in_tess!P67</f>
        <v>0.25636522434495512</v>
      </c>
      <c r="Q447" s="99">
        <f>RES_hhdet_in_tess!Q67</f>
        <v>0.23218844057495872</v>
      </c>
      <c r="R447" s="99">
        <f>RES_hhdet_in_tess!R67</f>
        <v>0.1523748927427851</v>
      </c>
      <c r="S447" s="99">
        <f>RES_hhdet_in_tess!S67</f>
        <v>0.30289598966815728</v>
      </c>
      <c r="T447" s="99">
        <f>RES_hhdet_in_tess!T67</f>
        <v>0.29076627250055304</v>
      </c>
      <c r="U447" s="99">
        <f>RES_hhdet_in_tess!U67</f>
        <v>0.33527301228147832</v>
      </c>
      <c r="V447" s="99">
        <f>RES_hhdet_in_tess!V67</f>
        <v>0.48928800999794753</v>
      </c>
      <c r="W447" s="99">
        <f>RES_hhdet_in_tess!W67</f>
        <v>0.32463215899004022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15.736311896258171</v>
      </c>
      <c r="D448" s="123">
        <v>17.886872050230377</v>
      </c>
      <c r="E448" s="123">
        <v>17.899675147182787</v>
      </c>
      <c r="F448" s="123">
        <v>17.239168513748538</v>
      </c>
      <c r="G448" s="123">
        <v>17.792162200724409</v>
      </c>
      <c r="H448" s="123">
        <v>20.589308464948722</v>
      </c>
      <c r="I448" s="123">
        <v>21.391483742692316</v>
      </c>
      <c r="J448" s="123">
        <v>23.937804594201907</v>
      </c>
      <c r="K448" s="123">
        <v>18.318275684218641</v>
      </c>
      <c r="L448" s="123">
        <v>17.141594569876208</v>
      </c>
      <c r="M448" s="123">
        <v>14.848012188374774</v>
      </c>
      <c r="N448" s="123">
        <v>15.184748076392895</v>
      </c>
      <c r="O448" s="123">
        <v>13.762916316119913</v>
      </c>
      <c r="P448" s="123">
        <v>13.023028683183423</v>
      </c>
      <c r="Q448" s="123">
        <v>13.263244539855211</v>
      </c>
      <c r="R448" s="123">
        <v>18.83869098621043</v>
      </c>
      <c r="S448" s="123">
        <v>20.70212967835835</v>
      </c>
      <c r="T448" s="123">
        <v>20.690425306474143</v>
      </c>
      <c r="U448" s="123">
        <v>16.972876454679145</v>
      </c>
      <c r="V448" s="123">
        <v>13.752711377044259</v>
      </c>
      <c r="W448" s="123">
        <v>16.199687311688219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15.759736872035472</v>
      </c>
      <c r="D449" s="99">
        <v>17.887069228409572</v>
      </c>
      <c r="E449" s="99">
        <v>17.915877113643649</v>
      </c>
      <c r="F449" s="99">
        <v>17.257272837350463</v>
      </c>
      <c r="G449" s="99">
        <v>17.827604289932466</v>
      </c>
      <c r="H449" s="99">
        <v>20.561233348982331</v>
      </c>
      <c r="I449" s="99">
        <v>21.391379611457662</v>
      </c>
      <c r="J449" s="99">
        <v>23.896161953382087</v>
      </c>
      <c r="K449" s="99">
        <v>18.35170113684093</v>
      </c>
      <c r="L449" s="99">
        <v>17.25532414368454</v>
      </c>
      <c r="M449" s="99">
        <v>14.6376449743411</v>
      </c>
      <c r="N449" s="99">
        <v>15.136157364174283</v>
      </c>
      <c r="O449" s="99">
        <v>13.762886194680481</v>
      </c>
      <c r="P449" s="99">
        <v>13.021783241537335</v>
      </c>
      <c r="Q449" s="99">
        <v>13.262690513056626</v>
      </c>
      <c r="R449" s="99">
        <v>18.900655157554336</v>
      </c>
      <c r="S449" s="99">
        <v>20.625319639896709</v>
      </c>
      <c r="T449" s="99">
        <v>20.732813895682977</v>
      </c>
      <c r="U449" s="99">
        <v>16.978691782815236</v>
      </c>
      <c r="V449" s="99">
        <v>13.725248604374363</v>
      </c>
      <c r="W449" s="99">
        <v>16.199278636316638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15.761048917008527</v>
      </c>
      <c r="D450" s="99">
        <v>17.890089405048187</v>
      </c>
      <c r="E450" s="99">
        <v>17.923055412144549</v>
      </c>
      <c r="F450" s="99">
        <v>17.26319011760031</v>
      </c>
      <c r="G450" s="99">
        <v>17.836310395369097</v>
      </c>
      <c r="H450" s="99">
        <v>20.574587533330302</v>
      </c>
      <c r="I450" s="99">
        <v>21.404284816088666</v>
      </c>
      <c r="J450" s="99">
        <v>23.914504488720105</v>
      </c>
      <c r="K450" s="99">
        <v>18.367997243110832</v>
      </c>
      <c r="L450" s="99">
        <v>17.266404312863262</v>
      </c>
      <c r="M450" s="99">
        <v>0</v>
      </c>
      <c r="N450" s="99">
        <v>15.139876369071919</v>
      </c>
      <c r="O450" s="99">
        <v>13.76536279761806</v>
      </c>
      <c r="P450" s="99">
        <v>13.052416571036282</v>
      </c>
      <c r="Q450" s="99">
        <v>13.296082511503961</v>
      </c>
      <c r="R450" s="99">
        <v>18.949806610985185</v>
      </c>
      <c r="S450" s="99">
        <v>20.660353252524292</v>
      </c>
      <c r="T450" s="99">
        <v>20.778226974041974</v>
      </c>
      <c r="U450" s="99">
        <v>17.011012277864655</v>
      </c>
      <c r="V450" s="99">
        <v>13.746623830605877</v>
      </c>
      <c r="W450" s="99">
        <v>16.221388360678176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6.517406154013905</v>
      </c>
      <c r="D451" s="102">
        <v>7.6149383521884237</v>
      </c>
      <c r="E451" s="102">
        <v>7.6258335537789534</v>
      </c>
      <c r="F451" s="102">
        <v>7.8495003430479491</v>
      </c>
      <c r="G451" s="102">
        <v>7.9834678479430243</v>
      </c>
      <c r="H451" s="102">
        <v>9.1248976538933295</v>
      </c>
      <c r="I451" s="102">
        <v>10.533379079701643</v>
      </c>
      <c r="J451" s="102">
        <v>10.636300925878558</v>
      </c>
      <c r="K451" s="102">
        <v>8.2828394314248577</v>
      </c>
      <c r="L451" s="102">
        <v>7.7329016297274746</v>
      </c>
      <c r="M451" s="102">
        <v>0</v>
      </c>
      <c r="N451" s="102">
        <v>7.096267294865866</v>
      </c>
      <c r="O451" s="102">
        <v>6.7422718878318735</v>
      </c>
      <c r="P451" s="102">
        <v>5.710523846822376</v>
      </c>
      <c r="Q451" s="102">
        <v>5.7460933960649792</v>
      </c>
      <c r="R451" s="102">
        <v>8.3155460300529125</v>
      </c>
      <c r="S451" s="102">
        <v>9.6175646190325725</v>
      </c>
      <c r="T451" s="102">
        <v>8.8851953651766529</v>
      </c>
      <c r="U451" s="102">
        <v>7.3687057456104608</v>
      </c>
      <c r="V451" s="102">
        <v>5.6051321649785351</v>
      </c>
      <c r="W451" s="102">
        <v>7.3683968094548087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9.2436427629946216</v>
      </c>
      <c r="D452" s="105">
        <v>10.275151052859762</v>
      </c>
      <c r="E452" s="105">
        <v>10.297221858365596</v>
      </c>
      <c r="F452" s="105">
        <v>9.4136897745523616</v>
      </c>
      <c r="G452" s="105">
        <v>9.8528425474260697</v>
      </c>
      <c r="H452" s="105">
        <v>11.449689879436972</v>
      </c>
      <c r="I452" s="105">
        <v>10.870905736387027</v>
      </c>
      <c r="J452" s="105">
        <v>13.27820356284154</v>
      </c>
      <c r="K452" s="105">
        <v>10.085157811685974</v>
      </c>
      <c r="L452" s="105">
        <v>9.5335026831357847</v>
      </c>
      <c r="M452" s="105">
        <v>0</v>
      </c>
      <c r="N452" s="105">
        <v>8.0436090742060546</v>
      </c>
      <c r="O452" s="105">
        <v>7.0230909097861849</v>
      </c>
      <c r="P452" s="105">
        <v>7.341892724213908</v>
      </c>
      <c r="Q452" s="105">
        <v>7.5499891154389829</v>
      </c>
      <c r="R452" s="105">
        <v>10.634260580932271</v>
      </c>
      <c r="S452" s="105">
        <v>11.042788633491718</v>
      </c>
      <c r="T452" s="105">
        <v>11.893031608865325</v>
      </c>
      <c r="U452" s="105">
        <v>9.6423065322541941</v>
      </c>
      <c r="V452" s="105">
        <v>8.1414916656273419</v>
      </c>
      <c r="W452" s="105">
        <v>8.852991551223365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15.630489304561701</v>
      </c>
      <c r="D453" s="102">
        <v>17.828951420054434</v>
      </c>
      <c r="E453" s="102">
        <v>17.680504175680657</v>
      </c>
      <c r="F453" s="102">
        <v>17.091441216288604</v>
      </c>
      <c r="G453" s="102">
        <v>17.548080920722786</v>
      </c>
      <c r="H453" s="102">
        <v>20.770827222956846</v>
      </c>
      <c r="I453" s="102">
        <v>0</v>
      </c>
      <c r="J453" s="102">
        <v>24.063309837714129</v>
      </c>
      <c r="K453" s="102">
        <v>18.217188415017933</v>
      </c>
      <c r="L453" s="102">
        <v>16.756414152517628</v>
      </c>
      <c r="M453" s="102">
        <v>16.137726400976817</v>
      </c>
      <c r="N453" s="102">
        <v>15.526944529714836</v>
      </c>
      <c r="O453" s="102">
        <v>0</v>
      </c>
      <c r="P453" s="102">
        <v>0</v>
      </c>
      <c r="Q453" s="102">
        <v>13.281612114890002</v>
      </c>
      <c r="R453" s="102">
        <v>18.375031673440766</v>
      </c>
      <c r="S453" s="102">
        <v>21.114036886055381</v>
      </c>
      <c r="T453" s="102">
        <v>20.420133094532019</v>
      </c>
      <c r="U453" s="102">
        <v>16.886464048690097</v>
      </c>
      <c r="V453" s="102">
        <v>13.860494302296035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15.637085553805548</v>
      </c>
      <c r="D454" s="105">
        <v>17.841303054784486</v>
      </c>
      <c r="E454" s="105">
        <v>17.702557049399669</v>
      </c>
      <c r="F454" s="105">
        <v>17.105380205916287</v>
      </c>
      <c r="G454" s="105">
        <v>17.560191977277977</v>
      </c>
      <c r="H454" s="105">
        <v>20.778044094852664</v>
      </c>
      <c r="I454" s="105">
        <v>0</v>
      </c>
      <c r="J454" s="105">
        <v>24.071678253277987</v>
      </c>
      <c r="K454" s="105">
        <v>18.226316595356398</v>
      </c>
      <c r="L454" s="105">
        <v>16.761176037348605</v>
      </c>
      <c r="M454" s="105">
        <v>16.144465205112866</v>
      </c>
      <c r="N454" s="105">
        <v>15.529100213255477</v>
      </c>
      <c r="O454" s="105">
        <v>0</v>
      </c>
      <c r="P454" s="105">
        <v>0</v>
      </c>
      <c r="Q454" s="105">
        <v>13.311834265449814</v>
      </c>
      <c r="R454" s="105">
        <v>18.418364107056174</v>
      </c>
      <c r="S454" s="105">
        <v>21.149055153582097</v>
      </c>
      <c r="T454" s="105">
        <v>20.437571898037891</v>
      </c>
      <c r="U454" s="105">
        <v>16.89502706308161</v>
      </c>
      <c r="V454" s="105">
        <v>13.849401113853999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6.459311481316079</v>
      </c>
      <c r="D455" s="99">
        <v>7.593900369213034</v>
      </c>
      <c r="E455" s="99">
        <v>7.5299498715331685</v>
      </c>
      <c r="F455" s="99">
        <v>7.7768123186043869</v>
      </c>
      <c r="G455" s="99">
        <v>7.8508738318290634</v>
      </c>
      <c r="H455" s="99">
        <v>9.2001095539097619</v>
      </c>
      <c r="I455" s="99">
        <v>0</v>
      </c>
      <c r="J455" s="99">
        <v>10.688909260560745</v>
      </c>
      <c r="K455" s="99">
        <v>8.2117297353036118</v>
      </c>
      <c r="L455" s="99">
        <v>7.4888871024253136</v>
      </c>
      <c r="M455" s="99">
        <v>7.5475339281696519</v>
      </c>
      <c r="N455" s="99">
        <v>7.2905621443635154</v>
      </c>
      <c r="O455" s="99">
        <v>0</v>
      </c>
      <c r="P455" s="99">
        <v>0</v>
      </c>
      <c r="Q455" s="99">
        <v>5.7422760732172886</v>
      </c>
      <c r="R455" s="99">
        <v>8.0537985548137918</v>
      </c>
      <c r="S455" s="99">
        <v>9.8667652890559516</v>
      </c>
      <c r="T455" s="99">
        <v>8.7351437800029608</v>
      </c>
      <c r="U455" s="99">
        <v>7.2864706337673102</v>
      </c>
      <c r="V455" s="99">
        <v>5.5909131886217098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9.1777740724894716</v>
      </c>
      <c r="D456" s="99">
        <v>10.247402685571453</v>
      </c>
      <c r="E456" s="99">
        <v>10.172607177866499</v>
      </c>
      <c r="F456" s="99">
        <v>9.3285678873118982</v>
      </c>
      <c r="G456" s="99">
        <v>9.7093181454489113</v>
      </c>
      <c r="H456" s="99">
        <v>11.577934540942902</v>
      </c>
      <c r="I456" s="99">
        <v>0</v>
      </c>
      <c r="J456" s="99">
        <v>13.38276899271724</v>
      </c>
      <c r="K456" s="99">
        <v>10.014586860052788</v>
      </c>
      <c r="L456" s="99">
        <v>9.2722889349232922</v>
      </c>
      <c r="M456" s="99">
        <v>8.5969312769432147</v>
      </c>
      <c r="N456" s="99">
        <v>8.2385380688919607</v>
      </c>
      <c r="O456" s="99">
        <v>0</v>
      </c>
      <c r="P456" s="99">
        <v>0</v>
      </c>
      <c r="Q456" s="99">
        <v>7.5695581922325257</v>
      </c>
      <c r="R456" s="99">
        <v>10.364565552242381</v>
      </c>
      <c r="S456" s="99">
        <v>11.282289864526145</v>
      </c>
      <c r="T456" s="99">
        <v>11.702428118034934</v>
      </c>
      <c r="U456" s="99">
        <v>9.6085564293142998</v>
      </c>
      <c r="V456" s="99">
        <v>8.2584879252322878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6.3005151064990788</v>
      </c>
      <c r="D457" s="123">
        <v>7.059676379725385</v>
      </c>
      <c r="E457" s="123">
        <v>7.0330622503726667</v>
      </c>
      <c r="F457" s="123">
        <v>6.8880422293524237</v>
      </c>
      <c r="G457" s="123">
        <v>7.235815109208656</v>
      </c>
      <c r="H457" s="123">
        <v>8.5806847728500184</v>
      </c>
      <c r="I457" s="123">
        <v>7.9265627438422719</v>
      </c>
      <c r="J457" s="123">
        <v>8.9270863251938781</v>
      </c>
      <c r="K457" s="123">
        <v>6.6729942588059981</v>
      </c>
      <c r="L457" s="123">
        <v>6.1888012479564054</v>
      </c>
      <c r="M457" s="123">
        <v>5.1006971949300537</v>
      </c>
      <c r="N457" s="123">
        <v>5.2453682348805639</v>
      </c>
      <c r="O457" s="123">
        <v>4.891926498928262</v>
      </c>
      <c r="P457" s="123">
        <v>4.6015323306004738</v>
      </c>
      <c r="Q457" s="123">
        <v>4.5411463095824942</v>
      </c>
      <c r="R457" s="123">
        <v>6.0458485414781311</v>
      </c>
      <c r="S457" s="123">
        <v>6.9427255093394926</v>
      </c>
      <c r="T457" s="123">
        <v>6.1386450589143111</v>
      </c>
      <c r="U457" s="123">
        <v>5.3458863241148675</v>
      </c>
      <c r="V457" s="123">
        <v>4.3354392492979175</v>
      </c>
      <c r="W457" s="123">
        <v>4.9874627702259797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6.1981833334249723</v>
      </c>
      <c r="D458" s="99">
        <v>7.0670313012630341</v>
      </c>
      <c r="E458" s="99">
        <v>7.1593388878679303</v>
      </c>
      <c r="F458" s="99">
        <v>6.9457773154659534</v>
      </c>
      <c r="G458" s="99">
        <v>7.2137793405205439</v>
      </c>
      <c r="H458" s="99">
        <v>8.3339828055352978</v>
      </c>
      <c r="I458" s="99">
        <v>8.2571247522799407</v>
      </c>
      <c r="J458" s="99">
        <v>8.676135653835896</v>
      </c>
      <c r="K458" s="99">
        <v>6.7378495076693508</v>
      </c>
      <c r="L458" s="99">
        <v>6.2845442593346892</v>
      </c>
      <c r="M458" s="99">
        <v>4.8572274726392406</v>
      </c>
      <c r="N458" s="99">
        <v>5.1746875648402417</v>
      </c>
      <c r="O458" s="99">
        <v>5.3147504580916269</v>
      </c>
      <c r="P458" s="99">
        <v>4.5229191953032464</v>
      </c>
      <c r="Q458" s="99">
        <v>4.6116045626349793</v>
      </c>
      <c r="R458" s="99">
        <v>5.971812816344289</v>
      </c>
      <c r="S458" s="99">
        <v>6.5615098879264675</v>
      </c>
      <c r="T458" s="99">
        <v>6.1221637669106004</v>
      </c>
      <c r="U458" s="99">
        <v>5.5376950530770177</v>
      </c>
      <c r="V458" s="99">
        <v>4.2280050917109389</v>
      </c>
      <c r="W458" s="99">
        <v>5.1339589299019694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6.3014385876721395</v>
      </c>
      <c r="D459" s="110">
        <v>7.0595633325992235</v>
      </c>
      <c r="E459" s="110">
        <v>7.0312102630232278</v>
      </c>
      <c r="F459" s="110">
        <v>6.8872476945538192</v>
      </c>
      <c r="G459" s="110">
        <v>7.2361161237389222</v>
      </c>
      <c r="H459" s="110">
        <v>8.5841400252073061</v>
      </c>
      <c r="I459" s="110">
        <v>7.922395122204442</v>
      </c>
      <c r="J459" s="110">
        <v>8.9344221266374628</v>
      </c>
      <c r="K459" s="110">
        <v>6.6710737019173987</v>
      </c>
      <c r="L459" s="110">
        <v>6.1860348690556934</v>
      </c>
      <c r="M459" s="110">
        <v>5.1101724332993603</v>
      </c>
      <c r="N459" s="110">
        <v>5.2479504590790871</v>
      </c>
      <c r="O459" s="110">
        <v>4.877004809864478</v>
      </c>
      <c r="P459" s="110">
        <v>4.6036162377118339</v>
      </c>
      <c r="Q459" s="110">
        <v>4.5398997487801669</v>
      </c>
      <c r="R459" s="110">
        <v>6.0474001172251928</v>
      </c>
      <c r="S459" s="110">
        <v>6.9550459112341851</v>
      </c>
      <c r="T459" s="110">
        <v>6.1393275934100346</v>
      </c>
      <c r="U459" s="110">
        <v>5.3359976754617335</v>
      </c>
      <c r="V459" s="110">
        <v>4.3396136576172859</v>
      </c>
      <c r="W459" s="110">
        <v>4.9831000116779984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34.27335230763758</v>
      </c>
      <c r="D461" s="118">
        <f t="shared" si="239"/>
        <v>34.820612454496789</v>
      </c>
      <c r="E461" s="118">
        <f t="shared" si="239"/>
        <v>33.22536274274777</v>
      </c>
      <c r="F461" s="118">
        <f t="shared" si="239"/>
        <v>30.979098602156689</v>
      </c>
      <c r="G461" s="118">
        <f t="shared" si="239"/>
        <v>29.622158361297849</v>
      </c>
      <c r="H461" s="118">
        <f t="shared" si="239"/>
        <v>30.092797474877969</v>
      </c>
      <c r="I461" s="118">
        <f t="shared" si="239"/>
        <v>28.049226439587454</v>
      </c>
      <c r="J461" s="118">
        <f t="shared" si="239"/>
        <v>28.87236925036197</v>
      </c>
      <c r="K461" s="118">
        <f t="shared" si="239"/>
        <v>25.290157155541483</v>
      </c>
      <c r="L461" s="118">
        <f t="shared" si="239"/>
        <v>26.391835016341314</v>
      </c>
      <c r="M461" s="118">
        <f t="shared" si="239"/>
        <v>21.540874596523285</v>
      </c>
      <c r="N461" s="118">
        <f t="shared" si="239"/>
        <v>23.151134746131881</v>
      </c>
      <c r="O461" s="118">
        <f t="shared" si="239"/>
        <v>23.688747190563799</v>
      </c>
      <c r="P461" s="118">
        <f t="shared" si="239"/>
        <v>17.981441853412171</v>
      </c>
      <c r="Q461" s="118">
        <f t="shared" si="239"/>
        <v>17.943820618743406</v>
      </c>
      <c r="R461" s="118">
        <f t="shared" ref="R461:V461" si="240">R462+R465+R467+R476</f>
        <v>20.137750767252601</v>
      </c>
      <c r="S461" s="118">
        <f t="shared" si="240"/>
        <v>18.950308282162766</v>
      </c>
      <c r="T461" s="118">
        <f t="shared" si="240"/>
        <v>17.873644285469787</v>
      </c>
      <c r="U461" s="118">
        <f t="shared" si="240"/>
        <v>16.375467863914647</v>
      </c>
      <c r="V461" s="118">
        <f t="shared" si="240"/>
        <v>13.44555950309506</v>
      </c>
      <c r="W461" s="118">
        <f t="shared" ref="W461" si="241">W462+W465+W467+W476</f>
        <v>14.263376691548805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30.502559180003466</v>
      </c>
      <c r="D462" s="123">
        <f t="shared" si="242"/>
        <v>29.6208095431145</v>
      </c>
      <c r="E462" s="123">
        <f t="shared" si="242"/>
        <v>28.436410064087433</v>
      </c>
      <c r="F462" s="123">
        <f t="shared" si="242"/>
        <v>26.572917045121265</v>
      </c>
      <c r="G462" s="123">
        <f t="shared" si="242"/>
        <v>25.219206150744597</v>
      </c>
      <c r="H462" s="123">
        <f t="shared" si="242"/>
        <v>25.07352416949923</v>
      </c>
      <c r="I462" s="123">
        <f t="shared" si="242"/>
        <v>22.105844496220055</v>
      </c>
      <c r="J462" s="123">
        <f t="shared" si="242"/>
        <v>23.840909508505426</v>
      </c>
      <c r="K462" s="123">
        <f t="shared" si="242"/>
        <v>21.594945559305554</v>
      </c>
      <c r="L462" s="123">
        <f t="shared" si="242"/>
        <v>22.775013752446871</v>
      </c>
      <c r="M462" s="123">
        <f t="shared" si="242"/>
        <v>18.167378010414204</v>
      </c>
      <c r="N462" s="123">
        <f t="shared" si="242"/>
        <v>19.706005836670052</v>
      </c>
      <c r="O462" s="123">
        <f t="shared" si="242"/>
        <v>20.221925715964595</v>
      </c>
      <c r="P462" s="123">
        <f t="shared" si="242"/>
        <v>14.891664952405995</v>
      </c>
      <c r="Q462" s="123">
        <f t="shared" si="242"/>
        <v>14.857764587409845</v>
      </c>
      <c r="R462" s="123">
        <f t="shared" ref="R462:V462" si="243">SUM(R463:R464)</f>
        <v>16.368309249598635</v>
      </c>
      <c r="S462" s="123">
        <f t="shared" si="243"/>
        <v>14.946188801769598</v>
      </c>
      <c r="T462" s="123">
        <f t="shared" si="243"/>
        <v>13.922287603924094</v>
      </c>
      <c r="U462" s="123">
        <f t="shared" si="243"/>
        <v>12.868562868454184</v>
      </c>
      <c r="V462" s="123">
        <f t="shared" si="243"/>
        <v>11.065929775481955</v>
      </c>
      <c r="W462" s="123">
        <f t="shared" ref="W462" si="244">SUM(W463:W464)</f>
        <v>10.739147863655365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30.502559180003466</v>
      </c>
      <c r="D463" s="99">
        <v>29.6208095431145</v>
      </c>
      <c r="E463" s="99">
        <v>28.436410064087433</v>
      </c>
      <c r="F463" s="99">
        <v>26.572917045121265</v>
      </c>
      <c r="G463" s="99">
        <v>25.219206150744597</v>
      </c>
      <c r="H463" s="99">
        <v>25.07352416949923</v>
      </c>
      <c r="I463" s="99">
        <v>22.105844496220055</v>
      </c>
      <c r="J463" s="99">
        <v>23.840909508505426</v>
      </c>
      <c r="K463" s="99">
        <v>21.594945559305554</v>
      </c>
      <c r="L463" s="99">
        <v>22.775013752446871</v>
      </c>
      <c r="M463" s="99">
        <v>18.167378010414204</v>
      </c>
      <c r="N463" s="99">
        <v>19.706005836670052</v>
      </c>
      <c r="O463" s="99">
        <v>20.221925715964595</v>
      </c>
      <c r="P463" s="99">
        <v>14.891664952405995</v>
      </c>
      <c r="Q463" s="99">
        <v>14.857764587409845</v>
      </c>
      <c r="R463" s="99">
        <v>16.368309249598635</v>
      </c>
      <c r="S463" s="99">
        <v>14.946188801769598</v>
      </c>
      <c r="T463" s="99">
        <v>13.922287603924094</v>
      </c>
      <c r="U463" s="99">
        <v>12.868562868454184</v>
      </c>
      <c r="V463" s="99">
        <v>11.065929775481955</v>
      </c>
      <c r="W463" s="99">
        <v>10.739147863655365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3.7527666661705159</v>
      </c>
      <c r="D467" s="123">
        <v>5.1650240950631217</v>
      </c>
      <c r="E467" s="123">
        <v>4.7553214273966136</v>
      </c>
      <c r="F467" s="123">
        <v>4.3755486348764601</v>
      </c>
      <c r="G467" s="123">
        <v>4.3713860996243099</v>
      </c>
      <c r="H467" s="123">
        <v>4.9819300501423847</v>
      </c>
      <c r="I467" s="123">
        <v>5.9101124193085193</v>
      </c>
      <c r="J467" s="123">
        <v>4.9517230330586441</v>
      </c>
      <c r="K467" s="123">
        <v>3.6326275472134677</v>
      </c>
      <c r="L467" s="123">
        <v>3.5598827343133244</v>
      </c>
      <c r="M467" s="123">
        <v>3.314954131425337</v>
      </c>
      <c r="N467" s="123">
        <v>3.3864926788046636</v>
      </c>
      <c r="O467" s="123">
        <v>3.4086294082253525</v>
      </c>
      <c r="P467" s="123">
        <v>3.0524167289728075</v>
      </c>
      <c r="Q467" s="123">
        <v>3.0604099034032544</v>
      </c>
      <c r="R467" s="123">
        <v>3.7302345468328806</v>
      </c>
      <c r="S467" s="123">
        <v>3.9385543857259426</v>
      </c>
      <c r="T467" s="123">
        <v>3.8736433859085562</v>
      </c>
      <c r="U467" s="123">
        <v>3.4203660400956268</v>
      </c>
      <c r="V467" s="123">
        <v>2.3293184753588676</v>
      </c>
      <c r="W467" s="123">
        <v>3.4769238609798014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4.6207662070546345</v>
      </c>
      <c r="D468" s="99">
        <v>5.2017146653588338</v>
      </c>
      <c r="E468" s="99">
        <v>5.1657091011342082</v>
      </c>
      <c r="F468" s="99">
        <v>4.9333792565825449</v>
      </c>
      <c r="G468" s="99">
        <v>5.050655654945432</v>
      </c>
      <c r="H468" s="99">
        <v>5.769489424774453</v>
      </c>
      <c r="I468" s="99">
        <v>5.9344179616804835</v>
      </c>
      <c r="J468" s="99">
        <v>6.5665588284852898</v>
      </c>
      <c r="K468" s="99">
        <v>4.9825325212519065</v>
      </c>
      <c r="L468" s="99">
        <v>4.6299287586981404</v>
      </c>
      <c r="M468" s="99">
        <v>3.8535463136084473</v>
      </c>
      <c r="N468" s="99">
        <v>3.8910762477590768</v>
      </c>
      <c r="O468" s="99">
        <v>3.4299092090375005</v>
      </c>
      <c r="P468" s="99">
        <v>3.1237222778239464</v>
      </c>
      <c r="Q468" s="99">
        <v>3.090042735607875</v>
      </c>
      <c r="R468" s="99">
        <v>4.3242044757416007</v>
      </c>
      <c r="S468" s="99">
        <v>4.6360081854238597</v>
      </c>
      <c r="T468" s="99">
        <v>4.5999190032670079</v>
      </c>
      <c r="U468" s="99">
        <v>3.7224989969421793</v>
      </c>
      <c r="V468" s="99">
        <v>2.9812683566875933</v>
      </c>
      <c r="W468" s="99">
        <v>3.5123152019959809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1.9109081806787653</v>
      </c>
      <c r="D469" s="99">
        <v>2.214490031685528</v>
      </c>
      <c r="E469" s="99">
        <v>2.1987669117517754</v>
      </c>
      <c r="F469" s="99">
        <v>2.24395607184917</v>
      </c>
      <c r="G469" s="99">
        <v>2.2617591447808163</v>
      </c>
      <c r="H469" s="99">
        <v>2.5604495422397635</v>
      </c>
      <c r="I469" s="99">
        <v>2.9221805766230018</v>
      </c>
      <c r="J469" s="99">
        <v>2.922808101297159</v>
      </c>
      <c r="K469" s="99">
        <v>2.2488115149463552</v>
      </c>
      <c r="L469" s="99">
        <v>2.0748832850388843</v>
      </c>
      <c r="M469" s="99">
        <v>0</v>
      </c>
      <c r="N469" s="99">
        <v>1.8242488139134412</v>
      </c>
      <c r="O469" s="99">
        <v>1.6802711372304613</v>
      </c>
      <c r="P469" s="99">
        <v>1.3698654191588289</v>
      </c>
      <c r="Q469" s="99">
        <v>1.3387686411859774</v>
      </c>
      <c r="R469" s="99">
        <v>1.902480155404461</v>
      </c>
      <c r="S469" s="99">
        <v>2.1617656878117213</v>
      </c>
      <c r="T469" s="99">
        <v>1.9713281184917353</v>
      </c>
      <c r="U469" s="99">
        <v>1.6155543723668939</v>
      </c>
      <c r="V469" s="99">
        <v>1.2174936600548401</v>
      </c>
      <c r="W469" s="99">
        <v>1.5976101596380334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1.9109081806787653</v>
      </c>
      <c r="D470" s="102">
        <v>2.214490031685528</v>
      </c>
      <c r="E470" s="102">
        <v>2.1987669117517754</v>
      </c>
      <c r="F470" s="102">
        <v>2.24395607184917</v>
      </c>
      <c r="G470" s="102">
        <v>2.2617591447808163</v>
      </c>
      <c r="H470" s="102">
        <v>2.5604495422397635</v>
      </c>
      <c r="I470" s="102">
        <v>2.9221805766230018</v>
      </c>
      <c r="J470" s="102">
        <v>2.922808101297159</v>
      </c>
      <c r="K470" s="102">
        <v>2.2488115149463552</v>
      </c>
      <c r="L470" s="102">
        <v>2.0748832850388843</v>
      </c>
      <c r="M470" s="102">
        <v>0</v>
      </c>
      <c r="N470" s="102">
        <v>1.8242488139134412</v>
      </c>
      <c r="O470" s="102">
        <v>1.6802711372304613</v>
      </c>
      <c r="P470" s="102">
        <v>1.3698654191588289</v>
      </c>
      <c r="Q470" s="102">
        <v>1.3387686411859774</v>
      </c>
      <c r="R470" s="102">
        <v>1.902480155404461</v>
      </c>
      <c r="S470" s="102">
        <v>2.1617656878117213</v>
      </c>
      <c r="T470" s="102">
        <v>1.9713281184917353</v>
      </c>
      <c r="U470" s="102">
        <v>1.6155543723668939</v>
      </c>
      <c r="V470" s="102">
        <v>1.2174936600548401</v>
      </c>
      <c r="W470" s="102">
        <v>1.5976101596380334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1.8026461463598008E-2</v>
      </c>
      <c r="D476" s="123">
        <v>3.4778816319166031E-2</v>
      </c>
      <c r="E476" s="123">
        <v>3.3631251263721865E-2</v>
      </c>
      <c r="F476" s="123">
        <v>3.0632922158963471E-2</v>
      </c>
      <c r="G476" s="123">
        <v>3.1566110928942119E-2</v>
      </c>
      <c r="H476" s="123">
        <v>3.7343255236355052E-2</v>
      </c>
      <c r="I476" s="123">
        <v>3.3269524058879729E-2</v>
      </c>
      <c r="J476" s="123">
        <v>7.9736708797897973E-2</v>
      </c>
      <c r="K476" s="123">
        <v>6.2584049022461674E-2</v>
      </c>
      <c r="L476" s="123">
        <v>5.693852958112014E-2</v>
      </c>
      <c r="M476" s="123">
        <v>5.8542454683742681E-2</v>
      </c>
      <c r="N476" s="123">
        <v>5.8636230657163342E-2</v>
      </c>
      <c r="O476" s="123">
        <v>5.8192066373850937E-2</v>
      </c>
      <c r="P476" s="123">
        <v>3.7360172033370526E-2</v>
      </c>
      <c r="Q476" s="123">
        <v>2.5646127930305847E-2</v>
      </c>
      <c r="R476" s="123">
        <v>3.920697082108679E-2</v>
      </c>
      <c r="S476" s="123">
        <v>6.5565094667222823E-2</v>
      </c>
      <c r="T476" s="123">
        <v>7.7713295637137775E-2</v>
      </c>
      <c r="U476" s="123">
        <v>8.6538955364837994E-2</v>
      </c>
      <c r="V476" s="123">
        <v>5.031125225423716E-2</v>
      </c>
      <c r="W476" s="123">
        <v>4.7304966913637468E-2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2.0155547464298604</v>
      </c>
      <c r="D477" s="99">
        <v>2.2975118364884537</v>
      </c>
      <c r="E477" s="99">
        <v>2.3267577813296874</v>
      </c>
      <c r="F477" s="99">
        <v>2.256582499023875</v>
      </c>
      <c r="G477" s="99">
        <v>2.3423632614821499</v>
      </c>
      <c r="H477" s="99">
        <v>2.7036187049352964</v>
      </c>
      <c r="I477" s="99">
        <v>2.6720984889622974</v>
      </c>
      <c r="J477" s="99">
        <v>2.8074523863003713</v>
      </c>
      <c r="K477" s="99">
        <v>2.175983604287278</v>
      </c>
      <c r="L477" s="99">
        <v>2.0275529975209667</v>
      </c>
      <c r="M477" s="99">
        <v>1.5628122818413039</v>
      </c>
      <c r="N477" s="99">
        <v>1.6636278010476833</v>
      </c>
      <c r="O477" s="99">
        <v>1.7071340722628396</v>
      </c>
      <c r="P477" s="99">
        <v>1.4467321362524705</v>
      </c>
      <c r="Q477" s="99">
        <v>1.4752195207062435</v>
      </c>
      <c r="R477" s="99">
        <v>1.9100254084880373</v>
      </c>
      <c r="S477" s="99">
        <v>2.0942682587528818</v>
      </c>
      <c r="T477" s="99">
        <v>1.9542712220009824</v>
      </c>
      <c r="U477" s="99">
        <v>1.7651229172877525</v>
      </c>
      <c r="V477" s="99">
        <v>1.3451407441368759</v>
      </c>
      <c r="W477" s="99">
        <v>1.6357485881295597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2618617</v>
      </c>
      <c r="C5" s="120">
        <v>2624927</v>
      </c>
      <c r="D5" s="120">
        <v>2871286</v>
      </c>
      <c r="E5" s="120">
        <v>3140665</v>
      </c>
      <c r="F5" s="120">
        <v>3398790</v>
      </c>
      <c r="G5" s="120">
        <v>3763460</v>
      </c>
      <c r="H5" s="120">
        <v>4314311</v>
      </c>
      <c r="I5" s="120">
        <v>4912922</v>
      </c>
      <c r="J5" s="120">
        <v>5264043</v>
      </c>
      <c r="K5" s="120">
        <v>5389776</v>
      </c>
      <c r="L5" s="120">
        <v>5635891</v>
      </c>
      <c r="M5" s="120">
        <v>5764758</v>
      </c>
      <c r="N5" s="120">
        <v>5904390</v>
      </c>
      <c r="O5" s="120">
        <v>5920563</v>
      </c>
      <c r="P5" s="120">
        <v>5676360</v>
      </c>
      <c r="Q5" s="120">
        <v>5380658</v>
      </c>
      <c r="R5" s="120">
        <v>5168147</v>
      </c>
      <c r="S5" s="120">
        <v>5243675</v>
      </c>
      <c r="T5" s="120">
        <v>5406955</v>
      </c>
      <c r="U5" s="120">
        <v>5580352</v>
      </c>
      <c r="V5" s="120">
        <v>5639765</v>
      </c>
      <c r="W5" s="120">
        <v>5985851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2618617</v>
      </c>
      <c r="C7" s="52">
        <v>2624927</v>
      </c>
      <c r="D7" s="52">
        <v>2871286</v>
      </c>
      <c r="E7" s="52">
        <v>3140665</v>
      </c>
      <c r="F7" s="52">
        <v>3398790</v>
      </c>
      <c r="G7" s="52">
        <v>3763460</v>
      </c>
      <c r="H7" s="52">
        <v>4314311</v>
      </c>
      <c r="I7" s="52">
        <v>4912922</v>
      </c>
      <c r="J7" s="52">
        <v>5264043</v>
      </c>
      <c r="K7" s="52">
        <v>5389776</v>
      </c>
      <c r="L7" s="52">
        <v>5635891</v>
      </c>
      <c r="M7" s="52">
        <v>5764758</v>
      </c>
      <c r="N7" s="52">
        <v>5904390</v>
      </c>
      <c r="O7" s="52">
        <v>5920563</v>
      </c>
      <c r="P7" s="52">
        <v>5676360</v>
      </c>
      <c r="Q7" s="52">
        <v>5380658</v>
      </c>
      <c r="R7" s="52">
        <v>5168147</v>
      </c>
      <c r="S7" s="52">
        <v>5243675</v>
      </c>
      <c r="T7" s="52">
        <v>5406955</v>
      </c>
      <c r="U7" s="52">
        <v>5580352</v>
      </c>
      <c r="V7" s="52">
        <v>5639765</v>
      </c>
      <c r="W7" s="52">
        <v>5985851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49067</v>
      </c>
      <c r="C9" s="52">
        <v>49224</v>
      </c>
      <c r="D9" s="52">
        <v>49765</v>
      </c>
      <c r="E9" s="52">
        <v>57842</v>
      </c>
      <c r="F9" s="52">
        <v>75750</v>
      </c>
      <c r="G9" s="52">
        <v>97627</v>
      </c>
      <c r="H9" s="52">
        <v>140593</v>
      </c>
      <c r="I9" s="52">
        <v>181542</v>
      </c>
      <c r="J9" s="52">
        <v>215201</v>
      </c>
      <c r="K9" s="52">
        <v>236148</v>
      </c>
      <c r="L9" s="52">
        <v>249355</v>
      </c>
      <c r="M9" s="52">
        <v>252806</v>
      </c>
      <c r="N9" s="52">
        <v>253959</v>
      </c>
      <c r="O9" s="52">
        <v>249174</v>
      </c>
      <c r="P9" s="52">
        <v>231934</v>
      </c>
      <c r="Q9" s="52">
        <v>204796</v>
      </c>
      <c r="R9" s="52">
        <v>174067</v>
      </c>
      <c r="S9" s="52">
        <v>153666</v>
      </c>
      <c r="T9" s="52">
        <v>152603</v>
      </c>
      <c r="U9" s="52">
        <v>168625</v>
      </c>
      <c r="V9" s="52">
        <v>195573</v>
      </c>
      <c r="W9" s="52">
        <v>225004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784984</v>
      </c>
      <c r="C11" s="52">
        <v>814994</v>
      </c>
      <c r="D11" s="52">
        <v>943891</v>
      </c>
      <c r="E11" s="52">
        <v>1085836</v>
      </c>
      <c r="F11" s="52">
        <v>1236827</v>
      </c>
      <c r="G11" s="52">
        <v>1444917</v>
      </c>
      <c r="H11" s="52">
        <v>1743983</v>
      </c>
      <c r="I11" s="52">
        <v>2081269</v>
      </c>
      <c r="J11" s="52">
        <v>2335990</v>
      </c>
      <c r="K11" s="52">
        <v>2513040</v>
      </c>
      <c r="L11" s="52">
        <v>2702598</v>
      </c>
      <c r="M11" s="52">
        <v>2910416</v>
      </c>
      <c r="N11" s="52">
        <v>3194286</v>
      </c>
      <c r="O11" s="52">
        <v>3673195</v>
      </c>
      <c r="P11" s="52">
        <v>3908651</v>
      </c>
      <c r="Q11" s="52">
        <v>4000234</v>
      </c>
      <c r="R11" s="52">
        <v>4020658</v>
      </c>
      <c r="S11" s="52">
        <v>3898980</v>
      </c>
      <c r="T11" s="52">
        <v>3864332</v>
      </c>
      <c r="U11" s="52">
        <v>3726017</v>
      </c>
      <c r="V11" s="52">
        <v>3676325</v>
      </c>
      <c r="W11" s="52">
        <v>3677505</v>
      </c>
      <c r="DA11" s="63" t="s">
        <v>1094</v>
      </c>
    </row>
    <row r="12" spans="1:105" ht="12" customHeight="1" x14ac:dyDescent="0.25">
      <c r="A12" s="97" t="s">
        <v>131</v>
      </c>
      <c r="B12" s="52">
        <v>1333</v>
      </c>
      <c r="C12" s="52">
        <v>1734</v>
      </c>
      <c r="D12" s="52">
        <v>2296</v>
      </c>
      <c r="E12" s="52">
        <v>3911</v>
      </c>
      <c r="F12" s="52">
        <v>4380</v>
      </c>
      <c r="G12" s="52">
        <v>5677</v>
      </c>
      <c r="H12" s="52">
        <v>8647</v>
      </c>
      <c r="I12" s="52">
        <v>11743</v>
      </c>
      <c r="J12" s="52">
        <v>15543</v>
      </c>
      <c r="K12" s="52">
        <v>17918</v>
      </c>
      <c r="L12" s="52">
        <v>20761</v>
      </c>
      <c r="M12" s="52">
        <v>23594</v>
      </c>
      <c r="N12" s="52">
        <v>24792</v>
      </c>
      <c r="O12" s="52">
        <v>32320</v>
      </c>
      <c r="P12" s="52">
        <v>54619</v>
      </c>
      <c r="Q12" s="52">
        <v>56112</v>
      </c>
      <c r="R12" s="52">
        <v>52954</v>
      </c>
      <c r="S12" s="52">
        <v>48923</v>
      </c>
      <c r="T12" s="52">
        <v>58400</v>
      </c>
      <c r="U12" s="52">
        <v>53149</v>
      </c>
      <c r="V12" s="52">
        <v>53025</v>
      </c>
      <c r="W12" s="52">
        <v>55697</v>
      </c>
      <c r="DA12" s="63" t="s">
        <v>1095</v>
      </c>
    </row>
    <row r="13" spans="1:105" ht="12" customHeight="1" x14ac:dyDescent="0.25">
      <c r="A13" s="97" t="s">
        <v>124</v>
      </c>
      <c r="B13" s="52">
        <v>314450</v>
      </c>
      <c r="C13" s="52">
        <v>296418</v>
      </c>
      <c r="D13" s="52">
        <v>272870</v>
      </c>
      <c r="E13" s="52">
        <v>269783</v>
      </c>
      <c r="F13" s="52">
        <v>270725</v>
      </c>
      <c r="G13" s="52">
        <v>275211</v>
      </c>
      <c r="H13" s="52">
        <v>278000</v>
      </c>
      <c r="I13" s="52">
        <v>281747</v>
      </c>
      <c r="J13" s="52">
        <v>284358</v>
      </c>
      <c r="K13" s="52">
        <v>280926</v>
      </c>
      <c r="L13" s="52">
        <v>287066</v>
      </c>
      <c r="M13" s="52">
        <v>275979</v>
      </c>
      <c r="N13" s="52">
        <v>251117</v>
      </c>
      <c r="O13" s="52">
        <v>204531</v>
      </c>
      <c r="P13" s="52">
        <v>159577</v>
      </c>
      <c r="Q13" s="52">
        <v>127196</v>
      </c>
      <c r="R13" s="52">
        <v>104783</v>
      </c>
      <c r="S13" s="52">
        <v>123098</v>
      </c>
      <c r="T13" s="52">
        <v>170288</v>
      </c>
      <c r="U13" s="52">
        <v>205217</v>
      </c>
      <c r="V13" s="52">
        <v>219481</v>
      </c>
      <c r="W13" s="52">
        <v>244173</v>
      </c>
      <c r="DA13" s="63" t="s">
        <v>1096</v>
      </c>
    </row>
    <row r="14" spans="1:105" ht="12" customHeight="1" x14ac:dyDescent="0.25">
      <c r="A14" s="97" t="s">
        <v>123</v>
      </c>
      <c r="B14" s="52">
        <v>577</v>
      </c>
      <c r="C14" s="52">
        <v>638</v>
      </c>
      <c r="D14" s="52">
        <v>676</v>
      </c>
      <c r="E14" s="52">
        <v>773</v>
      </c>
      <c r="F14" s="52">
        <v>1114</v>
      </c>
      <c r="G14" s="52">
        <v>1159</v>
      </c>
      <c r="H14" s="52">
        <v>1534</v>
      </c>
      <c r="I14" s="52">
        <v>1420</v>
      </c>
      <c r="J14" s="52">
        <v>1787</v>
      </c>
      <c r="K14" s="52">
        <v>1965</v>
      </c>
      <c r="L14" s="52">
        <v>2077</v>
      </c>
      <c r="M14" s="52">
        <v>2244</v>
      </c>
      <c r="N14" s="52">
        <v>2072</v>
      </c>
      <c r="O14" s="52">
        <v>1788</v>
      </c>
      <c r="P14" s="52">
        <v>1445</v>
      </c>
      <c r="Q14" s="52">
        <v>1165</v>
      </c>
      <c r="R14" s="52">
        <v>1202</v>
      </c>
      <c r="S14" s="52">
        <v>899</v>
      </c>
      <c r="T14" s="52">
        <v>2496</v>
      </c>
      <c r="U14" s="52">
        <v>2886</v>
      </c>
      <c r="V14" s="52">
        <v>3470</v>
      </c>
      <c r="W14" s="52">
        <v>3326</v>
      </c>
      <c r="DA14" s="63" t="s">
        <v>1097</v>
      </c>
    </row>
    <row r="15" spans="1:105" ht="12" customHeight="1" x14ac:dyDescent="0.25">
      <c r="A15" s="97" t="s">
        <v>122</v>
      </c>
      <c r="B15" s="52">
        <v>1278209</v>
      </c>
      <c r="C15" s="52">
        <v>1228173</v>
      </c>
      <c r="D15" s="52">
        <v>1268509</v>
      </c>
      <c r="E15" s="52">
        <v>1221838</v>
      </c>
      <c r="F15" s="52">
        <v>1284321</v>
      </c>
      <c r="G15" s="52">
        <v>1308412</v>
      </c>
      <c r="H15" s="52">
        <v>1357918</v>
      </c>
      <c r="I15" s="52">
        <v>1378621</v>
      </c>
      <c r="J15" s="52">
        <v>1379166</v>
      </c>
      <c r="K15" s="52">
        <v>1245841</v>
      </c>
      <c r="L15" s="52">
        <v>1264378</v>
      </c>
      <c r="M15" s="52">
        <v>1128972</v>
      </c>
      <c r="N15" s="52">
        <v>1018033</v>
      </c>
      <c r="O15" s="52">
        <v>804413</v>
      </c>
      <c r="P15" s="52">
        <v>603153</v>
      </c>
      <c r="Q15" s="52">
        <v>459663</v>
      </c>
      <c r="R15" s="52">
        <v>354901</v>
      </c>
      <c r="S15" s="52">
        <v>372374</v>
      </c>
      <c r="T15" s="52">
        <v>369209</v>
      </c>
      <c r="U15" s="52">
        <v>389172</v>
      </c>
      <c r="V15" s="52">
        <v>413392</v>
      </c>
      <c r="W15" s="52">
        <v>391993</v>
      </c>
      <c r="DA15" s="63" t="s">
        <v>1098</v>
      </c>
    </row>
    <row r="16" spans="1:105" ht="12" customHeight="1" x14ac:dyDescent="0.25">
      <c r="A16" s="97" t="s">
        <v>121</v>
      </c>
      <c r="B16" s="52">
        <v>239064</v>
      </c>
      <c r="C16" s="52">
        <v>282970</v>
      </c>
      <c r="D16" s="52">
        <v>383044</v>
      </c>
      <c r="E16" s="52">
        <v>558524</v>
      </c>
      <c r="F16" s="52">
        <v>601423</v>
      </c>
      <c r="G16" s="52">
        <v>728084</v>
      </c>
      <c r="H16" s="52">
        <v>924229</v>
      </c>
      <c r="I16" s="52">
        <v>1158122</v>
      </c>
      <c r="J16" s="52">
        <v>1247199</v>
      </c>
      <c r="K16" s="52">
        <v>1330086</v>
      </c>
      <c r="L16" s="52">
        <v>1359011</v>
      </c>
      <c r="M16" s="52">
        <v>1423553</v>
      </c>
      <c r="N16" s="52">
        <v>1414090</v>
      </c>
      <c r="O16" s="52">
        <v>1204316</v>
      </c>
      <c r="P16" s="52">
        <v>948915</v>
      </c>
      <c r="Q16" s="52">
        <v>736288</v>
      </c>
      <c r="R16" s="52">
        <v>633649</v>
      </c>
      <c r="S16" s="52">
        <v>799401</v>
      </c>
      <c r="T16" s="52">
        <v>942230</v>
      </c>
      <c r="U16" s="52">
        <v>1203911</v>
      </c>
      <c r="V16" s="52">
        <v>1274072</v>
      </c>
      <c r="W16" s="52">
        <v>1613157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2618617</v>
      </c>
      <c r="C20" s="36">
        <v>2624927</v>
      </c>
      <c r="D20" s="36">
        <v>2871286</v>
      </c>
      <c r="E20" s="36">
        <v>3140665</v>
      </c>
      <c r="F20" s="36">
        <v>3398790</v>
      </c>
      <c r="G20" s="36">
        <v>3763460</v>
      </c>
      <c r="H20" s="36">
        <v>4314311</v>
      </c>
      <c r="I20" s="36">
        <v>4912922</v>
      </c>
      <c r="J20" s="36">
        <v>5264043</v>
      </c>
      <c r="K20" s="36">
        <v>5389776</v>
      </c>
      <c r="L20" s="36">
        <v>5635891</v>
      </c>
      <c r="M20" s="36">
        <v>5764758</v>
      </c>
      <c r="N20" s="36">
        <v>5904390</v>
      </c>
      <c r="O20" s="36">
        <v>5920563</v>
      </c>
      <c r="P20" s="36">
        <v>5676360</v>
      </c>
      <c r="Q20" s="36">
        <v>5380658</v>
      </c>
      <c r="R20" s="36">
        <v>5168147</v>
      </c>
      <c r="S20" s="36">
        <v>5243675</v>
      </c>
      <c r="T20" s="36">
        <v>5406955</v>
      </c>
      <c r="U20" s="36">
        <v>5580352</v>
      </c>
      <c r="V20" s="36">
        <v>5639765</v>
      </c>
      <c r="W20" s="36">
        <v>5985851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204579</v>
      </c>
      <c r="D24" s="52">
        <v>204632</v>
      </c>
      <c r="E24" s="52">
        <v>205049</v>
      </c>
      <c r="F24" s="52">
        <v>206445</v>
      </c>
      <c r="G24" s="52">
        <v>209501</v>
      </c>
      <c r="H24" s="52">
        <v>214929</v>
      </c>
      <c r="I24" s="52">
        <v>223589</v>
      </c>
      <c r="J24" s="52">
        <v>236574</v>
      </c>
      <c r="K24" s="52">
        <v>255008</v>
      </c>
      <c r="L24" s="52">
        <v>279773</v>
      </c>
      <c r="M24" s="52">
        <v>311492</v>
      </c>
      <c r="N24" s="52">
        <v>350911</v>
      </c>
      <c r="O24" s="52">
        <v>357754</v>
      </c>
      <c r="P24" s="52">
        <v>250880</v>
      </c>
      <c r="Q24" s="52">
        <v>317226</v>
      </c>
      <c r="R24" s="52">
        <v>393163</v>
      </c>
      <c r="S24" s="52">
        <v>478817</v>
      </c>
      <c r="T24" s="52">
        <v>532399</v>
      </c>
      <c r="U24" s="52">
        <v>543613</v>
      </c>
      <c r="V24" s="52">
        <v>550356</v>
      </c>
      <c r="W24" s="52">
        <v>559071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7667</v>
      </c>
      <c r="D26" s="52">
        <v>7681</v>
      </c>
      <c r="E26" s="52">
        <v>7791</v>
      </c>
      <c r="F26" s="52">
        <v>8100</v>
      </c>
      <c r="G26" s="52">
        <v>8803</v>
      </c>
      <c r="H26" s="52">
        <v>10196</v>
      </c>
      <c r="I26" s="52">
        <v>8073</v>
      </c>
      <c r="J26" s="52">
        <v>9130</v>
      </c>
      <c r="K26" s="52">
        <v>15483</v>
      </c>
      <c r="L26" s="52">
        <v>21244</v>
      </c>
      <c r="M26" s="52">
        <v>29167</v>
      </c>
      <c r="N26" s="52">
        <v>36462</v>
      </c>
      <c r="O26" s="52">
        <v>43841</v>
      </c>
      <c r="P26" s="52">
        <v>45263</v>
      </c>
      <c r="Q26" s="52">
        <v>41225</v>
      </c>
      <c r="R26" s="52">
        <v>37359</v>
      </c>
      <c r="S26" s="52">
        <v>35133</v>
      </c>
      <c r="T26" s="52">
        <v>34358</v>
      </c>
      <c r="U26" s="52">
        <v>32730</v>
      </c>
      <c r="V26" s="52">
        <v>30917</v>
      </c>
      <c r="W26" s="52">
        <v>26977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61327</v>
      </c>
      <c r="D28" s="52">
        <v>61350</v>
      </c>
      <c r="E28" s="52">
        <v>61530</v>
      </c>
      <c r="F28" s="52">
        <v>62123</v>
      </c>
      <c r="G28" s="52">
        <v>63434</v>
      </c>
      <c r="H28" s="52">
        <v>65780</v>
      </c>
      <c r="I28" s="52">
        <v>78299</v>
      </c>
      <c r="J28" s="52">
        <v>177735</v>
      </c>
      <c r="K28" s="52">
        <v>179783</v>
      </c>
      <c r="L28" s="52">
        <v>205752</v>
      </c>
      <c r="M28" s="52">
        <v>226420</v>
      </c>
      <c r="N28" s="52">
        <v>255900</v>
      </c>
      <c r="O28" s="52">
        <v>256101</v>
      </c>
      <c r="P28" s="52">
        <v>148043</v>
      </c>
      <c r="Q28" s="52">
        <v>210147</v>
      </c>
      <c r="R28" s="52">
        <v>281359</v>
      </c>
      <c r="S28" s="52">
        <v>404606</v>
      </c>
      <c r="T28" s="52">
        <v>399602</v>
      </c>
      <c r="U28" s="52">
        <v>503478</v>
      </c>
      <c r="V28" s="52">
        <v>468501</v>
      </c>
      <c r="W28" s="52">
        <v>500752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104</v>
      </c>
      <c r="D29" s="52">
        <v>104</v>
      </c>
      <c r="E29" s="52">
        <v>105</v>
      </c>
      <c r="F29" s="52">
        <v>108</v>
      </c>
      <c r="G29" s="52">
        <v>114</v>
      </c>
      <c r="H29" s="52">
        <v>128</v>
      </c>
      <c r="I29" s="52">
        <v>183</v>
      </c>
      <c r="J29" s="52">
        <v>640</v>
      </c>
      <c r="K29" s="52">
        <v>751</v>
      </c>
      <c r="L29" s="52">
        <v>939</v>
      </c>
      <c r="M29" s="52">
        <v>1127</v>
      </c>
      <c r="N29" s="52">
        <v>1402</v>
      </c>
      <c r="O29" s="52">
        <v>1579</v>
      </c>
      <c r="P29" s="52">
        <v>1166</v>
      </c>
      <c r="Q29" s="52">
        <v>2095</v>
      </c>
      <c r="R29" s="52">
        <v>3158</v>
      </c>
      <c r="S29" s="52">
        <v>4031</v>
      </c>
      <c r="T29" s="52">
        <v>5195</v>
      </c>
      <c r="U29" s="52">
        <v>5838</v>
      </c>
      <c r="V29" s="52">
        <v>6921</v>
      </c>
      <c r="W29" s="52">
        <v>7733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49133</v>
      </c>
      <c r="D30" s="52">
        <v>49194</v>
      </c>
      <c r="E30" s="52">
        <v>49607</v>
      </c>
      <c r="F30" s="52">
        <v>50728</v>
      </c>
      <c r="G30" s="52">
        <v>53069</v>
      </c>
      <c r="H30" s="52">
        <v>57236</v>
      </c>
      <c r="I30" s="52">
        <v>34538</v>
      </c>
      <c r="J30" s="52">
        <v>25856</v>
      </c>
      <c r="K30" s="52">
        <v>38446</v>
      </c>
      <c r="L30" s="52">
        <v>43007</v>
      </c>
      <c r="M30" s="52">
        <v>50741</v>
      </c>
      <c r="N30" s="52">
        <v>51449</v>
      </c>
      <c r="O30" s="52">
        <v>49685</v>
      </c>
      <c r="P30" s="52">
        <v>44954</v>
      </c>
      <c r="Q30" s="52">
        <v>35192</v>
      </c>
      <c r="R30" s="52">
        <v>33198</v>
      </c>
      <c r="S30" s="52">
        <v>32600</v>
      </c>
      <c r="T30" s="52">
        <v>30730</v>
      </c>
      <c r="U30" s="52">
        <v>20741</v>
      </c>
      <c r="V30" s="52">
        <v>14581</v>
      </c>
      <c r="W30" s="52">
        <v>11188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90</v>
      </c>
      <c r="D31" s="52">
        <v>90</v>
      </c>
      <c r="E31" s="52">
        <v>93</v>
      </c>
      <c r="F31" s="52">
        <v>98</v>
      </c>
      <c r="G31" s="52">
        <v>109</v>
      </c>
      <c r="H31" s="52">
        <v>129</v>
      </c>
      <c r="I31" s="52">
        <v>114</v>
      </c>
      <c r="J31" s="52">
        <v>133</v>
      </c>
      <c r="K31" s="52">
        <v>204</v>
      </c>
      <c r="L31" s="52">
        <v>230</v>
      </c>
      <c r="M31" s="52">
        <v>292</v>
      </c>
      <c r="N31" s="52">
        <v>337</v>
      </c>
      <c r="O31" s="52">
        <v>293</v>
      </c>
      <c r="P31" s="52">
        <v>343</v>
      </c>
      <c r="Q31" s="52">
        <v>280</v>
      </c>
      <c r="R31" s="52">
        <v>374</v>
      </c>
      <c r="S31" s="52">
        <v>303</v>
      </c>
      <c r="T31" s="52">
        <v>262</v>
      </c>
      <c r="U31" s="52">
        <v>204</v>
      </c>
      <c r="V31" s="52">
        <v>125</v>
      </c>
      <c r="W31" s="52">
        <v>144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199720</v>
      </c>
      <c r="D32" s="52">
        <v>200012</v>
      </c>
      <c r="E32" s="52">
        <v>202235</v>
      </c>
      <c r="F32" s="52">
        <v>208866</v>
      </c>
      <c r="G32" s="52">
        <v>222113</v>
      </c>
      <c r="H32" s="52">
        <v>244884</v>
      </c>
      <c r="I32" s="52">
        <v>160956</v>
      </c>
      <c r="J32" s="52">
        <v>137473</v>
      </c>
      <c r="K32" s="52">
        <v>202447</v>
      </c>
      <c r="L32" s="52">
        <v>228652</v>
      </c>
      <c r="M32" s="52">
        <v>220031</v>
      </c>
      <c r="N32" s="52">
        <v>242662</v>
      </c>
      <c r="O32" s="52">
        <v>220236</v>
      </c>
      <c r="P32" s="52">
        <v>201260</v>
      </c>
      <c r="Q32" s="52">
        <v>144369</v>
      </c>
      <c r="R32" s="52">
        <v>124699</v>
      </c>
      <c r="S32" s="52">
        <v>110778</v>
      </c>
      <c r="T32" s="52">
        <v>121951</v>
      </c>
      <c r="U32" s="52">
        <v>62219</v>
      </c>
      <c r="V32" s="52">
        <v>52884</v>
      </c>
      <c r="W32" s="52">
        <v>21399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37354</v>
      </c>
      <c r="D33" s="52">
        <v>37512</v>
      </c>
      <c r="E33" s="52">
        <v>38734</v>
      </c>
      <c r="F33" s="52">
        <v>42668</v>
      </c>
      <c r="G33" s="52">
        <v>51427</v>
      </c>
      <c r="H33" s="52">
        <v>66446</v>
      </c>
      <c r="I33" s="52">
        <v>67744</v>
      </c>
      <c r="J33" s="52">
        <v>91002</v>
      </c>
      <c r="K33" s="52">
        <v>138027</v>
      </c>
      <c r="L33" s="52">
        <v>171560</v>
      </c>
      <c r="M33" s="52">
        <v>191426</v>
      </c>
      <c r="N33" s="52">
        <v>185511</v>
      </c>
      <c r="O33" s="52">
        <v>231487</v>
      </c>
      <c r="P33" s="52">
        <v>255401</v>
      </c>
      <c r="Q33" s="52">
        <v>228292</v>
      </c>
      <c r="R33" s="52">
        <v>192100</v>
      </c>
      <c r="S33" s="52">
        <v>181332</v>
      </c>
      <c r="T33" s="52">
        <v>164219</v>
      </c>
      <c r="U33" s="52">
        <v>135641</v>
      </c>
      <c r="V33" s="52">
        <v>94409</v>
      </c>
      <c r="W33" s="52">
        <v>68566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409159</v>
      </c>
      <c r="D37" s="36">
        <v>409971</v>
      </c>
      <c r="E37" s="36">
        <v>416120</v>
      </c>
      <c r="F37" s="36">
        <v>434891</v>
      </c>
      <c r="G37" s="36">
        <v>474265</v>
      </c>
      <c r="H37" s="36">
        <v>542638</v>
      </c>
      <c r="I37" s="36">
        <v>404563</v>
      </c>
      <c r="J37" s="36">
        <v>464465</v>
      </c>
      <c r="K37" s="36">
        <v>617729</v>
      </c>
      <c r="L37" s="36">
        <v>742170</v>
      </c>
      <c r="M37" s="36">
        <v>810187</v>
      </c>
      <c r="N37" s="36">
        <v>887605</v>
      </c>
      <c r="O37" s="36">
        <v>948862</v>
      </c>
      <c r="P37" s="36">
        <v>871990</v>
      </c>
      <c r="Q37" s="36">
        <v>894606</v>
      </c>
      <c r="R37" s="36">
        <v>868978</v>
      </c>
      <c r="S37" s="36">
        <v>898464</v>
      </c>
      <c r="T37" s="36">
        <v>958871</v>
      </c>
      <c r="U37" s="36">
        <v>919696</v>
      </c>
      <c r="V37" s="36">
        <v>887344</v>
      </c>
      <c r="W37" s="36">
        <v>815589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210889</v>
      </c>
      <c r="D41" s="52">
        <v>450991</v>
      </c>
      <c r="E41" s="52">
        <v>474428</v>
      </c>
      <c r="F41" s="52">
        <v>464570</v>
      </c>
      <c r="G41" s="52">
        <v>574171</v>
      </c>
      <c r="H41" s="52">
        <v>765780</v>
      </c>
      <c r="I41" s="52">
        <v>822200</v>
      </c>
      <c r="J41" s="52">
        <v>587695</v>
      </c>
      <c r="K41" s="52">
        <v>380741</v>
      </c>
      <c r="L41" s="52">
        <v>525888</v>
      </c>
      <c r="M41" s="52">
        <v>440359</v>
      </c>
      <c r="N41" s="52">
        <v>490543</v>
      </c>
      <c r="O41" s="52">
        <v>373927</v>
      </c>
      <c r="P41" s="52">
        <v>6677</v>
      </c>
      <c r="Q41" s="52">
        <v>21524</v>
      </c>
      <c r="R41" s="52">
        <v>180652</v>
      </c>
      <c r="S41" s="52">
        <v>554345</v>
      </c>
      <c r="T41" s="52">
        <v>695679</v>
      </c>
      <c r="U41" s="52">
        <v>717010</v>
      </c>
      <c r="V41" s="52">
        <v>609769</v>
      </c>
      <c r="W41" s="52">
        <v>905157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7824</v>
      </c>
      <c r="D43" s="52">
        <v>8222</v>
      </c>
      <c r="E43" s="52">
        <v>15868</v>
      </c>
      <c r="F43" s="52">
        <v>26008</v>
      </c>
      <c r="G43" s="52">
        <v>30680</v>
      </c>
      <c r="H43" s="52">
        <v>53162</v>
      </c>
      <c r="I43" s="52">
        <v>49022</v>
      </c>
      <c r="J43" s="52">
        <v>42789</v>
      </c>
      <c r="K43" s="52">
        <v>36430</v>
      </c>
      <c r="L43" s="52">
        <v>34451</v>
      </c>
      <c r="M43" s="52">
        <v>32618</v>
      </c>
      <c r="N43" s="52">
        <v>37615</v>
      </c>
      <c r="O43" s="52">
        <v>39056</v>
      </c>
      <c r="P43" s="52">
        <v>28023</v>
      </c>
      <c r="Q43" s="52">
        <v>14087</v>
      </c>
      <c r="R43" s="52">
        <v>6630</v>
      </c>
      <c r="S43" s="52">
        <v>14732</v>
      </c>
      <c r="T43" s="52">
        <v>33295</v>
      </c>
      <c r="U43" s="52">
        <v>48752</v>
      </c>
      <c r="V43" s="52">
        <v>57865</v>
      </c>
      <c r="W43" s="52">
        <v>56408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91337</v>
      </c>
      <c r="D45" s="52">
        <v>190247</v>
      </c>
      <c r="E45" s="52">
        <v>203475</v>
      </c>
      <c r="F45" s="52">
        <v>213114</v>
      </c>
      <c r="G45" s="52">
        <v>271524</v>
      </c>
      <c r="H45" s="52">
        <v>364846</v>
      </c>
      <c r="I45" s="52">
        <v>415585</v>
      </c>
      <c r="J45" s="52">
        <v>432456</v>
      </c>
      <c r="K45" s="52">
        <v>356833</v>
      </c>
      <c r="L45" s="52">
        <v>395310</v>
      </c>
      <c r="M45" s="52">
        <v>434238</v>
      </c>
      <c r="N45" s="52">
        <v>539770</v>
      </c>
      <c r="O45" s="52">
        <v>735010</v>
      </c>
      <c r="P45" s="52">
        <v>383499</v>
      </c>
      <c r="Q45" s="52">
        <v>301730</v>
      </c>
      <c r="R45" s="52">
        <v>301783</v>
      </c>
      <c r="S45" s="52">
        <v>282928</v>
      </c>
      <c r="T45" s="52">
        <v>364954</v>
      </c>
      <c r="U45" s="52">
        <v>365163</v>
      </c>
      <c r="V45" s="52">
        <v>418809</v>
      </c>
      <c r="W45" s="52">
        <v>501932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505</v>
      </c>
      <c r="D46" s="52">
        <v>666</v>
      </c>
      <c r="E46" s="52">
        <v>1720</v>
      </c>
      <c r="F46" s="52">
        <v>577</v>
      </c>
      <c r="G46" s="52">
        <v>1411</v>
      </c>
      <c r="H46" s="52">
        <v>3098</v>
      </c>
      <c r="I46" s="52">
        <v>3279</v>
      </c>
      <c r="J46" s="52">
        <v>4440</v>
      </c>
      <c r="K46" s="52">
        <v>3126</v>
      </c>
      <c r="L46" s="52">
        <v>3782</v>
      </c>
      <c r="M46" s="52">
        <v>3960</v>
      </c>
      <c r="N46" s="52">
        <v>2600</v>
      </c>
      <c r="O46" s="52">
        <v>9107</v>
      </c>
      <c r="P46" s="52">
        <v>23465</v>
      </c>
      <c r="Q46" s="52">
        <v>3588</v>
      </c>
      <c r="R46" s="52">
        <v>0</v>
      </c>
      <c r="S46" s="52">
        <v>0</v>
      </c>
      <c r="T46" s="52">
        <v>14672</v>
      </c>
      <c r="U46" s="52">
        <v>587</v>
      </c>
      <c r="V46" s="52">
        <v>6797</v>
      </c>
      <c r="W46" s="52">
        <v>10405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31101</v>
      </c>
      <c r="D47" s="52">
        <v>25646</v>
      </c>
      <c r="E47" s="52">
        <v>46520</v>
      </c>
      <c r="F47" s="52">
        <v>51670</v>
      </c>
      <c r="G47" s="52">
        <v>57555</v>
      </c>
      <c r="H47" s="52">
        <v>60025</v>
      </c>
      <c r="I47" s="52">
        <v>38285</v>
      </c>
      <c r="J47" s="52">
        <v>28467</v>
      </c>
      <c r="K47" s="52">
        <v>35014</v>
      </c>
      <c r="L47" s="52">
        <v>49147</v>
      </c>
      <c r="M47" s="52">
        <v>39654</v>
      </c>
      <c r="N47" s="52">
        <v>26587</v>
      </c>
      <c r="O47" s="52">
        <v>3099</v>
      </c>
      <c r="P47" s="52">
        <v>0</v>
      </c>
      <c r="Q47" s="52">
        <v>2811</v>
      </c>
      <c r="R47" s="52">
        <v>10785</v>
      </c>
      <c r="S47" s="52">
        <v>50915</v>
      </c>
      <c r="T47" s="52">
        <v>77920</v>
      </c>
      <c r="U47" s="52">
        <v>55670</v>
      </c>
      <c r="V47" s="52">
        <v>28845</v>
      </c>
      <c r="W47" s="52">
        <v>35880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151</v>
      </c>
      <c r="D48" s="52">
        <v>128</v>
      </c>
      <c r="E48" s="52">
        <v>190</v>
      </c>
      <c r="F48" s="52">
        <v>439</v>
      </c>
      <c r="G48" s="52">
        <v>154</v>
      </c>
      <c r="H48" s="52">
        <v>504</v>
      </c>
      <c r="I48" s="52">
        <v>0</v>
      </c>
      <c r="J48" s="52">
        <v>500</v>
      </c>
      <c r="K48" s="52">
        <v>382</v>
      </c>
      <c r="L48" s="52">
        <v>342</v>
      </c>
      <c r="M48" s="52">
        <v>459</v>
      </c>
      <c r="N48" s="52">
        <v>165</v>
      </c>
      <c r="O48" s="52">
        <v>9</v>
      </c>
      <c r="P48" s="52">
        <v>0</v>
      </c>
      <c r="Q48" s="52">
        <v>0</v>
      </c>
      <c r="R48" s="52">
        <v>411</v>
      </c>
      <c r="S48" s="52">
        <v>0</v>
      </c>
      <c r="T48" s="52">
        <v>1859</v>
      </c>
      <c r="U48" s="52">
        <v>594</v>
      </c>
      <c r="V48" s="52">
        <v>709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149684</v>
      </c>
      <c r="D49" s="52">
        <v>240348</v>
      </c>
      <c r="E49" s="52">
        <v>155564</v>
      </c>
      <c r="F49" s="52">
        <v>271349</v>
      </c>
      <c r="G49" s="52">
        <v>246204</v>
      </c>
      <c r="H49" s="52">
        <v>294390</v>
      </c>
      <c r="I49" s="52">
        <v>181659</v>
      </c>
      <c r="J49" s="52">
        <v>138018</v>
      </c>
      <c r="K49" s="52">
        <v>69122</v>
      </c>
      <c r="L49" s="52">
        <v>247189</v>
      </c>
      <c r="M49" s="52">
        <v>84625</v>
      </c>
      <c r="N49" s="52">
        <v>131723</v>
      </c>
      <c r="O49" s="52">
        <v>6616</v>
      </c>
      <c r="P49" s="52">
        <v>0</v>
      </c>
      <c r="Q49" s="52">
        <v>879</v>
      </c>
      <c r="R49" s="52">
        <v>19937</v>
      </c>
      <c r="S49" s="52">
        <v>128251</v>
      </c>
      <c r="T49" s="52">
        <v>118786</v>
      </c>
      <c r="U49" s="52">
        <v>82182</v>
      </c>
      <c r="V49" s="52">
        <v>77104</v>
      </c>
      <c r="W49" s="52">
        <v>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81260</v>
      </c>
      <c r="D50" s="52">
        <v>137586</v>
      </c>
      <c r="E50" s="52">
        <v>214214</v>
      </c>
      <c r="F50" s="52">
        <v>85567</v>
      </c>
      <c r="G50" s="52">
        <v>178088</v>
      </c>
      <c r="H50" s="52">
        <v>262591</v>
      </c>
      <c r="I50" s="52">
        <v>301637</v>
      </c>
      <c r="J50" s="52">
        <v>180079</v>
      </c>
      <c r="K50" s="52">
        <v>220914</v>
      </c>
      <c r="L50" s="52">
        <v>200485</v>
      </c>
      <c r="M50" s="52">
        <v>255968</v>
      </c>
      <c r="N50" s="52">
        <v>176048</v>
      </c>
      <c r="O50" s="52">
        <v>21713</v>
      </c>
      <c r="P50" s="52">
        <v>0</v>
      </c>
      <c r="Q50" s="52">
        <v>15665</v>
      </c>
      <c r="R50" s="52">
        <v>89461</v>
      </c>
      <c r="S50" s="52">
        <v>347084</v>
      </c>
      <c r="T50" s="52">
        <v>307048</v>
      </c>
      <c r="U50" s="52">
        <v>397322</v>
      </c>
      <c r="V50" s="52">
        <v>164570</v>
      </c>
      <c r="W50" s="52">
        <v>407651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415469</v>
      </c>
      <c r="D54" s="36">
        <v>656330</v>
      </c>
      <c r="E54" s="36">
        <v>685499</v>
      </c>
      <c r="F54" s="36">
        <v>693016</v>
      </c>
      <c r="G54" s="36">
        <v>838935</v>
      </c>
      <c r="H54" s="36">
        <v>1093489</v>
      </c>
      <c r="I54" s="36">
        <v>1003174</v>
      </c>
      <c r="J54" s="36">
        <v>815586</v>
      </c>
      <c r="K54" s="36">
        <v>743462</v>
      </c>
      <c r="L54" s="36">
        <v>988285</v>
      </c>
      <c r="M54" s="36">
        <v>939054</v>
      </c>
      <c r="N54" s="36">
        <v>1027237</v>
      </c>
      <c r="O54" s="36">
        <v>965035</v>
      </c>
      <c r="P54" s="36">
        <v>627787</v>
      </c>
      <c r="Q54" s="36">
        <v>598904</v>
      </c>
      <c r="R54" s="36">
        <v>656467</v>
      </c>
      <c r="S54" s="36">
        <v>973992</v>
      </c>
      <c r="T54" s="36">
        <v>1122151</v>
      </c>
      <c r="U54" s="36">
        <v>1093093</v>
      </c>
      <c r="V54" s="36">
        <v>946757</v>
      </c>
      <c r="W54" s="36">
        <v>1161675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68648</v>
      </c>
      <c r="D58" s="52">
        <v>151223</v>
      </c>
      <c r="E58" s="52">
        <v>155770</v>
      </c>
      <c r="F58" s="52">
        <v>147810</v>
      </c>
      <c r="G58" s="52">
        <v>180190</v>
      </c>
      <c r="H58" s="52">
        <v>270727</v>
      </c>
      <c r="I58" s="52">
        <v>274079</v>
      </c>
      <c r="J58" s="52">
        <v>207911</v>
      </c>
      <c r="K58" s="52">
        <v>105979</v>
      </c>
      <c r="L58" s="52">
        <v>154755</v>
      </c>
      <c r="M58" s="52">
        <v>123277</v>
      </c>
      <c r="N58" s="52">
        <v>130043</v>
      </c>
      <c r="O58" s="52">
        <v>92095</v>
      </c>
      <c r="P58" s="52">
        <v>3683</v>
      </c>
      <c r="Q58" s="52">
        <v>11280</v>
      </c>
      <c r="R58" s="52">
        <v>71049</v>
      </c>
      <c r="S58" s="52">
        <v>193105</v>
      </c>
      <c r="T58" s="52">
        <v>229504</v>
      </c>
      <c r="U58" s="52">
        <v>214812</v>
      </c>
      <c r="V58" s="52">
        <v>172054</v>
      </c>
      <c r="W58" s="52">
        <v>228429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112</v>
      </c>
      <c r="D60" s="52">
        <v>176</v>
      </c>
      <c r="E60" s="52">
        <v>3196</v>
      </c>
      <c r="F60" s="52">
        <v>6642</v>
      </c>
      <c r="G60" s="52">
        <v>8492</v>
      </c>
      <c r="H60" s="52">
        <v>20594</v>
      </c>
      <c r="I60" s="52">
        <v>18280</v>
      </c>
      <c r="J60" s="52">
        <v>13021</v>
      </c>
      <c r="K60" s="52">
        <v>4952</v>
      </c>
      <c r="L60" s="52">
        <v>7865</v>
      </c>
      <c r="M60" s="52">
        <v>5104</v>
      </c>
      <c r="N60" s="52">
        <v>4945</v>
      </c>
      <c r="O60" s="52">
        <v>3243</v>
      </c>
      <c r="P60" s="52">
        <v>51</v>
      </c>
      <c r="Q60" s="52">
        <v>147</v>
      </c>
      <c r="R60" s="52">
        <v>554</v>
      </c>
      <c r="S60" s="52">
        <v>2844</v>
      </c>
      <c r="T60" s="52">
        <v>3479</v>
      </c>
      <c r="U60" s="52">
        <v>3739</v>
      </c>
      <c r="V60" s="52">
        <v>4526</v>
      </c>
      <c r="W60" s="52">
        <v>3817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2389</v>
      </c>
      <c r="D62" s="52">
        <v>15800</v>
      </c>
      <c r="E62" s="52">
        <v>22767</v>
      </c>
      <c r="F62" s="52">
        <v>26726</v>
      </c>
      <c r="G62" s="52">
        <v>37698</v>
      </c>
      <c r="H62" s="52">
        <v>63557</v>
      </c>
      <c r="I62" s="52">
        <v>103802</v>
      </c>
      <c r="J62" s="52">
        <v>96430</v>
      </c>
      <c r="K62" s="52">
        <v>41959</v>
      </c>
      <c r="L62" s="52">
        <v>47929</v>
      </c>
      <c r="M62" s="52">
        <v>47824</v>
      </c>
      <c r="N62" s="52">
        <v>63285</v>
      </c>
      <c r="O62" s="52">
        <v>85227</v>
      </c>
      <c r="P62" s="52">
        <v>3471</v>
      </c>
      <c r="Q62" s="52">
        <v>9999</v>
      </c>
      <c r="R62" s="52">
        <v>43304</v>
      </c>
      <c r="S62" s="52">
        <v>50162</v>
      </c>
      <c r="T62" s="52">
        <v>80799</v>
      </c>
      <c r="U62" s="52">
        <v>74308</v>
      </c>
      <c r="V62" s="52">
        <v>98149</v>
      </c>
      <c r="W62" s="52">
        <v>114130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13</v>
      </c>
      <c r="D63" s="52">
        <v>55</v>
      </c>
      <c r="E63" s="52">
        <v>192</v>
      </c>
      <c r="F63" s="52">
        <v>72</v>
      </c>
      <c r="G63" s="52">
        <v>196</v>
      </c>
      <c r="H63" s="52">
        <v>540</v>
      </c>
      <c r="I63" s="52">
        <v>819</v>
      </c>
      <c r="J63" s="52">
        <v>990</v>
      </c>
      <c r="K63" s="52">
        <v>368</v>
      </c>
      <c r="L63" s="52">
        <v>459</v>
      </c>
      <c r="M63" s="52">
        <v>437</v>
      </c>
      <c r="N63" s="52">
        <v>305</v>
      </c>
      <c r="O63" s="52">
        <v>1056</v>
      </c>
      <c r="P63" s="52">
        <v>212</v>
      </c>
      <c r="Q63" s="52">
        <v>119</v>
      </c>
      <c r="R63" s="52">
        <v>0</v>
      </c>
      <c r="S63" s="52">
        <v>0</v>
      </c>
      <c r="T63" s="52">
        <v>3249</v>
      </c>
      <c r="U63" s="52">
        <v>121</v>
      </c>
      <c r="V63" s="52">
        <v>1593</v>
      </c>
      <c r="W63" s="52">
        <v>2368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7858</v>
      </c>
      <c r="D64" s="52">
        <v>8599</v>
      </c>
      <c r="E64" s="52">
        <v>14834</v>
      </c>
      <c r="F64" s="52">
        <v>15287</v>
      </c>
      <c r="G64" s="52">
        <v>16990</v>
      </c>
      <c r="H64" s="52">
        <v>20085</v>
      </c>
      <c r="I64" s="52">
        <v>12439</v>
      </c>
      <c r="J64" s="52">
        <v>9063</v>
      </c>
      <c r="K64" s="52">
        <v>6849</v>
      </c>
      <c r="L64" s="52">
        <v>10515</v>
      </c>
      <c r="M64" s="52">
        <v>7814</v>
      </c>
      <c r="N64" s="52">
        <v>5281</v>
      </c>
      <c r="O64" s="52">
        <v>573</v>
      </c>
      <c r="P64" s="52">
        <v>0</v>
      </c>
      <c r="Q64" s="52">
        <v>169</v>
      </c>
      <c r="R64" s="52">
        <v>2480</v>
      </c>
      <c r="S64" s="52">
        <v>13830</v>
      </c>
      <c r="T64" s="52">
        <v>22417</v>
      </c>
      <c r="U64" s="52">
        <v>14587</v>
      </c>
      <c r="V64" s="52">
        <v>7691</v>
      </c>
      <c r="W64" s="52">
        <v>9055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38</v>
      </c>
      <c r="D65" s="52">
        <v>43</v>
      </c>
      <c r="E65" s="52">
        <v>61</v>
      </c>
      <c r="F65" s="52">
        <v>130</v>
      </c>
      <c r="G65" s="52">
        <v>46</v>
      </c>
      <c r="H65" s="52">
        <v>169</v>
      </c>
      <c r="I65" s="52">
        <v>0</v>
      </c>
      <c r="J65" s="52">
        <v>159</v>
      </c>
      <c r="K65" s="52">
        <v>75</v>
      </c>
      <c r="L65" s="52">
        <v>73</v>
      </c>
      <c r="M65" s="52">
        <v>91</v>
      </c>
      <c r="N65" s="52">
        <v>33</v>
      </c>
      <c r="O65" s="52">
        <v>2</v>
      </c>
      <c r="P65" s="52">
        <v>0</v>
      </c>
      <c r="Q65" s="52">
        <v>0</v>
      </c>
      <c r="R65" s="52">
        <v>95</v>
      </c>
      <c r="S65" s="52">
        <v>0</v>
      </c>
      <c r="T65" s="52">
        <v>535</v>
      </c>
      <c r="U65" s="52">
        <v>156</v>
      </c>
      <c r="V65" s="52">
        <v>189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37819</v>
      </c>
      <c r="D66" s="52">
        <v>80592</v>
      </c>
      <c r="E66" s="52">
        <v>49607</v>
      </c>
      <c r="F66" s="52">
        <v>80280</v>
      </c>
      <c r="G66" s="52">
        <v>72685</v>
      </c>
      <c r="H66" s="52">
        <v>98508</v>
      </c>
      <c r="I66" s="52">
        <v>59020</v>
      </c>
      <c r="J66" s="52">
        <v>43940</v>
      </c>
      <c r="K66" s="52">
        <v>13519</v>
      </c>
      <c r="L66" s="52">
        <v>52885</v>
      </c>
      <c r="M66" s="52">
        <v>16675</v>
      </c>
      <c r="N66" s="52">
        <v>26167</v>
      </c>
      <c r="O66" s="52">
        <v>1223</v>
      </c>
      <c r="P66" s="52">
        <v>0</v>
      </c>
      <c r="Q66" s="52">
        <v>53</v>
      </c>
      <c r="R66" s="52">
        <v>4588</v>
      </c>
      <c r="S66" s="52">
        <v>34836</v>
      </c>
      <c r="T66" s="52">
        <v>34173</v>
      </c>
      <c r="U66" s="52">
        <v>21533</v>
      </c>
      <c r="V66" s="52">
        <v>20555</v>
      </c>
      <c r="W66" s="52">
        <v>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20531</v>
      </c>
      <c r="D67" s="52">
        <v>46134</v>
      </c>
      <c r="E67" s="52">
        <v>68309</v>
      </c>
      <c r="F67" s="52">
        <v>25315</v>
      </c>
      <c r="G67" s="52">
        <v>52575</v>
      </c>
      <c r="H67" s="52">
        <v>87868</v>
      </c>
      <c r="I67" s="52">
        <v>97999</v>
      </c>
      <c r="J67" s="52">
        <v>57329</v>
      </c>
      <c r="K67" s="52">
        <v>43209</v>
      </c>
      <c r="L67" s="52">
        <v>42894</v>
      </c>
      <c r="M67" s="52">
        <v>50436</v>
      </c>
      <c r="N67" s="52">
        <v>34972</v>
      </c>
      <c r="O67" s="52">
        <v>4014</v>
      </c>
      <c r="P67" s="52">
        <v>0</v>
      </c>
      <c r="Q67" s="52">
        <v>940</v>
      </c>
      <c r="R67" s="52">
        <v>20582</v>
      </c>
      <c r="S67" s="52">
        <v>94277</v>
      </c>
      <c r="T67" s="52">
        <v>88331</v>
      </c>
      <c r="U67" s="52">
        <v>104107</v>
      </c>
      <c r="V67" s="52">
        <v>43877</v>
      </c>
      <c r="W67" s="52">
        <v>102876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68648</v>
      </c>
      <c r="D71" s="36">
        <v>151223</v>
      </c>
      <c r="E71" s="36">
        <v>155770</v>
      </c>
      <c r="F71" s="36">
        <v>147810</v>
      </c>
      <c r="G71" s="36">
        <v>180190</v>
      </c>
      <c r="H71" s="36">
        <v>270727</v>
      </c>
      <c r="I71" s="36">
        <v>274079</v>
      </c>
      <c r="J71" s="36">
        <v>207911</v>
      </c>
      <c r="K71" s="36">
        <v>105979</v>
      </c>
      <c r="L71" s="36">
        <v>154755</v>
      </c>
      <c r="M71" s="36">
        <v>123277</v>
      </c>
      <c r="N71" s="36">
        <v>130043</v>
      </c>
      <c r="O71" s="36">
        <v>92095</v>
      </c>
      <c r="P71" s="36">
        <v>3683</v>
      </c>
      <c r="Q71" s="36">
        <v>11280</v>
      </c>
      <c r="R71" s="36">
        <v>71049</v>
      </c>
      <c r="S71" s="36">
        <v>193105</v>
      </c>
      <c r="T71" s="36">
        <v>229504</v>
      </c>
      <c r="U71" s="36">
        <v>214812</v>
      </c>
      <c r="V71" s="36">
        <v>172054</v>
      </c>
      <c r="W71" s="36">
        <v>228429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142241</v>
      </c>
      <c r="D75" s="52">
        <v>299768</v>
      </c>
      <c r="E75" s="52">
        <v>318658</v>
      </c>
      <c r="F75" s="52">
        <v>316760</v>
      </c>
      <c r="G75" s="52">
        <v>393981</v>
      </c>
      <c r="H75" s="52">
        <v>495053</v>
      </c>
      <c r="I75" s="52">
        <v>548121</v>
      </c>
      <c r="J75" s="52">
        <v>379784</v>
      </c>
      <c r="K75" s="52">
        <v>274762</v>
      </c>
      <c r="L75" s="52">
        <v>371133</v>
      </c>
      <c r="M75" s="52">
        <v>317082</v>
      </c>
      <c r="N75" s="52">
        <v>360500</v>
      </c>
      <c r="O75" s="52">
        <v>281832</v>
      </c>
      <c r="P75" s="52">
        <v>2994</v>
      </c>
      <c r="Q75" s="52">
        <v>10244</v>
      </c>
      <c r="R75" s="52">
        <v>109603</v>
      </c>
      <c r="S75" s="52">
        <v>361240</v>
      </c>
      <c r="T75" s="52">
        <v>466175</v>
      </c>
      <c r="U75" s="52">
        <v>502198</v>
      </c>
      <c r="V75" s="52">
        <v>437715</v>
      </c>
      <c r="W75" s="52">
        <v>676728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7712</v>
      </c>
      <c r="D77" s="52">
        <v>8046</v>
      </c>
      <c r="E77" s="52">
        <v>12672</v>
      </c>
      <c r="F77" s="52">
        <v>19366</v>
      </c>
      <c r="G77" s="52">
        <v>22188</v>
      </c>
      <c r="H77" s="52">
        <v>32568</v>
      </c>
      <c r="I77" s="52">
        <v>30742</v>
      </c>
      <c r="J77" s="52">
        <v>29768</v>
      </c>
      <c r="K77" s="52">
        <v>31478</v>
      </c>
      <c r="L77" s="52">
        <v>26586</v>
      </c>
      <c r="M77" s="52">
        <v>27514</v>
      </c>
      <c r="N77" s="52">
        <v>32670</v>
      </c>
      <c r="O77" s="52">
        <v>35813</v>
      </c>
      <c r="P77" s="52">
        <v>27972</v>
      </c>
      <c r="Q77" s="52">
        <v>13940</v>
      </c>
      <c r="R77" s="52">
        <v>6076</v>
      </c>
      <c r="S77" s="52">
        <v>11888</v>
      </c>
      <c r="T77" s="52">
        <v>29816</v>
      </c>
      <c r="U77" s="52">
        <v>45013</v>
      </c>
      <c r="V77" s="52">
        <v>53339</v>
      </c>
      <c r="W77" s="52">
        <v>52591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88948</v>
      </c>
      <c r="D79" s="52">
        <f t="shared" si="0"/>
        <v>174447</v>
      </c>
      <c r="E79" s="52">
        <f t="shared" si="0"/>
        <v>180708</v>
      </c>
      <c r="F79" s="52">
        <f t="shared" si="0"/>
        <v>186388</v>
      </c>
      <c r="G79" s="52">
        <f t="shared" si="0"/>
        <v>233826</v>
      </c>
      <c r="H79" s="52">
        <f t="shared" si="0"/>
        <v>301289</v>
      </c>
      <c r="I79" s="52">
        <f t="shared" si="0"/>
        <v>311783</v>
      </c>
      <c r="J79" s="52">
        <f t="shared" si="0"/>
        <v>336026</v>
      </c>
      <c r="K79" s="52">
        <f t="shared" si="0"/>
        <v>314874</v>
      </c>
      <c r="L79" s="52">
        <f t="shared" si="0"/>
        <v>347381</v>
      </c>
      <c r="M79" s="52">
        <f t="shared" si="0"/>
        <v>386414</v>
      </c>
      <c r="N79" s="52">
        <f t="shared" si="0"/>
        <v>476485</v>
      </c>
      <c r="O79" s="52">
        <f t="shared" si="0"/>
        <v>649783</v>
      </c>
      <c r="P79" s="52">
        <f t="shared" si="0"/>
        <v>380028</v>
      </c>
      <c r="Q79" s="52">
        <f t="shared" si="0"/>
        <v>291731</v>
      </c>
      <c r="R79" s="52">
        <f t="shared" ref="R79:V79" si="1">R45-R62</f>
        <v>258479</v>
      </c>
      <c r="S79" s="52">
        <f t="shared" si="1"/>
        <v>232766</v>
      </c>
      <c r="T79" s="52">
        <f t="shared" si="1"/>
        <v>284155</v>
      </c>
      <c r="U79" s="52">
        <f t="shared" si="1"/>
        <v>290855</v>
      </c>
      <c r="V79" s="52">
        <f t="shared" si="1"/>
        <v>320660</v>
      </c>
      <c r="W79" s="52">
        <f t="shared" ref="W79" si="2">W45-W62</f>
        <v>387802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492</v>
      </c>
      <c r="D80" s="52">
        <f t="shared" si="3"/>
        <v>611</v>
      </c>
      <c r="E80" s="52">
        <f t="shared" si="3"/>
        <v>1528</v>
      </c>
      <c r="F80" s="52">
        <f t="shared" si="3"/>
        <v>505</v>
      </c>
      <c r="G80" s="52">
        <f t="shared" si="3"/>
        <v>1215</v>
      </c>
      <c r="H80" s="52">
        <f t="shared" si="3"/>
        <v>2558</v>
      </c>
      <c r="I80" s="52">
        <f t="shared" si="3"/>
        <v>2460</v>
      </c>
      <c r="J80" s="52">
        <f t="shared" si="3"/>
        <v>3450</v>
      </c>
      <c r="K80" s="52">
        <f t="shared" si="3"/>
        <v>2758</v>
      </c>
      <c r="L80" s="52">
        <f t="shared" si="3"/>
        <v>3323</v>
      </c>
      <c r="M80" s="52">
        <f t="shared" si="3"/>
        <v>3523</v>
      </c>
      <c r="N80" s="52">
        <f t="shared" si="3"/>
        <v>2295</v>
      </c>
      <c r="O80" s="52">
        <f t="shared" si="3"/>
        <v>8051</v>
      </c>
      <c r="P80" s="52">
        <f t="shared" si="3"/>
        <v>23253</v>
      </c>
      <c r="Q80" s="52">
        <f t="shared" si="3"/>
        <v>3469</v>
      </c>
      <c r="R80" s="52">
        <f t="shared" ref="R80:V80" si="4">R46-R63</f>
        <v>0</v>
      </c>
      <c r="S80" s="52">
        <f t="shared" si="4"/>
        <v>0</v>
      </c>
      <c r="T80" s="52">
        <f t="shared" si="4"/>
        <v>11423</v>
      </c>
      <c r="U80" s="52">
        <f t="shared" si="4"/>
        <v>466</v>
      </c>
      <c r="V80" s="52">
        <f t="shared" si="4"/>
        <v>5204</v>
      </c>
      <c r="W80" s="52">
        <f t="shared" ref="W80" si="5">W46-W63</f>
        <v>8037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23243</v>
      </c>
      <c r="D81" s="52">
        <f t="shared" si="6"/>
        <v>17047</v>
      </c>
      <c r="E81" s="52">
        <f t="shared" si="6"/>
        <v>31686</v>
      </c>
      <c r="F81" s="52">
        <f t="shared" si="6"/>
        <v>36383</v>
      </c>
      <c r="G81" s="52">
        <f t="shared" si="6"/>
        <v>40565</v>
      </c>
      <c r="H81" s="52">
        <f t="shared" si="6"/>
        <v>39940</v>
      </c>
      <c r="I81" s="52">
        <f t="shared" si="6"/>
        <v>25846</v>
      </c>
      <c r="J81" s="52">
        <f t="shared" si="6"/>
        <v>19404</v>
      </c>
      <c r="K81" s="52">
        <f t="shared" si="6"/>
        <v>28165</v>
      </c>
      <c r="L81" s="52">
        <f t="shared" si="6"/>
        <v>38632</v>
      </c>
      <c r="M81" s="52">
        <f t="shared" si="6"/>
        <v>31840</v>
      </c>
      <c r="N81" s="52">
        <f t="shared" si="6"/>
        <v>21306</v>
      </c>
      <c r="O81" s="52">
        <f t="shared" si="6"/>
        <v>2526</v>
      </c>
      <c r="P81" s="52">
        <f t="shared" si="6"/>
        <v>0</v>
      </c>
      <c r="Q81" s="52">
        <f t="shared" si="6"/>
        <v>2642</v>
      </c>
      <c r="R81" s="52">
        <f t="shared" ref="R81:V81" si="7">R47-R64</f>
        <v>8305</v>
      </c>
      <c r="S81" s="52">
        <f t="shared" si="7"/>
        <v>37085</v>
      </c>
      <c r="T81" s="52">
        <f t="shared" si="7"/>
        <v>55503</v>
      </c>
      <c r="U81" s="52">
        <f t="shared" si="7"/>
        <v>41083</v>
      </c>
      <c r="V81" s="52">
        <f t="shared" si="7"/>
        <v>21154</v>
      </c>
      <c r="W81" s="52">
        <f t="shared" ref="W81" si="8">W47-W64</f>
        <v>26825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113</v>
      </c>
      <c r="D82" s="52">
        <f t="shared" si="9"/>
        <v>85</v>
      </c>
      <c r="E82" s="52">
        <f t="shared" si="9"/>
        <v>129</v>
      </c>
      <c r="F82" s="52">
        <f t="shared" si="9"/>
        <v>309</v>
      </c>
      <c r="G82" s="52">
        <f t="shared" si="9"/>
        <v>108</v>
      </c>
      <c r="H82" s="52">
        <f t="shared" si="9"/>
        <v>335</v>
      </c>
      <c r="I82" s="52">
        <f t="shared" si="9"/>
        <v>0</v>
      </c>
      <c r="J82" s="52">
        <f t="shared" si="9"/>
        <v>341</v>
      </c>
      <c r="K82" s="52">
        <f t="shared" si="9"/>
        <v>307</v>
      </c>
      <c r="L82" s="52">
        <f t="shared" si="9"/>
        <v>269</v>
      </c>
      <c r="M82" s="52">
        <f t="shared" si="9"/>
        <v>368</v>
      </c>
      <c r="N82" s="52">
        <f t="shared" si="9"/>
        <v>132</v>
      </c>
      <c r="O82" s="52">
        <f t="shared" si="9"/>
        <v>7</v>
      </c>
      <c r="P82" s="52">
        <f t="shared" si="9"/>
        <v>0</v>
      </c>
      <c r="Q82" s="52">
        <f t="shared" si="9"/>
        <v>0</v>
      </c>
      <c r="R82" s="52">
        <f t="shared" ref="R82:V82" si="10">R48-R65</f>
        <v>316</v>
      </c>
      <c r="S82" s="52">
        <f t="shared" si="10"/>
        <v>0</v>
      </c>
      <c r="T82" s="52">
        <f t="shared" si="10"/>
        <v>1324</v>
      </c>
      <c r="U82" s="52">
        <f t="shared" si="10"/>
        <v>438</v>
      </c>
      <c r="V82" s="52">
        <f t="shared" si="10"/>
        <v>520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111865</v>
      </c>
      <c r="D83" s="52">
        <f t="shared" si="12"/>
        <v>159756</v>
      </c>
      <c r="E83" s="52">
        <f t="shared" si="12"/>
        <v>105957</v>
      </c>
      <c r="F83" s="52">
        <f t="shared" si="12"/>
        <v>191069</v>
      </c>
      <c r="G83" s="52">
        <f t="shared" si="12"/>
        <v>173519</v>
      </c>
      <c r="H83" s="52">
        <f t="shared" si="12"/>
        <v>195882</v>
      </c>
      <c r="I83" s="52">
        <f t="shared" si="12"/>
        <v>122639</v>
      </c>
      <c r="J83" s="52">
        <f t="shared" si="12"/>
        <v>94078</v>
      </c>
      <c r="K83" s="52">
        <f t="shared" si="12"/>
        <v>55603</v>
      </c>
      <c r="L83" s="52">
        <f t="shared" si="12"/>
        <v>194304</v>
      </c>
      <c r="M83" s="52">
        <f t="shared" si="12"/>
        <v>67950</v>
      </c>
      <c r="N83" s="52">
        <f t="shared" si="12"/>
        <v>105556</v>
      </c>
      <c r="O83" s="52">
        <f t="shared" si="12"/>
        <v>5393</v>
      </c>
      <c r="P83" s="52">
        <f t="shared" si="12"/>
        <v>0</v>
      </c>
      <c r="Q83" s="52">
        <f t="shared" si="12"/>
        <v>826</v>
      </c>
      <c r="R83" s="52">
        <f t="shared" ref="R83:V83" si="13">R49-R66</f>
        <v>15349</v>
      </c>
      <c r="S83" s="52">
        <f t="shared" si="13"/>
        <v>93415</v>
      </c>
      <c r="T83" s="52">
        <f t="shared" si="13"/>
        <v>84613</v>
      </c>
      <c r="U83" s="52">
        <f t="shared" si="13"/>
        <v>60649</v>
      </c>
      <c r="V83" s="52">
        <f t="shared" si="13"/>
        <v>56549</v>
      </c>
      <c r="W83" s="52">
        <f t="shared" ref="W83" si="14">W49-W66</f>
        <v>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60729</v>
      </c>
      <c r="D84" s="52">
        <f t="shared" si="15"/>
        <v>91452</v>
      </c>
      <c r="E84" s="52">
        <f t="shared" si="15"/>
        <v>145905</v>
      </c>
      <c r="F84" s="52">
        <f t="shared" si="15"/>
        <v>60252</v>
      </c>
      <c r="G84" s="52">
        <f t="shared" si="15"/>
        <v>125513</v>
      </c>
      <c r="H84" s="52">
        <f t="shared" si="15"/>
        <v>174723</v>
      </c>
      <c r="I84" s="52">
        <f t="shared" si="15"/>
        <v>203638</v>
      </c>
      <c r="J84" s="52">
        <f t="shared" si="15"/>
        <v>122750</v>
      </c>
      <c r="K84" s="52">
        <f t="shared" si="15"/>
        <v>177705</v>
      </c>
      <c r="L84" s="52">
        <f t="shared" si="15"/>
        <v>157591</v>
      </c>
      <c r="M84" s="52">
        <f t="shared" si="15"/>
        <v>205532</v>
      </c>
      <c r="N84" s="52">
        <f t="shared" si="15"/>
        <v>141076</v>
      </c>
      <c r="O84" s="52">
        <f t="shared" si="15"/>
        <v>17699</v>
      </c>
      <c r="P84" s="52">
        <f t="shared" si="15"/>
        <v>0</v>
      </c>
      <c r="Q84" s="52">
        <f t="shared" si="15"/>
        <v>14725</v>
      </c>
      <c r="R84" s="52">
        <f t="shared" ref="R84:V84" si="16">R50-R67</f>
        <v>68879</v>
      </c>
      <c r="S84" s="52">
        <f t="shared" si="16"/>
        <v>252807</v>
      </c>
      <c r="T84" s="52">
        <f t="shared" si="16"/>
        <v>218717</v>
      </c>
      <c r="U84" s="52">
        <f t="shared" si="16"/>
        <v>293215</v>
      </c>
      <c r="V84" s="52">
        <f t="shared" si="16"/>
        <v>120693</v>
      </c>
      <c r="W84" s="52">
        <f t="shared" ref="W84" si="17">W50-W67</f>
        <v>304775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346821</v>
      </c>
      <c r="D88" s="36">
        <v>505107</v>
      </c>
      <c r="E88" s="36">
        <v>529729</v>
      </c>
      <c r="F88" s="36">
        <v>545206</v>
      </c>
      <c r="G88" s="36">
        <v>658745</v>
      </c>
      <c r="H88" s="36">
        <v>822762</v>
      </c>
      <c r="I88" s="36">
        <v>729095</v>
      </c>
      <c r="J88" s="36">
        <v>607675</v>
      </c>
      <c r="K88" s="36">
        <v>637483</v>
      </c>
      <c r="L88" s="36">
        <v>833530</v>
      </c>
      <c r="M88" s="36">
        <v>815777</v>
      </c>
      <c r="N88" s="36">
        <v>897194</v>
      </c>
      <c r="O88" s="36">
        <v>872940</v>
      </c>
      <c r="P88" s="36">
        <v>624104</v>
      </c>
      <c r="Q88" s="36">
        <v>587624</v>
      </c>
      <c r="R88" s="36">
        <v>585418</v>
      </c>
      <c r="S88" s="36">
        <v>780887</v>
      </c>
      <c r="T88" s="36">
        <v>892647</v>
      </c>
      <c r="U88" s="36">
        <v>878281</v>
      </c>
      <c r="V88" s="36">
        <v>774703</v>
      </c>
      <c r="W88" s="36">
        <v>933246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134797</v>
      </c>
      <c r="I94" s="52">
        <f>RES_hhdet_numvin!I83</f>
        <v>271390</v>
      </c>
      <c r="J94" s="52">
        <f>RES_hhdet_numvin!J83</f>
        <v>272467</v>
      </c>
      <c r="K94" s="52">
        <f>RES_hhdet_numvin!K83</f>
        <v>220115</v>
      </c>
      <c r="L94" s="52">
        <f>RES_hhdet_numvin!L83</f>
        <v>355002</v>
      </c>
      <c r="M94" s="52">
        <f>RES_hhdet_numvin!M83</f>
        <v>332849</v>
      </c>
      <c r="N94" s="52">
        <f>RES_hhdet_numvin!N83</f>
        <v>403235</v>
      </c>
      <c r="O94" s="52">
        <f>RES_hhdet_numvin!O83</f>
        <v>327187</v>
      </c>
      <c r="P94" s="52">
        <f>RES_hhdet_numvin!P83</f>
        <v>6119</v>
      </c>
      <c r="Q94" s="52">
        <f>RES_hhdet_numvin!Q83</f>
        <v>20389</v>
      </c>
      <c r="R94" s="52">
        <f>RES_hhdet_numvin!R83</f>
        <v>175139</v>
      </c>
      <c r="S94" s="52">
        <f>RES_hhdet_numvin!S83</f>
        <v>545682</v>
      </c>
      <c r="T94" s="52">
        <f>RES_hhdet_numvin!T83</f>
        <v>691092</v>
      </c>
      <c r="U94" s="52">
        <f>RES_hhdet_numvin!U83</f>
        <v>715610</v>
      </c>
      <c r="V94" s="52">
        <f>RES_hhdet_numvin!V83</f>
        <v>609621</v>
      </c>
      <c r="W94" s="52">
        <f>RES_hhdet_numvin!W83</f>
        <v>905157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8823</v>
      </c>
      <c r="Q97" s="138">
        <f>RES_hhdet_numvin!Q86</f>
        <v>7132</v>
      </c>
      <c r="R97" s="138">
        <f>RES_hhdet_numvin!R86</f>
        <v>4198</v>
      </c>
      <c r="S97" s="138">
        <f>RES_hhdet_numvin!S86</f>
        <v>12145</v>
      </c>
      <c r="T97" s="138">
        <f>RES_hhdet_numvin!T86</f>
        <v>30983</v>
      </c>
      <c r="U97" s="138">
        <f>RES_hhdet_numvin!U86</f>
        <v>47686</v>
      </c>
      <c r="V97" s="138">
        <f>RES_hhdet_numvin!V86</f>
        <v>57629</v>
      </c>
      <c r="W97" s="138">
        <f>RES_hhdet_numvin!W86</f>
        <v>56408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17798</v>
      </c>
      <c r="I99" s="138">
        <f>RES_hhdet_numvin!I88</f>
        <v>76743</v>
      </c>
      <c r="J99" s="138">
        <f>RES_hhdet_numvin!J88</f>
        <v>107205</v>
      </c>
      <c r="K99" s="138">
        <f>RES_hhdet_numvin!K88</f>
        <v>83253</v>
      </c>
      <c r="L99" s="138">
        <f>RES_hhdet_numvin!L88</f>
        <v>117271</v>
      </c>
      <c r="M99" s="138">
        <f>RES_hhdet_numvin!M88</f>
        <v>155508</v>
      </c>
      <c r="N99" s="138">
        <f>RES_hhdet_numvin!N88</f>
        <v>251504</v>
      </c>
      <c r="O99" s="138">
        <f>RES_hhdet_numvin!O88</f>
        <v>406957</v>
      </c>
      <c r="P99" s="138">
        <f>RES_hhdet_numvin!P88</f>
        <v>163540</v>
      </c>
      <c r="Q99" s="138">
        <f>RES_hhdet_numvin!Q88</f>
        <v>183772</v>
      </c>
      <c r="R99" s="138">
        <f>RES_hhdet_numvin!R88</f>
        <v>242084</v>
      </c>
      <c r="S99" s="138">
        <f>RES_hhdet_numvin!S88</f>
        <v>254729</v>
      </c>
      <c r="T99" s="138">
        <f>RES_hhdet_numvin!T88</f>
        <v>339612</v>
      </c>
      <c r="U99" s="138">
        <f>RES_hhdet_numvin!U88</f>
        <v>358357</v>
      </c>
      <c r="V99" s="138">
        <f>RES_hhdet_numvin!V88</f>
        <v>417240</v>
      </c>
      <c r="W99" s="138">
        <f>RES_hhdet_numvin!W88</f>
        <v>501932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151</v>
      </c>
      <c r="I100" s="138">
        <f>RES_hhdet_numvin!I89</f>
        <v>605</v>
      </c>
      <c r="J100" s="138">
        <f>RES_hhdet_numvin!J89</f>
        <v>1104</v>
      </c>
      <c r="K100" s="138">
        <f>RES_hhdet_numvin!K89</f>
        <v>734</v>
      </c>
      <c r="L100" s="138">
        <f>RES_hhdet_numvin!L89</f>
        <v>1132</v>
      </c>
      <c r="M100" s="138">
        <f>RES_hhdet_numvin!M89</f>
        <v>1432</v>
      </c>
      <c r="N100" s="138">
        <f>RES_hhdet_numvin!N89</f>
        <v>1225</v>
      </c>
      <c r="O100" s="138">
        <f>RES_hhdet_numvin!O89</f>
        <v>5090</v>
      </c>
      <c r="P100" s="138">
        <f>RES_hhdet_numvin!P89</f>
        <v>10306</v>
      </c>
      <c r="Q100" s="138">
        <f>RES_hhdet_numvin!Q89</f>
        <v>2263</v>
      </c>
      <c r="R100" s="138">
        <f>RES_hhdet_numvin!R89</f>
        <v>0</v>
      </c>
      <c r="S100" s="138">
        <f>RES_hhdet_numvin!S89</f>
        <v>0</v>
      </c>
      <c r="T100" s="138">
        <f>RES_hhdet_numvin!T89</f>
        <v>13897</v>
      </c>
      <c r="U100" s="138">
        <f>RES_hhdet_numvin!U89</f>
        <v>578</v>
      </c>
      <c r="V100" s="138">
        <f>RES_hhdet_numvin!V89</f>
        <v>6775</v>
      </c>
      <c r="W100" s="138">
        <f>RES_hhdet_numvin!W89</f>
        <v>10405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1328</v>
      </c>
      <c r="R103" s="138">
        <f>RES_hhdet_numvin!R92</f>
        <v>7697</v>
      </c>
      <c r="S103" s="138">
        <f>RES_hhdet_numvin!S92</f>
        <v>43434</v>
      </c>
      <c r="T103" s="138">
        <f>RES_hhdet_numvin!T92</f>
        <v>72799</v>
      </c>
      <c r="U103" s="138">
        <f>RES_hhdet_numvin!U92</f>
        <v>54291</v>
      </c>
      <c r="V103" s="138">
        <f>RES_hhdet_numvin!V92</f>
        <v>28744</v>
      </c>
      <c r="W103" s="138">
        <f>RES_hhdet_numvin!W92</f>
        <v>35880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295</v>
      </c>
      <c r="S104" s="138">
        <f>RES_hhdet_numvin!S93</f>
        <v>0</v>
      </c>
      <c r="T104" s="138">
        <f>RES_hhdet_numvin!T93</f>
        <v>1740</v>
      </c>
      <c r="U104" s="138">
        <f>RES_hhdet_numvin!U93</f>
        <v>583</v>
      </c>
      <c r="V104" s="138">
        <f>RES_hhdet_numvin!V93</f>
        <v>708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418</v>
      </c>
      <c r="R107" s="138">
        <f>RES_hhdet_numvin!R96</f>
        <v>14220</v>
      </c>
      <c r="S107" s="138">
        <f>RES_hhdet_numvin!S96</f>
        <v>109390</v>
      </c>
      <c r="T107" s="138">
        <f>RES_hhdet_numvin!T96</f>
        <v>110985</v>
      </c>
      <c r="U107" s="138">
        <f>RES_hhdet_numvin!U96</f>
        <v>80150</v>
      </c>
      <c r="V107" s="138">
        <f>RES_hhdet_numvin!V96</f>
        <v>76830</v>
      </c>
      <c r="W107" s="138">
        <f>RES_hhdet_numvin!W96</f>
        <v>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7355</v>
      </c>
      <c r="R108" s="138">
        <f>RES_hhdet_numvin!R97</f>
        <v>63793</v>
      </c>
      <c r="S108" s="138">
        <f>RES_hhdet_numvin!S97</f>
        <v>296029</v>
      </c>
      <c r="T108" s="138">
        <f>RES_hhdet_numvin!T97</f>
        <v>286870</v>
      </c>
      <c r="U108" s="138">
        <f>RES_hhdet_numvin!U97</f>
        <v>387480</v>
      </c>
      <c r="V108" s="138">
        <f>RES_hhdet_numvin!V97</f>
        <v>163979</v>
      </c>
      <c r="W108" s="138">
        <f>RES_hhdet_numvin!W97</f>
        <v>407651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201166</v>
      </c>
      <c r="Q114" s="39">
        <f>RES_hhdet_numvin!Q103</f>
        <v>328248</v>
      </c>
      <c r="R114" s="39">
        <f>RES_hhdet_numvin!R103</f>
        <v>465684</v>
      </c>
      <c r="S114" s="39">
        <f>RES_hhdet_numvin!S103</f>
        <v>813739</v>
      </c>
      <c r="T114" s="39">
        <f>RES_hhdet_numvin!T103</f>
        <v>1022634</v>
      </c>
      <c r="U114" s="39">
        <f>RES_hhdet_numvin!U103</f>
        <v>1051508</v>
      </c>
      <c r="V114" s="39">
        <f>RES_hhdet_numvin!V103</f>
        <v>941197</v>
      </c>
      <c r="W114" s="39">
        <f>RES_hhdet_numvin!W103</f>
        <v>1161675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4571.9861258668716</v>
      </c>
      <c r="C118" s="117">
        <f t="shared" si="18"/>
        <v>4643.3233312505345</v>
      </c>
      <c r="D118" s="117">
        <f t="shared" si="18"/>
        <v>4730.5227957448969</v>
      </c>
      <c r="E118" s="117">
        <f t="shared" si="18"/>
        <v>5310.9923217095911</v>
      </c>
      <c r="F118" s="117">
        <f t="shared" si="18"/>
        <v>5272.7972191843301</v>
      </c>
      <c r="G118" s="117">
        <f t="shared" si="18"/>
        <v>5254.0631937116241</v>
      </c>
      <c r="H118" s="117">
        <f t="shared" si="18"/>
        <v>6158.7741481349258</v>
      </c>
      <c r="I118" s="117">
        <f t="shared" si="18"/>
        <v>6459.0416489110758</v>
      </c>
      <c r="J118" s="117">
        <f t="shared" si="18"/>
        <v>7466.6535991148376</v>
      </c>
      <c r="K118" s="117">
        <f t="shared" si="18"/>
        <v>6689.9546003859405</v>
      </c>
      <c r="L118" s="117">
        <f t="shared" si="18"/>
        <v>7820.3691195861711</v>
      </c>
      <c r="M118" s="117">
        <f t="shared" si="18"/>
        <v>7103.8737742066096</v>
      </c>
      <c r="N118" s="117">
        <f t="shared" si="18"/>
        <v>8211.9365138121102</v>
      </c>
      <c r="O118" s="117">
        <f t="shared" si="18"/>
        <v>8360.4239848544676</v>
      </c>
      <c r="P118" s="117">
        <f t="shared" si="18"/>
        <v>6666.2514298843289</v>
      </c>
      <c r="Q118" s="117">
        <f t="shared" si="18"/>
        <v>6571.3885200693958</v>
      </c>
      <c r="R118" s="117">
        <f t="shared" ref="R118:V118" si="19">R119+R122+R124+R137</f>
        <v>6032.7342195273841</v>
      </c>
      <c r="S118" s="117">
        <f t="shared" si="19"/>
        <v>6257.4198664146452</v>
      </c>
      <c r="T118" s="117">
        <f t="shared" si="19"/>
        <v>6672.2022711371928</v>
      </c>
      <c r="U118" s="117">
        <f t="shared" si="19"/>
        <v>6818.8840190719275</v>
      </c>
      <c r="V118" s="117">
        <f t="shared" si="19"/>
        <v>6447.1993432119689</v>
      </c>
      <c r="W118" s="117">
        <f t="shared" ref="W118" si="20">W119+W122+W124+W137</f>
        <v>7571.2682751998191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3859.5675535363976</v>
      </c>
      <c r="C119" s="122">
        <f t="shared" si="21"/>
        <v>3928.2928723507393</v>
      </c>
      <c r="D119" s="122">
        <f t="shared" si="21"/>
        <v>3938.276480991919</v>
      </c>
      <c r="E119" s="122">
        <f t="shared" si="21"/>
        <v>4424.2969885728799</v>
      </c>
      <c r="F119" s="122">
        <f t="shared" si="21"/>
        <v>4298.3747702008141</v>
      </c>
      <c r="G119" s="122">
        <f t="shared" si="21"/>
        <v>4208.1443117735471</v>
      </c>
      <c r="H119" s="122">
        <f t="shared" si="21"/>
        <v>4970.7471682463283</v>
      </c>
      <c r="I119" s="122">
        <f t="shared" si="21"/>
        <v>5068.8208694890154</v>
      </c>
      <c r="J119" s="122">
        <f t="shared" si="21"/>
        <v>6041.708024458313</v>
      </c>
      <c r="K119" s="122">
        <f t="shared" si="21"/>
        <v>5280.360662189144</v>
      </c>
      <c r="L119" s="122">
        <f t="shared" si="21"/>
        <v>6283.2658713607289</v>
      </c>
      <c r="M119" s="122">
        <f t="shared" si="21"/>
        <v>5523.40007797209</v>
      </c>
      <c r="N119" s="122">
        <f t="shared" si="21"/>
        <v>6719.0355967274745</v>
      </c>
      <c r="O119" s="122">
        <f t="shared" si="21"/>
        <v>6880.7711072442335</v>
      </c>
      <c r="P119" s="122">
        <f t="shared" si="21"/>
        <v>5144.8055129669738</v>
      </c>
      <c r="Q119" s="122">
        <f t="shared" si="21"/>
        <v>5178.3007474449678</v>
      </c>
      <c r="R119" s="122">
        <f t="shared" ref="R119:V119" si="22">SUM(R120:R121)</f>
        <v>4852.4519370020917</v>
      </c>
      <c r="S119" s="122">
        <f t="shared" si="22"/>
        <v>4971.2083398844352</v>
      </c>
      <c r="T119" s="122">
        <f t="shared" si="22"/>
        <v>5216.3020664437108</v>
      </c>
      <c r="U119" s="122">
        <f t="shared" si="22"/>
        <v>5457.9100281184974</v>
      </c>
      <c r="V119" s="122">
        <f t="shared" si="22"/>
        <v>5094.9322467654383</v>
      </c>
      <c r="W119" s="122">
        <f t="shared" ref="W119" si="23">SUM(W120:W121)</f>
        <v>6048.2397845181385</v>
      </c>
      <c r="DA119" s="130" t="s">
        <v>1646</v>
      </c>
    </row>
    <row r="120" spans="1:105" ht="12" customHeight="1" x14ac:dyDescent="0.25">
      <c r="A120" s="97" t="s">
        <v>204</v>
      </c>
      <c r="B120" s="98">
        <v>3840.22561751382</v>
      </c>
      <c r="C120" s="98">
        <v>3908.5143514055371</v>
      </c>
      <c r="D120" s="98">
        <v>3918.0783835673319</v>
      </c>
      <c r="E120" s="98">
        <v>4401.4052014611752</v>
      </c>
      <c r="F120" s="98">
        <v>4275.6266551517265</v>
      </c>
      <c r="G120" s="98">
        <v>4185.3921074350837</v>
      </c>
      <c r="H120" s="98">
        <v>4943.5591140285087</v>
      </c>
      <c r="I120" s="98">
        <v>5040.7136207113654</v>
      </c>
      <c r="J120" s="98">
        <v>6007.7565136559524</v>
      </c>
      <c r="K120" s="98">
        <v>5250.4921621177682</v>
      </c>
      <c r="L120" s="98">
        <v>6247.4150859737092</v>
      </c>
      <c r="M120" s="98">
        <v>5491.7577863762299</v>
      </c>
      <c r="N120" s="98">
        <v>6679.96660456673</v>
      </c>
      <c r="O120" s="98">
        <v>6840.2067927773032</v>
      </c>
      <c r="P120" s="98">
        <v>5114.4394525652015</v>
      </c>
      <c r="Q120" s="98">
        <v>5147.7006974300202</v>
      </c>
      <c r="R120" s="98">
        <v>4823.9447358364341</v>
      </c>
      <c r="S120" s="98">
        <v>4941.825002388452</v>
      </c>
      <c r="T120" s="98">
        <v>5184.9461402503111</v>
      </c>
      <c r="U120" s="98">
        <v>5424.8579726760281</v>
      </c>
      <c r="V120" s="98">
        <v>5063.5053883634282</v>
      </c>
      <c r="W120" s="98">
        <v>6010.4094009744895</v>
      </c>
      <c r="DA120" s="63" t="s">
        <v>1647</v>
      </c>
    </row>
    <row r="121" spans="1:105" ht="12" customHeight="1" x14ac:dyDescent="0.25">
      <c r="A121" s="97" t="s">
        <v>53</v>
      </c>
      <c r="B121" s="98">
        <v>19.341936022577521</v>
      </c>
      <c r="C121" s="98">
        <v>19.778520945202192</v>
      </c>
      <c r="D121" s="98">
        <v>20.198097424587019</v>
      </c>
      <c r="E121" s="98">
        <v>22.891787111704271</v>
      </c>
      <c r="F121" s="98">
        <v>22.748115049087708</v>
      </c>
      <c r="G121" s="98">
        <v>22.752204338463127</v>
      </c>
      <c r="H121" s="98">
        <v>27.188054217819889</v>
      </c>
      <c r="I121" s="98">
        <v>28.107248777649662</v>
      </c>
      <c r="J121" s="98">
        <v>33.951510802360339</v>
      </c>
      <c r="K121" s="98">
        <v>29.868500071376079</v>
      </c>
      <c r="L121" s="98">
        <v>35.8507853870193</v>
      </c>
      <c r="M121" s="98">
        <v>31.642291595860257</v>
      </c>
      <c r="N121" s="98">
        <v>39.068992160744934</v>
      </c>
      <c r="O121" s="98">
        <v>40.564314466930441</v>
      </c>
      <c r="P121" s="98">
        <v>30.366060401772302</v>
      </c>
      <c r="Q121" s="98">
        <v>30.600050014947744</v>
      </c>
      <c r="R121" s="98">
        <v>28.507201165657513</v>
      </c>
      <c r="S121" s="98">
        <v>29.383337495982918</v>
      </c>
      <c r="T121" s="98">
        <v>31.355926193400034</v>
      </c>
      <c r="U121" s="98">
        <v>33.052055442469594</v>
      </c>
      <c r="V121" s="98">
        <v>31.426858402010453</v>
      </c>
      <c r="W121" s="98">
        <v>37.830383543649148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3.1802293557482733</v>
      </c>
      <c r="C122" s="122">
        <f t="shared" si="24"/>
        <v>3.1714979422117699</v>
      </c>
      <c r="D122" s="122">
        <f t="shared" si="24"/>
        <v>3.1917696348367453</v>
      </c>
      <c r="E122" s="122">
        <f t="shared" si="24"/>
        <v>6.6098128681379533</v>
      </c>
      <c r="F122" s="122">
        <f t="shared" si="24"/>
        <v>4.3218174315443134</v>
      </c>
      <c r="G122" s="122">
        <f t="shared" si="24"/>
        <v>5.581249748217191</v>
      </c>
      <c r="H122" s="122">
        <f t="shared" si="24"/>
        <v>10.93414344883036</v>
      </c>
      <c r="I122" s="122">
        <f t="shared" si="24"/>
        <v>9.869828800781109</v>
      </c>
      <c r="J122" s="122">
        <f t="shared" si="24"/>
        <v>11.74938682109053</v>
      </c>
      <c r="K122" s="122">
        <f t="shared" si="24"/>
        <v>12.731227218305122</v>
      </c>
      <c r="L122" s="122">
        <f t="shared" si="24"/>
        <v>15.022432854587946</v>
      </c>
      <c r="M122" s="122">
        <f t="shared" si="24"/>
        <v>15.666080703985504</v>
      </c>
      <c r="N122" s="122">
        <f t="shared" si="24"/>
        <v>15.126404892917037</v>
      </c>
      <c r="O122" s="122">
        <f t="shared" si="24"/>
        <v>14.26082361999172</v>
      </c>
      <c r="P122" s="122">
        <f t="shared" si="24"/>
        <v>12.630229799273044</v>
      </c>
      <c r="Q122" s="122">
        <f t="shared" si="24"/>
        <v>10.915891581223695</v>
      </c>
      <c r="R122" s="122">
        <f t="shared" si="24"/>
        <v>10.004261717673083</v>
      </c>
      <c r="S122" s="122">
        <f t="shared" si="24"/>
        <v>9.323130795351064</v>
      </c>
      <c r="T122" s="122">
        <f t="shared" si="24"/>
        <v>8.3783196656026639</v>
      </c>
      <c r="U122" s="122">
        <f t="shared" si="24"/>
        <v>8.7885814327076925</v>
      </c>
      <c r="V122" s="122">
        <f t="shared" si="24"/>
        <v>9.5960188952847609</v>
      </c>
      <c r="W122" s="122">
        <f t="shared" si="24"/>
        <v>11.855470093719683</v>
      </c>
      <c r="DA122" s="130" t="s">
        <v>1649</v>
      </c>
    </row>
    <row r="123" spans="1:105" ht="12" customHeight="1" x14ac:dyDescent="0.25">
      <c r="A123" s="97" t="s">
        <v>53</v>
      </c>
      <c r="B123" s="98">
        <v>3.1802293557482733</v>
      </c>
      <c r="C123" s="98">
        <v>3.1714979422117699</v>
      </c>
      <c r="D123" s="98">
        <v>3.1917696348367453</v>
      </c>
      <c r="E123" s="98">
        <v>6.6098128681379533</v>
      </c>
      <c r="F123" s="98">
        <v>4.3218174315443134</v>
      </c>
      <c r="G123" s="98">
        <v>5.581249748217191</v>
      </c>
      <c r="H123" s="98">
        <v>10.93414344883036</v>
      </c>
      <c r="I123" s="98">
        <v>9.869828800781109</v>
      </c>
      <c r="J123" s="98">
        <v>11.74938682109053</v>
      </c>
      <c r="K123" s="98">
        <v>12.731227218305122</v>
      </c>
      <c r="L123" s="98">
        <v>15.022432854587946</v>
      </c>
      <c r="M123" s="98">
        <v>15.666080703985504</v>
      </c>
      <c r="N123" s="98">
        <v>15.126404892917037</v>
      </c>
      <c r="O123" s="98">
        <v>14.26082361999172</v>
      </c>
      <c r="P123" s="98">
        <v>12.630229799273044</v>
      </c>
      <c r="Q123" s="98">
        <v>10.915891581223695</v>
      </c>
      <c r="R123" s="98">
        <v>10.004261717673083</v>
      </c>
      <c r="S123" s="98">
        <v>9.323130795351064</v>
      </c>
      <c r="T123" s="98">
        <v>8.3783196656026639</v>
      </c>
      <c r="U123" s="98">
        <v>8.7885814327076925</v>
      </c>
      <c r="V123" s="98">
        <v>9.5960188952847609</v>
      </c>
      <c r="W123" s="98">
        <v>11.855470093719683</v>
      </c>
      <c r="DA123" s="63" t="s">
        <v>1650</v>
      </c>
    </row>
    <row r="124" spans="1:105" ht="12" customHeight="1" x14ac:dyDescent="0.25">
      <c r="A124" s="121" t="s">
        <v>55</v>
      </c>
      <c r="B124" s="122">
        <v>526.34420813465181</v>
      </c>
      <c r="C124" s="122">
        <v>521.90640881054651</v>
      </c>
      <c r="D124" s="122">
        <v>576.54400585984388</v>
      </c>
      <c r="E124" s="122">
        <v>643.11864049653741</v>
      </c>
      <c r="F124" s="122">
        <v>706.52336846450942</v>
      </c>
      <c r="G124" s="122">
        <v>743.02305170152977</v>
      </c>
      <c r="H124" s="122">
        <v>843.88909538797532</v>
      </c>
      <c r="I124" s="122">
        <v>1022.2832664241271</v>
      </c>
      <c r="J124" s="122">
        <v>1047.3287948512682</v>
      </c>
      <c r="K124" s="122">
        <v>1024.2854579625107</v>
      </c>
      <c r="L124" s="122">
        <v>1123.2660789255162</v>
      </c>
      <c r="M124" s="122">
        <v>1190.9056080228311</v>
      </c>
      <c r="N124" s="122">
        <v>1090.427037735486</v>
      </c>
      <c r="O124" s="122">
        <v>1079.7302707444114</v>
      </c>
      <c r="P124" s="122">
        <v>1156.32272894571</v>
      </c>
      <c r="Q124" s="122">
        <v>1062.8922809113026</v>
      </c>
      <c r="R124" s="122">
        <v>875.82151720641582</v>
      </c>
      <c r="S124" s="122">
        <v>959.08429169482258</v>
      </c>
      <c r="T124" s="122">
        <v>1138.715889843239</v>
      </c>
      <c r="U124" s="122">
        <v>1037.0895931750013</v>
      </c>
      <c r="V124" s="122">
        <v>1033.8188752319079</v>
      </c>
      <c r="W124" s="122">
        <v>1170.2276379707541</v>
      </c>
      <c r="DA124" s="130" t="s">
        <v>1651</v>
      </c>
    </row>
    <row r="125" spans="1:105" ht="12" customHeight="1" x14ac:dyDescent="0.25">
      <c r="A125" s="97" t="s">
        <v>132</v>
      </c>
      <c r="B125" s="98">
        <v>187.27061207441889</v>
      </c>
      <c r="C125" s="98">
        <v>192.30683790483766</v>
      </c>
      <c r="D125" s="98">
        <v>216.13097717684798</v>
      </c>
      <c r="E125" s="98">
        <v>265.83894115232175</v>
      </c>
      <c r="F125" s="98">
        <v>284.75156558321231</v>
      </c>
      <c r="G125" s="98">
        <v>304.02202928725217</v>
      </c>
      <c r="H125" s="98">
        <v>367.15276818315147</v>
      </c>
      <c r="I125" s="98">
        <v>469.23945326877714</v>
      </c>
      <c r="J125" s="98">
        <v>508.4873243483857</v>
      </c>
      <c r="K125" s="98">
        <v>492.66698197767505</v>
      </c>
      <c r="L125" s="98">
        <v>569.28776628152787</v>
      </c>
      <c r="M125" s="98">
        <v>612.79767725926445</v>
      </c>
      <c r="N125" s="98">
        <v>572.33479938528967</v>
      </c>
      <c r="O125" s="98">
        <v>662.70904602259213</v>
      </c>
      <c r="P125" s="98">
        <v>854.80414383239224</v>
      </c>
      <c r="Q125" s="98">
        <v>826.5540591338472</v>
      </c>
      <c r="R125" s="98">
        <v>675.34784558296724</v>
      </c>
      <c r="S125" s="98">
        <v>717.82287136494801</v>
      </c>
      <c r="T125" s="98">
        <v>844.90593687937087</v>
      </c>
      <c r="U125" s="98">
        <v>706.33051550172524</v>
      </c>
      <c r="V125" s="98">
        <v>682.81425660571438</v>
      </c>
      <c r="W125" s="98">
        <v>739.08780635947392</v>
      </c>
      <c r="DA125" s="63" t="s">
        <v>1652</v>
      </c>
    </row>
    <row r="126" spans="1:105" ht="12" customHeight="1" x14ac:dyDescent="0.25">
      <c r="A126" s="97" t="s">
        <v>131</v>
      </c>
      <c r="B126" s="98">
        <v>0.2393184515417085</v>
      </c>
      <c r="C126" s="98">
        <v>0.30092399874721187</v>
      </c>
      <c r="D126" s="98">
        <v>0.39441574030939647</v>
      </c>
      <c r="E126" s="98">
        <v>0.72060239904538115</v>
      </c>
      <c r="F126" s="98">
        <v>0.7861142586000599</v>
      </c>
      <c r="G126" s="98">
        <v>0.94624446249401861</v>
      </c>
      <c r="H126" s="98">
        <v>1.4639693535158744</v>
      </c>
      <c r="I126" s="98">
        <v>2.2001265980206703</v>
      </c>
      <c r="J126" s="98">
        <v>2.8185194853524189</v>
      </c>
      <c r="K126" s="98">
        <v>2.9699441269077651</v>
      </c>
      <c r="L126" s="98">
        <v>3.7431133876801574</v>
      </c>
      <c r="M126" s="98">
        <v>4.3256544584743537</v>
      </c>
      <c r="N126" s="98">
        <v>3.9267144103873708</v>
      </c>
      <c r="O126" s="98">
        <v>5.218660939835809</v>
      </c>
      <c r="P126" s="98">
        <v>10.537707060179871</v>
      </c>
      <c r="Q126" s="98">
        <v>10.252250315098276</v>
      </c>
      <c r="R126" s="98">
        <v>7.9156300535060051</v>
      </c>
      <c r="S126" s="98">
        <v>8.1131226969867409</v>
      </c>
      <c r="T126" s="98">
        <v>11.416489397762213</v>
      </c>
      <c r="U126" s="98">
        <v>9.101474541175083</v>
      </c>
      <c r="V126" s="98">
        <v>8.9212593284652133</v>
      </c>
      <c r="W126" s="98">
        <v>10.28176503411273</v>
      </c>
      <c r="DA126" s="63" t="s">
        <v>1653</v>
      </c>
    </row>
    <row r="127" spans="1:105" ht="12" customHeight="1" x14ac:dyDescent="0.25">
      <c r="A127" s="100" t="s">
        <v>204</v>
      </c>
      <c r="B127" s="101">
        <v>0.13825020539822744</v>
      </c>
      <c r="C127" s="101">
        <v>0.16281756838704117</v>
      </c>
      <c r="D127" s="101">
        <v>0.21308121626705426</v>
      </c>
      <c r="E127" s="101">
        <v>0.37786942433648363</v>
      </c>
      <c r="F127" s="101">
        <v>0.43192543875059886</v>
      </c>
      <c r="G127" s="101">
        <v>0.50658554765545283</v>
      </c>
      <c r="H127" s="101">
        <v>0.76705158025642062</v>
      </c>
      <c r="I127" s="101">
        <v>1.2488176793586487</v>
      </c>
      <c r="J127" s="101">
        <v>1.4546142742520094</v>
      </c>
      <c r="K127" s="101">
        <v>1.5385343224416854</v>
      </c>
      <c r="L127" s="101">
        <v>1.9176120611829797</v>
      </c>
      <c r="M127" s="101">
        <v>2.2803059259838308</v>
      </c>
      <c r="N127" s="101">
        <v>2.0694472947522713</v>
      </c>
      <c r="O127" s="101">
        <v>2.8403950780095228</v>
      </c>
      <c r="P127" s="101">
        <v>5.1760080735973419</v>
      </c>
      <c r="Q127" s="101">
        <v>4.9656217680337482</v>
      </c>
      <c r="R127" s="101">
        <v>3.8602130775855867</v>
      </c>
      <c r="S127" s="101">
        <v>4.1764598665429062</v>
      </c>
      <c r="T127" s="101">
        <v>5.4015772125365888</v>
      </c>
      <c r="U127" s="101">
        <v>4.3326640148502662</v>
      </c>
      <c r="V127" s="101">
        <v>3.990845142642049</v>
      </c>
      <c r="W127" s="101">
        <v>5.0408838096287019</v>
      </c>
      <c r="DA127" s="131" t="s">
        <v>1654</v>
      </c>
    </row>
    <row r="128" spans="1:105" ht="12" customHeight="1" x14ac:dyDescent="0.25">
      <c r="A128" s="103" t="s">
        <v>52</v>
      </c>
      <c r="B128" s="104">
        <v>0.10106824614348106</v>
      </c>
      <c r="C128" s="104">
        <v>0.13810643036017073</v>
      </c>
      <c r="D128" s="104">
        <v>0.18133452404234221</v>
      </c>
      <c r="E128" s="104">
        <v>0.34273297470889752</v>
      </c>
      <c r="F128" s="104">
        <v>0.35418881984946105</v>
      </c>
      <c r="G128" s="104">
        <v>0.43965891483856578</v>
      </c>
      <c r="H128" s="104">
        <v>0.69691777325945392</v>
      </c>
      <c r="I128" s="104">
        <v>0.95130891866202183</v>
      </c>
      <c r="J128" s="104">
        <v>1.3639052111004095</v>
      </c>
      <c r="K128" s="104">
        <v>1.4314098044660799</v>
      </c>
      <c r="L128" s="104">
        <v>1.8255013264971776</v>
      </c>
      <c r="M128" s="104">
        <v>2.045348532490523</v>
      </c>
      <c r="N128" s="104">
        <v>1.8572671156350993</v>
      </c>
      <c r="O128" s="104">
        <v>2.3782658618262866</v>
      </c>
      <c r="P128" s="104">
        <v>5.3616989865825291</v>
      </c>
      <c r="Q128" s="104">
        <v>5.2866285470645282</v>
      </c>
      <c r="R128" s="104">
        <v>4.0554169759204184</v>
      </c>
      <c r="S128" s="104">
        <v>3.9366628304438342</v>
      </c>
      <c r="T128" s="104">
        <v>6.0149121852256249</v>
      </c>
      <c r="U128" s="104">
        <v>4.7688105263248159</v>
      </c>
      <c r="V128" s="104">
        <v>4.9304141858231647</v>
      </c>
      <c r="W128" s="104">
        <v>5.2408812244840295</v>
      </c>
      <c r="DA128" s="132" t="s">
        <v>1655</v>
      </c>
    </row>
    <row r="129" spans="1:105" ht="12" customHeight="1" x14ac:dyDescent="0.25">
      <c r="A129" s="106" t="s">
        <v>124</v>
      </c>
      <c r="B129" s="101">
        <v>68.16974263046572</v>
      </c>
      <c r="C129" s="101">
        <v>61.240758847225415</v>
      </c>
      <c r="D129" s="101">
        <v>56.747210037088678</v>
      </c>
      <c r="E129" s="101">
        <v>48.168238809193539</v>
      </c>
      <c r="F129" s="101">
        <v>67.372334553226182</v>
      </c>
      <c r="G129" s="101">
        <v>59.678676018230092</v>
      </c>
      <c r="H129" s="101">
        <v>63.897572720934072</v>
      </c>
      <c r="I129" s="101">
        <v>54.098759838124437</v>
      </c>
      <c r="J129" s="101">
        <v>62.801492659575842</v>
      </c>
      <c r="K129" s="101">
        <v>60.53210150271952</v>
      </c>
      <c r="L129" s="101">
        <v>64.325918645391681</v>
      </c>
      <c r="M129" s="101">
        <v>67.027847061890057</v>
      </c>
      <c r="N129" s="101">
        <v>55.389837224791094</v>
      </c>
      <c r="O129" s="101">
        <v>40.183444756392525</v>
      </c>
      <c r="P129" s="101">
        <v>33.135633372082992</v>
      </c>
      <c r="Q129" s="101">
        <v>20.833496593884746</v>
      </c>
      <c r="R129" s="101">
        <v>22.422988076555736</v>
      </c>
      <c r="S129" s="101">
        <v>20.316624849851571</v>
      </c>
      <c r="T129" s="101">
        <v>37.832068780874401</v>
      </c>
      <c r="U129" s="101">
        <v>40.116807303293548</v>
      </c>
      <c r="V129" s="101">
        <v>46.301435064126423</v>
      </c>
      <c r="W129" s="101">
        <v>46.078785980610625</v>
      </c>
      <c r="DA129" s="131" t="s">
        <v>1656</v>
      </c>
    </row>
    <row r="130" spans="1:105" ht="12" customHeight="1" x14ac:dyDescent="0.25">
      <c r="A130" s="107" t="s">
        <v>123</v>
      </c>
      <c r="B130" s="104">
        <v>0.10171183295545369</v>
      </c>
      <c r="C130" s="104">
        <v>0.10618550947152797</v>
      </c>
      <c r="D130" s="104">
        <v>0.1138271959289887</v>
      </c>
      <c r="E130" s="104">
        <v>0.1119795031707905</v>
      </c>
      <c r="F130" s="104">
        <v>0.22814298910687611</v>
      </c>
      <c r="G130" s="104">
        <v>0.20748510007147375</v>
      </c>
      <c r="H130" s="104">
        <v>0.29233881442114112</v>
      </c>
      <c r="I130" s="104">
        <v>0.23086815901507335</v>
      </c>
      <c r="J130" s="104">
        <v>0.32842423548607169</v>
      </c>
      <c r="K130" s="104">
        <v>0.35334962585653651</v>
      </c>
      <c r="L130" s="104">
        <v>0.38880724271920286</v>
      </c>
      <c r="M130" s="104">
        <v>0.45907968979404062</v>
      </c>
      <c r="N130" s="104">
        <v>0.38671570998531424</v>
      </c>
      <c r="O130" s="104">
        <v>0.30013677327818145</v>
      </c>
      <c r="P130" s="104">
        <v>0.2530254125001144</v>
      </c>
      <c r="Q130" s="104">
        <v>0.16108628591185617</v>
      </c>
      <c r="R130" s="104">
        <v>0.21566554929511655</v>
      </c>
      <c r="S130" s="104">
        <v>0.13218925004492046</v>
      </c>
      <c r="T130" s="104">
        <v>0.49408737183650159</v>
      </c>
      <c r="U130" s="104">
        <v>0.51215212699922308</v>
      </c>
      <c r="V130" s="104">
        <v>0.66645364003180174</v>
      </c>
      <c r="W130" s="104">
        <v>0.57828574303741942</v>
      </c>
      <c r="DA130" s="132" t="s">
        <v>1657</v>
      </c>
    </row>
    <row r="131" spans="1:105" ht="12" customHeight="1" x14ac:dyDescent="0.25">
      <c r="A131" s="108" t="s">
        <v>50</v>
      </c>
      <c r="B131" s="98">
        <v>5.4407090167915173E-2</v>
      </c>
      <c r="C131" s="98">
        <v>5.427253329346915E-2</v>
      </c>
      <c r="D131" s="98">
        <v>5.940490566944414E-2</v>
      </c>
      <c r="E131" s="98">
        <v>5.8096567858095069E-2</v>
      </c>
      <c r="F131" s="98">
        <v>0.12502099670643324</v>
      </c>
      <c r="G131" s="98">
        <v>0.11183580000078738</v>
      </c>
      <c r="H131" s="98">
        <v>0.15621657563285102</v>
      </c>
      <c r="I131" s="98">
        <v>0.13411879255435019</v>
      </c>
      <c r="J131" s="98">
        <v>0.17540482217860054</v>
      </c>
      <c r="K131" s="98">
        <v>0.19042280759701524</v>
      </c>
      <c r="L131" s="98">
        <v>0.20798677630633822</v>
      </c>
      <c r="M131" s="98">
        <v>0.25339997202661685</v>
      </c>
      <c r="N131" s="98">
        <v>0.21398750323101276</v>
      </c>
      <c r="O131" s="98">
        <v>0.1718455153634022</v>
      </c>
      <c r="P131" s="98">
        <v>0.13179166627938491</v>
      </c>
      <c r="Q131" s="98">
        <v>8.2393074796414528E-2</v>
      </c>
      <c r="R131" s="98">
        <v>0.11008267662878228</v>
      </c>
      <c r="S131" s="98">
        <v>7.0151251903562084E-2</v>
      </c>
      <c r="T131" s="98">
        <v>0.23462898804757876</v>
      </c>
      <c r="U131" s="98">
        <v>0.24330020391122581</v>
      </c>
      <c r="V131" s="98">
        <v>0.29990569556355801</v>
      </c>
      <c r="W131" s="98">
        <v>0.2848027679873239</v>
      </c>
      <c r="DA131" s="63" t="s">
        <v>1658</v>
      </c>
    </row>
    <row r="132" spans="1:105" ht="12" customHeight="1" x14ac:dyDescent="0.25">
      <c r="A132" s="108" t="s">
        <v>52</v>
      </c>
      <c r="B132" s="98">
        <v>4.730474278753851E-2</v>
      </c>
      <c r="C132" s="98">
        <v>5.1912976178058824E-2</v>
      </c>
      <c r="D132" s="98">
        <v>5.4422290259544558E-2</v>
      </c>
      <c r="E132" s="98">
        <v>5.3882935312695425E-2</v>
      </c>
      <c r="F132" s="98">
        <v>0.10312199240044287</v>
      </c>
      <c r="G132" s="98">
        <v>9.5649300070686366E-2</v>
      </c>
      <c r="H132" s="98">
        <v>0.13612223878829011</v>
      </c>
      <c r="I132" s="98">
        <v>9.6749366460723171E-2</v>
      </c>
      <c r="J132" s="98">
        <v>0.15301941330747118</v>
      </c>
      <c r="K132" s="98">
        <v>0.16292681825952124</v>
      </c>
      <c r="L132" s="98">
        <v>0.18082046641286462</v>
      </c>
      <c r="M132" s="98">
        <v>0.20567971776742378</v>
      </c>
      <c r="N132" s="98">
        <v>0.17272820675430151</v>
      </c>
      <c r="O132" s="98">
        <v>0.12829125791477927</v>
      </c>
      <c r="P132" s="98">
        <v>0.12123374622072948</v>
      </c>
      <c r="Q132" s="98">
        <v>7.8693211115441641E-2</v>
      </c>
      <c r="R132" s="98">
        <v>0.10558287266633426</v>
      </c>
      <c r="S132" s="98">
        <v>6.2037998141358387E-2</v>
      </c>
      <c r="T132" s="98">
        <v>0.25945838378892283</v>
      </c>
      <c r="U132" s="98">
        <v>0.26885192308799727</v>
      </c>
      <c r="V132" s="98">
        <v>0.36654794446824379</v>
      </c>
      <c r="W132" s="98">
        <v>0.29348297505009552</v>
      </c>
      <c r="DA132" s="63" t="s">
        <v>1659</v>
      </c>
    </row>
    <row r="133" spans="1:105" ht="12" customHeight="1" x14ac:dyDescent="0.25">
      <c r="A133" s="106" t="s">
        <v>122</v>
      </c>
      <c r="B133" s="101">
        <v>233.12490854113338</v>
      </c>
      <c r="C133" s="101">
        <v>223.94308108520937</v>
      </c>
      <c r="D133" s="101">
        <v>240.81405813188573</v>
      </c>
      <c r="E133" s="101">
        <v>235.76100289705877</v>
      </c>
      <c r="F133" s="101">
        <v>251.11420473703652</v>
      </c>
      <c r="G133" s="101">
        <v>254.61728782558362</v>
      </c>
      <c r="H133" s="101">
        <v>257.60818573990116</v>
      </c>
      <c r="I133" s="101">
        <v>284.40331857686243</v>
      </c>
      <c r="J133" s="101">
        <v>263.66569892909143</v>
      </c>
      <c r="K133" s="101">
        <v>241.2818350252895</v>
      </c>
      <c r="L133" s="101">
        <v>249.54895639941847</v>
      </c>
      <c r="M133" s="101">
        <v>239.35802684224268</v>
      </c>
      <c r="N133" s="101">
        <v>205.42329733922199</v>
      </c>
      <c r="O133" s="101">
        <v>158.96943530681961</v>
      </c>
      <c r="P133" s="101">
        <v>107.88755729065966</v>
      </c>
      <c r="Q133" s="101">
        <v>84.960582288633773</v>
      </c>
      <c r="R133" s="101">
        <v>65.947461539081374</v>
      </c>
      <c r="S133" s="101">
        <v>72.821740966761226</v>
      </c>
      <c r="T133" s="101">
        <v>73.919583650661565</v>
      </c>
      <c r="U133" s="101">
        <v>73.777350657285794</v>
      </c>
      <c r="V133" s="101">
        <v>77.485421653586002</v>
      </c>
      <c r="W133" s="101">
        <v>78.578085305298103</v>
      </c>
      <c r="DA133" s="131" t="s">
        <v>1660</v>
      </c>
    </row>
    <row r="134" spans="1:105" ht="12" customHeight="1" x14ac:dyDescent="0.25">
      <c r="A134" s="107" t="s">
        <v>121</v>
      </c>
      <c r="B134" s="104">
        <v>37.437914604136608</v>
      </c>
      <c r="C134" s="104">
        <v>44.008621465055299</v>
      </c>
      <c r="D134" s="104">
        <v>62.343517577783103</v>
      </c>
      <c r="E134" s="104">
        <v>92.517875735747154</v>
      </c>
      <c r="F134" s="104">
        <v>102.27100634332751</v>
      </c>
      <c r="G134" s="104">
        <v>123.55132900789842</v>
      </c>
      <c r="H134" s="104">
        <v>153.47426057605153</v>
      </c>
      <c r="I134" s="104">
        <v>212.11073998332748</v>
      </c>
      <c r="J134" s="104">
        <v>209.2273351933768</v>
      </c>
      <c r="K134" s="104">
        <v>226.48124570406233</v>
      </c>
      <c r="L134" s="104">
        <v>235.97151696877896</v>
      </c>
      <c r="M134" s="104">
        <v>266.93732271116539</v>
      </c>
      <c r="N134" s="104">
        <v>252.96567366581047</v>
      </c>
      <c r="O134" s="104">
        <v>212.34954694549327</v>
      </c>
      <c r="P134" s="104">
        <v>149.704661977895</v>
      </c>
      <c r="Q134" s="104">
        <v>120.13080629392661</v>
      </c>
      <c r="R134" s="104">
        <v>103.97192640501049</v>
      </c>
      <c r="S134" s="104">
        <v>139.87774256623015</v>
      </c>
      <c r="T134" s="104">
        <v>170.14772376273345</v>
      </c>
      <c r="U134" s="104">
        <v>207.25129304452233</v>
      </c>
      <c r="V134" s="104">
        <v>217.63004893998425</v>
      </c>
      <c r="W134" s="104">
        <v>295.6229095482214</v>
      </c>
      <c r="DA134" s="132" t="s">
        <v>1661</v>
      </c>
    </row>
    <row r="135" spans="1:105" ht="12" customHeight="1" x14ac:dyDescent="0.25">
      <c r="A135" s="108" t="s">
        <v>53</v>
      </c>
      <c r="B135" s="98">
        <v>18.966587168876735</v>
      </c>
      <c r="C135" s="98">
        <v>21.199871727633294</v>
      </c>
      <c r="D135" s="98">
        <v>30.675513246271947</v>
      </c>
      <c r="E135" s="98">
        <v>45.312901412760908</v>
      </c>
      <c r="F135" s="98">
        <v>53.045248936501885</v>
      </c>
      <c r="G135" s="98">
        <v>63.024353593870281</v>
      </c>
      <c r="H135" s="98">
        <v>77.490014275795801</v>
      </c>
      <c r="I135" s="98">
        <v>117.60653270333157</v>
      </c>
      <c r="J135" s="98">
        <v>105.75293696841409</v>
      </c>
      <c r="K135" s="98">
        <v>115.87867753653616</v>
      </c>
      <c r="L135" s="98">
        <v>119.74726887870824</v>
      </c>
      <c r="M135" s="98">
        <v>140.86189974399628</v>
      </c>
      <c r="N135" s="98">
        <v>133.83732806376304</v>
      </c>
      <c r="O135" s="98">
        <v>116.87595349031808</v>
      </c>
      <c r="P135" s="98">
        <v>73.593268475816828</v>
      </c>
      <c r="Q135" s="98">
        <v>58.766449888981441</v>
      </c>
      <c r="R135" s="98">
        <v>51.255051036010585</v>
      </c>
      <c r="S135" s="98">
        <v>72.187957756959648</v>
      </c>
      <c r="T135" s="98">
        <v>80.315994393364051</v>
      </c>
      <c r="U135" s="98">
        <v>97.906504729358446</v>
      </c>
      <c r="V135" s="98">
        <v>96.377582041665335</v>
      </c>
      <c r="W135" s="98">
        <v>143.7876207161645</v>
      </c>
      <c r="DA135" s="63" t="s">
        <v>1662</v>
      </c>
    </row>
    <row r="136" spans="1:105" ht="12" customHeight="1" x14ac:dyDescent="0.25">
      <c r="A136" s="108" t="s">
        <v>52</v>
      </c>
      <c r="B136" s="98">
        <v>18.47132743525987</v>
      </c>
      <c r="C136" s="98">
        <v>22.808749737422005</v>
      </c>
      <c r="D136" s="98">
        <v>31.668004331511156</v>
      </c>
      <c r="E136" s="98">
        <v>47.204974322986246</v>
      </c>
      <c r="F136" s="98">
        <v>49.225757406825636</v>
      </c>
      <c r="G136" s="98">
        <v>60.526975414028136</v>
      </c>
      <c r="H136" s="98">
        <v>75.984246300255734</v>
      </c>
      <c r="I136" s="98">
        <v>94.50420727999591</v>
      </c>
      <c r="J136" s="98">
        <v>103.4743982249627</v>
      </c>
      <c r="K136" s="98">
        <v>110.60256816752617</v>
      </c>
      <c r="L136" s="98">
        <v>116.22424809007072</v>
      </c>
      <c r="M136" s="98">
        <v>126.0754229671691</v>
      </c>
      <c r="N136" s="98">
        <v>119.12834560204742</v>
      </c>
      <c r="O136" s="98">
        <v>95.473593455175191</v>
      </c>
      <c r="P136" s="98">
        <v>76.111393502078158</v>
      </c>
      <c r="Q136" s="98">
        <v>61.364356404945177</v>
      </c>
      <c r="R136" s="98">
        <v>52.716875368999908</v>
      </c>
      <c r="S136" s="98">
        <v>67.68978480927052</v>
      </c>
      <c r="T136" s="98">
        <v>89.831729369369413</v>
      </c>
      <c r="U136" s="98">
        <v>109.34478831516388</v>
      </c>
      <c r="V136" s="98">
        <v>121.25246689831891</v>
      </c>
      <c r="W136" s="98">
        <v>151.83528883205693</v>
      </c>
      <c r="DA136" s="63" t="s">
        <v>1663</v>
      </c>
    </row>
    <row r="137" spans="1:105" ht="12" customHeight="1" x14ac:dyDescent="0.25">
      <c r="A137" s="121" t="s">
        <v>54</v>
      </c>
      <c r="B137" s="122">
        <v>182.89413484007395</v>
      </c>
      <c r="C137" s="122">
        <v>189.9525521470365</v>
      </c>
      <c r="D137" s="122">
        <v>212.51053925829771</v>
      </c>
      <c r="E137" s="122">
        <v>236.96687977203561</v>
      </c>
      <c r="F137" s="122">
        <v>263.57726308746277</v>
      </c>
      <c r="G137" s="122">
        <v>297.3145804883294</v>
      </c>
      <c r="H137" s="122">
        <v>333.20374105179144</v>
      </c>
      <c r="I137" s="122">
        <v>358.06768419715252</v>
      </c>
      <c r="J137" s="122">
        <v>365.86739298416569</v>
      </c>
      <c r="K137" s="122">
        <v>372.57725301598009</v>
      </c>
      <c r="L137" s="122">
        <v>398.81473644533759</v>
      </c>
      <c r="M137" s="122">
        <v>373.90200750770282</v>
      </c>
      <c r="N137" s="122">
        <v>387.34747445623321</v>
      </c>
      <c r="O137" s="122">
        <v>385.66178324582995</v>
      </c>
      <c r="P137" s="122">
        <v>352.49295817237214</v>
      </c>
      <c r="Q137" s="122">
        <v>319.27960013190102</v>
      </c>
      <c r="R137" s="122">
        <v>294.45650360120339</v>
      </c>
      <c r="S137" s="122">
        <v>317.80410404003652</v>
      </c>
      <c r="T137" s="122">
        <v>308.80599518464049</v>
      </c>
      <c r="U137" s="122">
        <v>315.09581634572163</v>
      </c>
      <c r="V137" s="122">
        <v>308.85220231933772</v>
      </c>
      <c r="W137" s="122">
        <v>340.94538261720771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182.89413484007395</v>
      </c>
      <c r="C140" s="33">
        <v>189.9525521470365</v>
      </c>
      <c r="D140" s="33">
        <v>212.51053925829771</v>
      </c>
      <c r="E140" s="33">
        <v>236.96687977203561</v>
      </c>
      <c r="F140" s="33">
        <v>263.57726308746277</v>
      </c>
      <c r="G140" s="33">
        <v>297.3145804883294</v>
      </c>
      <c r="H140" s="33">
        <v>333.20374105179144</v>
      </c>
      <c r="I140" s="33">
        <v>358.06768419715252</v>
      </c>
      <c r="J140" s="33">
        <v>365.86739298416569</v>
      </c>
      <c r="K140" s="33">
        <v>372.57725301598009</v>
      </c>
      <c r="L140" s="33">
        <v>398.81473644533759</v>
      </c>
      <c r="M140" s="33">
        <v>373.90200750770282</v>
      </c>
      <c r="N140" s="33">
        <v>387.34747445623321</v>
      </c>
      <c r="O140" s="33">
        <v>385.66178324582995</v>
      </c>
      <c r="P140" s="33">
        <v>352.49295817237214</v>
      </c>
      <c r="Q140" s="33">
        <v>319.27960013190102</v>
      </c>
      <c r="R140" s="33">
        <v>294.45650360120339</v>
      </c>
      <c r="S140" s="33">
        <v>317.80410404003652</v>
      </c>
      <c r="T140" s="33">
        <v>308.80599518464049</v>
      </c>
      <c r="U140" s="33">
        <v>315.09581634572163</v>
      </c>
      <c r="V140" s="33">
        <v>308.85220231933772</v>
      </c>
      <c r="W140" s="33">
        <v>340.94538261720771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2517.8624426110437</v>
      </c>
      <c r="C142" s="117">
        <f t="shared" si="25"/>
        <v>2596.964528923852</v>
      </c>
      <c r="D142" s="117">
        <f t="shared" si="25"/>
        <v>2741.58946534697</v>
      </c>
      <c r="E142" s="117">
        <f t="shared" si="25"/>
        <v>3175.1628720667613</v>
      </c>
      <c r="F142" s="117">
        <f t="shared" si="25"/>
        <v>3250.5738956642485</v>
      </c>
      <c r="G142" s="117">
        <f t="shared" si="25"/>
        <v>3349.9981646953775</v>
      </c>
      <c r="H142" s="117">
        <f t="shared" si="25"/>
        <v>4049.5312026380193</v>
      </c>
      <c r="I142" s="117">
        <f t="shared" si="25"/>
        <v>4378.1981924137626</v>
      </c>
      <c r="J142" s="117">
        <f t="shared" si="25"/>
        <v>5142.5791199290188</v>
      </c>
      <c r="K142" s="117">
        <f t="shared" si="25"/>
        <v>4706.4265756697587</v>
      </c>
      <c r="L142" s="117">
        <f t="shared" si="25"/>
        <v>5597.0595069125302</v>
      </c>
      <c r="M142" s="117">
        <f t="shared" si="25"/>
        <v>5200.4368276147579</v>
      </c>
      <c r="N142" s="117">
        <f t="shared" si="25"/>
        <v>6097.687436353619</v>
      </c>
      <c r="O142" s="117">
        <f t="shared" si="25"/>
        <v>6304.8623524643353</v>
      </c>
      <c r="P142" s="117">
        <f t="shared" si="25"/>
        <v>5068.110085469918</v>
      </c>
      <c r="Q142" s="117">
        <f t="shared" si="25"/>
        <v>5003.9929603839764</v>
      </c>
      <c r="R142" s="117">
        <f t="shared" ref="R142:V142" si="26">R143+R146+R148+R161</f>
        <v>4620.3802488383362</v>
      </c>
      <c r="S142" s="117">
        <f t="shared" si="26"/>
        <v>4870.565636170003</v>
      </c>
      <c r="T142" s="117">
        <f t="shared" si="26"/>
        <v>5297.3073809714069</v>
      </c>
      <c r="U142" s="117">
        <f t="shared" si="26"/>
        <v>5518.5866188295458</v>
      </c>
      <c r="V142" s="117">
        <f t="shared" si="26"/>
        <v>5322.8657792501508</v>
      </c>
      <c r="W142" s="117">
        <f t="shared" ref="W142" si="27">W143+W146+W148+W161</f>
        <v>6383.4081618070632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2013.8719178933891</v>
      </c>
      <c r="C143" s="122">
        <f t="shared" si="28"/>
        <v>2086.0628722601014</v>
      </c>
      <c r="D143" s="122">
        <f t="shared" si="28"/>
        <v>2165.9815251073574</v>
      </c>
      <c r="E143" s="122">
        <f t="shared" si="28"/>
        <v>2517.2262909109331</v>
      </c>
      <c r="F143" s="122">
        <f t="shared" si="28"/>
        <v>2523.2643189296614</v>
      </c>
      <c r="G143" s="122">
        <f t="shared" si="28"/>
        <v>2554.4264541430362</v>
      </c>
      <c r="H143" s="122">
        <f t="shared" si="28"/>
        <v>3125.1348230358985</v>
      </c>
      <c r="I143" s="122">
        <f t="shared" si="28"/>
        <v>3290.9294254114184</v>
      </c>
      <c r="J143" s="122">
        <f t="shared" si="28"/>
        <v>4014.846309461117</v>
      </c>
      <c r="K143" s="122">
        <f t="shared" si="28"/>
        <v>3577.4305452769368</v>
      </c>
      <c r="L143" s="122">
        <f t="shared" si="28"/>
        <v>4355.0449046978538</v>
      </c>
      <c r="M143" s="122">
        <f t="shared" si="28"/>
        <v>3910.9104934132606</v>
      </c>
      <c r="N143" s="122">
        <f t="shared" si="28"/>
        <v>4866.3095176234956</v>
      </c>
      <c r="O143" s="122">
        <f t="shared" si="28"/>
        <v>5077.9435179712145</v>
      </c>
      <c r="P143" s="122">
        <f t="shared" si="28"/>
        <v>3806.6551209237823</v>
      </c>
      <c r="Q143" s="122">
        <f t="shared" si="28"/>
        <v>3845.3067477859331</v>
      </c>
      <c r="R143" s="122">
        <f t="shared" ref="R143:V143" si="29">SUM(R144:R145)</f>
        <v>3631.0162512453626</v>
      </c>
      <c r="S143" s="122">
        <f t="shared" si="29"/>
        <v>3783.6054641775663</v>
      </c>
      <c r="T143" s="122">
        <f t="shared" si="29"/>
        <v>4054.8570537723731</v>
      </c>
      <c r="U143" s="122">
        <f t="shared" si="29"/>
        <v>4335.767443127118</v>
      </c>
      <c r="V143" s="122">
        <f t="shared" si="29"/>
        <v>4128.7966399584602</v>
      </c>
      <c r="W143" s="122">
        <f t="shared" ref="W143" si="30">SUM(W144:W145)</f>
        <v>5016.9164475162534</v>
      </c>
      <c r="DA143" s="130" t="s">
        <v>1814</v>
      </c>
    </row>
    <row r="144" spans="1:105" ht="12" customHeight="1" x14ac:dyDescent="0.25">
      <c r="A144" s="97" t="s">
        <v>204</v>
      </c>
      <c r="B144" s="98">
        <v>1994.5299818708115</v>
      </c>
      <c r="C144" s="98">
        <v>2066.2843513148991</v>
      </c>
      <c r="D144" s="98">
        <v>2145.7834276827703</v>
      </c>
      <c r="E144" s="98">
        <v>2494.334503799229</v>
      </c>
      <c r="F144" s="98">
        <v>2500.5162038805738</v>
      </c>
      <c r="G144" s="98">
        <v>2531.6742498045728</v>
      </c>
      <c r="H144" s="98">
        <v>3097.9467688180785</v>
      </c>
      <c r="I144" s="98">
        <v>3262.8221766337688</v>
      </c>
      <c r="J144" s="98">
        <v>3980.8947986587568</v>
      </c>
      <c r="K144" s="98">
        <v>3547.5620452055605</v>
      </c>
      <c r="L144" s="98">
        <v>4319.1941193108341</v>
      </c>
      <c r="M144" s="98">
        <v>3879.2682018174005</v>
      </c>
      <c r="N144" s="98">
        <v>4827.2405254627511</v>
      </c>
      <c r="O144" s="98">
        <v>5037.3792035042843</v>
      </c>
      <c r="P144" s="98">
        <v>3776.28906052201</v>
      </c>
      <c r="Q144" s="98">
        <v>3814.7066977709856</v>
      </c>
      <c r="R144" s="98">
        <v>3602.509050079705</v>
      </c>
      <c r="S144" s="98">
        <v>3754.2221266815832</v>
      </c>
      <c r="T144" s="98">
        <v>4023.501127578973</v>
      </c>
      <c r="U144" s="98">
        <v>4302.7153876846487</v>
      </c>
      <c r="V144" s="98">
        <v>4097.3697815564501</v>
      </c>
      <c r="W144" s="98">
        <v>4979.0860639726043</v>
      </c>
      <c r="DA144" s="63" t="s">
        <v>1815</v>
      </c>
    </row>
    <row r="145" spans="1:105" ht="12" customHeight="1" x14ac:dyDescent="0.25">
      <c r="A145" s="97" t="s">
        <v>53</v>
      </c>
      <c r="B145" s="98">
        <v>19.341936022577521</v>
      </c>
      <c r="C145" s="98">
        <v>19.778520945202192</v>
      </c>
      <c r="D145" s="98">
        <v>20.198097424587019</v>
      </c>
      <c r="E145" s="98">
        <v>22.891787111704271</v>
      </c>
      <c r="F145" s="98">
        <v>22.748115049087708</v>
      </c>
      <c r="G145" s="98">
        <v>22.752204338463127</v>
      </c>
      <c r="H145" s="98">
        <v>27.188054217819889</v>
      </c>
      <c r="I145" s="98">
        <v>28.107248777649662</v>
      </c>
      <c r="J145" s="98">
        <v>33.951510802360339</v>
      </c>
      <c r="K145" s="98">
        <v>29.868500071376079</v>
      </c>
      <c r="L145" s="98">
        <v>35.8507853870193</v>
      </c>
      <c r="M145" s="98">
        <v>31.642291595860257</v>
      </c>
      <c r="N145" s="98">
        <v>39.068992160744934</v>
      </c>
      <c r="O145" s="98">
        <v>40.564314466930441</v>
      </c>
      <c r="P145" s="98">
        <v>30.366060401772302</v>
      </c>
      <c r="Q145" s="98">
        <v>30.600050014947744</v>
      </c>
      <c r="R145" s="98">
        <v>28.507201165657513</v>
      </c>
      <c r="S145" s="98">
        <v>29.383337495982918</v>
      </c>
      <c r="T145" s="98">
        <v>31.355926193400034</v>
      </c>
      <c r="U145" s="98">
        <v>33.052055442469594</v>
      </c>
      <c r="V145" s="98">
        <v>31.426858402010453</v>
      </c>
      <c r="W145" s="98">
        <v>37.830383543649148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6.1206840940121623</v>
      </c>
      <c r="C146" s="122">
        <f t="shared" si="31"/>
        <v>6.3130935037793083</v>
      </c>
      <c r="D146" s="122">
        <f t="shared" si="31"/>
        <v>6.616672400185692</v>
      </c>
      <c r="E146" s="122">
        <f t="shared" si="31"/>
        <v>14.71491582825832</v>
      </c>
      <c r="F146" s="122">
        <f t="shared" si="31"/>
        <v>10.404437831792036</v>
      </c>
      <c r="G146" s="122">
        <f t="shared" si="31"/>
        <v>14.295838636636105</v>
      </c>
      <c r="H146" s="122">
        <f t="shared" si="31"/>
        <v>29.638492499966219</v>
      </c>
      <c r="I146" s="122">
        <f t="shared" si="31"/>
        <v>27.524791666203285</v>
      </c>
      <c r="J146" s="122">
        <f t="shared" si="31"/>
        <v>33.337747876239526</v>
      </c>
      <c r="K146" s="122">
        <f t="shared" si="31"/>
        <v>36.782397191499307</v>
      </c>
      <c r="L146" s="122">
        <f t="shared" si="31"/>
        <v>44.253521040860065</v>
      </c>
      <c r="M146" s="122">
        <f t="shared" si="31"/>
        <v>47.27872524223104</v>
      </c>
      <c r="N146" s="122">
        <f t="shared" si="31"/>
        <v>47.114263180244194</v>
      </c>
      <c r="O146" s="122">
        <f t="shared" si="31"/>
        <v>46.126557283262649</v>
      </c>
      <c r="P146" s="122">
        <f t="shared" si="31"/>
        <v>42.404604053452132</v>
      </c>
      <c r="Q146" s="122">
        <f t="shared" si="31"/>
        <v>37.719102241187251</v>
      </c>
      <c r="R146" s="122">
        <f t="shared" si="31"/>
        <v>35.349336996304302</v>
      </c>
      <c r="S146" s="122">
        <f t="shared" si="31"/>
        <v>33.839119881682294</v>
      </c>
      <c r="T146" s="122">
        <f t="shared" si="31"/>
        <v>31.581665884507572</v>
      </c>
      <c r="U146" s="122">
        <f t="shared" si="31"/>
        <v>34.603325855705712</v>
      </c>
      <c r="V146" s="122">
        <f t="shared" si="31"/>
        <v>39.352708540947397</v>
      </c>
      <c r="W146" s="122">
        <f t="shared" si="31"/>
        <v>50.033533686150577</v>
      </c>
      <c r="DA146" s="130" t="s">
        <v>1817</v>
      </c>
    </row>
    <row r="147" spans="1:105" ht="12" customHeight="1" x14ac:dyDescent="0.25">
      <c r="A147" s="97" t="s">
        <v>53</v>
      </c>
      <c r="B147" s="98">
        <v>6.1206840940121623</v>
      </c>
      <c r="C147" s="98">
        <v>6.3130935037793083</v>
      </c>
      <c r="D147" s="98">
        <v>6.616672400185692</v>
      </c>
      <c r="E147" s="98">
        <v>14.71491582825832</v>
      </c>
      <c r="F147" s="98">
        <v>10.404437831792036</v>
      </c>
      <c r="G147" s="98">
        <v>14.295838636636105</v>
      </c>
      <c r="H147" s="98">
        <v>29.638492499966219</v>
      </c>
      <c r="I147" s="98">
        <v>27.524791666203285</v>
      </c>
      <c r="J147" s="98">
        <v>33.337747876239526</v>
      </c>
      <c r="K147" s="98">
        <v>36.782397191499307</v>
      </c>
      <c r="L147" s="98">
        <v>44.253521040860065</v>
      </c>
      <c r="M147" s="98">
        <v>47.27872524223104</v>
      </c>
      <c r="N147" s="98">
        <v>47.114263180244194</v>
      </c>
      <c r="O147" s="98">
        <v>46.126557283262649</v>
      </c>
      <c r="P147" s="98">
        <v>42.404604053452132</v>
      </c>
      <c r="Q147" s="98">
        <v>37.719102241187251</v>
      </c>
      <c r="R147" s="98">
        <v>35.349336996304302</v>
      </c>
      <c r="S147" s="98">
        <v>33.839119881682294</v>
      </c>
      <c r="T147" s="98">
        <v>31.581665884507572</v>
      </c>
      <c r="U147" s="98">
        <v>34.603325855705712</v>
      </c>
      <c r="V147" s="98">
        <v>39.352708540947397</v>
      </c>
      <c r="W147" s="98">
        <v>50.033533686150577</v>
      </c>
      <c r="DA147" s="63" t="s">
        <v>1818</v>
      </c>
    </row>
    <row r="148" spans="1:105" ht="12" customHeight="1" x14ac:dyDescent="0.25">
      <c r="A148" s="121" t="s">
        <v>55</v>
      </c>
      <c r="B148" s="122">
        <v>358.66905503465131</v>
      </c>
      <c r="C148" s="122">
        <v>359.58648467806614</v>
      </c>
      <c r="D148" s="122">
        <v>406.05155237977618</v>
      </c>
      <c r="E148" s="122">
        <v>460.76921491308099</v>
      </c>
      <c r="F148" s="122">
        <v>513.17567353205322</v>
      </c>
      <c r="G148" s="122">
        <v>550.56498125159726</v>
      </c>
      <c r="H148" s="122">
        <v>635.17975044721902</v>
      </c>
      <c r="I148" s="122">
        <v>780.18662524029253</v>
      </c>
      <c r="J148" s="122">
        <v>808.38966088538734</v>
      </c>
      <c r="K148" s="122">
        <v>800.53138200975854</v>
      </c>
      <c r="L148" s="122">
        <v>884.92207582977949</v>
      </c>
      <c r="M148" s="122">
        <v>948.32735613108434</v>
      </c>
      <c r="N148" s="122">
        <v>878.95673882493747</v>
      </c>
      <c r="O148" s="122">
        <v>875.82347873907315</v>
      </c>
      <c r="P148" s="122">
        <v>939.44675950770068</v>
      </c>
      <c r="Q148" s="122">
        <v>866.69351936410055</v>
      </c>
      <c r="R148" s="122">
        <v>718.18476827997551</v>
      </c>
      <c r="S148" s="122">
        <v>796.09427689514541</v>
      </c>
      <c r="T148" s="122">
        <v>957.79989945830948</v>
      </c>
      <c r="U148" s="122">
        <v>886.31440741877077</v>
      </c>
      <c r="V148" s="122">
        <v>894.53580425199232</v>
      </c>
      <c r="W148" s="122">
        <v>1025.3305431692695</v>
      </c>
      <c r="DA148" s="130" t="s">
        <v>1819</v>
      </c>
    </row>
    <row r="149" spans="1:105" ht="12" customHeight="1" x14ac:dyDescent="0.25">
      <c r="A149" s="97" t="s">
        <v>132</v>
      </c>
      <c r="B149" s="98">
        <v>105.29190530299091</v>
      </c>
      <c r="C149" s="98">
        <v>110.66130747918804</v>
      </c>
      <c r="D149" s="98">
        <v>129.74482629207986</v>
      </c>
      <c r="E149" s="98">
        <v>165.66411813474431</v>
      </c>
      <c r="F149" s="98">
        <v>183.37036490190911</v>
      </c>
      <c r="G149" s="98">
        <v>202.3665569818159</v>
      </c>
      <c r="H149" s="98">
        <v>252.57890790813312</v>
      </c>
      <c r="I149" s="98">
        <v>332.17502144379415</v>
      </c>
      <c r="J149" s="98">
        <v>369.76413204441207</v>
      </c>
      <c r="K149" s="98">
        <v>365.34214928493361</v>
      </c>
      <c r="L149" s="98">
        <v>430.45942999561123</v>
      </c>
      <c r="M149" s="98">
        <v>472.16671694584977</v>
      </c>
      <c r="N149" s="98">
        <v>449.50881283994391</v>
      </c>
      <c r="O149" s="98">
        <v>529.19849838068137</v>
      </c>
      <c r="P149" s="98">
        <v>686.39329674239366</v>
      </c>
      <c r="Q149" s="98">
        <v>667.03499942914311</v>
      </c>
      <c r="R149" s="98">
        <v>548.24331494206149</v>
      </c>
      <c r="S149" s="98">
        <v>586.77713076852967</v>
      </c>
      <c r="T149" s="98">
        <v>697.38452559457369</v>
      </c>
      <c r="U149" s="98">
        <v>589.20036526836793</v>
      </c>
      <c r="V149" s="98">
        <v>576.86013805240873</v>
      </c>
      <c r="W149" s="98">
        <v>633.83232340534437</v>
      </c>
      <c r="DA149" s="63" t="s">
        <v>1820</v>
      </c>
    </row>
    <row r="150" spans="1:105" ht="12" customHeight="1" x14ac:dyDescent="0.25">
      <c r="A150" s="97" t="s">
        <v>131</v>
      </c>
      <c r="B150" s="98">
        <v>0.17879868859605655</v>
      </c>
      <c r="C150" s="98">
        <v>0.23545110371326639</v>
      </c>
      <c r="D150" s="98">
        <v>0.31560926585121352</v>
      </c>
      <c r="E150" s="98">
        <v>0.5966963349058253</v>
      </c>
      <c r="F150" s="98">
        <v>0.64937548839768444</v>
      </c>
      <c r="G150" s="98">
        <v>0.79507212661842019</v>
      </c>
      <c r="H150" s="98">
        <v>1.2521752612767978</v>
      </c>
      <c r="I150" s="98">
        <v>1.8737214774184541</v>
      </c>
      <c r="J150" s="98">
        <v>2.459563354959803</v>
      </c>
      <c r="K150" s="98">
        <v>2.6042275650601976</v>
      </c>
      <c r="L150" s="98">
        <v>3.3060146475903176</v>
      </c>
      <c r="M150" s="98">
        <v>3.827048215480918</v>
      </c>
      <c r="N150" s="98">
        <v>3.4886738886083117</v>
      </c>
      <c r="O150" s="98">
        <v>4.6558138993975611</v>
      </c>
      <c r="P150" s="98">
        <v>9.5911364990246391</v>
      </c>
      <c r="Q150" s="98">
        <v>9.3565692672675613</v>
      </c>
      <c r="R150" s="98">
        <v>7.223008878058943</v>
      </c>
      <c r="S150" s="98">
        <v>7.3687014947843252</v>
      </c>
      <c r="T150" s="98">
        <v>10.535129194035052</v>
      </c>
      <c r="U150" s="98">
        <v>8.4065164916787349</v>
      </c>
      <c r="V150" s="98">
        <v>8.3212141927071421</v>
      </c>
      <c r="W150" s="98">
        <v>9.5954421819023707</v>
      </c>
      <c r="DA150" s="63" t="s">
        <v>1821</v>
      </c>
    </row>
    <row r="151" spans="1:105" ht="12" customHeight="1" x14ac:dyDescent="0.25">
      <c r="A151" s="100" t="s">
        <v>204</v>
      </c>
      <c r="B151" s="101">
        <v>7.7730442452575488E-2</v>
      </c>
      <c r="C151" s="101">
        <v>9.7344673353095656E-2</v>
      </c>
      <c r="D151" s="101">
        <v>0.13427474180887128</v>
      </c>
      <c r="E151" s="101">
        <v>0.25396336019692778</v>
      </c>
      <c r="F151" s="101">
        <v>0.2951866685482234</v>
      </c>
      <c r="G151" s="101">
        <v>0.35541321177985441</v>
      </c>
      <c r="H151" s="101">
        <v>0.55525748801734376</v>
      </c>
      <c r="I151" s="101">
        <v>0.92241255875643224</v>
      </c>
      <c r="J151" s="101">
        <v>1.0956581438593938</v>
      </c>
      <c r="K151" s="101">
        <v>1.1728177605941175</v>
      </c>
      <c r="L151" s="101">
        <v>1.48051332109314</v>
      </c>
      <c r="M151" s="101">
        <v>1.7816996829903953</v>
      </c>
      <c r="N151" s="101">
        <v>1.6314067729732127</v>
      </c>
      <c r="O151" s="101">
        <v>2.2775480375712744</v>
      </c>
      <c r="P151" s="101">
        <v>4.2294375124421091</v>
      </c>
      <c r="Q151" s="101">
        <v>4.0699407202030331</v>
      </c>
      <c r="R151" s="101">
        <v>3.167591902138525</v>
      </c>
      <c r="S151" s="101">
        <v>3.4320386643404905</v>
      </c>
      <c r="T151" s="101">
        <v>4.5202170088094276</v>
      </c>
      <c r="U151" s="101">
        <v>3.6377059653539194</v>
      </c>
      <c r="V151" s="101">
        <v>3.390800006883977</v>
      </c>
      <c r="W151" s="101">
        <v>4.3545609574183421</v>
      </c>
      <c r="DA151" s="131" t="s">
        <v>1822</v>
      </c>
    </row>
    <row r="152" spans="1:105" ht="12" customHeight="1" x14ac:dyDescent="0.25">
      <c r="A152" s="103" t="s">
        <v>52</v>
      </c>
      <c r="B152" s="104">
        <v>0.10106824614348106</v>
      </c>
      <c r="C152" s="104">
        <v>0.13810643036017073</v>
      </c>
      <c r="D152" s="104">
        <v>0.18133452404234221</v>
      </c>
      <c r="E152" s="104">
        <v>0.34273297470889752</v>
      </c>
      <c r="F152" s="104">
        <v>0.35418881984946105</v>
      </c>
      <c r="G152" s="104">
        <v>0.43965891483856578</v>
      </c>
      <c r="H152" s="104">
        <v>0.69691777325945392</v>
      </c>
      <c r="I152" s="104">
        <v>0.95130891866202183</v>
      </c>
      <c r="J152" s="104">
        <v>1.3639052111004095</v>
      </c>
      <c r="K152" s="104">
        <v>1.4314098044660799</v>
      </c>
      <c r="L152" s="104">
        <v>1.8255013264971776</v>
      </c>
      <c r="M152" s="104">
        <v>2.045348532490523</v>
      </c>
      <c r="N152" s="104">
        <v>1.8572671156350993</v>
      </c>
      <c r="O152" s="104">
        <v>2.3782658618262866</v>
      </c>
      <c r="P152" s="104">
        <v>5.3616989865825291</v>
      </c>
      <c r="Q152" s="104">
        <v>5.2866285470645282</v>
      </c>
      <c r="R152" s="104">
        <v>4.0554169759204184</v>
      </c>
      <c r="S152" s="104">
        <v>3.9366628304438342</v>
      </c>
      <c r="T152" s="104">
        <v>6.0149121852256249</v>
      </c>
      <c r="U152" s="104">
        <v>4.7688105263248159</v>
      </c>
      <c r="V152" s="104">
        <v>4.9304141858231647</v>
      </c>
      <c r="W152" s="104">
        <v>5.2408812244840295</v>
      </c>
      <c r="DA152" s="132" t="s">
        <v>1823</v>
      </c>
    </row>
    <row r="153" spans="1:105" ht="12" customHeight="1" x14ac:dyDescent="0.25">
      <c r="A153" s="106" t="s">
        <v>124</v>
      </c>
      <c r="B153" s="101">
        <v>45.624048440910379</v>
      </c>
      <c r="C153" s="101">
        <v>41.126263353047939</v>
      </c>
      <c r="D153" s="101">
        <v>38.243485483609987</v>
      </c>
      <c r="E153" s="101">
        <v>32.67080774169974</v>
      </c>
      <c r="F153" s="101">
        <v>46.033204791232357</v>
      </c>
      <c r="G153" s="101">
        <v>41.109074358336684</v>
      </c>
      <c r="H153" s="101">
        <v>44.398109912754556</v>
      </c>
      <c r="I153" s="101">
        <v>37.753217536315915</v>
      </c>
      <c r="J153" s="101">
        <v>43.895848688427272</v>
      </c>
      <c r="K153" s="101">
        <v>42.420398875287532</v>
      </c>
      <c r="L153" s="101">
        <v>45.256712377269643</v>
      </c>
      <c r="M153" s="101">
        <v>47.401105848835719</v>
      </c>
      <c r="N153" s="101">
        <v>39.419628299715058</v>
      </c>
      <c r="O153" s="101">
        <v>28.718667147602055</v>
      </c>
      <c r="P153" s="101">
        <v>23.77324880528343</v>
      </c>
      <c r="Q153" s="101">
        <v>15.031360476909382</v>
      </c>
      <c r="R153" s="101">
        <v>16.443507104948068</v>
      </c>
      <c r="S153" s="101">
        <v>15.798754721243297</v>
      </c>
      <c r="T153" s="101">
        <v>31.062229186257799</v>
      </c>
      <c r="U153" s="101">
        <v>33.774619800286757</v>
      </c>
      <c r="V153" s="101">
        <v>39.38462787455137</v>
      </c>
      <c r="W153" s="101">
        <v>39.38765607918134</v>
      </c>
      <c r="DA153" s="131" t="s">
        <v>1824</v>
      </c>
    </row>
    <row r="154" spans="1:105" ht="12" customHeight="1" x14ac:dyDescent="0.25">
      <c r="A154" s="107" t="s">
        <v>123</v>
      </c>
      <c r="B154" s="104">
        <v>8.3717843696629948E-2</v>
      </c>
      <c r="C154" s="104">
        <v>8.8516277638087476E-2</v>
      </c>
      <c r="D154" s="104">
        <v>9.4733900393776299E-2</v>
      </c>
      <c r="E154" s="104">
        <v>9.3595718054123811E-2</v>
      </c>
      <c r="F154" s="104">
        <v>0.18935787956136865</v>
      </c>
      <c r="G154" s="104">
        <v>0.17309771688861014</v>
      </c>
      <c r="H154" s="104">
        <v>0.24493778726839785</v>
      </c>
      <c r="I154" s="104">
        <v>0.19028846467416871</v>
      </c>
      <c r="J154" s="104">
        <v>0.27579856024104615</v>
      </c>
      <c r="K154" s="104">
        <v>0.29665655795700607</v>
      </c>
      <c r="L154" s="104">
        <v>0.3273881021693037</v>
      </c>
      <c r="M154" s="104">
        <v>0.3853371289347246</v>
      </c>
      <c r="N154" s="104">
        <v>0.32520237878335678</v>
      </c>
      <c r="O154" s="104">
        <v>0.25102369298115113</v>
      </c>
      <c r="P154" s="104">
        <v>0.2156289124668857</v>
      </c>
      <c r="Q154" s="104">
        <v>0.13781910123647817</v>
      </c>
      <c r="R154" s="104">
        <v>0.18837133842301479</v>
      </c>
      <c r="S154" s="104">
        <v>0.11572900938379799</v>
      </c>
      <c r="T154" s="104">
        <v>0.45473144382007191</v>
      </c>
      <c r="U154" s="104">
        <v>0.47472721383133198</v>
      </c>
      <c r="V154" s="104">
        <v>0.62239673222037917</v>
      </c>
      <c r="W154" s="104">
        <v>0.53663614053437136</v>
      </c>
      <c r="DA154" s="132" t="s">
        <v>1825</v>
      </c>
    </row>
    <row r="155" spans="1:105" ht="12" customHeight="1" x14ac:dyDescent="0.25">
      <c r="A155" s="108" t="s">
        <v>50</v>
      </c>
      <c r="B155" s="98">
        <v>3.6413100909091438E-2</v>
      </c>
      <c r="C155" s="98">
        <v>3.6603301460028645E-2</v>
      </c>
      <c r="D155" s="98">
        <v>4.0311610134231748E-2</v>
      </c>
      <c r="E155" s="98">
        <v>3.9712782741428393E-2</v>
      </c>
      <c r="F155" s="98">
        <v>8.6235887160925784E-2</v>
      </c>
      <c r="G155" s="98">
        <v>7.744841681792379E-2</v>
      </c>
      <c r="H155" s="98">
        <v>0.10881554848010774</v>
      </c>
      <c r="I155" s="98">
        <v>9.3539098213445526E-2</v>
      </c>
      <c r="J155" s="98">
        <v>0.12277914693357497</v>
      </c>
      <c r="K155" s="98">
        <v>0.13372973969748481</v>
      </c>
      <c r="L155" s="98">
        <v>0.14656763575643905</v>
      </c>
      <c r="M155" s="98">
        <v>0.17965741116730086</v>
      </c>
      <c r="N155" s="98">
        <v>0.1524741720290553</v>
      </c>
      <c r="O155" s="98">
        <v>0.12273243506637184</v>
      </c>
      <c r="P155" s="98">
        <v>9.4395166246156237E-2</v>
      </c>
      <c r="Q155" s="98">
        <v>5.9125890121036521E-2</v>
      </c>
      <c r="R155" s="98">
        <v>8.2788465756680529E-2</v>
      </c>
      <c r="S155" s="98">
        <v>5.3691011242439607E-2</v>
      </c>
      <c r="T155" s="98">
        <v>0.19527306003114908</v>
      </c>
      <c r="U155" s="98">
        <v>0.20587529074333472</v>
      </c>
      <c r="V155" s="98">
        <v>0.25584878775213543</v>
      </c>
      <c r="W155" s="98">
        <v>0.24315316548427585</v>
      </c>
      <c r="DA155" s="63" t="s">
        <v>1826</v>
      </c>
    </row>
    <row r="156" spans="1:105" ht="12" customHeight="1" x14ac:dyDescent="0.25">
      <c r="A156" s="108" t="s">
        <v>52</v>
      </c>
      <c r="B156" s="98">
        <v>4.730474278753851E-2</v>
      </c>
      <c r="C156" s="98">
        <v>5.1912976178058824E-2</v>
      </c>
      <c r="D156" s="98">
        <v>5.4422290259544558E-2</v>
      </c>
      <c r="E156" s="98">
        <v>5.3882935312695425E-2</v>
      </c>
      <c r="F156" s="98">
        <v>0.10312199240044287</v>
      </c>
      <c r="G156" s="98">
        <v>9.5649300070686366E-2</v>
      </c>
      <c r="H156" s="98">
        <v>0.13612223878829011</v>
      </c>
      <c r="I156" s="98">
        <v>9.6749366460723171E-2</v>
      </c>
      <c r="J156" s="98">
        <v>0.15301941330747118</v>
      </c>
      <c r="K156" s="98">
        <v>0.16292681825952124</v>
      </c>
      <c r="L156" s="98">
        <v>0.18082046641286462</v>
      </c>
      <c r="M156" s="98">
        <v>0.20567971776742378</v>
      </c>
      <c r="N156" s="98">
        <v>0.17272820675430151</v>
      </c>
      <c r="O156" s="98">
        <v>0.12829125791477927</v>
      </c>
      <c r="P156" s="98">
        <v>0.12123374622072948</v>
      </c>
      <c r="Q156" s="98">
        <v>7.8693211115441641E-2</v>
      </c>
      <c r="R156" s="98">
        <v>0.10558287266633426</v>
      </c>
      <c r="S156" s="98">
        <v>6.2037998141358387E-2</v>
      </c>
      <c r="T156" s="98">
        <v>0.25945838378892283</v>
      </c>
      <c r="U156" s="98">
        <v>0.26885192308799727</v>
      </c>
      <c r="V156" s="98">
        <v>0.36654794446824379</v>
      </c>
      <c r="W156" s="98">
        <v>0.29348297505009552</v>
      </c>
      <c r="DA156" s="63" t="s">
        <v>1827</v>
      </c>
    </row>
    <row r="157" spans="1:105" ht="12" customHeight="1" x14ac:dyDescent="0.25">
      <c r="A157" s="106" t="s">
        <v>122</v>
      </c>
      <c r="B157" s="101">
        <v>174.79803097631276</v>
      </c>
      <c r="C157" s="101">
        <v>168.61341335172665</v>
      </c>
      <c r="D157" s="101">
        <v>182.517125012869</v>
      </c>
      <c r="E157" s="101">
        <v>179.59703737372465</v>
      </c>
      <c r="F157" s="101">
        <v>192.67028759054409</v>
      </c>
      <c r="G157" s="101">
        <v>196.65259616202053</v>
      </c>
      <c r="H157" s="101">
        <v>200.34243540553558</v>
      </c>
      <c r="I157" s="101">
        <v>221.8724598702432</v>
      </c>
      <c r="J157" s="101">
        <v>205.87420939602066</v>
      </c>
      <c r="K157" s="101">
        <v>188.57383227051628</v>
      </c>
      <c r="L157" s="101">
        <v>195.47822759402445</v>
      </c>
      <c r="M157" s="101">
        <v>187.78588821870775</v>
      </c>
      <c r="N157" s="101">
        <v>161.66535681153306</v>
      </c>
      <c r="O157" s="101">
        <v>125.32606619165938</v>
      </c>
      <c r="P157" s="101">
        <v>85.216951525679008</v>
      </c>
      <c r="Q157" s="101">
        <v>67.217339102132357</v>
      </c>
      <c r="R157" s="101">
        <v>52.405977067680993</v>
      </c>
      <c r="S157" s="101">
        <v>59.147042602239608</v>
      </c>
      <c r="T157" s="101">
        <v>61.477686521433604</v>
      </c>
      <c r="U157" s="101">
        <v>62.193797269321891</v>
      </c>
      <c r="V157" s="101">
        <v>66.008261039104184</v>
      </c>
      <c r="W157" s="101">
        <v>66.982223303543137</v>
      </c>
      <c r="DA157" s="131" t="s">
        <v>1828</v>
      </c>
    </row>
    <row r="158" spans="1:105" ht="12" customHeight="1" x14ac:dyDescent="0.25">
      <c r="A158" s="107" t="s">
        <v>121</v>
      </c>
      <c r="B158" s="104">
        <v>32.692553782144564</v>
      </c>
      <c r="C158" s="104">
        <v>38.861533112752156</v>
      </c>
      <c r="D158" s="104">
        <v>55.135772424972359</v>
      </c>
      <c r="E158" s="104">
        <v>82.146959609952333</v>
      </c>
      <c r="F158" s="104">
        <v>90.263082880408604</v>
      </c>
      <c r="G158" s="104">
        <v>109.46858390591714</v>
      </c>
      <c r="H158" s="104">
        <v>136.36318417225067</v>
      </c>
      <c r="I158" s="104">
        <v>186.32191644784669</v>
      </c>
      <c r="J158" s="104">
        <v>186.12010884132641</v>
      </c>
      <c r="K158" s="104">
        <v>201.29411745600396</v>
      </c>
      <c r="L158" s="104">
        <v>210.09430311311456</v>
      </c>
      <c r="M158" s="104">
        <v>236.76125977327547</v>
      </c>
      <c r="N158" s="104">
        <v>224.5490646063538</v>
      </c>
      <c r="O158" s="104">
        <v>187.67340942675162</v>
      </c>
      <c r="P158" s="104">
        <v>134.25649702285307</v>
      </c>
      <c r="Q158" s="104">
        <v>107.91543198741168</v>
      </c>
      <c r="R158" s="104">
        <v>93.680588948803035</v>
      </c>
      <c r="S158" s="104">
        <v>126.88691829896467</v>
      </c>
      <c r="T158" s="104">
        <v>156.88559751818923</v>
      </c>
      <c r="U158" s="104">
        <v>192.26438137528419</v>
      </c>
      <c r="V158" s="104">
        <v>203.33916636100062</v>
      </c>
      <c r="W158" s="104">
        <v>274.99626205876376</v>
      </c>
      <c r="DA158" s="132" t="s">
        <v>1829</v>
      </c>
    </row>
    <row r="159" spans="1:105" ht="12" customHeight="1" x14ac:dyDescent="0.25">
      <c r="A159" s="108" t="s">
        <v>53</v>
      </c>
      <c r="B159" s="98">
        <v>14.221226346884697</v>
      </c>
      <c r="C159" s="98">
        <v>16.052783375330147</v>
      </c>
      <c r="D159" s="98">
        <v>23.467768093461206</v>
      </c>
      <c r="E159" s="98">
        <v>34.941985286966087</v>
      </c>
      <c r="F159" s="98">
        <v>41.037325473582968</v>
      </c>
      <c r="G159" s="98">
        <v>48.941608491889014</v>
      </c>
      <c r="H159" s="98">
        <v>60.378937871994921</v>
      </c>
      <c r="I159" s="98">
        <v>91.817709167850779</v>
      </c>
      <c r="J159" s="98">
        <v>82.645710616363715</v>
      </c>
      <c r="K159" s="98">
        <v>90.691549288477802</v>
      </c>
      <c r="L159" s="98">
        <v>93.870055023043847</v>
      </c>
      <c r="M159" s="98">
        <v>110.68583680610637</v>
      </c>
      <c r="N159" s="98">
        <v>105.42071900430639</v>
      </c>
      <c r="O159" s="98">
        <v>92.199815971576413</v>
      </c>
      <c r="P159" s="98">
        <v>58.14510352077491</v>
      </c>
      <c r="Q159" s="98">
        <v>46.551075582466503</v>
      </c>
      <c r="R159" s="98">
        <v>40.96371357980312</v>
      </c>
      <c r="S159" s="98">
        <v>59.197133489694146</v>
      </c>
      <c r="T159" s="98">
        <v>67.053868148819831</v>
      </c>
      <c r="U159" s="98">
        <v>82.91959306012032</v>
      </c>
      <c r="V159" s="98">
        <v>82.086699462681707</v>
      </c>
      <c r="W159" s="98">
        <v>123.16097322670684</v>
      </c>
      <c r="DA159" s="63" t="s">
        <v>1830</v>
      </c>
    </row>
    <row r="160" spans="1:105" ht="12" customHeight="1" x14ac:dyDescent="0.25">
      <c r="A160" s="108" t="s">
        <v>52</v>
      </c>
      <c r="B160" s="98">
        <v>18.47132743525987</v>
      </c>
      <c r="C160" s="98">
        <v>22.808749737422005</v>
      </c>
      <c r="D160" s="98">
        <v>31.668004331511156</v>
      </c>
      <c r="E160" s="98">
        <v>47.204974322986246</v>
      </c>
      <c r="F160" s="98">
        <v>49.225757406825636</v>
      </c>
      <c r="G160" s="98">
        <v>60.526975414028136</v>
      </c>
      <c r="H160" s="98">
        <v>75.984246300255734</v>
      </c>
      <c r="I160" s="98">
        <v>94.50420727999591</v>
      </c>
      <c r="J160" s="98">
        <v>103.4743982249627</v>
      </c>
      <c r="K160" s="98">
        <v>110.60256816752617</v>
      </c>
      <c r="L160" s="98">
        <v>116.22424809007072</v>
      </c>
      <c r="M160" s="98">
        <v>126.0754229671691</v>
      </c>
      <c r="N160" s="98">
        <v>119.12834560204742</v>
      </c>
      <c r="O160" s="98">
        <v>95.473593455175191</v>
      </c>
      <c r="P160" s="98">
        <v>76.111393502078158</v>
      </c>
      <c r="Q160" s="98">
        <v>61.364356404945177</v>
      </c>
      <c r="R160" s="98">
        <v>52.716875368999908</v>
      </c>
      <c r="S160" s="98">
        <v>67.68978480927052</v>
      </c>
      <c r="T160" s="98">
        <v>89.831729369369413</v>
      </c>
      <c r="U160" s="98">
        <v>109.34478831516388</v>
      </c>
      <c r="V160" s="98">
        <v>121.25246689831891</v>
      </c>
      <c r="W160" s="98">
        <v>151.83528883205693</v>
      </c>
      <c r="DA160" s="63" t="s">
        <v>1831</v>
      </c>
    </row>
    <row r="161" spans="1:105" ht="12" customHeight="1" x14ac:dyDescent="0.25">
      <c r="A161" s="121" t="s">
        <v>54</v>
      </c>
      <c r="B161" s="122">
        <v>139.20078558899087</v>
      </c>
      <c r="C161" s="122">
        <v>145.00207848190527</v>
      </c>
      <c r="D161" s="122">
        <v>162.93971545965101</v>
      </c>
      <c r="E161" s="122">
        <v>182.45245041448939</v>
      </c>
      <c r="F161" s="122">
        <v>203.72946537074182</v>
      </c>
      <c r="G161" s="122">
        <v>230.71089066410795</v>
      </c>
      <c r="H161" s="122">
        <v>259.57813665493597</v>
      </c>
      <c r="I161" s="122">
        <v>279.55735009584805</v>
      </c>
      <c r="J161" s="122">
        <v>286.00540170627471</v>
      </c>
      <c r="K161" s="122">
        <v>291.6822511915633</v>
      </c>
      <c r="L161" s="122">
        <v>312.83900534403585</v>
      </c>
      <c r="M161" s="122">
        <v>293.92025282818184</v>
      </c>
      <c r="N161" s="122">
        <v>305.30691672494135</v>
      </c>
      <c r="O161" s="122">
        <v>304.96879847078526</v>
      </c>
      <c r="P161" s="122">
        <v>279.60360098498313</v>
      </c>
      <c r="Q161" s="122">
        <v>254.27359099275571</v>
      </c>
      <c r="R161" s="122">
        <v>235.82989231669427</v>
      </c>
      <c r="S161" s="122">
        <v>257.02677521560975</v>
      </c>
      <c r="T161" s="122">
        <v>253.06876185621661</v>
      </c>
      <c r="U161" s="122">
        <v>261.90144242795225</v>
      </c>
      <c r="V161" s="122">
        <v>260.18062649875117</v>
      </c>
      <c r="W161" s="122">
        <v>291.1276374353892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139.20078558899087</v>
      </c>
      <c r="C164" s="33">
        <v>145.00207848190527</v>
      </c>
      <c r="D164" s="33">
        <v>162.93971545965101</v>
      </c>
      <c r="E164" s="33">
        <v>182.45245041448939</v>
      </c>
      <c r="F164" s="33">
        <v>203.72946537074182</v>
      </c>
      <c r="G164" s="33">
        <v>230.71089066410795</v>
      </c>
      <c r="H164" s="33">
        <v>259.57813665493597</v>
      </c>
      <c r="I164" s="33">
        <v>279.55735009584805</v>
      </c>
      <c r="J164" s="33">
        <v>286.00540170627471</v>
      </c>
      <c r="K164" s="33">
        <v>291.6822511915633</v>
      </c>
      <c r="L164" s="33">
        <v>312.83900534403585</v>
      </c>
      <c r="M164" s="33">
        <v>293.92025282818184</v>
      </c>
      <c r="N164" s="33">
        <v>305.30691672494135</v>
      </c>
      <c r="O164" s="33">
        <v>304.96879847078526</v>
      </c>
      <c r="P164" s="33">
        <v>279.60360098498313</v>
      </c>
      <c r="Q164" s="33">
        <v>254.27359099275571</v>
      </c>
      <c r="R164" s="33">
        <v>235.82989231669427</v>
      </c>
      <c r="S164" s="33">
        <v>257.02677521560975</v>
      </c>
      <c r="T164" s="33">
        <v>253.06876185621661</v>
      </c>
      <c r="U164" s="33">
        <v>261.90144242795225</v>
      </c>
      <c r="V164" s="33">
        <v>260.18062649875117</v>
      </c>
      <c r="W164" s="33">
        <v>291.1276374353892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0.55071524131837657</v>
      </c>
      <c r="C166" s="119">
        <f t="shared" si="32"/>
        <v>0.55929004802352211</v>
      </c>
      <c r="D166" s="119">
        <f t="shared" si="32"/>
        <v>0.57955316647306476</v>
      </c>
      <c r="E166" s="119">
        <f t="shared" si="32"/>
        <v>0.597847385146414</v>
      </c>
      <c r="F166" s="119">
        <f t="shared" si="32"/>
        <v>0.61647997458303405</v>
      </c>
      <c r="G166" s="119">
        <f t="shared" si="32"/>
        <v>0.63760142221069116</v>
      </c>
      <c r="H166" s="119">
        <f t="shared" si="32"/>
        <v>0.65752227719932665</v>
      </c>
      <c r="I166" s="119">
        <f t="shared" si="32"/>
        <v>0.67784021692318386</v>
      </c>
      <c r="J166" s="119">
        <f t="shared" si="32"/>
        <v>0.68873948036623334</v>
      </c>
      <c r="K166" s="119">
        <f t="shared" si="32"/>
        <v>0.70350650442354978</v>
      </c>
      <c r="L166" s="119">
        <f t="shared" si="32"/>
        <v>0.71570272724015727</v>
      </c>
      <c r="M166" s="119">
        <f t="shared" si="32"/>
        <v>0.73205647973320931</v>
      </c>
      <c r="N166" s="119">
        <f t="shared" si="32"/>
        <v>0.7425395247634442</v>
      </c>
      <c r="O166" s="119">
        <f t="shared" si="32"/>
        <v>0.75413189138326764</v>
      </c>
      <c r="P166" s="119">
        <f t="shared" si="32"/>
        <v>0.76026386624872</v>
      </c>
      <c r="Q166" s="119">
        <f t="shared" si="32"/>
        <v>0.76148183068182562</v>
      </c>
      <c r="R166" s="119">
        <f t="shared" ref="R166:V166" si="33">IF(R142=0,"",R142/R118)</f>
        <v>0.76588493387999868</v>
      </c>
      <c r="S166" s="119">
        <f t="shared" si="33"/>
        <v>0.77836644178405168</v>
      </c>
      <c r="T166" s="119">
        <f t="shared" si="33"/>
        <v>0.79393686907344729</v>
      </c>
      <c r="U166" s="119">
        <f t="shared" si="33"/>
        <v>0.80930935375854118</v>
      </c>
      <c r="V166" s="119">
        <f t="shared" si="33"/>
        <v>0.82560899638606811</v>
      </c>
      <c r="W166" s="119">
        <f t="shared" ref="W166" si="34">IF(W142=0,"",W142/W118)</f>
        <v>0.84310949365198573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0.52178693336981319</v>
      </c>
      <c r="C167" s="124">
        <f t="shared" si="35"/>
        <v>0.53103547521694205</v>
      </c>
      <c r="D167" s="124">
        <f t="shared" si="35"/>
        <v>0.54998208875416987</v>
      </c>
      <c r="E167" s="124">
        <f t="shared" si="35"/>
        <v>0.56895508990749299</v>
      </c>
      <c r="F167" s="124">
        <f t="shared" si="35"/>
        <v>0.58702752873541975</v>
      </c>
      <c r="G167" s="124">
        <f t="shared" si="35"/>
        <v>0.60701968965186415</v>
      </c>
      <c r="H167" s="124">
        <f t="shared" si="35"/>
        <v>0.62870524636609937</v>
      </c>
      <c r="I167" s="124">
        <f t="shared" si="35"/>
        <v>0.64924950203323617</v>
      </c>
      <c r="J167" s="124">
        <f t="shared" si="35"/>
        <v>0.6645217367684827</v>
      </c>
      <c r="K167" s="124">
        <f t="shared" si="35"/>
        <v>0.67749738590655229</v>
      </c>
      <c r="L167" s="124">
        <f t="shared" si="35"/>
        <v>0.69311803668029537</v>
      </c>
      <c r="M167" s="124">
        <f t="shared" si="35"/>
        <v>0.70806214255787658</v>
      </c>
      <c r="N167" s="124">
        <f t="shared" si="35"/>
        <v>0.72425714190197854</v>
      </c>
      <c r="O167" s="124">
        <f t="shared" si="35"/>
        <v>0.73799047211802171</v>
      </c>
      <c r="P167" s="124">
        <f t="shared" si="35"/>
        <v>0.73990262825863573</v>
      </c>
      <c r="Q167" s="124">
        <f t="shared" si="35"/>
        <v>0.74258080697287643</v>
      </c>
      <c r="R167" s="124">
        <f t="shared" ref="R167:V167" si="36">IF(R143=0,"",R143/R119)</f>
        <v>0.74828484617379887</v>
      </c>
      <c r="S167" s="124">
        <f t="shared" si="36"/>
        <v>0.76110378111119825</v>
      </c>
      <c r="T167" s="124">
        <f t="shared" si="36"/>
        <v>0.7773432217158448</v>
      </c>
      <c r="U167" s="124">
        <f t="shared" si="36"/>
        <v>0.7944006809913986</v>
      </c>
      <c r="V167" s="124">
        <f t="shared" si="36"/>
        <v>0.81037321793232131</v>
      </c>
      <c r="W167" s="124">
        <f t="shared" ref="W167" si="37">IF(W143=0,"",W143/W119)</f>
        <v>0.8294837219182688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0.51937833359959706</v>
      </c>
      <c r="C168" s="111">
        <f t="shared" si="38"/>
        <v>0.52866234214333752</v>
      </c>
      <c r="D168" s="111">
        <f t="shared" si="38"/>
        <v>0.54766220009337263</v>
      </c>
      <c r="E168" s="111">
        <f t="shared" si="38"/>
        <v>0.56671321762676197</v>
      </c>
      <c r="F168" s="111">
        <f t="shared" si="38"/>
        <v>0.58483034314225912</v>
      </c>
      <c r="G168" s="111">
        <f t="shared" si="38"/>
        <v>0.60488340992166878</v>
      </c>
      <c r="H168" s="111">
        <f t="shared" si="38"/>
        <v>0.62666323945169944</v>
      </c>
      <c r="I168" s="111">
        <f t="shared" si="38"/>
        <v>0.6472937012782144</v>
      </c>
      <c r="J168" s="111">
        <f t="shared" si="38"/>
        <v>0.66262585536047769</v>
      </c>
      <c r="K168" s="111">
        <f t="shared" si="38"/>
        <v>0.67566276373121248</v>
      </c>
      <c r="L168" s="111">
        <f t="shared" si="38"/>
        <v>0.69135699483263224</v>
      </c>
      <c r="M168" s="111">
        <f t="shared" si="38"/>
        <v>0.70638006130586461</v>
      </c>
      <c r="N168" s="111">
        <f t="shared" si="38"/>
        <v>0.72264440995298229</v>
      </c>
      <c r="O168" s="111">
        <f t="shared" si="38"/>
        <v>0.73643668329199397</v>
      </c>
      <c r="P168" s="111">
        <f t="shared" si="38"/>
        <v>0.73835834709666415</v>
      </c>
      <c r="Q168" s="111">
        <f t="shared" si="38"/>
        <v>0.74105060142200396</v>
      </c>
      <c r="R168" s="111">
        <f t="shared" ref="R168:V168" si="39">IF(R144=0,"",R144/R120)</f>
        <v>0.74679733026731254</v>
      </c>
      <c r="S168" s="111">
        <f t="shared" si="39"/>
        <v>0.75968334064179044</v>
      </c>
      <c r="T168" s="111">
        <f t="shared" si="39"/>
        <v>0.77599670637750007</v>
      </c>
      <c r="U168" s="111">
        <f t="shared" si="39"/>
        <v>0.79314802513846505</v>
      </c>
      <c r="V168" s="111">
        <f t="shared" si="39"/>
        <v>0.80919629136224891</v>
      </c>
      <c r="W168" s="111">
        <f t="shared" ref="W168" si="40">IF(W144=0,"",W144/W120)</f>
        <v>0.82841046787350747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1.9246046147423326</v>
      </c>
      <c r="C170" s="124">
        <f t="shared" si="44"/>
        <v>1.9905715276537819</v>
      </c>
      <c r="D170" s="124">
        <f t="shared" si="44"/>
        <v>2.0730419664275446</v>
      </c>
      <c r="E170" s="124">
        <f t="shared" si="44"/>
        <v>2.2262227572569162</v>
      </c>
      <c r="F170" s="124">
        <f t="shared" si="44"/>
        <v>2.4074218766974202</v>
      </c>
      <c r="G170" s="124">
        <f t="shared" si="44"/>
        <v>2.5614045745225074</v>
      </c>
      <c r="H170" s="124">
        <f t="shared" si="44"/>
        <v>2.7106368814958879</v>
      </c>
      <c r="I170" s="124">
        <f t="shared" si="44"/>
        <v>2.7887810641685036</v>
      </c>
      <c r="J170" s="124">
        <f t="shared" si="44"/>
        <v>2.837403209535768</v>
      </c>
      <c r="K170" s="124">
        <f t="shared" si="44"/>
        <v>2.8891478064748624</v>
      </c>
      <c r="L170" s="124">
        <f t="shared" si="44"/>
        <v>2.9458291788832831</v>
      </c>
      <c r="M170" s="124">
        <f t="shared" si="44"/>
        <v>3.0179038481656213</v>
      </c>
      <c r="N170" s="124">
        <f t="shared" si="44"/>
        <v>3.1147032962409673</v>
      </c>
      <c r="O170" s="124">
        <f t="shared" si="44"/>
        <v>3.2344946205350675</v>
      </c>
      <c r="P170" s="124">
        <f t="shared" si="44"/>
        <v>3.3573897488304456</v>
      </c>
      <c r="Q170" s="124">
        <f t="shared" si="44"/>
        <v>3.4554302743412606</v>
      </c>
      <c r="R170" s="124">
        <f t="shared" ref="R170:V170" si="45">IF(R146=0,"",R146/R122)</f>
        <v>3.5334278524379004</v>
      </c>
      <c r="S170" s="124">
        <f t="shared" si="45"/>
        <v>3.6295875950336356</v>
      </c>
      <c r="T170" s="124">
        <f t="shared" si="45"/>
        <v>3.7694510528366023</v>
      </c>
      <c r="U170" s="124">
        <f t="shared" si="45"/>
        <v>3.9373050270576715</v>
      </c>
      <c r="V170" s="124">
        <f t="shared" si="45"/>
        <v>4.1009411267712608</v>
      </c>
      <c r="W170" s="124">
        <f t="shared" ref="W170" si="46">IF(W146=0,"",W146/W122)</f>
        <v>4.2202909956860628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1.9246046147423326</v>
      </c>
      <c r="C171" s="111">
        <f t="shared" si="47"/>
        <v>1.9905715276537819</v>
      </c>
      <c r="D171" s="111">
        <f t="shared" si="47"/>
        <v>2.0730419664275446</v>
      </c>
      <c r="E171" s="111">
        <f t="shared" si="47"/>
        <v>2.2262227572569162</v>
      </c>
      <c r="F171" s="111">
        <f t="shared" si="47"/>
        <v>2.4074218766974202</v>
      </c>
      <c r="G171" s="111">
        <f t="shared" si="47"/>
        <v>2.5614045745225074</v>
      </c>
      <c r="H171" s="111">
        <f t="shared" si="47"/>
        <v>2.7106368814958879</v>
      </c>
      <c r="I171" s="111">
        <f t="shared" si="47"/>
        <v>2.7887810641685036</v>
      </c>
      <c r="J171" s="111">
        <f t="shared" si="47"/>
        <v>2.837403209535768</v>
      </c>
      <c r="K171" s="111">
        <f t="shared" si="47"/>
        <v>2.8891478064748624</v>
      </c>
      <c r="L171" s="111">
        <f t="shared" si="47"/>
        <v>2.9458291788832831</v>
      </c>
      <c r="M171" s="111">
        <f t="shared" si="47"/>
        <v>3.0179038481656213</v>
      </c>
      <c r="N171" s="111">
        <f t="shared" si="47"/>
        <v>3.1147032962409673</v>
      </c>
      <c r="O171" s="111">
        <f t="shared" si="47"/>
        <v>3.2344946205350675</v>
      </c>
      <c r="P171" s="111">
        <f t="shared" si="47"/>
        <v>3.3573897488304456</v>
      </c>
      <c r="Q171" s="111">
        <f t="shared" si="47"/>
        <v>3.4554302743412606</v>
      </c>
      <c r="R171" s="111">
        <f t="shared" ref="R171:V171" si="48">IF(R147=0,"",R147/R123)</f>
        <v>3.5334278524379004</v>
      </c>
      <c r="S171" s="111">
        <f t="shared" si="48"/>
        <v>3.6295875950336356</v>
      </c>
      <c r="T171" s="111">
        <f t="shared" si="48"/>
        <v>3.7694510528366023</v>
      </c>
      <c r="U171" s="111">
        <f t="shared" si="48"/>
        <v>3.9373050270576715</v>
      </c>
      <c r="V171" s="111">
        <f t="shared" si="48"/>
        <v>4.1009411267712608</v>
      </c>
      <c r="W171" s="111">
        <f t="shared" ref="W171" si="49">IF(W147=0,"",W147/W123)</f>
        <v>4.2202909956860628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0.68143441020423456</v>
      </c>
      <c r="C172" s="124">
        <f t="shared" si="50"/>
        <v>0.68898652825050299</v>
      </c>
      <c r="D172" s="124">
        <f t="shared" si="50"/>
        <v>0.70428544612861022</v>
      </c>
      <c r="E172" s="124">
        <f t="shared" si="50"/>
        <v>0.71646067443688377</v>
      </c>
      <c r="F172" s="124">
        <f t="shared" si="50"/>
        <v>0.72633927827092304</v>
      </c>
      <c r="G172" s="124">
        <f t="shared" si="50"/>
        <v>0.74097967753597727</v>
      </c>
      <c r="H172" s="124">
        <f t="shared" si="50"/>
        <v>0.75268154775148166</v>
      </c>
      <c r="I172" s="124">
        <f t="shared" si="50"/>
        <v>0.76318047146494816</v>
      </c>
      <c r="J172" s="124">
        <f t="shared" si="50"/>
        <v>0.77185852700649493</v>
      </c>
      <c r="K172" s="124">
        <f t="shared" si="50"/>
        <v>0.78155105667726699</v>
      </c>
      <c r="L172" s="124">
        <f t="shared" si="50"/>
        <v>0.78781162578707109</v>
      </c>
      <c r="M172" s="124">
        <f t="shared" si="50"/>
        <v>0.79630774239573798</v>
      </c>
      <c r="N172" s="124">
        <f t="shared" si="50"/>
        <v>0.8060665302744936</v>
      </c>
      <c r="O172" s="124">
        <f t="shared" si="50"/>
        <v>0.81115024971490668</v>
      </c>
      <c r="P172" s="124">
        <f t="shared" si="50"/>
        <v>0.81244339144336608</v>
      </c>
      <c r="Q172" s="124">
        <f t="shared" si="50"/>
        <v>0.81541049354598272</v>
      </c>
      <c r="R172" s="124">
        <f t="shared" ref="R172:V172" si="51">IF(R148=0,"",R148/R124)</f>
        <v>0.8200127014128975</v>
      </c>
      <c r="S172" s="124">
        <f t="shared" si="51"/>
        <v>0.83005663192371415</v>
      </c>
      <c r="T172" s="124">
        <f t="shared" si="51"/>
        <v>0.8411228015709562</v>
      </c>
      <c r="U172" s="124">
        <f t="shared" si="51"/>
        <v>0.85461701019037395</v>
      </c>
      <c r="V172" s="124">
        <f t="shared" si="51"/>
        <v>0.86527323662119116</v>
      </c>
      <c r="W172" s="124">
        <f t="shared" ref="W172" si="52">IF(W148=0,"",W148/W124)</f>
        <v>0.87618041986023765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0.56224467969992686</v>
      </c>
      <c r="C173" s="111">
        <f t="shared" si="53"/>
        <v>0.57544135551720932</v>
      </c>
      <c r="D173" s="111">
        <f t="shared" si="53"/>
        <v>0.60030648075919668</v>
      </c>
      <c r="E173" s="111">
        <f t="shared" si="53"/>
        <v>0.62317475918556731</v>
      </c>
      <c r="F173" s="111">
        <f t="shared" si="53"/>
        <v>0.64396613422068505</v>
      </c>
      <c r="G173" s="111">
        <f t="shared" si="53"/>
        <v>0.66563122894825455</v>
      </c>
      <c r="H173" s="111">
        <f t="shared" si="53"/>
        <v>0.687939543961537</v>
      </c>
      <c r="I173" s="111">
        <f t="shared" si="53"/>
        <v>0.70790087902844478</v>
      </c>
      <c r="J173" s="111">
        <f t="shared" si="53"/>
        <v>0.72718456161764888</v>
      </c>
      <c r="K173" s="111">
        <f t="shared" si="53"/>
        <v>0.74156004491790539</v>
      </c>
      <c r="L173" s="111">
        <f t="shared" si="53"/>
        <v>0.7561368002114025</v>
      </c>
      <c r="M173" s="111">
        <f t="shared" si="53"/>
        <v>0.77050996514479919</v>
      </c>
      <c r="N173" s="111">
        <f t="shared" si="53"/>
        <v>0.78539486559743399</v>
      </c>
      <c r="O173" s="111">
        <f t="shared" si="53"/>
        <v>0.7985382145555332</v>
      </c>
      <c r="P173" s="111">
        <f t="shared" si="53"/>
        <v>0.80298311805678357</v>
      </c>
      <c r="Q173" s="111">
        <f t="shared" si="53"/>
        <v>0.80700710626009697</v>
      </c>
      <c r="R173" s="111">
        <f t="shared" ref="R173:V173" si="54">IF(R149=0,"",R149/R125)</f>
        <v>0.81179397924755681</v>
      </c>
      <c r="S173" s="111">
        <f t="shared" si="54"/>
        <v>0.8174400039006372</v>
      </c>
      <c r="T173" s="111">
        <f t="shared" si="54"/>
        <v>0.82539901207267863</v>
      </c>
      <c r="U173" s="111">
        <f t="shared" si="54"/>
        <v>0.8341709048912368</v>
      </c>
      <c r="V173" s="111">
        <f t="shared" si="54"/>
        <v>0.84482731939428735</v>
      </c>
      <c r="W173" s="111">
        <f t="shared" ref="W173" si="55">IF(W149=0,"",W149/W125)</f>
        <v>0.85758730958830631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0.74711618533473356</v>
      </c>
      <c r="C174" s="111">
        <f t="shared" si="56"/>
        <v>0.78242714005357439</v>
      </c>
      <c r="D174" s="111">
        <f t="shared" si="56"/>
        <v>0.8001943979305598</v>
      </c>
      <c r="E174" s="111">
        <f t="shared" si="56"/>
        <v>0.828052107093037</v>
      </c>
      <c r="F174" s="111">
        <f t="shared" si="56"/>
        <v>0.82605738452590249</v>
      </c>
      <c r="G174" s="111">
        <f t="shared" si="56"/>
        <v>0.84023966124234628</v>
      </c>
      <c r="H174" s="111">
        <f t="shared" si="56"/>
        <v>0.85532887575110017</v>
      </c>
      <c r="I174" s="111">
        <f t="shared" si="56"/>
        <v>0.85164257325198267</v>
      </c>
      <c r="J174" s="111">
        <f t="shared" si="56"/>
        <v>0.87264372935575674</v>
      </c>
      <c r="K174" s="111">
        <f t="shared" si="56"/>
        <v>0.8768607939340789</v>
      </c>
      <c r="L174" s="111">
        <f t="shared" si="56"/>
        <v>0.883225888500071</v>
      </c>
      <c r="M174" s="111">
        <f t="shared" si="56"/>
        <v>0.88473276176357074</v>
      </c>
      <c r="N174" s="111">
        <f t="shared" si="56"/>
        <v>0.88844604521777626</v>
      </c>
      <c r="O174" s="111">
        <f t="shared" si="56"/>
        <v>0.89214722954276537</v>
      </c>
      <c r="P174" s="111">
        <f t="shared" si="56"/>
        <v>0.91017300483402552</v>
      </c>
      <c r="Q174" s="111">
        <f t="shared" si="56"/>
        <v>0.91263566336147062</v>
      </c>
      <c r="R174" s="111">
        <f t="shared" ref="R174:V174" si="57">IF(R150=0,"",R150/R126)</f>
        <v>0.91249955205520439</v>
      </c>
      <c r="S174" s="111">
        <f t="shared" si="57"/>
        <v>0.90824479919687429</v>
      </c>
      <c r="T174" s="111">
        <f t="shared" si="57"/>
        <v>0.92279936738697288</v>
      </c>
      <c r="U174" s="111">
        <f t="shared" si="57"/>
        <v>0.92364335621086924</v>
      </c>
      <c r="V174" s="111">
        <f t="shared" si="57"/>
        <v>0.93273986175432688</v>
      </c>
      <c r="W174" s="111">
        <f t="shared" ref="W174" si="58">IF(W150=0,"",W150/W126)</f>
        <v>0.93324853758734172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0.56224467969992686</v>
      </c>
      <c r="C175" s="112">
        <f t="shared" si="59"/>
        <v>0.59787573489424151</v>
      </c>
      <c r="D175" s="112">
        <f t="shared" si="59"/>
        <v>0.63015757165842823</v>
      </c>
      <c r="E175" s="112">
        <f t="shared" si="59"/>
        <v>0.67209290786856446</v>
      </c>
      <c r="F175" s="112">
        <f t="shared" si="59"/>
        <v>0.6834204287714325</v>
      </c>
      <c r="G175" s="112">
        <f t="shared" si="59"/>
        <v>0.70158577050757831</v>
      </c>
      <c r="H175" s="112">
        <f t="shared" si="59"/>
        <v>0.7238854626069926</v>
      </c>
      <c r="I175" s="112">
        <f t="shared" si="59"/>
        <v>0.73862868375642532</v>
      </c>
      <c r="J175" s="112">
        <f t="shared" si="59"/>
        <v>0.75322933595079855</v>
      </c>
      <c r="K175" s="112">
        <f t="shared" si="59"/>
        <v>0.762295480501749</v>
      </c>
      <c r="L175" s="112">
        <f t="shared" si="59"/>
        <v>0.7720609142288184</v>
      </c>
      <c r="M175" s="112">
        <f t="shared" si="59"/>
        <v>0.78134239037320685</v>
      </c>
      <c r="N175" s="112">
        <f t="shared" si="59"/>
        <v>0.78832970383452294</v>
      </c>
      <c r="O175" s="112">
        <f t="shared" si="59"/>
        <v>0.80184198853327215</v>
      </c>
      <c r="P175" s="112">
        <f t="shared" si="59"/>
        <v>0.81712343804414445</v>
      </c>
      <c r="Q175" s="112">
        <f t="shared" si="59"/>
        <v>0.81962358599346552</v>
      </c>
      <c r="R175" s="112">
        <f t="shared" ref="R175:V175" si="60">IF(R151=0,"",R151/R127)</f>
        <v>0.82057436687399932</v>
      </c>
      <c r="S175" s="112">
        <f t="shared" si="60"/>
        <v>0.82175784612085456</v>
      </c>
      <c r="T175" s="112">
        <f t="shared" si="60"/>
        <v>0.83683280474421406</v>
      </c>
      <c r="U175" s="112">
        <f t="shared" si="60"/>
        <v>0.83960029046462681</v>
      </c>
      <c r="V175" s="112">
        <f t="shared" si="60"/>
        <v>0.8496445954901608</v>
      </c>
      <c r="W175" s="112">
        <f t="shared" ref="W175" si="61">IF(W151=0,"",W151/W127)</f>
        <v>0.86384870627261845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0.66927124381602909</v>
      </c>
      <c r="C177" s="112">
        <f t="shared" si="65"/>
        <v>0.67155051843240199</v>
      </c>
      <c r="D177" s="112">
        <f t="shared" si="65"/>
        <v>0.6739271491693587</v>
      </c>
      <c r="E177" s="112">
        <f t="shared" si="65"/>
        <v>0.67826452760951039</v>
      </c>
      <c r="F177" s="112">
        <f t="shared" si="65"/>
        <v>0.68326569201583376</v>
      </c>
      <c r="G177" s="112">
        <f t="shared" si="65"/>
        <v>0.68884025419362627</v>
      </c>
      <c r="H177" s="112">
        <f t="shared" si="65"/>
        <v>0.69483249554186721</v>
      </c>
      <c r="I177" s="112">
        <f t="shared" si="65"/>
        <v>0.6978573566063615</v>
      </c>
      <c r="J177" s="112">
        <f t="shared" si="65"/>
        <v>0.69896186904936763</v>
      </c>
      <c r="K177" s="112">
        <f t="shared" si="65"/>
        <v>0.70079177530920045</v>
      </c>
      <c r="L177" s="112">
        <f t="shared" si="65"/>
        <v>0.70355330060275545</v>
      </c>
      <c r="M177" s="112">
        <f t="shared" si="65"/>
        <v>0.70718526592489217</v>
      </c>
      <c r="N177" s="112">
        <f t="shared" si="65"/>
        <v>0.7116761896182614</v>
      </c>
      <c r="O177" s="112">
        <f t="shared" si="65"/>
        <v>0.7146890298157772</v>
      </c>
      <c r="P177" s="112">
        <f t="shared" si="65"/>
        <v>0.71745267514073119</v>
      </c>
      <c r="Q177" s="112">
        <f t="shared" si="65"/>
        <v>0.72149964885498563</v>
      </c>
      <c r="R177" s="112">
        <f t="shared" ref="R177:V177" si="66">IF(R153=0,"",R153/R129)</f>
        <v>0.733332553574361</v>
      </c>
      <c r="S177" s="112">
        <f t="shared" si="66"/>
        <v>0.77762693547785422</v>
      </c>
      <c r="T177" s="112">
        <f t="shared" si="66"/>
        <v>0.82105552741966303</v>
      </c>
      <c r="U177" s="112">
        <f t="shared" si="66"/>
        <v>0.84190697292887251</v>
      </c>
      <c r="V177" s="112">
        <f t="shared" si="66"/>
        <v>0.85061354621092344</v>
      </c>
      <c r="W177" s="112">
        <f t="shared" ref="W177" si="67">IF(W153=0,"",W153/W129)</f>
        <v>0.85478936219706769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0.82308853615189004</v>
      </c>
      <c r="C178" s="113">
        <f t="shared" si="68"/>
        <v>0.83360034790643234</v>
      </c>
      <c r="D178" s="113">
        <f t="shared" si="68"/>
        <v>0.83226068797193431</v>
      </c>
      <c r="E178" s="113">
        <f t="shared" si="68"/>
        <v>0.83582901695296996</v>
      </c>
      <c r="F178" s="113">
        <f t="shared" si="68"/>
        <v>0.82999648730236397</v>
      </c>
      <c r="G178" s="113">
        <f t="shared" si="68"/>
        <v>0.83426577054922035</v>
      </c>
      <c r="H178" s="113">
        <f t="shared" si="68"/>
        <v>0.83785585486962499</v>
      </c>
      <c r="I178" s="113">
        <f t="shared" si="68"/>
        <v>0.8242300085294344</v>
      </c>
      <c r="J178" s="113">
        <f t="shared" si="68"/>
        <v>0.83976311867746622</v>
      </c>
      <c r="K178" s="113">
        <f t="shared" si="68"/>
        <v>0.83955531929005522</v>
      </c>
      <c r="L178" s="113">
        <f t="shared" si="68"/>
        <v>0.84203190218280954</v>
      </c>
      <c r="M178" s="113">
        <f t="shared" si="68"/>
        <v>0.83936871419339087</v>
      </c>
      <c r="N178" s="113">
        <f t="shared" si="68"/>
        <v>0.84093397394097735</v>
      </c>
      <c r="O178" s="113">
        <f t="shared" si="68"/>
        <v>0.83636433563070955</v>
      </c>
      <c r="P178" s="113">
        <f t="shared" si="68"/>
        <v>0.85220259236525586</v>
      </c>
      <c r="Q178" s="113">
        <f t="shared" si="68"/>
        <v>0.85556073539302147</v>
      </c>
      <c r="R178" s="113">
        <f t="shared" ref="R178:V178" si="69">IF(R154=0,"",R154/R130)</f>
        <v>0.87344195231315136</v>
      </c>
      <c r="S178" s="113">
        <f t="shared" si="69"/>
        <v>0.87547973337068663</v>
      </c>
      <c r="T178" s="113">
        <f t="shared" si="69"/>
        <v>0.92034621757252089</v>
      </c>
      <c r="U178" s="113">
        <f t="shared" si="69"/>
        <v>0.92692617838537672</v>
      </c>
      <c r="V178" s="113">
        <f t="shared" si="69"/>
        <v>0.93389351461968118</v>
      </c>
      <c r="W178" s="113">
        <f t="shared" ref="W178" si="70">IF(W154=0,"",W154/W130)</f>
        <v>0.92797746960821581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0.66927124381602909</v>
      </c>
      <c r="C179" s="111">
        <f t="shared" si="71"/>
        <v>0.6744351007553443</v>
      </c>
      <c r="D179" s="111">
        <f t="shared" si="71"/>
        <v>0.67859059247638309</v>
      </c>
      <c r="E179" s="111">
        <f t="shared" si="71"/>
        <v>0.6835650401660498</v>
      </c>
      <c r="F179" s="111">
        <f t="shared" si="71"/>
        <v>0.68977123389457284</v>
      </c>
      <c r="G179" s="111">
        <f t="shared" si="71"/>
        <v>0.69251900390911059</v>
      </c>
      <c r="H179" s="111">
        <f t="shared" si="71"/>
        <v>0.69656851738865511</v>
      </c>
      <c r="I179" s="111">
        <f t="shared" si="71"/>
        <v>0.69743468780141171</v>
      </c>
      <c r="J179" s="111">
        <f t="shared" si="71"/>
        <v>0.6999758923877184</v>
      </c>
      <c r="K179" s="111">
        <f t="shared" si="71"/>
        <v>0.70227795391239123</v>
      </c>
      <c r="L179" s="111">
        <f t="shared" si="71"/>
        <v>0.7046968964053919</v>
      </c>
      <c r="M179" s="111">
        <f t="shared" si="71"/>
        <v>0.70898749408081951</v>
      </c>
      <c r="N179" s="111">
        <f t="shared" si="71"/>
        <v>0.7125377404139811</v>
      </c>
      <c r="O179" s="111">
        <f t="shared" si="71"/>
        <v>0.71420214142236538</v>
      </c>
      <c r="P179" s="111">
        <f t="shared" si="71"/>
        <v>0.71624533561969006</v>
      </c>
      <c r="Q179" s="111">
        <f t="shared" si="71"/>
        <v>0.71760752062149624</v>
      </c>
      <c r="R179" s="111">
        <f t="shared" ref="R179:V179" si="72">IF(R155=0,"",R155/R131)</f>
        <v>0.75205716550531809</v>
      </c>
      <c r="S179" s="111">
        <f t="shared" si="72"/>
        <v>0.76536069970995524</v>
      </c>
      <c r="T179" s="111">
        <f t="shared" si="72"/>
        <v>0.83226314726103257</v>
      </c>
      <c r="U179" s="111">
        <f t="shared" si="72"/>
        <v>0.84617804438196642</v>
      </c>
      <c r="V179" s="111">
        <f t="shared" si="72"/>
        <v>0.85309746209176029</v>
      </c>
      <c r="W179" s="111">
        <f t="shared" ref="W179" si="73">IF(W155=0,"",W155/W131)</f>
        <v>0.85375983949389911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0.7498041803862876</v>
      </c>
      <c r="C181" s="112">
        <f t="shared" si="77"/>
        <v>0.752929773648912</v>
      </c>
      <c r="D181" s="112">
        <f t="shared" si="77"/>
        <v>0.75791723468615169</v>
      </c>
      <c r="E181" s="112">
        <f t="shared" si="77"/>
        <v>0.76177584573706103</v>
      </c>
      <c r="F181" s="112">
        <f t="shared" si="77"/>
        <v>0.76726160430592083</v>
      </c>
      <c r="G181" s="112">
        <f t="shared" si="77"/>
        <v>0.77234581297060356</v>
      </c>
      <c r="H181" s="112">
        <f t="shared" si="77"/>
        <v>0.77770213252390596</v>
      </c>
      <c r="I181" s="112">
        <f t="shared" si="77"/>
        <v>0.7801331608241423</v>
      </c>
      <c r="J181" s="112">
        <f t="shared" si="77"/>
        <v>0.78081529084823109</v>
      </c>
      <c r="K181" s="112">
        <f t="shared" si="77"/>
        <v>0.78155005846482917</v>
      </c>
      <c r="L181" s="112">
        <f t="shared" si="77"/>
        <v>0.78332616739598582</v>
      </c>
      <c r="M181" s="112">
        <f t="shared" si="77"/>
        <v>0.78453975701627354</v>
      </c>
      <c r="N181" s="112">
        <f t="shared" si="77"/>
        <v>0.78698647575776148</v>
      </c>
      <c r="O181" s="112">
        <f t="shared" si="77"/>
        <v>0.78836580094641018</v>
      </c>
      <c r="P181" s="112">
        <f t="shared" si="77"/>
        <v>0.78986820784250578</v>
      </c>
      <c r="Q181" s="112">
        <f t="shared" si="77"/>
        <v>0.7911591151032501</v>
      </c>
      <c r="R181" s="112">
        <f t="shared" ref="R181:V181" si="78">IF(R157=0,"",R157/R133)</f>
        <v>0.79466253658034269</v>
      </c>
      <c r="S181" s="112">
        <f t="shared" si="78"/>
        <v>0.81221681625596809</v>
      </c>
      <c r="T181" s="112">
        <f t="shared" si="78"/>
        <v>0.83168334405091571</v>
      </c>
      <c r="U181" s="112">
        <f t="shared" si="78"/>
        <v>0.84299309632610153</v>
      </c>
      <c r="V181" s="112">
        <f t="shared" si="78"/>
        <v>0.85187974241409248</v>
      </c>
      <c r="W181" s="112">
        <f t="shared" ref="W181" si="79">IF(W157=0,"",W157/W133)</f>
        <v>0.85242880433263601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0.87324719145901042</v>
      </c>
      <c r="C182" s="113">
        <f t="shared" si="80"/>
        <v>0.88304363597505209</v>
      </c>
      <c r="D182" s="113">
        <f t="shared" si="80"/>
        <v>0.88438661415249831</v>
      </c>
      <c r="E182" s="113">
        <f t="shared" si="80"/>
        <v>0.88790365058297926</v>
      </c>
      <c r="F182" s="113">
        <f t="shared" si="80"/>
        <v>0.88258721711793986</v>
      </c>
      <c r="G182" s="113">
        <f t="shared" si="80"/>
        <v>0.88601704882445265</v>
      </c>
      <c r="H182" s="113">
        <f t="shared" si="80"/>
        <v>0.88850849426101797</v>
      </c>
      <c r="I182" s="113">
        <f t="shared" si="80"/>
        <v>0.87841811528493152</v>
      </c>
      <c r="J182" s="113">
        <f t="shared" si="80"/>
        <v>0.88955923789454328</v>
      </c>
      <c r="K182" s="113">
        <f t="shared" si="80"/>
        <v>0.88878934249165253</v>
      </c>
      <c r="L182" s="113">
        <f t="shared" si="80"/>
        <v>0.89033755349766142</v>
      </c>
      <c r="M182" s="113">
        <f t="shared" si="80"/>
        <v>0.88695450066178505</v>
      </c>
      <c r="N182" s="113">
        <f t="shared" si="80"/>
        <v>0.88766614597284266</v>
      </c>
      <c r="O182" s="113">
        <f t="shared" si="80"/>
        <v>0.88379472490668598</v>
      </c>
      <c r="P182" s="113">
        <f t="shared" si="80"/>
        <v>0.8968090589101162</v>
      </c>
      <c r="Q182" s="113">
        <f t="shared" si="80"/>
        <v>0.8983160549457454</v>
      </c>
      <c r="R182" s="113">
        <f t="shared" ref="R182:V182" si="81">IF(R158=0,"",R158/R134)</f>
        <v>0.90101811313836044</v>
      </c>
      <c r="S182" s="113">
        <f t="shared" si="81"/>
        <v>0.90712729538715209</v>
      </c>
      <c r="T182" s="113">
        <f t="shared" si="81"/>
        <v>0.92205522382986504</v>
      </c>
      <c r="U182" s="113">
        <f t="shared" si="81"/>
        <v>0.92768724648671497</v>
      </c>
      <c r="V182" s="113">
        <f t="shared" si="81"/>
        <v>0.93433405612602416</v>
      </c>
      <c r="W182" s="113">
        <f t="shared" ref="W182" si="82">IF(W158=0,"",W158/W134)</f>
        <v>0.9302264918474018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0.74980418038628749</v>
      </c>
      <c r="C183" s="111">
        <f t="shared" si="83"/>
        <v>0.75721134455761374</v>
      </c>
      <c r="D183" s="111">
        <f t="shared" si="83"/>
        <v>0.76503261428929104</v>
      </c>
      <c r="E183" s="111">
        <f t="shared" si="83"/>
        <v>0.77112663717282537</v>
      </c>
      <c r="F183" s="111">
        <f t="shared" si="83"/>
        <v>0.77362867167815408</v>
      </c>
      <c r="G183" s="111">
        <f t="shared" si="83"/>
        <v>0.77655074111936706</v>
      </c>
      <c r="H183" s="111">
        <f t="shared" si="83"/>
        <v>0.77918346558950669</v>
      </c>
      <c r="I183" s="111">
        <f t="shared" si="83"/>
        <v>0.78071946393884084</v>
      </c>
      <c r="J183" s="111">
        <f t="shared" si="83"/>
        <v>0.78149801779073091</v>
      </c>
      <c r="K183" s="111">
        <f t="shared" si="83"/>
        <v>0.7826422532297459</v>
      </c>
      <c r="L183" s="111">
        <f t="shared" si="83"/>
        <v>0.78390142758182346</v>
      </c>
      <c r="M183" s="111">
        <f t="shared" si="83"/>
        <v>0.7857755504310806</v>
      </c>
      <c r="N183" s="111">
        <f t="shared" si="83"/>
        <v>0.78767800081963413</v>
      </c>
      <c r="O183" s="111">
        <f t="shared" si="83"/>
        <v>0.78886899501713303</v>
      </c>
      <c r="P183" s="111">
        <f t="shared" si="83"/>
        <v>0.79008725560112503</v>
      </c>
      <c r="Q183" s="111">
        <f t="shared" si="83"/>
        <v>0.79213693647324968</v>
      </c>
      <c r="R183" s="111">
        <f t="shared" ref="R183:V183" si="84">IF(R159=0,"",R159/R135)</f>
        <v>0.79921320439273358</v>
      </c>
      <c r="S183" s="111">
        <f t="shared" si="84"/>
        <v>0.82004167078666168</v>
      </c>
      <c r="T183" s="111">
        <f t="shared" si="84"/>
        <v>0.83487565154718457</v>
      </c>
      <c r="U183" s="111">
        <f t="shared" si="84"/>
        <v>0.84692629248009388</v>
      </c>
      <c r="V183" s="111">
        <f t="shared" si="84"/>
        <v>0.85171984733124473</v>
      </c>
      <c r="W183" s="111">
        <f t="shared" ref="W183" si="85">IF(W159=0,"",W159/W135)</f>
        <v>0.85654782110780958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0.76110032566495711</v>
      </c>
      <c r="C185" s="124">
        <f t="shared" si="89"/>
        <v>0.76335946447123049</v>
      </c>
      <c r="D185" s="124">
        <f t="shared" si="89"/>
        <v>0.76673710409065676</v>
      </c>
      <c r="E185" s="124">
        <f t="shared" si="89"/>
        <v>0.7699491616297196</v>
      </c>
      <c r="F185" s="124">
        <f t="shared" si="89"/>
        <v>0.77294021109528832</v>
      </c>
      <c r="G185" s="124">
        <f t="shared" si="89"/>
        <v>0.77598243007515111</v>
      </c>
      <c r="H185" s="124">
        <f t="shared" si="89"/>
        <v>0.77903728162100228</v>
      </c>
      <c r="I185" s="124">
        <f t="shared" si="89"/>
        <v>0.78073884473172239</v>
      </c>
      <c r="J185" s="124">
        <f t="shared" si="89"/>
        <v>0.78171875163155813</v>
      </c>
      <c r="K185" s="124">
        <f t="shared" si="89"/>
        <v>0.78287723909718354</v>
      </c>
      <c r="L185" s="124">
        <f t="shared" si="89"/>
        <v>0.78442188002477242</v>
      </c>
      <c r="M185" s="124">
        <f t="shared" si="89"/>
        <v>0.78608899371080998</v>
      </c>
      <c r="N185" s="124">
        <f t="shared" si="89"/>
        <v>0.78819906378255811</v>
      </c>
      <c r="O185" s="124">
        <f t="shared" si="89"/>
        <v>0.79076748518893547</v>
      </c>
      <c r="P185" s="124">
        <f t="shared" si="89"/>
        <v>0.79321755088297263</v>
      </c>
      <c r="Q185" s="124">
        <f t="shared" si="89"/>
        <v>0.79639786221139719</v>
      </c>
      <c r="R185" s="124">
        <f t="shared" ref="R185:V185" si="90">IF(R161=0,"",R161/R137)</f>
        <v>0.80089890843806943</v>
      </c>
      <c r="S185" s="124">
        <f t="shared" si="90"/>
        <v>0.80875851490964346</v>
      </c>
      <c r="T185" s="124">
        <f t="shared" si="90"/>
        <v>0.81950728224982283</v>
      </c>
      <c r="U185" s="124">
        <f t="shared" si="90"/>
        <v>0.83118032306907952</v>
      </c>
      <c r="V185" s="124">
        <f t="shared" si="90"/>
        <v>0.84241143351063896</v>
      </c>
      <c r="W185" s="124">
        <f t="shared" ref="W185" si="91">IF(W161=0,"",W161/W137)</f>
        <v>0.85388350239735966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0.76110032566495711</v>
      </c>
      <c r="C188" s="45">
        <f t="shared" si="98"/>
        <v>0.76335946447123049</v>
      </c>
      <c r="D188" s="45">
        <f t="shared" si="98"/>
        <v>0.76673710409065676</v>
      </c>
      <c r="E188" s="45">
        <f t="shared" si="98"/>
        <v>0.7699491616297196</v>
      </c>
      <c r="F188" s="45">
        <f t="shared" si="98"/>
        <v>0.77294021109528832</v>
      </c>
      <c r="G188" s="45">
        <f t="shared" si="98"/>
        <v>0.77598243007515111</v>
      </c>
      <c r="H188" s="45">
        <f t="shared" si="98"/>
        <v>0.77903728162100228</v>
      </c>
      <c r="I188" s="45">
        <f t="shared" si="98"/>
        <v>0.78073884473172239</v>
      </c>
      <c r="J188" s="45">
        <f t="shared" si="98"/>
        <v>0.78171875163155813</v>
      </c>
      <c r="K188" s="45">
        <f t="shared" si="98"/>
        <v>0.78287723909718354</v>
      </c>
      <c r="L188" s="45">
        <f t="shared" si="98"/>
        <v>0.78442188002477242</v>
      </c>
      <c r="M188" s="45">
        <f t="shared" si="98"/>
        <v>0.78608899371080998</v>
      </c>
      <c r="N188" s="45">
        <f t="shared" si="98"/>
        <v>0.78819906378255811</v>
      </c>
      <c r="O188" s="45">
        <f t="shared" si="98"/>
        <v>0.79076748518893547</v>
      </c>
      <c r="P188" s="45">
        <f t="shared" si="98"/>
        <v>0.79321755088297263</v>
      </c>
      <c r="Q188" s="45">
        <f t="shared" si="98"/>
        <v>0.79639786221139719</v>
      </c>
      <c r="R188" s="45">
        <f t="shared" ref="R188:V188" si="99">IF(R164=0,"",R164/R140)</f>
        <v>0.80089890843806943</v>
      </c>
      <c r="S188" s="45">
        <f t="shared" si="99"/>
        <v>0.80875851490964346</v>
      </c>
      <c r="T188" s="45">
        <f t="shared" si="99"/>
        <v>0.81950728224982283</v>
      </c>
      <c r="U188" s="45">
        <f t="shared" si="99"/>
        <v>0.83118032306907952</v>
      </c>
      <c r="V188" s="45">
        <f t="shared" si="99"/>
        <v>0.84241143351063896</v>
      </c>
      <c r="W188" s="45">
        <f t="shared" ref="W188" si="100">IF(W164=0,"",W164/W140)</f>
        <v>0.85388350239735966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180.23938900177018</v>
      </c>
      <c r="C190" s="117">
        <f t="shared" si="101"/>
        <v>161.93355358927656</v>
      </c>
      <c r="D190" s="117">
        <f t="shared" si="101"/>
        <v>150.07573726411641</v>
      </c>
      <c r="E190" s="117">
        <f t="shared" si="101"/>
        <v>127.40774722363972</v>
      </c>
      <c r="F190" s="117">
        <f t="shared" si="101"/>
        <v>178.31929270458494</v>
      </c>
      <c r="G190" s="117">
        <f t="shared" si="101"/>
        <v>157.95880728963905</v>
      </c>
      <c r="H190" s="117">
        <f t="shared" si="101"/>
        <v>169.22183557195271</v>
      </c>
      <c r="I190" s="117">
        <f t="shared" si="101"/>
        <v>143.27625845433428</v>
      </c>
      <c r="J190" s="117">
        <f t="shared" si="101"/>
        <v>166.37682653164063</v>
      </c>
      <c r="K190" s="117">
        <f t="shared" si="101"/>
        <v>160.4210638777154</v>
      </c>
      <c r="L190" s="117">
        <f t="shared" si="101"/>
        <v>170.49024034354571</v>
      </c>
      <c r="M190" s="117">
        <f t="shared" si="101"/>
        <v>177.74836192649113</v>
      </c>
      <c r="N190" s="117">
        <f t="shared" si="101"/>
        <v>146.89812091727956</v>
      </c>
      <c r="O190" s="117">
        <f t="shared" si="101"/>
        <v>106.61346299447607</v>
      </c>
      <c r="P190" s="117">
        <f t="shared" si="101"/>
        <v>87.888238800038451</v>
      </c>
      <c r="Q190" s="117">
        <f t="shared" si="101"/>
        <v>55.25707817171044</v>
      </c>
      <c r="R190" s="117">
        <f t="shared" ref="R190:V190" si="102">R191+R194+R196+R209</f>
        <v>59.529461657172192</v>
      </c>
      <c r="S190" s="117">
        <f t="shared" si="102"/>
        <v>53.859228489364718</v>
      </c>
      <c r="T190" s="117">
        <f t="shared" si="102"/>
        <v>100.56729728814015</v>
      </c>
      <c r="U190" s="117">
        <f t="shared" si="102"/>
        <v>106.62618950814509</v>
      </c>
      <c r="V190" s="117">
        <f t="shared" si="102"/>
        <v>123.1147213938748</v>
      </c>
      <c r="W190" s="117">
        <f t="shared" ref="W190" si="103">W191+W194+W196+W209</f>
        <v>122.48661129812947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180.23938900177018</v>
      </c>
      <c r="C196" s="122">
        <v>161.93355358927656</v>
      </c>
      <c r="D196" s="122">
        <v>150.07573726411641</v>
      </c>
      <c r="E196" s="122">
        <v>127.40774722363972</v>
      </c>
      <c r="F196" s="122">
        <v>178.31929270458494</v>
      </c>
      <c r="G196" s="122">
        <v>157.95880728963905</v>
      </c>
      <c r="H196" s="122">
        <v>169.22183557195271</v>
      </c>
      <c r="I196" s="122">
        <v>143.27625845433428</v>
      </c>
      <c r="J196" s="122">
        <v>166.37682653164063</v>
      </c>
      <c r="K196" s="122">
        <v>160.4210638777154</v>
      </c>
      <c r="L196" s="122">
        <v>170.49024034354571</v>
      </c>
      <c r="M196" s="122">
        <v>177.74836192649113</v>
      </c>
      <c r="N196" s="122">
        <v>146.89812091727956</v>
      </c>
      <c r="O196" s="122">
        <v>106.61346299447607</v>
      </c>
      <c r="P196" s="122">
        <v>87.888238800038451</v>
      </c>
      <c r="Q196" s="122">
        <v>55.25707817171044</v>
      </c>
      <c r="R196" s="122">
        <v>59.529461657172192</v>
      </c>
      <c r="S196" s="122">
        <v>53.859228489364718</v>
      </c>
      <c r="T196" s="122">
        <v>100.56729728814015</v>
      </c>
      <c r="U196" s="122">
        <v>106.62618950814509</v>
      </c>
      <c r="V196" s="122">
        <v>123.1147213938748</v>
      </c>
      <c r="W196" s="122">
        <v>122.48661129812947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180.0956524989426</v>
      </c>
      <c r="C201" s="101">
        <v>161.79017256832651</v>
      </c>
      <c r="D201" s="101">
        <v>149.91879717845154</v>
      </c>
      <c r="E201" s="101">
        <v>127.2542635974352</v>
      </c>
      <c r="F201" s="101">
        <v>177.98900338399932</v>
      </c>
      <c r="G201" s="101">
        <v>157.66335155522233</v>
      </c>
      <c r="H201" s="101">
        <v>168.8091315623123</v>
      </c>
      <c r="I201" s="101">
        <v>142.92193393255369</v>
      </c>
      <c r="J201" s="101">
        <v>165.91342965374778</v>
      </c>
      <c r="K201" s="101">
        <v>159.91799142267084</v>
      </c>
      <c r="L201" s="101">
        <v>169.94076615243586</v>
      </c>
      <c r="M201" s="101">
        <v>177.07891193967319</v>
      </c>
      <c r="N201" s="101">
        <v>146.33279358092864</v>
      </c>
      <c r="O201" s="101">
        <v>106.15946934532654</v>
      </c>
      <c r="P201" s="101">
        <v>87.540062245211601</v>
      </c>
      <c r="Q201" s="101">
        <v>55.039406313283578</v>
      </c>
      <c r="R201" s="101">
        <v>59.23863744820077</v>
      </c>
      <c r="S201" s="101">
        <v>53.673897945377256</v>
      </c>
      <c r="T201" s="101">
        <v>99.947437815783701</v>
      </c>
      <c r="U201" s="101">
        <v>105.98342180379798</v>
      </c>
      <c r="V201" s="101">
        <v>122.32240929401175</v>
      </c>
      <c r="W201" s="101">
        <v>121.73419918162459</v>
      </c>
      <c r="DA201" s="131" t="s">
        <v>2160</v>
      </c>
    </row>
    <row r="202" spans="1:105" ht="12" customHeight="1" x14ac:dyDescent="0.25">
      <c r="A202" s="107" t="s">
        <v>123</v>
      </c>
      <c r="B202" s="104">
        <v>0.14373650282758221</v>
      </c>
      <c r="C202" s="104">
        <v>0.14338102095004399</v>
      </c>
      <c r="D202" s="104">
        <v>0.15694008566485898</v>
      </c>
      <c r="E202" s="104">
        <v>0.15348362620451994</v>
      </c>
      <c r="F202" s="104">
        <v>0.33028932058562221</v>
      </c>
      <c r="G202" s="104">
        <v>0.29545573441672018</v>
      </c>
      <c r="H202" s="104">
        <v>0.4127040096404207</v>
      </c>
      <c r="I202" s="104">
        <v>0.35432452178059526</v>
      </c>
      <c r="J202" s="104">
        <v>0.46339687789283723</v>
      </c>
      <c r="K202" s="104">
        <v>0.50307245504457276</v>
      </c>
      <c r="L202" s="104">
        <v>0.54947419110984685</v>
      </c>
      <c r="M202" s="104">
        <v>0.6694499868179361</v>
      </c>
      <c r="N202" s="104">
        <v>0.56532733635091836</v>
      </c>
      <c r="O202" s="104">
        <v>0.45399364914952373</v>
      </c>
      <c r="P202" s="104">
        <v>0.34817655482685167</v>
      </c>
      <c r="Q202" s="104">
        <v>0.21767185842686351</v>
      </c>
      <c r="R202" s="104">
        <v>0.29082420897142242</v>
      </c>
      <c r="S202" s="104">
        <v>0.18533054398746512</v>
      </c>
      <c r="T202" s="104">
        <v>0.61985947235644745</v>
      </c>
      <c r="U202" s="104">
        <v>0.64276770434711339</v>
      </c>
      <c r="V202" s="104">
        <v>0.79231209986305351</v>
      </c>
      <c r="W202" s="104">
        <v>0.75241211650488593</v>
      </c>
      <c r="DA202" s="132" t="s">
        <v>2161</v>
      </c>
    </row>
    <row r="203" spans="1:105" ht="12" customHeight="1" x14ac:dyDescent="0.25">
      <c r="A203" s="108" t="s">
        <v>50</v>
      </c>
      <c r="B203" s="98">
        <v>0.14373650282758221</v>
      </c>
      <c r="C203" s="98">
        <v>0.14338102095004399</v>
      </c>
      <c r="D203" s="98">
        <v>0.15694008566485898</v>
      </c>
      <c r="E203" s="98">
        <v>0.15348362620451994</v>
      </c>
      <c r="F203" s="98">
        <v>0.33028932058562221</v>
      </c>
      <c r="G203" s="98">
        <v>0.29545573441672018</v>
      </c>
      <c r="H203" s="98">
        <v>0.4127040096404207</v>
      </c>
      <c r="I203" s="98">
        <v>0.35432452178059526</v>
      </c>
      <c r="J203" s="98">
        <v>0.46339687789283723</v>
      </c>
      <c r="K203" s="98">
        <v>0.50307245504457276</v>
      </c>
      <c r="L203" s="98">
        <v>0.54947419110984685</v>
      </c>
      <c r="M203" s="98">
        <v>0.6694499868179361</v>
      </c>
      <c r="N203" s="98">
        <v>0.56532733635091836</v>
      </c>
      <c r="O203" s="98">
        <v>0.45399364914952373</v>
      </c>
      <c r="P203" s="98">
        <v>0.34817655482685167</v>
      </c>
      <c r="Q203" s="98">
        <v>0.21767185842686351</v>
      </c>
      <c r="R203" s="98">
        <v>0.29082420897142242</v>
      </c>
      <c r="S203" s="98">
        <v>0.18533054398746512</v>
      </c>
      <c r="T203" s="98">
        <v>0.61985947235644745</v>
      </c>
      <c r="U203" s="98">
        <v>0.64276770434711339</v>
      </c>
      <c r="V203" s="98">
        <v>0.79231209986305351</v>
      </c>
      <c r="W203" s="98">
        <v>0.75241211650488593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20305.450794763692</v>
      </c>
      <c r="C214" s="117">
        <f t="shared" si="108"/>
        <v>20572.705580933754</v>
      </c>
      <c r="D214" s="117">
        <f t="shared" si="108"/>
        <v>19160.745434106237</v>
      </c>
      <c r="E214" s="117">
        <f t="shared" si="108"/>
        <v>19666.803273027381</v>
      </c>
      <c r="F214" s="117">
        <f t="shared" si="108"/>
        <v>18042.489138520992</v>
      </c>
      <c r="G214" s="117">
        <f t="shared" si="108"/>
        <v>16236.323740086562</v>
      </c>
      <c r="H214" s="117">
        <f t="shared" si="108"/>
        <v>16602.081616927753</v>
      </c>
      <c r="I214" s="117">
        <f t="shared" si="108"/>
        <v>15290.015672309841</v>
      </c>
      <c r="J214" s="117">
        <f t="shared" si="108"/>
        <v>16496.2902768282</v>
      </c>
      <c r="K214" s="117">
        <f t="shared" si="108"/>
        <v>14435.511235065889</v>
      </c>
      <c r="L214" s="117">
        <f t="shared" si="108"/>
        <v>16137.801966146462</v>
      </c>
      <c r="M214" s="117">
        <f t="shared" si="108"/>
        <v>14331.573327800204</v>
      </c>
      <c r="N214" s="117">
        <f t="shared" si="108"/>
        <v>16175.222445609937</v>
      </c>
      <c r="O214" s="117">
        <f t="shared" si="108"/>
        <v>16422.71705306699</v>
      </c>
      <c r="P214" s="117">
        <f t="shared" si="108"/>
        <v>13658.1372797981</v>
      </c>
      <c r="Q214" s="117">
        <f t="shared" si="108"/>
        <v>14203.699340936939</v>
      </c>
      <c r="R214" s="117">
        <f t="shared" ref="R214:V214" si="109">R215+R218+R220+R233</f>
        <v>13575.600495323271</v>
      </c>
      <c r="S214" s="117">
        <f t="shared" si="109"/>
        <v>13878.395027609895</v>
      </c>
      <c r="T214" s="117">
        <f t="shared" si="109"/>
        <v>14351.462590926974</v>
      </c>
      <c r="U214" s="117">
        <f t="shared" si="109"/>
        <v>14211.222005673932</v>
      </c>
      <c r="V214" s="117">
        <f t="shared" si="109"/>
        <v>13295.044804447562</v>
      </c>
      <c r="W214" s="117">
        <f t="shared" ref="W214" si="110">W215+W218+W220+W233</f>
        <v>14710.33108585127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17141.40351476688</v>
      </c>
      <c r="C215" s="122">
        <f t="shared" si="111"/>
        <v>17404.692056365413</v>
      </c>
      <c r="D215" s="122">
        <f t="shared" si="111"/>
        <v>15951.791453006083</v>
      </c>
      <c r="E215" s="122">
        <f t="shared" si="111"/>
        <v>16383.337279557862</v>
      </c>
      <c r="F215" s="122">
        <f t="shared" si="111"/>
        <v>14708.204560280414</v>
      </c>
      <c r="G215" s="122">
        <f t="shared" si="111"/>
        <v>13004.181882078286</v>
      </c>
      <c r="H215" s="122">
        <f t="shared" si="111"/>
        <v>13399.541564505851</v>
      </c>
      <c r="I215" s="122">
        <f t="shared" si="111"/>
        <v>11999.047962120556</v>
      </c>
      <c r="J215" s="122">
        <f t="shared" si="111"/>
        <v>13348.117468730818</v>
      </c>
      <c r="K215" s="122">
        <f t="shared" si="111"/>
        <v>11393.90477475497</v>
      </c>
      <c r="L215" s="122">
        <f t="shared" si="111"/>
        <v>12965.896977767183</v>
      </c>
      <c r="M215" s="122">
        <f t="shared" si="111"/>
        <v>11143.077108668811</v>
      </c>
      <c r="N215" s="122">
        <f t="shared" si="111"/>
        <v>13234.624404881883</v>
      </c>
      <c r="O215" s="122">
        <f t="shared" si="111"/>
        <v>13516.175400422297</v>
      </c>
      <c r="P215" s="122">
        <f t="shared" si="111"/>
        <v>10540.925543095558</v>
      </c>
      <c r="Q215" s="122">
        <f t="shared" si="111"/>
        <v>11192.615790259291</v>
      </c>
      <c r="R215" s="122">
        <f t="shared" ref="R215:V215" si="112">SUM(R216:R217)</f>
        <v>10919.584142504911</v>
      </c>
      <c r="S215" s="122">
        <f t="shared" si="112"/>
        <v>11025.693429294526</v>
      </c>
      <c r="T215" s="122">
        <f t="shared" si="112"/>
        <v>11219.91824099523</v>
      </c>
      <c r="U215" s="122">
        <f t="shared" si="112"/>
        <v>11374.818940994784</v>
      </c>
      <c r="V215" s="122">
        <f t="shared" si="112"/>
        <v>10506.477136881069</v>
      </c>
      <c r="W215" s="122">
        <f t="shared" ref="W215" si="113">SUM(W216:W217)</f>
        <v>11751.216108444056</v>
      </c>
      <c r="DA215" s="130" t="s">
        <v>2318</v>
      </c>
    </row>
    <row r="216" spans="1:105" ht="12" customHeight="1" x14ac:dyDescent="0.25">
      <c r="A216" s="97" t="s">
        <v>204</v>
      </c>
      <c r="B216" s="98">
        <v>17055.500644686002</v>
      </c>
      <c r="C216" s="98">
        <v>17317.061353266738</v>
      </c>
      <c r="D216" s="98">
        <v>15869.980071956634</v>
      </c>
      <c r="E216" s="98">
        <v>16298.568135408734</v>
      </c>
      <c r="F216" s="98">
        <v>14630.36492381541</v>
      </c>
      <c r="G216" s="98">
        <v>12933.872077681182</v>
      </c>
      <c r="H216" s="98">
        <v>13326.251282337216</v>
      </c>
      <c r="I216" s="98">
        <v>11932.511733113854</v>
      </c>
      <c r="J216" s="98">
        <v>13273.107429749098</v>
      </c>
      <c r="K216" s="98">
        <v>11329.454850336942</v>
      </c>
      <c r="L216" s="98">
        <v>12891.916726188323</v>
      </c>
      <c r="M216" s="98">
        <v>11079.240976907538</v>
      </c>
      <c r="N216" s="98">
        <v>13157.669397026801</v>
      </c>
      <c r="O216" s="98">
        <v>13436.49328619593</v>
      </c>
      <c r="P216" s="98">
        <v>10478.710094732063</v>
      </c>
      <c r="Q216" s="98">
        <v>11126.47544428788</v>
      </c>
      <c r="R216" s="98">
        <v>10855.433732395331</v>
      </c>
      <c r="S216" s="98">
        <v>10960.523826853818</v>
      </c>
      <c r="T216" s="98">
        <v>11152.47373264825</v>
      </c>
      <c r="U216" s="98">
        <v>11305.935220972118</v>
      </c>
      <c r="V216" s="98">
        <v>10441.670471494233</v>
      </c>
      <c r="W216" s="98">
        <v>11677.714886877959</v>
      </c>
      <c r="DA216" s="63" t="s">
        <v>2319</v>
      </c>
    </row>
    <row r="217" spans="1:105" ht="12" customHeight="1" x14ac:dyDescent="0.25">
      <c r="A217" s="97" t="s">
        <v>53</v>
      </c>
      <c r="B217" s="98">
        <v>85.90287008087725</v>
      </c>
      <c r="C217" s="98">
        <v>87.630703098677216</v>
      </c>
      <c r="D217" s="98">
        <v>81.811381049448585</v>
      </c>
      <c r="E217" s="98">
        <v>84.769144149127868</v>
      </c>
      <c r="F217" s="98">
        <v>77.839636465003736</v>
      </c>
      <c r="G217" s="98">
        <v>70.309804397104315</v>
      </c>
      <c r="H217" s="98">
        <v>73.290282168634874</v>
      </c>
      <c r="I217" s="98">
        <v>66.536229006702229</v>
      </c>
      <c r="J217" s="98">
        <v>75.010038981720086</v>
      </c>
      <c r="K217" s="98">
        <v>64.449924418028473</v>
      </c>
      <c r="L217" s="98">
        <v>73.980251578860276</v>
      </c>
      <c r="M217" s="98">
        <v>63.836131761273379</v>
      </c>
      <c r="N217" s="98">
        <v>76.955007855081305</v>
      </c>
      <c r="O217" s="98">
        <v>79.682114226366821</v>
      </c>
      <c r="P217" s="98">
        <v>62.215448363495597</v>
      </c>
      <c r="Q217" s="98">
        <v>66.14034597141135</v>
      </c>
      <c r="R217" s="98">
        <v>64.15041010958025</v>
      </c>
      <c r="S217" s="98">
        <v>65.169602440708346</v>
      </c>
      <c r="T217" s="98">
        <v>67.444508346979461</v>
      </c>
      <c r="U217" s="98">
        <v>68.883720022665486</v>
      </c>
      <c r="V217" s="98">
        <v>64.806665386834652</v>
      </c>
      <c r="W217" s="98">
        <v>73.501221566096376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14.124275297743969</v>
      </c>
      <c r="C218" s="122">
        <f t="shared" si="114"/>
        <v>14.051636890444147</v>
      </c>
      <c r="D218" s="122">
        <f t="shared" si="114"/>
        <v>12.928102896455229</v>
      </c>
      <c r="E218" s="122">
        <f t="shared" si="114"/>
        <v>24.476384350589573</v>
      </c>
      <c r="F218" s="122">
        <f t="shared" si="114"/>
        <v>14.788420799419901</v>
      </c>
      <c r="G218" s="122">
        <f t="shared" si="114"/>
        <v>17.247409185102519</v>
      </c>
      <c r="H218" s="122">
        <f t="shared" si="114"/>
        <v>29.474947056412272</v>
      </c>
      <c r="I218" s="122">
        <f t="shared" si="114"/>
        <v>23.364121993608755</v>
      </c>
      <c r="J218" s="122">
        <f t="shared" si="114"/>
        <v>25.95825465887776</v>
      </c>
      <c r="K218" s="122">
        <f t="shared" si="114"/>
        <v>27.471303547473692</v>
      </c>
      <c r="L218" s="122">
        <f t="shared" si="114"/>
        <v>30.999693588619401</v>
      </c>
      <c r="M218" s="122">
        <f t="shared" si="114"/>
        <v>31.605232793354276</v>
      </c>
      <c r="N218" s="122">
        <f t="shared" si="114"/>
        <v>29.794794873750742</v>
      </c>
      <c r="O218" s="122">
        <f t="shared" si="114"/>
        <v>28.013109344584915</v>
      </c>
      <c r="P218" s="122">
        <f t="shared" si="114"/>
        <v>25.877423659800559</v>
      </c>
      <c r="Q218" s="122">
        <f t="shared" si="114"/>
        <v>23.594106722566565</v>
      </c>
      <c r="R218" s="122">
        <f t="shared" si="114"/>
        <v>22.512820122287149</v>
      </c>
      <c r="S218" s="122">
        <f t="shared" si="114"/>
        <v>20.677866410472213</v>
      </c>
      <c r="T218" s="122">
        <f t="shared" si="114"/>
        <v>18.021207446882578</v>
      </c>
      <c r="U218" s="122">
        <f t="shared" si="114"/>
        <v>18.316264289849542</v>
      </c>
      <c r="V218" s="122">
        <f t="shared" si="114"/>
        <v>19.788359932047126</v>
      </c>
      <c r="W218" s="122">
        <f t="shared" si="114"/>
        <v>23.034171279899869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14.124275297743969</v>
      </c>
      <c r="C219" s="98">
        <f>RES_hhdet_fech!C86</f>
        <v>14.051636890444147</v>
      </c>
      <c r="D219" s="98">
        <f>RES_hhdet_fech!D86</f>
        <v>12.928102896455229</v>
      </c>
      <c r="E219" s="98">
        <f>RES_hhdet_fech!E86</f>
        <v>24.476384350589573</v>
      </c>
      <c r="F219" s="98">
        <f>RES_hhdet_fech!F86</f>
        <v>14.788420799419901</v>
      </c>
      <c r="G219" s="98">
        <f>RES_hhdet_fech!G86</f>
        <v>17.247409185102519</v>
      </c>
      <c r="H219" s="98">
        <f>RES_hhdet_fech!H86</f>
        <v>29.474947056412272</v>
      </c>
      <c r="I219" s="98">
        <f>RES_hhdet_fech!I86</f>
        <v>23.364121993608755</v>
      </c>
      <c r="J219" s="98">
        <f>RES_hhdet_fech!J86</f>
        <v>25.95825465887776</v>
      </c>
      <c r="K219" s="98">
        <f>RES_hhdet_fech!K86</f>
        <v>27.471303547473692</v>
      </c>
      <c r="L219" s="98">
        <f>RES_hhdet_fech!L86</f>
        <v>30.999693588619401</v>
      </c>
      <c r="M219" s="98">
        <f>RES_hhdet_fech!M86</f>
        <v>31.605232793354276</v>
      </c>
      <c r="N219" s="98">
        <f>RES_hhdet_fech!N86</f>
        <v>29.794794873750742</v>
      </c>
      <c r="O219" s="98">
        <f>RES_hhdet_fech!O86</f>
        <v>28.013109344584915</v>
      </c>
      <c r="P219" s="98">
        <f>RES_hhdet_fech!P86</f>
        <v>25.877423659800559</v>
      </c>
      <c r="Q219" s="98">
        <f>RES_hhdet_fech!Q86</f>
        <v>23.594106722566565</v>
      </c>
      <c r="R219" s="98">
        <f>RES_hhdet_fech!R86</f>
        <v>22.512820122287149</v>
      </c>
      <c r="S219" s="98">
        <f>RES_hhdet_fech!S86</f>
        <v>20.677866410472213</v>
      </c>
      <c r="T219" s="98">
        <f>RES_hhdet_fech!T86</f>
        <v>18.021207446882578</v>
      </c>
      <c r="U219" s="98">
        <f>RES_hhdet_fech!U86</f>
        <v>18.316264289849542</v>
      </c>
      <c r="V219" s="98">
        <f>RES_hhdet_fech!V86</f>
        <v>19.788359932047126</v>
      </c>
      <c r="W219" s="98">
        <f>RES_hhdet_fech!W86</f>
        <v>23.034171279899869</v>
      </c>
      <c r="DA219" s="63" t="s">
        <v>2322</v>
      </c>
    </row>
    <row r="220" spans="1:105" ht="12" customHeight="1" x14ac:dyDescent="0.25">
      <c r="A220" s="121" t="s">
        <v>55</v>
      </c>
      <c r="B220" s="122">
        <v>2337.6397314330425</v>
      </c>
      <c r="C220" s="122">
        <v>2312.3582234731311</v>
      </c>
      <c r="D220" s="122">
        <v>2335.2625924933932</v>
      </c>
      <c r="E220" s="122">
        <v>2381.4923874321935</v>
      </c>
      <c r="F220" s="122">
        <v>2417.5858982879922</v>
      </c>
      <c r="G220" s="122">
        <v>2296.120615414749</v>
      </c>
      <c r="H220" s="122">
        <v>2274.8545896116793</v>
      </c>
      <c r="I220" s="122">
        <v>2419.9762154808477</v>
      </c>
      <c r="J220" s="122">
        <v>2313.8933105448132</v>
      </c>
      <c r="K220" s="122">
        <v>2210.1920146781608</v>
      </c>
      <c r="L220" s="122">
        <v>2317.9271029024076</v>
      </c>
      <c r="M220" s="122">
        <v>2402.5695825055491</v>
      </c>
      <c r="N220" s="122">
        <v>2147.8368550965811</v>
      </c>
      <c r="O220" s="122">
        <v>2120.9575928433674</v>
      </c>
      <c r="P220" s="122">
        <v>2369.1297482257305</v>
      </c>
      <c r="Q220" s="122">
        <v>2297.3839309241448</v>
      </c>
      <c r="R220" s="122">
        <v>1970.8812936455981</v>
      </c>
      <c r="S220" s="122">
        <v>2127.1627841944414</v>
      </c>
      <c r="T220" s="122">
        <v>2449.3020191358851</v>
      </c>
      <c r="U220" s="122">
        <v>2161.3962647204453</v>
      </c>
      <c r="V220" s="122">
        <v>2131.8820055351753</v>
      </c>
      <c r="W220" s="122">
        <v>2273.6528907251236</v>
      </c>
      <c r="DA220" s="130" t="s">
        <v>2323</v>
      </c>
    </row>
    <row r="221" spans="1:105" ht="12" customHeight="1" x14ac:dyDescent="0.25">
      <c r="A221" s="97" t="s">
        <v>132</v>
      </c>
      <c r="B221" s="98">
        <v>2774.524344987276</v>
      </c>
      <c r="C221" s="98">
        <v>2744.2269818345435</v>
      </c>
      <c r="D221" s="98">
        <v>2663.0228114970287</v>
      </c>
      <c r="E221" s="98">
        <v>2847.3055651143468</v>
      </c>
      <c r="F221" s="98">
        <v>2677.5456128729074</v>
      </c>
      <c r="G221" s="98">
        <v>2447.0445019407639</v>
      </c>
      <c r="H221" s="98">
        <v>2448.4107321975339</v>
      </c>
      <c r="I221" s="98">
        <v>2622.0804910445881</v>
      </c>
      <c r="J221" s="98">
        <v>2531.5637405004841</v>
      </c>
      <c r="K221" s="98">
        <v>2279.9943496324613</v>
      </c>
      <c r="L221" s="98">
        <v>2449.7970922253953</v>
      </c>
      <c r="M221" s="98">
        <v>2448.7348154096339</v>
      </c>
      <c r="N221" s="98">
        <v>2083.8001721983937</v>
      </c>
      <c r="O221" s="98">
        <v>2098.2567506605956</v>
      </c>
      <c r="P221" s="98">
        <v>2543.4279481004369</v>
      </c>
      <c r="Q221" s="98">
        <v>2403.0653476088255</v>
      </c>
      <c r="R221" s="98">
        <v>1953.485087299121</v>
      </c>
      <c r="S221" s="98">
        <v>2141.1446055056313</v>
      </c>
      <c r="T221" s="98">
        <v>2542.8084455235949</v>
      </c>
      <c r="U221" s="98">
        <v>2204.6662415348787</v>
      </c>
      <c r="V221" s="98">
        <v>2160.0728456609409</v>
      </c>
      <c r="W221" s="98">
        <v>2337.3431682514861</v>
      </c>
      <c r="DA221" s="63" t="s">
        <v>2324</v>
      </c>
    </row>
    <row r="222" spans="1:105" ht="12" customHeight="1" x14ac:dyDescent="0.25">
      <c r="A222" s="97" t="s">
        <v>131</v>
      </c>
      <c r="B222" s="98">
        <v>2087.9771878695196</v>
      </c>
      <c r="C222" s="98">
        <v>2018.3080192791663</v>
      </c>
      <c r="D222" s="98">
        <v>1997.846280399948</v>
      </c>
      <c r="E222" s="98">
        <v>2142.8294300429002</v>
      </c>
      <c r="F222" s="98">
        <v>2087.3307825385155</v>
      </c>
      <c r="G222" s="98">
        <v>1938.492707205467</v>
      </c>
      <c r="H222" s="98">
        <v>1969.0023801768962</v>
      </c>
      <c r="I222" s="98">
        <v>2178.9553210406539</v>
      </c>
      <c r="J222" s="98">
        <v>2108.9481834040171</v>
      </c>
      <c r="K222" s="98">
        <v>1927.695624284926</v>
      </c>
      <c r="L222" s="98">
        <v>2096.8358315456976</v>
      </c>
      <c r="M222" s="98">
        <v>2132.2099411738886</v>
      </c>
      <c r="N222" s="98">
        <v>1842.0332604390576</v>
      </c>
      <c r="O222" s="98">
        <v>1877.8783022985908</v>
      </c>
      <c r="P222" s="98">
        <v>2243.7893976435284</v>
      </c>
      <c r="Q222" s="98">
        <v>2124.9228536604105</v>
      </c>
      <c r="R222" s="98">
        <v>1738.4669245434688</v>
      </c>
      <c r="S222" s="98">
        <v>1928.6555805235942</v>
      </c>
      <c r="T222" s="98">
        <v>2273.5234879447694</v>
      </c>
      <c r="U222" s="98">
        <v>1991.5736686271844</v>
      </c>
      <c r="V222" s="98">
        <v>1956.7043091004325</v>
      </c>
      <c r="W222" s="98">
        <v>2146.9186373903631</v>
      </c>
      <c r="DA222" s="63" t="s">
        <v>2325</v>
      </c>
    </row>
    <row r="223" spans="1:105" ht="12" customHeight="1" x14ac:dyDescent="0.25">
      <c r="A223" s="100" t="s">
        <v>204</v>
      </c>
      <c r="B223" s="101">
        <v>1206.1889638269956</v>
      </c>
      <c r="C223" s="101">
        <v>1092.0232527919775</v>
      </c>
      <c r="D223" s="101">
        <v>1079.3268925025441</v>
      </c>
      <c r="E223" s="101">
        <v>1123.6567131253655</v>
      </c>
      <c r="F223" s="101">
        <v>1146.8705143080972</v>
      </c>
      <c r="G223" s="101">
        <v>1037.7998800833038</v>
      </c>
      <c r="H223" s="101">
        <v>1031.6653033863968</v>
      </c>
      <c r="I223" s="101">
        <v>1236.8006140629382</v>
      </c>
      <c r="J223" s="101">
        <v>1088.4104747829165</v>
      </c>
      <c r="K223" s="101">
        <v>998.61335919169562</v>
      </c>
      <c r="L223" s="101">
        <v>1074.2174399864193</v>
      </c>
      <c r="M223" s="101">
        <v>1124.0127964394317</v>
      </c>
      <c r="N223" s="101">
        <v>970.78380275770064</v>
      </c>
      <c r="O223" s="101">
        <v>1022.0852338258276</v>
      </c>
      <c r="P223" s="101">
        <v>1102.1251560068306</v>
      </c>
      <c r="Q223" s="101">
        <v>1029.1948453491675</v>
      </c>
      <c r="R223" s="101">
        <v>847.79767519583743</v>
      </c>
      <c r="S223" s="101">
        <v>992.83012586910036</v>
      </c>
      <c r="T223" s="101">
        <v>1075.6908044828858</v>
      </c>
      <c r="U223" s="101">
        <v>948.06830782721397</v>
      </c>
      <c r="V223" s="101">
        <v>875.31407843332443</v>
      </c>
      <c r="W223" s="101">
        <v>1052.5787512070992</v>
      </c>
      <c r="DA223" s="131" t="s">
        <v>2326</v>
      </c>
    </row>
    <row r="224" spans="1:105" ht="12" customHeight="1" x14ac:dyDescent="0.25">
      <c r="A224" s="103" t="s">
        <v>52</v>
      </c>
      <c r="B224" s="104">
        <v>881.78822404252412</v>
      </c>
      <c r="C224" s="104">
        <v>926.28476648718902</v>
      </c>
      <c r="D224" s="104">
        <v>918.51938789740416</v>
      </c>
      <c r="E224" s="104">
        <v>1019.1727169175347</v>
      </c>
      <c r="F224" s="104">
        <v>940.46026823041825</v>
      </c>
      <c r="G224" s="104">
        <v>900.69282712216329</v>
      </c>
      <c r="H224" s="104">
        <v>937.3370767904994</v>
      </c>
      <c r="I224" s="104">
        <v>942.15470697771548</v>
      </c>
      <c r="J224" s="104">
        <v>1020.5377086211004</v>
      </c>
      <c r="K224" s="104">
        <v>929.08226509323072</v>
      </c>
      <c r="L224" s="104">
        <v>1022.6183915592782</v>
      </c>
      <c r="M224" s="104">
        <v>1008.1971447344571</v>
      </c>
      <c r="N224" s="104">
        <v>871.24945768135717</v>
      </c>
      <c r="O224" s="104">
        <v>855.79306847276337</v>
      </c>
      <c r="P224" s="104">
        <v>1141.6642416366981</v>
      </c>
      <c r="Q224" s="104">
        <v>1095.728008311243</v>
      </c>
      <c r="R224" s="104">
        <v>890.66924934763119</v>
      </c>
      <c r="S224" s="104">
        <v>935.82545465449357</v>
      </c>
      <c r="T224" s="104">
        <v>1197.8326834618838</v>
      </c>
      <c r="U224" s="104">
        <v>1043.50536079997</v>
      </c>
      <c r="V224" s="104">
        <v>1081.390230667108</v>
      </c>
      <c r="W224" s="104">
        <v>1094.3398861832643</v>
      </c>
      <c r="DA224" s="132" t="s">
        <v>2327</v>
      </c>
    </row>
    <row r="225" spans="1:105" ht="12" customHeight="1" x14ac:dyDescent="0.25">
      <c r="A225" s="106" t="s">
        <v>124</v>
      </c>
      <c r="B225" s="101">
        <v>2521.2724019472612</v>
      </c>
      <c r="C225" s="101">
        <v>2402.78938996023</v>
      </c>
      <c r="D225" s="101">
        <v>2418.6244465545547</v>
      </c>
      <c r="E225" s="101">
        <v>2076.4711540420299</v>
      </c>
      <c r="F225" s="101">
        <v>2894.2293872158853</v>
      </c>
      <c r="G225" s="101">
        <v>2521.930453695586</v>
      </c>
      <c r="H225" s="101">
        <v>2673.1250746203718</v>
      </c>
      <c r="I225" s="101">
        <v>2233.0976972865274</v>
      </c>
      <c r="J225" s="101">
        <v>2568.5275590307533</v>
      </c>
      <c r="K225" s="101">
        <v>2505.9565169355205</v>
      </c>
      <c r="L225" s="101">
        <v>2606.0572615562455</v>
      </c>
      <c r="M225" s="101">
        <v>2824.6129645001301</v>
      </c>
      <c r="N225" s="101">
        <v>2565.2735853180807</v>
      </c>
      <c r="O225" s="101">
        <v>2284.9028387718495</v>
      </c>
      <c r="P225" s="101">
        <v>2414.9308240994956</v>
      </c>
      <c r="Q225" s="101">
        <v>1904.883529253118</v>
      </c>
      <c r="R225" s="101">
        <v>2488.7562994984223</v>
      </c>
      <c r="S225" s="101">
        <v>1919.4653609625971</v>
      </c>
      <c r="T225" s="101">
        <v>2583.7813581789046</v>
      </c>
      <c r="U225" s="101">
        <v>2273.4883997783027</v>
      </c>
      <c r="V225" s="101">
        <v>2453.4501382615822</v>
      </c>
      <c r="W225" s="101">
        <v>2194.7401266909183</v>
      </c>
      <c r="DA225" s="131" t="s">
        <v>2328</v>
      </c>
    </row>
    <row r="226" spans="1:105" ht="12" customHeight="1" x14ac:dyDescent="0.25">
      <c r="A226" s="107" t="s">
        <v>123</v>
      </c>
      <c r="B226" s="104">
        <v>2050.1015897260422</v>
      </c>
      <c r="C226" s="104">
        <v>1935.6386757897656</v>
      </c>
      <c r="D226" s="104">
        <v>1958.2992435712108</v>
      </c>
      <c r="E226" s="104">
        <v>1684.7627708619577</v>
      </c>
      <c r="F226" s="104">
        <v>2381.7800388805827</v>
      </c>
      <c r="G226" s="104">
        <v>2082.0118324687141</v>
      </c>
      <c r="H226" s="104">
        <v>2216.3627195031754</v>
      </c>
      <c r="I226" s="104">
        <v>1890.8427389755655</v>
      </c>
      <c r="J226" s="104">
        <v>2137.4224167336392</v>
      </c>
      <c r="K226" s="104">
        <v>2091.3262843315624</v>
      </c>
      <c r="L226" s="104">
        <v>2177.0959233627009</v>
      </c>
      <c r="M226" s="104">
        <v>2379.2766454120733</v>
      </c>
      <c r="N226" s="104">
        <v>2170.6098972631298</v>
      </c>
      <c r="O226" s="104">
        <v>1952.2319201483501</v>
      </c>
      <c r="P226" s="104">
        <v>2036.4605864196058</v>
      </c>
      <c r="Q226" s="104">
        <v>1608.0974293174997</v>
      </c>
      <c r="R226" s="104">
        <v>2086.6808138953456</v>
      </c>
      <c r="S226" s="104">
        <v>1710.0789521940212</v>
      </c>
      <c r="T226" s="104">
        <v>2302.177938484981</v>
      </c>
      <c r="U226" s="104">
        <v>2063.8701444909784</v>
      </c>
      <c r="V226" s="104">
        <v>2233.6760327290649</v>
      </c>
      <c r="W226" s="104">
        <v>2022.0875500677053</v>
      </c>
      <c r="DA226" s="132" t="s">
        <v>2329</v>
      </c>
    </row>
    <row r="227" spans="1:105" ht="12" customHeight="1" x14ac:dyDescent="0.25">
      <c r="A227" s="108" t="s">
        <v>50</v>
      </c>
      <c r="B227" s="98">
        <v>1096.6281779078918</v>
      </c>
      <c r="C227" s="98">
        <v>989.32533260665548</v>
      </c>
      <c r="D227" s="98">
        <v>1022.0104333367389</v>
      </c>
      <c r="E227" s="98">
        <v>874.07902223757526</v>
      </c>
      <c r="F227" s="98">
        <v>1305.2012492781137</v>
      </c>
      <c r="G227" s="98">
        <v>1122.217734261568</v>
      </c>
      <c r="H227" s="98">
        <v>1184.3538296023842</v>
      </c>
      <c r="I227" s="98">
        <v>1098.4518009909104</v>
      </c>
      <c r="J227" s="98">
        <v>1141.5546065680605</v>
      </c>
      <c r="K227" s="98">
        <v>1127.0316805869147</v>
      </c>
      <c r="L227" s="98">
        <v>1164.6057816286534</v>
      </c>
      <c r="M227" s="98">
        <v>1313.2984289971275</v>
      </c>
      <c r="N227" s="98">
        <v>1201.0978101238795</v>
      </c>
      <c r="O227" s="98">
        <v>1117.7647335997581</v>
      </c>
      <c r="P227" s="98">
        <v>1060.7177016119354</v>
      </c>
      <c r="Q227" s="98">
        <v>822.51627457708241</v>
      </c>
      <c r="R227" s="98">
        <v>1065.1094252851399</v>
      </c>
      <c r="S227" s="98">
        <v>907.51842006499123</v>
      </c>
      <c r="T227" s="98">
        <v>1093.2432415838707</v>
      </c>
      <c r="U227" s="98">
        <v>980.45092567136385</v>
      </c>
      <c r="V227" s="98">
        <v>1005.1594349867953</v>
      </c>
      <c r="W227" s="98">
        <v>995.8677665942804</v>
      </c>
      <c r="DA227" s="63" t="s">
        <v>2330</v>
      </c>
    </row>
    <row r="228" spans="1:105" ht="12" customHeight="1" x14ac:dyDescent="0.25">
      <c r="A228" s="108" t="s">
        <v>52</v>
      </c>
      <c r="B228" s="98">
        <v>953.47341181815057</v>
      </c>
      <c r="C228" s="98">
        <v>946.31334318310996</v>
      </c>
      <c r="D228" s="98">
        <v>936.28881023447229</v>
      </c>
      <c r="E228" s="98">
        <v>810.6837486243827</v>
      </c>
      <c r="F228" s="98">
        <v>1076.5787896024692</v>
      </c>
      <c r="G228" s="98">
        <v>959.79409820714613</v>
      </c>
      <c r="H228" s="98">
        <v>1032.0088899007915</v>
      </c>
      <c r="I228" s="98">
        <v>792.39093798465547</v>
      </c>
      <c r="J228" s="98">
        <v>995.86781016557916</v>
      </c>
      <c r="K228" s="98">
        <v>964.29460374464736</v>
      </c>
      <c r="L228" s="98">
        <v>1012.4901417340468</v>
      </c>
      <c r="M228" s="98">
        <v>1065.978216414946</v>
      </c>
      <c r="N228" s="98">
        <v>969.51208713925018</v>
      </c>
      <c r="O228" s="98">
        <v>834.46718654859228</v>
      </c>
      <c r="P228" s="98">
        <v>975.74288480767052</v>
      </c>
      <c r="Q228" s="98">
        <v>785.58115474041745</v>
      </c>
      <c r="R228" s="98">
        <v>1021.571388610206</v>
      </c>
      <c r="S228" s="98">
        <v>802.56053212902998</v>
      </c>
      <c r="T228" s="98">
        <v>1208.934696901111</v>
      </c>
      <c r="U228" s="98">
        <v>1083.4192188196148</v>
      </c>
      <c r="V228" s="98">
        <v>1228.5165977422696</v>
      </c>
      <c r="W228" s="98">
        <v>1026.2197834734247</v>
      </c>
      <c r="DA228" s="63" t="s">
        <v>2331</v>
      </c>
    </row>
    <row r="229" spans="1:105" ht="12" customHeight="1" x14ac:dyDescent="0.25">
      <c r="A229" s="106" t="s">
        <v>122</v>
      </c>
      <c r="B229" s="101">
        <v>2121.126268343738</v>
      </c>
      <c r="C229" s="101">
        <v>2120.5954153209559</v>
      </c>
      <c r="D229" s="101">
        <v>2207.8420382305771</v>
      </c>
      <c r="E229" s="101">
        <v>2244.0785633552023</v>
      </c>
      <c r="F229" s="101">
        <v>2273.9316736950768</v>
      </c>
      <c r="G229" s="101">
        <v>2263.2007788154938</v>
      </c>
      <c r="H229" s="101">
        <v>2206.3064192057623</v>
      </c>
      <c r="I229" s="101">
        <v>2399.2167499616721</v>
      </c>
      <c r="J229" s="101">
        <v>2223.3959353299988</v>
      </c>
      <c r="K229" s="101">
        <v>2252.3803128522154</v>
      </c>
      <c r="L229" s="101">
        <v>2295.4008713574872</v>
      </c>
      <c r="M229" s="101">
        <v>2465.7244397339196</v>
      </c>
      <c r="N229" s="101">
        <v>2346.7539343568942</v>
      </c>
      <c r="O229" s="101">
        <v>2298.3399480345442</v>
      </c>
      <c r="P229" s="101">
        <v>2080.2885690535768</v>
      </c>
      <c r="Q229" s="101">
        <v>2149.5999721900844</v>
      </c>
      <c r="R229" s="101">
        <v>2161.0786605265025</v>
      </c>
      <c r="S229" s="101">
        <v>2274.3715926553223</v>
      </c>
      <c r="T229" s="101">
        <v>2328.450167404354</v>
      </c>
      <c r="U229" s="101">
        <v>2204.7593047398937</v>
      </c>
      <c r="V229" s="101">
        <v>2179.9054017281542</v>
      </c>
      <c r="W229" s="101">
        <v>2331.3251310625878</v>
      </c>
      <c r="DA229" s="131" t="s">
        <v>2332</v>
      </c>
    </row>
    <row r="230" spans="1:105" ht="12" customHeight="1" x14ac:dyDescent="0.25">
      <c r="A230" s="107" t="s">
        <v>121</v>
      </c>
      <c r="B230" s="104">
        <v>1821.2819447767492</v>
      </c>
      <c r="C230" s="104">
        <v>1808.7439221069128</v>
      </c>
      <c r="D230" s="104">
        <v>1892.8768220612189</v>
      </c>
      <c r="E230" s="104">
        <v>1926.4756658742317</v>
      </c>
      <c r="F230" s="104">
        <v>1977.6626497039508</v>
      </c>
      <c r="G230" s="104">
        <v>1973.538707569262</v>
      </c>
      <c r="H230" s="104">
        <v>1931.2374427760644</v>
      </c>
      <c r="I230" s="104">
        <v>2130.0414861353975</v>
      </c>
      <c r="J230" s="104">
        <v>1951.0229789303648</v>
      </c>
      <c r="K230" s="104">
        <v>1980.3057001864877</v>
      </c>
      <c r="L230" s="104">
        <v>2019.3719862068069</v>
      </c>
      <c r="M230" s="104">
        <v>2180.7976683206412</v>
      </c>
      <c r="N230" s="104">
        <v>2080.4834096368518</v>
      </c>
      <c r="O230" s="104">
        <v>2050.6455373640197</v>
      </c>
      <c r="P230" s="104">
        <v>1834.7957602134215</v>
      </c>
      <c r="Q230" s="104">
        <v>1897.5200970250319</v>
      </c>
      <c r="R230" s="104">
        <v>1908.3017634215034</v>
      </c>
      <c r="S230" s="104">
        <v>2034.9963861006636</v>
      </c>
      <c r="T230" s="104">
        <v>2100.143306157297</v>
      </c>
      <c r="U230" s="104">
        <v>2002.0853186886695</v>
      </c>
      <c r="V230" s="104">
        <v>1986.5733405741721</v>
      </c>
      <c r="W230" s="104">
        <v>2131.2832154872804</v>
      </c>
      <c r="DA230" s="132" t="s">
        <v>2333</v>
      </c>
    </row>
    <row r="231" spans="1:105" ht="12" customHeight="1" x14ac:dyDescent="0.25">
      <c r="A231" s="108" t="s">
        <v>53</v>
      </c>
      <c r="B231" s="98">
        <v>922.68768519742162</v>
      </c>
      <c r="C231" s="98">
        <v>871.30970842271336</v>
      </c>
      <c r="D231" s="98">
        <v>931.37138045274901</v>
      </c>
      <c r="E231" s="98">
        <v>943.53876186235391</v>
      </c>
      <c r="F231" s="98">
        <v>1025.7609787645583</v>
      </c>
      <c r="G231" s="98">
        <v>1006.7152035983643</v>
      </c>
      <c r="H231" s="98">
        <v>975.09260803059112</v>
      </c>
      <c r="I231" s="98">
        <v>1181.0189041739523</v>
      </c>
      <c r="J231" s="98">
        <v>986.13505698982749</v>
      </c>
      <c r="K231" s="98">
        <v>1013.2194608092374</v>
      </c>
      <c r="L231" s="98">
        <v>1024.7604596720535</v>
      </c>
      <c r="M231" s="98">
        <v>1150.7993689189491</v>
      </c>
      <c r="N231" s="98">
        <v>1100.727765122138</v>
      </c>
      <c r="O231" s="98">
        <v>1128.6633567040537</v>
      </c>
      <c r="P231" s="98">
        <v>901.96668023347695</v>
      </c>
      <c r="Q231" s="98">
        <v>928.24249778463604</v>
      </c>
      <c r="R231" s="98">
        <v>940.73571259293885</v>
      </c>
      <c r="S231" s="98">
        <v>1050.2187872087234</v>
      </c>
      <c r="T231" s="98">
        <v>991.34501639177699</v>
      </c>
      <c r="U231" s="98">
        <v>945.79470575685309</v>
      </c>
      <c r="V231" s="98">
        <v>879.75505241820554</v>
      </c>
      <c r="W231" s="98">
        <v>1036.6319142705843</v>
      </c>
      <c r="DA231" s="63" t="s">
        <v>2334</v>
      </c>
    </row>
    <row r="232" spans="1:105" ht="12" customHeight="1" x14ac:dyDescent="0.25">
      <c r="A232" s="108" t="s">
        <v>52</v>
      </c>
      <c r="B232" s="98">
        <v>898.59425957932729</v>
      </c>
      <c r="C232" s="98">
        <v>937.43421368419945</v>
      </c>
      <c r="D232" s="98">
        <v>961.50544160846994</v>
      </c>
      <c r="E232" s="98">
        <v>982.9369040118778</v>
      </c>
      <c r="F232" s="98">
        <v>951.90167093939226</v>
      </c>
      <c r="G232" s="98">
        <v>966.82350397089795</v>
      </c>
      <c r="H232" s="98">
        <v>956.14483474547342</v>
      </c>
      <c r="I232" s="98">
        <v>949.02258196144476</v>
      </c>
      <c r="J232" s="98">
        <v>964.88792194053747</v>
      </c>
      <c r="K232" s="98">
        <v>967.08623937725054</v>
      </c>
      <c r="L232" s="98">
        <v>994.61152653475403</v>
      </c>
      <c r="M232" s="98">
        <v>1029.9982994016918</v>
      </c>
      <c r="N232" s="98">
        <v>979.75564451471359</v>
      </c>
      <c r="O232" s="98">
        <v>921.98218065996593</v>
      </c>
      <c r="P232" s="98">
        <v>932.82907997994437</v>
      </c>
      <c r="Q232" s="98">
        <v>969.27759924039572</v>
      </c>
      <c r="R232" s="98">
        <v>967.56605082856436</v>
      </c>
      <c r="S232" s="98">
        <v>984.77759889194056</v>
      </c>
      <c r="T232" s="98">
        <v>1108.7982897655204</v>
      </c>
      <c r="U232" s="98">
        <v>1056.2906129318164</v>
      </c>
      <c r="V232" s="98">
        <v>1106.8182881559669</v>
      </c>
      <c r="W232" s="98">
        <v>1094.6513012166963</v>
      </c>
      <c r="DA232" s="63" t="s">
        <v>2335</v>
      </c>
    </row>
    <row r="233" spans="1:105" ht="12" customHeight="1" x14ac:dyDescent="0.25">
      <c r="A233" s="121" t="s">
        <v>54</v>
      </c>
      <c r="B233" s="122">
        <v>812.2832732660255</v>
      </c>
      <c r="C233" s="122">
        <v>841.6036642047701</v>
      </c>
      <c r="D233" s="122">
        <v>860.76328571030615</v>
      </c>
      <c r="E233" s="122">
        <v>877.49722168673645</v>
      </c>
      <c r="F233" s="122">
        <v>901.91025915316686</v>
      </c>
      <c r="G233" s="122">
        <v>918.77383340842493</v>
      </c>
      <c r="H233" s="122">
        <v>898.21051575380966</v>
      </c>
      <c r="I233" s="122">
        <v>847.62737271482922</v>
      </c>
      <c r="J233" s="122">
        <v>808.32124289369358</v>
      </c>
      <c r="K233" s="122">
        <v>803.94314208528306</v>
      </c>
      <c r="L233" s="122">
        <v>822.97819188825258</v>
      </c>
      <c r="M233" s="122">
        <v>754.32140383249111</v>
      </c>
      <c r="N233" s="122">
        <v>762.96639075772293</v>
      </c>
      <c r="O233" s="122">
        <v>757.57095045673896</v>
      </c>
      <c r="P233" s="122">
        <v>722.20456481701081</v>
      </c>
      <c r="Q233" s="122">
        <v>690.10551303093575</v>
      </c>
      <c r="R233" s="122">
        <v>662.62223905047506</v>
      </c>
      <c r="S233" s="122">
        <v>704.86094771045578</v>
      </c>
      <c r="T233" s="122">
        <v>664.22112334897713</v>
      </c>
      <c r="U233" s="122">
        <v>656.69053566885077</v>
      </c>
      <c r="V233" s="122">
        <v>636.89730209927154</v>
      </c>
      <c r="W233" s="122">
        <v>662.42791540219184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812.2832732660255</v>
      </c>
      <c r="C236" s="33">
        <v>841.6036642047701</v>
      </c>
      <c r="D236" s="33">
        <v>860.76328571030615</v>
      </c>
      <c r="E236" s="33">
        <v>877.49722168673645</v>
      </c>
      <c r="F236" s="33">
        <v>901.91025915316686</v>
      </c>
      <c r="G236" s="33">
        <v>918.77383340842493</v>
      </c>
      <c r="H236" s="33">
        <v>898.21051575380966</v>
      </c>
      <c r="I236" s="33">
        <v>847.62737271482922</v>
      </c>
      <c r="J236" s="33">
        <v>808.32124289369358</v>
      </c>
      <c r="K236" s="33">
        <v>803.94314208528306</v>
      </c>
      <c r="L236" s="33">
        <v>822.97819188825258</v>
      </c>
      <c r="M236" s="33">
        <v>754.32140383249111</v>
      </c>
      <c r="N236" s="33">
        <v>762.96639075772293</v>
      </c>
      <c r="O236" s="33">
        <v>757.57095045673896</v>
      </c>
      <c r="P236" s="33">
        <v>722.20456481701081</v>
      </c>
      <c r="Q236" s="33">
        <v>690.10551303093575</v>
      </c>
      <c r="R236" s="33">
        <v>662.62223905047506</v>
      </c>
      <c r="S236" s="33">
        <v>704.86094771045578</v>
      </c>
      <c r="T236" s="33">
        <v>664.22112334897713</v>
      </c>
      <c r="U236" s="33">
        <v>656.69053566885077</v>
      </c>
      <c r="V236" s="33">
        <v>636.89730209927154</v>
      </c>
      <c r="W236" s="33">
        <v>662.42791540219184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11182.521234516707</v>
      </c>
      <c r="C238" s="117">
        <f t="shared" si="115"/>
        <v>11506.109492334224</v>
      </c>
      <c r="D238" s="117">
        <f t="shared" si="115"/>
        <v>11104.670688320588</v>
      </c>
      <c r="E238" s="117">
        <f t="shared" si="115"/>
        <v>11757.746910968361</v>
      </c>
      <c r="F238" s="117">
        <f t="shared" si="115"/>
        <v>11122.833245530088</v>
      </c>
      <c r="G238" s="117">
        <f t="shared" si="115"/>
        <v>10352.3031081524</v>
      </c>
      <c r="H238" s="117">
        <f t="shared" si="115"/>
        <v>10916.238511011414</v>
      </c>
      <c r="I238" s="117">
        <f t="shared" si="115"/>
        <v>10364.187540077382</v>
      </c>
      <c r="J238" s="117">
        <f t="shared" si="115"/>
        <v>11361.646393233203</v>
      </c>
      <c r="K238" s="117">
        <f t="shared" si="115"/>
        <v>10155.476048548082</v>
      </c>
      <c r="L238" s="117">
        <f t="shared" si="115"/>
        <v>11549.868878832594</v>
      </c>
      <c r="M238" s="117">
        <f t="shared" si="115"/>
        <v>10491.521119387777</v>
      </c>
      <c r="N238" s="117">
        <f t="shared" si="115"/>
        <v>12010.741987706197</v>
      </c>
      <c r="O238" s="117">
        <f t="shared" si="115"/>
        <v>12384.894672881654</v>
      </c>
      <c r="P238" s="117">
        <f t="shared" si="115"/>
        <v>10383.78825409508</v>
      </c>
      <c r="Q238" s="117">
        <f t="shared" si="115"/>
        <v>10815.858976590904</v>
      </c>
      <c r="R238" s="117">
        <f t="shared" ref="R238:V238" si="116">R239+R242+R244+R257</f>
        <v>10397.347887741942</v>
      </c>
      <c r="S238" s="117">
        <f t="shared" si="116"/>
        <v>10802.476955314189</v>
      </c>
      <c r="T238" s="117">
        <f t="shared" si="116"/>
        <v>11394.155276065265</v>
      </c>
      <c r="U238" s="117">
        <f t="shared" si="116"/>
        <v>11501.27489753113</v>
      </c>
      <c r="V238" s="117">
        <f t="shared" si="116"/>
        <v>10976.508597907759</v>
      </c>
      <c r="W238" s="117">
        <f t="shared" ref="W238" si="117">W239+W242+W244+W257</f>
        <v>12402.419793245128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8944.1603736247489</v>
      </c>
      <c r="C239" s="122">
        <f t="shared" si="118"/>
        <v>9242.5089171565451</v>
      </c>
      <c r="D239" s="122">
        <f t="shared" si="118"/>
        <v>8773.1995826951988</v>
      </c>
      <c r="E239" s="122">
        <f t="shared" si="118"/>
        <v>9321.3831348756248</v>
      </c>
      <c r="F239" s="122">
        <f t="shared" si="118"/>
        <v>8634.120975156442</v>
      </c>
      <c r="G239" s="122">
        <f t="shared" si="118"/>
        <v>7893.7944502355558</v>
      </c>
      <c r="H239" s="122">
        <f t="shared" si="118"/>
        <v>8424.3620805054379</v>
      </c>
      <c r="I239" s="122">
        <f t="shared" si="118"/>
        <v>7790.3759142796889</v>
      </c>
      <c r="J239" s="122">
        <f t="shared" si="118"/>
        <v>8870.1142029107268</v>
      </c>
      <c r="K239" s="122">
        <f t="shared" si="118"/>
        <v>7719.3407001646774</v>
      </c>
      <c r="L239" s="122">
        <f t="shared" si="118"/>
        <v>8986.8970570289657</v>
      </c>
      <c r="M239" s="122">
        <f t="shared" si="118"/>
        <v>7889.9910522516684</v>
      </c>
      <c r="N239" s="122">
        <f t="shared" si="118"/>
        <v>9585.2712456259269</v>
      </c>
      <c r="O239" s="122">
        <f t="shared" si="118"/>
        <v>9974.8086649876423</v>
      </c>
      <c r="P239" s="122">
        <f t="shared" si="118"/>
        <v>7799.2585136149901</v>
      </c>
      <c r="Q239" s="122">
        <f t="shared" si="118"/>
        <v>8311.4216656681037</v>
      </c>
      <c r="R239" s="122">
        <f t="shared" ref="R239:V239" si="119">SUM(R240:R241)</f>
        <v>8170.9593403561394</v>
      </c>
      <c r="S239" s="122">
        <f t="shared" si="119"/>
        <v>8391.6969584089566</v>
      </c>
      <c r="T239" s="122">
        <f t="shared" si="119"/>
        <v>8721.7273928436061</v>
      </c>
      <c r="U239" s="122">
        <f t="shared" si="119"/>
        <v>9036.163912880118</v>
      </c>
      <c r="V239" s="122">
        <f t="shared" si="119"/>
        <v>8514.1676865466725</v>
      </c>
      <c r="W239" s="122">
        <f t="shared" ref="W239" si="120">SUM(W240:W241)</f>
        <v>9747.4424746980894</v>
      </c>
      <c r="DA239" s="130" t="s">
        <v>2486</v>
      </c>
    </row>
    <row r="240" spans="1:105" ht="12" customHeight="1" x14ac:dyDescent="0.25">
      <c r="A240" s="97" t="s">
        <v>204</v>
      </c>
      <c r="B240" s="98">
        <v>8858.2575035438713</v>
      </c>
      <c r="C240" s="98">
        <v>9154.8782140578678</v>
      </c>
      <c r="D240" s="98">
        <v>8691.3882016457501</v>
      </c>
      <c r="E240" s="98">
        <v>9236.6139907264969</v>
      </c>
      <c r="F240" s="98">
        <v>8556.2813386914386</v>
      </c>
      <c r="G240" s="98">
        <v>7823.4846458384518</v>
      </c>
      <c r="H240" s="98">
        <v>8351.0717983368031</v>
      </c>
      <c r="I240" s="98">
        <v>7723.8396852729866</v>
      </c>
      <c r="J240" s="98">
        <v>8795.104163929007</v>
      </c>
      <c r="K240" s="98">
        <v>7654.8907757466486</v>
      </c>
      <c r="L240" s="98">
        <v>8912.916805450106</v>
      </c>
      <c r="M240" s="98">
        <v>7826.1549204903949</v>
      </c>
      <c r="N240" s="98">
        <v>9508.316237770845</v>
      </c>
      <c r="O240" s="98">
        <v>9895.1265507612752</v>
      </c>
      <c r="P240" s="98">
        <v>7737.0430652514942</v>
      </c>
      <c r="Q240" s="98">
        <v>8245.2813196966927</v>
      </c>
      <c r="R240" s="98">
        <v>8106.8089302465587</v>
      </c>
      <c r="S240" s="98">
        <v>8326.5273559682482</v>
      </c>
      <c r="T240" s="98">
        <v>8654.2828844966261</v>
      </c>
      <c r="U240" s="98">
        <v>8967.2801928574518</v>
      </c>
      <c r="V240" s="98">
        <v>8449.361021159837</v>
      </c>
      <c r="W240" s="98">
        <v>9673.9412531319922</v>
      </c>
      <c r="DA240" s="63" t="s">
        <v>2487</v>
      </c>
    </row>
    <row r="241" spans="1:105" ht="12" customHeight="1" x14ac:dyDescent="0.25">
      <c r="A241" s="97" t="s">
        <v>53</v>
      </c>
      <c r="B241" s="98">
        <v>85.90287008087725</v>
      </c>
      <c r="C241" s="98">
        <v>87.630703098677216</v>
      </c>
      <c r="D241" s="98">
        <v>81.811381049448585</v>
      </c>
      <c r="E241" s="98">
        <v>84.769144149127868</v>
      </c>
      <c r="F241" s="98">
        <v>77.839636465003736</v>
      </c>
      <c r="G241" s="98">
        <v>70.309804397104315</v>
      </c>
      <c r="H241" s="98">
        <v>73.290282168634874</v>
      </c>
      <c r="I241" s="98">
        <v>66.536229006702229</v>
      </c>
      <c r="J241" s="98">
        <v>75.010038981720086</v>
      </c>
      <c r="K241" s="98">
        <v>64.449924418028473</v>
      </c>
      <c r="L241" s="98">
        <v>73.980251578860276</v>
      </c>
      <c r="M241" s="98">
        <v>63.836131761273379</v>
      </c>
      <c r="N241" s="98">
        <v>76.955007855081305</v>
      </c>
      <c r="O241" s="98">
        <v>79.682114226366821</v>
      </c>
      <c r="P241" s="98">
        <v>62.215448363495597</v>
      </c>
      <c r="Q241" s="98">
        <v>66.14034597141135</v>
      </c>
      <c r="R241" s="98">
        <v>64.15041010958025</v>
      </c>
      <c r="S241" s="98">
        <v>65.169602440708346</v>
      </c>
      <c r="T241" s="98">
        <v>67.444508346979461</v>
      </c>
      <c r="U241" s="98">
        <v>68.883720022665486</v>
      </c>
      <c r="V241" s="98">
        <v>64.806665386834652</v>
      </c>
      <c r="W241" s="98">
        <v>73.501221566096376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27.183645417929174</v>
      </c>
      <c r="C242" s="122">
        <f t="shared" si="121"/>
        <v>27.970788311047645</v>
      </c>
      <c r="D242" s="122">
        <f t="shared" si="121"/>
        <v>26.800499850645178</v>
      </c>
      <c r="E242" s="122">
        <f t="shared" si="121"/>
        <v>54.489883856649548</v>
      </c>
      <c r="F242" s="122">
        <f t="shared" si="121"/>
        <v>35.601967754330623</v>
      </c>
      <c r="G242" s="122">
        <f t="shared" si="121"/>
        <v>44.177592785383098</v>
      </c>
      <c r="H242" s="122">
        <f t="shared" si="121"/>
        <v>79.895878571249753</v>
      </c>
      <c r="I242" s="122">
        <f t="shared" si="121"/>
        <v>65.15742099669896</v>
      </c>
      <c r="J242" s="122">
        <f t="shared" si="121"/>
        <v>73.654035083046566</v>
      </c>
      <c r="K242" s="122">
        <f t="shared" si="121"/>
        <v>79.368656385188729</v>
      </c>
      <c r="L242" s="122">
        <f t="shared" si="121"/>
        <v>91.31980190979607</v>
      </c>
      <c r="M242" s="122">
        <f t="shared" si="121"/>
        <v>95.381553669234165</v>
      </c>
      <c r="N242" s="122">
        <f t="shared" si="121"/>
        <v>92.801945804094913</v>
      </c>
      <c r="O242" s="122">
        <f t="shared" si="121"/>
        <v>90.608251479520547</v>
      </c>
      <c r="P242" s="122">
        <f t="shared" si="121"/>
        <v>86.88059692155683</v>
      </c>
      <c r="Q242" s="122">
        <f t="shared" si="121"/>
        <v>81.52779066519517</v>
      </c>
      <c r="R242" s="122">
        <f t="shared" si="121"/>
        <v>79.547425657013832</v>
      </c>
      <c r="S242" s="122">
        <f t="shared" si="121"/>
        <v>75.052127415212638</v>
      </c>
      <c r="T242" s="122">
        <f t="shared" si="121"/>
        <v>67.930059384038344</v>
      </c>
      <c r="U242" s="122">
        <f t="shared" si="121"/>
        <v>72.116719465341518</v>
      </c>
      <c r="V242" s="122">
        <f t="shared" si="121"/>
        <v>81.15089907668461</v>
      </c>
      <c r="W242" s="122">
        <f t="shared" si="121"/>
        <v>97.21090564565192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27.183645417929174</v>
      </c>
      <c r="C243" s="98">
        <f>RES_hhdet_tesh!C86</f>
        <v>27.970788311047645</v>
      </c>
      <c r="D243" s="98">
        <f>RES_hhdet_tesh!D86</f>
        <v>26.800499850645178</v>
      </c>
      <c r="E243" s="98">
        <f>RES_hhdet_tesh!E86</f>
        <v>54.489883856649548</v>
      </c>
      <c r="F243" s="98">
        <f>RES_hhdet_tesh!F86</f>
        <v>35.601967754330623</v>
      </c>
      <c r="G243" s="98">
        <f>RES_hhdet_tesh!G86</f>
        <v>44.177592785383098</v>
      </c>
      <c r="H243" s="98">
        <f>RES_hhdet_tesh!H86</f>
        <v>79.895878571249753</v>
      </c>
      <c r="I243" s="98">
        <f>RES_hhdet_tesh!I86</f>
        <v>65.15742099669896</v>
      </c>
      <c r="J243" s="98">
        <f>RES_hhdet_tesh!J86</f>
        <v>73.654035083046566</v>
      </c>
      <c r="K243" s="98">
        <f>RES_hhdet_tesh!K86</f>
        <v>79.368656385188729</v>
      </c>
      <c r="L243" s="98">
        <f>RES_hhdet_tesh!L86</f>
        <v>91.31980190979607</v>
      </c>
      <c r="M243" s="98">
        <f>RES_hhdet_tesh!M86</f>
        <v>95.381553669234165</v>
      </c>
      <c r="N243" s="98">
        <f>RES_hhdet_tesh!N86</f>
        <v>92.801945804094913</v>
      </c>
      <c r="O243" s="98">
        <f>RES_hhdet_tesh!O86</f>
        <v>90.608251479520547</v>
      </c>
      <c r="P243" s="98">
        <f>RES_hhdet_tesh!P86</f>
        <v>86.88059692155683</v>
      </c>
      <c r="Q243" s="98">
        <f>RES_hhdet_tesh!Q86</f>
        <v>81.52779066519517</v>
      </c>
      <c r="R243" s="98">
        <f>RES_hhdet_tesh!R86</f>
        <v>79.547425657013832</v>
      </c>
      <c r="S243" s="98">
        <f>RES_hhdet_tesh!S86</f>
        <v>75.052127415212638</v>
      </c>
      <c r="T243" s="98">
        <f>RES_hhdet_tesh!T86</f>
        <v>67.930059384038344</v>
      </c>
      <c r="U243" s="98">
        <f>RES_hhdet_tesh!U86</f>
        <v>72.116719465341518</v>
      </c>
      <c r="V243" s="98">
        <f>RES_hhdet_tesh!V86</f>
        <v>81.15089907668461</v>
      </c>
      <c r="W243" s="98">
        <f>RES_hhdet_tesh!W86</f>
        <v>97.21090564565192</v>
      </c>
      <c r="DA243" s="63" t="s">
        <v>2490</v>
      </c>
    </row>
    <row r="244" spans="1:105" ht="12" customHeight="1" x14ac:dyDescent="0.25">
      <c r="A244" s="121" t="s">
        <v>55</v>
      </c>
      <c r="B244" s="122">
        <v>1592.9481516590608</v>
      </c>
      <c r="C244" s="122">
        <v>1593.1836644622533</v>
      </c>
      <c r="D244" s="122">
        <v>1644.6914567816641</v>
      </c>
      <c r="E244" s="122">
        <v>1706.2456420659739</v>
      </c>
      <c r="F244" s="122">
        <v>1755.9875965204615</v>
      </c>
      <c r="G244" s="122">
        <v>1701.3787131937302</v>
      </c>
      <c r="H244" s="122">
        <v>1712.2410734184803</v>
      </c>
      <c r="I244" s="122">
        <v>1846.8785890646343</v>
      </c>
      <c r="J244" s="122">
        <v>1785.9982823273012</v>
      </c>
      <c r="K244" s="122">
        <v>1727.3779045313743</v>
      </c>
      <c r="L244" s="122">
        <v>1826.0899193934615</v>
      </c>
      <c r="M244" s="122">
        <v>1913.1847601936647</v>
      </c>
      <c r="N244" s="122">
        <v>1731.2994013833813</v>
      </c>
      <c r="O244" s="122">
        <v>1720.4152810696246</v>
      </c>
      <c r="P244" s="122">
        <v>1924.7838074178801</v>
      </c>
      <c r="Q244" s="122">
        <v>1873.3109649794669</v>
      </c>
      <c r="R244" s="122">
        <v>1616.1476937664729</v>
      </c>
      <c r="S244" s="122">
        <v>1765.6655762019082</v>
      </c>
      <c r="T244" s="122">
        <v>2060.1637762289752</v>
      </c>
      <c r="U244" s="122">
        <v>1847.1660135920285</v>
      </c>
      <c r="V244" s="122">
        <v>1844.6604430238974</v>
      </c>
      <c r="W244" s="122">
        <v>1992.1301444119817</v>
      </c>
      <c r="DA244" s="130" t="s">
        <v>2491</v>
      </c>
    </row>
    <row r="245" spans="1:105" ht="12" customHeight="1" x14ac:dyDescent="0.25">
      <c r="A245" s="97" t="s">
        <v>132</v>
      </c>
      <c r="B245" s="98">
        <v>1559.9615516670206</v>
      </c>
      <c r="C245" s="98">
        <v>1579.1416942737699</v>
      </c>
      <c r="D245" s="98">
        <v>1598.6298521512426</v>
      </c>
      <c r="E245" s="98">
        <v>1774.3689598678588</v>
      </c>
      <c r="F245" s="98">
        <v>1724.2486975213208</v>
      </c>
      <c r="G245" s="98">
        <v>1628.8292391179</v>
      </c>
      <c r="H245" s="98">
        <v>1684.3585625385042</v>
      </c>
      <c r="I245" s="98">
        <v>1856.1730844937997</v>
      </c>
      <c r="J245" s="98">
        <v>1840.9140688429795</v>
      </c>
      <c r="K245" s="98">
        <v>1690.7527123260188</v>
      </c>
      <c r="L245" s="98">
        <v>1852.3817344825084</v>
      </c>
      <c r="M245" s="98">
        <v>1886.7745772701335</v>
      </c>
      <c r="N245" s="98">
        <v>1636.6059561756676</v>
      </c>
      <c r="O245" s="98">
        <v>1675.5381993516064</v>
      </c>
      <c r="P245" s="98">
        <v>2042.3297043184562</v>
      </c>
      <c r="Q245" s="98">
        <v>1939.2908123277125</v>
      </c>
      <c r="R245" s="98">
        <v>1585.8274324193142</v>
      </c>
      <c r="S245" s="98">
        <v>1750.2572546763511</v>
      </c>
      <c r="T245" s="98">
        <v>2098.8315788252385</v>
      </c>
      <c r="U245" s="98">
        <v>1839.0684336843121</v>
      </c>
      <c r="V245" s="98">
        <v>1824.8885518961226</v>
      </c>
      <c r="W245" s="98">
        <v>2004.4758392454</v>
      </c>
      <c r="DA245" s="63" t="s">
        <v>2492</v>
      </c>
    </row>
    <row r="246" spans="1:105" ht="12" customHeight="1" x14ac:dyDescent="0.25">
      <c r="A246" s="97" t="s">
        <v>131</v>
      </c>
      <c r="B246" s="98">
        <v>1559.9615516670201</v>
      </c>
      <c r="C246" s="98">
        <v>1579.1789712717925</v>
      </c>
      <c r="D246" s="98">
        <v>1598.6654015024449</v>
      </c>
      <c r="E246" s="98">
        <v>1774.3744246879949</v>
      </c>
      <c r="F246" s="98">
        <v>1724.2550068641713</v>
      </c>
      <c r="G246" s="98">
        <v>1628.7984556230804</v>
      </c>
      <c r="H246" s="98">
        <v>1684.1445921879447</v>
      </c>
      <c r="I246" s="98">
        <v>1855.6911166121622</v>
      </c>
      <c r="J246" s="98">
        <v>1840.3604077837297</v>
      </c>
      <c r="K246" s="98">
        <v>1690.3207155737302</v>
      </c>
      <c r="L246" s="98">
        <v>1851.9796903557342</v>
      </c>
      <c r="M246" s="98">
        <v>1886.4359899145154</v>
      </c>
      <c r="N246" s="98">
        <v>1636.547165396687</v>
      </c>
      <c r="O246" s="98">
        <v>1675.3439248141594</v>
      </c>
      <c r="P246" s="98">
        <v>2042.2365382679388</v>
      </c>
      <c r="Q246" s="98">
        <v>1939.2803781423179</v>
      </c>
      <c r="R246" s="98">
        <v>1586.3502899087041</v>
      </c>
      <c r="S246" s="98">
        <v>1751.6914004525827</v>
      </c>
      <c r="T246" s="98">
        <v>2098.0060364148571</v>
      </c>
      <c r="U246" s="98">
        <v>1839.503787432006</v>
      </c>
      <c r="V246" s="98">
        <v>1825.096106764433</v>
      </c>
      <c r="W246" s="98">
        <v>2003.6086786635651</v>
      </c>
      <c r="DA246" s="63" t="s">
        <v>2493</v>
      </c>
    </row>
    <row r="247" spans="1:105" ht="12" customHeight="1" x14ac:dyDescent="0.25">
      <c r="A247" s="100" t="s">
        <v>204</v>
      </c>
      <c r="B247" s="101">
        <v>678.17332762449587</v>
      </c>
      <c r="C247" s="101">
        <v>652.89420478460352</v>
      </c>
      <c r="D247" s="101">
        <v>680.14601360504048</v>
      </c>
      <c r="E247" s="101">
        <v>755.2017077704603</v>
      </c>
      <c r="F247" s="101">
        <v>783.79473863375301</v>
      </c>
      <c r="G247" s="101">
        <v>728.10562850091719</v>
      </c>
      <c r="H247" s="101">
        <v>746.80751539744506</v>
      </c>
      <c r="I247" s="101">
        <v>913.53640963444661</v>
      </c>
      <c r="J247" s="101">
        <v>819.82269916262931</v>
      </c>
      <c r="K247" s="101">
        <v>761.2384504804993</v>
      </c>
      <c r="L247" s="101">
        <v>829.36129879645569</v>
      </c>
      <c r="M247" s="101">
        <v>878.23884518005832</v>
      </c>
      <c r="N247" s="101">
        <v>765.29770771533015</v>
      </c>
      <c r="O247" s="101">
        <v>819.55085634139618</v>
      </c>
      <c r="P247" s="101">
        <v>900.57229663124053</v>
      </c>
      <c r="Q247" s="101">
        <v>843.55236983107477</v>
      </c>
      <c r="R247" s="101">
        <v>695.68104056107268</v>
      </c>
      <c r="S247" s="101">
        <v>815.86594579808889</v>
      </c>
      <c r="T247" s="101">
        <v>900.17335295297335</v>
      </c>
      <c r="U247" s="101">
        <v>795.99842663203606</v>
      </c>
      <c r="V247" s="101">
        <v>743.7058760973249</v>
      </c>
      <c r="W247" s="101">
        <v>909.26879248030093</v>
      </c>
      <c r="DA247" s="131" t="s">
        <v>2494</v>
      </c>
    </row>
    <row r="248" spans="1:105" ht="12" customHeight="1" x14ac:dyDescent="0.25">
      <c r="A248" s="103" t="s">
        <v>52</v>
      </c>
      <c r="B248" s="104">
        <v>881.78822404252412</v>
      </c>
      <c r="C248" s="104">
        <v>926.28476648718902</v>
      </c>
      <c r="D248" s="104">
        <v>918.51938789740416</v>
      </c>
      <c r="E248" s="104">
        <v>1019.1727169175347</v>
      </c>
      <c r="F248" s="104">
        <v>940.46026823041825</v>
      </c>
      <c r="G248" s="104">
        <v>900.69282712216329</v>
      </c>
      <c r="H248" s="104">
        <v>937.3370767904994</v>
      </c>
      <c r="I248" s="104">
        <v>942.15470697771548</v>
      </c>
      <c r="J248" s="104">
        <v>1020.5377086211004</v>
      </c>
      <c r="K248" s="104">
        <v>929.08226509323072</v>
      </c>
      <c r="L248" s="104">
        <v>1022.6183915592782</v>
      </c>
      <c r="M248" s="104">
        <v>1008.1971447344571</v>
      </c>
      <c r="N248" s="104">
        <v>871.24945768135717</v>
      </c>
      <c r="O248" s="104">
        <v>855.79306847276337</v>
      </c>
      <c r="P248" s="104">
        <v>1141.6642416366981</v>
      </c>
      <c r="Q248" s="104">
        <v>1095.728008311243</v>
      </c>
      <c r="R248" s="104">
        <v>890.66924934763119</v>
      </c>
      <c r="S248" s="104">
        <v>935.82545465449357</v>
      </c>
      <c r="T248" s="104">
        <v>1197.8326834618838</v>
      </c>
      <c r="U248" s="104">
        <v>1043.50536079997</v>
      </c>
      <c r="V248" s="104">
        <v>1081.390230667108</v>
      </c>
      <c r="W248" s="104">
        <v>1094.3398861832643</v>
      </c>
      <c r="DA248" s="132" t="s">
        <v>2495</v>
      </c>
    </row>
    <row r="249" spans="1:105" ht="12" customHeight="1" x14ac:dyDescent="0.25">
      <c r="A249" s="106" t="s">
        <v>124</v>
      </c>
      <c r="B249" s="101">
        <v>1687.4151164502709</v>
      </c>
      <c r="C249" s="101">
        <v>1613.5944605116679</v>
      </c>
      <c r="D249" s="101">
        <v>1629.9766781778287</v>
      </c>
      <c r="E249" s="101">
        <v>1408.396726391092</v>
      </c>
      <c r="F249" s="101">
        <v>1977.5276451086245</v>
      </c>
      <c r="G249" s="101">
        <v>1737.2072147823146</v>
      </c>
      <c r="H249" s="101">
        <v>1857.3741664940126</v>
      </c>
      <c r="I249" s="101">
        <v>1558.383656072129</v>
      </c>
      <c r="J249" s="101">
        <v>1795.3028233649454</v>
      </c>
      <c r="K249" s="101">
        <v>1756.1537163509038</v>
      </c>
      <c r="L249" s="101">
        <v>1833.5001879276751</v>
      </c>
      <c r="M249" s="101">
        <v>1997.5246704349222</v>
      </c>
      <c r="N249" s="101">
        <v>1825.6441305275473</v>
      </c>
      <c r="O249" s="101">
        <v>1632.994993065168</v>
      </c>
      <c r="P249" s="101">
        <v>1732.5985800299939</v>
      </c>
      <c r="Q249" s="101">
        <v>1374.3727974657702</v>
      </c>
      <c r="R249" s="101">
        <v>1825.0860123354555</v>
      </c>
      <c r="S249" s="101">
        <v>1492.6279664012375</v>
      </c>
      <c r="T249" s="101">
        <v>2121.4279657766738</v>
      </c>
      <c r="U249" s="101">
        <v>1914.0657366462574</v>
      </c>
      <c r="V249" s="101">
        <v>2086.9379225583648</v>
      </c>
      <c r="W249" s="101">
        <v>1876.0405130824415</v>
      </c>
      <c r="DA249" s="131" t="s">
        <v>2496</v>
      </c>
    </row>
    <row r="250" spans="1:105" ht="12" customHeight="1" x14ac:dyDescent="0.25">
      <c r="A250" s="107" t="s">
        <v>123</v>
      </c>
      <c r="B250" s="104">
        <v>1687.4151164502707</v>
      </c>
      <c r="C250" s="104">
        <v>1613.549073559494</v>
      </c>
      <c r="D250" s="104">
        <v>1629.8154757094946</v>
      </c>
      <c r="E250" s="104">
        <v>1408.1736105685122</v>
      </c>
      <c r="F250" s="104">
        <v>1976.8690657977716</v>
      </c>
      <c r="G250" s="104">
        <v>1736.9512057071061</v>
      </c>
      <c r="H250" s="104">
        <v>1856.9924810504999</v>
      </c>
      <c r="I250" s="104">
        <v>1558.4893268736494</v>
      </c>
      <c r="J250" s="104">
        <v>1794.928514607368</v>
      </c>
      <c r="K250" s="104">
        <v>1755.7841063816695</v>
      </c>
      <c r="L250" s="104">
        <v>1833.184221583535</v>
      </c>
      <c r="M250" s="104">
        <v>1997.0903785698963</v>
      </c>
      <c r="N250" s="104">
        <v>1825.3396067811002</v>
      </c>
      <c r="O250" s="104">
        <v>1632.7771528919393</v>
      </c>
      <c r="P250" s="104">
        <v>1735.4769909964575</v>
      </c>
      <c r="Q250" s="104">
        <v>1375.8250192105072</v>
      </c>
      <c r="R250" s="104">
        <v>1822.5945639431463</v>
      </c>
      <c r="S250" s="104">
        <v>1497.1394651096448</v>
      </c>
      <c r="T250" s="104">
        <v>2118.8007578635561</v>
      </c>
      <c r="U250" s="104">
        <v>1913.0552657166982</v>
      </c>
      <c r="V250" s="104">
        <v>2086.0155607270922</v>
      </c>
      <c r="W250" s="104">
        <v>1876.4516880381054</v>
      </c>
      <c r="DA250" s="132" t="s">
        <v>2497</v>
      </c>
    </row>
    <row r="251" spans="1:105" ht="12" customHeight="1" x14ac:dyDescent="0.25">
      <c r="A251" s="108" t="s">
        <v>50</v>
      </c>
      <c r="B251" s="98">
        <v>733.94170463212026</v>
      </c>
      <c r="C251" s="98">
        <v>667.23573037638425</v>
      </c>
      <c r="D251" s="98">
        <v>693.52666547502247</v>
      </c>
      <c r="E251" s="98">
        <v>597.48986194412964</v>
      </c>
      <c r="F251" s="98">
        <v>900.29027619530234</v>
      </c>
      <c r="G251" s="98">
        <v>777.15710749995992</v>
      </c>
      <c r="H251" s="98">
        <v>824.98359114970867</v>
      </c>
      <c r="I251" s="98">
        <v>766.09838888899401</v>
      </c>
      <c r="J251" s="98">
        <v>799.06070444178908</v>
      </c>
      <c r="K251" s="98">
        <v>791.48950263702204</v>
      </c>
      <c r="L251" s="98">
        <v>820.69407984948771</v>
      </c>
      <c r="M251" s="98">
        <v>931.11216215495051</v>
      </c>
      <c r="N251" s="98">
        <v>855.82751964185002</v>
      </c>
      <c r="O251" s="98">
        <v>798.3099663433469</v>
      </c>
      <c r="P251" s="98">
        <v>759.734106188787</v>
      </c>
      <c r="Q251" s="98">
        <v>590.24386447008987</v>
      </c>
      <c r="R251" s="98">
        <v>801.02317533294058</v>
      </c>
      <c r="S251" s="98">
        <v>694.5789329806147</v>
      </c>
      <c r="T251" s="98">
        <v>909.86606096244554</v>
      </c>
      <c r="U251" s="98">
        <v>829.63604689708347</v>
      </c>
      <c r="V251" s="98">
        <v>857.49896298482281</v>
      </c>
      <c r="W251" s="98">
        <v>850.23190456468069</v>
      </c>
      <c r="DA251" s="63" t="s">
        <v>2498</v>
      </c>
    </row>
    <row r="252" spans="1:105" ht="12" customHeight="1" x14ac:dyDescent="0.25">
      <c r="A252" s="108" t="s">
        <v>52</v>
      </c>
      <c r="B252" s="98">
        <v>953.47341181815057</v>
      </c>
      <c r="C252" s="98">
        <v>946.31334318310996</v>
      </c>
      <c r="D252" s="98">
        <v>936.28881023447229</v>
      </c>
      <c r="E252" s="98">
        <v>810.6837486243827</v>
      </c>
      <c r="F252" s="98">
        <v>1076.5787896024692</v>
      </c>
      <c r="G252" s="98">
        <v>959.79409820714613</v>
      </c>
      <c r="H252" s="98">
        <v>1032.0088899007915</v>
      </c>
      <c r="I252" s="98">
        <v>792.39093798465547</v>
      </c>
      <c r="J252" s="98">
        <v>995.86781016557916</v>
      </c>
      <c r="K252" s="98">
        <v>964.29460374464736</v>
      </c>
      <c r="L252" s="98">
        <v>1012.4901417340468</v>
      </c>
      <c r="M252" s="98">
        <v>1065.978216414946</v>
      </c>
      <c r="N252" s="98">
        <v>969.51208713925018</v>
      </c>
      <c r="O252" s="98">
        <v>834.46718654859228</v>
      </c>
      <c r="P252" s="98">
        <v>975.74288480767052</v>
      </c>
      <c r="Q252" s="98">
        <v>785.58115474041745</v>
      </c>
      <c r="R252" s="98">
        <v>1021.571388610206</v>
      </c>
      <c r="S252" s="98">
        <v>802.56053212902998</v>
      </c>
      <c r="T252" s="98">
        <v>1208.934696901111</v>
      </c>
      <c r="U252" s="98">
        <v>1083.4192188196148</v>
      </c>
      <c r="V252" s="98">
        <v>1228.5165977422696</v>
      </c>
      <c r="W252" s="98">
        <v>1026.2197834734247</v>
      </c>
      <c r="DA252" s="63" t="s">
        <v>2499</v>
      </c>
    </row>
    <row r="253" spans="1:105" ht="12" customHeight="1" x14ac:dyDescent="0.25">
      <c r="A253" s="106" t="s">
        <v>122</v>
      </c>
      <c r="B253" s="101">
        <v>1590.4293431313013</v>
      </c>
      <c r="C253" s="101">
        <v>1596.6594260585284</v>
      </c>
      <c r="D253" s="101">
        <v>1673.3615322395558</v>
      </c>
      <c r="E253" s="101">
        <v>1709.484845500318</v>
      </c>
      <c r="F253" s="101">
        <v>1744.700464041332</v>
      </c>
      <c r="G253" s="101">
        <v>1747.9736454299555</v>
      </c>
      <c r="H253" s="101">
        <v>1715.8492072175043</v>
      </c>
      <c r="I253" s="101">
        <v>1871.7085466498249</v>
      </c>
      <c r="J253" s="101">
        <v>1736.0615439154678</v>
      </c>
      <c r="K253" s="101">
        <v>1760.3479651946795</v>
      </c>
      <c r="L253" s="101">
        <v>1798.0475671978666</v>
      </c>
      <c r="M253" s="101">
        <v>1934.4588528179365</v>
      </c>
      <c r="N253" s="101">
        <v>1846.863608270193</v>
      </c>
      <c r="O253" s="101">
        <v>1811.9326139793845</v>
      </c>
      <c r="P253" s="101">
        <v>1643.1538038335991</v>
      </c>
      <c r="Q253" s="101">
        <v>1700.6756118238782</v>
      </c>
      <c r="R253" s="101">
        <v>1717.3282501236401</v>
      </c>
      <c r="S253" s="101">
        <v>1847.2828539695215</v>
      </c>
      <c r="T253" s="101">
        <v>1936.5332216827674</v>
      </c>
      <c r="U253" s="101">
        <v>1858.5968729564656</v>
      </c>
      <c r="V253" s="101">
        <v>1857.017252111269</v>
      </c>
      <c r="W253" s="101">
        <v>1987.2886939823077</v>
      </c>
      <c r="DA253" s="131" t="s">
        <v>2500</v>
      </c>
    </row>
    <row r="254" spans="1:105" ht="12" customHeight="1" x14ac:dyDescent="0.25">
      <c r="A254" s="107" t="s">
        <v>121</v>
      </c>
      <c r="B254" s="104">
        <v>1590.4293431313008</v>
      </c>
      <c r="C254" s="104">
        <v>1597.1998095250647</v>
      </c>
      <c r="D254" s="104">
        <v>1674.0349236704624</v>
      </c>
      <c r="E254" s="104">
        <v>1710.5247764890062</v>
      </c>
      <c r="F254" s="104">
        <v>1745.4597744003006</v>
      </c>
      <c r="G254" s="104">
        <v>1748.588941421342</v>
      </c>
      <c r="H254" s="104">
        <v>1715.9208723414599</v>
      </c>
      <c r="I254" s="104">
        <v>1871.0670277297702</v>
      </c>
      <c r="J254" s="104">
        <v>1735.5505142520371</v>
      </c>
      <c r="K254" s="104">
        <v>1760.0746012012203</v>
      </c>
      <c r="L254" s="104">
        <v>1797.9227138010822</v>
      </c>
      <c r="M254" s="104">
        <v>1934.2683069497193</v>
      </c>
      <c r="N254" s="104">
        <v>1846.7746899927831</v>
      </c>
      <c r="O254" s="104">
        <v>1812.3497085757567</v>
      </c>
      <c r="P254" s="104">
        <v>1645.4614590092699</v>
      </c>
      <c r="Q254" s="104">
        <v>1704.5727677397947</v>
      </c>
      <c r="R254" s="104">
        <v>1719.4144541766489</v>
      </c>
      <c r="S254" s="104">
        <v>1846.0007678461236</v>
      </c>
      <c r="T254" s="104">
        <v>1936.4481062336595</v>
      </c>
      <c r="U254" s="104">
        <v>1857.309016525769</v>
      </c>
      <c r="V254" s="104">
        <v>1856.1231270904918</v>
      </c>
      <c r="W254" s="104">
        <v>1982.5761086759828</v>
      </c>
      <c r="DA254" s="132" t="s">
        <v>2501</v>
      </c>
    </row>
    <row r="255" spans="1:105" ht="12" customHeight="1" x14ac:dyDescent="0.25">
      <c r="A255" s="108" t="s">
        <v>53</v>
      </c>
      <c r="B255" s="98">
        <v>691.83508355197353</v>
      </c>
      <c r="C255" s="98">
        <v>659.76559584086522</v>
      </c>
      <c r="D255" s="98">
        <v>712.52948206199244</v>
      </c>
      <c r="E255" s="98">
        <v>727.58787247712826</v>
      </c>
      <c r="F255" s="98">
        <v>793.55810346090846</v>
      </c>
      <c r="G255" s="98">
        <v>781.76543745044421</v>
      </c>
      <c r="H255" s="98">
        <v>759.77603759598639</v>
      </c>
      <c r="I255" s="98">
        <v>922.04444576832543</v>
      </c>
      <c r="J255" s="98">
        <v>770.66259231149957</v>
      </c>
      <c r="K255" s="98">
        <v>792.98836182396997</v>
      </c>
      <c r="L255" s="98">
        <v>803.31118726632803</v>
      </c>
      <c r="M255" s="98">
        <v>904.27000754802737</v>
      </c>
      <c r="N255" s="98">
        <v>867.01904547806964</v>
      </c>
      <c r="O255" s="98">
        <v>890.3675279157909</v>
      </c>
      <c r="P255" s="98">
        <v>712.63237902932519</v>
      </c>
      <c r="Q255" s="98">
        <v>735.2951684993991</v>
      </c>
      <c r="R255" s="98">
        <v>751.84840334808428</v>
      </c>
      <c r="S255" s="98">
        <v>861.22316895418317</v>
      </c>
      <c r="T255" s="98">
        <v>827.64981646813897</v>
      </c>
      <c r="U255" s="98">
        <v>801.01840359395283</v>
      </c>
      <c r="V255" s="98">
        <v>749.30483893452504</v>
      </c>
      <c r="W255" s="98">
        <v>887.92480745928663</v>
      </c>
      <c r="DA255" s="63" t="s">
        <v>2502</v>
      </c>
    </row>
    <row r="256" spans="1:105" ht="12" customHeight="1" x14ac:dyDescent="0.25">
      <c r="A256" s="108" t="s">
        <v>52</v>
      </c>
      <c r="B256" s="98">
        <v>898.59425957932729</v>
      </c>
      <c r="C256" s="98">
        <v>937.43421368419945</v>
      </c>
      <c r="D256" s="98">
        <v>961.50544160846994</v>
      </c>
      <c r="E256" s="98">
        <v>982.9369040118778</v>
      </c>
      <c r="F256" s="98">
        <v>951.90167093939226</v>
      </c>
      <c r="G256" s="98">
        <v>966.82350397089795</v>
      </c>
      <c r="H256" s="98">
        <v>956.14483474547342</v>
      </c>
      <c r="I256" s="98">
        <v>949.02258196144476</v>
      </c>
      <c r="J256" s="98">
        <v>964.88792194053747</v>
      </c>
      <c r="K256" s="98">
        <v>967.08623937725054</v>
      </c>
      <c r="L256" s="98">
        <v>994.61152653475403</v>
      </c>
      <c r="M256" s="98">
        <v>1029.9982994016918</v>
      </c>
      <c r="N256" s="98">
        <v>979.75564451471359</v>
      </c>
      <c r="O256" s="98">
        <v>921.98218065996593</v>
      </c>
      <c r="P256" s="98">
        <v>932.82907997994437</v>
      </c>
      <c r="Q256" s="98">
        <v>969.27759924039572</v>
      </c>
      <c r="R256" s="98">
        <v>967.56605082856436</v>
      </c>
      <c r="S256" s="98">
        <v>984.77759889194056</v>
      </c>
      <c r="T256" s="98">
        <v>1108.7982897655204</v>
      </c>
      <c r="U256" s="98">
        <v>1056.2906129318164</v>
      </c>
      <c r="V256" s="98">
        <v>1106.8182881559669</v>
      </c>
      <c r="W256" s="98">
        <v>1094.6513012166963</v>
      </c>
      <c r="DA256" s="63" t="s">
        <v>2503</v>
      </c>
    </row>
    <row r="257" spans="1:105" ht="12" customHeight="1" x14ac:dyDescent="0.25">
      <c r="A257" s="121" t="s">
        <v>54</v>
      </c>
      <c r="B257" s="122">
        <v>618.22906381496944</v>
      </c>
      <c r="C257" s="122">
        <v>642.44612240437857</v>
      </c>
      <c r="D257" s="122">
        <v>659.97914899307887</v>
      </c>
      <c r="E257" s="122">
        <v>675.62825017011096</v>
      </c>
      <c r="F257" s="122">
        <v>697.12270609885502</v>
      </c>
      <c r="G257" s="122">
        <v>712.95235193773158</v>
      </c>
      <c r="H257" s="122">
        <v>699.73947851624644</v>
      </c>
      <c r="I257" s="122">
        <v>661.77561573636069</v>
      </c>
      <c r="J257" s="122">
        <v>631.87987291212755</v>
      </c>
      <c r="K257" s="122">
        <v>629.38878746684111</v>
      </c>
      <c r="L257" s="122">
        <v>645.56210050037112</v>
      </c>
      <c r="M257" s="122">
        <v>592.96375327320845</v>
      </c>
      <c r="N257" s="122">
        <v>601.36939489279462</v>
      </c>
      <c r="O257" s="122">
        <v>599.06247534486715</v>
      </c>
      <c r="P257" s="122">
        <v>572.8653361406524</v>
      </c>
      <c r="Q257" s="122">
        <v>549.59855527813681</v>
      </c>
      <c r="R257" s="122">
        <v>530.69342796231501</v>
      </c>
      <c r="S257" s="122">
        <v>570.06229328811219</v>
      </c>
      <c r="T257" s="122">
        <v>544.33404760864471</v>
      </c>
      <c r="U257" s="122">
        <v>545.82825159364222</v>
      </c>
      <c r="V257" s="122">
        <v>536.5295692605057</v>
      </c>
      <c r="W257" s="122">
        <v>565.63626848940544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618.22906381496944</v>
      </c>
      <c r="C260" s="33">
        <v>642.44612240437857</v>
      </c>
      <c r="D260" s="33">
        <v>659.97914899307887</v>
      </c>
      <c r="E260" s="33">
        <v>675.62825017011096</v>
      </c>
      <c r="F260" s="33">
        <v>697.12270609885502</v>
      </c>
      <c r="G260" s="33">
        <v>712.95235193773158</v>
      </c>
      <c r="H260" s="33">
        <v>699.73947851624644</v>
      </c>
      <c r="I260" s="33">
        <v>661.77561573636069</v>
      </c>
      <c r="J260" s="33">
        <v>631.87987291212755</v>
      </c>
      <c r="K260" s="33">
        <v>629.38878746684111</v>
      </c>
      <c r="L260" s="33">
        <v>645.56210050037112</v>
      </c>
      <c r="M260" s="33">
        <v>592.96375327320845</v>
      </c>
      <c r="N260" s="33">
        <v>601.36939489279462</v>
      </c>
      <c r="O260" s="33">
        <v>599.06247534486715</v>
      </c>
      <c r="P260" s="33">
        <v>572.8653361406524</v>
      </c>
      <c r="Q260" s="33">
        <v>549.59855527813681</v>
      </c>
      <c r="R260" s="33">
        <v>530.69342796231501</v>
      </c>
      <c r="S260" s="33">
        <v>570.06229328811219</v>
      </c>
      <c r="T260" s="33">
        <v>544.33404760864471</v>
      </c>
      <c r="U260" s="33">
        <v>545.82825159364222</v>
      </c>
      <c r="V260" s="33">
        <v>536.5295692605057</v>
      </c>
      <c r="W260" s="33">
        <v>565.63626848940544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68.829992702930653</v>
      </c>
      <c r="C262" s="117">
        <f t="shared" si="122"/>
        <v>61.690688384582337</v>
      </c>
      <c r="D262" s="117">
        <f t="shared" si="122"/>
        <v>52.267777317939213</v>
      </c>
      <c r="E262" s="117">
        <f t="shared" si="122"/>
        <v>40.567124231218457</v>
      </c>
      <c r="F262" s="117">
        <f t="shared" si="122"/>
        <v>52.465522349008005</v>
      </c>
      <c r="G262" s="117">
        <f t="shared" si="122"/>
        <v>41.971698195181844</v>
      </c>
      <c r="H262" s="117">
        <f t="shared" si="122"/>
        <v>39.22337438630472</v>
      </c>
      <c r="I262" s="117">
        <f t="shared" si="122"/>
        <v>29.163145365290614</v>
      </c>
      <c r="J262" s="117">
        <f t="shared" si="122"/>
        <v>31.606281812599292</v>
      </c>
      <c r="K262" s="117">
        <f t="shared" si="122"/>
        <v>29.763957514693637</v>
      </c>
      <c r="L262" s="117">
        <f t="shared" si="122"/>
        <v>30.250805124432979</v>
      </c>
      <c r="M262" s="117">
        <f t="shared" si="122"/>
        <v>30.833620756758766</v>
      </c>
      <c r="N262" s="117">
        <f t="shared" si="122"/>
        <v>24.879474580317279</v>
      </c>
      <c r="O262" s="117">
        <f t="shared" si="122"/>
        <v>18.007318390915874</v>
      </c>
      <c r="P262" s="117">
        <f t="shared" si="122"/>
        <v>15.483203813718379</v>
      </c>
      <c r="Q262" s="117">
        <f t="shared" si="122"/>
        <v>10.269576355105722</v>
      </c>
      <c r="R262" s="117">
        <f t="shared" ref="R262:V262" si="123">R263+R266+R268+R281</f>
        <v>11.518531043558202</v>
      </c>
      <c r="S262" s="117">
        <f t="shared" si="123"/>
        <v>10.271275105601458</v>
      </c>
      <c r="T262" s="117">
        <f t="shared" si="123"/>
        <v>18.599617952829298</v>
      </c>
      <c r="U262" s="117">
        <f t="shared" si="123"/>
        <v>19.107430769267797</v>
      </c>
      <c r="V262" s="117">
        <f t="shared" si="123"/>
        <v>21.829760884340892</v>
      </c>
      <c r="W262" s="117">
        <f t="shared" ref="W262" si="124">W263+W266+W268+W281</f>
        <v>20.462689648995518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68.829992702930653</v>
      </c>
      <c r="C268" s="122">
        <v>61.690688384582337</v>
      </c>
      <c r="D268" s="122">
        <v>52.267777317939213</v>
      </c>
      <c r="E268" s="122">
        <v>40.567124231218457</v>
      </c>
      <c r="F268" s="122">
        <v>52.465522349008005</v>
      </c>
      <c r="G268" s="122">
        <v>41.971698195181844</v>
      </c>
      <c r="H268" s="122">
        <v>39.22337438630472</v>
      </c>
      <c r="I268" s="122">
        <v>29.163145365290614</v>
      </c>
      <c r="J268" s="122">
        <v>31.606281812599292</v>
      </c>
      <c r="K268" s="122">
        <v>29.763957514693637</v>
      </c>
      <c r="L268" s="122">
        <v>30.250805124432979</v>
      </c>
      <c r="M268" s="122">
        <v>30.833620756758766</v>
      </c>
      <c r="N268" s="122">
        <v>24.879474580317279</v>
      </c>
      <c r="O268" s="122">
        <v>18.007318390915874</v>
      </c>
      <c r="P268" s="122">
        <v>15.483203813718379</v>
      </c>
      <c r="Q268" s="122">
        <v>10.269576355105722</v>
      </c>
      <c r="R268" s="122">
        <v>11.518531043558202</v>
      </c>
      <c r="S268" s="122">
        <v>10.271275105601458</v>
      </c>
      <c r="T268" s="122">
        <v>18.599617952829298</v>
      </c>
      <c r="U268" s="122">
        <v>19.107430769267797</v>
      </c>
      <c r="V268" s="122">
        <v>21.829760884340892</v>
      </c>
      <c r="W268" s="122">
        <v>20.462689648995518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572.73223882633988</v>
      </c>
      <c r="C273" s="101">
        <v>545.817637823366</v>
      </c>
      <c r="D273" s="101">
        <v>549.41472927933273</v>
      </c>
      <c r="E273" s="101">
        <v>471.69118735218746</v>
      </c>
      <c r="F273" s="101">
        <v>657.45314759996052</v>
      </c>
      <c r="G273" s="101">
        <v>572.88172186148927</v>
      </c>
      <c r="H273" s="101">
        <v>607.22709195076368</v>
      </c>
      <c r="I273" s="101">
        <v>507.27047291560757</v>
      </c>
      <c r="J273" s="101">
        <v>583.46672030942614</v>
      </c>
      <c r="K273" s="101">
        <v>569.25308238707294</v>
      </c>
      <c r="L273" s="101">
        <v>591.99196753511694</v>
      </c>
      <c r="M273" s="101">
        <v>641.63908101584968</v>
      </c>
      <c r="N273" s="101">
        <v>582.72754764085516</v>
      </c>
      <c r="O273" s="101">
        <v>519.03852885541335</v>
      </c>
      <c r="P273" s="101">
        <v>548.57568600244144</v>
      </c>
      <c r="Q273" s="101">
        <v>432.71334250513837</v>
      </c>
      <c r="R273" s="101">
        <v>565.34588099406176</v>
      </c>
      <c r="S273" s="101">
        <v>436.02575139626356</v>
      </c>
      <c r="T273" s="101">
        <v>586.93177332392008</v>
      </c>
      <c r="U273" s="101">
        <v>516.44562489363932</v>
      </c>
      <c r="V273" s="101">
        <v>557.32573340750105</v>
      </c>
      <c r="W273" s="101">
        <v>498.55716717910906</v>
      </c>
      <c r="DA273" s="131" t="s">
        <v>2664</v>
      </c>
    </row>
    <row r="274" spans="1:105" ht="12" customHeight="1" x14ac:dyDescent="0.25">
      <c r="A274" s="107" t="s">
        <v>123</v>
      </c>
      <c r="B274" s="104">
        <v>249.1100568935567</v>
      </c>
      <c r="C274" s="104">
        <v>224.73514255492788</v>
      </c>
      <c r="D274" s="104">
        <v>232.15989003677365</v>
      </c>
      <c r="E274" s="104">
        <v>198.55579069148763</v>
      </c>
      <c r="F274" s="104">
        <v>296.48951578601634</v>
      </c>
      <c r="G274" s="104">
        <v>254.92298051485778</v>
      </c>
      <c r="H274" s="104">
        <v>269.0378159324776</v>
      </c>
      <c r="I274" s="104">
        <v>249.52431111309525</v>
      </c>
      <c r="J274" s="104">
        <v>259.31554442800069</v>
      </c>
      <c r="K274" s="104">
        <v>256.01651656212357</v>
      </c>
      <c r="L274" s="104">
        <v>264.55184935476495</v>
      </c>
      <c r="M274" s="104">
        <v>298.32887113098752</v>
      </c>
      <c r="N274" s="104">
        <v>272.84137854774053</v>
      </c>
      <c r="O274" s="104">
        <v>253.91143688452109</v>
      </c>
      <c r="P274" s="104">
        <v>240.95263309816724</v>
      </c>
      <c r="Q274" s="104">
        <v>186.84279693293004</v>
      </c>
      <c r="R274" s="104">
        <v>241.95025704777237</v>
      </c>
      <c r="S274" s="104">
        <v>206.15188430196343</v>
      </c>
      <c r="T274" s="104">
        <v>248.34113475819211</v>
      </c>
      <c r="U274" s="104">
        <v>222.71923227550707</v>
      </c>
      <c r="V274" s="104">
        <v>228.33201725160043</v>
      </c>
      <c r="W274" s="104">
        <v>226.22132185955681</v>
      </c>
      <c r="DA274" s="132" t="s">
        <v>2665</v>
      </c>
    </row>
    <row r="275" spans="1:105" ht="12" customHeight="1" x14ac:dyDescent="0.25">
      <c r="A275" s="108" t="s">
        <v>50</v>
      </c>
      <c r="B275" s="98">
        <v>249.1100568935567</v>
      </c>
      <c r="C275" s="98">
        <v>224.73514255492788</v>
      </c>
      <c r="D275" s="98">
        <v>232.15989003677365</v>
      </c>
      <c r="E275" s="98">
        <v>198.55579069148763</v>
      </c>
      <c r="F275" s="98">
        <v>296.48951578601634</v>
      </c>
      <c r="G275" s="98">
        <v>254.92298051485778</v>
      </c>
      <c r="H275" s="98">
        <v>269.0378159324776</v>
      </c>
      <c r="I275" s="98">
        <v>249.52431111309525</v>
      </c>
      <c r="J275" s="98">
        <v>259.31554442800069</v>
      </c>
      <c r="K275" s="98">
        <v>256.01651656212357</v>
      </c>
      <c r="L275" s="98">
        <v>264.55184935476495</v>
      </c>
      <c r="M275" s="98">
        <v>298.32887113098752</v>
      </c>
      <c r="N275" s="98">
        <v>272.84137854774053</v>
      </c>
      <c r="O275" s="98">
        <v>253.91143688452109</v>
      </c>
      <c r="P275" s="98">
        <v>240.95263309816724</v>
      </c>
      <c r="Q275" s="98">
        <v>186.84279693293004</v>
      </c>
      <c r="R275" s="98">
        <v>241.95025704777237</v>
      </c>
      <c r="S275" s="98">
        <v>206.15188430196343</v>
      </c>
      <c r="T275" s="98">
        <v>248.34113475819211</v>
      </c>
      <c r="U275" s="98">
        <v>222.71923227550707</v>
      </c>
      <c r="V275" s="98">
        <v>228.33201725160043</v>
      </c>
      <c r="W275" s="98">
        <v>226.22132185955681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243.53448564927382</v>
      </c>
      <c r="C286" s="118">
        <f t="shared" si="129"/>
        <v>245.27263784291617</v>
      </c>
      <c r="D286" s="118">
        <f t="shared" si="129"/>
        <v>227.68213558694191</v>
      </c>
      <c r="E286" s="118">
        <f t="shared" si="129"/>
        <v>232.76076851158231</v>
      </c>
      <c r="F286" s="118">
        <f t="shared" si="129"/>
        <v>212.39434242976733</v>
      </c>
      <c r="G286" s="118">
        <f t="shared" si="129"/>
        <v>190.2818505574902</v>
      </c>
      <c r="H286" s="118">
        <f t="shared" si="129"/>
        <v>194.73767205017711</v>
      </c>
      <c r="I286" s="118">
        <f t="shared" si="129"/>
        <v>179.36435609684392</v>
      </c>
      <c r="J286" s="118">
        <f t="shared" si="129"/>
        <v>194.49366383943268</v>
      </c>
      <c r="K286" s="118">
        <f t="shared" si="129"/>
        <v>169.676440457887</v>
      </c>
      <c r="L286" s="118">
        <f t="shared" si="129"/>
        <v>188.4280135142161</v>
      </c>
      <c r="M286" s="118">
        <f t="shared" si="129"/>
        <v>165.85065607445566</v>
      </c>
      <c r="N286" s="118">
        <f t="shared" si="129"/>
        <v>185.32923031280018</v>
      </c>
      <c r="O286" s="118">
        <f t="shared" si="129"/>
        <v>186.25281485556494</v>
      </c>
      <c r="P286" s="118">
        <f t="shared" si="129"/>
        <v>153.00977230703802</v>
      </c>
      <c r="Q286" s="118">
        <f t="shared" si="129"/>
        <v>156.93190460206489</v>
      </c>
      <c r="R286" s="118">
        <f t="shared" ref="R286:V286" si="130">R287+R290+R292+R305</f>
        <v>149.86173553922336</v>
      </c>
      <c r="S286" s="118">
        <f t="shared" si="130"/>
        <v>153.38328095923706</v>
      </c>
      <c r="T286" s="118">
        <f t="shared" si="130"/>
        <v>158.42714559491316</v>
      </c>
      <c r="U286" s="118">
        <f t="shared" si="130"/>
        <v>156.10160738543755</v>
      </c>
      <c r="V286" s="118">
        <f t="shared" si="130"/>
        <v>144.58960787731402</v>
      </c>
      <c r="W286" s="118">
        <f t="shared" ref="W286" si="131">W287+W290+W292+W305</f>
        <v>158.81911550014394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205.58631918439949</v>
      </c>
      <c r="C287" s="123">
        <f t="shared" si="132"/>
        <v>207.50283499243255</v>
      </c>
      <c r="D287" s="123">
        <f t="shared" si="132"/>
        <v>189.55097320968952</v>
      </c>
      <c r="E287" s="123">
        <f t="shared" si="132"/>
        <v>193.90025532031135</v>
      </c>
      <c r="F287" s="123">
        <f t="shared" si="132"/>
        <v>173.14348435624689</v>
      </c>
      <c r="G287" s="123">
        <f t="shared" si="132"/>
        <v>152.40271339248682</v>
      </c>
      <c r="H287" s="123">
        <f t="shared" si="132"/>
        <v>157.17279260637264</v>
      </c>
      <c r="I287" s="123">
        <f t="shared" si="132"/>
        <v>140.75862037202023</v>
      </c>
      <c r="J287" s="123">
        <f t="shared" si="132"/>
        <v>157.37624813133178</v>
      </c>
      <c r="K287" s="123">
        <f t="shared" si="132"/>
        <v>133.92509441580037</v>
      </c>
      <c r="L287" s="123">
        <f t="shared" si="132"/>
        <v>151.39225379489795</v>
      </c>
      <c r="M287" s="123">
        <f t="shared" si="132"/>
        <v>128.95211201802076</v>
      </c>
      <c r="N287" s="123">
        <f t="shared" si="132"/>
        <v>151.63703390684785</v>
      </c>
      <c r="O287" s="123">
        <f t="shared" si="132"/>
        <v>153.28923382626624</v>
      </c>
      <c r="P287" s="123">
        <f t="shared" si="132"/>
        <v>118.08818319904415</v>
      </c>
      <c r="Q287" s="123">
        <f t="shared" si="132"/>
        <v>123.66345353299144</v>
      </c>
      <c r="R287" s="123">
        <f t="shared" ref="R287:V287" si="133">SUM(R288:R289)</f>
        <v>120.54183765396674</v>
      </c>
      <c r="S287" s="123">
        <f t="shared" si="133"/>
        <v>121.85537518362044</v>
      </c>
      <c r="T287" s="123">
        <f t="shared" si="133"/>
        <v>123.85773292911186</v>
      </c>
      <c r="U287" s="123">
        <f t="shared" si="133"/>
        <v>124.945449427127</v>
      </c>
      <c r="V287" s="123">
        <f t="shared" si="133"/>
        <v>114.26267694001363</v>
      </c>
      <c r="W287" s="123">
        <f t="shared" ref="W287" si="134">SUM(W288:W289)</f>
        <v>126.87122658912791</v>
      </c>
      <c r="DA287" s="130" t="s">
        <v>2822</v>
      </c>
    </row>
    <row r="288" spans="1:105" ht="12" customHeight="1" x14ac:dyDescent="0.25">
      <c r="A288" s="97" t="s">
        <v>204</v>
      </c>
      <c r="B288" s="99">
        <v>204.55603862119537</v>
      </c>
      <c r="C288" s="99">
        <v>206.45808112568974</v>
      </c>
      <c r="D288" s="99">
        <v>188.57882992764897</v>
      </c>
      <c r="E288" s="99">
        <v>192.89699460405245</v>
      </c>
      <c r="F288" s="99">
        <v>172.22716409272743</v>
      </c>
      <c r="G288" s="99">
        <v>151.5787165378303</v>
      </c>
      <c r="H288" s="99">
        <v>156.31311854484602</v>
      </c>
      <c r="I288" s="99">
        <v>139.97809613132162</v>
      </c>
      <c r="J288" s="99">
        <v>156.49186885202278</v>
      </c>
      <c r="K288" s="99">
        <v>133.16754356879838</v>
      </c>
      <c r="L288" s="99">
        <v>150.52844645152308</v>
      </c>
      <c r="M288" s="99">
        <v>128.21337495882256</v>
      </c>
      <c r="N288" s="99">
        <v>150.75531420114027</v>
      </c>
      <c r="O288" s="99">
        <v>152.38554547674724</v>
      </c>
      <c r="P288" s="99">
        <v>117.39119418853251</v>
      </c>
      <c r="Q288" s="99">
        <v>122.93269105941401</v>
      </c>
      <c r="R288" s="99">
        <v>119.83367805558385</v>
      </c>
      <c r="S288" s="99">
        <v>121.13512421646762</v>
      </c>
      <c r="T288" s="99">
        <v>123.11320665691021</v>
      </c>
      <c r="U288" s="99">
        <v>124.18880376963651</v>
      </c>
      <c r="V288" s="99">
        <v>113.55787522825227</v>
      </c>
      <c r="W288" s="99">
        <v>126.07767551749124</v>
      </c>
      <c r="DA288" s="63" t="s">
        <v>2823</v>
      </c>
    </row>
    <row r="289" spans="1:105" ht="12" customHeight="1" x14ac:dyDescent="0.25">
      <c r="A289" s="97" t="s">
        <v>53</v>
      </c>
      <c r="B289" s="99">
        <v>1.0302805632041274</v>
      </c>
      <c r="C289" s="99">
        <v>1.0447538667428118</v>
      </c>
      <c r="D289" s="99">
        <v>0.97214328204055023</v>
      </c>
      <c r="E289" s="99">
        <v>1.0032607162588885</v>
      </c>
      <c r="F289" s="99">
        <v>0.91632026351946327</v>
      </c>
      <c r="G289" s="99">
        <v>0.82399685465651129</v>
      </c>
      <c r="H289" s="99">
        <v>0.85967406152661052</v>
      </c>
      <c r="I289" s="99">
        <v>0.78052424069859738</v>
      </c>
      <c r="J289" s="99">
        <v>0.88437927930900118</v>
      </c>
      <c r="K289" s="99">
        <v>0.75755084700199127</v>
      </c>
      <c r="L289" s="99">
        <v>0.86380734337486131</v>
      </c>
      <c r="M289" s="99">
        <v>0.73873705919820709</v>
      </c>
      <c r="N289" s="99">
        <v>0.88171970570757219</v>
      </c>
      <c r="O289" s="99">
        <v>0.90368834951899002</v>
      </c>
      <c r="P289" s="99">
        <v>0.69698901051164908</v>
      </c>
      <c r="Q289" s="99">
        <v>0.73076247357742319</v>
      </c>
      <c r="R289" s="99">
        <v>0.708159598382886</v>
      </c>
      <c r="S289" s="99">
        <v>0.72025096715282244</v>
      </c>
      <c r="T289" s="99">
        <v>0.7445262722016468</v>
      </c>
      <c r="U289" s="99">
        <v>0.75664565749049428</v>
      </c>
      <c r="V289" s="99">
        <v>0.70480171176136786</v>
      </c>
      <c r="W289" s="99">
        <v>0.7935510716366726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0.16940023418203812</v>
      </c>
      <c r="C290" s="123">
        <f t="shared" si="135"/>
        <v>0.16752692214310289</v>
      </c>
      <c r="D290" s="123">
        <f t="shared" si="135"/>
        <v>0.15362127150404142</v>
      </c>
      <c r="E290" s="123">
        <f t="shared" si="135"/>
        <v>0.28968317589476317</v>
      </c>
      <c r="F290" s="123">
        <f t="shared" si="135"/>
        <v>0.17408778174411924</v>
      </c>
      <c r="G290" s="123">
        <f t="shared" si="135"/>
        <v>0.20213128227794652</v>
      </c>
      <c r="H290" s="123">
        <f t="shared" si="135"/>
        <v>0.34573270424809066</v>
      </c>
      <c r="I290" s="123">
        <f t="shared" si="135"/>
        <v>0.27408020939710792</v>
      </c>
      <c r="J290" s="123">
        <f t="shared" si="135"/>
        <v>0.30605160134542037</v>
      </c>
      <c r="K290" s="123">
        <f t="shared" si="135"/>
        <v>0.32290044493544978</v>
      </c>
      <c r="L290" s="123">
        <f t="shared" si="135"/>
        <v>0.36195825768010426</v>
      </c>
      <c r="M290" s="123">
        <f t="shared" si="135"/>
        <v>0.36574830092072513</v>
      </c>
      <c r="N290" s="123">
        <f t="shared" si="135"/>
        <v>0.34137684472949276</v>
      </c>
      <c r="O290" s="123">
        <f t="shared" si="135"/>
        <v>0.31770141636284749</v>
      </c>
      <c r="P290" s="123">
        <f t="shared" si="135"/>
        <v>0.28990034445878504</v>
      </c>
      <c r="Q290" s="123">
        <f t="shared" si="135"/>
        <v>0.26068336258605357</v>
      </c>
      <c r="R290" s="123">
        <f t="shared" si="135"/>
        <v>0.24852015176570377</v>
      </c>
      <c r="S290" s="123">
        <f t="shared" si="135"/>
        <v>0.2285306756988342</v>
      </c>
      <c r="T290" s="123">
        <f t="shared" si="135"/>
        <v>0.19893780427566779</v>
      </c>
      <c r="U290" s="123">
        <f t="shared" si="135"/>
        <v>0.20119299352303754</v>
      </c>
      <c r="V290" s="123">
        <f t="shared" si="135"/>
        <v>0.21520733816201193</v>
      </c>
      <c r="W290" s="123">
        <f t="shared" si="135"/>
        <v>0.24868690497871393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0.16940023418203812</v>
      </c>
      <c r="C291" s="99">
        <f>RES_hhdet_fecs!C86</f>
        <v>0.16752692214310289</v>
      </c>
      <c r="D291" s="99">
        <f>RES_hhdet_fecs!D86</f>
        <v>0.15362127150404142</v>
      </c>
      <c r="E291" s="99">
        <f>RES_hhdet_fecs!E86</f>
        <v>0.28968317589476317</v>
      </c>
      <c r="F291" s="99">
        <f>RES_hhdet_fecs!F86</f>
        <v>0.17408778174411924</v>
      </c>
      <c r="G291" s="99">
        <f>RES_hhdet_fecs!G86</f>
        <v>0.20213128227794652</v>
      </c>
      <c r="H291" s="99">
        <f>RES_hhdet_fecs!H86</f>
        <v>0.34573270424809066</v>
      </c>
      <c r="I291" s="99">
        <f>RES_hhdet_fecs!I86</f>
        <v>0.27408020939710792</v>
      </c>
      <c r="J291" s="99">
        <f>RES_hhdet_fecs!J86</f>
        <v>0.30605160134542037</v>
      </c>
      <c r="K291" s="99">
        <f>RES_hhdet_fecs!K86</f>
        <v>0.32290044493544978</v>
      </c>
      <c r="L291" s="99">
        <f>RES_hhdet_fecs!L86</f>
        <v>0.36195825768010426</v>
      </c>
      <c r="M291" s="99">
        <f>RES_hhdet_fecs!M86</f>
        <v>0.36574830092072513</v>
      </c>
      <c r="N291" s="99">
        <f>RES_hhdet_fecs!N86</f>
        <v>0.34137684472949276</v>
      </c>
      <c r="O291" s="99">
        <f>RES_hhdet_fecs!O86</f>
        <v>0.31770141636284749</v>
      </c>
      <c r="P291" s="99">
        <f>RES_hhdet_fecs!P86</f>
        <v>0.28990034445878504</v>
      </c>
      <c r="Q291" s="99">
        <f>RES_hhdet_fecs!Q86</f>
        <v>0.26068336258605357</v>
      </c>
      <c r="R291" s="99">
        <f>RES_hhdet_fecs!R86</f>
        <v>0.24852015176570377</v>
      </c>
      <c r="S291" s="99">
        <f>RES_hhdet_fecs!S86</f>
        <v>0.2285306756988342</v>
      </c>
      <c r="T291" s="99">
        <f>RES_hhdet_fecs!T86</f>
        <v>0.19893780427566779</v>
      </c>
      <c r="U291" s="99">
        <f>RES_hhdet_fecs!U86</f>
        <v>0.20119299352303754</v>
      </c>
      <c r="V291" s="99">
        <f>RES_hhdet_fecs!V86</f>
        <v>0.21520733816201193</v>
      </c>
      <c r="W291" s="99">
        <f>RES_hhdet_fecs!W86</f>
        <v>0.24868690497871393</v>
      </c>
      <c r="DA291" s="63" t="s">
        <v>2826</v>
      </c>
    </row>
    <row r="292" spans="1:105" ht="12" customHeight="1" x14ac:dyDescent="0.25">
      <c r="A292" s="121" t="s">
        <v>55</v>
      </c>
      <c r="B292" s="123">
        <v>28.036604327674464</v>
      </c>
      <c r="C292" s="123">
        <v>27.568478967328513</v>
      </c>
      <c r="D292" s="123">
        <v>27.749315706098237</v>
      </c>
      <c r="E292" s="123">
        <v>28.185465152002415</v>
      </c>
      <c r="F292" s="123">
        <v>28.459574684629601</v>
      </c>
      <c r="G292" s="123">
        <v>26.909421541381036</v>
      </c>
      <c r="H292" s="123">
        <v>26.683394122213535</v>
      </c>
      <c r="I292" s="123">
        <v>28.388295013031005</v>
      </c>
      <c r="J292" s="123">
        <v>27.281138980293527</v>
      </c>
      <c r="K292" s="123">
        <v>25.978817630515636</v>
      </c>
      <c r="L292" s="123">
        <v>27.064553176875851</v>
      </c>
      <c r="M292" s="123">
        <v>27.803489010528498</v>
      </c>
      <c r="N292" s="123">
        <v>24.609055766064596</v>
      </c>
      <c r="O292" s="123">
        <v>24.054139189019679</v>
      </c>
      <c r="P292" s="123">
        <v>26.540954737512202</v>
      </c>
      <c r="Q292" s="123">
        <v>25.383023621388649</v>
      </c>
      <c r="R292" s="123">
        <v>21.756657564375811</v>
      </c>
      <c r="S292" s="123">
        <v>23.509289534203337</v>
      </c>
      <c r="T292" s="123">
        <v>27.038075397059021</v>
      </c>
      <c r="U292" s="123">
        <v>23.741619896236504</v>
      </c>
      <c r="V292" s="123">
        <v>23.185178219024525</v>
      </c>
      <c r="W292" s="123">
        <v>24.54734288112817</v>
      </c>
      <c r="DA292" s="130" t="s">
        <v>2827</v>
      </c>
    </row>
    <row r="293" spans="1:105" ht="12" customHeight="1" x14ac:dyDescent="0.25">
      <c r="A293" s="97" t="s">
        <v>132</v>
      </c>
      <c r="B293" s="99">
        <v>33.276402780090464</v>
      </c>
      <c r="C293" s="99">
        <v>32.7173199473607</v>
      </c>
      <c r="D293" s="99">
        <v>31.644004818263898</v>
      </c>
      <c r="E293" s="99">
        <v>33.698462445712074</v>
      </c>
      <c r="F293" s="99">
        <v>31.519793937837317</v>
      </c>
      <c r="G293" s="99">
        <v>28.678176395079568</v>
      </c>
      <c r="H293" s="99">
        <v>28.719158067785095</v>
      </c>
      <c r="I293" s="99">
        <v>30.759143024427004</v>
      </c>
      <c r="J293" s="99">
        <v>29.847505037215448</v>
      </c>
      <c r="K293" s="99">
        <v>26.799281245404767</v>
      </c>
      <c r="L293" s="99">
        <v>28.604291995235194</v>
      </c>
      <c r="M293" s="99">
        <v>28.337731412939437</v>
      </c>
      <c r="N293" s="99">
        <v>23.875349061676928</v>
      </c>
      <c r="O293" s="99">
        <v>23.796685094032178</v>
      </c>
      <c r="P293" s="99">
        <v>28.493587613431696</v>
      </c>
      <c r="Q293" s="99">
        <v>26.550662107904049</v>
      </c>
      <c r="R293" s="99">
        <v>21.564619969001694</v>
      </c>
      <c r="S293" s="99">
        <v>23.66381587692738</v>
      </c>
      <c r="T293" s="99">
        <v>28.070301634177959</v>
      </c>
      <c r="U293" s="99">
        <v>24.216914204464672</v>
      </c>
      <c r="V293" s="99">
        <v>23.491766318536076</v>
      </c>
      <c r="W293" s="99">
        <v>25.234970745087306</v>
      </c>
      <c r="DA293" s="63" t="s">
        <v>2828</v>
      </c>
    </row>
    <row r="294" spans="1:105" ht="12" customHeight="1" x14ac:dyDescent="0.25">
      <c r="A294" s="97" t="s">
        <v>131</v>
      </c>
      <c r="B294" s="99">
        <v>25.042263559415762</v>
      </c>
      <c r="C294" s="99">
        <v>24.062743226486383</v>
      </c>
      <c r="D294" s="99">
        <v>23.739885760718391</v>
      </c>
      <c r="E294" s="99">
        <v>25.360838668176925</v>
      </c>
      <c r="F294" s="99">
        <v>24.571845136608555</v>
      </c>
      <c r="G294" s="99">
        <v>22.71819566571963</v>
      </c>
      <c r="H294" s="99">
        <v>23.09583512623778</v>
      </c>
      <c r="I294" s="99">
        <v>25.560923317432216</v>
      </c>
      <c r="J294" s="99">
        <v>24.864806096066665</v>
      </c>
      <c r="K294" s="99">
        <v>22.658326850272967</v>
      </c>
      <c r="L294" s="99">
        <v>24.483049874600212</v>
      </c>
      <c r="M294" s="99">
        <v>24.674779910325825</v>
      </c>
      <c r="N294" s="99">
        <v>21.105280469289735</v>
      </c>
      <c r="O294" s="99">
        <v>21.297335795844049</v>
      </c>
      <c r="P294" s="99">
        <v>25.136788260738395</v>
      </c>
      <c r="Q294" s="99">
        <v>23.477559088869448</v>
      </c>
      <c r="R294" s="99">
        <v>19.191023673639446</v>
      </c>
      <c r="S294" s="99">
        <v>21.315398516365544</v>
      </c>
      <c r="T294" s="99">
        <v>25.097639655611982</v>
      </c>
      <c r="U294" s="99">
        <v>21.876222240078448</v>
      </c>
      <c r="V294" s="99">
        <v>21.280041770903839</v>
      </c>
      <c r="W294" s="99">
        <v>23.179064906911993</v>
      </c>
      <c r="DA294" s="63" t="s">
        <v>2829</v>
      </c>
    </row>
    <row r="295" spans="1:105" ht="12" customHeight="1" x14ac:dyDescent="0.25">
      <c r="A295" s="100" t="s">
        <v>204</v>
      </c>
      <c r="B295" s="102">
        <v>14.466490395632533</v>
      </c>
      <c r="C295" s="102">
        <v>13.01935823386887</v>
      </c>
      <c r="D295" s="102">
        <v>12.825359677498358</v>
      </c>
      <c r="E295" s="102">
        <v>13.298714410234622</v>
      </c>
      <c r="F295" s="102">
        <v>13.500842753369962</v>
      </c>
      <c r="G295" s="102">
        <v>12.162511960945887</v>
      </c>
      <c r="H295" s="102">
        <v>12.101139131346125</v>
      </c>
      <c r="I295" s="102">
        <v>14.508680076981719</v>
      </c>
      <c r="J295" s="102">
        <v>12.83251794490416</v>
      </c>
      <c r="K295" s="102">
        <v>11.737801136529464</v>
      </c>
      <c r="L295" s="102">
        <v>12.542765038484459</v>
      </c>
      <c r="M295" s="102">
        <v>13.007522304892479</v>
      </c>
      <c r="N295" s="102">
        <v>11.122852595702504</v>
      </c>
      <c r="O295" s="102">
        <v>11.591641700166614</v>
      </c>
      <c r="P295" s="102">
        <v>12.346919328735636</v>
      </c>
      <c r="Q295" s="102">
        <v>11.371228256132484</v>
      </c>
      <c r="R295" s="102">
        <v>9.3588811069341578</v>
      </c>
      <c r="S295" s="102">
        <v>10.972705549742578</v>
      </c>
      <c r="T295" s="102">
        <v>11.874651981788839</v>
      </c>
      <c r="U295" s="102">
        <v>10.413952206497926</v>
      </c>
      <c r="V295" s="102">
        <v>9.5194353408894568</v>
      </c>
      <c r="W295" s="102">
        <v>11.364096789211301</v>
      </c>
      <c r="DA295" s="131" t="s">
        <v>2830</v>
      </c>
    </row>
    <row r="296" spans="1:105" ht="12" customHeight="1" x14ac:dyDescent="0.25">
      <c r="A296" s="103" t="s">
        <v>52</v>
      </c>
      <c r="B296" s="105">
        <v>10.575773163783232</v>
      </c>
      <c r="C296" s="105">
        <v>11.043384992617515</v>
      </c>
      <c r="D296" s="105">
        <v>10.914526083220032</v>
      </c>
      <c r="E296" s="105">
        <v>12.062124257942305</v>
      </c>
      <c r="F296" s="105">
        <v>11.071002383238591</v>
      </c>
      <c r="G296" s="105">
        <v>10.555683704773745</v>
      </c>
      <c r="H296" s="105">
        <v>10.994695994891654</v>
      </c>
      <c r="I296" s="105">
        <v>11.052243240450496</v>
      </c>
      <c r="J296" s="105">
        <v>12.032288151162506</v>
      </c>
      <c r="K296" s="105">
        <v>10.920525713743507</v>
      </c>
      <c r="L296" s="105">
        <v>11.940284836115753</v>
      </c>
      <c r="M296" s="105">
        <v>11.667257605433345</v>
      </c>
      <c r="N296" s="105">
        <v>9.982427873587234</v>
      </c>
      <c r="O296" s="105">
        <v>9.7056940956774369</v>
      </c>
      <c r="P296" s="105">
        <v>12.789868932002761</v>
      </c>
      <c r="Q296" s="105">
        <v>12.106330832736964</v>
      </c>
      <c r="R296" s="105">
        <v>9.8321425667052846</v>
      </c>
      <c r="S296" s="105">
        <v>10.342692966622961</v>
      </c>
      <c r="T296" s="105">
        <v>13.222987673823145</v>
      </c>
      <c r="U296" s="105">
        <v>11.462270033580516</v>
      </c>
      <c r="V296" s="105">
        <v>11.760606430014382</v>
      </c>
      <c r="W296" s="105">
        <v>11.814968117700699</v>
      </c>
      <c r="DA296" s="132" t="s">
        <v>2831</v>
      </c>
    </row>
    <row r="297" spans="1:105" ht="12" customHeight="1" x14ac:dyDescent="0.25">
      <c r="A297" s="106" t="s">
        <v>124</v>
      </c>
      <c r="B297" s="102">
        <v>30.239012361561372</v>
      </c>
      <c r="C297" s="102">
        <v>28.646620617693586</v>
      </c>
      <c r="D297" s="102">
        <v>28.739882854146021</v>
      </c>
      <c r="E297" s="102">
        <v>24.575474463092839</v>
      </c>
      <c r="F297" s="102">
        <v>34.070573235163778</v>
      </c>
      <c r="G297" s="102">
        <v>29.555803480420657</v>
      </c>
      <c r="H297" s="102">
        <v>31.354993075070631</v>
      </c>
      <c r="I297" s="102">
        <v>26.196057555422641</v>
      </c>
      <c r="J297" s="102">
        <v>30.283313838758332</v>
      </c>
      <c r="K297" s="102">
        <v>29.455263122444098</v>
      </c>
      <c r="L297" s="102">
        <v>30.428815146540046</v>
      </c>
      <c r="M297" s="102">
        <v>32.687542574969022</v>
      </c>
      <c r="N297" s="102">
        <v>29.391878888057544</v>
      </c>
      <c r="O297" s="102">
        <v>25.913469982925374</v>
      </c>
      <c r="P297" s="102">
        <v>27.054056344802955</v>
      </c>
      <c r="Q297" s="102">
        <v>21.046418479812441</v>
      </c>
      <c r="R297" s="102">
        <v>27.473505758032204</v>
      </c>
      <c r="S297" s="102">
        <v>21.21382870038919</v>
      </c>
      <c r="T297" s="102">
        <v>28.522605471334888</v>
      </c>
      <c r="U297" s="102">
        <v>24.972883643352059</v>
      </c>
      <c r="V297" s="102">
        <v>26.682376679100212</v>
      </c>
      <c r="W297" s="102">
        <v>23.695366449568553</v>
      </c>
      <c r="DA297" s="131" t="s">
        <v>2832</v>
      </c>
    </row>
    <row r="298" spans="1:105" ht="12" customHeight="1" x14ac:dyDescent="0.25">
      <c r="A298" s="107" t="s">
        <v>123</v>
      </c>
      <c r="B298" s="105">
        <v>24.588000592995485</v>
      </c>
      <c r="C298" s="105">
        <v>23.077139856690472</v>
      </c>
      <c r="D298" s="105">
        <v>23.269958646855958</v>
      </c>
      <c r="E298" s="105">
        <v>19.939523056263713</v>
      </c>
      <c r="F298" s="105">
        <v>28.038071758642921</v>
      </c>
      <c r="G298" s="105">
        <v>24.400170303738108</v>
      </c>
      <c r="H298" s="105">
        <v>25.997301204372594</v>
      </c>
      <c r="I298" s="105">
        <v>22.181127712703653</v>
      </c>
      <c r="J298" s="105">
        <v>25.200521452208054</v>
      </c>
      <c r="K298" s="105">
        <v>24.581657967153994</v>
      </c>
      <c r="L298" s="105">
        <v>25.420181814704062</v>
      </c>
      <c r="M298" s="105">
        <v>27.533933895364672</v>
      </c>
      <c r="N298" s="105">
        <v>24.869980176272811</v>
      </c>
      <c r="O298" s="105">
        <v>22.140592765714718</v>
      </c>
      <c r="P298" s="105">
        <v>22.814119104016445</v>
      </c>
      <c r="Q298" s="105">
        <v>17.7673285185036</v>
      </c>
      <c r="R298" s="105">
        <v>23.03497428305171</v>
      </c>
      <c r="S298" s="105">
        <v>18.899701288588091</v>
      </c>
      <c r="T298" s="105">
        <v>25.413958830672669</v>
      </c>
      <c r="U298" s="105">
        <v>22.670354939302687</v>
      </c>
      <c r="V298" s="105">
        <v>24.292234170524097</v>
      </c>
      <c r="W298" s="105">
        <v>21.831334338524282</v>
      </c>
      <c r="DA298" s="132" t="s">
        <v>2833</v>
      </c>
    </row>
    <row r="299" spans="1:105" ht="12" customHeight="1" x14ac:dyDescent="0.25">
      <c r="A299" s="108" t="s">
        <v>50</v>
      </c>
      <c r="B299" s="99">
        <v>13.152467382017894</v>
      </c>
      <c r="C299" s="99">
        <v>11.79496945886109</v>
      </c>
      <c r="D299" s="99">
        <v>12.144283157170328</v>
      </c>
      <c r="E299" s="99">
        <v>10.344909751291393</v>
      </c>
      <c r="F299" s="99">
        <v>15.364696021186594</v>
      </c>
      <c r="G299" s="99">
        <v>13.151848326140021</v>
      </c>
      <c r="H299" s="99">
        <v>13.892131901418784</v>
      </c>
      <c r="I299" s="99">
        <v>12.885735646756807</v>
      </c>
      <c r="J299" s="99">
        <v>13.459094995198749</v>
      </c>
      <c r="K299" s="99">
        <v>13.247242908912821</v>
      </c>
      <c r="L299" s="99">
        <v>13.598156330075421</v>
      </c>
      <c r="M299" s="99">
        <v>15.198010789800566</v>
      </c>
      <c r="N299" s="99">
        <v>13.761698389567627</v>
      </c>
      <c r="O299" s="99">
        <v>12.676759107918512</v>
      </c>
      <c r="P299" s="99">
        <v>11.883038710245422</v>
      </c>
      <c r="Q299" s="99">
        <v>9.0877061276250508</v>
      </c>
      <c r="R299" s="99">
        <v>11.757796428040427</v>
      </c>
      <c r="S299" s="99">
        <v>10.029845131485917</v>
      </c>
      <c r="T299" s="99">
        <v>12.068414986118537</v>
      </c>
      <c r="U299" s="99">
        <v>10.769655515812348</v>
      </c>
      <c r="V299" s="99">
        <v>10.931562149403547</v>
      </c>
      <c r="W299" s="99">
        <v>10.751820399048125</v>
      </c>
      <c r="DA299" s="63" t="s">
        <v>2834</v>
      </c>
    </row>
    <row r="300" spans="1:105" ht="12" customHeight="1" x14ac:dyDescent="0.25">
      <c r="A300" s="108" t="s">
        <v>52</v>
      </c>
      <c r="B300" s="99">
        <v>11.435533210977592</v>
      </c>
      <c r="C300" s="99">
        <v>11.282170397829381</v>
      </c>
      <c r="D300" s="99">
        <v>11.125675489685632</v>
      </c>
      <c r="E300" s="99">
        <v>9.5946133049723219</v>
      </c>
      <c r="F300" s="99">
        <v>12.673375737456331</v>
      </c>
      <c r="G300" s="99">
        <v>11.248321977598087</v>
      </c>
      <c r="H300" s="99">
        <v>12.105169302953813</v>
      </c>
      <c r="I300" s="99">
        <v>9.2953920659468494</v>
      </c>
      <c r="J300" s="99">
        <v>11.741426457009313</v>
      </c>
      <c r="K300" s="99">
        <v>11.334415058241168</v>
      </c>
      <c r="L300" s="99">
        <v>11.822025484628632</v>
      </c>
      <c r="M300" s="99">
        <v>12.33592310556411</v>
      </c>
      <c r="N300" s="99">
        <v>11.108281786705181</v>
      </c>
      <c r="O300" s="99">
        <v>9.4638336577962097</v>
      </c>
      <c r="P300" s="99">
        <v>10.931080393771024</v>
      </c>
      <c r="Q300" s="99">
        <v>8.679622390878551</v>
      </c>
      <c r="R300" s="99">
        <v>11.277177855011287</v>
      </c>
      <c r="S300" s="99">
        <v>8.8698561571021717</v>
      </c>
      <c r="T300" s="99">
        <v>13.34554384455414</v>
      </c>
      <c r="U300" s="99">
        <v>11.900699423490341</v>
      </c>
      <c r="V300" s="99">
        <v>13.360672021120552</v>
      </c>
      <c r="W300" s="99">
        <v>11.079513939476156</v>
      </c>
      <c r="DA300" s="63" t="s">
        <v>2835</v>
      </c>
    </row>
    <row r="301" spans="1:105" ht="12" customHeight="1" x14ac:dyDescent="0.25">
      <c r="A301" s="106" t="s">
        <v>122</v>
      </c>
      <c r="B301" s="102">
        <v>25.439838789073654</v>
      </c>
      <c r="C301" s="102">
        <v>25.282237636035703</v>
      </c>
      <c r="D301" s="102">
        <v>26.23521052621367</v>
      </c>
      <c r="E301" s="102">
        <v>26.559143535202494</v>
      </c>
      <c r="F301" s="102">
        <v>26.768491800476536</v>
      </c>
      <c r="G301" s="102">
        <v>26.523617000375804</v>
      </c>
      <c r="H301" s="102">
        <v>25.879343676241966</v>
      </c>
      <c r="I301" s="102">
        <v>28.14476954873048</v>
      </c>
      <c r="J301" s="102">
        <v>26.214161752200923</v>
      </c>
      <c r="K301" s="102">
        <v>26.47470309979925</v>
      </c>
      <c r="L301" s="102">
        <v>26.801532657050736</v>
      </c>
      <c r="M301" s="102">
        <v>28.534342090371165</v>
      </c>
      <c r="N301" s="102">
        <v>26.888168113319491</v>
      </c>
      <c r="O301" s="102">
        <v>26.065862514295894</v>
      </c>
      <c r="P301" s="102">
        <v>23.305116485732604</v>
      </c>
      <c r="Q301" s="102">
        <v>23.75020828525107</v>
      </c>
      <c r="R301" s="102">
        <v>23.856255847750603</v>
      </c>
      <c r="S301" s="102">
        <v>25.136233426700276</v>
      </c>
      <c r="T301" s="102">
        <v>25.703980437163409</v>
      </c>
      <c r="U301" s="102">
        <v>24.217936447019568</v>
      </c>
      <c r="V301" s="102">
        <v>23.707454309599026</v>
      </c>
      <c r="W301" s="102">
        <v>25.169997405071385</v>
      </c>
      <c r="DA301" s="131" t="s">
        <v>2836</v>
      </c>
    </row>
    <row r="302" spans="1:105" ht="12" customHeight="1" x14ac:dyDescent="0.25">
      <c r="A302" s="107" t="s">
        <v>121</v>
      </c>
      <c r="B302" s="105">
        <v>21.84364021890589</v>
      </c>
      <c r="C302" s="105">
        <v>21.56427073785833</v>
      </c>
      <c r="D302" s="105">
        <v>22.492561092262392</v>
      </c>
      <c r="E302" s="105">
        <v>22.800246195716554</v>
      </c>
      <c r="F302" s="105">
        <v>23.280843059230715</v>
      </c>
      <c r="G302" s="105">
        <v>23.128917816288538</v>
      </c>
      <c r="H302" s="105">
        <v>22.652863204749323</v>
      </c>
      <c r="I302" s="105">
        <v>24.987124134355039</v>
      </c>
      <c r="J302" s="105">
        <v>23.002844945090974</v>
      </c>
      <c r="K302" s="105">
        <v>23.276710935591129</v>
      </c>
      <c r="L302" s="105">
        <v>23.578567434736375</v>
      </c>
      <c r="M302" s="105">
        <v>25.237056377824626</v>
      </c>
      <c r="N302" s="105">
        <v>23.837346922619624</v>
      </c>
      <c r="O302" s="105">
        <v>23.256718262324515</v>
      </c>
      <c r="P302" s="105">
        <v>20.554902601207743</v>
      </c>
      <c r="Q302" s="105">
        <v>20.965062389668283</v>
      </c>
      <c r="R302" s="105">
        <v>21.065838987927357</v>
      </c>
      <c r="S302" s="105">
        <v>22.490671422692973</v>
      </c>
      <c r="T302" s="105">
        <v>23.183679518846422</v>
      </c>
      <c r="U302" s="105">
        <v>21.991686305745421</v>
      </c>
      <c r="V302" s="105">
        <v>21.604880958133837</v>
      </c>
      <c r="W302" s="105">
        <v>23.010258109659986</v>
      </c>
      <c r="DA302" s="132" t="s">
        <v>2837</v>
      </c>
    </row>
    <row r="303" spans="1:105" ht="12" customHeight="1" x14ac:dyDescent="0.25">
      <c r="A303" s="108" t="s">
        <v>53</v>
      </c>
      <c r="B303" s="99">
        <v>11.066302989314561</v>
      </c>
      <c r="C303" s="99">
        <v>10.387959411670208</v>
      </c>
      <c r="D303" s="99">
        <v>11.067242955411226</v>
      </c>
      <c r="E303" s="99">
        <v>11.166980433101248</v>
      </c>
      <c r="F303" s="99">
        <v>12.075153649928824</v>
      </c>
      <c r="G303" s="99">
        <v>11.798214607664381</v>
      </c>
      <c r="H303" s="99">
        <v>11.437557584803159</v>
      </c>
      <c r="I303" s="99">
        <v>13.85431511813224</v>
      </c>
      <c r="J303" s="99">
        <v>11.626675880205037</v>
      </c>
      <c r="K303" s="99">
        <v>11.909482713376601</v>
      </c>
      <c r="L303" s="99">
        <v>11.965296026620452</v>
      </c>
      <c r="M303" s="99">
        <v>13.317507155690144</v>
      </c>
      <c r="N303" s="99">
        <v>12.611698551903419</v>
      </c>
      <c r="O303" s="99">
        <v>12.800362237940526</v>
      </c>
      <c r="P303" s="99">
        <v>10.104578211788146</v>
      </c>
      <c r="Q303" s="99">
        <v>10.25583966636623</v>
      </c>
      <c r="R303" s="99">
        <v>10.384828768456531</v>
      </c>
      <c r="S303" s="99">
        <v>11.606961971224901</v>
      </c>
      <c r="T303" s="99">
        <v>10.94355089257472</v>
      </c>
      <c r="U303" s="99">
        <v>10.388978074252545</v>
      </c>
      <c r="V303" s="99">
        <v>9.5677329357085803</v>
      </c>
      <c r="W303" s="99">
        <v>11.19192782017169</v>
      </c>
      <c r="DA303" s="63" t="s">
        <v>2838</v>
      </c>
    </row>
    <row r="304" spans="1:105" ht="12" customHeight="1" x14ac:dyDescent="0.25">
      <c r="A304" s="108" t="s">
        <v>52</v>
      </c>
      <c r="B304" s="99">
        <v>10.777337229591327</v>
      </c>
      <c r="C304" s="99">
        <v>11.17631132618812</v>
      </c>
      <c r="D304" s="99">
        <v>11.425318136851164</v>
      </c>
      <c r="E304" s="99">
        <v>11.633265762615306</v>
      </c>
      <c r="F304" s="99">
        <v>11.205689409301886</v>
      </c>
      <c r="G304" s="99">
        <v>11.330703208624159</v>
      </c>
      <c r="H304" s="99">
        <v>11.215305619946166</v>
      </c>
      <c r="I304" s="99">
        <v>11.132809016222792</v>
      </c>
      <c r="J304" s="99">
        <v>11.376169064885937</v>
      </c>
      <c r="K304" s="99">
        <v>11.36722822221453</v>
      </c>
      <c r="L304" s="99">
        <v>11.613271408115928</v>
      </c>
      <c r="M304" s="99">
        <v>11.91954922213448</v>
      </c>
      <c r="N304" s="99">
        <v>11.225648370716202</v>
      </c>
      <c r="O304" s="99">
        <v>10.456356024383989</v>
      </c>
      <c r="P304" s="99">
        <v>10.450324389419594</v>
      </c>
      <c r="Q304" s="99">
        <v>10.709222723302053</v>
      </c>
      <c r="R304" s="99">
        <v>10.681010219470824</v>
      </c>
      <c r="S304" s="99">
        <v>10.883709451468077</v>
      </c>
      <c r="T304" s="99">
        <v>12.240128626271707</v>
      </c>
      <c r="U304" s="99">
        <v>11.602708231492876</v>
      </c>
      <c r="V304" s="99">
        <v>12.037148022425262</v>
      </c>
      <c r="W304" s="99">
        <v>11.8183302894883</v>
      </c>
      <c r="DA304" s="63" t="s">
        <v>2839</v>
      </c>
    </row>
    <row r="305" spans="1:105" ht="12" customHeight="1" x14ac:dyDescent="0.25">
      <c r="A305" s="121" t="s">
        <v>54</v>
      </c>
      <c r="B305" s="123">
        <v>9.7421619030178341</v>
      </c>
      <c r="C305" s="123">
        <v>10.033796961012001</v>
      </c>
      <c r="D305" s="123">
        <v>10.228225399650125</v>
      </c>
      <c r="E305" s="123">
        <v>10.385364863373782</v>
      </c>
      <c r="F305" s="123">
        <v>10.617195607146746</v>
      </c>
      <c r="G305" s="123">
        <v>10.767584341344394</v>
      </c>
      <c r="H305" s="123">
        <v>10.535752617342826</v>
      </c>
      <c r="I305" s="123">
        <v>9.9433605023955653</v>
      </c>
      <c r="J305" s="123">
        <v>9.5302251264619731</v>
      </c>
      <c r="K305" s="123">
        <v>9.4496279666355356</v>
      </c>
      <c r="L305" s="123">
        <v>9.6092482847621898</v>
      </c>
      <c r="M305" s="123">
        <v>8.7293067449856707</v>
      </c>
      <c r="N305" s="123">
        <v>8.7417637951582439</v>
      </c>
      <c r="O305" s="123">
        <v>8.5917404239161872</v>
      </c>
      <c r="P305" s="123">
        <v>8.0907340260228988</v>
      </c>
      <c r="Q305" s="123">
        <v>7.6247440850987438</v>
      </c>
      <c r="R305" s="123">
        <v>7.3147201691151187</v>
      </c>
      <c r="S305" s="123">
        <v>7.7900855657144428</v>
      </c>
      <c r="T305" s="123">
        <v>7.3323994644665831</v>
      </c>
      <c r="U305" s="123">
        <v>7.2133450685510097</v>
      </c>
      <c r="V305" s="123">
        <v>6.9265453801138479</v>
      </c>
      <c r="W305" s="123">
        <v>7.1518591249091621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9.7421619030178341</v>
      </c>
      <c r="C308" s="110">
        <v>10.033796961012001</v>
      </c>
      <c r="D308" s="110">
        <v>10.228225399650125</v>
      </c>
      <c r="E308" s="110">
        <v>10.385364863373782</v>
      </c>
      <c r="F308" s="110">
        <v>10.617195607146746</v>
      </c>
      <c r="G308" s="110">
        <v>10.767584341344394</v>
      </c>
      <c r="H308" s="110">
        <v>10.535752617342826</v>
      </c>
      <c r="I308" s="110">
        <v>9.9433605023955653</v>
      </c>
      <c r="J308" s="110">
        <v>9.5302251264619731</v>
      </c>
      <c r="K308" s="110">
        <v>9.4496279666355356</v>
      </c>
      <c r="L308" s="110">
        <v>9.6092482847621898</v>
      </c>
      <c r="M308" s="110">
        <v>8.7293067449856707</v>
      </c>
      <c r="N308" s="110">
        <v>8.7417637951582439</v>
      </c>
      <c r="O308" s="110">
        <v>8.5917404239161872</v>
      </c>
      <c r="P308" s="110">
        <v>8.0907340260228988</v>
      </c>
      <c r="Q308" s="110">
        <v>7.6247440850987438</v>
      </c>
      <c r="R308" s="110">
        <v>7.3147201691151187</v>
      </c>
      <c r="S308" s="110">
        <v>7.7900855657144428</v>
      </c>
      <c r="T308" s="110">
        <v>7.3323994644665831</v>
      </c>
      <c r="U308" s="110">
        <v>7.2133450685510097</v>
      </c>
      <c r="V308" s="110">
        <v>6.9265453801138479</v>
      </c>
      <c r="W308" s="110">
        <v>7.1518591249091621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134.11815303368655</v>
      </c>
      <c r="C310" s="118">
        <f t="shared" si="136"/>
        <v>137.17854539802053</v>
      </c>
      <c r="D310" s="118">
        <f t="shared" si="136"/>
        <v>131.95390262876185</v>
      </c>
      <c r="E310" s="118">
        <f t="shared" si="136"/>
        <v>139.15541681931927</v>
      </c>
      <c r="F310" s="118">
        <f t="shared" si="136"/>
        <v>130.93685882268321</v>
      </c>
      <c r="G310" s="118">
        <f t="shared" si="136"/>
        <v>121.32397853633795</v>
      </c>
      <c r="H310" s="118">
        <f t="shared" si="136"/>
        <v>128.04435758292809</v>
      </c>
      <c r="I310" s="118">
        <f t="shared" si="136"/>
        <v>121.58037404497185</v>
      </c>
      <c r="J310" s="118">
        <f t="shared" si="136"/>
        <v>133.95546496729574</v>
      </c>
      <c r="K310" s="118">
        <f t="shared" si="136"/>
        <v>119.36847950955863</v>
      </c>
      <c r="L310" s="118">
        <f t="shared" si="136"/>
        <v>134.85844316056966</v>
      </c>
      <c r="M310" s="118">
        <f t="shared" si="136"/>
        <v>121.41204744730922</v>
      </c>
      <c r="N310" s="118">
        <f t="shared" si="136"/>
        <v>137.61427860124152</v>
      </c>
      <c r="O310" s="118">
        <f t="shared" si="136"/>
        <v>140.45918754248478</v>
      </c>
      <c r="P310" s="118">
        <f t="shared" si="136"/>
        <v>116.32780106798505</v>
      </c>
      <c r="Q310" s="118">
        <f t="shared" si="136"/>
        <v>119.50079400876601</v>
      </c>
      <c r="R310" s="118">
        <f t="shared" ref="R310:V310" si="137">R311+R314+R316+R329</f>
        <v>114.77684541459993</v>
      </c>
      <c r="S310" s="118">
        <f t="shared" si="137"/>
        <v>119.38839862940482</v>
      </c>
      <c r="T310" s="118">
        <f t="shared" si="137"/>
        <v>125.78115194986849</v>
      </c>
      <c r="U310" s="118">
        <f t="shared" si="137"/>
        <v>126.334490993778</v>
      </c>
      <c r="V310" s="118">
        <f t="shared" si="137"/>
        <v>119.37448104744435</v>
      </c>
      <c r="W310" s="118">
        <f t="shared" ref="W310" si="138">W311+W314+W316+W329</f>
        <v>133.90190405158259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107.27225503001542</v>
      </c>
      <c r="C311" s="123">
        <f t="shared" si="139"/>
        <v>110.19136658906913</v>
      </c>
      <c r="D311" s="123">
        <f t="shared" si="139"/>
        <v>104.24964017125073</v>
      </c>
      <c r="E311" s="123">
        <f t="shared" si="139"/>
        <v>110.32053719885359</v>
      </c>
      <c r="F311" s="123">
        <f t="shared" si="139"/>
        <v>101.63999173828743</v>
      </c>
      <c r="G311" s="123">
        <f t="shared" si="139"/>
        <v>92.511447785609349</v>
      </c>
      <c r="H311" s="123">
        <f t="shared" si="139"/>
        <v>98.815359297637315</v>
      </c>
      <c r="I311" s="123">
        <f t="shared" si="139"/>
        <v>91.387464183419468</v>
      </c>
      <c r="J311" s="123">
        <f t="shared" si="139"/>
        <v>104.57993773434029</v>
      </c>
      <c r="K311" s="123">
        <f t="shared" si="139"/>
        <v>90.73390137399295</v>
      </c>
      <c r="L311" s="123">
        <f t="shared" si="139"/>
        <v>104.93270171892466</v>
      </c>
      <c r="M311" s="123">
        <f t="shared" si="139"/>
        <v>91.306108722843092</v>
      </c>
      <c r="N311" s="123">
        <f t="shared" si="139"/>
        <v>109.82420478386703</v>
      </c>
      <c r="O311" s="123">
        <f t="shared" si="139"/>
        <v>113.12599404205604</v>
      </c>
      <c r="P311" s="123">
        <f t="shared" si="139"/>
        <v>87.37375711526002</v>
      </c>
      <c r="Q311" s="123">
        <f t="shared" si="139"/>
        <v>91.830107117581591</v>
      </c>
      <c r="R311" s="123">
        <f t="shared" ref="R311:V311" si="140">SUM(R312:R313)</f>
        <v>90.199630446405507</v>
      </c>
      <c r="S311" s="123">
        <f t="shared" si="140"/>
        <v>92.744586800977174</v>
      </c>
      <c r="T311" s="123">
        <f t="shared" si="140"/>
        <v>96.279969149536484</v>
      </c>
      <c r="U311" s="123">
        <f t="shared" si="140"/>
        <v>99.25675011168606</v>
      </c>
      <c r="V311" s="123">
        <f t="shared" si="140"/>
        <v>92.595413201440081</v>
      </c>
      <c r="W311" s="123">
        <f t="shared" ref="W311" si="141">SUM(W312:W313)</f>
        <v>105.23761723548584</v>
      </c>
      <c r="DA311" s="130" t="s">
        <v>2990</v>
      </c>
    </row>
    <row r="312" spans="1:105" ht="12" customHeight="1" x14ac:dyDescent="0.25">
      <c r="A312" s="97" t="s">
        <v>204</v>
      </c>
      <c r="B312" s="99">
        <v>106.24197446681129</v>
      </c>
      <c r="C312" s="99">
        <v>109.14661272232632</v>
      </c>
      <c r="D312" s="99">
        <v>103.27749688921018</v>
      </c>
      <c r="E312" s="99">
        <v>109.31727648259469</v>
      </c>
      <c r="F312" s="99">
        <v>100.72367147476797</v>
      </c>
      <c r="G312" s="99">
        <v>91.687450930952835</v>
      </c>
      <c r="H312" s="99">
        <v>97.95568523611071</v>
      </c>
      <c r="I312" s="99">
        <v>90.606939942720871</v>
      </c>
      <c r="J312" s="99">
        <v>103.69555845503129</v>
      </c>
      <c r="K312" s="99">
        <v>89.976350526990956</v>
      </c>
      <c r="L312" s="99">
        <v>104.0688943755498</v>
      </c>
      <c r="M312" s="99">
        <v>90.567371663644892</v>
      </c>
      <c r="N312" s="99">
        <v>108.94248507815946</v>
      </c>
      <c r="O312" s="99">
        <v>112.22230569253705</v>
      </c>
      <c r="P312" s="99">
        <v>86.676768104748376</v>
      </c>
      <c r="Q312" s="99">
        <v>91.099344644004162</v>
      </c>
      <c r="R312" s="99">
        <v>89.491470848022615</v>
      </c>
      <c r="S312" s="99">
        <v>92.024335833824352</v>
      </c>
      <c r="T312" s="99">
        <v>95.53544287733483</v>
      </c>
      <c r="U312" s="99">
        <v>98.500104454195565</v>
      </c>
      <c r="V312" s="99">
        <v>91.890611489678719</v>
      </c>
      <c r="W312" s="99">
        <v>104.44406616384917</v>
      </c>
      <c r="DA312" s="63" t="s">
        <v>2991</v>
      </c>
    </row>
    <row r="313" spans="1:105" ht="12" customHeight="1" x14ac:dyDescent="0.25">
      <c r="A313" s="97" t="s">
        <v>53</v>
      </c>
      <c r="B313" s="99">
        <v>1.0302805632041274</v>
      </c>
      <c r="C313" s="99">
        <v>1.0447538667428118</v>
      </c>
      <c r="D313" s="99">
        <v>0.97214328204055023</v>
      </c>
      <c r="E313" s="99">
        <v>1.0032607162588885</v>
      </c>
      <c r="F313" s="99">
        <v>0.91632026351946327</v>
      </c>
      <c r="G313" s="99">
        <v>0.82399685465651129</v>
      </c>
      <c r="H313" s="99">
        <v>0.85967406152661052</v>
      </c>
      <c r="I313" s="99">
        <v>0.78052424069859738</v>
      </c>
      <c r="J313" s="99">
        <v>0.88437927930900118</v>
      </c>
      <c r="K313" s="99">
        <v>0.75755084700199127</v>
      </c>
      <c r="L313" s="99">
        <v>0.86380734337486131</v>
      </c>
      <c r="M313" s="99">
        <v>0.73873705919820709</v>
      </c>
      <c r="N313" s="99">
        <v>0.88171970570757219</v>
      </c>
      <c r="O313" s="99">
        <v>0.90368834951899002</v>
      </c>
      <c r="P313" s="99">
        <v>0.69698901051164908</v>
      </c>
      <c r="Q313" s="99">
        <v>0.73076247357742319</v>
      </c>
      <c r="R313" s="99">
        <v>0.708159598382886</v>
      </c>
      <c r="S313" s="99">
        <v>0.72025096715282244</v>
      </c>
      <c r="T313" s="99">
        <v>0.7445262722016468</v>
      </c>
      <c r="U313" s="99">
        <v>0.75664565749049428</v>
      </c>
      <c r="V313" s="99">
        <v>0.70480171176136786</v>
      </c>
      <c r="W313" s="99">
        <v>0.7935510716366726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0.32602847244518235</v>
      </c>
      <c r="C314" s="123">
        <f t="shared" si="142"/>
        <v>0.3334743213335325</v>
      </c>
      <c r="D314" s="123">
        <f t="shared" si="142"/>
        <v>0.31846334276383764</v>
      </c>
      <c r="E314" s="123">
        <f t="shared" si="142"/>
        <v>0.64489927857137985</v>
      </c>
      <c r="F314" s="123">
        <f t="shared" si="142"/>
        <v>0.41910273423651845</v>
      </c>
      <c r="G314" s="123">
        <f t="shared" si="142"/>
        <v>0.51773999108083235</v>
      </c>
      <c r="H314" s="123">
        <f t="shared" si="142"/>
        <v>0.93715581927418445</v>
      </c>
      <c r="I314" s="123">
        <f t="shared" si="142"/>
        <v>0.76434969802999286</v>
      </c>
      <c r="J314" s="123">
        <f t="shared" si="142"/>
        <v>0.8683917959410572</v>
      </c>
      <c r="K314" s="123">
        <f t="shared" si="142"/>
        <v>0.93290711219501177</v>
      </c>
      <c r="L314" s="123">
        <f t="shared" si="142"/>
        <v>1.0662671970118054</v>
      </c>
      <c r="M314" s="123">
        <f t="shared" si="142"/>
        <v>1.103793204808694</v>
      </c>
      <c r="N314" s="123">
        <f t="shared" si="142"/>
        <v>1.0632875835392921</v>
      </c>
      <c r="O314" s="123">
        <f t="shared" si="142"/>
        <v>1.0276035221620019</v>
      </c>
      <c r="P314" s="123">
        <f t="shared" si="142"/>
        <v>0.97330844466833999</v>
      </c>
      <c r="Q314" s="123">
        <f t="shared" si="142"/>
        <v>0.90077318309692933</v>
      </c>
      <c r="R314" s="123">
        <f t="shared" si="142"/>
        <v>0.8781280261410318</v>
      </c>
      <c r="S314" s="123">
        <f t="shared" si="142"/>
        <v>0.82947210560114337</v>
      </c>
      <c r="T314" s="123">
        <f t="shared" si="142"/>
        <v>0.7498863157759178</v>
      </c>
      <c r="U314" s="123">
        <f t="shared" si="142"/>
        <v>0.79215818480703726</v>
      </c>
      <c r="V314" s="123">
        <f t="shared" si="142"/>
        <v>0.88255262385156497</v>
      </c>
      <c r="W314" s="123">
        <f t="shared" si="142"/>
        <v>1.0495311058267016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0.32602847244518235</v>
      </c>
      <c r="C315" s="99">
        <f>RES_hhdet_tess!C86</f>
        <v>0.3334743213335325</v>
      </c>
      <c r="D315" s="99">
        <f>RES_hhdet_tess!D86</f>
        <v>0.31846334276383764</v>
      </c>
      <c r="E315" s="99">
        <f>RES_hhdet_tess!E86</f>
        <v>0.64489927857137985</v>
      </c>
      <c r="F315" s="99">
        <f>RES_hhdet_tess!F86</f>
        <v>0.41910273423651845</v>
      </c>
      <c r="G315" s="99">
        <f>RES_hhdet_tess!G86</f>
        <v>0.51773999108083235</v>
      </c>
      <c r="H315" s="99">
        <f>RES_hhdet_tess!H86</f>
        <v>0.93715581927418445</v>
      </c>
      <c r="I315" s="99">
        <f>RES_hhdet_tess!I86</f>
        <v>0.76434969802999286</v>
      </c>
      <c r="J315" s="99">
        <f>RES_hhdet_tess!J86</f>
        <v>0.8683917959410572</v>
      </c>
      <c r="K315" s="99">
        <f>RES_hhdet_tess!K86</f>
        <v>0.93290711219501177</v>
      </c>
      <c r="L315" s="99">
        <f>RES_hhdet_tess!L86</f>
        <v>1.0662671970118054</v>
      </c>
      <c r="M315" s="99">
        <f>RES_hhdet_tess!M86</f>
        <v>1.103793204808694</v>
      </c>
      <c r="N315" s="99">
        <f>RES_hhdet_tess!N86</f>
        <v>1.0632875835392921</v>
      </c>
      <c r="O315" s="99">
        <f>RES_hhdet_tess!O86</f>
        <v>1.0276035221620019</v>
      </c>
      <c r="P315" s="99">
        <f>RES_hhdet_tess!P86</f>
        <v>0.97330844466833999</v>
      </c>
      <c r="Q315" s="99">
        <f>RES_hhdet_tess!Q86</f>
        <v>0.90077318309692933</v>
      </c>
      <c r="R315" s="99">
        <f>RES_hhdet_tess!R86</f>
        <v>0.8781280261410318</v>
      </c>
      <c r="S315" s="99">
        <f>RES_hhdet_tess!S86</f>
        <v>0.82947210560114337</v>
      </c>
      <c r="T315" s="99">
        <f>RES_hhdet_tess!T86</f>
        <v>0.7498863157759178</v>
      </c>
      <c r="U315" s="99">
        <f>RES_hhdet_tess!U86</f>
        <v>0.79215818480703726</v>
      </c>
      <c r="V315" s="99">
        <f>RES_hhdet_tess!V86</f>
        <v>0.88255262385156497</v>
      </c>
      <c r="W315" s="99">
        <f>RES_hhdet_tess!W86</f>
        <v>1.0495311058267016</v>
      </c>
      <c r="DA315" s="63" t="s">
        <v>2994</v>
      </c>
    </row>
    <row r="316" spans="1:105" ht="12" customHeight="1" x14ac:dyDescent="0.25">
      <c r="A316" s="121" t="s">
        <v>55</v>
      </c>
      <c r="B316" s="123">
        <v>19.105106934158343</v>
      </c>
      <c r="C316" s="123">
        <v>18.994310612846686</v>
      </c>
      <c r="D316" s="123">
        <v>19.543439191833045</v>
      </c>
      <c r="E316" s="123">
        <v>20.193777372120934</v>
      </c>
      <c r="F316" s="123">
        <v>20.671306936331295</v>
      </c>
      <c r="G316" s="123">
        <v>19.939334496412201</v>
      </c>
      <c r="H316" s="123">
        <v>20.084098387170471</v>
      </c>
      <c r="I316" s="123">
        <v>21.665392372131041</v>
      </c>
      <c r="J316" s="123">
        <v>21.05717974838883</v>
      </c>
      <c r="K316" s="123">
        <v>20.303772370355507</v>
      </c>
      <c r="L316" s="123">
        <v>21.321769639475207</v>
      </c>
      <c r="M316" s="123">
        <v>22.140133564698662</v>
      </c>
      <c r="N316" s="123">
        <v>19.836536194683209</v>
      </c>
      <c r="O316" s="123">
        <v>19.511521009850433</v>
      </c>
      <c r="P316" s="123">
        <v>21.563023279089283</v>
      </c>
      <c r="Q316" s="123">
        <v>20.697583818805857</v>
      </c>
      <c r="R316" s="123">
        <v>17.840735543079155</v>
      </c>
      <c r="S316" s="123">
        <v>19.514041689680241</v>
      </c>
      <c r="T316" s="123">
        <v>22.742341727061024</v>
      </c>
      <c r="U316" s="123">
        <v>20.289992212797934</v>
      </c>
      <c r="V316" s="123">
        <v>20.061514199214496</v>
      </c>
      <c r="W316" s="123">
        <v>21.507901192040094</v>
      </c>
      <c r="DA316" s="130" t="s">
        <v>2995</v>
      </c>
    </row>
    <row r="317" spans="1:105" ht="12" customHeight="1" x14ac:dyDescent="0.25">
      <c r="A317" s="97" t="s">
        <v>132</v>
      </c>
      <c r="B317" s="99">
        <v>18.70948042265772</v>
      </c>
      <c r="C317" s="99">
        <v>18.82689893939947</v>
      </c>
      <c r="D317" s="99">
        <v>18.99610116957906</v>
      </c>
      <c r="E317" s="99">
        <v>21.000031219530506</v>
      </c>
      <c r="F317" s="99">
        <v>20.297679853581677</v>
      </c>
      <c r="G317" s="99">
        <v>19.089089797851635</v>
      </c>
      <c r="H317" s="99">
        <v>19.757044504111374</v>
      </c>
      <c r="I317" s="99">
        <v>21.774424385153527</v>
      </c>
      <c r="J317" s="99">
        <v>21.70464486586808</v>
      </c>
      <c r="K317" s="99">
        <v>19.873276204109942</v>
      </c>
      <c r="L317" s="99">
        <v>21.628757821589772</v>
      </c>
      <c r="M317" s="99">
        <v>21.834504443266649</v>
      </c>
      <c r="N317" s="99">
        <v>18.751576567387577</v>
      </c>
      <c r="O317" s="99">
        <v>19.002562427328723</v>
      </c>
      <c r="P317" s="99">
        <v>22.879869826457533</v>
      </c>
      <c r="Q317" s="99">
        <v>21.426572996989254</v>
      </c>
      <c r="R317" s="99">
        <v>17.506028655597209</v>
      </c>
      <c r="S317" s="99">
        <v>19.343749742739472</v>
      </c>
      <c r="T317" s="99">
        <v>23.169199237432579</v>
      </c>
      <c r="U317" s="99">
        <v>20.201045235611744</v>
      </c>
      <c r="V317" s="99">
        <v>19.846485966725837</v>
      </c>
      <c r="W317" s="99">
        <v>21.641190668819043</v>
      </c>
      <c r="DA317" s="63" t="s">
        <v>2996</v>
      </c>
    </row>
    <row r="318" spans="1:105" ht="12" customHeight="1" x14ac:dyDescent="0.25">
      <c r="A318" s="97" t="s">
        <v>131</v>
      </c>
      <c r="B318" s="99">
        <v>18.709480422657716</v>
      </c>
      <c r="C318" s="99">
        <v>18.827343364543257</v>
      </c>
      <c r="D318" s="99">
        <v>18.996523593238322</v>
      </c>
      <c r="E318" s="99">
        <v>21.000095896830473</v>
      </c>
      <c r="F318" s="99">
        <v>20.297754126522378</v>
      </c>
      <c r="G318" s="99">
        <v>19.088729030201602</v>
      </c>
      <c r="H318" s="99">
        <v>19.754534693057725</v>
      </c>
      <c r="I318" s="99">
        <v>21.768770508754574</v>
      </c>
      <c r="J318" s="99">
        <v>21.698117121379369</v>
      </c>
      <c r="K318" s="99">
        <v>19.868198471148215</v>
      </c>
      <c r="L318" s="99">
        <v>21.624063478685329</v>
      </c>
      <c r="M318" s="99">
        <v>21.83058617597084</v>
      </c>
      <c r="N318" s="99">
        <v>18.750902966152442</v>
      </c>
      <c r="O318" s="99">
        <v>19.000359126904236</v>
      </c>
      <c r="P318" s="99">
        <v>22.878826103152928</v>
      </c>
      <c r="Q318" s="99">
        <v>21.426457713178493</v>
      </c>
      <c r="R318" s="99">
        <v>17.511800505676817</v>
      </c>
      <c r="S318" s="99">
        <v>19.359599845297772</v>
      </c>
      <c r="T318" s="99">
        <v>23.16008599710494</v>
      </c>
      <c r="U318" s="99">
        <v>20.205827331040915</v>
      </c>
      <c r="V318" s="99">
        <v>19.848743219519147</v>
      </c>
      <c r="W318" s="99">
        <v>21.631828427017695</v>
      </c>
      <c r="DA318" s="63" t="s">
        <v>2997</v>
      </c>
    </row>
    <row r="319" spans="1:105" ht="12" customHeight="1" x14ac:dyDescent="0.25">
      <c r="A319" s="100" t="s">
        <v>204</v>
      </c>
      <c r="B319" s="102">
        <v>8.1337072588744821</v>
      </c>
      <c r="C319" s="102">
        <v>7.7839583719257437</v>
      </c>
      <c r="D319" s="102">
        <v>8.0819975100182866</v>
      </c>
      <c r="E319" s="102">
        <v>8.9379716388881683</v>
      </c>
      <c r="F319" s="102">
        <v>9.2267517432837867</v>
      </c>
      <c r="G319" s="102">
        <v>8.5330453254278584</v>
      </c>
      <c r="H319" s="102">
        <v>8.7598386981660692</v>
      </c>
      <c r="I319" s="102">
        <v>10.716527268304079</v>
      </c>
      <c r="J319" s="102">
        <v>9.6658289702168627</v>
      </c>
      <c r="K319" s="102">
        <v>8.9476727574047032</v>
      </c>
      <c r="L319" s="102">
        <v>9.6837786425695711</v>
      </c>
      <c r="M319" s="102">
        <v>10.163328570537496</v>
      </c>
      <c r="N319" s="102">
        <v>8.7684750925652111</v>
      </c>
      <c r="O319" s="102">
        <v>9.2946650312267991</v>
      </c>
      <c r="P319" s="102">
        <v>10.088957171150163</v>
      </c>
      <c r="Q319" s="102">
        <v>9.3201268804415278</v>
      </c>
      <c r="R319" s="102">
        <v>7.6796579389715296</v>
      </c>
      <c r="S319" s="102">
        <v>9.0169068786748099</v>
      </c>
      <c r="T319" s="102">
        <v>9.9370983232817931</v>
      </c>
      <c r="U319" s="102">
        <v>8.7435572974604003</v>
      </c>
      <c r="V319" s="102">
        <v>8.0881367895047642</v>
      </c>
      <c r="W319" s="102">
        <v>9.816860309316997</v>
      </c>
      <c r="DA319" s="131" t="s">
        <v>2998</v>
      </c>
    </row>
    <row r="320" spans="1:105" ht="12" customHeight="1" x14ac:dyDescent="0.25">
      <c r="A320" s="103" t="s">
        <v>52</v>
      </c>
      <c r="B320" s="105">
        <v>10.575773163783232</v>
      </c>
      <c r="C320" s="105">
        <v>11.043384992617515</v>
      </c>
      <c r="D320" s="105">
        <v>10.914526083220032</v>
      </c>
      <c r="E320" s="105">
        <v>12.062124257942305</v>
      </c>
      <c r="F320" s="105">
        <v>11.071002383238591</v>
      </c>
      <c r="G320" s="105">
        <v>10.555683704773745</v>
      </c>
      <c r="H320" s="105">
        <v>10.994695994891654</v>
      </c>
      <c r="I320" s="105">
        <v>11.052243240450496</v>
      </c>
      <c r="J320" s="105">
        <v>12.032288151162506</v>
      </c>
      <c r="K320" s="105">
        <v>10.920525713743507</v>
      </c>
      <c r="L320" s="105">
        <v>11.940284836115753</v>
      </c>
      <c r="M320" s="105">
        <v>11.667257605433345</v>
      </c>
      <c r="N320" s="105">
        <v>9.982427873587234</v>
      </c>
      <c r="O320" s="105">
        <v>9.7056940956774369</v>
      </c>
      <c r="P320" s="105">
        <v>12.789868932002761</v>
      </c>
      <c r="Q320" s="105">
        <v>12.106330832736964</v>
      </c>
      <c r="R320" s="105">
        <v>9.8321425667052846</v>
      </c>
      <c r="S320" s="105">
        <v>10.342692966622961</v>
      </c>
      <c r="T320" s="105">
        <v>13.222987673823145</v>
      </c>
      <c r="U320" s="105">
        <v>11.462270033580516</v>
      </c>
      <c r="V320" s="105">
        <v>11.760606430014382</v>
      </c>
      <c r="W320" s="105">
        <v>11.814968117700699</v>
      </c>
      <c r="DA320" s="132" t="s">
        <v>2999</v>
      </c>
    </row>
    <row r="321" spans="1:105" ht="12" customHeight="1" x14ac:dyDescent="0.25">
      <c r="A321" s="106" t="s">
        <v>124</v>
      </c>
      <c r="B321" s="102">
        <v>20.23810141499046</v>
      </c>
      <c r="C321" s="102">
        <v>19.237652927148471</v>
      </c>
      <c r="D321" s="102">
        <v>19.368587319355957</v>
      </c>
      <c r="E321" s="102">
        <v>16.668672577489247</v>
      </c>
      <c r="F321" s="102">
        <v>23.279253798900324</v>
      </c>
      <c r="G321" s="102">
        <v>20.359227182349827</v>
      </c>
      <c r="H321" s="102">
        <v>21.786468086049286</v>
      </c>
      <c r="I321" s="102">
        <v>18.281111479135351</v>
      </c>
      <c r="J321" s="102">
        <v>21.166881641747104</v>
      </c>
      <c r="K321" s="102">
        <v>20.642006135777219</v>
      </c>
      <c r="L321" s="102">
        <v>21.408293329779369</v>
      </c>
      <c r="M321" s="102">
        <v>23.116148488310699</v>
      </c>
      <c r="N321" s="102">
        <v>20.91750037277421</v>
      </c>
      <c r="O321" s="102">
        <v>18.520072721257197</v>
      </c>
      <c r="P321" s="102">
        <v>19.410005097986954</v>
      </c>
      <c r="Q321" s="102">
        <v>15.184983542839754</v>
      </c>
      <c r="R321" s="102">
        <v>20.147216133177668</v>
      </c>
      <c r="S321" s="102">
        <v>16.496444602035794</v>
      </c>
      <c r="T321" s="102">
        <v>23.418642878649834</v>
      </c>
      <c r="U321" s="102">
        <v>21.024844873479488</v>
      </c>
      <c r="V321" s="102">
        <v>22.69639104834507</v>
      </c>
      <c r="W321" s="102">
        <v>20.254547174452501</v>
      </c>
      <c r="DA321" s="131" t="s">
        <v>3000</v>
      </c>
    </row>
    <row r="322" spans="1:105" ht="12" customHeight="1" x14ac:dyDescent="0.25">
      <c r="A322" s="107" t="s">
        <v>123</v>
      </c>
      <c r="B322" s="105">
        <v>20.238101414990457</v>
      </c>
      <c r="C322" s="105">
        <v>19.237111813222565</v>
      </c>
      <c r="D322" s="105">
        <v>19.366671792510804</v>
      </c>
      <c r="E322" s="105">
        <v>16.666031954627982</v>
      </c>
      <c r="F322" s="105">
        <v>23.27150107040524</v>
      </c>
      <c r="G322" s="105">
        <v>20.356226879980277</v>
      </c>
      <c r="H322" s="105">
        <v>21.781991024892733</v>
      </c>
      <c r="I322" s="105">
        <v>18.282351083834204</v>
      </c>
      <c r="J322" s="105">
        <v>21.162468487004631</v>
      </c>
      <c r="K322" s="105">
        <v>20.637661703292899</v>
      </c>
      <c r="L322" s="105">
        <v>21.404604047268123</v>
      </c>
      <c r="M322" s="105">
        <v>23.111122690438066</v>
      </c>
      <c r="N322" s="105">
        <v>20.91401126146642</v>
      </c>
      <c r="O322" s="105">
        <v>18.517602158967087</v>
      </c>
      <c r="P322" s="105">
        <v>19.442251442972527</v>
      </c>
      <c r="Q322" s="105">
        <v>15.201028653260339</v>
      </c>
      <c r="R322" s="105">
        <v>20.119712909271922</v>
      </c>
      <c r="S322" s="105">
        <v>16.546305444918723</v>
      </c>
      <c r="T322" s="105">
        <v>23.389640883353358</v>
      </c>
      <c r="U322" s="105">
        <v>21.01374546652789</v>
      </c>
      <c r="V322" s="105">
        <v>22.686359947475061</v>
      </c>
      <c r="W322" s="105">
        <v>20.258986397634715</v>
      </c>
      <c r="DA322" s="132" t="s">
        <v>3001</v>
      </c>
    </row>
    <row r="323" spans="1:105" ht="12" customHeight="1" x14ac:dyDescent="0.25">
      <c r="A323" s="108" t="s">
        <v>50</v>
      </c>
      <c r="B323" s="99">
        <v>8.8025682040128661</v>
      </c>
      <c r="C323" s="99">
        <v>7.9549414153931881</v>
      </c>
      <c r="D323" s="99">
        <v>8.240996302825172</v>
      </c>
      <c r="E323" s="99">
        <v>7.0714186496556612</v>
      </c>
      <c r="F323" s="99">
        <v>10.598125332948909</v>
      </c>
      <c r="G323" s="99">
        <v>9.1079049023821881</v>
      </c>
      <c r="H323" s="99">
        <v>9.6768217219389214</v>
      </c>
      <c r="I323" s="99">
        <v>8.9869590178873544</v>
      </c>
      <c r="J323" s="99">
        <v>9.4210420299953199</v>
      </c>
      <c r="K323" s="99">
        <v>9.3032466450517273</v>
      </c>
      <c r="L323" s="99">
        <v>9.5825785626394833</v>
      </c>
      <c r="M323" s="99">
        <v>10.77519958487396</v>
      </c>
      <c r="N323" s="99">
        <v>9.8057294747612396</v>
      </c>
      <c r="O323" s="99">
        <v>9.0537685011708753</v>
      </c>
      <c r="P323" s="99">
        <v>8.5111710492015025</v>
      </c>
      <c r="Q323" s="99">
        <v>6.5214062623817899</v>
      </c>
      <c r="R323" s="99">
        <v>8.8425350542606367</v>
      </c>
      <c r="S323" s="99">
        <v>7.6764492878165482</v>
      </c>
      <c r="T323" s="99">
        <v>10.044097038799224</v>
      </c>
      <c r="U323" s="99">
        <v>9.1130460430375528</v>
      </c>
      <c r="V323" s="99">
        <v>9.3256879263545134</v>
      </c>
      <c r="W323" s="99">
        <v>9.1794724581585569</v>
      </c>
      <c r="DA323" s="63" t="s">
        <v>3002</v>
      </c>
    </row>
    <row r="324" spans="1:105" ht="12" customHeight="1" x14ac:dyDescent="0.25">
      <c r="A324" s="108" t="s">
        <v>52</v>
      </c>
      <c r="B324" s="99">
        <v>11.435533210977592</v>
      </c>
      <c r="C324" s="99">
        <v>11.282170397829381</v>
      </c>
      <c r="D324" s="99">
        <v>11.125675489685632</v>
      </c>
      <c r="E324" s="99">
        <v>9.5946133049723219</v>
      </c>
      <c r="F324" s="99">
        <v>12.673375737456331</v>
      </c>
      <c r="G324" s="99">
        <v>11.248321977598087</v>
      </c>
      <c r="H324" s="99">
        <v>12.105169302953813</v>
      </c>
      <c r="I324" s="99">
        <v>9.2953920659468494</v>
      </c>
      <c r="J324" s="99">
        <v>11.741426457009313</v>
      </c>
      <c r="K324" s="99">
        <v>11.334415058241168</v>
      </c>
      <c r="L324" s="99">
        <v>11.822025484628632</v>
      </c>
      <c r="M324" s="99">
        <v>12.33592310556411</v>
      </c>
      <c r="N324" s="99">
        <v>11.108281786705181</v>
      </c>
      <c r="O324" s="99">
        <v>9.4638336577962097</v>
      </c>
      <c r="P324" s="99">
        <v>10.931080393771024</v>
      </c>
      <c r="Q324" s="99">
        <v>8.679622390878551</v>
      </c>
      <c r="R324" s="99">
        <v>11.277177855011287</v>
      </c>
      <c r="S324" s="99">
        <v>8.8698561571021717</v>
      </c>
      <c r="T324" s="99">
        <v>13.34554384455414</v>
      </c>
      <c r="U324" s="99">
        <v>11.900699423490341</v>
      </c>
      <c r="V324" s="99">
        <v>13.360672021120552</v>
      </c>
      <c r="W324" s="99">
        <v>11.079513939476156</v>
      </c>
      <c r="DA324" s="63" t="s">
        <v>3003</v>
      </c>
    </row>
    <row r="325" spans="1:105" ht="12" customHeight="1" x14ac:dyDescent="0.25">
      <c r="A325" s="106" t="s">
        <v>122</v>
      </c>
      <c r="B325" s="102">
        <v>19.074897472400657</v>
      </c>
      <c r="C325" s="102">
        <v>19.035749460638371</v>
      </c>
      <c r="D325" s="102">
        <v>19.884118213436885</v>
      </c>
      <c r="E325" s="102">
        <v>20.232114028580874</v>
      </c>
      <c r="F325" s="102">
        <v>20.538435963683511</v>
      </c>
      <c r="G325" s="102">
        <v>20.485404535076171</v>
      </c>
      <c r="H325" s="102">
        <v>20.126420765332441</v>
      </c>
      <c r="I325" s="102">
        <v>21.956668028718177</v>
      </c>
      <c r="J325" s="102">
        <v>20.468418332887339</v>
      </c>
      <c r="K325" s="102">
        <v>20.691305755487104</v>
      </c>
      <c r="L325" s="102">
        <v>20.994341856585901</v>
      </c>
      <c r="M325" s="102">
        <v>22.386325810199022</v>
      </c>
      <c r="N325" s="102">
        <v>21.160624663083521</v>
      </c>
      <c r="O325" s="102">
        <v>20.549434578441897</v>
      </c>
      <c r="P325" s="102">
        <v>18.407970592146444</v>
      </c>
      <c r="Q325" s="102">
        <v>18.790193770477117</v>
      </c>
      <c r="R325" s="102">
        <v>18.95767278528313</v>
      </c>
      <c r="S325" s="102">
        <v>20.416071486501341</v>
      </c>
      <c r="T325" s="102">
        <v>21.377572405399377</v>
      </c>
      <c r="U325" s="102">
        <v>20.415553232101768</v>
      </c>
      <c r="V325" s="102">
        <v>20.195900070555091</v>
      </c>
      <c r="W325" s="102">
        <v>21.455630793060553</v>
      </c>
      <c r="DA325" s="131" t="s">
        <v>3004</v>
      </c>
    </row>
    <row r="326" spans="1:105" ht="12" customHeight="1" x14ac:dyDescent="0.25">
      <c r="A326" s="107" t="s">
        <v>121</v>
      </c>
      <c r="B326" s="105">
        <v>19.074897472400654</v>
      </c>
      <c r="C326" s="105">
        <v>19.042192039508837</v>
      </c>
      <c r="D326" s="105">
        <v>19.892119948004154</v>
      </c>
      <c r="E326" s="105">
        <v>20.244421831367415</v>
      </c>
      <c r="F326" s="105">
        <v>20.547374487805936</v>
      </c>
      <c r="G326" s="105">
        <v>20.492615506091276</v>
      </c>
      <c r="H326" s="105">
        <v>20.127261376752642</v>
      </c>
      <c r="I326" s="105">
        <v>21.949142488490775</v>
      </c>
      <c r="J326" s="105">
        <v>20.462393218761477</v>
      </c>
      <c r="K326" s="105">
        <v>20.688092607812301</v>
      </c>
      <c r="L326" s="105">
        <v>20.992884044822819</v>
      </c>
      <c r="M326" s="105">
        <v>22.384120737766757</v>
      </c>
      <c r="N326" s="105">
        <v>21.159605873019363</v>
      </c>
      <c r="O326" s="105">
        <v>20.554164918883391</v>
      </c>
      <c r="P326" s="105">
        <v>18.433822857778214</v>
      </c>
      <c r="Q326" s="105">
        <v>18.833252137578235</v>
      </c>
      <c r="R326" s="105">
        <v>18.980702496578814</v>
      </c>
      <c r="S326" s="105">
        <v>20.401901939108587</v>
      </c>
      <c r="T326" s="105">
        <v>21.376632807949797</v>
      </c>
      <c r="U326" s="105">
        <v>20.401406914576565</v>
      </c>
      <c r="V326" s="105">
        <v>20.186176057733093</v>
      </c>
      <c r="W326" s="105">
        <v>21.404751677852236</v>
      </c>
      <c r="DA326" s="132" t="s">
        <v>3005</v>
      </c>
    </row>
    <row r="327" spans="1:105" ht="12" customHeight="1" x14ac:dyDescent="0.25">
      <c r="A327" s="108" t="s">
        <v>53</v>
      </c>
      <c r="B327" s="99">
        <v>8.2975602428093271</v>
      </c>
      <c r="C327" s="99">
        <v>7.8658807133207169</v>
      </c>
      <c r="D327" s="99">
        <v>8.4668018111529904</v>
      </c>
      <c r="E327" s="99">
        <v>8.6111560687521056</v>
      </c>
      <c r="F327" s="99">
        <v>9.3416850785040495</v>
      </c>
      <c r="G327" s="99">
        <v>9.1619122974671168</v>
      </c>
      <c r="H327" s="99">
        <v>8.9119557568064725</v>
      </c>
      <c r="I327" s="99">
        <v>10.816333472267983</v>
      </c>
      <c r="J327" s="99">
        <v>9.0862241538755359</v>
      </c>
      <c r="K327" s="99">
        <v>9.3208643855977744</v>
      </c>
      <c r="L327" s="99">
        <v>9.3796126367068879</v>
      </c>
      <c r="M327" s="99">
        <v>10.464571515632276</v>
      </c>
      <c r="N327" s="99">
        <v>9.9339575023031621</v>
      </c>
      <c r="O327" s="99">
        <v>10.097808894499403</v>
      </c>
      <c r="P327" s="99">
        <v>7.9834984683586185</v>
      </c>
      <c r="Q327" s="99">
        <v>8.1240294142761833</v>
      </c>
      <c r="R327" s="99">
        <v>8.2996922771079884</v>
      </c>
      <c r="S327" s="99">
        <v>9.5181924876405137</v>
      </c>
      <c r="T327" s="99">
        <v>9.1365041816780899</v>
      </c>
      <c r="U327" s="99">
        <v>8.7986986830836926</v>
      </c>
      <c r="V327" s="99">
        <v>8.1490280353078326</v>
      </c>
      <c r="W327" s="99">
        <v>9.586421388363938</v>
      </c>
      <c r="DA327" s="63" t="s">
        <v>3006</v>
      </c>
    </row>
    <row r="328" spans="1:105" ht="12" customHeight="1" x14ac:dyDescent="0.25">
      <c r="A328" s="108" t="s">
        <v>52</v>
      </c>
      <c r="B328" s="99">
        <v>10.777337229591327</v>
      </c>
      <c r="C328" s="99">
        <v>11.17631132618812</v>
      </c>
      <c r="D328" s="99">
        <v>11.425318136851164</v>
      </c>
      <c r="E328" s="99">
        <v>11.633265762615306</v>
      </c>
      <c r="F328" s="99">
        <v>11.205689409301886</v>
      </c>
      <c r="G328" s="99">
        <v>11.330703208624159</v>
      </c>
      <c r="H328" s="99">
        <v>11.215305619946166</v>
      </c>
      <c r="I328" s="99">
        <v>11.132809016222792</v>
      </c>
      <c r="J328" s="99">
        <v>11.376169064885937</v>
      </c>
      <c r="K328" s="99">
        <v>11.36722822221453</v>
      </c>
      <c r="L328" s="99">
        <v>11.613271408115928</v>
      </c>
      <c r="M328" s="99">
        <v>11.91954922213448</v>
      </c>
      <c r="N328" s="99">
        <v>11.225648370716202</v>
      </c>
      <c r="O328" s="99">
        <v>10.456356024383989</v>
      </c>
      <c r="P328" s="99">
        <v>10.450324389419594</v>
      </c>
      <c r="Q328" s="99">
        <v>10.709222723302053</v>
      </c>
      <c r="R328" s="99">
        <v>10.681010219470824</v>
      </c>
      <c r="S328" s="99">
        <v>10.883709451468077</v>
      </c>
      <c r="T328" s="99">
        <v>12.240128626271707</v>
      </c>
      <c r="U328" s="99">
        <v>11.602708231492876</v>
      </c>
      <c r="V328" s="99">
        <v>12.037148022425262</v>
      </c>
      <c r="W328" s="99">
        <v>11.8183302894883</v>
      </c>
      <c r="DA328" s="63" t="s">
        <v>3007</v>
      </c>
    </row>
    <row r="329" spans="1:105" ht="12" customHeight="1" x14ac:dyDescent="0.25">
      <c r="A329" s="121" t="s">
        <v>54</v>
      </c>
      <c r="B329" s="123">
        <v>7.4147625970676136</v>
      </c>
      <c r="C329" s="123">
        <v>7.6593938747711814</v>
      </c>
      <c r="D329" s="123">
        <v>7.8423599229142384</v>
      </c>
      <c r="E329" s="123">
        <v>7.9962029697733916</v>
      </c>
      <c r="F329" s="123">
        <v>8.2064574138279731</v>
      </c>
      <c r="G329" s="123">
        <v>8.3554562632355669</v>
      </c>
      <c r="H329" s="123">
        <v>8.2077440788461171</v>
      </c>
      <c r="I329" s="123">
        <v>7.7631677913913508</v>
      </c>
      <c r="J329" s="123">
        <v>7.4499556886255611</v>
      </c>
      <c r="K329" s="123">
        <v>7.3978986530151598</v>
      </c>
      <c r="L329" s="123">
        <v>7.5377046051579777</v>
      </c>
      <c r="M329" s="123">
        <v>6.8620119549587715</v>
      </c>
      <c r="N329" s="123">
        <v>6.8902500391519901</v>
      </c>
      <c r="O329" s="123">
        <v>6.7940689684163225</v>
      </c>
      <c r="P329" s="123">
        <v>6.4177122289674164</v>
      </c>
      <c r="Q329" s="123">
        <v>6.0723298892816358</v>
      </c>
      <c r="R329" s="123">
        <v>5.8583513989742295</v>
      </c>
      <c r="S329" s="123">
        <v>6.3002980331462632</v>
      </c>
      <c r="T329" s="123">
        <v>6.0089547574950677</v>
      </c>
      <c r="U329" s="123">
        <v>5.9955904844869785</v>
      </c>
      <c r="V329" s="123">
        <v>5.835001022938199</v>
      </c>
      <c r="W329" s="123">
        <v>6.1068545182299507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7.4147625970676136</v>
      </c>
      <c r="C332" s="110">
        <v>7.6593938747711814</v>
      </c>
      <c r="D332" s="110">
        <v>7.8423599229142384</v>
      </c>
      <c r="E332" s="110">
        <v>7.9962029697733916</v>
      </c>
      <c r="F332" s="110">
        <v>8.2064574138279731</v>
      </c>
      <c r="G332" s="110">
        <v>8.3554562632355669</v>
      </c>
      <c r="H332" s="110">
        <v>8.2077440788461171</v>
      </c>
      <c r="I332" s="110">
        <v>7.7631677913913508</v>
      </c>
      <c r="J332" s="110">
        <v>7.4499556886255611</v>
      </c>
      <c r="K332" s="110">
        <v>7.3978986530151598</v>
      </c>
      <c r="L332" s="110">
        <v>7.5377046051579777</v>
      </c>
      <c r="M332" s="110">
        <v>6.8620119549587715</v>
      </c>
      <c r="N332" s="110">
        <v>6.8902500391519901</v>
      </c>
      <c r="O332" s="110">
        <v>6.7940689684163225</v>
      </c>
      <c r="P332" s="110">
        <v>6.4177122289674164</v>
      </c>
      <c r="Q332" s="110">
        <v>6.0723298892816358</v>
      </c>
      <c r="R332" s="110">
        <v>5.8583513989742295</v>
      </c>
      <c r="S332" s="110">
        <v>6.3002980331462632</v>
      </c>
      <c r="T332" s="110">
        <v>6.0089547574950677</v>
      </c>
      <c r="U332" s="110">
        <v>5.9955904844869785</v>
      </c>
      <c r="V332" s="110">
        <v>5.835001022938199</v>
      </c>
      <c r="W332" s="110">
        <v>6.1068545182299507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0.82551611582413842</v>
      </c>
      <c r="C334" s="118">
        <f t="shared" si="143"/>
        <v>0.73549090618663715</v>
      </c>
      <c r="D334" s="118">
        <f t="shared" si="143"/>
        <v>0.62108435201838619</v>
      </c>
      <c r="E334" s="118">
        <f t="shared" si="143"/>
        <v>0.48012047922975604</v>
      </c>
      <c r="F334" s="118">
        <f t="shared" si="143"/>
        <v>0.61761877942664412</v>
      </c>
      <c r="G334" s="118">
        <f t="shared" si="143"/>
        <v>0.49188797485612917</v>
      </c>
      <c r="H334" s="118">
        <f t="shared" si="143"/>
        <v>0.46007897046798163</v>
      </c>
      <c r="I334" s="118">
        <f t="shared" si="143"/>
        <v>0.34210748388420681</v>
      </c>
      <c r="J334" s="118">
        <f t="shared" si="143"/>
        <v>0.3726426637089954</v>
      </c>
      <c r="K334" s="118">
        <f t="shared" si="143"/>
        <v>0.34984852859005389</v>
      </c>
      <c r="L334" s="118">
        <f t="shared" si="143"/>
        <v>0.35321409500253637</v>
      </c>
      <c r="M334" s="118">
        <f t="shared" si="143"/>
        <v>0.35681890010915662</v>
      </c>
      <c r="N334" s="118">
        <f t="shared" si="143"/>
        <v>0.28505907044317069</v>
      </c>
      <c r="O334" s="118">
        <f t="shared" si="143"/>
        <v>0.20422404693881707</v>
      </c>
      <c r="P334" s="118">
        <f t="shared" si="143"/>
        <v>0.1734556800526999</v>
      </c>
      <c r="Q334" s="118">
        <f t="shared" si="143"/>
        <v>0.11346510075851567</v>
      </c>
      <c r="R334" s="118">
        <f t="shared" ref="R334:V334" si="144">R335+R338+R340+R353</f>
        <v>0.12715364256960249</v>
      </c>
      <c r="S334" s="118">
        <f t="shared" si="144"/>
        <v>0.11351758414412308</v>
      </c>
      <c r="T334" s="118">
        <f t="shared" si="144"/>
        <v>0.20532293226235684</v>
      </c>
      <c r="U334" s="118">
        <f t="shared" si="144"/>
        <v>0.20988347482699282</v>
      </c>
      <c r="V334" s="118">
        <f t="shared" si="144"/>
        <v>0.23740849412305015</v>
      </c>
      <c r="W334" s="118">
        <f t="shared" ref="W334" si="145">W335+W338+W340+W353</f>
        <v>0.2209240738254501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0.82551611582413842</v>
      </c>
      <c r="C340" s="123">
        <v>0.73549090618663715</v>
      </c>
      <c r="D340" s="123">
        <v>0.62108435201838619</v>
      </c>
      <c r="E340" s="123">
        <v>0.48012047922975604</v>
      </c>
      <c r="F340" s="123">
        <v>0.61761877942664412</v>
      </c>
      <c r="G340" s="123">
        <v>0.49188797485612917</v>
      </c>
      <c r="H340" s="123">
        <v>0.46007897046798163</v>
      </c>
      <c r="I340" s="123">
        <v>0.34210748388420681</v>
      </c>
      <c r="J340" s="123">
        <v>0.3726426637089954</v>
      </c>
      <c r="K340" s="123">
        <v>0.34984852859005389</v>
      </c>
      <c r="L340" s="123">
        <v>0.35321409500253637</v>
      </c>
      <c r="M340" s="123">
        <v>0.35681890010915662</v>
      </c>
      <c r="N340" s="123">
        <v>0.28505907044317069</v>
      </c>
      <c r="O340" s="123">
        <v>0.20422404693881707</v>
      </c>
      <c r="P340" s="123">
        <v>0.1734556800526999</v>
      </c>
      <c r="Q340" s="123">
        <v>0.11346510075851567</v>
      </c>
      <c r="R340" s="123">
        <v>0.12715364256960249</v>
      </c>
      <c r="S340" s="123">
        <v>0.11351758414412308</v>
      </c>
      <c r="T340" s="123">
        <v>0.20532293226235684</v>
      </c>
      <c r="U340" s="123">
        <v>0.20988347482699282</v>
      </c>
      <c r="V340" s="123">
        <v>0.23740849412305015</v>
      </c>
      <c r="W340" s="123">
        <v>0.2209240738254501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6.8690940480522809</v>
      </c>
      <c r="C345" s="102">
        <v>6.5073663395152765</v>
      </c>
      <c r="D345" s="102">
        <v>6.5285517891478113</v>
      </c>
      <c r="E345" s="102">
        <v>5.5825647790361685</v>
      </c>
      <c r="F345" s="102">
        <v>7.7394714160998035</v>
      </c>
      <c r="G345" s="102">
        <v>6.7138963186123553</v>
      </c>
      <c r="H345" s="102">
        <v>7.1226002269330442</v>
      </c>
      <c r="I345" s="102">
        <v>5.9506964342898074</v>
      </c>
      <c r="J345" s="102">
        <v>6.8791575716123452</v>
      </c>
      <c r="K345" s="102">
        <v>6.6910575708944018</v>
      </c>
      <c r="L345" s="102">
        <v>6.9122096486880391</v>
      </c>
      <c r="M345" s="102">
        <v>7.4253021713299647</v>
      </c>
      <c r="N345" s="102">
        <v>6.6766592082111513</v>
      </c>
      <c r="O345" s="102">
        <v>5.8865038413213284</v>
      </c>
      <c r="P345" s="102">
        <v>6.1455994392854398</v>
      </c>
      <c r="Q345" s="102">
        <v>4.7809044218741947</v>
      </c>
      <c r="R345" s="102">
        <v>6.240881567994597</v>
      </c>
      <c r="S345" s="102">
        <v>4.8189333275804076</v>
      </c>
      <c r="T345" s="102">
        <v>6.4791950588684344</v>
      </c>
      <c r="U345" s="102">
        <v>5.6728402484238547</v>
      </c>
      <c r="V345" s="102">
        <v>6.0611686864244039</v>
      </c>
      <c r="W345" s="102">
        <v>5.3826394426839936</v>
      </c>
      <c r="DA345" s="131" t="s">
        <v>3168</v>
      </c>
    </row>
    <row r="346" spans="1:105" ht="12" customHeight="1" x14ac:dyDescent="0.25">
      <c r="A346" s="107" t="s">
        <v>123</v>
      </c>
      <c r="B346" s="105">
        <v>2.9877144904991848</v>
      </c>
      <c r="C346" s="105">
        <v>2.6793452622748855</v>
      </c>
      <c r="D346" s="105">
        <v>2.7586953619828125</v>
      </c>
      <c r="E346" s="105">
        <v>2.3499496991033535</v>
      </c>
      <c r="F346" s="105">
        <v>3.4902443481727472</v>
      </c>
      <c r="G346" s="105">
        <v>2.9875738657659667</v>
      </c>
      <c r="H346" s="105">
        <v>3.1557366827262912</v>
      </c>
      <c r="I346" s="105">
        <v>2.9271237095172764</v>
      </c>
      <c r="J346" s="105">
        <v>3.0573680191093482</v>
      </c>
      <c r="K346" s="105">
        <v>3.0092436991886364</v>
      </c>
      <c r="L346" s="105">
        <v>3.088957191939933</v>
      </c>
      <c r="M346" s="105">
        <v>3.4523801310110969</v>
      </c>
      <c r="N346" s="105">
        <v>3.1261074061741829</v>
      </c>
      <c r="O346" s="105">
        <v>2.8796525989547699</v>
      </c>
      <c r="P346" s="105">
        <v>2.6993510734193502</v>
      </c>
      <c r="Q346" s="105">
        <v>2.0643633239513064</v>
      </c>
      <c r="R346" s="105">
        <v>2.6709010365936634</v>
      </c>
      <c r="S346" s="105">
        <v>2.2783796200683413</v>
      </c>
      <c r="T346" s="105">
        <v>2.7414611482466875</v>
      </c>
      <c r="U346" s="105">
        <v>2.4464349469719338</v>
      </c>
      <c r="V346" s="105">
        <v>2.48321365785851</v>
      </c>
      <c r="W346" s="105">
        <v>2.4423835218477725</v>
      </c>
      <c r="DA346" s="132" t="s">
        <v>3169</v>
      </c>
    </row>
    <row r="347" spans="1:105" ht="12" customHeight="1" x14ac:dyDescent="0.25">
      <c r="A347" s="108" t="s">
        <v>50</v>
      </c>
      <c r="B347" s="99">
        <v>2.9877144904991848</v>
      </c>
      <c r="C347" s="99">
        <v>2.6793452622748855</v>
      </c>
      <c r="D347" s="99">
        <v>2.7586953619828125</v>
      </c>
      <c r="E347" s="99">
        <v>2.3499496991033535</v>
      </c>
      <c r="F347" s="99">
        <v>3.4902443481727472</v>
      </c>
      <c r="G347" s="99">
        <v>2.9875738657659667</v>
      </c>
      <c r="H347" s="99">
        <v>3.1557366827262912</v>
      </c>
      <c r="I347" s="99">
        <v>2.9271237095172764</v>
      </c>
      <c r="J347" s="99">
        <v>3.0573680191093482</v>
      </c>
      <c r="K347" s="99">
        <v>3.0092436991886364</v>
      </c>
      <c r="L347" s="99">
        <v>3.088957191939933</v>
      </c>
      <c r="M347" s="99">
        <v>3.4523801310110969</v>
      </c>
      <c r="N347" s="99">
        <v>3.1261074061741829</v>
      </c>
      <c r="O347" s="99">
        <v>2.8796525989547699</v>
      </c>
      <c r="P347" s="99">
        <v>2.6993510734193502</v>
      </c>
      <c r="Q347" s="99">
        <v>2.0643633239513064</v>
      </c>
      <c r="R347" s="99">
        <v>2.6709010365936634</v>
      </c>
      <c r="S347" s="99">
        <v>2.2783796200683413</v>
      </c>
      <c r="T347" s="99">
        <v>2.7414611482466875</v>
      </c>
      <c r="U347" s="99">
        <v>2.4464349469719338</v>
      </c>
      <c r="V347" s="99">
        <v>2.48321365785851</v>
      </c>
      <c r="W347" s="99">
        <v>2.4423835218477725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113.23960945986218</v>
      </c>
      <c r="D360" s="117">
        <f t="shared" si="150"/>
        <v>219.56628228369826</v>
      </c>
      <c r="E360" s="117">
        <f t="shared" si="150"/>
        <v>235.92589523538697</v>
      </c>
      <c r="F360" s="117">
        <f t="shared" si="150"/>
        <v>213.69104906285594</v>
      </c>
      <c r="G360" s="117">
        <f t="shared" si="150"/>
        <v>229.90134335560089</v>
      </c>
      <c r="H360" s="117">
        <f t="shared" si="150"/>
        <v>314.14875488774612</v>
      </c>
      <c r="I360" s="117">
        <f t="shared" si="150"/>
        <v>298.41229554736151</v>
      </c>
      <c r="J360" s="117">
        <f t="shared" si="150"/>
        <v>217.88750600843352</v>
      </c>
      <c r="K360" s="117">
        <f t="shared" si="150"/>
        <v>114.64949734673412</v>
      </c>
      <c r="L360" s="117">
        <f t="shared" si="150"/>
        <v>196.39006289875283</v>
      </c>
      <c r="M360" s="117">
        <f t="shared" si="150"/>
        <v>145.60138664208233</v>
      </c>
      <c r="N360" s="117">
        <f t="shared" si="150"/>
        <v>168.68408323871782</v>
      </c>
      <c r="O360" s="117">
        <f t="shared" si="150"/>
        <v>123.49337619071368</v>
      </c>
      <c r="P360" s="117">
        <f t="shared" si="150"/>
        <v>4.0211994829327393</v>
      </c>
      <c r="Q360" s="117">
        <f t="shared" si="150"/>
        <v>11.928074718187574</v>
      </c>
      <c r="R360" s="117">
        <f t="shared" ref="R360:V360" si="151">R361+R364+R366+R379</f>
        <v>55.579121662846958</v>
      </c>
      <c r="S360" s="117">
        <f t="shared" si="151"/>
        <v>143.74433836407965</v>
      </c>
      <c r="T360" s="117">
        <f t="shared" si="151"/>
        <v>177.79574972354646</v>
      </c>
      <c r="U360" s="117">
        <f t="shared" si="151"/>
        <v>170.66058356828381</v>
      </c>
      <c r="V360" s="117">
        <f t="shared" si="151"/>
        <v>135.99148229265208</v>
      </c>
      <c r="W360" s="117">
        <f t="shared" ref="W360" si="152">W361+W364+W366+W379</f>
        <v>169.09202327145434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96.47877867134531</v>
      </c>
      <c r="D361" s="122">
        <f t="shared" si="153"/>
        <v>181.46566568734457</v>
      </c>
      <c r="E361" s="122">
        <f t="shared" si="153"/>
        <v>196.10465569704317</v>
      </c>
      <c r="F361" s="122">
        <f t="shared" si="153"/>
        <v>173.3385355895939</v>
      </c>
      <c r="G361" s="122">
        <f t="shared" si="153"/>
        <v>182.06857921830755</v>
      </c>
      <c r="H361" s="122">
        <f t="shared" si="153"/>
        <v>242.74338001014894</v>
      </c>
      <c r="I361" s="122">
        <f t="shared" si="153"/>
        <v>224.55474145302432</v>
      </c>
      <c r="J361" s="122">
        <f t="shared" si="153"/>
        <v>164.14416653661345</v>
      </c>
      <c r="K361" s="122">
        <f t="shared" si="153"/>
        <v>88.419712020827262</v>
      </c>
      <c r="L361" s="122">
        <f t="shared" si="153"/>
        <v>156.1634427383222</v>
      </c>
      <c r="M361" s="122">
        <f t="shared" si="153"/>
        <v>113.72203473897773</v>
      </c>
      <c r="N361" s="122">
        <f t="shared" si="153"/>
        <v>137.38788650879732</v>
      </c>
      <c r="O361" s="122">
        <f t="shared" si="153"/>
        <v>102.07367572081087</v>
      </c>
      <c r="P361" s="122">
        <f t="shared" si="153"/>
        <v>3.0627274478431197</v>
      </c>
      <c r="Q361" s="122">
        <f t="shared" si="153"/>
        <v>9.2076649365672516</v>
      </c>
      <c r="R361" s="122">
        <f t="shared" ref="R361:V361" si="154">SUM(R362:R363)</f>
        <v>40.824546052238311</v>
      </c>
      <c r="S361" s="122">
        <f t="shared" si="154"/>
        <v>100.82690731770559</v>
      </c>
      <c r="T361" s="122">
        <f t="shared" si="154"/>
        <v>123.51555104359375</v>
      </c>
      <c r="U361" s="122">
        <f t="shared" si="154"/>
        <v>123.81455378364809</v>
      </c>
      <c r="V361" s="122">
        <f t="shared" si="154"/>
        <v>99.051377847911937</v>
      </c>
      <c r="W361" s="122">
        <f t="shared" ref="W361" si="155">SUM(W362:W363)</f>
        <v>117.98030639819331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95.876859128565144</v>
      </c>
      <c r="D362" s="98">
        <v>180.33080338003936</v>
      </c>
      <c r="E362" s="98">
        <v>194.8859405555483</v>
      </c>
      <c r="F362" s="98">
        <v>172.25052012786949</v>
      </c>
      <c r="G362" s="98">
        <v>180.91849944804818</v>
      </c>
      <c r="H362" s="98">
        <v>241.21821764977182</v>
      </c>
      <c r="I362" s="98">
        <v>223.14454806158543</v>
      </c>
      <c r="J362" s="98">
        <v>163.105318731106</v>
      </c>
      <c r="K362" s="98">
        <v>87.857563390995949</v>
      </c>
      <c r="L362" s="98">
        <v>155.16782413699795</v>
      </c>
      <c r="M362" s="98">
        <v>112.99843677534011</v>
      </c>
      <c r="N362" s="98">
        <v>136.5089277430078</v>
      </c>
      <c r="O362" s="98">
        <v>101.4168742640847</v>
      </c>
      <c r="P362" s="98">
        <v>3.0428631058315476</v>
      </c>
      <c r="Q362" s="98">
        <v>9.1474309791440902</v>
      </c>
      <c r="R362" s="98">
        <v>40.556817339123683</v>
      </c>
      <c r="S362" s="98">
        <v>100.16121085766562</v>
      </c>
      <c r="T362" s="98">
        <v>122.68925945915309</v>
      </c>
      <c r="U362" s="98">
        <v>122.98505003962917</v>
      </c>
      <c r="V362" s="98">
        <v>98.380083858813393</v>
      </c>
      <c r="W362" s="98">
        <v>117.17994703717677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0.60191954278016868</v>
      </c>
      <c r="D363" s="98">
        <v>1.1348623073051984</v>
      </c>
      <c r="E363" s="98">
        <v>1.2187151414948814</v>
      </c>
      <c r="F363" s="98">
        <v>1.0880154617244064</v>
      </c>
      <c r="G363" s="98">
        <v>1.1500797702593621</v>
      </c>
      <c r="H363" s="98">
        <v>1.5251623603771096</v>
      </c>
      <c r="I363" s="98">
        <v>1.4101933914388833</v>
      </c>
      <c r="J363" s="98">
        <v>1.0388478055074672</v>
      </c>
      <c r="K363" s="98">
        <v>0.56214862983131442</v>
      </c>
      <c r="L363" s="98">
        <v>0.99561860132424906</v>
      </c>
      <c r="M363" s="98">
        <v>0.72359796363762252</v>
      </c>
      <c r="N363" s="98">
        <v>0.87895876578950671</v>
      </c>
      <c r="O363" s="98">
        <v>0.6568014567261713</v>
      </c>
      <c r="P363" s="98">
        <v>1.9864342011572129E-2</v>
      </c>
      <c r="Q363" s="98">
        <v>6.0233957423161719E-2</v>
      </c>
      <c r="R363" s="98">
        <v>0.26772871311462976</v>
      </c>
      <c r="S363" s="98">
        <v>0.6656964600399643</v>
      </c>
      <c r="T363" s="98">
        <v>0.82629158444065087</v>
      </c>
      <c r="U363" s="98">
        <v>0.82950374401891558</v>
      </c>
      <c r="V363" s="98">
        <v>0.67129398909853899</v>
      </c>
      <c r="W363" s="98">
        <v>0.80035936101653737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6.9196627899054935E-3</v>
      </c>
      <c r="D364" s="122">
        <f t="shared" si="156"/>
        <v>1.0038914444354747E-2</v>
      </c>
      <c r="E364" s="122">
        <f t="shared" si="156"/>
        <v>0.33301102471558852</v>
      </c>
      <c r="F364" s="122">
        <f t="shared" si="156"/>
        <v>0.36456063414891632</v>
      </c>
      <c r="G364" s="122">
        <f t="shared" si="156"/>
        <v>0.45655515199068591</v>
      </c>
      <c r="H364" s="122">
        <f t="shared" si="156"/>
        <v>1.3176392959727556</v>
      </c>
      <c r="I364" s="122">
        <f t="shared" si="156"/>
        <v>0.83937206740143</v>
      </c>
      <c r="J364" s="122">
        <f t="shared" si="156"/>
        <v>0.52407725799040905</v>
      </c>
      <c r="K364" s="122">
        <f t="shared" si="156"/>
        <v>0.24662276943400815</v>
      </c>
      <c r="L364" s="122">
        <f t="shared" si="156"/>
        <v>0.46833015979230702</v>
      </c>
      <c r="M364" s="122">
        <f t="shared" si="156"/>
        <v>0.33058114067335065</v>
      </c>
      <c r="N364" s="122">
        <f t="shared" si="156"/>
        <v>0.29250230550686712</v>
      </c>
      <c r="O364" s="122">
        <f t="shared" si="156"/>
        <v>0.18608140727854713</v>
      </c>
      <c r="P364" s="122">
        <f t="shared" si="156"/>
        <v>2.6607715439324236E-3</v>
      </c>
      <c r="Q364" s="122">
        <f t="shared" si="156"/>
        <v>6.8912308096082051E-3</v>
      </c>
      <c r="R364" s="122">
        <f t="shared" si="156"/>
        <v>2.021241168265368E-2</v>
      </c>
      <c r="S364" s="122">
        <f t="shared" si="156"/>
        <v>0.10013077410113036</v>
      </c>
      <c r="T364" s="122">
        <f t="shared" si="156"/>
        <v>0.12169594707658658</v>
      </c>
      <c r="U364" s="122">
        <f t="shared" si="156"/>
        <v>0.1495119292610661</v>
      </c>
      <c r="V364" s="122">
        <f t="shared" si="156"/>
        <v>0.20834537096164019</v>
      </c>
      <c r="W364" s="122">
        <f t="shared" si="156"/>
        <v>0.16630683624518211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6.9196627899054935E-3</v>
      </c>
      <c r="D365" s="98">
        <v>1.0038914444354747E-2</v>
      </c>
      <c r="E365" s="98">
        <v>0.33301102471558852</v>
      </c>
      <c r="F365" s="98">
        <v>0.36456063414891632</v>
      </c>
      <c r="G365" s="98">
        <v>0.45655515199068591</v>
      </c>
      <c r="H365" s="98">
        <v>1.3176392959727556</v>
      </c>
      <c r="I365" s="98">
        <v>0.83937206740143</v>
      </c>
      <c r="J365" s="98">
        <v>0.52407725799040905</v>
      </c>
      <c r="K365" s="98">
        <v>0.24662276943400815</v>
      </c>
      <c r="L365" s="98">
        <v>0.46833015979230702</v>
      </c>
      <c r="M365" s="98">
        <v>0.33058114067335065</v>
      </c>
      <c r="N365" s="98">
        <v>0.29250230550686712</v>
      </c>
      <c r="O365" s="98">
        <v>0.18608140727854713</v>
      </c>
      <c r="P365" s="98">
        <v>2.6607715439324236E-3</v>
      </c>
      <c r="Q365" s="98">
        <v>6.8912308096082051E-3</v>
      </c>
      <c r="R365" s="98">
        <v>2.021241168265368E-2</v>
      </c>
      <c r="S365" s="98">
        <v>0.10013077410113036</v>
      </c>
      <c r="T365" s="98">
        <v>0.12169594707658658</v>
      </c>
      <c r="U365" s="98">
        <v>0.1495119292610661</v>
      </c>
      <c r="V365" s="98">
        <v>0.20834537096164019</v>
      </c>
      <c r="W365" s="98">
        <v>0.16630683624518211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11.864622058190783</v>
      </c>
      <c r="D366" s="122">
        <v>27.044757755238678</v>
      </c>
      <c r="E366" s="122">
        <v>27.860776513382124</v>
      </c>
      <c r="F366" s="122">
        <v>28.623548777748994</v>
      </c>
      <c r="G366" s="122">
        <v>33.233191619522231</v>
      </c>
      <c r="H366" s="122">
        <v>49.270868294486469</v>
      </c>
      <c r="I366" s="122">
        <v>53.124979136796895</v>
      </c>
      <c r="J366" s="122">
        <v>38.839418841542781</v>
      </c>
      <c r="K366" s="122">
        <v>18.697978881318697</v>
      </c>
      <c r="L366" s="122">
        <v>28.872120376777517</v>
      </c>
      <c r="M366" s="122">
        <v>23.608539558615171</v>
      </c>
      <c r="N366" s="122">
        <v>22.544233140318301</v>
      </c>
      <c r="O366" s="122">
        <v>15.299158926538713</v>
      </c>
      <c r="P366" s="122">
        <v>0.73051191313789277</v>
      </c>
      <c r="Q366" s="122">
        <v>2.0576575329908975</v>
      </c>
      <c r="R366" s="122">
        <v>10.795133546652227</v>
      </c>
      <c r="S366" s="122">
        <v>31.49275090347194</v>
      </c>
      <c r="T366" s="122">
        <v>41.515040208971939</v>
      </c>
      <c r="U366" s="122">
        <v>35.010777653266061</v>
      </c>
      <c r="V366" s="122">
        <v>27.646733002629869</v>
      </c>
      <c r="W366" s="122">
        <v>38.34724954339503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0.45796133232691294</v>
      </c>
      <c r="D367" s="98">
        <v>3.0141741615642519</v>
      </c>
      <c r="E367" s="98">
        <v>4.7383495009406031</v>
      </c>
      <c r="F367" s="98">
        <v>5.3120922929645973</v>
      </c>
      <c r="G367" s="98">
        <v>6.9557344757322968</v>
      </c>
      <c r="H367" s="98">
        <v>11.917245910194739</v>
      </c>
      <c r="I367" s="98">
        <v>21.08179154351652</v>
      </c>
      <c r="J367" s="98">
        <v>19.088491976608982</v>
      </c>
      <c r="K367" s="98">
        <v>7.4924899329204502</v>
      </c>
      <c r="L367" s="98">
        <v>9.2100969976890248</v>
      </c>
      <c r="M367" s="98">
        <v>9.2026151919696861</v>
      </c>
      <c r="N367" s="98">
        <v>10.400057617037277</v>
      </c>
      <c r="O367" s="98">
        <v>14.140460988169281</v>
      </c>
      <c r="P367" s="98">
        <v>0.69207778032546596</v>
      </c>
      <c r="Q367" s="98">
        <v>1.8632342936501816</v>
      </c>
      <c r="R367" s="98">
        <v>6.4678061340184252</v>
      </c>
      <c r="S367" s="98">
        <v>8.0909333502140424</v>
      </c>
      <c r="T367" s="98">
        <v>15.296021684472857</v>
      </c>
      <c r="U367" s="98">
        <v>12.074282879455073</v>
      </c>
      <c r="V367" s="98">
        <v>15.53976919816493</v>
      </c>
      <c r="W367" s="98">
        <v>19.425541488357396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2.0636873755962987E-3</v>
      </c>
      <c r="D368" s="98">
        <v>8.7899956785008997E-3</v>
      </c>
      <c r="E368" s="98">
        <v>3.3728853459520342E-2</v>
      </c>
      <c r="F368" s="98">
        <v>1.2275493752241122E-2</v>
      </c>
      <c r="G368" s="98">
        <v>3.116846362001726E-2</v>
      </c>
      <c r="H368" s="98">
        <v>8.7806680174466592E-2</v>
      </c>
      <c r="I368" s="98">
        <v>0.14712936790250056</v>
      </c>
      <c r="J368" s="98">
        <v>0.17247291084713653</v>
      </c>
      <c r="K368" s="98">
        <v>5.8294740749158837E-2</v>
      </c>
      <c r="L368" s="98">
        <v>7.8726760635406096E-2</v>
      </c>
      <c r="M368" s="98">
        <v>7.579292200837015E-2</v>
      </c>
      <c r="N368" s="98">
        <v>4.5420633009613048E-2</v>
      </c>
      <c r="O368" s="98">
        <v>0.16009809366510505</v>
      </c>
      <c r="P368" s="98">
        <v>3.8434132812426802E-2</v>
      </c>
      <c r="Q368" s="98">
        <v>2.0234129881991358E-2</v>
      </c>
      <c r="R368" s="98">
        <v>0</v>
      </c>
      <c r="S368" s="98">
        <v>0</v>
      </c>
      <c r="T368" s="98">
        <v>0.57368288895472452</v>
      </c>
      <c r="U368" s="98">
        <v>1.8459315069397839E-2</v>
      </c>
      <c r="V368" s="98">
        <v>0.23759839844984609</v>
      </c>
      <c r="W368" s="98">
        <v>0.38348555382087812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1.0303426844458807E-3</v>
      </c>
      <c r="D369" s="101">
        <v>4.4642052684675413E-3</v>
      </c>
      <c r="E369" s="101">
        <v>1.7010849480607507E-2</v>
      </c>
      <c r="F369" s="101">
        <v>6.5061006736659875E-3</v>
      </c>
      <c r="G369" s="101">
        <v>1.6168779544903571E-2</v>
      </c>
      <c r="H369" s="101">
        <v>4.4913651177134577E-2</v>
      </c>
      <c r="I369" s="101">
        <v>8.1917030581711223E-2</v>
      </c>
      <c r="J369" s="101">
        <v>8.7345619494077903E-2</v>
      </c>
      <c r="K369" s="101">
        <v>2.960673597978894E-2</v>
      </c>
      <c r="L369" s="101">
        <v>3.9513678912186205E-2</v>
      </c>
      <c r="M369" s="101">
        <v>3.915935650268057E-2</v>
      </c>
      <c r="N369" s="101">
        <v>2.3440226142049679E-2</v>
      </c>
      <c r="O369" s="101">
        <v>8.5720083579477149E-2</v>
      </c>
      <c r="P369" s="101">
        <v>1.8644288475680323E-2</v>
      </c>
      <c r="Q369" s="101">
        <v>9.647154073289671E-3</v>
      </c>
      <c r="R369" s="101">
        <v>0</v>
      </c>
      <c r="S369" s="101">
        <v>0</v>
      </c>
      <c r="T369" s="101">
        <v>0.26407753594472078</v>
      </c>
      <c r="U369" s="101">
        <v>8.5058703956425209E-3</v>
      </c>
      <c r="V369" s="101">
        <v>0.1027658640640717</v>
      </c>
      <c r="W369" s="101">
        <v>0.18301531233944957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1.0333446911504182E-3</v>
      </c>
      <c r="D370" s="104">
        <v>4.3257904100333592E-3</v>
      </c>
      <c r="E370" s="104">
        <v>1.6718003978912838E-2</v>
      </c>
      <c r="F370" s="104">
        <v>5.7693930785751354E-3</v>
      </c>
      <c r="G370" s="104">
        <v>1.4999684075113691E-2</v>
      </c>
      <c r="H370" s="104">
        <v>4.2893028997332015E-2</v>
      </c>
      <c r="I370" s="104">
        <v>6.5212337320789335E-2</v>
      </c>
      <c r="J370" s="104">
        <v>8.5127291353058632E-2</v>
      </c>
      <c r="K370" s="104">
        <v>2.8688004769369897E-2</v>
      </c>
      <c r="L370" s="104">
        <v>3.9213081723219897E-2</v>
      </c>
      <c r="M370" s="104">
        <v>3.663356550568958E-2</v>
      </c>
      <c r="N370" s="104">
        <v>2.1980406867563366E-2</v>
      </c>
      <c r="O370" s="104">
        <v>7.4378010085627902E-2</v>
      </c>
      <c r="P370" s="104">
        <v>1.9789844336746475E-2</v>
      </c>
      <c r="Q370" s="104">
        <v>1.0586975808701686E-2</v>
      </c>
      <c r="R370" s="104">
        <v>0</v>
      </c>
      <c r="S370" s="104">
        <v>0</v>
      </c>
      <c r="T370" s="104">
        <v>0.30960535301000375</v>
      </c>
      <c r="U370" s="104">
        <v>9.9534446737553177E-3</v>
      </c>
      <c r="V370" s="104">
        <v>0.13483253438577439</v>
      </c>
      <c r="W370" s="104">
        <v>0.20047024148142858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1.5732245332044046</v>
      </c>
      <c r="D371" s="101">
        <v>1.7317150428593562</v>
      </c>
      <c r="E371" s="101">
        <v>2.5693707824273391</v>
      </c>
      <c r="F371" s="101">
        <v>3.7000867304695984</v>
      </c>
      <c r="G371" s="101">
        <v>3.5938878363053717</v>
      </c>
      <c r="H371" s="101">
        <v>4.5179712255574582</v>
      </c>
      <c r="I371" s="101">
        <v>2.3326047293219601</v>
      </c>
      <c r="J371" s="101">
        <v>1.9431551451960338</v>
      </c>
      <c r="K371" s="101">
        <v>1.4238286829943705</v>
      </c>
      <c r="L371" s="101">
        <v>2.2599539510368998</v>
      </c>
      <c r="M371" s="101">
        <v>1.7999451506557058</v>
      </c>
      <c r="N371" s="101">
        <v>1.0849072769205597</v>
      </c>
      <c r="O371" s="101">
        <v>0.10179566933982186</v>
      </c>
      <c r="P371" s="101">
        <v>0</v>
      </c>
      <c r="Q371" s="101">
        <v>2.3426279414807898E-2</v>
      </c>
      <c r="R371" s="101">
        <v>0.4450240931203317</v>
      </c>
      <c r="S371" s="101">
        <v>1.9906569296380379</v>
      </c>
      <c r="T371" s="101">
        <v>4.5052580554435746</v>
      </c>
      <c r="U371" s="101">
        <v>2.5931648164270773</v>
      </c>
      <c r="V371" s="101">
        <v>1.4636989040614035</v>
      </c>
      <c r="W371" s="101">
        <v>1.5183805113852651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6.2323035047341484E-3</v>
      </c>
      <c r="D372" s="104">
        <v>7.133548043306728E-3</v>
      </c>
      <c r="E372" s="104">
        <v>8.7105474680341816E-3</v>
      </c>
      <c r="F372" s="104">
        <v>2.6272700641825422E-2</v>
      </c>
      <c r="G372" s="104">
        <v>8.1102794988507521E-3</v>
      </c>
      <c r="H372" s="104">
        <v>3.1696626029347599E-2</v>
      </c>
      <c r="I372" s="104">
        <v>0</v>
      </c>
      <c r="J372" s="104">
        <v>2.8536438858122275E-2</v>
      </c>
      <c r="K372" s="104">
        <v>1.3106436224306947E-2</v>
      </c>
      <c r="L372" s="104">
        <v>1.3208574476993046E-2</v>
      </c>
      <c r="M372" s="104">
        <v>1.7854101584601434E-2</v>
      </c>
      <c r="N372" s="104">
        <v>5.8299176212283071E-3</v>
      </c>
      <c r="O372" s="104">
        <v>3.1117350040106589E-4</v>
      </c>
      <c r="P372" s="104">
        <v>0</v>
      </c>
      <c r="Q372" s="104">
        <v>0</v>
      </c>
      <c r="R372" s="104">
        <v>1.5367081674779813E-2</v>
      </c>
      <c r="S372" s="104">
        <v>0</v>
      </c>
      <c r="T372" s="104">
        <v>9.8441219549042003E-2</v>
      </c>
      <c r="U372" s="104">
        <v>2.5572962746446267E-2</v>
      </c>
      <c r="V372" s="104">
        <v>3.3231070390196946E-2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3.1461244166661293E-3</v>
      </c>
      <c r="D373" s="98">
        <v>3.6852079748186163E-3</v>
      </c>
      <c r="E373" s="98">
        <v>4.4836864185319571E-3</v>
      </c>
      <c r="F373" s="98">
        <v>1.4333794713652991E-2</v>
      </c>
      <c r="G373" s="98">
        <v>4.3542168465272651E-3</v>
      </c>
      <c r="H373" s="98">
        <v>1.6891847258161449E-2</v>
      </c>
      <c r="I373" s="98">
        <v>0</v>
      </c>
      <c r="J373" s="98">
        <v>1.5181412496405998E-2</v>
      </c>
      <c r="K373" s="98">
        <v>7.0308682232468299E-3</v>
      </c>
      <c r="L373" s="98">
        <v>7.0256617234738293E-3</v>
      </c>
      <c r="M373" s="98">
        <v>9.7752757389327656E-3</v>
      </c>
      <c r="N373" s="98">
        <v>3.1789007493563956E-3</v>
      </c>
      <c r="O373" s="98">
        <v>1.7370087352979409E-4</v>
      </c>
      <c r="P373" s="98">
        <v>0</v>
      </c>
      <c r="Q373" s="98">
        <v>0</v>
      </c>
      <c r="R373" s="98">
        <v>7.5041462731511698E-3</v>
      </c>
      <c r="S373" s="98">
        <v>0</v>
      </c>
      <c r="T373" s="98">
        <v>4.6218999925884061E-2</v>
      </c>
      <c r="U373" s="98">
        <v>1.203217810360676E-2</v>
      </c>
      <c r="V373" s="98">
        <v>1.4792571526622316E-2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3.0861790880680191E-3</v>
      </c>
      <c r="D374" s="98">
        <v>3.4483400684881113E-3</v>
      </c>
      <c r="E374" s="98">
        <v>4.2268610495022245E-3</v>
      </c>
      <c r="F374" s="98">
        <v>1.1938905928172429E-2</v>
      </c>
      <c r="G374" s="98">
        <v>3.756062652323487E-3</v>
      </c>
      <c r="H374" s="98">
        <v>1.4804778771186151E-2</v>
      </c>
      <c r="I374" s="98">
        <v>0</v>
      </c>
      <c r="J374" s="98">
        <v>1.3355026361716277E-2</v>
      </c>
      <c r="K374" s="98">
        <v>6.0755680010601172E-3</v>
      </c>
      <c r="L374" s="98">
        <v>6.1829127535192163E-3</v>
      </c>
      <c r="M374" s="98">
        <v>8.0788258456686683E-3</v>
      </c>
      <c r="N374" s="98">
        <v>2.651016871871911E-3</v>
      </c>
      <c r="O374" s="98">
        <v>1.374726268712718E-4</v>
      </c>
      <c r="P374" s="98">
        <v>0</v>
      </c>
      <c r="Q374" s="98">
        <v>0</v>
      </c>
      <c r="R374" s="98">
        <v>7.8629354016286433E-3</v>
      </c>
      <c r="S374" s="98">
        <v>0</v>
      </c>
      <c r="T374" s="98">
        <v>5.2222219623157949E-2</v>
      </c>
      <c r="U374" s="98">
        <v>1.3540784642839507E-2</v>
      </c>
      <c r="V374" s="98">
        <v>1.843849886357463E-2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6.6756687869632119</v>
      </c>
      <c r="D375" s="101">
        <v>14.859661364626374</v>
      </c>
      <c r="E375" s="101">
        <v>9.3096700253022018</v>
      </c>
      <c r="F375" s="101">
        <v>15.319466612558085</v>
      </c>
      <c r="G375" s="101">
        <v>13.840714112755805</v>
      </c>
      <c r="H375" s="101">
        <v>18.33973399941603</v>
      </c>
      <c r="I375" s="101">
        <v>11.929089574976789</v>
      </c>
      <c r="J375" s="101">
        <v>8.1929245639017285</v>
      </c>
      <c r="K375" s="101">
        <v>2.5401839194566058</v>
      </c>
      <c r="L375" s="101">
        <v>10.085387182004359</v>
      </c>
      <c r="M375" s="101">
        <v>3.3902863338938323</v>
      </c>
      <c r="N375" s="101">
        <v>5.0193336744928718</v>
      </c>
      <c r="O375" s="101">
        <v>0.22643714925490102</v>
      </c>
      <c r="P375" s="101">
        <v>0</v>
      </c>
      <c r="Q375" s="101">
        <v>8.8482338024553422E-3</v>
      </c>
      <c r="R375" s="101">
        <v>0.76098895410753675</v>
      </c>
      <c r="S375" s="101">
        <v>6.144301977883905</v>
      </c>
      <c r="T375" s="101">
        <v>6.2502080805721425</v>
      </c>
      <c r="U375" s="101">
        <v>3.7266006405676517</v>
      </c>
      <c r="V375" s="101">
        <v>3.5035838290381802</v>
      </c>
      <c r="W375" s="101">
        <v>0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3.149471414815924</v>
      </c>
      <c r="D376" s="104">
        <v>7.4232836424668873</v>
      </c>
      <c r="E376" s="104">
        <v>11.200946803784426</v>
      </c>
      <c r="F376" s="104">
        <v>4.2533549473626451</v>
      </c>
      <c r="G376" s="104">
        <v>8.8035764516098851</v>
      </c>
      <c r="H376" s="104">
        <v>14.37641385311443</v>
      </c>
      <c r="I376" s="104">
        <v>17.634363921079128</v>
      </c>
      <c r="J376" s="104">
        <v>9.4138378061307808</v>
      </c>
      <c r="K376" s="104">
        <v>7.1700751689738063</v>
      </c>
      <c r="L376" s="104">
        <v>7.2247469109348348</v>
      </c>
      <c r="M376" s="104">
        <v>9.1220458585029753</v>
      </c>
      <c r="N376" s="104">
        <v>5.9886840212367494</v>
      </c>
      <c r="O376" s="104">
        <v>0.67005585260920264</v>
      </c>
      <c r="P376" s="104">
        <v>0</v>
      </c>
      <c r="Q376" s="104">
        <v>0.14191459624146127</v>
      </c>
      <c r="R376" s="104">
        <v>3.1059472837311519</v>
      </c>
      <c r="S376" s="104">
        <v>15.266858645735955</v>
      </c>
      <c r="T376" s="104">
        <v>14.791428279979597</v>
      </c>
      <c r="U376" s="104">
        <v>16.57269703900042</v>
      </c>
      <c r="V376" s="104">
        <v>6.8688516025253108</v>
      </c>
      <c r="W376" s="104">
        <v>17.019841989831491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1.4976436757343421</v>
      </c>
      <c r="D377" s="98">
        <v>3.623073825836153</v>
      </c>
      <c r="E377" s="98">
        <v>5.4596737509774069</v>
      </c>
      <c r="F377" s="98">
        <v>2.1980478615460997</v>
      </c>
      <c r="G377" s="98">
        <v>4.479003010586152</v>
      </c>
      <c r="H377" s="98">
        <v>7.2458856789041359</v>
      </c>
      <c r="I377" s="98">
        <v>9.7630406039810751</v>
      </c>
      <c r="J377" s="98">
        <v>4.7482250750404331</v>
      </c>
      <c r="K377" s="98">
        <v>3.6597220869647722</v>
      </c>
      <c r="L377" s="98">
        <v>3.6558874070391196</v>
      </c>
      <c r="M377" s="98">
        <v>4.7959417349493156</v>
      </c>
      <c r="N377" s="98">
        <v>3.1498336452919884</v>
      </c>
      <c r="O377" s="98">
        <v>0.36520747250638902</v>
      </c>
      <c r="P377" s="98">
        <v>0</v>
      </c>
      <c r="Q377" s="98">
        <v>6.7848749772532538E-2</v>
      </c>
      <c r="R377" s="98">
        <v>1.4962879686281161</v>
      </c>
      <c r="S377" s="98">
        <v>7.7705819675076144</v>
      </c>
      <c r="T377" s="98">
        <v>6.9109222334896057</v>
      </c>
      <c r="U377" s="98">
        <v>7.7743975504789065</v>
      </c>
      <c r="V377" s="98">
        <v>3.0167268468521402</v>
      </c>
      <c r="W377" s="98">
        <v>8.2149986966135291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1.6518277390815821</v>
      </c>
      <c r="D378" s="98">
        <v>3.8002098166307343</v>
      </c>
      <c r="E378" s="98">
        <v>5.7412730528070188</v>
      </c>
      <c r="F378" s="98">
        <v>2.055307085816545</v>
      </c>
      <c r="G378" s="98">
        <v>4.3245734410237331</v>
      </c>
      <c r="H378" s="98">
        <v>7.1305281742102942</v>
      </c>
      <c r="I378" s="98">
        <v>7.8713233170980539</v>
      </c>
      <c r="J378" s="98">
        <v>4.6656127310903477</v>
      </c>
      <c r="K378" s="98">
        <v>3.5103530820090341</v>
      </c>
      <c r="L378" s="98">
        <v>3.5688595038957156</v>
      </c>
      <c r="M378" s="98">
        <v>4.3261041235536588</v>
      </c>
      <c r="N378" s="98">
        <v>2.838850375944761</v>
      </c>
      <c r="O378" s="98">
        <v>0.30484838010281362</v>
      </c>
      <c r="P378" s="98">
        <v>0</v>
      </c>
      <c r="Q378" s="98">
        <v>7.4065846468928734E-2</v>
      </c>
      <c r="R378" s="98">
        <v>1.6096593151030361</v>
      </c>
      <c r="S378" s="98">
        <v>7.496276678228341</v>
      </c>
      <c r="T378" s="98">
        <v>7.880506046489991</v>
      </c>
      <c r="U378" s="98">
        <v>8.7982994885215131</v>
      </c>
      <c r="V378" s="98">
        <v>3.8521247556731706</v>
      </c>
      <c r="W378" s="98">
        <v>8.8048432932179619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4.8892890675361675</v>
      </c>
      <c r="D379" s="122">
        <v>11.045819926670642</v>
      </c>
      <c r="E379" s="122">
        <v>11.627452000246102</v>
      </c>
      <c r="F379" s="122">
        <v>11.364404061364136</v>
      </c>
      <c r="G379" s="122">
        <v>14.143017365780391</v>
      </c>
      <c r="H379" s="122">
        <v>20.816867287137924</v>
      </c>
      <c r="I379" s="122">
        <v>19.893202890138895</v>
      </c>
      <c r="J379" s="122">
        <v>14.379843372286887</v>
      </c>
      <c r="K379" s="122">
        <v>7.2851836751541601</v>
      </c>
      <c r="L379" s="122">
        <v>10.886169623860775</v>
      </c>
      <c r="M379" s="122">
        <v>7.9402312038160927</v>
      </c>
      <c r="N379" s="122">
        <v>8.4594612840953065</v>
      </c>
      <c r="O379" s="122">
        <v>5.9344601360855496</v>
      </c>
      <c r="P379" s="122">
        <v>0.22529935040779428</v>
      </c>
      <c r="Q379" s="122">
        <v>0.65586101781981687</v>
      </c>
      <c r="R379" s="122">
        <v>3.9392296522737693</v>
      </c>
      <c r="S379" s="122">
        <v>11.324549368801009</v>
      </c>
      <c r="T379" s="122">
        <v>12.643462523904178</v>
      </c>
      <c r="U379" s="122">
        <v>11.685740202108606</v>
      </c>
      <c r="V379" s="122">
        <v>9.0850260711486239</v>
      </c>
      <c r="W379" s="122">
        <v>12.598160493620799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4.8892890675361675</v>
      </c>
      <c r="D382" s="33">
        <v>11.045819926670642</v>
      </c>
      <c r="E382" s="33">
        <v>11.627452000246102</v>
      </c>
      <c r="F382" s="33">
        <v>11.364404061364136</v>
      </c>
      <c r="G382" s="33">
        <v>14.143017365780391</v>
      </c>
      <c r="H382" s="33">
        <v>20.816867287137924</v>
      </c>
      <c r="I382" s="33">
        <v>19.893202890138895</v>
      </c>
      <c r="J382" s="33">
        <v>14.379843372286887</v>
      </c>
      <c r="K382" s="33">
        <v>7.2851836751541601</v>
      </c>
      <c r="L382" s="33">
        <v>10.886169623860775</v>
      </c>
      <c r="M382" s="33">
        <v>7.9402312038160927</v>
      </c>
      <c r="N382" s="33">
        <v>8.4594612840953065</v>
      </c>
      <c r="O382" s="33">
        <v>5.9344601360855496</v>
      </c>
      <c r="P382" s="33">
        <v>0.22529935040779428</v>
      </c>
      <c r="Q382" s="33">
        <v>0.65586101781981687</v>
      </c>
      <c r="R382" s="33">
        <v>3.9392296522737693</v>
      </c>
      <c r="S382" s="33">
        <v>11.324549368801009</v>
      </c>
      <c r="T382" s="33">
        <v>12.643462523904178</v>
      </c>
      <c r="U382" s="33">
        <v>11.685740202108606</v>
      </c>
      <c r="V382" s="33">
        <v>9.0850260711486239</v>
      </c>
      <c r="W382" s="33">
        <v>12.598160493620799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76.709394192140152</v>
      </c>
      <c r="D384" s="117">
        <f t="shared" si="157"/>
        <v>151.84910268344174</v>
      </c>
      <c r="E384" s="117">
        <f t="shared" si="157"/>
        <v>166.43701248635642</v>
      </c>
      <c r="F384" s="117">
        <f t="shared" si="157"/>
        <v>152.76924223450555</v>
      </c>
      <c r="G384" s="117">
        <f t="shared" si="157"/>
        <v>167.81934093964506</v>
      </c>
      <c r="H384" s="117">
        <f t="shared" si="157"/>
        <v>234.83617623961547</v>
      </c>
      <c r="I384" s="117">
        <f t="shared" si="157"/>
        <v>226.0825166222061</v>
      </c>
      <c r="J384" s="117">
        <f t="shared" si="157"/>
        <v>167.0472043365148</v>
      </c>
      <c r="K384" s="117">
        <f t="shared" si="157"/>
        <v>89.24375999606967</v>
      </c>
      <c r="L384" s="117">
        <f t="shared" si="157"/>
        <v>154.55120506370739</v>
      </c>
      <c r="M384" s="117">
        <f t="shared" si="157"/>
        <v>116.51176519817858</v>
      </c>
      <c r="N384" s="117">
        <f t="shared" si="157"/>
        <v>135.9830582898739</v>
      </c>
      <c r="O384" s="117">
        <f t="shared" si="157"/>
        <v>100.3927663545914</v>
      </c>
      <c r="P384" s="117">
        <f t="shared" si="157"/>
        <v>3.2965649728884849</v>
      </c>
      <c r="Q384" s="117">
        <f t="shared" si="157"/>
        <v>9.8788317085293471</v>
      </c>
      <c r="R384" s="117">
        <f t="shared" ref="R384:V384" si="158">R385+R388+R390+R403</f>
        <v>46.837609542832915</v>
      </c>
      <c r="S384" s="117">
        <f t="shared" si="158"/>
        <v>123.52574536464343</v>
      </c>
      <c r="T384" s="117">
        <f t="shared" si="158"/>
        <v>155.12856820774999</v>
      </c>
      <c r="U384" s="117">
        <f t="shared" si="158"/>
        <v>151.25206089904526</v>
      </c>
      <c r="V384" s="117">
        <f t="shared" si="158"/>
        <v>122.06854412074017</v>
      </c>
      <c r="W384" s="117">
        <f t="shared" ref="W384" si="159">W385+W388+W390+W403</f>
        <v>153.29475374575063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63.485131864022172</v>
      </c>
      <c r="D385" s="122">
        <f t="shared" si="160"/>
        <v>121.69912539245156</v>
      </c>
      <c r="E385" s="122">
        <f t="shared" si="160"/>
        <v>134.01233290928326</v>
      </c>
      <c r="F385" s="122">
        <f t="shared" si="160"/>
        <v>120.68475067445539</v>
      </c>
      <c r="G385" s="122">
        <f t="shared" si="160"/>
        <v>129.1212994496033</v>
      </c>
      <c r="H385" s="122">
        <f t="shared" si="160"/>
        <v>175.3100080282365</v>
      </c>
      <c r="I385" s="122">
        <f t="shared" si="160"/>
        <v>165.11210201039856</v>
      </c>
      <c r="J385" s="122">
        <f t="shared" si="160"/>
        <v>122.8462056464208</v>
      </c>
      <c r="K385" s="122">
        <f t="shared" si="160"/>
        <v>67.330052548282183</v>
      </c>
      <c r="L385" s="122">
        <f t="shared" si="160"/>
        <v>120.94473440153762</v>
      </c>
      <c r="M385" s="122">
        <f t="shared" si="160"/>
        <v>89.434953231171178</v>
      </c>
      <c r="N385" s="122">
        <f t="shared" si="160"/>
        <v>109.48031088085591</v>
      </c>
      <c r="O385" s="122">
        <f t="shared" si="160"/>
        <v>82.220068146244557</v>
      </c>
      <c r="P385" s="122">
        <f t="shared" si="160"/>
        <v>2.490171534985131</v>
      </c>
      <c r="Q385" s="122">
        <f t="shared" si="160"/>
        <v>7.5692047173776471</v>
      </c>
      <c r="R385" s="122">
        <f t="shared" ref="R385:V385" si="161">SUM(R386:R387)</f>
        <v>34.101113700889911</v>
      </c>
      <c r="S385" s="122">
        <f t="shared" si="161"/>
        <v>85.719764272360564</v>
      </c>
      <c r="T385" s="122">
        <f t="shared" si="161"/>
        <v>106.85362119353223</v>
      </c>
      <c r="U385" s="122">
        <f t="shared" si="161"/>
        <v>108.81427127972101</v>
      </c>
      <c r="V385" s="122">
        <f t="shared" si="161"/>
        <v>88.193236853641338</v>
      </c>
      <c r="W385" s="122">
        <f t="shared" ref="W385" si="162">SUM(W386:W387)</f>
        <v>106.1405057544427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62.883212321242006</v>
      </c>
      <c r="D386" s="98">
        <v>120.56426308514637</v>
      </c>
      <c r="E386" s="98">
        <v>132.79361776778839</v>
      </c>
      <c r="F386" s="98">
        <v>119.59673521273098</v>
      </c>
      <c r="G386" s="98">
        <v>127.97121967934393</v>
      </c>
      <c r="H386" s="98">
        <v>173.78484566785937</v>
      </c>
      <c r="I386" s="98">
        <v>163.70190861895966</v>
      </c>
      <c r="J386" s="98">
        <v>121.80735784091333</v>
      </c>
      <c r="K386" s="98">
        <v>66.76790391845087</v>
      </c>
      <c r="L386" s="98">
        <v>119.94911580021336</v>
      </c>
      <c r="M386" s="98">
        <v>88.711355267533563</v>
      </c>
      <c r="N386" s="98">
        <v>108.6013521150664</v>
      </c>
      <c r="O386" s="98">
        <v>81.563266689518386</v>
      </c>
      <c r="P386" s="98">
        <v>2.4703071929735589</v>
      </c>
      <c r="Q386" s="98">
        <v>7.5089707599544857</v>
      </c>
      <c r="R386" s="98">
        <v>33.833384987775283</v>
      </c>
      <c r="S386" s="98">
        <v>85.054067812320596</v>
      </c>
      <c r="T386" s="98">
        <v>106.02732960909158</v>
      </c>
      <c r="U386" s="98">
        <v>107.98476753570209</v>
      </c>
      <c r="V386" s="98">
        <v>87.521942864542794</v>
      </c>
      <c r="W386" s="98">
        <v>105.34014639342617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0.60191954278016868</v>
      </c>
      <c r="D387" s="98">
        <v>1.1348623073051984</v>
      </c>
      <c r="E387" s="98">
        <v>1.2187151414948814</v>
      </c>
      <c r="F387" s="98">
        <v>1.0880154617244064</v>
      </c>
      <c r="G387" s="98">
        <v>1.1500797702593621</v>
      </c>
      <c r="H387" s="98">
        <v>1.5251623603771096</v>
      </c>
      <c r="I387" s="98">
        <v>1.4101933914388833</v>
      </c>
      <c r="J387" s="98">
        <v>1.0388478055074672</v>
      </c>
      <c r="K387" s="98">
        <v>0.56214862983131442</v>
      </c>
      <c r="L387" s="98">
        <v>0.99561860132424906</v>
      </c>
      <c r="M387" s="98">
        <v>0.72359796363762252</v>
      </c>
      <c r="N387" s="98">
        <v>0.87895876578950671</v>
      </c>
      <c r="O387" s="98">
        <v>0.6568014567261713</v>
      </c>
      <c r="P387" s="98">
        <v>1.9864342011572129E-2</v>
      </c>
      <c r="Q387" s="98">
        <v>6.0233957423161719E-2</v>
      </c>
      <c r="R387" s="98">
        <v>0.26772871311462976</v>
      </c>
      <c r="S387" s="98">
        <v>0.6656964600399643</v>
      </c>
      <c r="T387" s="98">
        <v>0.82629158444065087</v>
      </c>
      <c r="U387" s="98">
        <v>0.82950374401891558</v>
      </c>
      <c r="V387" s="98">
        <v>0.67129398909853899</v>
      </c>
      <c r="W387" s="98">
        <v>0.80035936101653737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1.6816587306834885E-2</v>
      </c>
      <c r="D388" s="122">
        <f t="shared" si="163"/>
        <v>2.5239028378893046E-2</v>
      </c>
      <c r="E388" s="122">
        <f t="shared" si="163"/>
        <v>0.86544999450277293</v>
      </c>
      <c r="F388" s="122">
        <f t="shared" si="163"/>
        <v>0.97837046693258101</v>
      </c>
      <c r="G388" s="122">
        <f t="shared" si="163"/>
        <v>1.2643556557456144</v>
      </c>
      <c r="H388" s="122">
        <f t="shared" si="163"/>
        <v>3.7627733153575198</v>
      </c>
      <c r="I388" s="122">
        <f t="shared" si="163"/>
        <v>2.470215819822438</v>
      </c>
      <c r="J388" s="122">
        <f t="shared" si="163"/>
        <v>1.5888824133208153</v>
      </c>
      <c r="K388" s="122">
        <f t="shared" si="163"/>
        <v>0.77015535717027339</v>
      </c>
      <c r="L388" s="122">
        <f t="shared" si="163"/>
        <v>1.5062382138105697</v>
      </c>
      <c r="M388" s="122">
        <f t="shared" si="163"/>
        <v>1.1000829055838177</v>
      </c>
      <c r="N388" s="122">
        <f t="shared" si="163"/>
        <v>1.0128147297257371</v>
      </c>
      <c r="O388" s="122">
        <f t="shared" si="163"/>
        <v>0.67429154633182475</v>
      </c>
      <c r="P388" s="122">
        <f t="shared" si="163"/>
        <v>1.010638967059348E-2</v>
      </c>
      <c r="Q388" s="122">
        <f t="shared" si="163"/>
        <v>2.7209259767224023E-2</v>
      </c>
      <c r="R388" s="122">
        <f t="shared" si="163"/>
        <v>8.1709745135625581E-2</v>
      </c>
      <c r="S388" s="122">
        <f t="shared" si="163"/>
        <v>0.41228875352190741</v>
      </c>
      <c r="T388" s="122">
        <f t="shared" si="163"/>
        <v>0.50870444398832038</v>
      </c>
      <c r="U388" s="122">
        <f t="shared" si="163"/>
        <v>0.63350254239238868</v>
      </c>
      <c r="V388" s="122">
        <f t="shared" si="163"/>
        <v>0.89489873018157129</v>
      </c>
      <c r="W388" s="122">
        <f t="shared" si="163"/>
        <v>0.72379636427841332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1.6816587306834885E-2</v>
      </c>
      <c r="D389" s="98">
        <v>2.5239028378893046E-2</v>
      </c>
      <c r="E389" s="98">
        <v>0.86544999450277293</v>
      </c>
      <c r="F389" s="98">
        <v>0.97837046693258101</v>
      </c>
      <c r="G389" s="98">
        <v>1.2643556557456144</v>
      </c>
      <c r="H389" s="98">
        <v>3.7627733153575198</v>
      </c>
      <c r="I389" s="98">
        <v>2.470215819822438</v>
      </c>
      <c r="J389" s="98">
        <v>1.5888824133208153</v>
      </c>
      <c r="K389" s="98">
        <v>0.77015535717027339</v>
      </c>
      <c r="L389" s="98">
        <v>1.5062382138105697</v>
      </c>
      <c r="M389" s="98">
        <v>1.1000829055838177</v>
      </c>
      <c r="N389" s="98">
        <v>1.0128147297257371</v>
      </c>
      <c r="O389" s="98">
        <v>0.67429154633182475</v>
      </c>
      <c r="P389" s="98">
        <v>1.010638967059348E-2</v>
      </c>
      <c r="Q389" s="98">
        <v>2.7209259767224023E-2</v>
      </c>
      <c r="R389" s="98">
        <v>8.1709745135625581E-2</v>
      </c>
      <c r="S389" s="98">
        <v>0.41228875352190741</v>
      </c>
      <c r="T389" s="98">
        <v>0.50870444398832038</v>
      </c>
      <c r="U389" s="98">
        <v>0.63350254239238868</v>
      </c>
      <c r="V389" s="98">
        <v>0.89489873018157129</v>
      </c>
      <c r="W389" s="98">
        <v>0.72379636427841332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9.4153011655045411</v>
      </c>
      <c r="D390" s="122">
        <v>21.543136641959521</v>
      </c>
      <c r="E390" s="122">
        <v>22.50999376752327</v>
      </c>
      <c r="F390" s="122">
        <v>22.246129073472563</v>
      </c>
      <c r="G390" s="122">
        <v>26.387522094342586</v>
      </c>
      <c r="H390" s="122">
        <v>39.474627071406843</v>
      </c>
      <c r="I390" s="122">
        <v>42.904429317745524</v>
      </c>
      <c r="J390" s="122">
        <v>31.315918834207977</v>
      </c>
      <c r="K390" s="122">
        <v>15.408212941266536</v>
      </c>
      <c r="L390" s="122">
        <v>23.510037877169623</v>
      </c>
      <c r="M390" s="122">
        <v>19.691364262432934</v>
      </c>
      <c r="N390" s="122">
        <v>18.765609358566216</v>
      </c>
      <c r="O390" s="122">
        <v>12.754583904759166</v>
      </c>
      <c r="P390" s="122">
        <v>0.61487148219612897</v>
      </c>
      <c r="Q390" s="122">
        <v>1.7493591154311314</v>
      </c>
      <c r="R390" s="122">
        <v>9.41271925559548</v>
      </c>
      <c r="S390" s="122">
        <v>27.928354493068689</v>
      </c>
      <c r="T390" s="122">
        <v>37.024467741134458</v>
      </c>
      <c r="U390" s="122">
        <v>31.72256236658508</v>
      </c>
      <c r="V390" s="122">
        <v>25.043000238589926</v>
      </c>
      <c r="W390" s="122">
        <v>35.320586865656693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0.32373572155122887</v>
      </c>
      <c r="D391" s="98">
        <v>2.1627359018609202</v>
      </c>
      <c r="E391" s="98">
        <v>3.4506482274091783</v>
      </c>
      <c r="F391" s="98">
        <v>3.9258784867497649</v>
      </c>
      <c r="G391" s="98">
        <v>5.2163359255342412</v>
      </c>
      <c r="H391" s="98">
        <v>9.0676999124180284</v>
      </c>
      <c r="I391" s="98">
        <v>16.272966068704093</v>
      </c>
      <c r="J391" s="98">
        <v>14.94480276112726</v>
      </c>
      <c r="K391" s="98">
        <v>5.948432368114049</v>
      </c>
      <c r="L391" s="98">
        <v>7.4127248256067073</v>
      </c>
      <c r="M391" s="98">
        <v>7.4993234467702834</v>
      </c>
      <c r="N391" s="98">
        <v>8.56638456388227</v>
      </c>
      <c r="O391" s="98">
        <v>11.749859702979251</v>
      </c>
      <c r="P391" s="98">
        <v>0.57947093121347015</v>
      </c>
      <c r="Q391" s="98">
        <v>1.5741621361500109</v>
      </c>
      <c r="R391" s="98">
        <v>5.536481244127029</v>
      </c>
      <c r="S391" s="98">
        <v>7.0270100092452825</v>
      </c>
      <c r="T391" s="98">
        <v>13.476759754522105</v>
      </c>
      <c r="U391" s="98">
        <v>10.777884293872697</v>
      </c>
      <c r="V391" s="98">
        <v>14.021973918559762</v>
      </c>
      <c r="W391" s="98">
        <v>17.679731979156525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1.7617003597377575E-3</v>
      </c>
      <c r="D392" s="98">
        <v>7.5289553533559646E-3</v>
      </c>
      <c r="E392" s="98">
        <v>2.9105958391167672E-2</v>
      </c>
      <c r="F392" s="98">
        <v>1.0577698216872867E-2</v>
      </c>
      <c r="G392" s="98">
        <v>2.7125187989384972E-2</v>
      </c>
      <c r="H392" s="98">
        <v>7.7067326810292228E-2</v>
      </c>
      <c r="I392" s="98">
        <v>0.12844382580000935</v>
      </c>
      <c r="J392" s="98">
        <v>0.15351210965023249</v>
      </c>
      <c r="K392" s="98">
        <v>5.2193363894722386E-2</v>
      </c>
      <c r="L392" s="98">
        <v>7.1015572912716568E-2</v>
      </c>
      <c r="M392" s="98">
        <v>6.8545003097608845E-2</v>
      </c>
      <c r="N392" s="98">
        <v>4.1287799075489087E-2</v>
      </c>
      <c r="O392" s="98">
        <v>0.14560616570440102</v>
      </c>
      <c r="P392" s="98">
        <v>3.5400550982658867E-2</v>
      </c>
      <c r="Q392" s="98">
        <v>1.8737418678678789E-2</v>
      </c>
      <c r="R392" s="98">
        <v>0</v>
      </c>
      <c r="S392" s="98">
        <v>0</v>
      </c>
      <c r="T392" s="98">
        <v>0.5422743163461281</v>
      </c>
      <c r="U392" s="98">
        <v>1.7546051858642615E-2</v>
      </c>
      <c r="V392" s="98">
        <v>0.22756108442079259</v>
      </c>
      <c r="W392" s="98">
        <v>0.36703762763034825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7.2835566858733922E-4</v>
      </c>
      <c r="D393" s="101">
        <v>3.2031649433226059E-3</v>
      </c>
      <c r="E393" s="101">
        <v>1.2387954412254834E-2</v>
      </c>
      <c r="F393" s="101">
        <v>4.8083051382977323E-3</v>
      </c>
      <c r="G393" s="101">
        <v>1.2125503914271283E-2</v>
      </c>
      <c r="H393" s="101">
        <v>3.4174297812960212E-2</v>
      </c>
      <c r="I393" s="101">
        <v>6.3231488479219999E-2</v>
      </c>
      <c r="J393" s="101">
        <v>6.8384818297173869E-2</v>
      </c>
      <c r="K393" s="101">
        <v>2.3505359125352485E-2</v>
      </c>
      <c r="L393" s="101">
        <v>3.1802491189496664E-2</v>
      </c>
      <c r="M393" s="101">
        <v>3.1911437591919264E-2</v>
      </c>
      <c r="N393" s="101">
        <v>1.9307392207925718E-2</v>
      </c>
      <c r="O393" s="101">
        <v>7.1228155618773117E-2</v>
      </c>
      <c r="P393" s="101">
        <v>1.561070664591239E-2</v>
      </c>
      <c r="Q393" s="101">
        <v>8.1504428699771033E-3</v>
      </c>
      <c r="R393" s="101">
        <v>0</v>
      </c>
      <c r="S393" s="101">
        <v>0</v>
      </c>
      <c r="T393" s="101">
        <v>0.2326689633361243</v>
      </c>
      <c r="U393" s="101">
        <v>7.5926071848872968E-3</v>
      </c>
      <c r="V393" s="101">
        <v>9.2728550035018203E-2</v>
      </c>
      <c r="W393" s="101">
        <v>0.16656738614891967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1.0333446911504182E-3</v>
      </c>
      <c r="D394" s="104">
        <v>4.3257904100333592E-3</v>
      </c>
      <c r="E394" s="104">
        <v>1.6718003978912838E-2</v>
      </c>
      <c r="F394" s="104">
        <v>5.7693930785751354E-3</v>
      </c>
      <c r="G394" s="104">
        <v>1.4999684075113691E-2</v>
      </c>
      <c r="H394" s="104">
        <v>4.2893028997332015E-2</v>
      </c>
      <c r="I394" s="104">
        <v>6.5212337320789335E-2</v>
      </c>
      <c r="J394" s="104">
        <v>8.5127291353058632E-2</v>
      </c>
      <c r="K394" s="104">
        <v>2.8688004769369897E-2</v>
      </c>
      <c r="L394" s="104">
        <v>3.9213081723219897E-2</v>
      </c>
      <c r="M394" s="104">
        <v>3.663356550568958E-2</v>
      </c>
      <c r="N394" s="104">
        <v>2.1980406867563366E-2</v>
      </c>
      <c r="O394" s="104">
        <v>7.4378010085627902E-2</v>
      </c>
      <c r="P394" s="104">
        <v>1.9789844336746475E-2</v>
      </c>
      <c r="Q394" s="104">
        <v>1.0586975808701686E-2</v>
      </c>
      <c r="R394" s="104">
        <v>0</v>
      </c>
      <c r="S394" s="104">
        <v>0</v>
      </c>
      <c r="T394" s="104">
        <v>0.30960535301000375</v>
      </c>
      <c r="U394" s="104">
        <v>9.9534446737553177E-3</v>
      </c>
      <c r="V394" s="104">
        <v>0.13483253438577439</v>
      </c>
      <c r="W394" s="104">
        <v>0.20047024148142858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1.0881287172314578</v>
      </c>
      <c r="D395" s="101">
        <v>1.2002669470027401</v>
      </c>
      <c r="E395" s="101">
        <v>1.7852070578087882</v>
      </c>
      <c r="F395" s="101">
        <v>2.5772229749742603</v>
      </c>
      <c r="G395" s="101">
        <v>2.5102561571814057</v>
      </c>
      <c r="H395" s="101">
        <v>3.1654110139044249</v>
      </c>
      <c r="I395" s="101">
        <v>1.6398655899476666</v>
      </c>
      <c r="J395" s="101">
        <v>1.3715704659719024</v>
      </c>
      <c r="K395" s="101">
        <v>1.0098830622442909</v>
      </c>
      <c r="L395" s="101">
        <v>1.6121148196263997</v>
      </c>
      <c r="M395" s="101">
        <v>1.2993680094388547</v>
      </c>
      <c r="N395" s="101">
        <v>0.79865858555018565</v>
      </c>
      <c r="O395" s="101">
        <v>7.7073630864658363E-2</v>
      </c>
      <c r="P395" s="101">
        <v>0</v>
      </c>
      <c r="Q395" s="101">
        <v>1.8879933998079315E-2</v>
      </c>
      <c r="R395" s="101">
        <v>0.36563124478805303</v>
      </c>
      <c r="S395" s="101">
        <v>1.66557878647166</v>
      </c>
      <c r="T395" s="101">
        <v>3.8311493117814481</v>
      </c>
      <c r="U395" s="101">
        <v>2.2347079698845587</v>
      </c>
      <c r="V395" s="101">
        <v>1.2734626321971525</v>
      </c>
      <c r="W395" s="101">
        <v>1.3269381619670964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5.2622119768919642E-3</v>
      </c>
      <c r="D396" s="104">
        <v>6.002590170573141E-3</v>
      </c>
      <c r="E396" s="104">
        <v>7.3421407491502519E-3</v>
      </c>
      <c r="F396" s="104">
        <v>2.1922830021190283E-2</v>
      </c>
      <c r="G396" s="104">
        <v>6.7973928625435854E-3</v>
      </c>
      <c r="H396" s="104">
        <v>2.6639657013372845E-2</v>
      </c>
      <c r="I396" s="104">
        <v>0</v>
      </c>
      <c r="J396" s="104">
        <v>2.4070782673447415E-2</v>
      </c>
      <c r="K396" s="104">
        <v>1.1062372113333123E-2</v>
      </c>
      <c r="L396" s="104">
        <v>1.1194596012329645E-2</v>
      </c>
      <c r="M396" s="104">
        <v>1.5135530086898394E-2</v>
      </c>
      <c r="N396" s="104">
        <v>4.9911766533527642E-3</v>
      </c>
      <c r="O396" s="104">
        <v>2.6898860485076768E-4</v>
      </c>
      <c r="P396" s="104">
        <v>0</v>
      </c>
      <c r="Q396" s="104">
        <v>0</v>
      </c>
      <c r="R396" s="104">
        <v>1.4028332703347312E-2</v>
      </c>
      <c r="S396" s="104">
        <v>0</v>
      </c>
      <c r="T396" s="104">
        <v>9.1525604152558351E-2</v>
      </c>
      <c r="U396" s="104">
        <v>2.3909737720125189E-2</v>
      </c>
      <c r="V396" s="104">
        <v>3.1308486687564176E-2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2.1760328888239455E-3</v>
      </c>
      <c r="D397" s="98">
        <v>2.5542501020850293E-3</v>
      </c>
      <c r="E397" s="98">
        <v>3.1152796996480273E-3</v>
      </c>
      <c r="F397" s="98">
        <v>9.9839240930178555E-3</v>
      </c>
      <c r="G397" s="98">
        <v>3.0413302102200983E-3</v>
      </c>
      <c r="H397" s="98">
        <v>1.1834878242186694E-2</v>
      </c>
      <c r="I397" s="98">
        <v>0</v>
      </c>
      <c r="J397" s="98">
        <v>1.0715756311731137E-2</v>
      </c>
      <c r="K397" s="98">
        <v>4.9868041122730061E-3</v>
      </c>
      <c r="L397" s="98">
        <v>5.0116832588104282E-3</v>
      </c>
      <c r="M397" s="98">
        <v>7.0567042412297259E-3</v>
      </c>
      <c r="N397" s="98">
        <v>2.3401597814808532E-3</v>
      </c>
      <c r="O397" s="98">
        <v>1.3151597797949588E-4</v>
      </c>
      <c r="P397" s="98">
        <v>0</v>
      </c>
      <c r="Q397" s="98">
        <v>0</v>
      </c>
      <c r="R397" s="98">
        <v>6.1653973017186696E-3</v>
      </c>
      <c r="S397" s="98">
        <v>0</v>
      </c>
      <c r="T397" s="98">
        <v>3.9303384529400402E-2</v>
      </c>
      <c r="U397" s="98">
        <v>1.036895307728568E-2</v>
      </c>
      <c r="V397" s="98">
        <v>1.2869987823989546E-2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3.0861790880680191E-3</v>
      </c>
      <c r="D398" s="98">
        <v>3.4483400684881113E-3</v>
      </c>
      <c r="E398" s="98">
        <v>4.2268610495022245E-3</v>
      </c>
      <c r="F398" s="98">
        <v>1.1938905928172429E-2</v>
      </c>
      <c r="G398" s="98">
        <v>3.756062652323487E-3</v>
      </c>
      <c r="H398" s="98">
        <v>1.4804778771186151E-2</v>
      </c>
      <c r="I398" s="98">
        <v>0</v>
      </c>
      <c r="J398" s="98">
        <v>1.3355026361716277E-2</v>
      </c>
      <c r="K398" s="98">
        <v>6.0755680010601172E-3</v>
      </c>
      <c r="L398" s="98">
        <v>6.1829127535192163E-3</v>
      </c>
      <c r="M398" s="98">
        <v>8.0788258456686683E-3</v>
      </c>
      <c r="N398" s="98">
        <v>2.651016871871911E-3</v>
      </c>
      <c r="O398" s="98">
        <v>1.374726268712718E-4</v>
      </c>
      <c r="P398" s="98">
        <v>0</v>
      </c>
      <c r="Q398" s="98">
        <v>0</v>
      </c>
      <c r="R398" s="98">
        <v>7.8629354016286433E-3</v>
      </c>
      <c r="S398" s="98">
        <v>0</v>
      </c>
      <c r="T398" s="98">
        <v>5.2222219623157949E-2</v>
      </c>
      <c r="U398" s="98">
        <v>1.3540784642839507E-2</v>
      </c>
      <c r="V398" s="98">
        <v>1.843849886357463E-2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5.1820297763898724</v>
      </c>
      <c r="D399" s="101">
        <v>11.550223727994418</v>
      </c>
      <c r="E399" s="101">
        <v>7.2466220192322321</v>
      </c>
      <c r="F399" s="101">
        <v>11.94180185499777</v>
      </c>
      <c r="G399" s="101">
        <v>10.805619903185322</v>
      </c>
      <c r="H399" s="101">
        <v>14.341189151068065</v>
      </c>
      <c r="I399" s="101">
        <v>9.3442675568647449</v>
      </c>
      <c r="J399" s="101">
        <v>6.4298931379791782</v>
      </c>
      <c r="K399" s="101">
        <v>1.9978803084241785</v>
      </c>
      <c r="L399" s="101">
        <v>7.9516918601871387</v>
      </c>
      <c r="M399" s="101">
        <v>2.6848564335771541</v>
      </c>
      <c r="N399" s="101">
        <v>4.0032417433143044</v>
      </c>
      <c r="O399" s="101">
        <v>0.18253186892306864</v>
      </c>
      <c r="P399" s="101">
        <v>0</v>
      </c>
      <c r="Q399" s="101">
        <v>7.3273387051343208E-3</v>
      </c>
      <c r="R399" s="101">
        <v>0.63613134582407227</v>
      </c>
      <c r="S399" s="101">
        <v>5.1837274304709844</v>
      </c>
      <c r="T399" s="101">
        <v>5.319938996452227</v>
      </c>
      <c r="U399" s="101">
        <v>3.1981875205410253</v>
      </c>
      <c r="V399" s="101">
        <v>3.0287196801301981</v>
      </c>
      <c r="W399" s="101">
        <v>0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2.8143830379953521</v>
      </c>
      <c r="D400" s="104">
        <v>6.6163785195775144</v>
      </c>
      <c r="E400" s="104">
        <v>9.9910683639327544</v>
      </c>
      <c r="F400" s="104">
        <v>3.7687252285127042</v>
      </c>
      <c r="G400" s="104">
        <v>7.8213875275896871</v>
      </c>
      <c r="H400" s="104">
        <v>12.796620010192663</v>
      </c>
      <c r="I400" s="104">
        <v>15.518886276429011</v>
      </c>
      <c r="J400" s="104">
        <v>8.3920695768059552</v>
      </c>
      <c r="K400" s="104">
        <v>6.3887614664759624</v>
      </c>
      <c r="L400" s="104">
        <v>6.4512962028243326</v>
      </c>
      <c r="M400" s="104">
        <v>8.1241358394621344</v>
      </c>
      <c r="N400" s="104">
        <v>5.3510454900906153</v>
      </c>
      <c r="O400" s="104">
        <v>0.59924354768293431</v>
      </c>
      <c r="P400" s="104">
        <v>0</v>
      </c>
      <c r="Q400" s="104">
        <v>0.13025228789922799</v>
      </c>
      <c r="R400" s="104">
        <v>2.8604470881529784</v>
      </c>
      <c r="S400" s="104">
        <v>14.052038266880764</v>
      </c>
      <c r="T400" s="104">
        <v>13.762819757879988</v>
      </c>
      <c r="U400" s="104">
        <v>15.470326792708034</v>
      </c>
      <c r="V400" s="104">
        <v>6.4599744365944565</v>
      </c>
      <c r="W400" s="104">
        <v>15.946879096902721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1.1625552989137697</v>
      </c>
      <c r="D401" s="98">
        <v>2.8161687029467806</v>
      </c>
      <c r="E401" s="98">
        <v>4.2497953111257365</v>
      </c>
      <c r="F401" s="98">
        <v>1.7134181426961592</v>
      </c>
      <c r="G401" s="98">
        <v>3.4968140865659545</v>
      </c>
      <c r="H401" s="98">
        <v>5.6660918359823693</v>
      </c>
      <c r="I401" s="98">
        <v>7.6475629593309566</v>
      </c>
      <c r="J401" s="98">
        <v>3.7264568457156071</v>
      </c>
      <c r="K401" s="98">
        <v>2.8784083844669279</v>
      </c>
      <c r="L401" s="98">
        <v>2.882436698928617</v>
      </c>
      <c r="M401" s="98">
        <v>3.798031715908476</v>
      </c>
      <c r="N401" s="98">
        <v>2.5121951141458543</v>
      </c>
      <c r="O401" s="98">
        <v>0.29439516758012074</v>
      </c>
      <c r="P401" s="98">
        <v>0</v>
      </c>
      <c r="Q401" s="98">
        <v>5.6186441430299244E-2</v>
      </c>
      <c r="R401" s="98">
        <v>1.2507877730499424</v>
      </c>
      <c r="S401" s="98">
        <v>6.5557615886524232</v>
      </c>
      <c r="T401" s="98">
        <v>5.8823137113899984</v>
      </c>
      <c r="U401" s="98">
        <v>6.6720273041865212</v>
      </c>
      <c r="V401" s="98">
        <v>2.6078496809212859</v>
      </c>
      <c r="W401" s="98">
        <v>7.1420358036847595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1.6518277390815821</v>
      </c>
      <c r="D402" s="98">
        <v>3.8002098166307343</v>
      </c>
      <c r="E402" s="98">
        <v>5.7412730528070188</v>
      </c>
      <c r="F402" s="98">
        <v>2.055307085816545</v>
      </c>
      <c r="G402" s="98">
        <v>4.3245734410237331</v>
      </c>
      <c r="H402" s="98">
        <v>7.1305281742102942</v>
      </c>
      <c r="I402" s="98">
        <v>7.8713233170980539</v>
      </c>
      <c r="J402" s="98">
        <v>4.6656127310903477</v>
      </c>
      <c r="K402" s="98">
        <v>3.5103530820090341</v>
      </c>
      <c r="L402" s="98">
        <v>3.5688595038957156</v>
      </c>
      <c r="M402" s="98">
        <v>4.3261041235536588</v>
      </c>
      <c r="N402" s="98">
        <v>2.838850375944761</v>
      </c>
      <c r="O402" s="98">
        <v>0.30484838010281362</v>
      </c>
      <c r="P402" s="98">
        <v>0</v>
      </c>
      <c r="Q402" s="98">
        <v>7.4065846468928734E-2</v>
      </c>
      <c r="R402" s="98">
        <v>1.6096593151030361</v>
      </c>
      <c r="S402" s="98">
        <v>7.496276678228341</v>
      </c>
      <c r="T402" s="98">
        <v>7.880506046489991</v>
      </c>
      <c r="U402" s="98">
        <v>8.7982994885215131</v>
      </c>
      <c r="V402" s="98">
        <v>3.8521247556731706</v>
      </c>
      <c r="W402" s="98">
        <v>8.8048432932179619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3.7921445753066023</v>
      </c>
      <c r="D403" s="122">
        <v>8.5816016206517922</v>
      </c>
      <c r="E403" s="122">
        <v>9.0492358150471333</v>
      </c>
      <c r="F403" s="122">
        <v>8.8599920196450377</v>
      </c>
      <c r="G403" s="122">
        <v>11.046163739953556</v>
      </c>
      <c r="H403" s="122">
        <v>16.288767824614599</v>
      </c>
      <c r="I403" s="122">
        <v>15.595769474239566</v>
      </c>
      <c r="J403" s="122">
        <v>11.296197442565218</v>
      </c>
      <c r="K403" s="122">
        <v>5.7353391493506773</v>
      </c>
      <c r="L403" s="122">
        <v>8.590194571189592</v>
      </c>
      <c r="M403" s="122">
        <v>6.2853647989906589</v>
      </c>
      <c r="N403" s="122">
        <v>6.7243233207260253</v>
      </c>
      <c r="O403" s="122">
        <v>4.743822757255856</v>
      </c>
      <c r="P403" s="122">
        <v>0.18141556603663156</v>
      </c>
      <c r="Q403" s="122">
        <v>0.53305861595334303</v>
      </c>
      <c r="R403" s="122">
        <v>3.2420668412119</v>
      </c>
      <c r="S403" s="122">
        <v>9.4653378456922681</v>
      </c>
      <c r="T403" s="122">
        <v>10.741774829094988</v>
      </c>
      <c r="U403" s="122">
        <v>10.08172471034678</v>
      </c>
      <c r="V403" s="122">
        <v>7.937408298327334</v>
      </c>
      <c r="W403" s="122">
        <v>11.109864761372819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3.7921445753066023</v>
      </c>
      <c r="D406" s="33">
        <v>8.5816016206517922</v>
      </c>
      <c r="E406" s="33">
        <v>9.0492358150471333</v>
      </c>
      <c r="F406" s="33">
        <v>8.8599920196450377</v>
      </c>
      <c r="G406" s="33">
        <v>11.046163739953556</v>
      </c>
      <c r="H406" s="33">
        <v>16.288767824614599</v>
      </c>
      <c r="I406" s="33">
        <v>15.595769474239566</v>
      </c>
      <c r="J406" s="33">
        <v>11.296197442565218</v>
      </c>
      <c r="K406" s="33">
        <v>5.7353391493506773</v>
      </c>
      <c r="L406" s="33">
        <v>8.590194571189592</v>
      </c>
      <c r="M406" s="33">
        <v>6.2853647989906589</v>
      </c>
      <c r="N406" s="33">
        <v>6.7243233207260253</v>
      </c>
      <c r="O406" s="33">
        <v>4.743822757255856</v>
      </c>
      <c r="P406" s="33">
        <v>0.18141556603663156</v>
      </c>
      <c r="Q406" s="33">
        <v>0.53305861595334303</v>
      </c>
      <c r="R406" s="33">
        <v>3.2420668412119</v>
      </c>
      <c r="S406" s="33">
        <v>9.4653378456922681</v>
      </c>
      <c r="T406" s="33">
        <v>10.741774829094988</v>
      </c>
      <c r="U406" s="33">
        <v>10.08172471034678</v>
      </c>
      <c r="V406" s="33">
        <v>7.937408298327334</v>
      </c>
      <c r="W406" s="33">
        <v>11.109864761372819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0.67740779536448181</v>
      </c>
      <c r="D408" s="119">
        <f t="shared" si="164"/>
        <v>0.69158661841912428</v>
      </c>
      <c r="E408" s="119">
        <f t="shared" si="164"/>
        <v>0.70546309602979185</v>
      </c>
      <c r="F408" s="119">
        <f t="shared" si="164"/>
        <v>0.71490707217020311</v>
      </c>
      <c r="G408" s="119">
        <f t="shared" si="164"/>
        <v>0.7299624199240532</v>
      </c>
      <c r="H408" s="119">
        <f t="shared" si="164"/>
        <v>0.7475317746318263</v>
      </c>
      <c r="I408" s="119">
        <f t="shared" si="164"/>
        <v>0.75761796680500437</v>
      </c>
      <c r="J408" s="119">
        <f t="shared" si="164"/>
        <v>0.76666720087222029</v>
      </c>
      <c r="K408" s="119">
        <f t="shared" si="164"/>
        <v>0.77840515712136127</v>
      </c>
      <c r="L408" s="119">
        <f t="shared" si="164"/>
        <v>0.78696041328417365</v>
      </c>
      <c r="M408" s="119">
        <f t="shared" si="164"/>
        <v>0.80021054665219693</v>
      </c>
      <c r="N408" s="119">
        <f t="shared" si="164"/>
        <v>0.80614042344133807</v>
      </c>
      <c r="O408" s="119">
        <f t="shared" si="164"/>
        <v>0.81294049487765674</v>
      </c>
      <c r="P408" s="119">
        <f t="shared" si="164"/>
        <v>0.81979642812552933</v>
      </c>
      <c r="Q408" s="119">
        <f t="shared" si="164"/>
        <v>0.82820001902456208</v>
      </c>
      <c r="R408" s="119">
        <f t="shared" ref="R408:V408" si="165">IF(R384=0,"",R384/R360)</f>
        <v>0.84271949864480333</v>
      </c>
      <c r="S408" s="119">
        <f t="shared" si="165"/>
        <v>0.85934337846248932</v>
      </c>
      <c r="T408" s="119">
        <f t="shared" si="165"/>
        <v>0.87250999221836556</v>
      </c>
      <c r="U408" s="119">
        <f t="shared" si="165"/>
        <v>0.88627413393630572</v>
      </c>
      <c r="V408" s="119">
        <f t="shared" si="165"/>
        <v>0.89761904247833768</v>
      </c>
      <c r="W408" s="119">
        <f t="shared" ref="W408" si="166">IF(W384=0,"",W384/W360)</f>
        <v>0.90657590334498905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0.65802171978445223</v>
      </c>
      <c r="D409" s="124">
        <f t="shared" si="167"/>
        <v>0.670645463049371</v>
      </c>
      <c r="E409" s="124">
        <f t="shared" si="167"/>
        <v>0.68337150096178911</v>
      </c>
      <c r="F409" s="124">
        <f t="shared" si="167"/>
        <v>0.69623728078674563</v>
      </c>
      <c r="G409" s="124">
        <f t="shared" si="167"/>
        <v>0.70919046001222252</v>
      </c>
      <c r="H409" s="124">
        <f t="shared" si="167"/>
        <v>0.72220304430508842</v>
      </c>
      <c r="I409" s="124">
        <f t="shared" si="167"/>
        <v>0.73528664298962998</v>
      </c>
      <c r="J409" s="124">
        <f t="shared" si="167"/>
        <v>0.74840433405849438</v>
      </c>
      <c r="K409" s="124">
        <f t="shared" si="167"/>
        <v>0.76148237773521121</v>
      </c>
      <c r="L409" s="124">
        <f t="shared" si="167"/>
        <v>0.77447533354013343</v>
      </c>
      <c r="M409" s="124">
        <f t="shared" si="167"/>
        <v>0.78643469083584505</v>
      </c>
      <c r="N409" s="124">
        <f t="shared" si="167"/>
        <v>0.79687018748807659</v>
      </c>
      <c r="O409" s="124">
        <f t="shared" si="167"/>
        <v>0.80549727993660813</v>
      </c>
      <c r="P409" s="124">
        <f t="shared" si="167"/>
        <v>0.81305685125158533</v>
      </c>
      <c r="Q409" s="124">
        <f t="shared" si="167"/>
        <v>0.82205475215734281</v>
      </c>
      <c r="R409" s="124">
        <f t="shared" ref="R409:V409" si="168">IF(R385=0,"",R385/R361)</f>
        <v>0.83530907256763554</v>
      </c>
      <c r="S409" s="124">
        <f t="shared" si="168"/>
        <v>0.85016754508057635</v>
      </c>
      <c r="T409" s="124">
        <f t="shared" si="168"/>
        <v>0.86510257445897787</v>
      </c>
      <c r="U409" s="124">
        <f t="shared" si="168"/>
        <v>0.87884879405907013</v>
      </c>
      <c r="V409" s="124">
        <f t="shared" si="168"/>
        <v>0.8903786981041022</v>
      </c>
      <c r="W409" s="124">
        <f t="shared" ref="W409" si="169">IF(W385=0,"",W385/W361)</f>
        <v>0.89964595782799295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0.65587476365823971</v>
      </c>
      <c r="D410" s="111">
        <f t="shared" si="170"/>
        <v>0.66857276086694073</v>
      </c>
      <c r="E410" s="111">
        <f t="shared" si="170"/>
        <v>0.68139147128439592</v>
      </c>
      <c r="F410" s="111">
        <f t="shared" si="170"/>
        <v>0.69431857229777194</v>
      </c>
      <c r="G410" s="111">
        <f t="shared" si="170"/>
        <v>0.70734181451737954</v>
      </c>
      <c r="H410" s="111">
        <f t="shared" si="170"/>
        <v>0.72044660374773217</v>
      </c>
      <c r="I410" s="111">
        <f t="shared" si="170"/>
        <v>0.73361374965692527</v>
      </c>
      <c r="J410" s="111">
        <f t="shared" si="170"/>
        <v>0.74680187493900108</v>
      </c>
      <c r="K410" s="111">
        <f t="shared" si="170"/>
        <v>0.75995624441928866</v>
      </c>
      <c r="L410" s="111">
        <f t="shared" si="170"/>
        <v>0.77302827739796154</v>
      </c>
      <c r="M410" s="111">
        <f t="shared" si="170"/>
        <v>0.78506710180342276</v>
      </c>
      <c r="N410" s="111">
        <f t="shared" si="170"/>
        <v>0.79556226768933169</v>
      </c>
      <c r="O410" s="111">
        <f t="shared" si="170"/>
        <v>0.80423763088114442</v>
      </c>
      <c r="P410" s="111">
        <f t="shared" si="170"/>
        <v>0.81183645371337798</v>
      </c>
      <c r="Q410" s="111">
        <f t="shared" si="170"/>
        <v>0.82088301918590567</v>
      </c>
      <c r="R410" s="111">
        <f t="shared" ref="R410:V410" si="171">IF(R386=0,"",R386/R362)</f>
        <v>0.83422189430868998</v>
      </c>
      <c r="S410" s="111">
        <f t="shared" si="171"/>
        <v>0.84917172110855299</v>
      </c>
      <c r="T410" s="111">
        <f t="shared" si="171"/>
        <v>0.86419406292358647</v>
      </c>
      <c r="U410" s="111">
        <f t="shared" si="171"/>
        <v>0.87803165913992332</v>
      </c>
      <c r="V410" s="111">
        <f t="shared" si="171"/>
        <v>0.88963069995088373</v>
      </c>
      <c r="W410" s="111">
        <f t="shared" ref="W410" si="172">IF(W386=0,"",W386/W362)</f>
        <v>0.89896052231535584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2.4302611004928116</v>
      </c>
      <c r="D412" s="124">
        <f t="shared" si="176"/>
        <v>2.5141192823976986</v>
      </c>
      <c r="E412" s="124">
        <f t="shared" si="176"/>
        <v>2.5988628912268577</v>
      </c>
      <c r="F412" s="124">
        <f t="shared" si="176"/>
        <v>2.6836975122578228</v>
      </c>
      <c r="G412" s="124">
        <f t="shared" si="176"/>
        <v>2.7693382721292963</v>
      </c>
      <c r="H412" s="124">
        <f t="shared" si="176"/>
        <v>2.855693001004215</v>
      </c>
      <c r="I412" s="124">
        <f t="shared" si="176"/>
        <v>2.9429330755190075</v>
      </c>
      <c r="J412" s="124">
        <f t="shared" si="176"/>
        <v>3.0317713449605419</v>
      </c>
      <c r="K412" s="124">
        <f t="shared" si="176"/>
        <v>3.1228071882322821</v>
      </c>
      <c r="L412" s="124">
        <f t="shared" si="176"/>
        <v>3.2161887982583686</v>
      </c>
      <c r="M412" s="124">
        <f t="shared" si="176"/>
        <v>3.3277243321959999</v>
      </c>
      <c r="N412" s="124">
        <f t="shared" si="176"/>
        <v>3.4625871682298897</v>
      </c>
      <c r="O412" s="124">
        <f t="shared" si="176"/>
        <v>3.6236373971660205</v>
      </c>
      <c r="P412" s="124">
        <f t="shared" si="176"/>
        <v>3.7982929025379546</v>
      </c>
      <c r="Q412" s="124">
        <f t="shared" si="176"/>
        <v>3.9483889770876766</v>
      </c>
      <c r="R412" s="124">
        <f t="shared" ref="R412:V412" si="177">IF(R388=0,"",R388/R364)</f>
        <v>4.0425529827174955</v>
      </c>
      <c r="S412" s="124">
        <f t="shared" si="177"/>
        <v>4.117502907802379</v>
      </c>
      <c r="T412" s="124">
        <f t="shared" si="177"/>
        <v>4.1801264233407771</v>
      </c>
      <c r="U412" s="124">
        <f t="shared" si="177"/>
        <v>4.2371371001856035</v>
      </c>
      <c r="V412" s="124">
        <f t="shared" si="177"/>
        <v>4.2952657217728003</v>
      </c>
      <c r="W412" s="124">
        <f t="shared" ref="W412" si="178">IF(W388=0,"",W388/W364)</f>
        <v>4.3521744542800276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2.4302611004928116</v>
      </c>
      <c r="D413" s="111">
        <f t="shared" si="179"/>
        <v>2.5141192823976986</v>
      </c>
      <c r="E413" s="111">
        <f t="shared" si="179"/>
        <v>2.5988628912268577</v>
      </c>
      <c r="F413" s="111">
        <f t="shared" si="179"/>
        <v>2.6836975122578228</v>
      </c>
      <c r="G413" s="111">
        <f t="shared" si="179"/>
        <v>2.7693382721292963</v>
      </c>
      <c r="H413" s="111">
        <f t="shared" si="179"/>
        <v>2.855693001004215</v>
      </c>
      <c r="I413" s="111">
        <f t="shared" si="179"/>
        <v>2.9429330755190075</v>
      </c>
      <c r="J413" s="111">
        <f t="shared" si="179"/>
        <v>3.0317713449605419</v>
      </c>
      <c r="K413" s="111">
        <f t="shared" si="179"/>
        <v>3.1228071882322821</v>
      </c>
      <c r="L413" s="111">
        <f t="shared" si="179"/>
        <v>3.2161887982583686</v>
      </c>
      <c r="M413" s="111">
        <f t="shared" si="179"/>
        <v>3.3277243321959999</v>
      </c>
      <c r="N413" s="111">
        <f t="shared" si="179"/>
        <v>3.4625871682298897</v>
      </c>
      <c r="O413" s="111">
        <f t="shared" si="179"/>
        <v>3.6236373971660205</v>
      </c>
      <c r="P413" s="111">
        <f t="shared" si="179"/>
        <v>3.7982929025379546</v>
      </c>
      <c r="Q413" s="111">
        <f t="shared" si="179"/>
        <v>3.9483889770876766</v>
      </c>
      <c r="R413" s="111">
        <f t="shared" ref="R413:V413" si="180">IF(R389=0,"",R389/R365)</f>
        <v>4.0425529827174955</v>
      </c>
      <c r="S413" s="111">
        <f t="shared" si="180"/>
        <v>4.117502907802379</v>
      </c>
      <c r="T413" s="111">
        <f t="shared" si="180"/>
        <v>4.1801264233407771</v>
      </c>
      <c r="U413" s="111">
        <f t="shared" si="180"/>
        <v>4.2371371001856035</v>
      </c>
      <c r="V413" s="111">
        <f t="shared" si="180"/>
        <v>4.2952657217728003</v>
      </c>
      <c r="W413" s="111">
        <f t="shared" ref="W413" si="181">IF(W389=0,"",W389/W365)</f>
        <v>4.3521744542800276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0.79356098486126292</v>
      </c>
      <c r="D414" s="124">
        <f t="shared" si="182"/>
        <v>0.79657347412500046</v>
      </c>
      <c r="E414" s="124">
        <f t="shared" si="182"/>
        <v>0.80794567074292567</v>
      </c>
      <c r="F414" s="124">
        <f t="shared" si="182"/>
        <v>0.77719674964852625</v>
      </c>
      <c r="G414" s="124">
        <f t="shared" si="182"/>
        <v>0.79401107171547491</v>
      </c>
      <c r="H414" s="124">
        <f t="shared" si="182"/>
        <v>0.80117579490321567</v>
      </c>
      <c r="I414" s="124">
        <f t="shared" si="182"/>
        <v>0.8076131043226682</v>
      </c>
      <c r="J414" s="124">
        <f t="shared" si="182"/>
        <v>0.80629215802560772</v>
      </c>
      <c r="K414" s="124">
        <f t="shared" si="182"/>
        <v>0.82405767163749477</v>
      </c>
      <c r="L414" s="124">
        <f t="shared" si="182"/>
        <v>0.8142816520008439</v>
      </c>
      <c r="M414" s="124">
        <f t="shared" si="182"/>
        <v>0.8340780340750561</v>
      </c>
      <c r="N414" s="124">
        <f t="shared" si="182"/>
        <v>0.83239067134227063</v>
      </c>
      <c r="O414" s="124">
        <f t="shared" si="182"/>
        <v>0.83367876404201569</v>
      </c>
      <c r="P414" s="124">
        <f t="shared" si="182"/>
        <v>0.84169945915730016</v>
      </c>
      <c r="Q414" s="124">
        <f t="shared" si="182"/>
        <v>0.8501701995513119</v>
      </c>
      <c r="R414" s="124">
        <f t="shared" ref="R414:V414" si="183">IF(R390=0,"",R390/R366)</f>
        <v>0.87194097367276568</v>
      </c>
      <c r="S414" s="124">
        <f t="shared" si="183"/>
        <v>0.88681851193855876</v>
      </c>
      <c r="T414" s="124">
        <f t="shared" si="183"/>
        <v>0.89183263594992235</v>
      </c>
      <c r="U414" s="124">
        <f t="shared" si="183"/>
        <v>0.90607991289864331</v>
      </c>
      <c r="V414" s="124">
        <f t="shared" si="183"/>
        <v>0.90582132204220056</v>
      </c>
      <c r="W414" s="124">
        <f t="shared" ref="W414" si="184">IF(W390=0,"",W390/W366)</f>
        <v>0.92107223558984941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0.70690623574335332</v>
      </c>
      <c r="D415" s="111">
        <f t="shared" si="185"/>
        <v>0.71752187695038006</v>
      </c>
      <c r="E415" s="111">
        <f t="shared" si="185"/>
        <v>0.72823843549830902</v>
      </c>
      <c r="F415" s="111">
        <f t="shared" si="185"/>
        <v>0.73904560957068621</v>
      </c>
      <c r="G415" s="111">
        <f t="shared" si="185"/>
        <v>0.74993315856627318</v>
      </c>
      <c r="H415" s="111">
        <f t="shared" si="185"/>
        <v>0.76088888160484847</v>
      </c>
      <c r="I415" s="111">
        <f t="shared" si="185"/>
        <v>0.77189673539432524</v>
      </c>
      <c r="J415" s="111">
        <f t="shared" si="185"/>
        <v>0.78292212813042572</v>
      </c>
      <c r="K415" s="111">
        <f t="shared" si="185"/>
        <v>0.79391930070908312</v>
      </c>
      <c r="L415" s="111">
        <f t="shared" si="185"/>
        <v>0.80484763922320146</v>
      </c>
      <c r="M415" s="111">
        <f t="shared" si="185"/>
        <v>0.81491220596882985</v>
      </c>
      <c r="N415" s="111">
        <f t="shared" si="185"/>
        <v>0.82368626014618407</v>
      </c>
      <c r="O415" s="111">
        <f t="shared" si="185"/>
        <v>0.83093894271267787</v>
      </c>
      <c r="P415" s="111">
        <f t="shared" si="185"/>
        <v>0.8372916277429977</v>
      </c>
      <c r="Q415" s="111">
        <f t="shared" si="185"/>
        <v>0.84485463879378153</v>
      </c>
      <c r="R415" s="111">
        <f t="shared" ref="R415:V415" si="186">IF(R391=0,"",R391/R367)</f>
        <v>0.85600605976840449</v>
      </c>
      <c r="S415" s="111">
        <f t="shared" si="186"/>
        <v>0.86850425100330186</v>
      </c>
      <c r="T415" s="111">
        <f t="shared" si="186"/>
        <v>0.88106306545070456</v>
      </c>
      <c r="U415" s="111">
        <f t="shared" si="186"/>
        <v>0.89263142179745891</v>
      </c>
      <c r="V415" s="111">
        <f t="shared" si="186"/>
        <v>0.90232832545644237</v>
      </c>
      <c r="W415" s="111">
        <f t="shared" ref="W415" si="187">IF(W391=0,"",W391/W367)</f>
        <v>0.91012814184627933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0.85366629682885831</v>
      </c>
      <c r="D416" s="111">
        <f t="shared" si="188"/>
        <v>0.85653686631163384</v>
      </c>
      <c r="E416" s="111">
        <f t="shared" si="188"/>
        <v>0.8629394540819233</v>
      </c>
      <c r="F416" s="111">
        <f t="shared" si="188"/>
        <v>0.86169228141570353</v>
      </c>
      <c r="G416" s="111">
        <f t="shared" si="188"/>
        <v>0.87027671046205868</v>
      </c>
      <c r="H416" s="111">
        <f t="shared" si="188"/>
        <v>0.87769320804708806</v>
      </c>
      <c r="I416" s="111">
        <f t="shared" si="188"/>
        <v>0.87299923619006026</v>
      </c>
      <c r="J416" s="111">
        <f t="shared" si="188"/>
        <v>0.89006504787462482</v>
      </c>
      <c r="K416" s="111">
        <f t="shared" si="188"/>
        <v>0.89533572366861425</v>
      </c>
      <c r="L416" s="111">
        <f t="shared" si="188"/>
        <v>0.9020512509284988</v>
      </c>
      <c r="M416" s="111">
        <f t="shared" si="188"/>
        <v>0.90437208754188303</v>
      </c>
      <c r="N416" s="111">
        <f t="shared" si="188"/>
        <v>0.90900976802218347</v>
      </c>
      <c r="O416" s="111">
        <f t="shared" si="188"/>
        <v>0.90948094615655817</v>
      </c>
      <c r="P416" s="111">
        <f t="shared" si="188"/>
        <v>0.9210706315510494</v>
      </c>
      <c r="Q416" s="111">
        <f t="shared" si="188"/>
        <v>0.92603036493085567</v>
      </c>
      <c r="R416" s="111" t="str">
        <f t="shared" ref="R416:V416" si="189">IF(R392=0,"",R392/R368)</f>
        <v/>
      </c>
      <c r="S416" s="111" t="str">
        <f t="shared" si="189"/>
        <v/>
      </c>
      <c r="T416" s="111">
        <f t="shared" si="189"/>
        <v>0.94525098584372247</v>
      </c>
      <c r="U416" s="111">
        <f t="shared" si="189"/>
        <v>0.95052561769915034</v>
      </c>
      <c r="V416" s="111">
        <f t="shared" si="189"/>
        <v>0.95775512758276338</v>
      </c>
      <c r="W416" s="111">
        <f t="shared" ref="W416" si="190">IF(W392=0,"",W392/W368)</f>
        <v>0.95710939818553764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0.70690623574335332</v>
      </c>
      <c r="D417" s="112">
        <f t="shared" si="191"/>
        <v>0.71752187695038017</v>
      </c>
      <c r="E417" s="112">
        <f t="shared" si="191"/>
        <v>0.72823843549830902</v>
      </c>
      <c r="F417" s="112">
        <f t="shared" si="191"/>
        <v>0.73904560957068632</v>
      </c>
      <c r="G417" s="112">
        <f t="shared" si="191"/>
        <v>0.74993315856627307</v>
      </c>
      <c r="H417" s="112">
        <f t="shared" si="191"/>
        <v>0.76088888160484847</v>
      </c>
      <c r="I417" s="112">
        <f t="shared" si="191"/>
        <v>0.77189673539432524</v>
      </c>
      <c r="J417" s="112">
        <f t="shared" si="191"/>
        <v>0.78292212813042572</v>
      </c>
      <c r="K417" s="112">
        <f t="shared" si="191"/>
        <v>0.79391930070908312</v>
      </c>
      <c r="L417" s="112">
        <f t="shared" si="191"/>
        <v>0.80484763922320135</v>
      </c>
      <c r="M417" s="112">
        <f t="shared" si="191"/>
        <v>0.81491220596882985</v>
      </c>
      <c r="N417" s="112">
        <f t="shared" si="191"/>
        <v>0.82368626014618418</v>
      </c>
      <c r="O417" s="112">
        <f t="shared" si="191"/>
        <v>0.83093894271267776</v>
      </c>
      <c r="P417" s="112">
        <f t="shared" si="191"/>
        <v>0.83729162774299759</v>
      </c>
      <c r="Q417" s="112">
        <f t="shared" si="191"/>
        <v>0.84485463879378153</v>
      </c>
      <c r="R417" s="112" t="str">
        <f t="shared" ref="R417:V417" si="192">IF(R393=0,"",R393/R369)</f>
        <v/>
      </c>
      <c r="S417" s="112" t="str">
        <f t="shared" si="192"/>
        <v/>
      </c>
      <c r="T417" s="112">
        <f t="shared" si="192"/>
        <v>0.88106306545070456</v>
      </c>
      <c r="U417" s="112">
        <f t="shared" si="192"/>
        <v>0.8926314217974588</v>
      </c>
      <c r="V417" s="112">
        <f t="shared" si="192"/>
        <v>0.90232832545644237</v>
      </c>
      <c r="W417" s="112">
        <f t="shared" ref="W417" si="193">IF(W393=0,"",W393/W369)</f>
        <v>0.91012814184627933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0.69165506529135745</v>
      </c>
      <c r="D419" s="112">
        <f t="shared" si="197"/>
        <v>0.69310880675893138</v>
      </c>
      <c r="E419" s="112">
        <f t="shared" si="197"/>
        <v>0.69480320630184222</v>
      </c>
      <c r="F419" s="112">
        <f t="shared" si="197"/>
        <v>0.69653042285502609</v>
      </c>
      <c r="G419" s="112">
        <f t="shared" si="197"/>
        <v>0.6984792713403174</v>
      </c>
      <c r="H419" s="112">
        <f t="shared" si="197"/>
        <v>0.70062664321503176</v>
      </c>
      <c r="I419" s="112">
        <f t="shared" si="197"/>
        <v>0.70301906248142676</v>
      </c>
      <c r="J419" s="112">
        <f t="shared" si="197"/>
        <v>0.70584712155525409</v>
      </c>
      <c r="K419" s="112">
        <f t="shared" si="197"/>
        <v>0.70927287412167117</v>
      </c>
      <c r="L419" s="112">
        <f t="shared" si="197"/>
        <v>0.71333967618532135</v>
      </c>
      <c r="M419" s="112">
        <f t="shared" si="197"/>
        <v>0.72189311377933107</v>
      </c>
      <c r="N419" s="112">
        <f t="shared" si="197"/>
        <v>0.73615377326726694</v>
      </c>
      <c r="O419" s="112">
        <f t="shared" si="197"/>
        <v>0.75714056761457549</v>
      </c>
      <c r="P419" s="112" t="str">
        <f t="shared" si="197"/>
        <v/>
      </c>
      <c r="Q419" s="112">
        <f t="shared" si="197"/>
        <v>0.8059296853663066</v>
      </c>
      <c r="R419" s="112">
        <f t="shared" ref="R419:V419" si="198">IF(R395=0,"",R395/R371)</f>
        <v>0.82159876384308173</v>
      </c>
      <c r="S419" s="112">
        <f t="shared" si="198"/>
        <v>0.8366980576479911</v>
      </c>
      <c r="T419" s="112">
        <f t="shared" si="198"/>
        <v>0.8503728897731796</v>
      </c>
      <c r="U419" s="112">
        <f t="shared" si="198"/>
        <v>0.86176858321083938</v>
      </c>
      <c r="V419" s="112">
        <f t="shared" si="198"/>
        <v>0.87003046095314263</v>
      </c>
      <c r="W419" s="112">
        <f t="shared" ref="W419" si="199">IF(W395=0,"",W395/W371)</f>
        <v>0.87391675012773318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0.84434462681329803</v>
      </c>
      <c r="D420" s="113">
        <f t="shared" si="200"/>
        <v>0.84145927582351632</v>
      </c>
      <c r="E420" s="113">
        <f t="shared" si="200"/>
        <v>0.84290232916981567</v>
      </c>
      <c r="F420" s="113">
        <f t="shared" si="200"/>
        <v>0.83443382239470787</v>
      </c>
      <c r="G420" s="113">
        <f t="shared" si="200"/>
        <v>0.83812066692729814</v>
      </c>
      <c r="H420" s="113">
        <f t="shared" si="200"/>
        <v>0.84045718268901692</v>
      </c>
      <c r="I420" s="113" t="str">
        <f t="shared" si="200"/>
        <v/>
      </c>
      <c r="J420" s="113">
        <f t="shared" si="200"/>
        <v>0.84351039010588358</v>
      </c>
      <c r="K420" s="113">
        <f t="shared" si="200"/>
        <v>0.84404119655479337</v>
      </c>
      <c r="L420" s="113">
        <f t="shared" si="200"/>
        <v>0.84752491889481429</v>
      </c>
      <c r="M420" s="113">
        <f t="shared" si="200"/>
        <v>0.84773406352478042</v>
      </c>
      <c r="N420" s="113">
        <f t="shared" si="200"/>
        <v>0.85613159183905785</v>
      </c>
      <c r="O420" s="113">
        <f t="shared" si="200"/>
        <v>0.86443287909823019</v>
      </c>
      <c r="P420" s="113" t="str">
        <f t="shared" si="200"/>
        <v/>
      </c>
      <c r="Q420" s="113" t="str">
        <f t="shared" si="200"/>
        <v/>
      </c>
      <c r="R420" s="113">
        <f t="shared" ref="R420:V420" si="201">IF(R396=0,"",R396/R372)</f>
        <v>0.91288202927758022</v>
      </c>
      <c r="S420" s="113" t="str">
        <f t="shared" si="201"/>
        <v/>
      </c>
      <c r="T420" s="113">
        <f t="shared" si="201"/>
        <v>0.92974878381064352</v>
      </c>
      <c r="U420" s="113">
        <f t="shared" si="201"/>
        <v>0.93496158255843054</v>
      </c>
      <c r="V420" s="113">
        <f t="shared" si="201"/>
        <v>0.94214499623220305</v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0.69165506529135745</v>
      </c>
      <c r="D421" s="111">
        <f t="shared" si="203"/>
        <v>0.69310880675893138</v>
      </c>
      <c r="E421" s="111">
        <f t="shared" si="203"/>
        <v>0.69480320630184222</v>
      </c>
      <c r="F421" s="111">
        <f t="shared" si="203"/>
        <v>0.69653042285502609</v>
      </c>
      <c r="G421" s="111">
        <f t="shared" si="203"/>
        <v>0.69847927134031729</v>
      </c>
      <c r="H421" s="111">
        <f t="shared" si="203"/>
        <v>0.70062664321503176</v>
      </c>
      <c r="I421" s="111" t="str">
        <f t="shared" si="203"/>
        <v/>
      </c>
      <c r="J421" s="111">
        <f t="shared" si="203"/>
        <v>0.70584712155525409</v>
      </c>
      <c r="K421" s="111">
        <f t="shared" si="203"/>
        <v>0.70927287412167106</v>
      </c>
      <c r="L421" s="111">
        <f t="shared" si="203"/>
        <v>0.71333967618532135</v>
      </c>
      <c r="M421" s="111">
        <f t="shared" si="203"/>
        <v>0.72189311377933107</v>
      </c>
      <c r="N421" s="111">
        <f t="shared" si="203"/>
        <v>0.73615377326726694</v>
      </c>
      <c r="O421" s="111">
        <f t="shared" si="203"/>
        <v>0.75714056761457538</v>
      </c>
      <c r="P421" s="111" t="str">
        <f t="shared" si="203"/>
        <v/>
      </c>
      <c r="Q421" s="111" t="str">
        <f t="shared" si="203"/>
        <v/>
      </c>
      <c r="R421" s="111">
        <f t="shared" ref="R421:V421" si="204">IF(R397=0,"",R397/R373)</f>
        <v>0.82159876384308173</v>
      </c>
      <c r="S421" s="111" t="str">
        <f t="shared" si="204"/>
        <v/>
      </c>
      <c r="T421" s="111">
        <f t="shared" si="204"/>
        <v>0.8503728897731796</v>
      </c>
      <c r="U421" s="111">
        <f t="shared" si="204"/>
        <v>0.86176858321083927</v>
      </c>
      <c r="V421" s="111">
        <f t="shared" si="204"/>
        <v>0.87003046095314263</v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 t="str">
        <f t="shared" si="206"/>
        <v/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 t="str">
        <f t="shared" si="206"/>
        <v/>
      </c>
      <c r="Q422" s="111" t="str">
        <f t="shared" si="206"/>
        <v/>
      </c>
      <c r="R422" s="111">
        <f t="shared" ref="R422:V422" si="207">IF(R398=0,"",R398/R374)</f>
        <v>1</v>
      </c>
      <c r="S422" s="111" t="str">
        <f t="shared" si="207"/>
        <v/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0.77625627360508975</v>
      </c>
      <c r="D423" s="112">
        <f t="shared" si="209"/>
        <v>0.77728714299572677</v>
      </c>
      <c r="E423" s="112">
        <f t="shared" si="209"/>
        <v>0.77839730082130376</v>
      </c>
      <c r="F423" s="112">
        <f t="shared" si="209"/>
        <v>0.77951812272683929</v>
      </c>
      <c r="G423" s="112">
        <f t="shared" si="209"/>
        <v>0.78071260017044242</v>
      </c>
      <c r="H423" s="112">
        <f t="shared" si="209"/>
        <v>0.78197367265657802</v>
      </c>
      <c r="I423" s="112">
        <f t="shared" si="209"/>
        <v>0.78331774592973713</v>
      </c>
      <c r="J423" s="112">
        <f t="shared" si="209"/>
        <v>0.78481048956675137</v>
      </c>
      <c r="K423" s="112">
        <f t="shared" si="209"/>
        <v>0.78651009996613297</v>
      </c>
      <c r="L423" s="112">
        <f t="shared" si="209"/>
        <v>0.78843694512547491</v>
      </c>
      <c r="M423" s="112">
        <f t="shared" si="209"/>
        <v>0.79192615878362305</v>
      </c>
      <c r="N423" s="112">
        <f t="shared" si="209"/>
        <v>0.79756437864609031</v>
      </c>
      <c r="O423" s="112">
        <f t="shared" si="209"/>
        <v>0.80610389913358227</v>
      </c>
      <c r="P423" s="112" t="str">
        <f t="shared" si="209"/>
        <v/>
      </c>
      <c r="Q423" s="112">
        <f t="shared" si="209"/>
        <v>0.82811314311122963</v>
      </c>
      <c r="R423" s="112">
        <f t="shared" ref="R423:V423" si="210">IF(R399=0,"",R399/R375)</f>
        <v>0.83592717396286853</v>
      </c>
      <c r="S423" s="112">
        <f t="shared" si="210"/>
        <v>0.84366417033693031</v>
      </c>
      <c r="T423" s="112">
        <f t="shared" si="210"/>
        <v>0.85116190179147466</v>
      </c>
      <c r="U423" s="112">
        <f t="shared" si="210"/>
        <v>0.85820505844539963</v>
      </c>
      <c r="V423" s="112">
        <f t="shared" si="210"/>
        <v>0.86446331183166125</v>
      </c>
      <c r="W423" s="112" t="str">
        <f t="shared" ref="W423" si="211">IF(W399=0,"",W399/W375)</f>
        <v/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0.893604883903937</v>
      </c>
      <c r="D424" s="113">
        <f t="shared" si="212"/>
        <v>0.89130078254409473</v>
      </c>
      <c r="E424" s="113">
        <f t="shared" si="212"/>
        <v>0.89198427052230145</v>
      </c>
      <c r="F424" s="113">
        <f t="shared" si="212"/>
        <v>0.88605942253880254</v>
      </c>
      <c r="G424" s="113">
        <f t="shared" si="212"/>
        <v>0.88843296478210421</v>
      </c>
      <c r="H424" s="113">
        <f t="shared" si="212"/>
        <v>0.89011210590744583</v>
      </c>
      <c r="I424" s="113">
        <f t="shared" si="212"/>
        <v>0.88003663448720182</v>
      </c>
      <c r="J424" s="113">
        <f t="shared" si="212"/>
        <v>0.89146103317614023</v>
      </c>
      <c r="K424" s="113">
        <f t="shared" si="212"/>
        <v>0.89103130942354303</v>
      </c>
      <c r="L424" s="113">
        <f t="shared" si="212"/>
        <v>0.89294424875425527</v>
      </c>
      <c r="M424" s="113">
        <f t="shared" si="212"/>
        <v>0.89060458207292892</v>
      </c>
      <c r="N424" s="113">
        <f t="shared" si="212"/>
        <v>0.89352610208102901</v>
      </c>
      <c r="O424" s="113">
        <f t="shared" si="212"/>
        <v>0.89431880245426609</v>
      </c>
      <c r="P424" s="113" t="str">
        <f t="shared" si="212"/>
        <v/>
      </c>
      <c r="Q424" s="113">
        <f t="shared" si="212"/>
        <v>0.91782164307897973</v>
      </c>
      <c r="R424" s="113">
        <f t="shared" ref="R424:V424" si="213">IF(R400=0,"",R400/R376)</f>
        <v>0.92095802885512734</v>
      </c>
      <c r="S424" s="113">
        <f t="shared" si="213"/>
        <v>0.92042761336534085</v>
      </c>
      <c r="T424" s="113">
        <f t="shared" si="213"/>
        <v>0.93045914818842446</v>
      </c>
      <c r="U424" s="113">
        <f t="shared" si="213"/>
        <v>0.93348274914468143</v>
      </c>
      <c r="V424" s="113">
        <f t="shared" si="213"/>
        <v>0.94047372259716133</v>
      </c>
      <c r="W424" s="113">
        <f t="shared" ref="W424" si="214">IF(W400=0,"",W400/W376)</f>
        <v>0.9369581166752422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0.77625627360508975</v>
      </c>
      <c r="D425" s="111">
        <f t="shared" si="215"/>
        <v>0.77728714299572677</v>
      </c>
      <c r="E425" s="111">
        <f t="shared" si="215"/>
        <v>0.77839730082130376</v>
      </c>
      <c r="F425" s="111">
        <f t="shared" si="215"/>
        <v>0.77951812272683929</v>
      </c>
      <c r="G425" s="111">
        <f t="shared" si="215"/>
        <v>0.78071260017044242</v>
      </c>
      <c r="H425" s="111">
        <f t="shared" si="215"/>
        <v>0.78197367265657802</v>
      </c>
      <c r="I425" s="111">
        <f t="shared" si="215"/>
        <v>0.78331774592973724</v>
      </c>
      <c r="J425" s="111">
        <f t="shared" si="215"/>
        <v>0.78481048956675137</v>
      </c>
      <c r="K425" s="111">
        <f t="shared" si="215"/>
        <v>0.78651009996613297</v>
      </c>
      <c r="L425" s="111">
        <f t="shared" si="215"/>
        <v>0.78843694512547491</v>
      </c>
      <c r="M425" s="111">
        <f t="shared" si="215"/>
        <v>0.79192615878362294</v>
      </c>
      <c r="N425" s="111">
        <f t="shared" si="215"/>
        <v>0.79756437864609031</v>
      </c>
      <c r="O425" s="111">
        <f t="shared" si="215"/>
        <v>0.80610389913358227</v>
      </c>
      <c r="P425" s="111" t="str">
        <f t="shared" si="215"/>
        <v/>
      </c>
      <c r="Q425" s="111">
        <f t="shared" si="215"/>
        <v>0.82811314311122963</v>
      </c>
      <c r="R425" s="111">
        <f t="shared" ref="R425:V425" si="216">IF(R401=0,"",R401/R377)</f>
        <v>0.83592717396286853</v>
      </c>
      <c r="S425" s="111">
        <f t="shared" si="216"/>
        <v>0.84366417033693031</v>
      </c>
      <c r="T425" s="111">
        <f t="shared" si="216"/>
        <v>0.85116190179147466</v>
      </c>
      <c r="U425" s="111">
        <f t="shared" si="216"/>
        <v>0.85820505844539963</v>
      </c>
      <c r="V425" s="111">
        <f t="shared" si="216"/>
        <v>0.86446331183166125</v>
      </c>
      <c r="W425" s="111">
        <f t="shared" ref="W425" si="217">IF(W401=0,"",W401/W377)</f>
        <v>0.86938976711328297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0.77560244913429854</v>
      </c>
      <c r="D427" s="124">
        <f t="shared" si="221"/>
        <v>0.77690942615596326</v>
      </c>
      <c r="E427" s="124">
        <f t="shared" si="221"/>
        <v>0.77826473202001611</v>
      </c>
      <c r="F427" s="124">
        <f t="shared" si="221"/>
        <v>0.77962662818075845</v>
      </c>
      <c r="G427" s="124">
        <f t="shared" si="221"/>
        <v>0.78103303236268384</v>
      </c>
      <c r="H427" s="124">
        <f t="shared" si="221"/>
        <v>0.78247930391903431</v>
      </c>
      <c r="I427" s="124">
        <f t="shared" si="221"/>
        <v>0.78397478577823299</v>
      </c>
      <c r="J427" s="124">
        <f t="shared" si="221"/>
        <v>0.78555775262027316</v>
      </c>
      <c r="K427" s="124">
        <f t="shared" si="221"/>
        <v>0.78726074799058698</v>
      </c>
      <c r="L427" s="124">
        <f t="shared" si="221"/>
        <v>0.78909247862179488</v>
      </c>
      <c r="M427" s="124">
        <f t="shared" si="221"/>
        <v>0.79158460725550395</v>
      </c>
      <c r="N427" s="124">
        <f t="shared" si="221"/>
        <v>0.79488788882673578</v>
      </c>
      <c r="O427" s="124">
        <f t="shared" si="221"/>
        <v>0.79936888082037838</v>
      </c>
      <c r="P427" s="124">
        <f t="shared" si="221"/>
        <v>0.80522010253588128</v>
      </c>
      <c r="Q427" s="124">
        <f t="shared" si="221"/>
        <v>0.8127615477518576</v>
      </c>
      <c r="R427" s="124">
        <f t="shared" ref="R427:V427" si="222">IF(R403=0,"",R403/R379)</f>
        <v>0.82302052111649326</v>
      </c>
      <c r="S427" s="124">
        <f t="shared" si="222"/>
        <v>0.83582467941454297</v>
      </c>
      <c r="T427" s="124">
        <f t="shared" si="222"/>
        <v>0.84959122619980154</v>
      </c>
      <c r="U427" s="124">
        <f t="shared" si="222"/>
        <v>0.8627373650261031</v>
      </c>
      <c r="V427" s="124">
        <f t="shared" si="222"/>
        <v>0.87368029944726444</v>
      </c>
      <c r="W427" s="124">
        <f t="shared" ref="W427" si="223">IF(W403=0,"",W403/W379)</f>
        <v>0.88186404411964803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0.77560244913429854</v>
      </c>
      <c r="D430" s="45">
        <f t="shared" si="230"/>
        <v>0.77690942615596326</v>
      </c>
      <c r="E430" s="45">
        <f t="shared" si="230"/>
        <v>0.77826473202001611</v>
      </c>
      <c r="F430" s="45">
        <f t="shared" si="230"/>
        <v>0.77962662818075845</v>
      </c>
      <c r="G430" s="45">
        <f t="shared" si="230"/>
        <v>0.78103303236268384</v>
      </c>
      <c r="H430" s="45">
        <f t="shared" si="230"/>
        <v>0.78247930391903431</v>
      </c>
      <c r="I430" s="45">
        <f t="shared" si="230"/>
        <v>0.78397478577823299</v>
      </c>
      <c r="J430" s="45">
        <f t="shared" si="230"/>
        <v>0.78555775262027316</v>
      </c>
      <c r="K430" s="45">
        <f t="shared" si="230"/>
        <v>0.78726074799058698</v>
      </c>
      <c r="L430" s="45">
        <f t="shared" si="230"/>
        <v>0.78909247862179488</v>
      </c>
      <c r="M430" s="45">
        <f t="shared" si="230"/>
        <v>0.79158460725550395</v>
      </c>
      <c r="N430" s="45">
        <f t="shared" si="230"/>
        <v>0.79488788882673578</v>
      </c>
      <c r="O430" s="45">
        <f t="shared" si="230"/>
        <v>0.79936888082037838</v>
      </c>
      <c r="P430" s="45">
        <f t="shared" si="230"/>
        <v>0.80522010253588128</v>
      </c>
      <c r="Q430" s="45">
        <f t="shared" si="230"/>
        <v>0.8127615477518576</v>
      </c>
      <c r="R430" s="45">
        <f t="shared" ref="R430:V430" si="231">IF(R406=0,"",R406/R382)</f>
        <v>0.82302052111649326</v>
      </c>
      <c r="S430" s="45">
        <f t="shared" si="231"/>
        <v>0.83582467941454297</v>
      </c>
      <c r="T430" s="45">
        <f t="shared" si="231"/>
        <v>0.84959122619980154</v>
      </c>
      <c r="U430" s="45">
        <f t="shared" si="231"/>
        <v>0.8627373650261031</v>
      </c>
      <c r="V430" s="45">
        <f t="shared" si="231"/>
        <v>0.87368029944726444</v>
      </c>
      <c r="W430" s="45">
        <f t="shared" ref="W430" si="232">IF(W406=0,"",W406/W382)</f>
        <v>0.88186404411964803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4.1645676103459053</v>
      </c>
      <c r="D432" s="117">
        <f t="shared" si="233"/>
        <v>4.5847032489914827</v>
      </c>
      <c r="E432" s="117">
        <f t="shared" si="233"/>
        <v>6.7997909646934174</v>
      </c>
      <c r="F432" s="117">
        <f t="shared" si="233"/>
        <v>9.8130191244022988</v>
      </c>
      <c r="G432" s="117">
        <f t="shared" si="233"/>
        <v>9.5060906115540487</v>
      </c>
      <c r="H432" s="117">
        <f t="shared" si="233"/>
        <v>11.980522334069862</v>
      </c>
      <c r="I432" s="117">
        <f t="shared" si="233"/>
        <v>6.1624403223375914</v>
      </c>
      <c r="J432" s="117">
        <f t="shared" si="233"/>
        <v>5.1736721683401727</v>
      </c>
      <c r="K432" s="117">
        <f t="shared" si="233"/>
        <v>3.7801460672629283</v>
      </c>
      <c r="L432" s="117">
        <f t="shared" si="233"/>
        <v>5.9890672431469394</v>
      </c>
      <c r="M432" s="117">
        <f t="shared" si="233"/>
        <v>4.781047550655547</v>
      </c>
      <c r="N432" s="117">
        <f t="shared" si="233"/>
        <v>2.874583100669764</v>
      </c>
      <c r="O432" s="117">
        <f t="shared" si="233"/>
        <v>0.26938990166104354</v>
      </c>
      <c r="P432" s="117">
        <f t="shared" si="233"/>
        <v>0</v>
      </c>
      <c r="Q432" s="117">
        <f t="shared" si="233"/>
        <v>6.1889203538622081E-2</v>
      </c>
      <c r="R432" s="117">
        <f t="shared" ref="R432:V432" si="234">R433+R436+R438+R451</f>
        <v>1.1955211418290521</v>
      </c>
      <c r="S432" s="117">
        <f t="shared" si="234"/>
        <v>5.2590584152283872</v>
      </c>
      <c r="T432" s="117">
        <f t="shared" si="234"/>
        <v>12.024414329450558</v>
      </c>
      <c r="U432" s="117">
        <f t="shared" si="234"/>
        <v>6.8825938680983754</v>
      </c>
      <c r="V432" s="117">
        <f t="shared" si="234"/>
        <v>3.9059834574049188</v>
      </c>
      <c r="W432" s="117">
        <f t="shared" ref="W432" si="235">W433+W436+W438+W451</f>
        <v>4.0113651363178002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4.1645676103459053</v>
      </c>
      <c r="D438" s="122">
        <v>4.5847032489914827</v>
      </c>
      <c r="E438" s="122">
        <v>6.7997909646934174</v>
      </c>
      <c r="F438" s="122">
        <v>9.8130191244022988</v>
      </c>
      <c r="G438" s="122">
        <v>9.5060906115540487</v>
      </c>
      <c r="H438" s="122">
        <v>11.980522334069862</v>
      </c>
      <c r="I438" s="122">
        <v>6.1624403223375914</v>
      </c>
      <c r="J438" s="122">
        <v>5.1736721683401727</v>
      </c>
      <c r="K438" s="122">
        <v>3.7801460672629283</v>
      </c>
      <c r="L438" s="122">
        <v>5.9890672431469394</v>
      </c>
      <c r="M438" s="122">
        <v>4.781047550655547</v>
      </c>
      <c r="N438" s="122">
        <v>2.874583100669764</v>
      </c>
      <c r="O438" s="122">
        <v>0.26938990166104354</v>
      </c>
      <c r="P438" s="122">
        <v>0</v>
      </c>
      <c r="Q438" s="122">
        <v>6.1889203538622081E-2</v>
      </c>
      <c r="R438" s="122">
        <v>1.1955211418290521</v>
      </c>
      <c r="S438" s="122">
        <v>5.2590584152283872</v>
      </c>
      <c r="T438" s="122">
        <v>12.024414329450558</v>
      </c>
      <c r="U438" s="122">
        <v>6.8825938680983754</v>
      </c>
      <c r="V438" s="122">
        <v>3.9059834574049188</v>
      </c>
      <c r="W438" s="122">
        <v>4.0113651363178002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4.1562559561163477</v>
      </c>
      <c r="D443" s="101">
        <v>4.5749674056508827</v>
      </c>
      <c r="E443" s="101">
        <v>6.7879456444679409</v>
      </c>
      <c r="F443" s="101">
        <v>9.775151090695104</v>
      </c>
      <c r="G443" s="101">
        <v>9.4945873332103403</v>
      </c>
      <c r="H443" s="101">
        <v>11.935896256040465</v>
      </c>
      <c r="I443" s="101">
        <v>6.1624403223375914</v>
      </c>
      <c r="J443" s="101">
        <v>5.1335648379631627</v>
      </c>
      <c r="K443" s="101">
        <v>3.7615714218052845</v>
      </c>
      <c r="L443" s="101">
        <v>5.9705063525890161</v>
      </c>
      <c r="M443" s="101">
        <v>4.7552225351189117</v>
      </c>
      <c r="N443" s="101">
        <v>2.8661848556039411</v>
      </c>
      <c r="O443" s="101">
        <v>0.26893100639533069</v>
      </c>
      <c r="P443" s="101">
        <v>0</v>
      </c>
      <c r="Q443" s="101">
        <v>6.1889203538622081E-2</v>
      </c>
      <c r="R443" s="101">
        <v>1.1756961569110853</v>
      </c>
      <c r="S443" s="101">
        <v>5.2590584152283872</v>
      </c>
      <c r="T443" s="101">
        <v>11.902309703141162</v>
      </c>
      <c r="U443" s="101">
        <v>6.8508064081060569</v>
      </c>
      <c r="V443" s="101">
        <v>3.8669033946318239</v>
      </c>
      <c r="W443" s="101">
        <v>4.0113651363178002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8.3116542295572811E-3</v>
      </c>
      <c r="D444" s="104">
        <v>9.7358433406004412E-3</v>
      </c>
      <c r="E444" s="104">
        <v>1.1845320225476158E-2</v>
      </c>
      <c r="F444" s="104">
        <v>3.7868033707194201E-2</v>
      </c>
      <c r="G444" s="104">
        <v>1.1503278343708463E-2</v>
      </c>
      <c r="H444" s="104">
        <v>4.4626078029396797E-2</v>
      </c>
      <c r="I444" s="104">
        <v>0</v>
      </c>
      <c r="J444" s="104">
        <v>4.0107330377010114E-2</v>
      </c>
      <c r="K444" s="104">
        <v>1.8574645457643684E-2</v>
      </c>
      <c r="L444" s="104">
        <v>1.8560890557923187E-2</v>
      </c>
      <c r="M444" s="104">
        <v>2.5825015536634906E-2</v>
      </c>
      <c r="N444" s="104">
        <v>8.3982450658227816E-3</v>
      </c>
      <c r="O444" s="104">
        <v>4.5889526571285603E-4</v>
      </c>
      <c r="P444" s="104">
        <v>0</v>
      </c>
      <c r="Q444" s="104">
        <v>0</v>
      </c>
      <c r="R444" s="104">
        <v>1.9824984917966904E-2</v>
      </c>
      <c r="S444" s="104">
        <v>0</v>
      </c>
      <c r="T444" s="104">
        <v>0.12210462630939528</v>
      </c>
      <c r="U444" s="104">
        <v>3.1787459992318079E-2</v>
      </c>
      <c r="V444" s="104">
        <v>3.9080062773094927E-2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8.3116542295572811E-3</v>
      </c>
      <c r="D445" s="98">
        <v>9.7358433406004412E-3</v>
      </c>
      <c r="E445" s="98">
        <v>1.1845320225476158E-2</v>
      </c>
      <c r="F445" s="98">
        <v>3.7868033707194201E-2</v>
      </c>
      <c r="G445" s="98">
        <v>1.1503278343708463E-2</v>
      </c>
      <c r="H445" s="98">
        <v>4.4626078029396797E-2</v>
      </c>
      <c r="I445" s="98">
        <v>0</v>
      </c>
      <c r="J445" s="98">
        <v>4.0107330377010114E-2</v>
      </c>
      <c r="K445" s="98">
        <v>1.8574645457643684E-2</v>
      </c>
      <c r="L445" s="98">
        <v>1.8560890557923187E-2</v>
      </c>
      <c r="M445" s="98">
        <v>2.5825015536634906E-2</v>
      </c>
      <c r="N445" s="98">
        <v>8.3982450658227816E-3</v>
      </c>
      <c r="O445" s="98">
        <v>4.5889526571285603E-4</v>
      </c>
      <c r="P445" s="98">
        <v>0</v>
      </c>
      <c r="Q445" s="98">
        <v>0</v>
      </c>
      <c r="R445" s="98">
        <v>1.9824984917966904E-2</v>
      </c>
      <c r="S445" s="98">
        <v>0</v>
      </c>
      <c r="T445" s="98">
        <v>0.12210462630939528</v>
      </c>
      <c r="U445" s="98">
        <v>3.1787459992318079E-2</v>
      </c>
      <c r="V445" s="98">
        <v>3.9080062773094927E-2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19184.486919039115</v>
      </c>
      <c r="D456" s="117">
        <f t="shared" si="240"/>
        <v>16886.028335368363</v>
      </c>
      <c r="E456" s="117">
        <f t="shared" si="240"/>
        <v>17614.54812600341</v>
      </c>
      <c r="F456" s="117">
        <f t="shared" si="240"/>
        <v>16813.658755165514</v>
      </c>
      <c r="G456" s="117">
        <f t="shared" si="240"/>
        <v>14838.518359651691</v>
      </c>
      <c r="H456" s="117">
        <f t="shared" si="240"/>
        <v>13495.329314565915</v>
      </c>
      <c r="I456" s="117">
        <f t="shared" si="240"/>
        <v>12662.535244275607</v>
      </c>
      <c r="J456" s="117">
        <f t="shared" si="240"/>
        <v>12188.059770180904</v>
      </c>
      <c r="K456" s="117">
        <f t="shared" si="240"/>
        <v>12581.489296393796</v>
      </c>
      <c r="L456" s="117">
        <f t="shared" si="240"/>
        <v>14758.918493828924</v>
      </c>
      <c r="M456" s="117">
        <f t="shared" si="240"/>
        <v>13736.091295597862</v>
      </c>
      <c r="N456" s="117">
        <f t="shared" si="240"/>
        <v>15085.747699347816</v>
      </c>
      <c r="O456" s="117">
        <f t="shared" si="240"/>
        <v>15595.069928856072</v>
      </c>
      <c r="P456" s="117">
        <f t="shared" si="240"/>
        <v>12697.950037064284</v>
      </c>
      <c r="Q456" s="117">
        <f t="shared" si="240"/>
        <v>12298.183419549776</v>
      </c>
      <c r="R456" s="117">
        <f t="shared" ref="R456:V456" si="241">R457+R460+R462+R475</f>
        <v>9097.7379687104694</v>
      </c>
      <c r="S456" s="117">
        <f t="shared" si="241"/>
        <v>8657.1898975906715</v>
      </c>
      <c r="T456" s="117">
        <f t="shared" si="241"/>
        <v>9009.7103723022046</v>
      </c>
      <c r="U456" s="117">
        <f t="shared" si="241"/>
        <v>9239.6262168740159</v>
      </c>
      <c r="V456" s="117">
        <f t="shared" si="241"/>
        <v>9192.3520468198549</v>
      </c>
      <c r="W456" s="117">
        <f t="shared" ref="W456" si="242">W457+W460+W462+W475</f>
        <v>8608.9779784835264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16344.950995626181</v>
      </c>
      <c r="D457" s="122">
        <f t="shared" si="243"/>
        <v>13955.851239188596</v>
      </c>
      <c r="E457" s="122">
        <f t="shared" si="243"/>
        <v>14641.440237251156</v>
      </c>
      <c r="F457" s="122">
        <f t="shared" si="243"/>
        <v>13638.638582687077</v>
      </c>
      <c r="G457" s="122">
        <f t="shared" si="243"/>
        <v>11751.249105438243</v>
      </c>
      <c r="H457" s="122">
        <f t="shared" si="243"/>
        <v>10427.868330524963</v>
      </c>
      <c r="I457" s="122">
        <f t="shared" si="243"/>
        <v>9528.5360903194778</v>
      </c>
      <c r="J457" s="122">
        <f t="shared" si="243"/>
        <v>9181.7972922106801</v>
      </c>
      <c r="K457" s="122">
        <f t="shared" si="243"/>
        <v>9703.0661810568236</v>
      </c>
      <c r="L457" s="122">
        <f t="shared" si="243"/>
        <v>11735.845943889937</v>
      </c>
      <c r="M457" s="122">
        <f t="shared" si="243"/>
        <v>10728.580870838121</v>
      </c>
      <c r="N457" s="122">
        <f t="shared" si="243"/>
        <v>12286.8675753198</v>
      </c>
      <c r="O457" s="122">
        <f t="shared" si="243"/>
        <v>12890.133542896252</v>
      </c>
      <c r="P457" s="122">
        <f t="shared" si="243"/>
        <v>9671.333211625164</v>
      </c>
      <c r="Q457" s="122">
        <f t="shared" si="243"/>
        <v>9493.3637599536469</v>
      </c>
      <c r="R457" s="122">
        <f t="shared" ref="R457:V457" si="244">SUM(R458:R459)</f>
        <v>6682.563731896742</v>
      </c>
      <c r="S457" s="122">
        <f t="shared" si="244"/>
        <v>6072.4317449310793</v>
      </c>
      <c r="T457" s="122">
        <f t="shared" si="244"/>
        <v>6259.0885502518267</v>
      </c>
      <c r="U457" s="122">
        <f t="shared" si="244"/>
        <v>6703.3650843706464</v>
      </c>
      <c r="V457" s="122">
        <f t="shared" si="244"/>
        <v>6695.383567782299</v>
      </c>
      <c r="W457" s="122">
        <f t="shared" ref="W457" si="245">SUM(W458:W459)</f>
        <v>6006.7284075620346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16242.976804352824</v>
      </c>
      <c r="D458" s="98">
        <v>13868.573188667449</v>
      </c>
      <c r="E458" s="98">
        <v>14550.449307703839</v>
      </c>
      <c r="F458" s="98">
        <v>13553.031250166579</v>
      </c>
      <c r="G458" s="98">
        <v>11677.019527059218</v>
      </c>
      <c r="H458" s="98">
        <v>10362.349788779273</v>
      </c>
      <c r="I458" s="98">
        <v>9468.6973243343637</v>
      </c>
      <c r="J458" s="98">
        <v>9123.6868508292628</v>
      </c>
      <c r="K458" s="98">
        <v>9641.3767089450066</v>
      </c>
      <c r="L458" s="98">
        <v>11661.024165379382</v>
      </c>
      <c r="M458" s="98">
        <v>10660.316358259899</v>
      </c>
      <c r="N458" s="98">
        <v>12208.260572665817</v>
      </c>
      <c r="O458" s="98">
        <v>12807.19091906515</v>
      </c>
      <c r="P458" s="98">
        <v>9608.6065492318485</v>
      </c>
      <c r="Q458" s="98">
        <v>9431.2608410856174</v>
      </c>
      <c r="R458" s="98">
        <v>6638.7392595815345</v>
      </c>
      <c r="S458" s="98">
        <v>6032.3393090528534</v>
      </c>
      <c r="T458" s="98">
        <v>6217.2166389690392</v>
      </c>
      <c r="U458" s="98">
        <v>6658.4554492341549</v>
      </c>
      <c r="V458" s="98">
        <v>6650.0074120799263</v>
      </c>
      <c r="W458" s="98">
        <v>5965.9797313054196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101.97419127335627</v>
      </c>
      <c r="D459" s="98">
        <v>87.278050521147293</v>
      </c>
      <c r="E459" s="98">
        <v>90.99092954731637</v>
      </c>
      <c r="F459" s="98">
        <v>85.607332520498247</v>
      </c>
      <c r="G459" s="98">
        <v>74.229578379024261</v>
      </c>
      <c r="H459" s="98">
        <v>65.518541745691365</v>
      </c>
      <c r="I459" s="98">
        <v>59.838765985114563</v>
      </c>
      <c r="J459" s="98">
        <v>58.110441381417267</v>
      </c>
      <c r="K459" s="98">
        <v>61.689472111816364</v>
      </c>
      <c r="L459" s="98">
        <v>74.821778510555504</v>
      </c>
      <c r="M459" s="98">
        <v>68.264512578222622</v>
      </c>
      <c r="N459" s="98">
        <v>78.6070026539834</v>
      </c>
      <c r="O459" s="98">
        <v>82.942623831102367</v>
      </c>
      <c r="P459" s="98">
        <v>62.726662393316282</v>
      </c>
      <c r="Q459" s="98">
        <v>62.102918868029327</v>
      </c>
      <c r="R459" s="98">
        <v>43.824472315207025</v>
      </c>
      <c r="S459" s="98">
        <v>40.092435878225757</v>
      </c>
      <c r="T459" s="98">
        <v>41.871911282787096</v>
      </c>
      <c r="U459" s="98">
        <v>44.909635136491389</v>
      </c>
      <c r="V459" s="98">
        <v>45.376155702372557</v>
      </c>
      <c r="W459" s="98">
        <v>40.748676256615092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1.1722945788165844</v>
      </c>
      <c r="D460" s="122">
        <f t="shared" si="246"/>
        <v>0.77205567266781971</v>
      </c>
      <c r="E460" s="122">
        <f t="shared" si="246"/>
        <v>24.863055899353498</v>
      </c>
      <c r="F460" s="122">
        <f t="shared" si="246"/>
        <v>28.68439331000539</v>
      </c>
      <c r="G460" s="122">
        <f t="shared" si="246"/>
        <v>29.467431142969517</v>
      </c>
      <c r="H460" s="122">
        <f t="shared" si="246"/>
        <v>56.603681982820881</v>
      </c>
      <c r="I460" s="122">
        <f t="shared" si="246"/>
        <v>35.617092677215801</v>
      </c>
      <c r="J460" s="122">
        <f t="shared" si="246"/>
        <v>29.315517266659569</v>
      </c>
      <c r="K460" s="122">
        <f t="shared" si="246"/>
        <v>27.064067489950979</v>
      </c>
      <c r="L460" s="122">
        <f t="shared" si="246"/>
        <v>35.19550100729883</v>
      </c>
      <c r="M460" s="122">
        <f t="shared" si="246"/>
        <v>31.187153045832297</v>
      </c>
      <c r="N460" s="122">
        <f t="shared" si="246"/>
        <v>26.159053644139743</v>
      </c>
      <c r="O460" s="122">
        <f t="shared" si="246"/>
        <v>23.49885190997886</v>
      </c>
      <c r="P460" s="122">
        <f t="shared" si="246"/>
        <v>8.4020562193684736</v>
      </c>
      <c r="Q460" s="122">
        <f t="shared" si="246"/>
        <v>7.1050544606155519</v>
      </c>
      <c r="R460" s="122">
        <f t="shared" si="246"/>
        <v>3.3085665930451138</v>
      </c>
      <c r="S460" s="122">
        <f t="shared" si="246"/>
        <v>6.0305062157693792</v>
      </c>
      <c r="T460" s="122">
        <f t="shared" si="246"/>
        <v>6.1668810325776535</v>
      </c>
      <c r="U460" s="122">
        <f t="shared" si="246"/>
        <v>8.0946303619267024</v>
      </c>
      <c r="V460" s="122">
        <f t="shared" si="246"/>
        <v>14.083117302032358</v>
      </c>
      <c r="W460" s="122">
        <f t="shared" si="246"/>
        <v>8.467175820633404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1.1722945788165844</v>
      </c>
      <c r="D461" s="98">
        <f>RES_hhdet_in_fech!D86</f>
        <v>0.77205567266781971</v>
      </c>
      <c r="E461" s="98">
        <f>RES_hhdet_in_fech!E86</f>
        <v>24.863055899353498</v>
      </c>
      <c r="F461" s="98">
        <f>RES_hhdet_in_fech!F86</f>
        <v>28.68439331000539</v>
      </c>
      <c r="G461" s="98">
        <f>RES_hhdet_in_fech!G86</f>
        <v>29.467431142969517</v>
      </c>
      <c r="H461" s="98">
        <f>RES_hhdet_in_fech!H86</f>
        <v>56.603681982820881</v>
      </c>
      <c r="I461" s="98">
        <f>RES_hhdet_in_fech!I86</f>
        <v>35.617092677215801</v>
      </c>
      <c r="J461" s="98">
        <f>RES_hhdet_in_fech!J86</f>
        <v>29.315517266659569</v>
      </c>
      <c r="K461" s="98">
        <f>RES_hhdet_in_fech!K86</f>
        <v>27.064067489950979</v>
      </c>
      <c r="L461" s="98">
        <f>RES_hhdet_in_fech!L86</f>
        <v>35.19550100729883</v>
      </c>
      <c r="M461" s="98">
        <f>RES_hhdet_in_fech!M86</f>
        <v>31.187153045832297</v>
      </c>
      <c r="N461" s="98">
        <f>RES_hhdet_in_fech!N86</f>
        <v>26.159053644139743</v>
      </c>
      <c r="O461" s="98">
        <f>RES_hhdet_in_fech!O86</f>
        <v>23.49885190997886</v>
      </c>
      <c r="P461" s="98">
        <f>RES_hhdet_in_fech!P86</f>
        <v>8.4020562193684736</v>
      </c>
      <c r="Q461" s="98">
        <f>RES_hhdet_in_fech!Q86</f>
        <v>7.1050544606155519</v>
      </c>
      <c r="R461" s="98">
        <f>RES_hhdet_in_fech!R86</f>
        <v>3.3085665930451138</v>
      </c>
      <c r="S461" s="98">
        <f>RES_hhdet_in_fech!S86</f>
        <v>6.0305062157693792</v>
      </c>
      <c r="T461" s="98">
        <f>RES_hhdet_in_fech!T86</f>
        <v>6.1668810325776535</v>
      </c>
      <c r="U461" s="98">
        <f>RES_hhdet_in_fech!U86</f>
        <v>8.0946303619267024</v>
      </c>
      <c r="V461" s="98">
        <f>RES_hhdet_in_fech!V86</f>
        <v>14.083117302032358</v>
      </c>
      <c r="W461" s="98">
        <f>RES_hhdet_in_fech!W86</f>
        <v>8.467175820633404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2010.0447869822692</v>
      </c>
      <c r="D462" s="122">
        <v>2079.9120020990581</v>
      </c>
      <c r="E462" s="122">
        <v>2080.1234567030501</v>
      </c>
      <c r="F462" s="122">
        <v>2252.1606947109176</v>
      </c>
      <c r="G462" s="122">
        <v>2144.9693020425302</v>
      </c>
      <c r="H462" s="122">
        <v>2116.5978947976287</v>
      </c>
      <c r="I462" s="122">
        <v>2254.2533625741039</v>
      </c>
      <c r="J462" s="122">
        <v>2172.5759634032952</v>
      </c>
      <c r="K462" s="122">
        <v>2051.8923030952965</v>
      </c>
      <c r="L462" s="122">
        <v>2169.7700234688541</v>
      </c>
      <c r="M462" s="122">
        <v>2227.2387798753575</v>
      </c>
      <c r="N462" s="122">
        <v>2016.1748915505013</v>
      </c>
      <c r="O462" s="122">
        <v>1932.0182237433655</v>
      </c>
      <c r="P462" s="122">
        <v>2306.7753325532703</v>
      </c>
      <c r="Q462" s="122">
        <v>2121.5032897769624</v>
      </c>
      <c r="R462" s="122">
        <v>1767.0537677879408</v>
      </c>
      <c r="S462" s="122">
        <v>1896.6919189424336</v>
      </c>
      <c r="T462" s="122">
        <v>2103.7538240307081</v>
      </c>
      <c r="U462" s="122">
        <v>1895.4962670031668</v>
      </c>
      <c r="V462" s="122">
        <v>1868.7825032872549</v>
      </c>
      <c r="W462" s="122">
        <v>1952.3725629831774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2229.4224759154445</v>
      </c>
      <c r="D463" s="98">
        <v>2218.6611075311548</v>
      </c>
      <c r="E463" s="98">
        <v>2420.4772124539559</v>
      </c>
      <c r="F463" s="98">
        <v>2311.5929569399932</v>
      </c>
      <c r="G463" s="98">
        <v>2145.8748992722853</v>
      </c>
      <c r="H463" s="98">
        <v>2180.6814345479615</v>
      </c>
      <c r="I463" s="98">
        <v>2362.0087825966466</v>
      </c>
      <c r="J463" s="98">
        <v>2302.1794222540957</v>
      </c>
      <c r="K463" s="98">
        <v>2076.733428343498</v>
      </c>
      <c r="L463" s="98">
        <v>2234.8354458286917</v>
      </c>
      <c r="M463" s="98">
        <v>2237.9226890809518</v>
      </c>
      <c r="N463" s="98">
        <v>1911.2375774060761</v>
      </c>
      <c r="O463" s="98">
        <v>1929.5946272004028</v>
      </c>
      <c r="P463" s="98">
        <v>2318.88924954917</v>
      </c>
      <c r="Q463" s="98">
        <v>2167.1581993350947</v>
      </c>
      <c r="R463" s="98">
        <v>1737.0355010769047</v>
      </c>
      <c r="S463" s="98">
        <v>1875.8732678718816</v>
      </c>
      <c r="T463" s="98">
        <v>2201.6699735197135</v>
      </c>
      <c r="U463" s="98">
        <v>1889.7549373965451</v>
      </c>
      <c r="V463" s="98">
        <v>1841.3587074209429</v>
      </c>
      <c r="W463" s="98">
        <v>1979.4887190887277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1846.2064752449965</v>
      </c>
      <c r="D464" s="98">
        <v>1858.6845407448266</v>
      </c>
      <c r="E464" s="98">
        <v>2043.0550298657372</v>
      </c>
      <c r="F464" s="98">
        <v>1982.8332269245034</v>
      </c>
      <c r="G464" s="98">
        <v>1849.4348566367385</v>
      </c>
      <c r="H464" s="98">
        <v>1891.0957230167528</v>
      </c>
      <c r="I464" s="98">
        <v>2089.2729532430785</v>
      </c>
      <c r="J464" s="98">
        <v>2026.1211648001999</v>
      </c>
      <c r="K464" s="98">
        <v>1842.3038992193406</v>
      </c>
      <c r="L464" s="98">
        <v>1994.7543054243417</v>
      </c>
      <c r="M464" s="98">
        <v>2017.0976726712695</v>
      </c>
      <c r="N464" s="98">
        <v>1731.9408586944255</v>
      </c>
      <c r="O464" s="98">
        <v>1763.2015429215642</v>
      </c>
      <c r="P464" s="98">
        <v>2108.4385123043571</v>
      </c>
      <c r="Q464" s="98">
        <v>1977.5036178786511</v>
      </c>
      <c r="R464" s="98">
        <v>0</v>
      </c>
      <c r="S464" s="98">
        <v>0</v>
      </c>
      <c r="T464" s="98">
        <v>2053.5340100164499</v>
      </c>
      <c r="U464" s="98">
        <v>1774.2300351826188</v>
      </c>
      <c r="V464" s="98">
        <v>1734.6323753745826</v>
      </c>
      <c r="W464" s="98">
        <v>1883.4193373888563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921.76041693119942</v>
      </c>
      <c r="D465" s="101">
        <v>943.97649585959118</v>
      </c>
      <c r="E465" s="101">
        <v>1030.3967680180485</v>
      </c>
      <c r="F465" s="101">
        <v>1050.91598381577</v>
      </c>
      <c r="G465" s="101">
        <v>959.40258217973746</v>
      </c>
      <c r="H465" s="101">
        <v>967.30696887050942</v>
      </c>
      <c r="I465" s="101">
        <v>1163.2418384191715</v>
      </c>
      <c r="J465" s="101">
        <v>1026.0904593092182</v>
      </c>
      <c r="K465" s="101">
        <v>935.66940066561233</v>
      </c>
      <c r="L465" s="101">
        <v>1001.1853720015807</v>
      </c>
      <c r="M465" s="101">
        <v>1042.1586181377004</v>
      </c>
      <c r="N465" s="101">
        <v>893.80272141651744</v>
      </c>
      <c r="O465" s="101">
        <v>944.05735987624928</v>
      </c>
      <c r="P465" s="101">
        <v>1022.7975234535951</v>
      </c>
      <c r="Q465" s="101">
        <v>942.82690649041081</v>
      </c>
      <c r="R465" s="101">
        <v>0</v>
      </c>
      <c r="S465" s="101">
        <v>0</v>
      </c>
      <c r="T465" s="101">
        <v>945.28216159960061</v>
      </c>
      <c r="U465" s="101">
        <v>817.54770827539278</v>
      </c>
      <c r="V465" s="101">
        <v>750.26176965797492</v>
      </c>
      <c r="W465" s="101">
        <v>898.8463186266041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924.44605831379715</v>
      </c>
      <c r="D466" s="104">
        <v>914.70804488523572</v>
      </c>
      <c r="E466" s="104">
        <v>1012.6582618476891</v>
      </c>
      <c r="F466" s="104">
        <v>931.9172431087336</v>
      </c>
      <c r="G466" s="104">
        <v>890.03227445700111</v>
      </c>
      <c r="H466" s="104">
        <v>923.78875414624326</v>
      </c>
      <c r="I466" s="104">
        <v>926.03111482390716</v>
      </c>
      <c r="J466" s="104">
        <v>1000.0307054909817</v>
      </c>
      <c r="K466" s="104">
        <v>906.63449855372801</v>
      </c>
      <c r="L466" s="104">
        <v>993.56893342276112</v>
      </c>
      <c r="M466" s="104">
        <v>974.93905453356933</v>
      </c>
      <c r="N466" s="104">
        <v>838.13813727790796</v>
      </c>
      <c r="O466" s="104">
        <v>819.14418304531489</v>
      </c>
      <c r="P466" s="104">
        <v>1085.6409888507619</v>
      </c>
      <c r="Q466" s="104">
        <v>1034.6767113882404</v>
      </c>
      <c r="R466" s="104">
        <v>0</v>
      </c>
      <c r="S466" s="104">
        <v>0</v>
      </c>
      <c r="T466" s="104">
        <v>1108.2518484168493</v>
      </c>
      <c r="U466" s="104">
        <v>956.68232690722596</v>
      </c>
      <c r="V466" s="104">
        <v>984.37060571660777</v>
      </c>
      <c r="W466" s="104">
        <v>984.57301876225279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2328.404342220314</v>
      </c>
      <c r="D467" s="101">
        <v>2342.1148910866746</v>
      </c>
      <c r="E467" s="101">
        <v>2014.4116354071696</v>
      </c>
      <c r="F467" s="101">
        <v>2814.9413668712914</v>
      </c>
      <c r="G467" s="101">
        <v>2460.0892016616522</v>
      </c>
      <c r="H467" s="101">
        <v>2616.0819195037711</v>
      </c>
      <c r="I467" s="101">
        <v>2180.8982234917917</v>
      </c>
      <c r="J467" s="101">
        <v>2493.5335251715628</v>
      </c>
      <c r="K467" s="101">
        <v>2417.7438433675761</v>
      </c>
      <c r="L467" s="101">
        <v>2499.5971897821346</v>
      </c>
      <c r="M467" s="101">
        <v>2678.9559895221214</v>
      </c>
      <c r="N467" s="101">
        <v>2389.2201534910264</v>
      </c>
      <c r="O467" s="101">
        <v>2066.1145452393162</v>
      </c>
      <c r="P467" s="101">
        <v>0</v>
      </c>
      <c r="Q467" s="101">
        <v>1612.1161514450644</v>
      </c>
      <c r="R467" s="101">
        <v>2086.9476624957492</v>
      </c>
      <c r="S467" s="101">
        <v>1673.994222103426</v>
      </c>
      <c r="T467" s="101">
        <v>2337.3400180581157</v>
      </c>
      <c r="U467" s="101">
        <v>2067.4920693115041</v>
      </c>
      <c r="V467" s="101">
        <v>2213.3426412994572</v>
      </c>
      <c r="W467" s="101">
        <v>1950.1673492446862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1907.4128884225827</v>
      </c>
      <c r="D468" s="104">
        <v>1929.3759010152849</v>
      </c>
      <c r="E468" s="104">
        <v>1660.7158533317627</v>
      </c>
      <c r="F468" s="104">
        <v>2350.3962189571516</v>
      </c>
      <c r="G468" s="104">
        <v>2050.490229818136</v>
      </c>
      <c r="H468" s="104">
        <v>2181.2530220196008</v>
      </c>
      <c r="I468" s="104">
        <v>0</v>
      </c>
      <c r="J468" s="104">
        <v>2087.2879491821514</v>
      </c>
      <c r="K468" s="104">
        <v>2032.3713771825308</v>
      </c>
      <c r="L468" s="104">
        <v>2104.3249474990293</v>
      </c>
      <c r="M468" s="104">
        <v>2281.7934222957656</v>
      </c>
      <c r="N468" s="104">
        <v>2054.6043010571275</v>
      </c>
      <c r="O468" s="104">
        <v>1809.4739048321981</v>
      </c>
      <c r="P468" s="104">
        <v>0</v>
      </c>
      <c r="Q468" s="104">
        <v>0</v>
      </c>
      <c r="R468" s="104">
        <v>1881.254314501992</v>
      </c>
      <c r="S468" s="104">
        <v>0</v>
      </c>
      <c r="T468" s="104">
        <v>2139.9465109445955</v>
      </c>
      <c r="U468" s="104">
        <v>1906.4971585972444</v>
      </c>
      <c r="V468" s="104">
        <v>2044.8536964973041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962.87965699544941</v>
      </c>
      <c r="D469" s="98">
        <v>996.72020342187216</v>
      </c>
      <c r="E469" s="98">
        <v>854.84054176273207</v>
      </c>
      <c r="F469" s="98">
        <v>1282.3233270752637</v>
      </c>
      <c r="G469" s="98">
        <v>1100.8596070676542</v>
      </c>
      <c r="H469" s="98">
        <v>1162.4389562864951</v>
      </c>
      <c r="I469" s="98">
        <v>0</v>
      </c>
      <c r="J469" s="98">
        <v>1110.439165617621</v>
      </c>
      <c r="K469" s="98">
        <v>1090.2532991514752</v>
      </c>
      <c r="L469" s="98">
        <v>1119.2937786849402</v>
      </c>
      <c r="M469" s="98">
        <v>1249.3017235581106</v>
      </c>
      <c r="N469" s="98">
        <v>1120.3216883337843</v>
      </c>
      <c r="O469" s="98">
        <v>1010.0705795757527</v>
      </c>
      <c r="P469" s="98">
        <v>0</v>
      </c>
      <c r="Q469" s="98">
        <v>0</v>
      </c>
      <c r="R469" s="98">
        <v>918.66548586050646</v>
      </c>
      <c r="S469" s="98">
        <v>0</v>
      </c>
      <c r="T469" s="98">
        <v>1004.723306800059</v>
      </c>
      <c r="U469" s="98">
        <v>897.01430349324767</v>
      </c>
      <c r="V469" s="98">
        <v>910.2518881196695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944.53323142713327</v>
      </c>
      <c r="D470" s="98">
        <v>932.65569759341236</v>
      </c>
      <c r="E470" s="98">
        <v>805.87531156903083</v>
      </c>
      <c r="F470" s="98">
        <v>1068.0728918818872</v>
      </c>
      <c r="G470" s="98">
        <v>949.63062275048162</v>
      </c>
      <c r="H470" s="98">
        <v>1018.8140657331062</v>
      </c>
      <c r="I470" s="98">
        <v>0</v>
      </c>
      <c r="J470" s="98">
        <v>976.84878356453021</v>
      </c>
      <c r="K470" s="98">
        <v>942.11807803105557</v>
      </c>
      <c r="L470" s="98">
        <v>985.03116881408869</v>
      </c>
      <c r="M470" s="98">
        <v>1032.491698737655</v>
      </c>
      <c r="N470" s="98">
        <v>934.28261272334316</v>
      </c>
      <c r="O470" s="98">
        <v>799.40332525644556</v>
      </c>
      <c r="P470" s="98">
        <v>0</v>
      </c>
      <c r="Q470" s="98">
        <v>0</v>
      </c>
      <c r="R470" s="98">
        <v>962.58882864148552</v>
      </c>
      <c r="S470" s="98">
        <v>0</v>
      </c>
      <c r="T470" s="98">
        <v>1135.2232041445366</v>
      </c>
      <c r="U470" s="98">
        <v>1009.4828551039965</v>
      </c>
      <c r="V470" s="98">
        <v>1134.6018083776346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2052.8842114382228</v>
      </c>
      <c r="D471" s="101">
        <v>2144.3550435602137</v>
      </c>
      <c r="E471" s="101">
        <v>2182.5843609624567</v>
      </c>
      <c r="F471" s="101">
        <v>2219.2999091187157</v>
      </c>
      <c r="G471" s="101">
        <v>2214.5904262413155</v>
      </c>
      <c r="H471" s="101">
        <v>2165.2160881675441</v>
      </c>
      <c r="I471" s="101">
        <v>2350.6491317685541</v>
      </c>
      <c r="J471" s="101">
        <v>2168.4959644555552</v>
      </c>
      <c r="K471" s="101">
        <v>2185.2458749375196</v>
      </c>
      <c r="L471" s="101">
        <v>2217.8888706951061</v>
      </c>
      <c r="M471" s="101">
        <v>2364.5595240291013</v>
      </c>
      <c r="N471" s="101">
        <v>2230.857592935839</v>
      </c>
      <c r="O471" s="101">
        <v>2153.2821306905144</v>
      </c>
      <c r="P471" s="101">
        <v>0</v>
      </c>
      <c r="Q471" s="101">
        <v>1941.6030023123701</v>
      </c>
      <c r="R471" s="101">
        <v>1929.0107969203689</v>
      </c>
      <c r="S471" s="101">
        <v>2051.27546224566</v>
      </c>
      <c r="T471" s="101">
        <v>2127.1155583956343</v>
      </c>
      <c r="U471" s="101">
        <v>2012.7416267961637</v>
      </c>
      <c r="V471" s="101">
        <v>1982.3244919345193</v>
      </c>
      <c r="W471" s="101">
        <v>0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1784.0510717602258</v>
      </c>
      <c r="D472" s="104">
        <v>1871.3484363352384</v>
      </c>
      <c r="E472" s="104">
        <v>1907.0255944020973</v>
      </c>
      <c r="F472" s="104">
        <v>1954.039819783826</v>
      </c>
      <c r="G472" s="104">
        <v>1947.4197647593526</v>
      </c>
      <c r="H472" s="104">
        <v>1902.828027401566</v>
      </c>
      <c r="I472" s="104">
        <v>2092.7525015780802</v>
      </c>
      <c r="J472" s="104">
        <v>1909.7303927384216</v>
      </c>
      <c r="K472" s="104">
        <v>1929.8751235891912</v>
      </c>
      <c r="L472" s="104">
        <v>1958.870857792981</v>
      </c>
      <c r="M472" s="104">
        <v>2103.4458191448493</v>
      </c>
      <c r="N472" s="104">
        <v>1991.5473855365262</v>
      </c>
      <c r="O472" s="104">
        <v>1941.3925176494836</v>
      </c>
      <c r="P472" s="104">
        <v>0</v>
      </c>
      <c r="Q472" s="104">
        <v>1755.8156960512706</v>
      </c>
      <c r="R472" s="104">
        <v>1755.0367753276307</v>
      </c>
      <c r="S472" s="104">
        <v>1883.3179465819783</v>
      </c>
      <c r="T472" s="104">
        <v>1947.4964723162047</v>
      </c>
      <c r="U472" s="104">
        <v>1851.36894314095</v>
      </c>
      <c r="V472" s="104">
        <v>1820.6519164338802</v>
      </c>
      <c r="W472" s="104">
        <v>1924.0713319116242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848.35594704546304</v>
      </c>
      <c r="D473" s="98">
        <v>913.34695873920441</v>
      </c>
      <c r="E473" s="98">
        <v>929.54084708994776</v>
      </c>
      <c r="F473" s="98">
        <v>1009.808280852504</v>
      </c>
      <c r="G473" s="98">
        <v>990.79039492376512</v>
      </c>
      <c r="H473" s="98">
        <v>959.0482365099366</v>
      </c>
      <c r="I473" s="98">
        <v>1158.6257229594169</v>
      </c>
      <c r="J473" s="98">
        <v>963.24473866141454</v>
      </c>
      <c r="K473" s="98">
        <v>985.03941010901212</v>
      </c>
      <c r="L473" s="98">
        <v>991.23351853091242</v>
      </c>
      <c r="M473" s="98">
        <v>1105.8926635232876</v>
      </c>
      <c r="N473" s="98">
        <v>1047.4827088741229</v>
      </c>
      <c r="O473" s="98">
        <v>1058.1372459514957</v>
      </c>
      <c r="P473" s="98">
        <v>0</v>
      </c>
      <c r="Q473" s="98">
        <v>839.4478296325035</v>
      </c>
      <c r="R473" s="98">
        <v>845.48775994291088</v>
      </c>
      <c r="S473" s="98">
        <v>958.57810793845317</v>
      </c>
      <c r="T473" s="98">
        <v>909.91866474379469</v>
      </c>
      <c r="U473" s="98">
        <v>868.49341074154165</v>
      </c>
      <c r="V473" s="98">
        <v>799.61103149464157</v>
      </c>
      <c r="W473" s="98">
        <v>928.69507797363167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935.69512471476298</v>
      </c>
      <c r="D474" s="98">
        <v>958.00147759603419</v>
      </c>
      <c r="E474" s="98">
        <v>977.48474731214958</v>
      </c>
      <c r="F474" s="98">
        <v>944.23153893132201</v>
      </c>
      <c r="G474" s="98">
        <v>956.62936983558757</v>
      </c>
      <c r="H474" s="98">
        <v>943.77979089162977</v>
      </c>
      <c r="I474" s="98">
        <v>934.12677861866314</v>
      </c>
      <c r="J474" s="98">
        <v>946.4856540770071</v>
      </c>
      <c r="K474" s="98">
        <v>944.83571348017938</v>
      </c>
      <c r="L474" s="98">
        <v>967.63733926206862</v>
      </c>
      <c r="M474" s="98">
        <v>997.55315562156102</v>
      </c>
      <c r="N474" s="98">
        <v>944.06467666240337</v>
      </c>
      <c r="O474" s="98">
        <v>883.25527169798772</v>
      </c>
      <c r="P474" s="98">
        <v>0</v>
      </c>
      <c r="Q474" s="98">
        <v>916.36786641876733</v>
      </c>
      <c r="R474" s="98">
        <v>909.54901538472006</v>
      </c>
      <c r="S474" s="98">
        <v>924.73983864352499</v>
      </c>
      <c r="T474" s="98">
        <v>1037.5778075724104</v>
      </c>
      <c r="U474" s="98">
        <v>982.87553239940826</v>
      </c>
      <c r="V474" s="98">
        <v>1021.0408849392387</v>
      </c>
      <c r="W474" s="98">
        <v>995.37625393799237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828.31884185184742</v>
      </c>
      <c r="D475" s="122">
        <v>849.4930384080435</v>
      </c>
      <c r="E475" s="122">
        <v>868.12137614985011</v>
      </c>
      <c r="F475" s="122">
        <v>894.1750844575123</v>
      </c>
      <c r="G475" s="122">
        <v>912.83252102794813</v>
      </c>
      <c r="H475" s="122">
        <v>894.25940726050237</v>
      </c>
      <c r="I475" s="122">
        <v>844.12869870480893</v>
      </c>
      <c r="J475" s="122">
        <v>804.37099730027023</v>
      </c>
      <c r="K475" s="122">
        <v>799.46674475172324</v>
      </c>
      <c r="L475" s="122">
        <v>818.10702546283358</v>
      </c>
      <c r="M475" s="122">
        <v>749.08449183855191</v>
      </c>
      <c r="N475" s="122">
        <v>756.54617883337369</v>
      </c>
      <c r="O475" s="122">
        <v>749.41931030647629</v>
      </c>
      <c r="P475" s="122">
        <v>711.43943666648045</v>
      </c>
      <c r="Q475" s="122">
        <v>676.21131535855238</v>
      </c>
      <c r="R475" s="122">
        <v>644.81190243274261</v>
      </c>
      <c r="S475" s="122">
        <v>682.03572750138915</v>
      </c>
      <c r="T475" s="122">
        <v>640.70111698709218</v>
      </c>
      <c r="U475" s="122">
        <v>632.67023513827485</v>
      </c>
      <c r="V475" s="122">
        <v>614.1028584482691</v>
      </c>
      <c r="W475" s="122">
        <v>641.40983211768162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828.31884185184742</v>
      </c>
      <c r="D478" s="33">
        <v>849.4930384080435</v>
      </c>
      <c r="E478" s="33">
        <v>868.12137614985011</v>
      </c>
      <c r="F478" s="33">
        <v>894.1750844575123</v>
      </c>
      <c r="G478" s="33">
        <v>912.83252102794813</v>
      </c>
      <c r="H478" s="33">
        <v>894.25940726050237</v>
      </c>
      <c r="I478" s="33">
        <v>844.12869870480893</v>
      </c>
      <c r="J478" s="33">
        <v>804.37099730027023</v>
      </c>
      <c r="K478" s="33">
        <v>799.46674475172324</v>
      </c>
      <c r="L478" s="33">
        <v>818.10702546283358</v>
      </c>
      <c r="M478" s="33">
        <v>749.08449183855191</v>
      </c>
      <c r="N478" s="33">
        <v>756.54617883337369</v>
      </c>
      <c r="O478" s="33">
        <v>749.41931030647629</v>
      </c>
      <c r="P478" s="33">
        <v>711.43943666648045</v>
      </c>
      <c r="Q478" s="33">
        <v>676.21131535855238</v>
      </c>
      <c r="R478" s="33">
        <v>644.81190243274261</v>
      </c>
      <c r="S478" s="33">
        <v>682.03572750138915</v>
      </c>
      <c r="T478" s="33">
        <v>640.70111698709218</v>
      </c>
      <c r="U478" s="33">
        <v>632.67023513827485</v>
      </c>
      <c r="V478" s="33">
        <v>614.1028584482691</v>
      </c>
      <c r="W478" s="33">
        <v>641.40983211768162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12995.720989025027</v>
      </c>
      <c r="D480" s="117">
        <f t="shared" si="247"/>
        <v>11678.151234986926</v>
      </c>
      <c r="E480" s="117">
        <f t="shared" si="247"/>
        <v>12426.413656136134</v>
      </c>
      <c r="F480" s="117">
        <f t="shared" si="247"/>
        <v>12020.203553124278</v>
      </c>
      <c r="G480" s="117">
        <f t="shared" si="247"/>
        <v>10831.560769898841</v>
      </c>
      <c r="H480" s="117">
        <f t="shared" si="247"/>
        <v>10088.187471758369</v>
      </c>
      <c r="I480" s="117">
        <f t="shared" si="247"/>
        <v>9593.3642063647949</v>
      </c>
      <c r="J480" s="117">
        <f t="shared" si="247"/>
        <v>9344.1856680679102</v>
      </c>
      <c r="K480" s="117">
        <f t="shared" si="247"/>
        <v>9793.4961525801355</v>
      </c>
      <c r="L480" s="117">
        <f t="shared" si="247"/>
        <v>11614.684597531046</v>
      </c>
      <c r="M480" s="117">
        <f t="shared" si="247"/>
        <v>10991.765124514848</v>
      </c>
      <c r="N480" s="117">
        <f t="shared" si="247"/>
        <v>12161.231038281441</v>
      </c>
      <c r="O480" s="117">
        <f t="shared" si="247"/>
        <v>12677.863865615918</v>
      </c>
      <c r="P480" s="117">
        <f t="shared" si="247"/>
        <v>10409.734084901733</v>
      </c>
      <c r="Q480" s="117">
        <f t="shared" si="247"/>
        <v>10185.355742038681</v>
      </c>
      <c r="R480" s="117">
        <f t="shared" ref="R480:V480" si="248">R481+R484+R486+R499</f>
        <v>7666.8411797934787</v>
      </c>
      <c r="S480" s="117">
        <f t="shared" si="248"/>
        <v>7439.4988145868983</v>
      </c>
      <c r="T480" s="117">
        <f t="shared" si="248"/>
        <v>7861.0623268271238</v>
      </c>
      <c r="U480" s="117">
        <f t="shared" si="248"/>
        <v>8188.8417232552019</v>
      </c>
      <c r="V480" s="117">
        <f t="shared" si="248"/>
        <v>8251.2302423902274</v>
      </c>
      <c r="W480" s="117">
        <f t="shared" ref="W480" si="249">W481+W484+W486+W499</f>
        <v>7804.691987720822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10755.332763934533</v>
      </c>
      <c r="D481" s="122">
        <f t="shared" si="250"/>
        <v>9359.4283165537763</v>
      </c>
      <c r="E481" s="122">
        <f t="shared" si="250"/>
        <v>10005.542991172655</v>
      </c>
      <c r="F481" s="122">
        <f t="shared" si="250"/>
        <v>9495.7286404432452</v>
      </c>
      <c r="G481" s="122">
        <f t="shared" si="250"/>
        <v>8333.8737588039658</v>
      </c>
      <c r="H481" s="122">
        <f t="shared" si="250"/>
        <v>7531.0382539177481</v>
      </c>
      <c r="I481" s="122">
        <f t="shared" si="250"/>
        <v>7006.2053144565434</v>
      </c>
      <c r="J481" s="122">
        <f t="shared" si="250"/>
        <v>6871.6968879370206</v>
      </c>
      <c r="K481" s="122">
        <f t="shared" si="250"/>
        <v>7388.7139068732649</v>
      </c>
      <c r="L481" s="122">
        <f t="shared" si="250"/>
        <v>9089.1232017697803</v>
      </c>
      <c r="M481" s="122">
        <f t="shared" si="250"/>
        <v>8437.3281802649381</v>
      </c>
      <c r="N481" s="122">
        <f t="shared" si="250"/>
        <v>9791.0384683862594</v>
      </c>
      <c r="O481" s="122">
        <f t="shared" si="250"/>
        <v>10382.967506822566</v>
      </c>
      <c r="P481" s="122">
        <f t="shared" si="250"/>
        <v>7863.34372844884</v>
      </c>
      <c r="Q481" s="122">
        <f t="shared" si="250"/>
        <v>7804.064792828196</v>
      </c>
      <c r="R481" s="122">
        <f t="shared" ref="R481:V481" si="251">SUM(R482:R483)</f>
        <v>5582.0061132647852</v>
      </c>
      <c r="S481" s="122">
        <f t="shared" si="251"/>
        <v>5162.5843892574158</v>
      </c>
      <c r="T481" s="122">
        <f t="shared" si="251"/>
        <v>5414.753618589566</v>
      </c>
      <c r="U481" s="122">
        <f t="shared" si="251"/>
        <v>5891.2443205368199</v>
      </c>
      <c r="V481" s="122">
        <f t="shared" si="251"/>
        <v>5961.4269043896029</v>
      </c>
      <c r="W481" s="122">
        <f t="shared" ref="W481" si="252">SUM(W482:W483)</f>
        <v>5403.9289316337617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10653.358572661176</v>
      </c>
      <c r="D482" s="98">
        <v>9272.1502660326296</v>
      </c>
      <c r="E482" s="98">
        <v>9914.552061625338</v>
      </c>
      <c r="F482" s="98">
        <v>9410.1213079227473</v>
      </c>
      <c r="G482" s="98">
        <v>8259.6441804249407</v>
      </c>
      <c r="H482" s="98">
        <v>7465.5197121720566</v>
      </c>
      <c r="I482" s="98">
        <v>6946.3665484714293</v>
      </c>
      <c r="J482" s="98">
        <v>6813.5864465556033</v>
      </c>
      <c r="K482" s="98">
        <v>7327.0244347614489</v>
      </c>
      <c r="L482" s="98">
        <v>9014.301423259225</v>
      </c>
      <c r="M482" s="98">
        <v>8369.0636676867161</v>
      </c>
      <c r="N482" s="98">
        <v>9712.4314657322757</v>
      </c>
      <c r="O482" s="98">
        <v>10300.024882991464</v>
      </c>
      <c r="P482" s="98">
        <v>7800.6170660555235</v>
      </c>
      <c r="Q482" s="98">
        <v>7741.9618739601665</v>
      </c>
      <c r="R482" s="98">
        <v>5538.1816409495777</v>
      </c>
      <c r="S482" s="98">
        <v>5122.4919533791899</v>
      </c>
      <c r="T482" s="98">
        <v>5372.8817073067785</v>
      </c>
      <c r="U482" s="98">
        <v>5846.3346854003285</v>
      </c>
      <c r="V482" s="98">
        <v>5916.0507486872302</v>
      </c>
      <c r="W482" s="98">
        <v>5363.1802553771468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101.97419127335627</v>
      </c>
      <c r="D483" s="98">
        <v>87.278050521147293</v>
      </c>
      <c r="E483" s="98">
        <v>90.99092954731637</v>
      </c>
      <c r="F483" s="98">
        <v>85.607332520498247</v>
      </c>
      <c r="G483" s="98">
        <v>74.229578379024261</v>
      </c>
      <c r="H483" s="98">
        <v>65.518541745691365</v>
      </c>
      <c r="I483" s="98">
        <v>59.838765985114563</v>
      </c>
      <c r="J483" s="98">
        <v>58.110441381417267</v>
      </c>
      <c r="K483" s="98">
        <v>61.689472111816364</v>
      </c>
      <c r="L483" s="98">
        <v>74.821778510555504</v>
      </c>
      <c r="M483" s="98">
        <v>68.264512578222622</v>
      </c>
      <c r="N483" s="98">
        <v>78.6070026539834</v>
      </c>
      <c r="O483" s="98">
        <v>82.942623831102367</v>
      </c>
      <c r="P483" s="98">
        <v>62.726662393316282</v>
      </c>
      <c r="Q483" s="98">
        <v>62.102918868029327</v>
      </c>
      <c r="R483" s="98">
        <v>43.824472315207025</v>
      </c>
      <c r="S483" s="98">
        <v>40.092435878225757</v>
      </c>
      <c r="T483" s="98">
        <v>41.871911282787096</v>
      </c>
      <c r="U483" s="98">
        <v>44.909635136491389</v>
      </c>
      <c r="V483" s="98">
        <v>45.376155702372557</v>
      </c>
      <c r="W483" s="98">
        <v>40.748676256615092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2.8489819132165497</v>
      </c>
      <c r="D484" s="122">
        <f t="shared" si="253"/>
        <v>1.9410400537386912</v>
      </c>
      <c r="E484" s="122">
        <f t="shared" si="253"/>
        <v>64.615673339328822</v>
      </c>
      <c r="F484" s="122">
        <f t="shared" si="253"/>
        <v>76.98023496668641</v>
      </c>
      <c r="G484" s="122">
        <f t="shared" si="253"/>
        <v>81.60528484556022</v>
      </c>
      <c r="H484" s="122">
        <f t="shared" si="253"/>
        <v>161.64273846940998</v>
      </c>
      <c r="I484" s="122">
        <f t="shared" si="253"/>
        <v>104.81872009360423</v>
      </c>
      <c r="J484" s="122">
        <f t="shared" si="253"/>
        <v>88.877945211754451</v>
      </c>
      <c r="K484" s="122">
        <f t="shared" si="253"/>
        <v>84.515864500422538</v>
      </c>
      <c r="L484" s="122">
        <f t="shared" si="253"/>
        <v>113.19537608876563</v>
      </c>
      <c r="M484" s="122">
        <f t="shared" si="253"/>
        <v>103.78224804253674</v>
      </c>
      <c r="N484" s="122">
        <f t="shared" si="253"/>
        <v>90.578003481235598</v>
      </c>
      <c r="O484" s="122">
        <f t="shared" si="253"/>
        <v>85.151318571465566</v>
      </c>
      <c r="P484" s="122">
        <f t="shared" si="253"/>
        <v>31.913470504752151</v>
      </c>
      <c r="Q484" s="122">
        <f t="shared" si="253"/>
        <v>28.053518713902072</v>
      </c>
      <c r="R484" s="122">
        <f t="shared" si="253"/>
        <v>13.375055749233987</v>
      </c>
      <c r="S484" s="122">
        <f t="shared" si="253"/>
        <v>24.830626878950746</v>
      </c>
      <c r="T484" s="122">
        <f t="shared" si="253"/>
        <v>25.778342353876909</v>
      </c>
      <c r="U484" s="122">
        <f t="shared" si="253"/>
        <v>34.298058618808447</v>
      </c>
      <c r="V484" s="122">
        <f t="shared" si="253"/>
        <v>60.490731003125028</v>
      </c>
      <c r="W484" s="122">
        <f t="shared" si="253"/>
        <v>36.850626306458224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2.8489819132165497</v>
      </c>
      <c r="D485" s="98">
        <f>RES_hhdet_in_tesh!D86</f>
        <v>1.9410400537386912</v>
      </c>
      <c r="E485" s="98">
        <f>RES_hhdet_in_tesh!E86</f>
        <v>64.615673339328822</v>
      </c>
      <c r="F485" s="98">
        <f>RES_hhdet_in_tesh!F86</f>
        <v>76.98023496668641</v>
      </c>
      <c r="G485" s="98">
        <f>RES_hhdet_in_tesh!G86</f>
        <v>81.60528484556022</v>
      </c>
      <c r="H485" s="98">
        <f>RES_hhdet_in_tesh!H86</f>
        <v>161.64273846940998</v>
      </c>
      <c r="I485" s="98">
        <f>RES_hhdet_in_tesh!I86</f>
        <v>104.81872009360423</v>
      </c>
      <c r="J485" s="98">
        <f>RES_hhdet_in_tesh!J86</f>
        <v>88.877945211754451</v>
      </c>
      <c r="K485" s="98">
        <f>RES_hhdet_in_tesh!K86</f>
        <v>84.515864500422538</v>
      </c>
      <c r="L485" s="98">
        <f>RES_hhdet_in_tesh!L86</f>
        <v>113.19537608876563</v>
      </c>
      <c r="M485" s="98">
        <f>RES_hhdet_in_tesh!M86</f>
        <v>103.78224804253674</v>
      </c>
      <c r="N485" s="98">
        <f>RES_hhdet_in_tesh!N86</f>
        <v>90.578003481235598</v>
      </c>
      <c r="O485" s="98">
        <f>RES_hhdet_in_tesh!O86</f>
        <v>85.151318571465566</v>
      </c>
      <c r="P485" s="98">
        <f>RES_hhdet_in_tesh!P86</f>
        <v>31.913470504752151</v>
      </c>
      <c r="Q485" s="98">
        <f>RES_hhdet_in_tesh!Q86</f>
        <v>28.053518713902072</v>
      </c>
      <c r="R485" s="98">
        <f>RES_hhdet_in_tesh!R86</f>
        <v>13.375055749233987</v>
      </c>
      <c r="S485" s="98">
        <f>RES_hhdet_in_tesh!S86</f>
        <v>24.830626878950746</v>
      </c>
      <c r="T485" s="98">
        <f>RES_hhdet_in_tesh!T86</f>
        <v>25.778342353876909</v>
      </c>
      <c r="U485" s="98">
        <f>RES_hhdet_in_tesh!U86</f>
        <v>34.298058618808447</v>
      </c>
      <c r="V485" s="98">
        <f>RES_hhdet_in_tesh!V86</f>
        <v>60.490731003125028</v>
      </c>
      <c r="W485" s="98">
        <f>RES_hhdet_in_tesh!W86</f>
        <v>36.850626306458224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1595.0931207728968</v>
      </c>
      <c r="D486" s="122">
        <v>1656.8027293863315</v>
      </c>
      <c r="E486" s="122">
        <v>1680.6267414540387</v>
      </c>
      <c r="F486" s="122">
        <v>1750.3719716154922</v>
      </c>
      <c r="G486" s="122">
        <v>1703.1293743115839</v>
      </c>
      <c r="H486" s="122">
        <v>1695.7670008549633</v>
      </c>
      <c r="I486" s="122">
        <v>1820.5645560782855</v>
      </c>
      <c r="J486" s="122">
        <v>1751.7309620070066</v>
      </c>
      <c r="K486" s="122">
        <v>1690.8775937396069</v>
      </c>
      <c r="L486" s="122">
        <v>1766.8039191721284</v>
      </c>
      <c r="M486" s="122">
        <v>1857.6909429341647</v>
      </c>
      <c r="N486" s="122">
        <v>1678.2451715211516</v>
      </c>
      <c r="O486" s="122">
        <v>1610.6825648770191</v>
      </c>
      <c r="P486" s="122">
        <v>1941.6115498074885</v>
      </c>
      <c r="Q486" s="122">
        <v>1803.6388752184448</v>
      </c>
      <c r="R486" s="122">
        <v>1540.7665828171464</v>
      </c>
      <c r="S486" s="122">
        <v>1682.0215051624186</v>
      </c>
      <c r="T486" s="122">
        <v>1876.1963182750355</v>
      </c>
      <c r="U486" s="122">
        <v>1717.4710925059333</v>
      </c>
      <c r="V486" s="122">
        <v>1692.7830377369944</v>
      </c>
      <c r="W486" s="122">
        <v>1798.2761612911991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1575.9926503310137</v>
      </c>
      <c r="D487" s="98">
        <v>1591.9378821925634</v>
      </c>
      <c r="E487" s="98">
        <v>1762.6845383567768</v>
      </c>
      <c r="F487" s="98">
        <v>1708.3726259410225</v>
      </c>
      <c r="G487" s="98">
        <v>1609.2627410993482</v>
      </c>
      <c r="H487" s="98">
        <v>1659.2562578696552</v>
      </c>
      <c r="I487" s="98">
        <v>1823.2268682590761</v>
      </c>
      <c r="J487" s="98">
        <v>1802.4272126092508</v>
      </c>
      <c r="K487" s="98">
        <v>1648.758751189647</v>
      </c>
      <c r="L487" s="98">
        <v>1798.7020326275533</v>
      </c>
      <c r="M487" s="98">
        <v>1823.7105153466541</v>
      </c>
      <c r="N487" s="98">
        <v>1574.260132384464</v>
      </c>
      <c r="O487" s="98">
        <v>1603.3753193899665</v>
      </c>
      <c r="P487" s="98">
        <v>1941.5865543107627</v>
      </c>
      <c r="Q487" s="98">
        <v>1830.9336577082336</v>
      </c>
      <c r="R487" s="98">
        <v>1486.9129149546773</v>
      </c>
      <c r="S487" s="98">
        <v>1629.2039074901845</v>
      </c>
      <c r="T487" s="98">
        <v>1939.8100959800502</v>
      </c>
      <c r="U487" s="98">
        <v>1686.8546366170463</v>
      </c>
      <c r="V487" s="98">
        <v>1661.5101190317787</v>
      </c>
      <c r="W487" s="98">
        <v>1801.5883897098956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1576.0442449038555</v>
      </c>
      <c r="D488" s="98">
        <v>1592.031831991452</v>
      </c>
      <c r="E488" s="98">
        <v>1763.0327921316668</v>
      </c>
      <c r="F488" s="98">
        <v>1708.5920869754366</v>
      </c>
      <c r="G488" s="98">
        <v>1609.5200832476899</v>
      </c>
      <c r="H488" s="98">
        <v>1659.8018718587014</v>
      </c>
      <c r="I488" s="98">
        <v>1823.9336923737592</v>
      </c>
      <c r="J488" s="98">
        <v>1803.3796315476807</v>
      </c>
      <c r="K488" s="98">
        <v>1649.480494825058</v>
      </c>
      <c r="L488" s="98">
        <v>1799.3706165030364</v>
      </c>
      <c r="M488" s="98">
        <v>1824.2068330095904</v>
      </c>
      <c r="N488" s="98">
        <v>1574.3511581899609</v>
      </c>
      <c r="O488" s="98">
        <v>1603.5982075210075</v>
      </c>
      <c r="P488" s="98">
        <v>1942.0207921147294</v>
      </c>
      <c r="Q488" s="98">
        <v>1831.2283969162547</v>
      </c>
      <c r="R488" s="98">
        <v>0</v>
      </c>
      <c r="S488" s="98">
        <v>0</v>
      </c>
      <c r="T488" s="98">
        <v>1941.1050474316619</v>
      </c>
      <c r="U488" s="98">
        <v>1686.451100132344</v>
      </c>
      <c r="V488" s="98">
        <v>1661.3530519860753</v>
      </c>
      <c r="W488" s="98">
        <v>1802.6383485392525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651.59818659005805</v>
      </c>
      <c r="D489" s="101">
        <v>677.3237871062164</v>
      </c>
      <c r="E489" s="101">
        <v>750.37453028397761</v>
      </c>
      <c r="F489" s="101">
        <v>776.67484386670321</v>
      </c>
      <c r="G489" s="101">
        <v>719.48780879068897</v>
      </c>
      <c r="H489" s="101">
        <v>736.01311771245787</v>
      </c>
      <c r="I489" s="101">
        <v>897.9025775498518</v>
      </c>
      <c r="J489" s="101">
        <v>803.34892605669916</v>
      </c>
      <c r="K489" s="101">
        <v>742.84599627132991</v>
      </c>
      <c r="L489" s="101">
        <v>805.80168308027487</v>
      </c>
      <c r="M489" s="101">
        <v>849.26777847602057</v>
      </c>
      <c r="N489" s="101">
        <v>736.2130209120528</v>
      </c>
      <c r="O489" s="101">
        <v>784.45402447569256</v>
      </c>
      <c r="P489" s="101">
        <v>856.37980326396735</v>
      </c>
      <c r="Q489" s="101">
        <v>796.55168552801445</v>
      </c>
      <c r="R489" s="101">
        <v>0</v>
      </c>
      <c r="S489" s="101">
        <v>0</v>
      </c>
      <c r="T489" s="101">
        <v>832.85319901481239</v>
      </c>
      <c r="U489" s="101">
        <v>729.76877322511791</v>
      </c>
      <c r="V489" s="101">
        <v>676.98244626946746</v>
      </c>
      <c r="W489" s="101">
        <v>818.06532977699987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924.44605831379715</v>
      </c>
      <c r="D490" s="104">
        <v>914.70804488523572</v>
      </c>
      <c r="E490" s="104">
        <v>1012.6582618476891</v>
      </c>
      <c r="F490" s="104">
        <v>931.9172431087336</v>
      </c>
      <c r="G490" s="104">
        <v>890.03227445700111</v>
      </c>
      <c r="H490" s="104">
        <v>923.78875414624326</v>
      </c>
      <c r="I490" s="104">
        <v>926.03111482390716</v>
      </c>
      <c r="J490" s="104">
        <v>1000.0307054909817</v>
      </c>
      <c r="K490" s="104">
        <v>906.63449855372801</v>
      </c>
      <c r="L490" s="104">
        <v>993.56893342276112</v>
      </c>
      <c r="M490" s="104">
        <v>974.93905453356933</v>
      </c>
      <c r="N490" s="104">
        <v>838.13813727790796</v>
      </c>
      <c r="O490" s="104">
        <v>819.14418304531489</v>
      </c>
      <c r="P490" s="104">
        <v>1085.6409888507619</v>
      </c>
      <c r="Q490" s="104">
        <v>1034.6767113882404</v>
      </c>
      <c r="R490" s="104">
        <v>0</v>
      </c>
      <c r="S490" s="104">
        <v>0</v>
      </c>
      <c r="T490" s="104">
        <v>1108.2518484168493</v>
      </c>
      <c r="U490" s="104">
        <v>956.68232690722596</v>
      </c>
      <c r="V490" s="104">
        <v>984.37060571660777</v>
      </c>
      <c r="W490" s="104">
        <v>984.57301876225279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1610.4526573430712</v>
      </c>
      <c r="D491" s="101">
        <v>1623.3404574534093</v>
      </c>
      <c r="E491" s="101">
        <v>1399.619663092639</v>
      </c>
      <c r="F491" s="101">
        <v>1960.6923005789656</v>
      </c>
      <c r="G491" s="101">
        <v>1718.3213130088141</v>
      </c>
      <c r="H491" s="101">
        <v>1832.8966936374641</v>
      </c>
      <c r="I491" s="101">
        <v>1533.2130244466084</v>
      </c>
      <c r="J491" s="101">
        <v>1760.0534612438732</v>
      </c>
      <c r="K491" s="101">
        <v>1714.8401246752962</v>
      </c>
      <c r="L491" s="101">
        <v>1783.0618499529271</v>
      </c>
      <c r="M491" s="101">
        <v>1933.9198809539134</v>
      </c>
      <c r="N491" s="101">
        <v>1758.8334311586175</v>
      </c>
      <c r="O491" s="101">
        <v>1564.3391395392264</v>
      </c>
      <c r="P491" s="101">
        <v>0</v>
      </c>
      <c r="Q491" s="101">
        <v>1299.2522627080618</v>
      </c>
      <c r="R491" s="101">
        <v>1714.6336197117164</v>
      </c>
      <c r="S491" s="101">
        <v>1400.6277141478963</v>
      </c>
      <c r="T491" s="101">
        <v>1987.6105855385754</v>
      </c>
      <c r="U491" s="101">
        <v>1781.6997113702214</v>
      </c>
      <c r="V491" s="101">
        <v>1925.6755184570127</v>
      </c>
      <c r="W491" s="101">
        <v>1704.2839120571321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1610.5138234540407</v>
      </c>
      <c r="D492" s="104">
        <v>1623.4912484596655</v>
      </c>
      <c r="E492" s="104">
        <v>1399.8212608625809</v>
      </c>
      <c r="F492" s="104">
        <v>1961.2501011264847</v>
      </c>
      <c r="G492" s="104">
        <v>1718.5582389430847</v>
      </c>
      <c r="H492" s="104">
        <v>1833.249769618498</v>
      </c>
      <c r="I492" s="104">
        <v>0</v>
      </c>
      <c r="J492" s="104">
        <v>1760.6490722779461</v>
      </c>
      <c r="K492" s="104">
        <v>1715.4051690408562</v>
      </c>
      <c r="L492" s="104">
        <v>1783.4678304574491</v>
      </c>
      <c r="M492" s="104">
        <v>1934.3540100069044</v>
      </c>
      <c r="N492" s="104">
        <v>1759.0116508634135</v>
      </c>
      <c r="O492" s="104">
        <v>1564.168737207214</v>
      </c>
      <c r="P492" s="104">
        <v>0</v>
      </c>
      <c r="Q492" s="104">
        <v>0</v>
      </c>
      <c r="R492" s="104">
        <v>1717.3632562097814</v>
      </c>
      <c r="S492" s="104">
        <v>0</v>
      </c>
      <c r="T492" s="104">
        <v>1989.6126659705678</v>
      </c>
      <c r="U492" s="104">
        <v>1782.5016005452308</v>
      </c>
      <c r="V492" s="104">
        <v>1926.548678181859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665.98059202690752</v>
      </c>
      <c r="D493" s="98">
        <v>690.83555086625336</v>
      </c>
      <c r="E493" s="98">
        <v>593.94594929355014</v>
      </c>
      <c r="F493" s="98">
        <v>893.17720924459729</v>
      </c>
      <c r="G493" s="98">
        <v>768.92761619260318</v>
      </c>
      <c r="H493" s="98">
        <v>814.43570388539206</v>
      </c>
      <c r="I493" s="98">
        <v>0</v>
      </c>
      <c r="J493" s="98">
        <v>783.80028871341585</v>
      </c>
      <c r="K493" s="98">
        <v>773.28709100980075</v>
      </c>
      <c r="L493" s="98">
        <v>798.43666164336003</v>
      </c>
      <c r="M493" s="98">
        <v>901.86231126924952</v>
      </c>
      <c r="N493" s="98">
        <v>824.72903814007032</v>
      </c>
      <c r="O493" s="98">
        <v>764.76541195076857</v>
      </c>
      <c r="P493" s="98">
        <v>0</v>
      </c>
      <c r="Q493" s="98">
        <v>0</v>
      </c>
      <c r="R493" s="98">
        <v>754.77442756829612</v>
      </c>
      <c r="S493" s="98">
        <v>0</v>
      </c>
      <c r="T493" s="98">
        <v>854.38946182603115</v>
      </c>
      <c r="U493" s="98">
        <v>773.0187454412337</v>
      </c>
      <c r="V493" s="98">
        <v>791.94686980422443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944.53323142713327</v>
      </c>
      <c r="D494" s="98">
        <v>932.65569759341236</v>
      </c>
      <c r="E494" s="98">
        <v>805.87531156903083</v>
      </c>
      <c r="F494" s="98">
        <v>1068.0728918818872</v>
      </c>
      <c r="G494" s="98">
        <v>949.63062275048162</v>
      </c>
      <c r="H494" s="98">
        <v>1018.8140657331062</v>
      </c>
      <c r="I494" s="98">
        <v>0</v>
      </c>
      <c r="J494" s="98">
        <v>976.84878356453021</v>
      </c>
      <c r="K494" s="98">
        <v>942.11807803105557</v>
      </c>
      <c r="L494" s="98">
        <v>985.03116881408869</v>
      </c>
      <c r="M494" s="98">
        <v>1032.491698737655</v>
      </c>
      <c r="N494" s="98">
        <v>934.28261272334316</v>
      </c>
      <c r="O494" s="98">
        <v>799.40332525644556</v>
      </c>
      <c r="P494" s="98">
        <v>0</v>
      </c>
      <c r="Q494" s="98">
        <v>0</v>
      </c>
      <c r="R494" s="98">
        <v>962.58882864148552</v>
      </c>
      <c r="S494" s="98">
        <v>0</v>
      </c>
      <c r="T494" s="98">
        <v>1135.2232041445366</v>
      </c>
      <c r="U494" s="98">
        <v>1009.4828551039965</v>
      </c>
      <c r="V494" s="98">
        <v>1134.6018083776346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1593.5642481137579</v>
      </c>
      <c r="D495" s="101">
        <v>1666.7796053773959</v>
      </c>
      <c r="E495" s="101">
        <v>1698.9177753879665</v>
      </c>
      <c r="F495" s="101">
        <v>1729.9844989240667</v>
      </c>
      <c r="G495" s="101">
        <v>1728.9586499834256</v>
      </c>
      <c r="H495" s="101">
        <v>1693.1419765594833</v>
      </c>
      <c r="I495" s="101">
        <v>1841.3051793686375</v>
      </c>
      <c r="J495" s="101">
        <v>1701.8583794878889</v>
      </c>
      <c r="K495" s="101">
        <v>1718.7179515476882</v>
      </c>
      <c r="L495" s="101">
        <v>1748.6655258386393</v>
      </c>
      <c r="M495" s="101">
        <v>1872.5565410795982</v>
      </c>
      <c r="N495" s="101">
        <v>1779.2525499577848</v>
      </c>
      <c r="O495" s="101">
        <v>1735.7691214842914</v>
      </c>
      <c r="P495" s="101">
        <v>0</v>
      </c>
      <c r="Q495" s="101">
        <v>1607.866964919097</v>
      </c>
      <c r="R495" s="101">
        <v>1612.512544013505</v>
      </c>
      <c r="S495" s="101">
        <v>1730.5876109879878</v>
      </c>
      <c r="T495" s="101">
        <v>1810.5197240142627</v>
      </c>
      <c r="U495" s="101">
        <v>1727.3450454600902</v>
      </c>
      <c r="V495" s="101">
        <v>1713.6467954227296</v>
      </c>
      <c r="W495" s="101">
        <v>0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1594.2367508589909</v>
      </c>
      <c r="D496" s="104">
        <v>1667.9343257182661</v>
      </c>
      <c r="E496" s="104">
        <v>1701.0368336901131</v>
      </c>
      <c r="F496" s="104">
        <v>1731.3953943354829</v>
      </c>
      <c r="G496" s="104">
        <v>1730.1519152804196</v>
      </c>
      <c r="H496" s="104">
        <v>1693.7302626501196</v>
      </c>
      <c r="I496" s="104">
        <v>1841.6988683034458</v>
      </c>
      <c r="J496" s="104">
        <v>1702.4502289984696</v>
      </c>
      <c r="K496" s="104">
        <v>1719.5791583955991</v>
      </c>
      <c r="L496" s="104">
        <v>1749.1624665185573</v>
      </c>
      <c r="M496" s="104">
        <v>1873.338484672548</v>
      </c>
      <c r="N496" s="104">
        <v>1779.4995725081167</v>
      </c>
      <c r="O496" s="104">
        <v>1736.2238314779588</v>
      </c>
      <c r="P496" s="104">
        <v>0</v>
      </c>
      <c r="Q496" s="104">
        <v>1611.5256470936399</v>
      </c>
      <c r="R496" s="104">
        <v>1616.3152091739937</v>
      </c>
      <c r="S496" s="104">
        <v>1733.4578427805645</v>
      </c>
      <c r="T496" s="104">
        <v>1812.0659087312977</v>
      </c>
      <c r="U496" s="104">
        <v>1728.2209707242976</v>
      </c>
      <c r="V496" s="104">
        <v>1712.2752854022276</v>
      </c>
      <c r="W496" s="104">
        <v>1802.7742514967401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658.54162614422785</v>
      </c>
      <c r="D497" s="98">
        <v>709.93284812223214</v>
      </c>
      <c r="E497" s="98">
        <v>723.55208637796363</v>
      </c>
      <c r="F497" s="98">
        <v>787.1638554041607</v>
      </c>
      <c r="G497" s="98">
        <v>773.52254544483219</v>
      </c>
      <c r="H497" s="98">
        <v>749.95047175848936</v>
      </c>
      <c r="I497" s="98">
        <v>907.57208968478267</v>
      </c>
      <c r="J497" s="98">
        <v>755.96457492146237</v>
      </c>
      <c r="K497" s="98">
        <v>774.74344491541979</v>
      </c>
      <c r="L497" s="98">
        <v>781.5251272564883</v>
      </c>
      <c r="M497" s="98">
        <v>875.785329050987</v>
      </c>
      <c r="N497" s="98">
        <v>835.4348958457133</v>
      </c>
      <c r="O497" s="98">
        <v>852.9685597799712</v>
      </c>
      <c r="P497" s="98">
        <v>0</v>
      </c>
      <c r="Q497" s="98">
        <v>695.15778067487258</v>
      </c>
      <c r="R497" s="98">
        <v>706.76619378927353</v>
      </c>
      <c r="S497" s="98">
        <v>808.71800413703954</v>
      </c>
      <c r="T497" s="98">
        <v>774.4881011588875</v>
      </c>
      <c r="U497" s="98">
        <v>745.34543832488907</v>
      </c>
      <c r="V497" s="98">
        <v>691.23440046298867</v>
      </c>
      <c r="W497" s="98">
        <v>807.39799755874799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935.69512471476298</v>
      </c>
      <c r="D498" s="98">
        <v>958.00147759603419</v>
      </c>
      <c r="E498" s="98">
        <v>977.48474731214958</v>
      </c>
      <c r="F498" s="98">
        <v>944.23153893132201</v>
      </c>
      <c r="G498" s="98">
        <v>956.62936983558757</v>
      </c>
      <c r="H498" s="98">
        <v>943.77979089162977</v>
      </c>
      <c r="I498" s="98">
        <v>934.12677861866314</v>
      </c>
      <c r="J498" s="98">
        <v>946.4856540770071</v>
      </c>
      <c r="K498" s="98">
        <v>944.83571348017938</v>
      </c>
      <c r="L498" s="98">
        <v>967.63733926206862</v>
      </c>
      <c r="M498" s="98">
        <v>997.55315562156102</v>
      </c>
      <c r="N498" s="98">
        <v>944.06467666240337</v>
      </c>
      <c r="O498" s="98">
        <v>883.25527169798772</v>
      </c>
      <c r="P498" s="98">
        <v>0</v>
      </c>
      <c r="Q498" s="98">
        <v>916.36786641876733</v>
      </c>
      <c r="R498" s="98">
        <v>909.54901538472006</v>
      </c>
      <c r="S498" s="98">
        <v>924.73983864352499</v>
      </c>
      <c r="T498" s="98">
        <v>1037.5778075724104</v>
      </c>
      <c r="U498" s="98">
        <v>982.87553239940826</v>
      </c>
      <c r="V498" s="98">
        <v>1021.0408849392387</v>
      </c>
      <c r="W498" s="98">
        <v>995.37625393799237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642.44612240437857</v>
      </c>
      <c r="D499" s="122">
        <v>659.97914899307875</v>
      </c>
      <c r="E499" s="122">
        <v>675.62825017011073</v>
      </c>
      <c r="F499" s="122">
        <v>697.12270609885525</v>
      </c>
      <c r="G499" s="122">
        <v>712.95235193773158</v>
      </c>
      <c r="H499" s="122">
        <v>699.73947851624609</v>
      </c>
      <c r="I499" s="122">
        <v>661.77561573636115</v>
      </c>
      <c r="J499" s="122">
        <v>631.87987291212823</v>
      </c>
      <c r="K499" s="122">
        <v>629.38878746684122</v>
      </c>
      <c r="L499" s="122">
        <v>645.56210050037134</v>
      </c>
      <c r="M499" s="122">
        <v>592.96375327320879</v>
      </c>
      <c r="N499" s="122">
        <v>601.3693948927945</v>
      </c>
      <c r="O499" s="122">
        <v>599.06247534486783</v>
      </c>
      <c r="P499" s="122">
        <v>572.86533614065297</v>
      </c>
      <c r="Q499" s="122">
        <v>549.59855527813647</v>
      </c>
      <c r="R499" s="122">
        <v>530.69342796231331</v>
      </c>
      <c r="S499" s="122">
        <v>570.0622932881131</v>
      </c>
      <c r="T499" s="122">
        <v>544.33404760864607</v>
      </c>
      <c r="U499" s="122">
        <v>545.82825159364029</v>
      </c>
      <c r="V499" s="122">
        <v>536.5295692605049</v>
      </c>
      <c r="W499" s="122">
        <v>565.63626848940316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642.44612240437857</v>
      </c>
      <c r="D502" s="33">
        <v>659.97914899307875</v>
      </c>
      <c r="E502" s="33">
        <v>675.62825017011073</v>
      </c>
      <c r="F502" s="33">
        <v>697.12270609885525</v>
      </c>
      <c r="G502" s="33">
        <v>712.95235193773158</v>
      </c>
      <c r="H502" s="33">
        <v>699.73947851624609</v>
      </c>
      <c r="I502" s="33">
        <v>661.77561573636115</v>
      </c>
      <c r="J502" s="33">
        <v>631.87987291212823</v>
      </c>
      <c r="K502" s="33">
        <v>629.38878746684122</v>
      </c>
      <c r="L502" s="33">
        <v>645.56210050037134</v>
      </c>
      <c r="M502" s="33">
        <v>592.96375327320879</v>
      </c>
      <c r="N502" s="33">
        <v>601.3693948927945</v>
      </c>
      <c r="O502" s="33">
        <v>599.06247534486783</v>
      </c>
      <c r="P502" s="33">
        <v>572.86533614065297</v>
      </c>
      <c r="Q502" s="33">
        <v>549.59855527813647</v>
      </c>
      <c r="R502" s="33">
        <v>530.69342796231331</v>
      </c>
      <c r="S502" s="33">
        <v>570.0622932881131</v>
      </c>
      <c r="T502" s="33">
        <v>544.33404760864607</v>
      </c>
      <c r="U502" s="33">
        <v>545.82825159364029</v>
      </c>
      <c r="V502" s="33">
        <v>536.5295692605049</v>
      </c>
      <c r="W502" s="33">
        <v>565.63626848940316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60.665534470718818</v>
      </c>
      <c r="D504" s="117">
        <f t="shared" si="254"/>
        <v>30.317499646161515</v>
      </c>
      <c r="E504" s="117">
        <f t="shared" si="254"/>
        <v>43.652763463397427</v>
      </c>
      <c r="F504" s="117">
        <f t="shared" si="254"/>
        <v>66.389412924716183</v>
      </c>
      <c r="G504" s="117">
        <f t="shared" si="254"/>
        <v>52.755927696065534</v>
      </c>
      <c r="H504" s="117">
        <f t="shared" si="254"/>
        <v>44.253149239159235</v>
      </c>
      <c r="I504" s="117">
        <f t="shared" si="254"/>
        <v>22.484175446997366</v>
      </c>
      <c r="J504" s="117">
        <f t="shared" si="254"/>
        <v>24.884071397569983</v>
      </c>
      <c r="K504" s="117">
        <f t="shared" si="254"/>
        <v>35.668821816236502</v>
      </c>
      <c r="L504" s="117">
        <f t="shared" si="254"/>
        <v>38.700314969771185</v>
      </c>
      <c r="M504" s="117">
        <f t="shared" si="254"/>
        <v>38.782964791936422</v>
      </c>
      <c r="N504" s="117">
        <f t="shared" si="254"/>
        <v>22.10486608790757</v>
      </c>
      <c r="O504" s="117">
        <f t="shared" si="254"/>
        <v>2.9251305897284707</v>
      </c>
      <c r="P504" s="117">
        <f t="shared" si="254"/>
        <v>0</v>
      </c>
      <c r="Q504" s="117">
        <f t="shared" si="254"/>
        <v>5.4866315193813904</v>
      </c>
      <c r="R504" s="117">
        <f t="shared" ref="R504:V504" si="255">R505+R508+R510+R523</f>
        <v>16.826713139228588</v>
      </c>
      <c r="S504" s="117">
        <f t="shared" si="255"/>
        <v>27.234190804113759</v>
      </c>
      <c r="T504" s="117">
        <f t="shared" si="255"/>
        <v>52.393049051217218</v>
      </c>
      <c r="U504" s="117">
        <f t="shared" si="255"/>
        <v>32.040080945656555</v>
      </c>
      <c r="V504" s="117">
        <f t="shared" si="255"/>
        <v>22.702078750885878</v>
      </c>
      <c r="W504" s="117">
        <f t="shared" ref="W504" si="256">W505+W508+W510+W523</f>
        <v>17.560664960744038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60.665534470718818</v>
      </c>
      <c r="D510" s="122">
        <v>30.317499646161515</v>
      </c>
      <c r="E510" s="122">
        <v>43.652763463397427</v>
      </c>
      <c r="F510" s="122">
        <v>66.389412924716183</v>
      </c>
      <c r="G510" s="122">
        <v>52.755927696065534</v>
      </c>
      <c r="H510" s="122">
        <v>44.253149239159235</v>
      </c>
      <c r="I510" s="122">
        <v>22.484175446997366</v>
      </c>
      <c r="J510" s="122">
        <v>24.884071397569983</v>
      </c>
      <c r="K510" s="122">
        <v>35.668821816236502</v>
      </c>
      <c r="L510" s="122">
        <v>38.700314969771185</v>
      </c>
      <c r="M510" s="122">
        <v>38.782964791936422</v>
      </c>
      <c r="N510" s="122">
        <v>22.10486608790757</v>
      </c>
      <c r="O510" s="122">
        <v>2.9251305897284707</v>
      </c>
      <c r="P510" s="122">
        <v>0</v>
      </c>
      <c r="Q510" s="122">
        <v>5.4866315193813904</v>
      </c>
      <c r="R510" s="122">
        <v>16.826713139228588</v>
      </c>
      <c r="S510" s="122">
        <v>27.234190804113759</v>
      </c>
      <c r="T510" s="122">
        <v>52.393049051217218</v>
      </c>
      <c r="U510" s="122">
        <v>32.040080945656555</v>
      </c>
      <c r="V510" s="122">
        <v>22.702078750885878</v>
      </c>
      <c r="W510" s="122">
        <v>17.560664960744038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528.92033037876661</v>
      </c>
      <c r="D515" s="101">
        <v>532.03481865924914</v>
      </c>
      <c r="E515" s="101">
        <v>457.59374709909264</v>
      </c>
      <c r="F515" s="101">
        <v>639.44208089848257</v>
      </c>
      <c r="G515" s="101">
        <v>558.83386304946089</v>
      </c>
      <c r="H515" s="101">
        <v>594.26916883447677</v>
      </c>
      <c r="I515" s="101">
        <v>495.41284044839546</v>
      </c>
      <c r="J515" s="101">
        <v>566.43107557797225</v>
      </c>
      <c r="K515" s="101">
        <v>549.21469145937863</v>
      </c>
      <c r="L515" s="101">
        <v>567.80849763090976</v>
      </c>
      <c r="M515" s="101">
        <v>608.55164257984529</v>
      </c>
      <c r="N515" s="101">
        <v>542.73525006702164</v>
      </c>
      <c r="O515" s="101">
        <v>469.33858009656319</v>
      </c>
      <c r="P515" s="101">
        <v>0</v>
      </c>
      <c r="Q515" s="101">
        <v>366.20830496226085</v>
      </c>
      <c r="R515" s="101">
        <v>474.07103101253443</v>
      </c>
      <c r="S515" s="101">
        <v>380.26452749301427</v>
      </c>
      <c r="T515" s="101">
        <v>530.95015850208154</v>
      </c>
      <c r="U515" s="101">
        <v>469.65149846480131</v>
      </c>
      <c r="V515" s="101">
        <v>502.7829143975847</v>
      </c>
      <c r="W515" s="101">
        <v>443.00001505442299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218.72774288308636</v>
      </c>
      <c r="D516" s="104">
        <v>226.41496140931258</v>
      </c>
      <c r="E516" s="104">
        <v>194.18557746682225</v>
      </c>
      <c r="F516" s="104">
        <v>291.29256697841697</v>
      </c>
      <c r="G516" s="104">
        <v>250.07126834148835</v>
      </c>
      <c r="H516" s="104">
        <v>264.05963331004023</v>
      </c>
      <c r="I516" s="104">
        <v>0</v>
      </c>
      <c r="J516" s="104">
        <v>252.24736086169881</v>
      </c>
      <c r="K516" s="104">
        <v>247.66193943524914</v>
      </c>
      <c r="L516" s="104">
        <v>254.25877476607104</v>
      </c>
      <c r="M516" s="104">
        <v>283.79137952346053</v>
      </c>
      <c r="N516" s="104">
        <v>254.49227472190245</v>
      </c>
      <c r="O516" s="104">
        <v>229.44763285642802</v>
      </c>
      <c r="P516" s="104">
        <v>0</v>
      </c>
      <c r="Q516" s="104">
        <v>0</v>
      </c>
      <c r="R516" s="104">
        <v>208.68405176807266</v>
      </c>
      <c r="S516" s="104">
        <v>0</v>
      </c>
      <c r="T516" s="104">
        <v>228.23294637270146</v>
      </c>
      <c r="U516" s="104">
        <v>203.76576918152614</v>
      </c>
      <c r="V516" s="104">
        <v>206.77281890526416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218.72774288308636</v>
      </c>
      <c r="D517" s="98">
        <v>226.41496140931258</v>
      </c>
      <c r="E517" s="98">
        <v>194.18557746682225</v>
      </c>
      <c r="F517" s="98">
        <v>291.29256697841697</v>
      </c>
      <c r="G517" s="98">
        <v>250.07126834148835</v>
      </c>
      <c r="H517" s="98">
        <v>264.05963331004023</v>
      </c>
      <c r="I517" s="98">
        <v>0</v>
      </c>
      <c r="J517" s="98">
        <v>252.24736086169881</v>
      </c>
      <c r="K517" s="98">
        <v>247.66193943524914</v>
      </c>
      <c r="L517" s="98">
        <v>254.25877476607104</v>
      </c>
      <c r="M517" s="98">
        <v>283.79137952346053</v>
      </c>
      <c r="N517" s="98">
        <v>254.49227472190245</v>
      </c>
      <c r="O517" s="98">
        <v>229.44763285642802</v>
      </c>
      <c r="P517" s="98">
        <v>0</v>
      </c>
      <c r="Q517" s="98">
        <v>0</v>
      </c>
      <c r="R517" s="98">
        <v>208.68405176807266</v>
      </c>
      <c r="S517" s="98">
        <v>0</v>
      </c>
      <c r="T517" s="98">
        <v>228.23294637270146</v>
      </c>
      <c r="U517" s="98">
        <v>203.76576918152614</v>
      </c>
      <c r="V517" s="98">
        <v>206.77281890526416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188.17121302544351</v>
      </c>
      <c r="D528" s="118">
        <f t="shared" si="261"/>
        <v>180.62386766532254</v>
      </c>
      <c r="E528" s="118">
        <f t="shared" si="261"/>
        <v>183.31322222078217</v>
      </c>
      <c r="F528" s="118">
        <f t="shared" si="261"/>
        <v>166.11111858133532</v>
      </c>
      <c r="G528" s="118">
        <f t="shared" si="261"/>
        <v>150.60367170799299</v>
      </c>
      <c r="H528" s="118">
        <f t="shared" si="261"/>
        <v>165.5556104511389</v>
      </c>
      <c r="I528" s="118">
        <f t="shared" si="261"/>
        <v>151.58855217469292</v>
      </c>
      <c r="J528" s="118">
        <f t="shared" si="261"/>
        <v>172.33223522317715</v>
      </c>
      <c r="K528" s="118">
        <f t="shared" si="261"/>
        <v>133.3548421063185</v>
      </c>
      <c r="L528" s="118">
        <f t="shared" si="261"/>
        <v>141.4258742290032</v>
      </c>
      <c r="M528" s="118">
        <f t="shared" si="261"/>
        <v>118.37788514487096</v>
      </c>
      <c r="N528" s="118">
        <f t="shared" si="261"/>
        <v>131.64829676518053</v>
      </c>
      <c r="O528" s="118">
        <f t="shared" si="261"/>
        <v>126.96043264839676</v>
      </c>
      <c r="P528" s="118">
        <f t="shared" si="261"/>
        <v>102.04228688385881</v>
      </c>
      <c r="Q528" s="118">
        <f t="shared" si="261"/>
        <v>101.58782129369168</v>
      </c>
      <c r="R528" s="118">
        <f t="shared" ref="R528:V528" si="262">R529+R532+R534+R547</f>
        <v>103.67127000180378</v>
      </c>
      <c r="S528" s="118">
        <f t="shared" si="262"/>
        <v>105.62205904326457</v>
      </c>
      <c r="T528" s="118">
        <f t="shared" si="262"/>
        <v>101.61694595498774</v>
      </c>
      <c r="U528" s="118">
        <f t="shared" si="262"/>
        <v>90.326258986095823</v>
      </c>
      <c r="V528" s="118">
        <f t="shared" si="262"/>
        <v>74.350527489076725</v>
      </c>
      <c r="W528" s="118">
        <f t="shared" ref="W528" si="263">W529+W532+W534+W547</f>
        <v>75.842729073375494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160.31959930270878</v>
      </c>
      <c r="D529" s="123">
        <f t="shared" si="264"/>
        <v>149.28080051271206</v>
      </c>
      <c r="E529" s="123">
        <f t="shared" si="264"/>
        <v>152.37232137004543</v>
      </c>
      <c r="F529" s="123">
        <f t="shared" si="264"/>
        <v>134.74339784615231</v>
      </c>
      <c r="G529" s="123">
        <f t="shared" si="264"/>
        <v>119.26940544458847</v>
      </c>
      <c r="H529" s="123">
        <f t="shared" si="264"/>
        <v>127.92515595012654</v>
      </c>
      <c r="I529" s="123">
        <f t="shared" si="264"/>
        <v>114.07012595908239</v>
      </c>
      <c r="J529" s="123">
        <f t="shared" si="264"/>
        <v>129.82539309530279</v>
      </c>
      <c r="K529" s="123">
        <f t="shared" si="264"/>
        <v>102.84560341301358</v>
      </c>
      <c r="L529" s="123">
        <f t="shared" si="264"/>
        <v>112.4575810297699</v>
      </c>
      <c r="M529" s="123">
        <f t="shared" si="264"/>
        <v>92.459105488222278</v>
      </c>
      <c r="N529" s="123">
        <f t="shared" si="264"/>
        <v>107.2234019226044</v>
      </c>
      <c r="O529" s="123">
        <f t="shared" si="264"/>
        <v>104.93937757044495</v>
      </c>
      <c r="P529" s="123">
        <f t="shared" si="264"/>
        <v>77.720022149198073</v>
      </c>
      <c r="Q529" s="123">
        <f t="shared" si="264"/>
        <v>78.418910193606933</v>
      </c>
      <c r="R529" s="123">
        <f t="shared" ref="R529:V529" si="265">SUM(R530:R531)</f>
        <v>76.149683727583309</v>
      </c>
      <c r="S529" s="123">
        <f t="shared" si="265"/>
        <v>74.086713112046183</v>
      </c>
      <c r="T529" s="123">
        <f t="shared" si="265"/>
        <v>70.59377456723962</v>
      </c>
      <c r="U529" s="123">
        <f t="shared" si="265"/>
        <v>65.531859890980172</v>
      </c>
      <c r="V529" s="123">
        <f t="shared" si="265"/>
        <v>54.154290161083296</v>
      </c>
      <c r="W529" s="123">
        <f t="shared" ref="W529" si="266">SUM(W530:W531)</f>
        <v>52.917625805371586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159.31938452760562</v>
      </c>
      <c r="D530" s="99">
        <v>148.34721810160124</v>
      </c>
      <c r="E530" s="99">
        <v>151.4253858955237</v>
      </c>
      <c r="F530" s="99">
        <v>133.89763726716021</v>
      </c>
      <c r="G530" s="99">
        <v>118.51601169042394</v>
      </c>
      <c r="H530" s="99">
        <v>127.12139918941756</v>
      </c>
      <c r="I530" s="99">
        <v>113.35377084341118</v>
      </c>
      <c r="J530" s="99">
        <v>129.00374449479577</v>
      </c>
      <c r="K530" s="99">
        <v>102.19173886492297</v>
      </c>
      <c r="L530" s="99">
        <v>111.7406087501514</v>
      </c>
      <c r="M530" s="99">
        <v>91.870800674607267</v>
      </c>
      <c r="N530" s="99">
        <v>106.53742478580922</v>
      </c>
      <c r="O530" s="99">
        <v>104.26413651961099</v>
      </c>
      <c r="P530" s="99">
        <v>77.215942982047281</v>
      </c>
      <c r="Q530" s="99">
        <v>77.905915712344523</v>
      </c>
      <c r="R530" s="99">
        <v>75.650291602012956</v>
      </c>
      <c r="S530" s="99">
        <v>73.597565284678225</v>
      </c>
      <c r="T530" s="99">
        <v>70.121517905256852</v>
      </c>
      <c r="U530" s="99">
        <v>65.092824886847481</v>
      </c>
      <c r="V530" s="99">
        <v>53.787274070455538</v>
      </c>
      <c r="W530" s="99">
        <v>52.558641170824579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1.0002147751031507</v>
      </c>
      <c r="D531" s="99">
        <v>0.93358241111083284</v>
      </c>
      <c r="E531" s="99">
        <v>0.94693547452172155</v>
      </c>
      <c r="F531" s="99">
        <v>0.84576057899209489</v>
      </c>
      <c r="G531" s="99">
        <v>0.75339375416453092</v>
      </c>
      <c r="H531" s="99">
        <v>0.80375676070897417</v>
      </c>
      <c r="I531" s="99">
        <v>0.71635511567120624</v>
      </c>
      <c r="J531" s="99">
        <v>0.8216486005070196</v>
      </c>
      <c r="K531" s="99">
        <v>0.65386454809061267</v>
      </c>
      <c r="L531" s="99">
        <v>0.71697227961849963</v>
      </c>
      <c r="M531" s="99">
        <v>0.58830481361500797</v>
      </c>
      <c r="N531" s="99">
        <v>0.68597713679517025</v>
      </c>
      <c r="O531" s="99">
        <v>0.67524105083396746</v>
      </c>
      <c r="P531" s="99">
        <v>0.50407916715079237</v>
      </c>
      <c r="Q531" s="99">
        <v>0.51299448126241698</v>
      </c>
      <c r="R531" s="99">
        <v>0.49939212557035023</v>
      </c>
      <c r="S531" s="99">
        <v>0.48914782736795198</v>
      </c>
      <c r="T531" s="99">
        <v>0.47225666198277427</v>
      </c>
      <c r="U531" s="99">
        <v>0.43903500413268959</v>
      </c>
      <c r="V531" s="99">
        <v>0.3670160906277562</v>
      </c>
      <c r="W531" s="99">
        <v>0.3589846345470078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1.1498461952617953E-2</v>
      </c>
      <c r="D532" s="123">
        <f t="shared" si="267"/>
        <v>8.2584062326916449E-3</v>
      </c>
      <c r="E532" s="123">
        <f t="shared" si="267"/>
        <v>0.25874787468646954</v>
      </c>
      <c r="F532" s="123">
        <f t="shared" si="267"/>
        <v>0.28338844792410933</v>
      </c>
      <c r="G532" s="123">
        <f t="shared" si="267"/>
        <v>0.29907994978804892</v>
      </c>
      <c r="H532" s="123">
        <f t="shared" si="267"/>
        <v>0.69439262325622375</v>
      </c>
      <c r="I532" s="123">
        <f t="shared" si="267"/>
        <v>0.42638724453318366</v>
      </c>
      <c r="J532" s="123">
        <f t="shared" si="267"/>
        <v>0.41450474583717123</v>
      </c>
      <c r="K532" s="123">
        <f t="shared" si="267"/>
        <v>0.286859874999984</v>
      </c>
      <c r="L532" s="123">
        <f t="shared" si="267"/>
        <v>0.33725740141232169</v>
      </c>
      <c r="M532" s="123">
        <f t="shared" si="267"/>
        <v>0.2687714533783141</v>
      </c>
      <c r="N532" s="123">
        <f t="shared" si="267"/>
        <v>0.22828135044236939</v>
      </c>
      <c r="O532" s="123">
        <f t="shared" si="267"/>
        <v>0.19130561253279102</v>
      </c>
      <c r="P532" s="123">
        <f t="shared" si="267"/>
        <v>6.7519956264478043E-2</v>
      </c>
      <c r="Q532" s="123">
        <f t="shared" si="267"/>
        <v>5.8690538122855816E-2</v>
      </c>
      <c r="R532" s="123">
        <f t="shared" si="267"/>
        <v>3.7702042174242341E-2</v>
      </c>
      <c r="S532" s="123">
        <f t="shared" si="267"/>
        <v>7.3575200627172807E-2</v>
      </c>
      <c r="T532" s="123">
        <f t="shared" si="267"/>
        <v>6.9553802586681299E-2</v>
      </c>
      <c r="U532" s="123">
        <f t="shared" si="267"/>
        <v>7.9132820019582342E-2</v>
      </c>
      <c r="V532" s="123">
        <f t="shared" si="267"/>
        <v>0.11390851816417262</v>
      </c>
      <c r="W532" s="123">
        <f t="shared" si="267"/>
        <v>7.4593491049219071E-2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1.1498461952617953E-2</v>
      </c>
      <c r="D533" s="99">
        <f>RES_hhdet_in_fecs!D86</f>
        <v>8.2584062326916449E-3</v>
      </c>
      <c r="E533" s="99">
        <f>RES_hhdet_in_fecs!E86</f>
        <v>0.25874787468646954</v>
      </c>
      <c r="F533" s="99">
        <f>RES_hhdet_in_fecs!F86</f>
        <v>0.28338844792410933</v>
      </c>
      <c r="G533" s="99">
        <f>RES_hhdet_in_fecs!G86</f>
        <v>0.29907994978804892</v>
      </c>
      <c r="H533" s="99">
        <f>RES_hhdet_in_fecs!H86</f>
        <v>0.69439262325622375</v>
      </c>
      <c r="I533" s="99">
        <f>RES_hhdet_in_fecs!I86</f>
        <v>0.42638724453318366</v>
      </c>
      <c r="J533" s="99">
        <f>RES_hhdet_in_fecs!J86</f>
        <v>0.41450474583717123</v>
      </c>
      <c r="K533" s="99">
        <f>RES_hhdet_in_fecs!K86</f>
        <v>0.286859874999984</v>
      </c>
      <c r="L533" s="99">
        <f>RES_hhdet_in_fecs!L86</f>
        <v>0.33725740141232169</v>
      </c>
      <c r="M533" s="99">
        <f>RES_hhdet_in_fecs!M86</f>
        <v>0.2687714533783141</v>
      </c>
      <c r="N533" s="99">
        <f>RES_hhdet_in_fecs!N86</f>
        <v>0.22828135044236939</v>
      </c>
      <c r="O533" s="99">
        <f>RES_hhdet_in_fecs!O86</f>
        <v>0.19130561253279102</v>
      </c>
      <c r="P533" s="99">
        <f>RES_hhdet_in_fecs!P86</f>
        <v>6.7519956264478043E-2</v>
      </c>
      <c r="Q533" s="99">
        <f>RES_hhdet_in_fecs!Q86</f>
        <v>5.8690538122855816E-2</v>
      </c>
      <c r="R533" s="99">
        <f>RES_hhdet_in_fecs!R86</f>
        <v>3.7702042174242341E-2</v>
      </c>
      <c r="S533" s="99">
        <f>RES_hhdet_in_fecs!S86</f>
        <v>7.3575200627172807E-2</v>
      </c>
      <c r="T533" s="99">
        <f>RES_hhdet_in_fecs!T86</f>
        <v>6.9553802586681299E-2</v>
      </c>
      <c r="U533" s="99">
        <f>RES_hhdet_in_fecs!U86</f>
        <v>7.9132820019582342E-2</v>
      </c>
      <c r="V533" s="99">
        <f>RES_hhdet_in_fecs!V86</f>
        <v>0.11390851816417262</v>
      </c>
      <c r="W533" s="99">
        <f>RES_hhdet_in_fecs!W86</f>
        <v>7.4593491049219071E-2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19.71554242748897</v>
      </c>
      <c r="D534" s="123">
        <v>22.248082424200248</v>
      </c>
      <c r="E534" s="123">
        <v>21.647681833083997</v>
      </c>
      <c r="F534" s="123">
        <v>22.250298859456368</v>
      </c>
      <c r="G534" s="123">
        <v>21.770384667712801</v>
      </c>
      <c r="H534" s="123">
        <v>25.965624727260547</v>
      </c>
      <c r="I534" s="123">
        <v>26.986618151528816</v>
      </c>
      <c r="J534" s="123">
        <v>30.718988832123205</v>
      </c>
      <c r="K534" s="123">
        <v>21.748599681030878</v>
      </c>
      <c r="L534" s="123">
        <v>20.791606280180627</v>
      </c>
      <c r="M534" s="123">
        <v>19.194384399496808</v>
      </c>
      <c r="N534" s="123">
        <v>17.594486911962669</v>
      </c>
      <c r="O534" s="123">
        <v>15.728680325900736</v>
      </c>
      <c r="P534" s="123">
        <v>18.537530040197776</v>
      </c>
      <c r="Q534" s="123">
        <v>17.524449727529834</v>
      </c>
      <c r="R534" s="123">
        <v>20.136072164102387</v>
      </c>
      <c r="S534" s="123">
        <v>23.140592758069658</v>
      </c>
      <c r="T534" s="123">
        <v>23.727404079083833</v>
      </c>
      <c r="U534" s="123">
        <v>18.530304441084994</v>
      </c>
      <c r="V534" s="123">
        <v>15.115278894244856</v>
      </c>
      <c r="W534" s="123">
        <v>17.199865502584082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21.867310468588169</v>
      </c>
      <c r="D535" s="99">
        <v>23.732232489598218</v>
      </c>
      <c r="E535" s="99">
        <v>25.189716701951205</v>
      </c>
      <c r="F535" s="99">
        <v>22.837461933386248</v>
      </c>
      <c r="G535" s="99">
        <v>21.779576034706729</v>
      </c>
      <c r="H535" s="99">
        <v>26.751777424681954</v>
      </c>
      <c r="I535" s="99">
        <v>28.276603750390432</v>
      </c>
      <c r="J535" s="99">
        <v>32.551508049911881</v>
      </c>
      <c r="K535" s="99">
        <v>22.011897948602961</v>
      </c>
      <c r="L535" s="99">
        <v>21.415089243594711</v>
      </c>
      <c r="M535" s="99">
        <v>19.286458523759759</v>
      </c>
      <c r="N535" s="99">
        <v>16.678733914527644</v>
      </c>
      <c r="O535" s="99">
        <v>15.708949675954091</v>
      </c>
      <c r="P535" s="99">
        <v>18.634878965794005</v>
      </c>
      <c r="Q535" s="99">
        <v>17.901577197103791</v>
      </c>
      <c r="R535" s="99">
        <v>19.794005614825071</v>
      </c>
      <c r="S535" s="99">
        <v>22.886594772743386</v>
      </c>
      <c r="T535" s="99">
        <v>24.831761451251204</v>
      </c>
      <c r="U535" s="99">
        <v>18.474177405986413</v>
      </c>
      <c r="V535" s="99">
        <v>14.89346692729365</v>
      </c>
      <c r="W535" s="99">
        <v>17.438751382669334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18.108532868685113</v>
      </c>
      <c r="D536" s="99">
        <v>19.881690581786565</v>
      </c>
      <c r="E536" s="99">
        <v>21.261913619355493</v>
      </c>
      <c r="F536" s="99">
        <v>19.589468900305729</v>
      </c>
      <c r="G536" s="99">
        <v>18.770855232528518</v>
      </c>
      <c r="H536" s="99">
        <v>23.19924912893071</v>
      </c>
      <c r="I536" s="99">
        <v>25.011568060435543</v>
      </c>
      <c r="J536" s="99">
        <v>28.648201251627363</v>
      </c>
      <c r="K536" s="99">
        <v>19.527111600585222</v>
      </c>
      <c r="L536" s="99">
        <v>19.114535501680752</v>
      </c>
      <c r="M536" s="99">
        <v>17.383384507497414</v>
      </c>
      <c r="N536" s="99">
        <v>15.114071154391803</v>
      </c>
      <c r="O536" s="99">
        <v>14.354333244856621</v>
      </c>
      <c r="P536" s="99">
        <v>16.943670980082032</v>
      </c>
      <c r="Q536" s="99">
        <v>16.334955927014423</v>
      </c>
      <c r="R536" s="99">
        <v>0</v>
      </c>
      <c r="S536" s="99">
        <v>0</v>
      </c>
      <c r="T536" s="99">
        <v>23.160994736754173</v>
      </c>
      <c r="U536" s="99">
        <v>17.344810049365261</v>
      </c>
      <c r="V536" s="99">
        <v>14.030232028955911</v>
      </c>
      <c r="W536" s="99">
        <v>16.592406542814896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9.0410953654771919</v>
      </c>
      <c r="D537" s="102">
        <v>10.097382420600928</v>
      </c>
      <c r="E537" s="102">
        <v>10.723258431615795</v>
      </c>
      <c r="F537" s="102">
        <v>10.382560521100787</v>
      </c>
      <c r="G537" s="102">
        <v>9.7374648883602948</v>
      </c>
      <c r="H537" s="102">
        <v>11.866557087432518</v>
      </c>
      <c r="I537" s="102">
        <v>13.925658860038018</v>
      </c>
      <c r="J537" s="102">
        <v>14.50833567673827</v>
      </c>
      <c r="K537" s="102">
        <v>9.9174304607357318</v>
      </c>
      <c r="L537" s="102">
        <v>9.593759634882268</v>
      </c>
      <c r="M537" s="102">
        <v>8.9813419659040274</v>
      </c>
      <c r="N537" s="102">
        <v>7.7999187222025901</v>
      </c>
      <c r="O537" s="102">
        <v>7.685629586887246</v>
      </c>
      <c r="P537" s="102">
        <v>8.2193265848194859</v>
      </c>
      <c r="Q537" s="102">
        <v>7.7881202467004984</v>
      </c>
      <c r="R537" s="102">
        <v>0</v>
      </c>
      <c r="S537" s="102">
        <v>0</v>
      </c>
      <c r="T537" s="102">
        <v>10.661462173387903</v>
      </c>
      <c r="U537" s="102">
        <v>7.9923174701926536</v>
      </c>
      <c r="V537" s="102">
        <v>6.0683444285901587</v>
      </c>
      <c r="W537" s="102">
        <v>7.9185889419834252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9.0674375032079233</v>
      </c>
      <c r="D538" s="105">
        <v>9.7843081611856419</v>
      </c>
      <c r="E538" s="105">
        <v>10.538655187739701</v>
      </c>
      <c r="F538" s="105">
        <v>9.2069083792049451</v>
      </c>
      <c r="G538" s="105">
        <v>9.0333903441682253</v>
      </c>
      <c r="H538" s="105">
        <v>11.33269204149819</v>
      </c>
      <c r="I538" s="105">
        <v>11.085909200397525</v>
      </c>
      <c r="J538" s="105">
        <v>14.139865574889093</v>
      </c>
      <c r="K538" s="105">
        <v>9.6096811398494868</v>
      </c>
      <c r="L538" s="105">
        <v>9.5207758667984859</v>
      </c>
      <c r="M538" s="105">
        <v>8.4020425415933904</v>
      </c>
      <c r="N538" s="105">
        <v>7.3141524321892133</v>
      </c>
      <c r="O538" s="105">
        <v>6.6687036579693748</v>
      </c>
      <c r="P538" s="105">
        <v>8.7243443952625448</v>
      </c>
      <c r="Q538" s="105">
        <v>8.546835680313924</v>
      </c>
      <c r="R538" s="105">
        <v>0</v>
      </c>
      <c r="S538" s="105">
        <v>0</v>
      </c>
      <c r="T538" s="105">
        <v>12.499532563366269</v>
      </c>
      <c r="U538" s="105">
        <v>9.3524925791726066</v>
      </c>
      <c r="V538" s="105">
        <v>7.9618876003657526</v>
      </c>
      <c r="W538" s="105">
        <v>8.6738176008314749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22.838174997241534</v>
      </c>
      <c r="D539" s="102">
        <v>25.052773911230808</v>
      </c>
      <c r="E539" s="102">
        <v>20.963824057478536</v>
      </c>
      <c r="F539" s="102">
        <v>27.810309820175739</v>
      </c>
      <c r="G539" s="102">
        <v>24.96869684151719</v>
      </c>
      <c r="H539" s="102">
        <v>32.093106368747044</v>
      </c>
      <c r="I539" s="102">
        <v>26.108452830481603</v>
      </c>
      <c r="J539" s="102">
        <v>35.257146264418559</v>
      </c>
      <c r="K539" s="102">
        <v>25.626365916650318</v>
      </c>
      <c r="L539" s="102">
        <v>23.952142423789962</v>
      </c>
      <c r="M539" s="102">
        <v>23.087291545408348</v>
      </c>
      <c r="N539" s="102">
        <v>20.849928692479381</v>
      </c>
      <c r="O539" s="102">
        <v>16.820366805753103</v>
      </c>
      <c r="P539" s="102">
        <v>0</v>
      </c>
      <c r="Q539" s="102">
        <v>13.316712063127666</v>
      </c>
      <c r="R539" s="102">
        <v>23.781352611202632</v>
      </c>
      <c r="S539" s="102">
        <v>20.423569155425234</v>
      </c>
      <c r="T539" s="102">
        <v>26.361930015376405</v>
      </c>
      <c r="U539" s="102">
        <v>20.211729319014776</v>
      </c>
      <c r="V539" s="102">
        <v>17.90218564916827</v>
      </c>
      <c r="W539" s="102">
        <v>17.180438175840386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18.708876524534094</v>
      </c>
      <c r="D540" s="105">
        <v>20.637851038762037</v>
      </c>
      <c r="E540" s="105">
        <v>17.282939766020224</v>
      </c>
      <c r="F540" s="105">
        <v>23.220820091900947</v>
      </c>
      <c r="G540" s="105">
        <v>20.811468498882288</v>
      </c>
      <c r="H540" s="105">
        <v>26.758789444217584</v>
      </c>
      <c r="I540" s="105">
        <v>0</v>
      </c>
      <c r="J540" s="105">
        <v>29.513064804376363</v>
      </c>
      <c r="K540" s="105">
        <v>21.541691744176998</v>
      </c>
      <c r="L540" s="105">
        <v>20.16448532366298</v>
      </c>
      <c r="M540" s="105">
        <v>19.664537302210281</v>
      </c>
      <c r="N540" s="105">
        <v>17.929847572107985</v>
      </c>
      <c r="O540" s="105">
        <v>14.731039416399144</v>
      </c>
      <c r="P540" s="105">
        <v>0</v>
      </c>
      <c r="Q540" s="105">
        <v>0</v>
      </c>
      <c r="R540" s="105">
        <v>21.43741935100363</v>
      </c>
      <c r="S540" s="105">
        <v>0</v>
      </c>
      <c r="T540" s="105">
        <v>24.135607024363917</v>
      </c>
      <c r="U540" s="105">
        <v>18.637848768082758</v>
      </c>
      <c r="V540" s="105">
        <v>16.539396032505156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9.4444138026200442</v>
      </c>
      <c r="D541" s="99">
        <v>10.661563189796592</v>
      </c>
      <c r="E541" s="99">
        <v>8.8962585400730472</v>
      </c>
      <c r="F541" s="99">
        <v>12.668757308873714</v>
      </c>
      <c r="G541" s="99">
        <v>11.173184198108771</v>
      </c>
      <c r="H541" s="99">
        <v>14.260362717675976</v>
      </c>
      <c r="I541" s="99">
        <v>0</v>
      </c>
      <c r="J541" s="99">
        <v>15.700978424673744</v>
      </c>
      <c r="K541" s="99">
        <v>11.55590988786286</v>
      </c>
      <c r="L541" s="99">
        <v>10.725521740349071</v>
      </c>
      <c r="M541" s="99">
        <v>10.766505023888923</v>
      </c>
      <c r="N541" s="99">
        <v>9.776674317880202</v>
      </c>
      <c r="O541" s="99">
        <v>8.2230473074743706</v>
      </c>
      <c r="P541" s="99">
        <v>0</v>
      </c>
      <c r="Q541" s="99">
        <v>0</v>
      </c>
      <c r="R541" s="99">
        <v>10.468450284404287</v>
      </c>
      <c r="S541" s="99">
        <v>0</v>
      </c>
      <c r="T541" s="99">
        <v>11.331875248807789</v>
      </c>
      <c r="U541" s="99">
        <v>8.7691800934102915</v>
      </c>
      <c r="V541" s="99">
        <v>7.3623929637289027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9.2644627219140521</v>
      </c>
      <c r="D542" s="99">
        <v>9.9762878489654412</v>
      </c>
      <c r="E542" s="99">
        <v>8.3866812259471768</v>
      </c>
      <c r="F542" s="99">
        <v>10.552062783027228</v>
      </c>
      <c r="G542" s="99">
        <v>9.6382843007735151</v>
      </c>
      <c r="H542" s="99">
        <v>12.498426726541613</v>
      </c>
      <c r="I542" s="99">
        <v>0</v>
      </c>
      <c r="J542" s="99">
        <v>13.812086379702615</v>
      </c>
      <c r="K542" s="99">
        <v>9.9857818563141372</v>
      </c>
      <c r="L542" s="99">
        <v>9.4389635833139049</v>
      </c>
      <c r="M542" s="99">
        <v>8.8980322783213559</v>
      </c>
      <c r="N542" s="99">
        <v>8.1531732542277826</v>
      </c>
      <c r="O542" s="99">
        <v>6.5079921089247748</v>
      </c>
      <c r="P542" s="99">
        <v>0</v>
      </c>
      <c r="Q542" s="99">
        <v>0</v>
      </c>
      <c r="R542" s="99">
        <v>10.968969066599341</v>
      </c>
      <c r="S542" s="99">
        <v>0</v>
      </c>
      <c r="T542" s="99">
        <v>12.80373177555613</v>
      </c>
      <c r="U542" s="99">
        <v>9.8686686746724632</v>
      </c>
      <c r="V542" s="99">
        <v>9.1770030687762532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20.135733308757136</v>
      </c>
      <c r="D543" s="102">
        <v>22.937406826697572</v>
      </c>
      <c r="E543" s="102">
        <v>22.713984435744546</v>
      </c>
      <c r="F543" s="102">
        <v>21.925649600680071</v>
      </c>
      <c r="G543" s="102">
        <v>22.477004875919452</v>
      </c>
      <c r="H543" s="102">
        <v>26.562054387832099</v>
      </c>
      <c r="I543" s="102">
        <v>28.140612577294263</v>
      </c>
      <c r="J543" s="102">
        <v>30.661299966821407</v>
      </c>
      <c r="K543" s="102">
        <v>23.162052738804448</v>
      </c>
      <c r="L543" s="102">
        <v>21.252700366357065</v>
      </c>
      <c r="M543" s="102">
        <v>20.377817075475726</v>
      </c>
      <c r="N543" s="102">
        <v>19.467951359704255</v>
      </c>
      <c r="O543" s="102">
        <v>17.530003531480311</v>
      </c>
      <c r="P543" s="102">
        <v>0</v>
      </c>
      <c r="Q543" s="102">
        <v>16.038402753747928</v>
      </c>
      <c r="R543" s="102">
        <v>21.981617832006233</v>
      </c>
      <c r="S543" s="102">
        <v>25.026589522728177</v>
      </c>
      <c r="T543" s="102">
        <v>23.990891805134773</v>
      </c>
      <c r="U543" s="102">
        <v>19.676490930127098</v>
      </c>
      <c r="V543" s="102">
        <v>16.033640887463271</v>
      </c>
      <c r="W543" s="102">
        <v>0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17.498881032846445</v>
      </c>
      <c r="D544" s="105">
        <v>20.017151790060094</v>
      </c>
      <c r="E544" s="105">
        <v>19.846265942597771</v>
      </c>
      <c r="F544" s="105">
        <v>19.305003446501019</v>
      </c>
      <c r="G544" s="105">
        <v>19.765353913432023</v>
      </c>
      <c r="H544" s="105">
        <v>23.343176614444523</v>
      </c>
      <c r="I544" s="105">
        <v>25.053223201696706</v>
      </c>
      <c r="J544" s="105">
        <v>27.002501912522476</v>
      </c>
      <c r="K544" s="105">
        <v>20.455304322749335</v>
      </c>
      <c r="L544" s="105">
        <v>18.770685919901588</v>
      </c>
      <c r="M544" s="105">
        <v>18.127534407622043</v>
      </c>
      <c r="N544" s="105">
        <v>17.379570867698305</v>
      </c>
      <c r="O544" s="105">
        <v>15.804997034676232</v>
      </c>
      <c r="P544" s="105">
        <v>0</v>
      </c>
      <c r="Q544" s="105">
        <v>14.503726694429577</v>
      </c>
      <c r="R544" s="105">
        <v>19.999135172264729</v>
      </c>
      <c r="S544" s="105">
        <v>22.977423587125152</v>
      </c>
      <c r="T544" s="105">
        <v>21.965039451575294</v>
      </c>
      <c r="U544" s="105">
        <v>18.098917284290415</v>
      </c>
      <c r="V544" s="105">
        <v>14.725984130219228</v>
      </c>
      <c r="W544" s="105">
        <v>16.950539437867988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8.3211069603569747</v>
      </c>
      <c r="D545" s="99">
        <v>9.7697491044886373</v>
      </c>
      <c r="E545" s="99">
        <v>9.6736587647312735</v>
      </c>
      <c r="F545" s="99">
        <v>9.9764355591891185</v>
      </c>
      <c r="G545" s="99">
        <v>10.056035767983108</v>
      </c>
      <c r="H545" s="99">
        <v>11.765242073501627</v>
      </c>
      <c r="I545" s="99">
        <v>13.870397394169107</v>
      </c>
      <c r="J545" s="99">
        <v>13.619732919805234</v>
      </c>
      <c r="K545" s="99">
        <v>10.440717462696551</v>
      </c>
      <c r="L545" s="99">
        <v>9.4983969849783012</v>
      </c>
      <c r="M545" s="99">
        <v>9.5306031306788235</v>
      </c>
      <c r="N545" s="99">
        <v>9.1410327988063447</v>
      </c>
      <c r="O545" s="99">
        <v>8.6143610230825765</v>
      </c>
      <c r="P545" s="99">
        <v>0</v>
      </c>
      <c r="Q545" s="99">
        <v>6.9341685021970516</v>
      </c>
      <c r="R545" s="99">
        <v>9.6345696200223525</v>
      </c>
      <c r="S545" s="99">
        <v>11.69513372259901</v>
      </c>
      <c r="T545" s="99">
        <v>10.262611333540367</v>
      </c>
      <c r="U545" s="99">
        <v>8.4903608549761156</v>
      </c>
      <c r="V545" s="99">
        <v>6.46749620498694</v>
      </c>
      <c r="W545" s="99">
        <v>8.1815483053353759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9.1777740724894716</v>
      </c>
      <c r="D546" s="99">
        <v>10.247402685571458</v>
      </c>
      <c r="E546" s="99">
        <v>10.172607177866499</v>
      </c>
      <c r="F546" s="99">
        <v>9.3285678873119</v>
      </c>
      <c r="G546" s="99">
        <v>9.7093181454489166</v>
      </c>
      <c r="H546" s="99">
        <v>11.5779345409429</v>
      </c>
      <c r="I546" s="99">
        <v>11.182825807527598</v>
      </c>
      <c r="J546" s="99">
        <v>13.382768992717242</v>
      </c>
      <c r="K546" s="99">
        <v>10.014586860052789</v>
      </c>
      <c r="L546" s="99">
        <v>9.2722889349232887</v>
      </c>
      <c r="M546" s="99">
        <v>8.5969312769432147</v>
      </c>
      <c r="N546" s="99">
        <v>8.2385380688919607</v>
      </c>
      <c r="O546" s="99">
        <v>7.1906360115936536</v>
      </c>
      <c r="P546" s="99">
        <v>0</v>
      </c>
      <c r="Q546" s="99">
        <v>7.5695581922325275</v>
      </c>
      <c r="R546" s="99">
        <v>10.364565552242379</v>
      </c>
      <c r="S546" s="99">
        <v>11.282289864526142</v>
      </c>
      <c r="T546" s="99">
        <v>11.702428118034932</v>
      </c>
      <c r="U546" s="99">
        <v>9.6085564293142998</v>
      </c>
      <c r="V546" s="99">
        <v>8.2584879252322896</v>
      </c>
      <c r="W546" s="99">
        <v>8.7689911325326104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8.1245728332931311</v>
      </c>
      <c r="D547" s="123">
        <v>9.0867263221775207</v>
      </c>
      <c r="E547" s="123">
        <v>9.0344711429662876</v>
      </c>
      <c r="F547" s="123">
        <v>8.834033427802563</v>
      </c>
      <c r="G547" s="123">
        <v>9.2648016459036633</v>
      </c>
      <c r="H547" s="123">
        <v>10.97043715049559</v>
      </c>
      <c r="I547" s="123">
        <v>10.105420819548515</v>
      </c>
      <c r="J547" s="123">
        <v>11.373348549913967</v>
      </c>
      <c r="K547" s="123">
        <v>8.4737791372740485</v>
      </c>
      <c r="L547" s="123">
        <v>7.8394295176403563</v>
      </c>
      <c r="M547" s="123">
        <v>6.4556238037735412</v>
      </c>
      <c r="N547" s="123">
        <v>6.602126580171106</v>
      </c>
      <c r="O547" s="123">
        <v>6.1010691395182812</v>
      </c>
      <c r="P547" s="123">
        <v>5.717214738198483</v>
      </c>
      <c r="Q547" s="123">
        <v>5.5857708344320365</v>
      </c>
      <c r="R547" s="123">
        <v>7.3478120679438339</v>
      </c>
      <c r="S547" s="123">
        <v>8.3211779725215536</v>
      </c>
      <c r="T547" s="123">
        <v>7.2262135060775989</v>
      </c>
      <c r="U547" s="123">
        <v>6.1849618340110792</v>
      </c>
      <c r="V547" s="123">
        <v>4.967049915584397</v>
      </c>
      <c r="W547" s="123">
        <v>5.6506442743706069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8.1245728332931311</v>
      </c>
      <c r="D550" s="110">
        <v>9.0867263221775207</v>
      </c>
      <c r="E550" s="110">
        <v>9.0344711429662876</v>
      </c>
      <c r="F550" s="110">
        <v>8.834033427802563</v>
      </c>
      <c r="G550" s="110">
        <v>9.2648016459036633</v>
      </c>
      <c r="H550" s="110">
        <v>10.97043715049559</v>
      </c>
      <c r="I550" s="110">
        <v>10.105420819548515</v>
      </c>
      <c r="J550" s="110">
        <v>11.373348549913967</v>
      </c>
      <c r="K550" s="110">
        <v>8.4737791372740485</v>
      </c>
      <c r="L550" s="110">
        <v>7.8394295176403563</v>
      </c>
      <c r="M550" s="110">
        <v>6.4556238037735412</v>
      </c>
      <c r="N550" s="110">
        <v>6.602126580171106</v>
      </c>
      <c r="O550" s="110">
        <v>6.1010691395182812</v>
      </c>
      <c r="P550" s="110">
        <v>5.717214738198483</v>
      </c>
      <c r="Q550" s="110">
        <v>5.5857708344320365</v>
      </c>
      <c r="R550" s="110">
        <v>7.3478120679438339</v>
      </c>
      <c r="S550" s="110">
        <v>8.3211779725215536</v>
      </c>
      <c r="T550" s="110">
        <v>7.2262135060775989</v>
      </c>
      <c r="U550" s="110">
        <v>6.1849618340110792</v>
      </c>
      <c r="V550" s="110">
        <v>4.967049915584397</v>
      </c>
      <c r="W550" s="110">
        <v>5.6506442743706069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127.46864656662594</v>
      </c>
      <c r="D552" s="118">
        <f t="shared" si="268"/>
        <v>124.91704984444385</v>
      </c>
      <c r="E552" s="118">
        <f t="shared" si="268"/>
        <v>129.32071329107023</v>
      </c>
      <c r="F552" s="118">
        <f t="shared" si="268"/>
        <v>118.75401343989986</v>
      </c>
      <c r="G552" s="118">
        <f t="shared" si="268"/>
        <v>109.93502064941424</v>
      </c>
      <c r="H552" s="118">
        <f t="shared" si="268"/>
        <v>123.75807928079519</v>
      </c>
      <c r="I552" s="118">
        <f t="shared" si="268"/>
        <v>114.84621068950517</v>
      </c>
      <c r="J552" s="118">
        <f t="shared" si="268"/>
        <v>132.12147239860624</v>
      </c>
      <c r="K552" s="118">
        <f t="shared" si="268"/>
        <v>103.80409682266315</v>
      </c>
      <c r="L552" s="118">
        <f t="shared" si="268"/>
        <v>111.29656443233193</v>
      </c>
      <c r="M552" s="118">
        <f t="shared" si="268"/>
        <v>94.727232183308132</v>
      </c>
      <c r="N552" s="118">
        <f t="shared" si="268"/>
        <v>106.1270136996136</v>
      </c>
      <c r="O552" s="118">
        <f t="shared" si="268"/>
        <v>103.21127694706907</v>
      </c>
      <c r="P552" s="118">
        <f t="shared" si="268"/>
        <v>83.653902305147994</v>
      </c>
      <c r="Q552" s="118">
        <f t="shared" si="268"/>
        <v>84.135035528099252</v>
      </c>
      <c r="R552" s="118">
        <f t="shared" ref="R552:V552" si="269">R553+R556+R558+R571</f>
        <v>87.365800679790112</v>
      </c>
      <c r="S552" s="118">
        <f t="shared" si="269"/>
        <v>90.765617058403478</v>
      </c>
      <c r="T552" s="118">
        <f t="shared" si="269"/>
        <v>88.661800724440425</v>
      </c>
      <c r="U552" s="118">
        <f t="shared" si="269"/>
        <v>80.053826954608525</v>
      </c>
      <c r="V552" s="118">
        <f t="shared" si="269"/>
        <v>66.738449292504384</v>
      </c>
      <c r="W552" s="118">
        <f t="shared" ref="W552" si="270">W553+W556+W558+W571</f>
        <v>68.757190621844657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105.49377844832269</v>
      </c>
      <c r="D553" s="123">
        <f t="shared" si="271"/>
        <v>100.11449158422859</v>
      </c>
      <c r="E553" s="123">
        <f t="shared" si="271"/>
        <v>104.12690195968001</v>
      </c>
      <c r="F553" s="123">
        <f t="shared" si="271"/>
        <v>93.813376920371709</v>
      </c>
      <c r="G553" s="123">
        <f t="shared" si="271"/>
        <v>84.584724512631979</v>
      </c>
      <c r="H553" s="123">
        <f t="shared" si="271"/>
        <v>92.387937070384567</v>
      </c>
      <c r="I553" s="123">
        <f t="shared" si="271"/>
        <v>83.874239981857954</v>
      </c>
      <c r="J553" s="123">
        <f t="shared" si="271"/>
        <v>97.161886863372331</v>
      </c>
      <c r="K553" s="123">
        <f t="shared" si="271"/>
        <v>78.315114626554134</v>
      </c>
      <c r="L553" s="123">
        <f t="shared" si="271"/>
        <v>87.095622577147608</v>
      </c>
      <c r="M553" s="123">
        <f t="shared" si="271"/>
        <v>72.713048039588855</v>
      </c>
      <c r="N553" s="123">
        <f t="shared" si="271"/>
        <v>85.443132393175162</v>
      </c>
      <c r="O553" s="123">
        <f t="shared" si="271"/>
        <v>84.528383191234127</v>
      </c>
      <c r="P553" s="123">
        <f t="shared" si="271"/>
        <v>63.190796487830461</v>
      </c>
      <c r="Q553" s="123">
        <f t="shared" si="271"/>
        <v>64.464637783654481</v>
      </c>
      <c r="R553" s="123">
        <f t="shared" ref="R553:V553" si="272">SUM(R554:R555)</f>
        <v>63.608521690806384</v>
      </c>
      <c r="S553" s="123">
        <f t="shared" si="272"/>
        <v>62.986119009557235</v>
      </c>
      <c r="T553" s="123">
        <f t="shared" si="272"/>
        <v>61.070856118895705</v>
      </c>
      <c r="U553" s="123">
        <f t="shared" si="272"/>
        <v>57.592596037635879</v>
      </c>
      <c r="V553" s="123">
        <f t="shared" si="272"/>
        <v>48.217826370377146</v>
      </c>
      <c r="W553" s="123">
        <f t="shared" ref="W553" si="273">SUM(W554:W555)</f>
        <v>47.607128153656838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104.49356367321954</v>
      </c>
      <c r="D554" s="99">
        <v>99.180909173117755</v>
      </c>
      <c r="E554" s="99">
        <v>103.17996648515829</v>
      </c>
      <c r="F554" s="99">
        <v>92.96761634137961</v>
      </c>
      <c r="G554" s="99">
        <v>83.831330758467445</v>
      </c>
      <c r="H554" s="99">
        <v>91.584180309675588</v>
      </c>
      <c r="I554" s="99">
        <v>83.157884866186748</v>
      </c>
      <c r="J554" s="99">
        <v>96.340238262865313</v>
      </c>
      <c r="K554" s="99">
        <v>77.661250078463524</v>
      </c>
      <c r="L554" s="99">
        <v>86.378650297529106</v>
      </c>
      <c r="M554" s="99">
        <v>72.124743225973845</v>
      </c>
      <c r="N554" s="99">
        <v>84.757155256379988</v>
      </c>
      <c r="O554" s="99">
        <v>83.853142140400166</v>
      </c>
      <c r="P554" s="99">
        <v>62.686717320679669</v>
      </c>
      <c r="Q554" s="99">
        <v>63.951643302392064</v>
      </c>
      <c r="R554" s="99">
        <v>63.109129565236032</v>
      </c>
      <c r="S554" s="99">
        <v>62.496971182189284</v>
      </c>
      <c r="T554" s="99">
        <v>60.598599456912929</v>
      </c>
      <c r="U554" s="99">
        <v>57.153561033503188</v>
      </c>
      <c r="V554" s="99">
        <v>47.850810279749389</v>
      </c>
      <c r="W554" s="99">
        <v>47.248143519109831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1.0002147751031507</v>
      </c>
      <c r="D555" s="99">
        <v>0.93358241111083284</v>
      </c>
      <c r="E555" s="99">
        <v>0.94693547452172155</v>
      </c>
      <c r="F555" s="99">
        <v>0.84576057899209489</v>
      </c>
      <c r="G555" s="99">
        <v>0.75339375416453092</v>
      </c>
      <c r="H555" s="99">
        <v>0.80375676070897417</v>
      </c>
      <c r="I555" s="99">
        <v>0.71635511567120624</v>
      </c>
      <c r="J555" s="99">
        <v>0.8216486005070196</v>
      </c>
      <c r="K555" s="99">
        <v>0.65386454809061267</v>
      </c>
      <c r="L555" s="99">
        <v>0.71697227961849963</v>
      </c>
      <c r="M555" s="99">
        <v>0.58830481361500797</v>
      </c>
      <c r="N555" s="99">
        <v>0.68597713679517025</v>
      </c>
      <c r="O555" s="99">
        <v>0.67524105083396746</v>
      </c>
      <c r="P555" s="99">
        <v>0.50407916715079237</v>
      </c>
      <c r="Q555" s="99">
        <v>0.51299448126241698</v>
      </c>
      <c r="R555" s="99">
        <v>0.49939212557035023</v>
      </c>
      <c r="S555" s="99">
        <v>0.48914782736795198</v>
      </c>
      <c r="T555" s="99">
        <v>0.47225666198277427</v>
      </c>
      <c r="U555" s="99">
        <v>0.43903500413268959</v>
      </c>
      <c r="V555" s="99">
        <v>0.3670160906277562</v>
      </c>
      <c r="W555" s="99">
        <v>0.3589846345470078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2.7944264798944032E-2</v>
      </c>
      <c r="D556" s="123">
        <f t="shared" si="274"/>
        <v>2.0762618351483398E-2</v>
      </c>
      <c r="E556" s="123">
        <f t="shared" si="274"/>
        <v>0.67245024970648304</v>
      </c>
      <c r="F556" s="123">
        <f t="shared" si="274"/>
        <v>0.76052887269653791</v>
      </c>
      <c r="G556" s="123">
        <f t="shared" si="274"/>
        <v>0.82825355137455214</v>
      </c>
      <c r="H556" s="123">
        <f t="shared" si="274"/>
        <v>1.9829721541817551</v>
      </c>
      <c r="I556" s="123">
        <f t="shared" si="274"/>
        <v>1.2548291249161174</v>
      </c>
      <c r="J556" s="123">
        <f t="shared" si="274"/>
        <v>1.256683610779288</v>
      </c>
      <c r="K556" s="123">
        <f t="shared" si="274"/>
        <v>0.89580807966536391</v>
      </c>
      <c r="L556" s="123">
        <f t="shared" si="274"/>
        <v>1.0846834765520352</v>
      </c>
      <c r="M556" s="123">
        <f t="shared" si="274"/>
        <v>0.89439730520669869</v>
      </c>
      <c r="N556" s="123">
        <f t="shared" si="274"/>
        <v>0.79044407478793877</v>
      </c>
      <c r="O556" s="123">
        <f t="shared" si="274"/>
        <v>0.69322217186157409</v>
      </c>
      <c r="P556" s="123">
        <f t="shared" si="274"/>
        <v>0.25646057065904004</v>
      </c>
      <c r="Q556" s="123">
        <f t="shared" si="274"/>
        <v>0.23173307378362795</v>
      </c>
      <c r="R556" s="123">
        <f t="shared" si="274"/>
        <v>0.15241250304602419</v>
      </c>
      <c r="S556" s="123">
        <f t="shared" si="274"/>
        <v>0.30294610252452753</v>
      </c>
      <c r="T556" s="123">
        <f t="shared" si="274"/>
        <v>0.29074368803641465</v>
      </c>
      <c r="U556" s="123">
        <f t="shared" si="274"/>
        <v>0.33529660754728235</v>
      </c>
      <c r="V556" s="123">
        <f t="shared" si="274"/>
        <v>0.48926735348850503</v>
      </c>
      <c r="W556" s="123">
        <f t="shared" si="274"/>
        <v>0.32464388619997708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2.7944264798944032E-2</v>
      </c>
      <c r="D557" s="99">
        <f>RES_hhdet_in_tess!D86</f>
        <v>2.0762618351483398E-2</v>
      </c>
      <c r="E557" s="99">
        <f>RES_hhdet_in_tess!E86</f>
        <v>0.67245024970648304</v>
      </c>
      <c r="F557" s="99">
        <f>RES_hhdet_in_tess!F86</f>
        <v>0.76052887269653791</v>
      </c>
      <c r="G557" s="99">
        <f>RES_hhdet_in_tess!G86</f>
        <v>0.82825355137455214</v>
      </c>
      <c r="H557" s="99">
        <f>RES_hhdet_in_tess!H86</f>
        <v>1.9829721541817551</v>
      </c>
      <c r="I557" s="99">
        <f>RES_hhdet_in_tess!I86</f>
        <v>1.2548291249161174</v>
      </c>
      <c r="J557" s="99">
        <f>RES_hhdet_in_tess!J86</f>
        <v>1.256683610779288</v>
      </c>
      <c r="K557" s="99">
        <f>RES_hhdet_in_tess!K86</f>
        <v>0.89580807966536391</v>
      </c>
      <c r="L557" s="99">
        <f>RES_hhdet_in_tess!L86</f>
        <v>1.0846834765520352</v>
      </c>
      <c r="M557" s="99">
        <f>RES_hhdet_in_tess!M86</f>
        <v>0.89439730520669869</v>
      </c>
      <c r="N557" s="99">
        <f>RES_hhdet_in_tess!N86</f>
        <v>0.79044407478793877</v>
      </c>
      <c r="O557" s="99">
        <f>RES_hhdet_in_tess!O86</f>
        <v>0.69322217186157409</v>
      </c>
      <c r="P557" s="99">
        <f>RES_hhdet_in_tess!P86</f>
        <v>0.25646057065904004</v>
      </c>
      <c r="Q557" s="99">
        <f>RES_hhdet_in_tess!Q86</f>
        <v>0.23173307378362795</v>
      </c>
      <c r="R557" s="99">
        <f>RES_hhdet_in_tess!R86</f>
        <v>0.15241250304602419</v>
      </c>
      <c r="S557" s="99">
        <f>RES_hhdet_in_tess!S86</f>
        <v>0.30294610252452753</v>
      </c>
      <c r="T557" s="99">
        <f>RES_hhdet_in_tess!T86</f>
        <v>0.29074368803641465</v>
      </c>
      <c r="U557" s="99">
        <f>RES_hhdet_in_tess!U86</f>
        <v>0.33529660754728235</v>
      </c>
      <c r="V557" s="99">
        <f>RES_hhdet_in_tess!V86</f>
        <v>0.48926735348850503</v>
      </c>
      <c r="W557" s="99">
        <f>RES_hhdet_in_tess!W86</f>
        <v>0.32464388619997708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15.645485265832159</v>
      </c>
      <c r="D558" s="123">
        <v>17.722232309264548</v>
      </c>
      <c r="E558" s="123">
        <v>17.490150818660496</v>
      </c>
      <c r="F558" s="123">
        <v>17.292859952277801</v>
      </c>
      <c r="G558" s="123">
        <v>17.285926461668787</v>
      </c>
      <c r="H558" s="123">
        <v>20.803030031021564</v>
      </c>
      <c r="I558" s="123">
        <v>21.794746460526653</v>
      </c>
      <c r="J558" s="123">
        <v>24.768479797817161</v>
      </c>
      <c r="K558" s="123">
        <v>17.92210041452627</v>
      </c>
      <c r="L558" s="123">
        <v>16.930223509576603</v>
      </c>
      <c r="M558" s="123">
        <v>16.009614405213224</v>
      </c>
      <c r="N558" s="123">
        <v>14.645486772571401</v>
      </c>
      <c r="O558" s="123">
        <v>13.112666774108892</v>
      </c>
      <c r="P558" s="123">
        <v>15.603029008946669</v>
      </c>
      <c r="Q558" s="123">
        <v>14.898764921880973</v>
      </c>
      <c r="R558" s="123">
        <v>17.557466368712511</v>
      </c>
      <c r="S558" s="123">
        <v>20.521506035087526</v>
      </c>
      <c r="T558" s="123">
        <v>21.160873324098276</v>
      </c>
      <c r="U558" s="123">
        <v>16.789936633963638</v>
      </c>
      <c r="V558" s="123">
        <v>13.691741911021447</v>
      </c>
      <c r="W558" s="123">
        <v>15.842318570309846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15.458138129180886</v>
      </c>
      <c r="D559" s="99">
        <v>17.028396000159304</v>
      </c>
      <c r="E559" s="99">
        <v>18.344119881674569</v>
      </c>
      <c r="F559" s="99">
        <v>16.877925975606782</v>
      </c>
      <c r="G559" s="99">
        <v>16.333226247941926</v>
      </c>
      <c r="H559" s="99">
        <v>20.355130005608089</v>
      </c>
      <c r="I559" s="99">
        <v>21.826618122965307</v>
      </c>
      <c r="J559" s="99">
        <v>25.485295956291697</v>
      </c>
      <c r="K559" s="99">
        <v>17.475670626634567</v>
      </c>
      <c r="L559" s="99">
        <v>17.235884021461377</v>
      </c>
      <c r="M559" s="99">
        <v>15.716770460923405</v>
      </c>
      <c r="N559" s="99">
        <v>13.738043962030602</v>
      </c>
      <c r="O559" s="99">
        <v>13.053178034863958</v>
      </c>
      <c r="P559" s="99">
        <v>15.602828142063412</v>
      </c>
      <c r="Q559" s="99">
        <v>15.12423053669812</v>
      </c>
      <c r="R559" s="99">
        <v>16.943788753380083</v>
      </c>
      <c r="S559" s="99">
        <v>19.877104851117576</v>
      </c>
      <c r="T559" s="99">
        <v>21.878347864780022</v>
      </c>
      <c r="U559" s="99">
        <v>16.490631244444145</v>
      </c>
      <c r="V559" s="99">
        <v>13.438797072745785</v>
      </c>
      <c r="W559" s="99">
        <v>15.871498392028078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15.458644195014086</v>
      </c>
      <c r="D560" s="99">
        <v>17.029400947900989</v>
      </c>
      <c r="E560" s="99">
        <v>18.347744131423639</v>
      </c>
      <c r="F560" s="99">
        <v>16.880094148426416</v>
      </c>
      <c r="G560" s="99">
        <v>16.335838144324441</v>
      </c>
      <c r="H560" s="99">
        <v>20.361823392254809</v>
      </c>
      <c r="I560" s="99">
        <v>21.835079812675936</v>
      </c>
      <c r="J560" s="99">
        <v>25.498762618551595</v>
      </c>
      <c r="K560" s="99">
        <v>17.483320596067763</v>
      </c>
      <c r="L560" s="99">
        <v>17.242290660208326</v>
      </c>
      <c r="M560" s="99">
        <v>15.721047735588671</v>
      </c>
      <c r="N560" s="99">
        <v>13.738838313924468</v>
      </c>
      <c r="O560" s="99">
        <v>13.054992580978737</v>
      </c>
      <c r="P560" s="99">
        <v>15.606317730417347</v>
      </c>
      <c r="Q560" s="99">
        <v>15.126665198222611</v>
      </c>
      <c r="R560" s="99">
        <v>0</v>
      </c>
      <c r="S560" s="99">
        <v>0</v>
      </c>
      <c r="T560" s="99">
        <v>21.892953108038149</v>
      </c>
      <c r="U560" s="99">
        <v>16.486686286047345</v>
      </c>
      <c r="V560" s="99">
        <v>13.437526666908441</v>
      </c>
      <c r="W560" s="99">
        <v>15.880748240643342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6.3912066918061585</v>
      </c>
      <c r="D561" s="102">
        <v>7.2450927867153476</v>
      </c>
      <c r="E561" s="102">
        <v>7.8090889436839364</v>
      </c>
      <c r="F561" s="102">
        <v>7.6731857692214733</v>
      </c>
      <c r="G561" s="102">
        <v>7.3024478001562185</v>
      </c>
      <c r="H561" s="102">
        <v>9.0291313507566162</v>
      </c>
      <c r="I561" s="102">
        <v>10.749170612278409</v>
      </c>
      <c r="J561" s="102">
        <v>11.358897043662507</v>
      </c>
      <c r="K561" s="102">
        <v>7.8736394562182728</v>
      </c>
      <c r="L561" s="102">
        <v>7.7215147934098356</v>
      </c>
      <c r="M561" s="102">
        <v>7.3190051939952756</v>
      </c>
      <c r="N561" s="102">
        <v>6.424685881735253</v>
      </c>
      <c r="O561" s="102">
        <v>6.3862889230093636</v>
      </c>
      <c r="P561" s="102">
        <v>6.8819733351548011</v>
      </c>
      <c r="Q561" s="102">
        <v>6.5798295179086868</v>
      </c>
      <c r="R561" s="102">
        <v>0</v>
      </c>
      <c r="S561" s="102">
        <v>0</v>
      </c>
      <c r="T561" s="102">
        <v>9.3934205446718781</v>
      </c>
      <c r="U561" s="102">
        <v>7.1341937068747372</v>
      </c>
      <c r="V561" s="102">
        <v>5.4756390665426888</v>
      </c>
      <c r="W561" s="102">
        <v>7.2069306398118691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9.0674375032079233</v>
      </c>
      <c r="D562" s="105">
        <v>9.7843081611856419</v>
      </c>
      <c r="E562" s="105">
        <v>10.538655187739701</v>
      </c>
      <c r="F562" s="105">
        <v>9.2069083792049451</v>
      </c>
      <c r="G562" s="105">
        <v>9.0333903441682253</v>
      </c>
      <c r="H562" s="105">
        <v>11.33269204149819</v>
      </c>
      <c r="I562" s="105">
        <v>11.085909200397525</v>
      </c>
      <c r="J562" s="105">
        <v>14.139865574889093</v>
      </c>
      <c r="K562" s="105">
        <v>9.6096811398494868</v>
      </c>
      <c r="L562" s="105">
        <v>9.5207758667984859</v>
      </c>
      <c r="M562" s="105">
        <v>8.4020425415933904</v>
      </c>
      <c r="N562" s="105">
        <v>7.3141524321892133</v>
      </c>
      <c r="O562" s="105">
        <v>6.6687036579693748</v>
      </c>
      <c r="P562" s="105">
        <v>8.7243443952625448</v>
      </c>
      <c r="Q562" s="105">
        <v>8.546835680313924</v>
      </c>
      <c r="R562" s="105">
        <v>0</v>
      </c>
      <c r="S562" s="105">
        <v>0</v>
      </c>
      <c r="T562" s="105">
        <v>12.499532563366269</v>
      </c>
      <c r="U562" s="105">
        <v>9.3524925791726066</v>
      </c>
      <c r="V562" s="105">
        <v>7.9618876003657526</v>
      </c>
      <c r="W562" s="105">
        <v>8.6738176008314749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15.796139418852539</v>
      </c>
      <c r="D563" s="102">
        <v>17.36429823161447</v>
      </c>
      <c r="E563" s="102">
        <v>14.565732171483782</v>
      </c>
      <c r="F563" s="102">
        <v>19.37072685877629</v>
      </c>
      <c r="G563" s="102">
        <v>17.440117176180213</v>
      </c>
      <c r="H563" s="102">
        <v>22.485285385478196</v>
      </c>
      <c r="I563" s="102">
        <v>18.354740031725729</v>
      </c>
      <c r="J563" s="102">
        <v>24.88615520499242</v>
      </c>
      <c r="K563" s="102">
        <v>18.176086206996207</v>
      </c>
      <c r="L563" s="102">
        <v>17.086013520531029</v>
      </c>
      <c r="M563" s="102">
        <v>16.666556782446058</v>
      </c>
      <c r="N563" s="102">
        <v>15.348753679322147</v>
      </c>
      <c r="O563" s="102">
        <v>12.735382070793269</v>
      </c>
      <c r="P563" s="102">
        <v>0</v>
      </c>
      <c r="Q563" s="102">
        <v>10.73233356315018</v>
      </c>
      <c r="R563" s="102">
        <v>19.538729907880526</v>
      </c>
      <c r="S563" s="102">
        <v>17.088360642583716</v>
      </c>
      <c r="T563" s="102">
        <v>22.41747060717395</v>
      </c>
      <c r="U563" s="102">
        <v>17.417833339488347</v>
      </c>
      <c r="V563" s="102">
        <v>15.575446832414601</v>
      </c>
      <c r="W563" s="102">
        <v>15.014272696400869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15.796739367203815</v>
      </c>
      <c r="D564" s="105">
        <v>17.365911189630303</v>
      </c>
      <c r="E564" s="105">
        <v>14.567830183680076</v>
      </c>
      <c r="F564" s="105">
        <v>19.376237668424739</v>
      </c>
      <c r="G564" s="105">
        <v>17.442521858019678</v>
      </c>
      <c r="H564" s="105">
        <v>22.489616788455717</v>
      </c>
      <c r="I564" s="105">
        <v>0</v>
      </c>
      <c r="J564" s="105">
        <v>24.894576806359726</v>
      </c>
      <c r="K564" s="105">
        <v>18.182075275569662</v>
      </c>
      <c r="L564" s="105">
        <v>17.089903788493139</v>
      </c>
      <c r="M564" s="105">
        <v>16.670298114537342</v>
      </c>
      <c r="N564" s="105">
        <v>15.350308943340476</v>
      </c>
      <c r="O564" s="105">
        <v>12.733994814827424</v>
      </c>
      <c r="P564" s="105">
        <v>0</v>
      </c>
      <c r="Q564" s="105">
        <v>0</v>
      </c>
      <c r="R564" s="105">
        <v>19.569834879618657</v>
      </c>
      <c r="S564" s="105">
        <v>0</v>
      </c>
      <c r="T564" s="105">
        <v>22.44005127743398</v>
      </c>
      <c r="U564" s="105">
        <v>17.425672579691351</v>
      </c>
      <c r="V564" s="105">
        <v>15.582509212727484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6.5322766452897651</v>
      </c>
      <c r="D565" s="99">
        <v>7.3896233406648637</v>
      </c>
      <c r="E565" s="99">
        <v>6.1811489577328995</v>
      </c>
      <c r="F565" s="99">
        <v>8.8241748853975093</v>
      </c>
      <c r="G565" s="99">
        <v>7.8042375572461626</v>
      </c>
      <c r="H565" s="99">
        <v>9.9911900619141054</v>
      </c>
      <c r="I565" s="99">
        <v>0</v>
      </c>
      <c r="J565" s="99">
        <v>11.08249042665711</v>
      </c>
      <c r="K565" s="99">
        <v>8.196293419255527</v>
      </c>
      <c r="L565" s="99">
        <v>7.6509402051792312</v>
      </c>
      <c r="M565" s="99">
        <v>7.7722658362159862</v>
      </c>
      <c r="N565" s="99">
        <v>7.1971356891126934</v>
      </c>
      <c r="O565" s="99">
        <v>6.2260027059026504</v>
      </c>
      <c r="P565" s="99">
        <v>0</v>
      </c>
      <c r="Q565" s="99">
        <v>0</v>
      </c>
      <c r="R565" s="99">
        <v>8.6008658130193201</v>
      </c>
      <c r="S565" s="99">
        <v>0</v>
      </c>
      <c r="T565" s="99">
        <v>9.6363195018778498</v>
      </c>
      <c r="U565" s="99">
        <v>7.5570039050188811</v>
      </c>
      <c r="V565" s="99">
        <v>6.4055061439512304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9.2644627219140521</v>
      </c>
      <c r="D566" s="99">
        <v>9.9762878489654412</v>
      </c>
      <c r="E566" s="99">
        <v>8.3866812259471768</v>
      </c>
      <c r="F566" s="99">
        <v>10.552062783027228</v>
      </c>
      <c r="G566" s="99">
        <v>9.6382843007735151</v>
      </c>
      <c r="H566" s="99">
        <v>12.498426726541613</v>
      </c>
      <c r="I566" s="99">
        <v>0</v>
      </c>
      <c r="J566" s="99">
        <v>13.812086379702615</v>
      </c>
      <c r="K566" s="99">
        <v>9.9857818563141372</v>
      </c>
      <c r="L566" s="99">
        <v>9.4389635833139049</v>
      </c>
      <c r="M566" s="99">
        <v>8.8980322783213559</v>
      </c>
      <c r="N566" s="99">
        <v>8.1531732542277826</v>
      </c>
      <c r="O566" s="99">
        <v>6.5079921089247748</v>
      </c>
      <c r="P566" s="99">
        <v>0</v>
      </c>
      <c r="Q566" s="99">
        <v>0</v>
      </c>
      <c r="R566" s="99">
        <v>10.968969066599341</v>
      </c>
      <c r="S566" s="99">
        <v>0</v>
      </c>
      <c r="T566" s="99">
        <v>12.80373177555613</v>
      </c>
      <c r="U566" s="99">
        <v>9.8686686746724632</v>
      </c>
      <c r="V566" s="99">
        <v>9.1770030687762532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15.630489304561697</v>
      </c>
      <c r="D567" s="102">
        <v>17.828951420054434</v>
      </c>
      <c r="E567" s="102">
        <v>17.680504175680657</v>
      </c>
      <c r="F567" s="102">
        <v>17.091441216288604</v>
      </c>
      <c r="G567" s="102">
        <v>17.548080920722786</v>
      </c>
      <c r="H567" s="102">
        <v>20.770827222956836</v>
      </c>
      <c r="I567" s="102">
        <v>22.043041213128156</v>
      </c>
      <c r="J567" s="102">
        <v>24.063309837714126</v>
      </c>
      <c r="K567" s="102">
        <v>18.21718841501793</v>
      </c>
      <c r="L567" s="102">
        <v>16.756414152517628</v>
      </c>
      <c r="M567" s="102">
        <v>16.137726400976817</v>
      </c>
      <c r="N567" s="102">
        <v>15.526944529714831</v>
      </c>
      <c r="O567" s="102">
        <v>14.131004198551743</v>
      </c>
      <c r="P567" s="102">
        <v>0</v>
      </c>
      <c r="Q567" s="102">
        <v>13.281612114889999</v>
      </c>
      <c r="R567" s="102">
        <v>18.37503167344077</v>
      </c>
      <c r="S567" s="102">
        <v>21.114036886055377</v>
      </c>
      <c r="T567" s="102">
        <v>20.420133094532019</v>
      </c>
      <c r="U567" s="102">
        <v>16.886464048690101</v>
      </c>
      <c r="V567" s="102">
        <v>13.860494302296035</v>
      </c>
      <c r="W567" s="102">
        <v>0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15.637085553805552</v>
      </c>
      <c r="D568" s="105">
        <v>17.84130305478449</v>
      </c>
      <c r="E568" s="105">
        <v>17.702557049399669</v>
      </c>
      <c r="F568" s="105">
        <v>17.105380205916287</v>
      </c>
      <c r="G568" s="105">
        <v>17.560191977277981</v>
      </c>
      <c r="H568" s="105">
        <v>20.778044094852664</v>
      </c>
      <c r="I568" s="105">
        <v>22.047754229477842</v>
      </c>
      <c r="J568" s="105">
        <v>24.071678253277991</v>
      </c>
      <c r="K568" s="105">
        <v>18.226316595356401</v>
      </c>
      <c r="L568" s="105">
        <v>16.761176037348601</v>
      </c>
      <c r="M568" s="105">
        <v>16.144465205112869</v>
      </c>
      <c r="N568" s="105">
        <v>15.529100213255475</v>
      </c>
      <c r="O568" s="105">
        <v>14.134706020844874</v>
      </c>
      <c r="P568" s="105">
        <v>0</v>
      </c>
      <c r="Q568" s="105">
        <v>13.311834265449816</v>
      </c>
      <c r="R568" s="105">
        <v>18.418364107056171</v>
      </c>
      <c r="S568" s="105">
        <v>21.14905515358209</v>
      </c>
      <c r="T568" s="105">
        <v>20.437571898037888</v>
      </c>
      <c r="U568" s="105">
        <v>16.89502706308161</v>
      </c>
      <c r="V568" s="105">
        <v>13.849401113854002</v>
      </c>
      <c r="W568" s="105">
        <v>15.881945508334207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6.459311481316079</v>
      </c>
      <c r="D569" s="99">
        <v>7.5939003692130331</v>
      </c>
      <c r="E569" s="99">
        <v>7.5299498715331712</v>
      </c>
      <c r="F569" s="99">
        <v>7.7768123186043852</v>
      </c>
      <c r="G569" s="99">
        <v>7.8508738318290643</v>
      </c>
      <c r="H569" s="99">
        <v>9.2001095539097584</v>
      </c>
      <c r="I569" s="99">
        <v>10.864928421950246</v>
      </c>
      <c r="J569" s="99">
        <v>10.688909260560747</v>
      </c>
      <c r="K569" s="99">
        <v>8.2117297353036136</v>
      </c>
      <c r="L569" s="99">
        <v>7.4888871024253119</v>
      </c>
      <c r="M569" s="99">
        <v>7.5475339281696545</v>
      </c>
      <c r="N569" s="99">
        <v>7.2905621443635136</v>
      </c>
      <c r="O569" s="99">
        <v>6.9440700092512211</v>
      </c>
      <c r="P569" s="99">
        <v>0</v>
      </c>
      <c r="Q569" s="99">
        <v>5.7422760732172886</v>
      </c>
      <c r="R569" s="99">
        <v>8.0537985548137918</v>
      </c>
      <c r="S569" s="99">
        <v>9.8667652890559499</v>
      </c>
      <c r="T569" s="99">
        <v>8.735143780002959</v>
      </c>
      <c r="U569" s="99">
        <v>7.2864706337673093</v>
      </c>
      <c r="V569" s="99">
        <v>5.5909131886217107</v>
      </c>
      <c r="W569" s="99">
        <v>7.1129543758015989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9.1777740724894716</v>
      </c>
      <c r="D570" s="99">
        <v>10.247402685571458</v>
      </c>
      <c r="E570" s="99">
        <v>10.172607177866499</v>
      </c>
      <c r="F570" s="99">
        <v>9.3285678873119</v>
      </c>
      <c r="G570" s="99">
        <v>9.7093181454489166</v>
      </c>
      <c r="H570" s="99">
        <v>11.5779345409429</v>
      </c>
      <c r="I570" s="99">
        <v>11.182825807527598</v>
      </c>
      <c r="J570" s="99">
        <v>13.382768992717242</v>
      </c>
      <c r="K570" s="99">
        <v>10.014586860052789</v>
      </c>
      <c r="L570" s="99">
        <v>9.2722889349232887</v>
      </c>
      <c r="M570" s="99">
        <v>8.5969312769432147</v>
      </c>
      <c r="N570" s="99">
        <v>8.2385380688919607</v>
      </c>
      <c r="O570" s="99">
        <v>7.1906360115936536</v>
      </c>
      <c r="P570" s="99">
        <v>0</v>
      </c>
      <c r="Q570" s="99">
        <v>7.5695581922325275</v>
      </c>
      <c r="R570" s="99">
        <v>10.364565552242379</v>
      </c>
      <c r="S570" s="99">
        <v>11.282289864526142</v>
      </c>
      <c r="T570" s="99">
        <v>11.702428118034932</v>
      </c>
      <c r="U570" s="99">
        <v>9.6085564293142998</v>
      </c>
      <c r="V570" s="99">
        <v>8.2584879252322896</v>
      </c>
      <c r="W570" s="99">
        <v>8.7689911325326104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6.3014385876721395</v>
      </c>
      <c r="D571" s="123">
        <v>7.0595633325992244</v>
      </c>
      <c r="E571" s="123">
        <v>7.0312102630232269</v>
      </c>
      <c r="F571" s="123">
        <v>6.8872476945538192</v>
      </c>
      <c r="G571" s="123">
        <v>7.2361161237389213</v>
      </c>
      <c r="H571" s="123">
        <v>8.5841400252073026</v>
      </c>
      <c r="I571" s="123">
        <v>7.922395122204442</v>
      </c>
      <c r="J571" s="123">
        <v>8.934422126637461</v>
      </c>
      <c r="K571" s="123">
        <v>6.6710737019173969</v>
      </c>
      <c r="L571" s="123">
        <v>6.1860348690556917</v>
      </c>
      <c r="M571" s="123">
        <v>5.1101724332993603</v>
      </c>
      <c r="N571" s="123">
        <v>5.2479504590790871</v>
      </c>
      <c r="O571" s="123">
        <v>4.8770048098644772</v>
      </c>
      <c r="P571" s="123">
        <v>4.6036162377118339</v>
      </c>
      <c r="Q571" s="123">
        <v>4.5398997487801669</v>
      </c>
      <c r="R571" s="123">
        <v>6.0474001172251928</v>
      </c>
      <c r="S571" s="123">
        <v>6.9550459112341843</v>
      </c>
      <c r="T571" s="123">
        <v>6.1393275934100338</v>
      </c>
      <c r="U571" s="123">
        <v>5.3359976754617326</v>
      </c>
      <c r="V571" s="123">
        <v>4.3396136576172868</v>
      </c>
      <c r="W571" s="123">
        <v>4.9831000116779967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6.3014385876721395</v>
      </c>
      <c r="D574" s="110">
        <v>7.0595633325992244</v>
      </c>
      <c r="E574" s="110">
        <v>7.0312102630232269</v>
      </c>
      <c r="F574" s="110">
        <v>6.8872476945538192</v>
      </c>
      <c r="G574" s="110">
        <v>7.2361161237389213</v>
      </c>
      <c r="H574" s="110">
        <v>8.5841400252073026</v>
      </c>
      <c r="I574" s="110">
        <v>7.922395122204442</v>
      </c>
      <c r="J574" s="110">
        <v>8.934422126637461</v>
      </c>
      <c r="K574" s="110">
        <v>6.6710737019173969</v>
      </c>
      <c r="L574" s="110">
        <v>6.1860348690556917</v>
      </c>
      <c r="M574" s="110">
        <v>5.1101724332993603</v>
      </c>
      <c r="N574" s="110">
        <v>5.2479504590790871</v>
      </c>
      <c r="O574" s="110">
        <v>4.8770048098644772</v>
      </c>
      <c r="P574" s="110">
        <v>4.6036162377118339</v>
      </c>
      <c r="Q574" s="110">
        <v>4.5398997487801669</v>
      </c>
      <c r="R574" s="110">
        <v>6.0474001172251928</v>
      </c>
      <c r="S574" s="110">
        <v>6.9550459112341843</v>
      </c>
      <c r="T574" s="110">
        <v>6.1393275934100338</v>
      </c>
      <c r="U574" s="110">
        <v>5.3359976754617326</v>
      </c>
      <c r="V574" s="110">
        <v>4.3396136576172868</v>
      </c>
      <c r="W574" s="110">
        <v>4.9831000116779967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0.59503844217293156</v>
      </c>
      <c r="D576" s="118">
        <f t="shared" si="275"/>
        <v>0.32429556170777801</v>
      </c>
      <c r="E576" s="118">
        <f t="shared" si="275"/>
        <v>0.45429088910341681</v>
      </c>
      <c r="F576" s="118">
        <f t="shared" si="275"/>
        <v>0.65589648294097347</v>
      </c>
      <c r="G576" s="118">
        <f t="shared" si="275"/>
        <v>0.53544674898224609</v>
      </c>
      <c r="H576" s="118">
        <f t="shared" si="275"/>
        <v>0.54288094539247755</v>
      </c>
      <c r="I576" s="118">
        <f t="shared" si="275"/>
        <v>0.26916755113419566</v>
      </c>
      <c r="J576" s="118">
        <f t="shared" si="275"/>
        <v>0.35184662089433727</v>
      </c>
      <c r="K576" s="118">
        <f t="shared" si="275"/>
        <v>0.37806415356455492</v>
      </c>
      <c r="L576" s="118">
        <f t="shared" si="275"/>
        <v>0.37084193396868226</v>
      </c>
      <c r="M576" s="118">
        <f t="shared" si="275"/>
        <v>0.33423229745049521</v>
      </c>
      <c r="N576" s="118">
        <f t="shared" si="275"/>
        <v>0.19290180564409404</v>
      </c>
      <c r="O576" s="118">
        <f t="shared" si="275"/>
        <v>2.381366976353326E-2</v>
      </c>
      <c r="P576" s="118">
        <f t="shared" si="275"/>
        <v>0</v>
      </c>
      <c r="Q576" s="118">
        <f t="shared" si="275"/>
        <v>4.532172950105972E-2</v>
      </c>
      <c r="R576" s="118">
        <f t="shared" ref="R576:V576" si="276">R577+R580+R582+R595</f>
        <v>0.19174510489304927</v>
      </c>
      <c r="S576" s="118">
        <f t="shared" si="276"/>
        <v>0.33227078799648208</v>
      </c>
      <c r="T576" s="118">
        <f t="shared" si="276"/>
        <v>0.59092039742162572</v>
      </c>
      <c r="U576" s="118">
        <f t="shared" si="276"/>
        <v>0.31322269770475386</v>
      </c>
      <c r="V576" s="118">
        <f t="shared" si="276"/>
        <v>0.18362128883117215</v>
      </c>
      <c r="W576" s="118">
        <f t="shared" ref="W576" si="277">W577+W580+W582+W595</f>
        <v>0.15470463024701958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0.59503844217293156</v>
      </c>
      <c r="D582" s="123">
        <v>0.32429556170777801</v>
      </c>
      <c r="E582" s="123">
        <v>0.45429088910341681</v>
      </c>
      <c r="F582" s="123">
        <v>0.65589648294097347</v>
      </c>
      <c r="G582" s="123">
        <v>0.53544674898224609</v>
      </c>
      <c r="H582" s="123">
        <v>0.54288094539247755</v>
      </c>
      <c r="I582" s="123">
        <v>0.26916755113419566</v>
      </c>
      <c r="J582" s="123">
        <v>0.35184662089433727</v>
      </c>
      <c r="K582" s="123">
        <v>0.37806415356455492</v>
      </c>
      <c r="L582" s="123">
        <v>0.37084193396868226</v>
      </c>
      <c r="M582" s="123">
        <v>0.33423229745049521</v>
      </c>
      <c r="N582" s="123">
        <v>0.19290180564409404</v>
      </c>
      <c r="O582" s="123">
        <v>2.381366976353326E-2</v>
      </c>
      <c r="P582" s="123">
        <v>0</v>
      </c>
      <c r="Q582" s="123">
        <v>4.532172950105972E-2</v>
      </c>
      <c r="R582" s="123">
        <v>0.19174510489304927</v>
      </c>
      <c r="S582" s="123">
        <v>0.33227078799648208</v>
      </c>
      <c r="T582" s="123">
        <v>0.59092039742162572</v>
      </c>
      <c r="U582" s="123">
        <v>0.31322269770475386</v>
      </c>
      <c r="V582" s="123">
        <v>0.18362128883117215</v>
      </c>
      <c r="W582" s="123">
        <v>0.15470463024701958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5.1879198323733879</v>
      </c>
      <c r="D587" s="102">
        <v>5.6909881216751916</v>
      </c>
      <c r="E587" s="102">
        <v>4.7621422728968241</v>
      </c>
      <c r="F587" s="102">
        <v>6.3173899787511214</v>
      </c>
      <c r="G587" s="102">
        <v>5.6718891745190447</v>
      </c>
      <c r="H587" s="102">
        <v>7.290270042724579</v>
      </c>
      <c r="I587" s="102">
        <v>5.9307961449722013</v>
      </c>
      <c r="J587" s="102">
        <v>8.0090133454253216</v>
      </c>
      <c r="K587" s="102">
        <v>5.8212852816262872</v>
      </c>
      <c r="L587" s="102">
        <v>5.4409686729881281</v>
      </c>
      <c r="M587" s="102">
        <v>5.2445091474549619</v>
      </c>
      <c r="N587" s="102">
        <v>4.7362698017836173</v>
      </c>
      <c r="O587" s="102">
        <v>3.8209145235948765</v>
      </c>
      <c r="P587" s="102">
        <v>0</v>
      </c>
      <c r="Q587" s="102">
        <v>3.0250243122600806</v>
      </c>
      <c r="R587" s="102">
        <v>5.4021720591607902</v>
      </c>
      <c r="S587" s="102">
        <v>4.6394179693463968</v>
      </c>
      <c r="T587" s="102">
        <v>5.9883760222929041</v>
      </c>
      <c r="U587" s="102">
        <v>4.5912964321073968</v>
      </c>
      <c r="V587" s="102">
        <v>4.066660492065064</v>
      </c>
      <c r="W587" s="102">
        <v>3.9027083360239025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2.1453930394031699</v>
      </c>
      <c r="D588" s="105">
        <v>2.4218806941941948</v>
      </c>
      <c r="E588" s="105">
        <v>2.020874089962994</v>
      </c>
      <c r="F588" s="105">
        <v>2.8778349102837533</v>
      </c>
      <c r="G588" s="105">
        <v>2.5381005224423885</v>
      </c>
      <c r="H588" s="105">
        <v>3.2393839949472745</v>
      </c>
      <c r="I588" s="105">
        <v>0</v>
      </c>
      <c r="J588" s="105">
        <v>3.5666342589488877</v>
      </c>
      <c r="K588" s="105">
        <v>2.6250404901269278</v>
      </c>
      <c r="L588" s="105">
        <v>2.4364095185376953</v>
      </c>
      <c r="M588" s="105">
        <v>2.4457192812266091</v>
      </c>
      <c r="N588" s="105">
        <v>2.2208693380496669</v>
      </c>
      <c r="O588" s="105">
        <v>1.8679474263658782</v>
      </c>
      <c r="P588" s="105">
        <v>0</v>
      </c>
      <c r="Q588" s="105">
        <v>0</v>
      </c>
      <c r="R588" s="105">
        <v>2.3780131666052782</v>
      </c>
      <c r="S588" s="105">
        <v>0</v>
      </c>
      <c r="T588" s="105">
        <v>2.5741487815191779</v>
      </c>
      <c r="U588" s="105">
        <v>1.9920069500190818</v>
      </c>
      <c r="V588" s="105">
        <v>1.6724411856406578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2.1453930394031699</v>
      </c>
      <c r="D589" s="99">
        <v>2.4218806941941948</v>
      </c>
      <c r="E589" s="99">
        <v>2.020874089962994</v>
      </c>
      <c r="F589" s="99">
        <v>2.8778349102837533</v>
      </c>
      <c r="G589" s="99">
        <v>2.5381005224423885</v>
      </c>
      <c r="H589" s="99">
        <v>3.2393839949472745</v>
      </c>
      <c r="I589" s="99">
        <v>0</v>
      </c>
      <c r="J589" s="99">
        <v>3.5666342589488877</v>
      </c>
      <c r="K589" s="99">
        <v>2.6250404901269278</v>
      </c>
      <c r="L589" s="99">
        <v>2.4364095185376953</v>
      </c>
      <c r="M589" s="99">
        <v>2.4457192812266091</v>
      </c>
      <c r="N589" s="99">
        <v>2.2208693380496669</v>
      </c>
      <c r="O589" s="99">
        <v>1.8679474263658782</v>
      </c>
      <c r="P589" s="99">
        <v>0</v>
      </c>
      <c r="Q589" s="99">
        <v>0</v>
      </c>
      <c r="R589" s="99">
        <v>2.3780131666052782</v>
      </c>
      <c r="S589" s="99">
        <v>0</v>
      </c>
      <c r="T589" s="99">
        <v>2.5741487815191779</v>
      </c>
      <c r="U589" s="99">
        <v>1.9920069500190818</v>
      </c>
      <c r="V589" s="99">
        <v>1.6724411856406578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1843</v>
      </c>
      <c r="F5" s="120">
        <v>3198</v>
      </c>
      <c r="G5" s="120">
        <v>4071</v>
      </c>
      <c r="H5" s="120">
        <v>4686</v>
      </c>
      <c r="I5" s="120">
        <v>5530</v>
      </c>
      <c r="J5" s="120">
        <v>7273</v>
      </c>
      <c r="K5" s="120">
        <v>10269</v>
      </c>
      <c r="L5" s="120">
        <v>14328</v>
      </c>
      <c r="M5" s="120">
        <v>17946</v>
      </c>
      <c r="N5" s="120">
        <v>20832</v>
      </c>
      <c r="O5" s="120">
        <v>22159</v>
      </c>
      <c r="P5" s="120">
        <v>24439</v>
      </c>
      <c r="Q5" s="120">
        <v>26786</v>
      </c>
      <c r="R5" s="120">
        <v>28108</v>
      </c>
      <c r="S5" s="120">
        <v>28052</v>
      </c>
      <c r="T5" s="120">
        <v>28540</v>
      </c>
      <c r="U5" s="120">
        <v>29006</v>
      </c>
      <c r="V5" s="120">
        <v>30335</v>
      </c>
      <c r="W5" s="120">
        <v>33861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1843</v>
      </c>
      <c r="F7" s="52">
        <v>3198</v>
      </c>
      <c r="G7" s="52">
        <v>4071</v>
      </c>
      <c r="H7" s="52">
        <v>4686</v>
      </c>
      <c r="I7" s="52">
        <v>5530</v>
      </c>
      <c r="J7" s="52">
        <v>7273</v>
      </c>
      <c r="K7" s="52">
        <v>10269</v>
      </c>
      <c r="L7" s="52">
        <v>14328</v>
      </c>
      <c r="M7" s="52">
        <v>17946</v>
      </c>
      <c r="N7" s="52">
        <v>20832</v>
      </c>
      <c r="O7" s="52">
        <v>22159</v>
      </c>
      <c r="P7" s="52">
        <v>24439</v>
      </c>
      <c r="Q7" s="52">
        <v>26786</v>
      </c>
      <c r="R7" s="52">
        <v>28108</v>
      </c>
      <c r="S7" s="52">
        <v>28052</v>
      </c>
      <c r="T7" s="52">
        <v>28540</v>
      </c>
      <c r="U7" s="52">
        <v>29006</v>
      </c>
      <c r="V7" s="52">
        <v>30335</v>
      </c>
      <c r="W7" s="52">
        <v>33861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13</v>
      </c>
      <c r="F9" s="52">
        <v>69</v>
      </c>
      <c r="G9" s="52">
        <v>153</v>
      </c>
      <c r="H9" s="52">
        <v>233</v>
      </c>
      <c r="I9" s="52">
        <v>281</v>
      </c>
      <c r="J9" s="52">
        <v>338</v>
      </c>
      <c r="K9" s="52">
        <v>418</v>
      </c>
      <c r="L9" s="52">
        <v>567</v>
      </c>
      <c r="M9" s="52">
        <v>756</v>
      </c>
      <c r="N9" s="52">
        <v>957</v>
      </c>
      <c r="O9" s="52">
        <v>1128</v>
      </c>
      <c r="P9" s="52">
        <v>1205</v>
      </c>
      <c r="Q9" s="52">
        <v>1310</v>
      </c>
      <c r="R9" s="52">
        <v>1394</v>
      </c>
      <c r="S9" s="52">
        <v>1423</v>
      </c>
      <c r="T9" s="52">
        <v>1345</v>
      </c>
      <c r="U9" s="52">
        <v>1238</v>
      </c>
      <c r="V9" s="52">
        <v>1183</v>
      </c>
      <c r="W9" s="52">
        <v>1219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724</v>
      </c>
      <c r="F11" s="52">
        <v>1254</v>
      </c>
      <c r="G11" s="52">
        <v>1596</v>
      </c>
      <c r="H11" s="52">
        <v>1836</v>
      </c>
      <c r="I11" s="52">
        <v>2165</v>
      </c>
      <c r="J11" s="52">
        <v>2844</v>
      </c>
      <c r="K11" s="52">
        <v>4011</v>
      </c>
      <c r="L11" s="52">
        <v>5656</v>
      </c>
      <c r="M11" s="52">
        <v>7293</v>
      </c>
      <c r="N11" s="52">
        <v>8850</v>
      </c>
      <c r="O11" s="52">
        <v>9874</v>
      </c>
      <c r="P11" s="52">
        <v>11079</v>
      </c>
      <c r="Q11" s="52">
        <v>12226</v>
      </c>
      <c r="R11" s="52">
        <v>12382</v>
      </c>
      <c r="S11" s="52">
        <v>12626</v>
      </c>
      <c r="T11" s="52">
        <v>12833</v>
      </c>
      <c r="U11" s="52">
        <v>12976</v>
      </c>
      <c r="V11" s="52">
        <v>13107</v>
      </c>
      <c r="W11" s="52">
        <v>13682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2</v>
      </c>
      <c r="F12" s="52">
        <v>6</v>
      </c>
      <c r="G12" s="52">
        <v>7</v>
      </c>
      <c r="H12" s="52">
        <v>9</v>
      </c>
      <c r="I12" s="52">
        <v>9</v>
      </c>
      <c r="J12" s="52">
        <v>15</v>
      </c>
      <c r="K12" s="52">
        <v>26</v>
      </c>
      <c r="L12" s="52">
        <v>41</v>
      </c>
      <c r="M12" s="52">
        <v>55</v>
      </c>
      <c r="N12" s="52">
        <v>80</v>
      </c>
      <c r="O12" s="52">
        <v>85</v>
      </c>
      <c r="P12" s="52">
        <v>127</v>
      </c>
      <c r="Q12" s="52">
        <v>144</v>
      </c>
      <c r="R12" s="52">
        <v>193</v>
      </c>
      <c r="S12" s="52">
        <v>189</v>
      </c>
      <c r="T12" s="52">
        <v>186</v>
      </c>
      <c r="U12" s="52">
        <v>174</v>
      </c>
      <c r="V12" s="52">
        <v>162</v>
      </c>
      <c r="W12" s="52">
        <v>239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469</v>
      </c>
      <c r="F13" s="52">
        <v>1094</v>
      </c>
      <c r="G13" s="52">
        <v>1404</v>
      </c>
      <c r="H13" s="52">
        <v>1603</v>
      </c>
      <c r="I13" s="52">
        <v>1781</v>
      </c>
      <c r="J13" s="52">
        <v>2218</v>
      </c>
      <c r="K13" s="52">
        <v>2543</v>
      </c>
      <c r="L13" s="52">
        <v>3882</v>
      </c>
      <c r="M13" s="52">
        <v>4139</v>
      </c>
      <c r="N13" s="52">
        <v>4593</v>
      </c>
      <c r="O13" s="52">
        <v>4484</v>
      </c>
      <c r="P13" s="52">
        <v>4227</v>
      </c>
      <c r="Q13" s="52">
        <v>3781</v>
      </c>
      <c r="R13" s="52">
        <v>3596</v>
      </c>
      <c r="S13" s="52">
        <v>3341</v>
      </c>
      <c r="T13" s="52">
        <v>3195</v>
      </c>
      <c r="U13" s="52">
        <v>3064</v>
      </c>
      <c r="V13" s="52">
        <v>3621</v>
      </c>
      <c r="W13" s="52">
        <v>3283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648</v>
      </c>
      <c r="F14" s="52">
        <v>844</v>
      </c>
      <c r="G14" s="52">
        <v>1064</v>
      </c>
      <c r="H14" s="52">
        <v>1238</v>
      </c>
      <c r="I14" s="52">
        <v>1575</v>
      </c>
      <c r="J14" s="52">
        <v>2196</v>
      </c>
      <c r="K14" s="52">
        <v>3689</v>
      </c>
      <c r="L14" s="52">
        <v>4749</v>
      </c>
      <c r="M14" s="52">
        <v>6459</v>
      </c>
      <c r="N14" s="52">
        <v>7309</v>
      </c>
      <c r="O14" s="52">
        <v>7716</v>
      </c>
      <c r="P14" s="52">
        <v>9006</v>
      </c>
      <c r="Q14" s="52">
        <v>10635</v>
      </c>
      <c r="R14" s="52">
        <v>11937</v>
      </c>
      <c r="S14" s="52">
        <v>11896</v>
      </c>
      <c r="T14" s="52">
        <v>12326</v>
      </c>
      <c r="U14" s="52">
        <v>12792</v>
      </c>
      <c r="V14" s="52">
        <v>13445</v>
      </c>
      <c r="W14" s="52">
        <v>16657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1843</v>
      </c>
      <c r="F17" s="36">
        <v>3198</v>
      </c>
      <c r="G17" s="36">
        <v>4071</v>
      </c>
      <c r="H17" s="36">
        <v>4686</v>
      </c>
      <c r="I17" s="36">
        <v>5530</v>
      </c>
      <c r="J17" s="36">
        <v>7273</v>
      </c>
      <c r="K17" s="36">
        <v>10269</v>
      </c>
      <c r="L17" s="36">
        <v>14328</v>
      </c>
      <c r="M17" s="36">
        <v>17946</v>
      </c>
      <c r="N17" s="36">
        <v>20832</v>
      </c>
      <c r="O17" s="36">
        <v>22159</v>
      </c>
      <c r="P17" s="36">
        <v>24439</v>
      </c>
      <c r="Q17" s="36">
        <v>26786</v>
      </c>
      <c r="R17" s="36">
        <v>28108</v>
      </c>
      <c r="S17" s="36">
        <v>28052</v>
      </c>
      <c r="T17" s="36">
        <v>28540</v>
      </c>
      <c r="U17" s="36">
        <v>29006</v>
      </c>
      <c r="V17" s="36">
        <v>30335</v>
      </c>
      <c r="W17" s="36">
        <v>33861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3</v>
      </c>
      <c r="H21" s="52">
        <v>12</v>
      </c>
      <c r="I21" s="52">
        <v>24</v>
      </c>
      <c r="J21" s="52">
        <v>45</v>
      </c>
      <c r="K21" s="52">
        <v>73</v>
      </c>
      <c r="L21" s="52">
        <v>115</v>
      </c>
      <c r="M21" s="52">
        <v>169</v>
      </c>
      <c r="N21" s="52">
        <v>243</v>
      </c>
      <c r="O21" s="52">
        <v>348</v>
      </c>
      <c r="P21" s="52">
        <v>484</v>
      </c>
      <c r="Q21" s="52">
        <v>652</v>
      </c>
      <c r="R21" s="52">
        <v>862</v>
      </c>
      <c r="S21" s="52">
        <v>1109</v>
      </c>
      <c r="T21" s="52">
        <v>1404</v>
      </c>
      <c r="U21" s="52">
        <v>1747</v>
      </c>
      <c r="V21" s="52">
        <v>1765</v>
      </c>
      <c r="W21" s="52">
        <v>1900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2</v>
      </c>
      <c r="I23" s="52">
        <v>3</v>
      </c>
      <c r="J23" s="52">
        <v>10</v>
      </c>
      <c r="K23" s="52">
        <v>19</v>
      </c>
      <c r="L23" s="52">
        <v>32</v>
      </c>
      <c r="M23" s="52">
        <v>50</v>
      </c>
      <c r="N23" s="52">
        <v>72</v>
      </c>
      <c r="O23" s="52">
        <v>83</v>
      </c>
      <c r="P23" s="52">
        <v>88</v>
      </c>
      <c r="Q23" s="52">
        <v>99</v>
      </c>
      <c r="R23" s="52">
        <v>140</v>
      </c>
      <c r="S23" s="52">
        <v>180</v>
      </c>
      <c r="T23" s="52">
        <v>219</v>
      </c>
      <c r="U23" s="52">
        <v>237</v>
      </c>
      <c r="V23" s="52">
        <v>241</v>
      </c>
      <c r="W23" s="52">
        <v>201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1</v>
      </c>
      <c r="H25" s="52">
        <v>5</v>
      </c>
      <c r="I25" s="52">
        <v>9</v>
      </c>
      <c r="J25" s="52">
        <v>18</v>
      </c>
      <c r="K25" s="52">
        <v>28</v>
      </c>
      <c r="L25" s="52">
        <v>44</v>
      </c>
      <c r="M25" s="52">
        <v>63</v>
      </c>
      <c r="N25" s="52">
        <v>150</v>
      </c>
      <c r="O25" s="52">
        <v>221</v>
      </c>
      <c r="P25" s="52">
        <v>316</v>
      </c>
      <c r="Q25" s="52">
        <v>417</v>
      </c>
      <c r="R25" s="52">
        <v>551</v>
      </c>
      <c r="S25" s="52">
        <v>717</v>
      </c>
      <c r="T25" s="52">
        <v>922</v>
      </c>
      <c r="U25" s="52">
        <v>1170</v>
      </c>
      <c r="V25" s="52">
        <v>1124</v>
      </c>
      <c r="W25" s="52">
        <v>1126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1</v>
      </c>
      <c r="P26" s="52">
        <v>0</v>
      </c>
      <c r="Q26" s="52">
        <v>0</v>
      </c>
      <c r="R26" s="52">
        <v>3</v>
      </c>
      <c r="S26" s="52">
        <v>4</v>
      </c>
      <c r="T26" s="52">
        <v>3</v>
      </c>
      <c r="U26" s="52">
        <v>12</v>
      </c>
      <c r="V26" s="52">
        <v>12</v>
      </c>
      <c r="W26" s="52">
        <v>9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1</v>
      </c>
      <c r="G27" s="52">
        <v>7</v>
      </c>
      <c r="H27" s="52">
        <v>27</v>
      </c>
      <c r="I27" s="52">
        <v>60</v>
      </c>
      <c r="J27" s="52">
        <v>117</v>
      </c>
      <c r="K27" s="52">
        <v>194</v>
      </c>
      <c r="L27" s="52">
        <v>298</v>
      </c>
      <c r="M27" s="52">
        <v>439</v>
      </c>
      <c r="N27" s="52">
        <v>437</v>
      </c>
      <c r="O27" s="52">
        <v>382</v>
      </c>
      <c r="P27" s="52">
        <v>456</v>
      </c>
      <c r="Q27" s="52">
        <v>594</v>
      </c>
      <c r="R27" s="52">
        <v>767</v>
      </c>
      <c r="S27" s="52">
        <v>837</v>
      </c>
      <c r="T27" s="52">
        <v>936</v>
      </c>
      <c r="U27" s="52">
        <v>579</v>
      </c>
      <c r="V27" s="52">
        <v>508</v>
      </c>
      <c r="W27" s="52">
        <v>338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9</v>
      </c>
      <c r="H28" s="52">
        <v>27</v>
      </c>
      <c r="I28" s="52">
        <v>57</v>
      </c>
      <c r="J28" s="52">
        <v>105</v>
      </c>
      <c r="K28" s="52">
        <v>169</v>
      </c>
      <c r="L28" s="52">
        <v>267</v>
      </c>
      <c r="M28" s="52">
        <v>403</v>
      </c>
      <c r="N28" s="52">
        <v>342</v>
      </c>
      <c r="O28" s="52">
        <v>491</v>
      </c>
      <c r="P28" s="52">
        <v>697</v>
      </c>
      <c r="Q28" s="52">
        <v>985</v>
      </c>
      <c r="R28" s="52">
        <v>1304</v>
      </c>
      <c r="S28" s="52">
        <v>1602</v>
      </c>
      <c r="T28" s="52">
        <v>1612</v>
      </c>
      <c r="U28" s="52">
        <v>1761</v>
      </c>
      <c r="V28" s="52">
        <v>1634</v>
      </c>
      <c r="W28" s="52">
        <v>1843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3</v>
      </c>
      <c r="G31" s="36">
        <v>28</v>
      </c>
      <c r="H31" s="36">
        <v>89</v>
      </c>
      <c r="I31" s="36">
        <v>197</v>
      </c>
      <c r="J31" s="36">
        <v>361</v>
      </c>
      <c r="K31" s="36">
        <v>597</v>
      </c>
      <c r="L31" s="36">
        <v>930</v>
      </c>
      <c r="M31" s="36">
        <v>1400</v>
      </c>
      <c r="N31" s="36">
        <v>1313</v>
      </c>
      <c r="O31" s="36">
        <v>1475</v>
      </c>
      <c r="P31" s="36">
        <v>1906</v>
      </c>
      <c r="Q31" s="36">
        <v>2631</v>
      </c>
      <c r="R31" s="36">
        <v>3542</v>
      </c>
      <c r="S31" s="36">
        <v>4263</v>
      </c>
      <c r="T31" s="36">
        <v>4581</v>
      </c>
      <c r="U31" s="36">
        <v>4501</v>
      </c>
      <c r="V31" s="36">
        <v>4129</v>
      </c>
      <c r="W31" s="36">
        <v>4040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1843</v>
      </c>
      <c r="F35" s="52">
        <v>1355</v>
      </c>
      <c r="G35" s="52">
        <v>876</v>
      </c>
      <c r="H35" s="52">
        <v>627</v>
      </c>
      <c r="I35" s="52">
        <v>868</v>
      </c>
      <c r="J35" s="52">
        <v>1788</v>
      </c>
      <c r="K35" s="52">
        <v>3069</v>
      </c>
      <c r="L35" s="52">
        <v>4174</v>
      </c>
      <c r="M35" s="52">
        <v>3787</v>
      </c>
      <c r="N35" s="52">
        <v>3129</v>
      </c>
      <c r="O35" s="52">
        <v>1675</v>
      </c>
      <c r="P35" s="52">
        <v>2764</v>
      </c>
      <c r="Q35" s="52">
        <v>2999</v>
      </c>
      <c r="R35" s="52">
        <v>2184</v>
      </c>
      <c r="S35" s="52">
        <v>1053</v>
      </c>
      <c r="T35" s="52">
        <v>1892</v>
      </c>
      <c r="U35" s="52">
        <v>2213</v>
      </c>
      <c r="V35" s="52">
        <v>3094</v>
      </c>
      <c r="W35" s="52">
        <v>5426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13</v>
      </c>
      <c r="F37" s="52">
        <v>56</v>
      </c>
      <c r="G37" s="52">
        <v>84</v>
      </c>
      <c r="H37" s="52">
        <v>82</v>
      </c>
      <c r="I37" s="52">
        <v>51</v>
      </c>
      <c r="J37" s="52">
        <v>67</v>
      </c>
      <c r="K37" s="52">
        <v>99</v>
      </c>
      <c r="L37" s="52">
        <v>181</v>
      </c>
      <c r="M37" s="52">
        <v>239</v>
      </c>
      <c r="N37" s="52">
        <v>273</v>
      </c>
      <c r="O37" s="52">
        <v>254</v>
      </c>
      <c r="P37" s="52">
        <v>165</v>
      </c>
      <c r="Q37" s="52">
        <v>204</v>
      </c>
      <c r="R37" s="52">
        <v>224</v>
      </c>
      <c r="S37" s="52">
        <v>209</v>
      </c>
      <c r="T37" s="52">
        <v>141</v>
      </c>
      <c r="U37" s="52">
        <v>130</v>
      </c>
      <c r="V37" s="52">
        <v>186</v>
      </c>
      <c r="W37" s="52">
        <v>237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724</v>
      </c>
      <c r="F39" s="52">
        <v>530</v>
      </c>
      <c r="G39" s="52">
        <v>343</v>
      </c>
      <c r="H39" s="52">
        <v>245</v>
      </c>
      <c r="I39" s="52">
        <v>338</v>
      </c>
      <c r="J39" s="52">
        <v>697</v>
      </c>
      <c r="K39" s="52">
        <v>1195</v>
      </c>
      <c r="L39" s="52">
        <v>1689</v>
      </c>
      <c r="M39" s="52">
        <v>1700</v>
      </c>
      <c r="N39" s="52">
        <v>1707</v>
      </c>
      <c r="O39" s="52">
        <v>1245</v>
      </c>
      <c r="P39" s="52">
        <v>1521</v>
      </c>
      <c r="Q39" s="52">
        <v>1564</v>
      </c>
      <c r="R39" s="52">
        <v>707</v>
      </c>
      <c r="S39" s="52">
        <v>961</v>
      </c>
      <c r="T39" s="52">
        <v>1129</v>
      </c>
      <c r="U39" s="52">
        <v>1313</v>
      </c>
      <c r="V39" s="52">
        <v>1255</v>
      </c>
      <c r="W39" s="52">
        <v>1701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2</v>
      </c>
      <c r="F40" s="52">
        <v>4</v>
      </c>
      <c r="G40" s="52">
        <v>1</v>
      </c>
      <c r="H40" s="52">
        <v>2</v>
      </c>
      <c r="I40" s="52">
        <v>0</v>
      </c>
      <c r="J40" s="52">
        <v>6</v>
      </c>
      <c r="K40" s="52">
        <v>11</v>
      </c>
      <c r="L40" s="52">
        <v>15</v>
      </c>
      <c r="M40" s="52">
        <v>14</v>
      </c>
      <c r="N40" s="52">
        <v>25</v>
      </c>
      <c r="O40" s="52">
        <v>6</v>
      </c>
      <c r="P40" s="52">
        <v>42</v>
      </c>
      <c r="Q40" s="52">
        <v>17</v>
      </c>
      <c r="R40" s="52">
        <v>52</v>
      </c>
      <c r="S40" s="52">
        <v>0</v>
      </c>
      <c r="T40" s="52">
        <v>0</v>
      </c>
      <c r="U40" s="52">
        <v>0</v>
      </c>
      <c r="V40" s="52">
        <v>0</v>
      </c>
      <c r="W40" s="52">
        <v>86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469</v>
      </c>
      <c r="F41" s="52">
        <v>626</v>
      </c>
      <c r="G41" s="52">
        <v>317</v>
      </c>
      <c r="H41" s="52">
        <v>226</v>
      </c>
      <c r="I41" s="52">
        <v>238</v>
      </c>
      <c r="J41" s="52">
        <v>554</v>
      </c>
      <c r="K41" s="52">
        <v>519</v>
      </c>
      <c r="L41" s="52">
        <v>1637</v>
      </c>
      <c r="M41" s="52">
        <v>696</v>
      </c>
      <c r="N41" s="52">
        <v>891</v>
      </c>
      <c r="O41" s="52">
        <v>273</v>
      </c>
      <c r="P41" s="52">
        <v>199</v>
      </c>
      <c r="Q41" s="52">
        <v>148</v>
      </c>
      <c r="R41" s="52">
        <v>582</v>
      </c>
      <c r="S41" s="52">
        <v>582</v>
      </c>
      <c r="T41" s="52">
        <v>790</v>
      </c>
      <c r="U41" s="52">
        <v>448</v>
      </c>
      <c r="V41" s="52">
        <v>1065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648</v>
      </c>
      <c r="F42" s="52">
        <v>197</v>
      </c>
      <c r="G42" s="52">
        <v>229</v>
      </c>
      <c r="H42" s="52">
        <v>201</v>
      </c>
      <c r="I42" s="52">
        <v>394</v>
      </c>
      <c r="J42" s="52">
        <v>726</v>
      </c>
      <c r="K42" s="52">
        <v>1662</v>
      </c>
      <c r="L42" s="52">
        <v>1327</v>
      </c>
      <c r="M42" s="52">
        <v>2113</v>
      </c>
      <c r="N42" s="52">
        <v>1192</v>
      </c>
      <c r="O42" s="52">
        <v>898</v>
      </c>
      <c r="P42" s="52">
        <v>1987</v>
      </c>
      <c r="Q42" s="52">
        <v>2614</v>
      </c>
      <c r="R42" s="52">
        <v>2606</v>
      </c>
      <c r="S42" s="52">
        <v>1561</v>
      </c>
      <c r="T42" s="52">
        <v>2042</v>
      </c>
      <c r="U42" s="52">
        <v>2227</v>
      </c>
      <c r="V42" s="52">
        <v>2287</v>
      </c>
      <c r="W42" s="52">
        <v>5055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1843</v>
      </c>
      <c r="F45" s="36">
        <v>1358</v>
      </c>
      <c r="G45" s="36">
        <v>901</v>
      </c>
      <c r="H45" s="36">
        <v>704</v>
      </c>
      <c r="I45" s="36">
        <v>1041</v>
      </c>
      <c r="J45" s="36">
        <v>2104</v>
      </c>
      <c r="K45" s="36">
        <v>3593</v>
      </c>
      <c r="L45" s="36">
        <v>4989</v>
      </c>
      <c r="M45" s="36">
        <v>5018</v>
      </c>
      <c r="N45" s="36">
        <v>4199</v>
      </c>
      <c r="O45" s="36">
        <v>2802</v>
      </c>
      <c r="P45" s="36">
        <v>4186</v>
      </c>
      <c r="Q45" s="36">
        <v>4978</v>
      </c>
      <c r="R45" s="36">
        <v>4864</v>
      </c>
      <c r="S45" s="36">
        <v>4207</v>
      </c>
      <c r="T45" s="36">
        <v>5069</v>
      </c>
      <c r="U45" s="36">
        <v>4967</v>
      </c>
      <c r="V45" s="36">
        <v>5458</v>
      </c>
      <c r="W45" s="36">
        <v>7566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605</v>
      </c>
      <c r="F49" s="52">
        <v>431</v>
      </c>
      <c r="G49" s="52">
        <v>274</v>
      </c>
      <c r="H49" s="52">
        <v>221</v>
      </c>
      <c r="I49" s="52">
        <v>289</v>
      </c>
      <c r="J49" s="52">
        <v>632</v>
      </c>
      <c r="K49" s="52">
        <v>854</v>
      </c>
      <c r="L49" s="52">
        <v>1228</v>
      </c>
      <c r="M49" s="52">
        <v>1060</v>
      </c>
      <c r="N49" s="52">
        <v>829</v>
      </c>
      <c r="O49" s="52">
        <v>412</v>
      </c>
      <c r="P49" s="52">
        <v>1524</v>
      </c>
      <c r="Q49" s="52">
        <v>1571</v>
      </c>
      <c r="R49" s="52">
        <v>858</v>
      </c>
      <c r="S49" s="52">
        <v>366</v>
      </c>
      <c r="T49" s="52">
        <v>624</v>
      </c>
      <c r="U49" s="52">
        <v>663</v>
      </c>
      <c r="V49" s="52">
        <v>873</v>
      </c>
      <c r="W49" s="52">
        <v>1369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12</v>
      </c>
      <c r="F51" s="52">
        <v>19</v>
      </c>
      <c r="G51" s="52">
        <v>13</v>
      </c>
      <c r="H51" s="52">
        <v>17</v>
      </c>
      <c r="I51" s="52">
        <v>19</v>
      </c>
      <c r="J51" s="52">
        <v>39</v>
      </c>
      <c r="K51" s="52">
        <v>39</v>
      </c>
      <c r="L51" s="52">
        <v>63</v>
      </c>
      <c r="M51" s="52">
        <v>44</v>
      </c>
      <c r="N51" s="52">
        <v>32</v>
      </c>
      <c r="O51" s="52">
        <v>14</v>
      </c>
      <c r="P51" s="52">
        <v>21</v>
      </c>
      <c r="Q51" s="52">
        <v>20</v>
      </c>
      <c r="R51" s="52">
        <v>7</v>
      </c>
      <c r="S51" s="52">
        <v>5</v>
      </c>
      <c r="T51" s="52">
        <v>10</v>
      </c>
      <c r="U51" s="52">
        <v>12</v>
      </c>
      <c r="V51" s="52">
        <v>23</v>
      </c>
      <c r="W51" s="52">
        <v>23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237</v>
      </c>
      <c r="F53" s="52">
        <v>168</v>
      </c>
      <c r="G53" s="52">
        <v>103</v>
      </c>
      <c r="H53" s="52">
        <v>70</v>
      </c>
      <c r="I53" s="52">
        <v>79</v>
      </c>
      <c r="J53" s="52">
        <v>178</v>
      </c>
      <c r="K53" s="52">
        <v>245</v>
      </c>
      <c r="L53" s="52">
        <v>362</v>
      </c>
      <c r="M53" s="52">
        <v>321</v>
      </c>
      <c r="N53" s="52">
        <v>311</v>
      </c>
      <c r="O53" s="52">
        <v>164</v>
      </c>
      <c r="P53" s="52">
        <v>438</v>
      </c>
      <c r="Q53" s="52">
        <v>359</v>
      </c>
      <c r="R53" s="52">
        <v>75</v>
      </c>
      <c r="S53" s="52">
        <v>59</v>
      </c>
      <c r="T53" s="52">
        <v>98</v>
      </c>
      <c r="U53" s="52">
        <v>136</v>
      </c>
      <c r="V53" s="52">
        <v>160</v>
      </c>
      <c r="W53" s="52">
        <v>254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0</v>
      </c>
      <c r="H54" s="52">
        <v>1</v>
      </c>
      <c r="I54" s="52">
        <v>0</v>
      </c>
      <c r="J54" s="52">
        <v>2</v>
      </c>
      <c r="K54" s="52">
        <v>2</v>
      </c>
      <c r="L54" s="52">
        <v>4</v>
      </c>
      <c r="M54" s="52">
        <v>3</v>
      </c>
      <c r="N54" s="52">
        <v>5</v>
      </c>
      <c r="O54" s="52">
        <v>1</v>
      </c>
      <c r="P54" s="52">
        <v>12</v>
      </c>
      <c r="Q54" s="52">
        <v>4</v>
      </c>
      <c r="R54" s="52">
        <v>6</v>
      </c>
      <c r="S54" s="52">
        <v>0</v>
      </c>
      <c r="T54" s="52">
        <v>0</v>
      </c>
      <c r="U54" s="52">
        <v>0</v>
      </c>
      <c r="V54" s="52">
        <v>0</v>
      </c>
      <c r="W54" s="52">
        <v>14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154</v>
      </c>
      <c r="F55" s="52">
        <v>199</v>
      </c>
      <c r="G55" s="52">
        <v>99</v>
      </c>
      <c r="H55" s="52">
        <v>79</v>
      </c>
      <c r="I55" s="52">
        <v>79</v>
      </c>
      <c r="J55" s="52">
        <v>196</v>
      </c>
      <c r="K55" s="52">
        <v>145</v>
      </c>
      <c r="L55" s="52">
        <v>476</v>
      </c>
      <c r="M55" s="52">
        <v>183</v>
      </c>
      <c r="N55" s="52">
        <v>220</v>
      </c>
      <c r="O55" s="52">
        <v>58</v>
      </c>
      <c r="P55" s="52">
        <v>98</v>
      </c>
      <c r="Q55" s="52">
        <v>64</v>
      </c>
      <c r="R55" s="52">
        <v>142</v>
      </c>
      <c r="S55" s="52">
        <v>83</v>
      </c>
      <c r="T55" s="52">
        <v>147</v>
      </c>
      <c r="U55" s="52">
        <v>90</v>
      </c>
      <c r="V55" s="52">
        <v>227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213</v>
      </c>
      <c r="F56" s="52">
        <v>63</v>
      </c>
      <c r="G56" s="52">
        <v>72</v>
      </c>
      <c r="H56" s="52">
        <v>71</v>
      </c>
      <c r="I56" s="52">
        <v>131</v>
      </c>
      <c r="J56" s="52">
        <v>256</v>
      </c>
      <c r="K56" s="52">
        <v>462</v>
      </c>
      <c r="L56" s="52">
        <v>386</v>
      </c>
      <c r="M56" s="52">
        <v>553</v>
      </c>
      <c r="N56" s="52">
        <v>293</v>
      </c>
      <c r="O56" s="52">
        <v>189</v>
      </c>
      <c r="P56" s="52">
        <v>976</v>
      </c>
      <c r="Q56" s="52">
        <v>1144</v>
      </c>
      <c r="R56" s="52">
        <v>635</v>
      </c>
      <c r="S56" s="52">
        <v>224</v>
      </c>
      <c r="T56" s="52">
        <v>379</v>
      </c>
      <c r="U56" s="52">
        <v>437</v>
      </c>
      <c r="V56" s="52">
        <v>486</v>
      </c>
      <c r="W56" s="52">
        <v>1101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605</v>
      </c>
      <c r="F59" s="36">
        <v>431</v>
      </c>
      <c r="G59" s="36">
        <v>274</v>
      </c>
      <c r="H59" s="36">
        <v>221</v>
      </c>
      <c r="I59" s="36">
        <v>289</v>
      </c>
      <c r="J59" s="36">
        <v>632</v>
      </c>
      <c r="K59" s="36">
        <v>854</v>
      </c>
      <c r="L59" s="36">
        <v>1228</v>
      </c>
      <c r="M59" s="36">
        <v>1060</v>
      </c>
      <c r="N59" s="36">
        <v>829</v>
      </c>
      <c r="O59" s="36">
        <v>412</v>
      </c>
      <c r="P59" s="36">
        <v>1524</v>
      </c>
      <c r="Q59" s="36">
        <v>1571</v>
      </c>
      <c r="R59" s="36">
        <v>858</v>
      </c>
      <c r="S59" s="36">
        <v>366</v>
      </c>
      <c r="T59" s="36">
        <v>624</v>
      </c>
      <c r="U59" s="36">
        <v>663</v>
      </c>
      <c r="V59" s="36">
        <v>873</v>
      </c>
      <c r="W59" s="36">
        <v>1369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1238</v>
      </c>
      <c r="F63" s="52">
        <v>924</v>
      </c>
      <c r="G63" s="52">
        <v>602</v>
      </c>
      <c r="H63" s="52">
        <v>406</v>
      </c>
      <c r="I63" s="52">
        <v>579</v>
      </c>
      <c r="J63" s="52">
        <v>1156</v>
      </c>
      <c r="K63" s="52">
        <v>2215</v>
      </c>
      <c r="L63" s="52">
        <v>2946</v>
      </c>
      <c r="M63" s="52">
        <v>2727</v>
      </c>
      <c r="N63" s="52">
        <v>2300</v>
      </c>
      <c r="O63" s="52">
        <v>1263</v>
      </c>
      <c r="P63" s="52">
        <v>1240</v>
      </c>
      <c r="Q63" s="52">
        <v>1428</v>
      </c>
      <c r="R63" s="52">
        <v>1326</v>
      </c>
      <c r="S63" s="52">
        <v>687</v>
      </c>
      <c r="T63" s="52">
        <v>1268</v>
      </c>
      <c r="U63" s="52">
        <v>1550</v>
      </c>
      <c r="V63" s="52">
        <v>2221</v>
      </c>
      <c r="W63" s="52">
        <v>4057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37</v>
      </c>
      <c r="G65" s="52">
        <v>71</v>
      </c>
      <c r="H65" s="52">
        <v>65</v>
      </c>
      <c r="I65" s="52">
        <v>32</v>
      </c>
      <c r="J65" s="52">
        <v>28</v>
      </c>
      <c r="K65" s="52">
        <v>60</v>
      </c>
      <c r="L65" s="52">
        <v>118</v>
      </c>
      <c r="M65" s="52">
        <v>195</v>
      </c>
      <c r="N65" s="52">
        <v>241</v>
      </c>
      <c r="O65" s="52">
        <v>240</v>
      </c>
      <c r="P65" s="52">
        <v>144</v>
      </c>
      <c r="Q65" s="52">
        <v>184</v>
      </c>
      <c r="R65" s="52">
        <v>217</v>
      </c>
      <c r="S65" s="52">
        <v>204</v>
      </c>
      <c r="T65" s="52">
        <v>131</v>
      </c>
      <c r="U65" s="52">
        <v>118</v>
      </c>
      <c r="V65" s="52">
        <v>163</v>
      </c>
      <c r="W65" s="52">
        <v>214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487</v>
      </c>
      <c r="F67" s="52">
        <f t="shared" si="0"/>
        <v>362</v>
      </c>
      <c r="G67" s="52">
        <f t="shared" si="0"/>
        <v>240</v>
      </c>
      <c r="H67" s="52">
        <f t="shared" si="0"/>
        <v>175</v>
      </c>
      <c r="I67" s="52">
        <f t="shared" si="0"/>
        <v>259</v>
      </c>
      <c r="J67" s="52">
        <f t="shared" si="0"/>
        <v>519</v>
      </c>
      <c r="K67" s="52">
        <f t="shared" si="0"/>
        <v>950</v>
      </c>
      <c r="L67" s="52">
        <f t="shared" si="0"/>
        <v>1327</v>
      </c>
      <c r="M67" s="52">
        <f t="shared" si="0"/>
        <v>1379</v>
      </c>
      <c r="N67" s="52">
        <f t="shared" si="0"/>
        <v>1396</v>
      </c>
      <c r="O67" s="52">
        <f t="shared" si="0"/>
        <v>1081</v>
      </c>
      <c r="P67" s="52">
        <f t="shared" si="0"/>
        <v>1083</v>
      </c>
      <c r="Q67" s="52">
        <f t="shared" si="0"/>
        <v>1205</v>
      </c>
      <c r="R67" s="52">
        <f t="shared" ref="R67:V67" si="1">R39-R53</f>
        <v>632</v>
      </c>
      <c r="S67" s="52">
        <f t="shared" si="1"/>
        <v>902</v>
      </c>
      <c r="T67" s="52">
        <f t="shared" si="1"/>
        <v>1031</v>
      </c>
      <c r="U67" s="52">
        <f t="shared" si="1"/>
        <v>1177</v>
      </c>
      <c r="V67" s="52">
        <f t="shared" si="1"/>
        <v>1095</v>
      </c>
      <c r="W67" s="52">
        <f t="shared" ref="W67" si="2">W39-W53</f>
        <v>1447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3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4</v>
      </c>
      <c r="K68" s="52">
        <f t="shared" si="3"/>
        <v>9</v>
      </c>
      <c r="L68" s="52">
        <f t="shared" si="3"/>
        <v>11</v>
      </c>
      <c r="M68" s="52">
        <f t="shared" si="3"/>
        <v>11</v>
      </c>
      <c r="N68" s="52">
        <f t="shared" si="3"/>
        <v>20</v>
      </c>
      <c r="O68" s="52">
        <f t="shared" si="3"/>
        <v>5</v>
      </c>
      <c r="P68" s="52">
        <f t="shared" si="3"/>
        <v>30</v>
      </c>
      <c r="Q68" s="52">
        <f t="shared" si="3"/>
        <v>13</v>
      </c>
      <c r="R68" s="52">
        <f t="shared" ref="R68:V68" si="4">R40-R54</f>
        <v>46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72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315</v>
      </c>
      <c r="F69" s="52">
        <f t="shared" si="6"/>
        <v>427</v>
      </c>
      <c r="G69" s="52">
        <f t="shared" si="6"/>
        <v>218</v>
      </c>
      <c r="H69" s="52">
        <f t="shared" si="6"/>
        <v>147</v>
      </c>
      <c r="I69" s="52">
        <f t="shared" si="6"/>
        <v>159</v>
      </c>
      <c r="J69" s="52">
        <f t="shared" si="6"/>
        <v>358</v>
      </c>
      <c r="K69" s="52">
        <f t="shared" si="6"/>
        <v>374</v>
      </c>
      <c r="L69" s="52">
        <f t="shared" si="6"/>
        <v>1161</v>
      </c>
      <c r="M69" s="52">
        <f t="shared" si="6"/>
        <v>513</v>
      </c>
      <c r="N69" s="52">
        <f t="shared" si="6"/>
        <v>671</v>
      </c>
      <c r="O69" s="52">
        <f t="shared" si="6"/>
        <v>215</v>
      </c>
      <c r="P69" s="52">
        <f t="shared" si="6"/>
        <v>101</v>
      </c>
      <c r="Q69" s="52">
        <f t="shared" si="6"/>
        <v>84</v>
      </c>
      <c r="R69" s="52">
        <f t="shared" ref="R69:V69" si="7">R41-R55</f>
        <v>440</v>
      </c>
      <c r="S69" s="52">
        <f t="shared" si="7"/>
        <v>499</v>
      </c>
      <c r="T69" s="52">
        <f t="shared" si="7"/>
        <v>643</v>
      </c>
      <c r="U69" s="52">
        <f t="shared" si="7"/>
        <v>358</v>
      </c>
      <c r="V69" s="52">
        <f t="shared" si="7"/>
        <v>838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435</v>
      </c>
      <c r="F70" s="52">
        <f t="shared" si="9"/>
        <v>134</v>
      </c>
      <c r="G70" s="52">
        <f t="shared" si="9"/>
        <v>157</v>
      </c>
      <c r="H70" s="52">
        <f t="shared" si="9"/>
        <v>130</v>
      </c>
      <c r="I70" s="52">
        <f t="shared" si="9"/>
        <v>263</v>
      </c>
      <c r="J70" s="52">
        <f t="shared" si="9"/>
        <v>470</v>
      </c>
      <c r="K70" s="52">
        <f t="shared" si="9"/>
        <v>1200</v>
      </c>
      <c r="L70" s="52">
        <f t="shared" si="9"/>
        <v>941</v>
      </c>
      <c r="M70" s="52">
        <f t="shared" si="9"/>
        <v>1560</v>
      </c>
      <c r="N70" s="52">
        <f t="shared" si="9"/>
        <v>899</v>
      </c>
      <c r="O70" s="52">
        <f t="shared" si="9"/>
        <v>709</v>
      </c>
      <c r="P70" s="52">
        <f t="shared" si="9"/>
        <v>1011</v>
      </c>
      <c r="Q70" s="52">
        <f t="shared" si="9"/>
        <v>1470</v>
      </c>
      <c r="R70" s="52">
        <f t="shared" ref="R70:V70" si="10">R42-R56</f>
        <v>1971</v>
      </c>
      <c r="S70" s="52">
        <f t="shared" si="10"/>
        <v>1337</v>
      </c>
      <c r="T70" s="52">
        <f t="shared" si="10"/>
        <v>1663</v>
      </c>
      <c r="U70" s="52">
        <f t="shared" si="10"/>
        <v>1790</v>
      </c>
      <c r="V70" s="52">
        <f t="shared" si="10"/>
        <v>1801</v>
      </c>
      <c r="W70" s="52">
        <f t="shared" ref="W70" si="11">W42-W56</f>
        <v>3954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1238</v>
      </c>
      <c r="F73" s="36">
        <v>927</v>
      </c>
      <c r="G73" s="36">
        <v>627</v>
      </c>
      <c r="H73" s="36">
        <v>483</v>
      </c>
      <c r="I73" s="36">
        <v>752</v>
      </c>
      <c r="J73" s="36">
        <v>1472</v>
      </c>
      <c r="K73" s="36">
        <v>2739</v>
      </c>
      <c r="L73" s="36">
        <v>3761</v>
      </c>
      <c r="M73" s="36">
        <v>3958</v>
      </c>
      <c r="N73" s="36">
        <v>3370</v>
      </c>
      <c r="O73" s="36">
        <v>2390</v>
      </c>
      <c r="P73" s="36">
        <v>2662</v>
      </c>
      <c r="Q73" s="36">
        <v>3407</v>
      </c>
      <c r="R73" s="36">
        <v>4006</v>
      </c>
      <c r="S73" s="36">
        <v>3841</v>
      </c>
      <c r="T73" s="36">
        <v>4445</v>
      </c>
      <c r="U73" s="36">
        <v>4304</v>
      </c>
      <c r="V73" s="36">
        <v>4585</v>
      </c>
      <c r="W73" s="36">
        <v>6197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110</v>
      </c>
      <c r="I79" s="52">
        <f>RES_hhdet_numvin!I107</f>
        <v>286</v>
      </c>
      <c r="J79" s="52">
        <f>RES_hhdet_numvin!J107</f>
        <v>828</v>
      </c>
      <c r="K79" s="52">
        <f>RES_hhdet_numvin!K107</f>
        <v>1776</v>
      </c>
      <c r="L79" s="52">
        <f>RES_hhdet_numvin!L107</f>
        <v>2817</v>
      </c>
      <c r="M79" s="52">
        <f>RES_hhdet_numvin!M107</f>
        <v>2862</v>
      </c>
      <c r="N79" s="52">
        <f>RES_hhdet_numvin!N107</f>
        <v>2573</v>
      </c>
      <c r="O79" s="52">
        <f>RES_hhdet_numvin!O107</f>
        <v>1468</v>
      </c>
      <c r="P79" s="52">
        <f>RES_hhdet_numvin!P107</f>
        <v>2532</v>
      </c>
      <c r="Q79" s="52">
        <f>RES_hhdet_numvin!Q107</f>
        <v>2842</v>
      </c>
      <c r="R79" s="52">
        <f>RES_hhdet_numvin!R107</f>
        <v>2118</v>
      </c>
      <c r="S79" s="52">
        <f>RES_hhdet_numvin!S107</f>
        <v>1037</v>
      </c>
      <c r="T79" s="52">
        <f>RES_hhdet_numvin!T107</f>
        <v>1882</v>
      </c>
      <c r="U79" s="52">
        <f>RES_hhdet_numvin!U107</f>
        <v>2210</v>
      </c>
      <c r="V79" s="52">
        <f>RES_hhdet_numvin!V107</f>
        <v>3094</v>
      </c>
      <c r="W79" s="52">
        <f>RES_hhdet_numvin!W107</f>
        <v>5426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54</v>
      </c>
      <c r="Q82" s="138">
        <f>RES_hhdet_numvin!Q110</f>
        <v>122</v>
      </c>
      <c r="R82" s="138">
        <f>RES_hhdet_numvin!R110</f>
        <v>171</v>
      </c>
      <c r="S82" s="138">
        <f>RES_hhdet_numvin!S110</f>
        <v>186</v>
      </c>
      <c r="T82" s="138">
        <f>RES_hhdet_numvin!T110</f>
        <v>134</v>
      </c>
      <c r="U82" s="138">
        <f>RES_hhdet_numvin!U110</f>
        <v>129</v>
      </c>
      <c r="V82" s="138">
        <f>RES_hhdet_numvin!V110</f>
        <v>186</v>
      </c>
      <c r="W82" s="138">
        <f>RES_hhdet_numvin!W110</f>
        <v>237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18</v>
      </c>
      <c r="I84" s="138">
        <f>RES_hhdet_numvin!I112</f>
        <v>59</v>
      </c>
      <c r="J84" s="138">
        <f>RES_hhdet_numvin!J112</f>
        <v>193</v>
      </c>
      <c r="K84" s="138">
        <f>RES_hhdet_numvin!K112</f>
        <v>445</v>
      </c>
      <c r="L84" s="138">
        <f>RES_hhdet_numvin!L112</f>
        <v>766</v>
      </c>
      <c r="M84" s="138">
        <f>RES_hhdet_numvin!M112</f>
        <v>871</v>
      </c>
      <c r="N84" s="138">
        <f>RES_hhdet_numvin!N112</f>
        <v>1100</v>
      </c>
      <c r="O84" s="138">
        <f>RES_hhdet_numvin!O112</f>
        <v>900</v>
      </c>
      <c r="P84" s="138">
        <f>RES_hhdet_numvin!P112</f>
        <v>1226</v>
      </c>
      <c r="Q84" s="138">
        <f>RES_hhdet_numvin!Q112</f>
        <v>1322</v>
      </c>
      <c r="R84" s="138">
        <f>RES_hhdet_numvin!R112</f>
        <v>618</v>
      </c>
      <c r="S84" s="138">
        <f>RES_hhdet_numvin!S112</f>
        <v>854</v>
      </c>
      <c r="T84" s="138">
        <f>RES_hhdet_numvin!T112</f>
        <v>1069</v>
      </c>
      <c r="U84" s="138">
        <f>RES_hhdet_numvin!U112</f>
        <v>1289</v>
      </c>
      <c r="V84" s="138">
        <f>RES_hhdet_numvin!V112</f>
        <v>1251</v>
      </c>
      <c r="W84" s="138">
        <f>RES_hhdet_numvin!W112</f>
        <v>1701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2</v>
      </c>
      <c r="K85" s="138">
        <f>RES_hhdet_numvin!K113</f>
        <v>4</v>
      </c>
      <c r="L85" s="138">
        <f>RES_hhdet_numvin!L113</f>
        <v>8</v>
      </c>
      <c r="M85" s="138">
        <f>RES_hhdet_numvin!M113</f>
        <v>7</v>
      </c>
      <c r="N85" s="138">
        <f>RES_hhdet_numvin!N113</f>
        <v>18</v>
      </c>
      <c r="O85" s="138">
        <f>RES_hhdet_numvin!O113</f>
        <v>6</v>
      </c>
      <c r="P85" s="138">
        <f>RES_hhdet_numvin!P113</f>
        <v>41</v>
      </c>
      <c r="Q85" s="138">
        <f>RES_hhdet_numvin!Q113</f>
        <v>17</v>
      </c>
      <c r="R85" s="138">
        <f>RES_hhdet_numvin!R113</f>
        <v>50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86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66</v>
      </c>
      <c r="Q88" s="138">
        <f>RES_hhdet_numvin!Q116</f>
        <v>86</v>
      </c>
      <c r="R88" s="138">
        <f>RES_hhdet_numvin!R116</f>
        <v>426</v>
      </c>
      <c r="S88" s="138">
        <f>RES_hhdet_numvin!S116</f>
        <v>485</v>
      </c>
      <c r="T88" s="138">
        <f>RES_hhdet_numvin!T116</f>
        <v>722</v>
      </c>
      <c r="U88" s="138">
        <f>RES_hhdet_numvin!U116</f>
        <v>437</v>
      </c>
      <c r="V88" s="138">
        <f>RES_hhdet_numvin!V116</f>
        <v>1061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639</v>
      </c>
      <c r="Q89" s="138">
        <f>RES_hhdet_numvin!Q117</f>
        <v>1479</v>
      </c>
      <c r="R89" s="138">
        <f>RES_hhdet_numvin!R117</f>
        <v>1890</v>
      </c>
      <c r="S89" s="138">
        <f>RES_hhdet_numvin!S117</f>
        <v>1291</v>
      </c>
      <c r="T89" s="138">
        <f>RES_hhdet_numvin!T117</f>
        <v>1870</v>
      </c>
      <c r="U89" s="138">
        <f>RES_hhdet_numvin!U117</f>
        <v>2156</v>
      </c>
      <c r="V89" s="138">
        <f>RES_hhdet_numvin!V117</f>
        <v>2277</v>
      </c>
      <c r="W89" s="138">
        <f>RES_hhdet_numvin!W117</f>
        <v>5055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1368</v>
      </c>
      <c r="Q94" s="39">
        <f>RES_hhdet_numvin!Q122</f>
        <v>2857</v>
      </c>
      <c r="R94" s="39">
        <f>RES_hhdet_numvin!R122</f>
        <v>3598</v>
      </c>
      <c r="S94" s="39">
        <f>RES_hhdet_numvin!S122</f>
        <v>3551</v>
      </c>
      <c r="T94" s="39">
        <f>RES_hhdet_numvin!T122</f>
        <v>4681</v>
      </c>
      <c r="U94" s="39">
        <f>RES_hhdet_numvin!U122</f>
        <v>4810</v>
      </c>
      <c r="V94" s="39">
        <f>RES_hhdet_numvin!V122</f>
        <v>5430</v>
      </c>
      <c r="W94" s="39">
        <f>RES_hhdet_numvin!W122</f>
        <v>7566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1.8683426575776665</v>
      </c>
      <c r="F98" s="117">
        <f t="shared" si="12"/>
        <v>4.366899170701279</v>
      </c>
      <c r="G98" s="117">
        <f t="shared" si="12"/>
        <v>4.8160938776820688</v>
      </c>
      <c r="H98" s="117">
        <f t="shared" si="12"/>
        <v>5.1792244484321186</v>
      </c>
      <c r="I98" s="117">
        <f t="shared" si="12"/>
        <v>5.1491786725972037</v>
      </c>
      <c r="J98" s="117">
        <f t="shared" si="12"/>
        <v>7.0919598448694607</v>
      </c>
      <c r="K98" s="117">
        <f t="shared" si="12"/>
        <v>10.070882405221916</v>
      </c>
      <c r="L98" s="117">
        <f t="shared" si="12"/>
        <v>16.820416465361017</v>
      </c>
      <c r="M98" s="117">
        <f t="shared" si="12"/>
        <v>19.20197157102811</v>
      </c>
      <c r="N98" s="117">
        <f t="shared" si="12"/>
        <v>24.762485135409271</v>
      </c>
      <c r="O98" s="117">
        <f t="shared" si="12"/>
        <v>25.554924292570412</v>
      </c>
      <c r="P98" s="117">
        <f t="shared" si="12"/>
        <v>24.139766031760924</v>
      </c>
      <c r="Q98" s="117">
        <f t="shared" si="12"/>
        <v>27.114448515546911</v>
      </c>
      <c r="R98" s="117">
        <f t="shared" ref="R98:V98" si="13">R99+R102+R104+R113</f>
        <v>34.129663807043457</v>
      </c>
      <c r="S98" s="117">
        <f t="shared" si="13"/>
        <v>32.413370471254503</v>
      </c>
      <c r="T98" s="117">
        <f t="shared" si="13"/>
        <v>27.649011926315296</v>
      </c>
      <c r="U98" s="117">
        <f t="shared" si="13"/>
        <v>29.931983060206289</v>
      </c>
      <c r="V98" s="117">
        <f t="shared" si="13"/>
        <v>28.988746374267855</v>
      </c>
      <c r="W98" s="117">
        <f t="shared" ref="W98" si="14">W99+W102+W104+W113</f>
        <v>43.828367914927796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1.4253770555303675</v>
      </c>
      <c r="F99" s="122">
        <f t="shared" si="15"/>
        <v>3.4843136714201415</v>
      </c>
      <c r="G99" s="122">
        <f t="shared" si="15"/>
        <v>3.7272558375463816</v>
      </c>
      <c r="H99" s="122">
        <f t="shared" si="15"/>
        <v>3.9714653987280166</v>
      </c>
      <c r="I99" s="122">
        <f t="shared" si="15"/>
        <v>3.7198748879917392</v>
      </c>
      <c r="J99" s="122">
        <f t="shared" si="15"/>
        <v>5.3355941799804665</v>
      </c>
      <c r="K99" s="122">
        <f t="shared" si="15"/>
        <v>7.5622245169062898</v>
      </c>
      <c r="L99" s="122">
        <f t="shared" si="15"/>
        <v>13.135946805283021</v>
      </c>
      <c r="M99" s="122">
        <f t="shared" si="15"/>
        <v>14.560789244388323</v>
      </c>
      <c r="N99" s="122">
        <f t="shared" si="15"/>
        <v>19.375780787751712</v>
      </c>
      <c r="O99" s="122">
        <f t="shared" si="15"/>
        <v>20.116381481923877</v>
      </c>
      <c r="P99" s="122">
        <f t="shared" si="15"/>
        <v>18.530145102291243</v>
      </c>
      <c r="Q99" s="122">
        <f t="shared" si="15"/>
        <v>21.038899963173712</v>
      </c>
      <c r="R99" s="122">
        <f t="shared" ref="R99:V99" si="16">SUM(R100:R101)</f>
        <v>27.266592124060793</v>
      </c>
      <c r="S99" s="122">
        <f t="shared" si="16"/>
        <v>25.495275093139213</v>
      </c>
      <c r="T99" s="122">
        <f t="shared" si="16"/>
        <v>21.091289574942181</v>
      </c>
      <c r="U99" s="122">
        <f t="shared" si="16"/>
        <v>23.258072695352958</v>
      </c>
      <c r="V99" s="122">
        <f t="shared" si="16"/>
        <v>22.2203755629459</v>
      </c>
      <c r="W99" s="122">
        <f t="shared" ref="W99" si="17">SUM(W100:W101)</f>
        <v>34.907007061973168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1.4198915096844189</v>
      </c>
      <c r="F100" s="98">
        <v>3.4709882925818576</v>
      </c>
      <c r="G100" s="98">
        <v>3.7131463489756582</v>
      </c>
      <c r="H100" s="98">
        <v>3.9567590344201529</v>
      </c>
      <c r="I100" s="98">
        <v>3.7063188034837418</v>
      </c>
      <c r="J100" s="98">
        <v>5.3162546320704251</v>
      </c>
      <c r="K100" s="98">
        <v>7.534992375263541</v>
      </c>
      <c r="L100" s="98">
        <v>13.089026116948009</v>
      </c>
      <c r="M100" s="98">
        <v>14.509448007855518</v>
      </c>
      <c r="N100" s="98">
        <v>19.307758481074366</v>
      </c>
      <c r="O100" s="98">
        <v>20.045965004188357</v>
      </c>
      <c r="P100" s="98">
        <v>18.465148237418152</v>
      </c>
      <c r="Q100" s="98">
        <v>20.965015308685338</v>
      </c>
      <c r="R100" s="98">
        <v>27.171867465019702</v>
      </c>
      <c r="S100" s="98">
        <v>25.407494579218046</v>
      </c>
      <c r="T100" s="98">
        <v>21.018756984377109</v>
      </c>
      <c r="U100" s="98">
        <v>23.178924724503585</v>
      </c>
      <c r="V100" s="98">
        <v>22.144541222662294</v>
      </c>
      <c r="W100" s="98">
        <v>34.788311331179578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5.4855458459487135E-3</v>
      </c>
      <c r="F101" s="98">
        <v>1.3325378838283953E-2</v>
      </c>
      <c r="G101" s="98">
        <v>1.4109488570723309E-2</v>
      </c>
      <c r="H101" s="98">
        <v>1.4706364307863819E-2</v>
      </c>
      <c r="I101" s="98">
        <v>1.3556084507997286E-2</v>
      </c>
      <c r="J101" s="98">
        <v>1.9339547910041163E-2</v>
      </c>
      <c r="K101" s="98">
        <v>2.7232141642748574E-2</v>
      </c>
      <c r="L101" s="98">
        <v>4.6920688335012381E-2</v>
      </c>
      <c r="M101" s="98">
        <v>5.1341236532805243E-2</v>
      </c>
      <c r="N101" s="98">
        <v>6.802230667734481E-2</v>
      </c>
      <c r="O101" s="98">
        <v>7.0416477735521135E-2</v>
      </c>
      <c r="P101" s="98">
        <v>6.4996864873092253E-2</v>
      </c>
      <c r="Q101" s="98">
        <v>7.3884654488372947E-2</v>
      </c>
      <c r="R101" s="98">
        <v>9.4724659041091008E-2</v>
      </c>
      <c r="S101" s="98">
        <v>8.7780513921168868E-2</v>
      </c>
      <c r="T101" s="98">
        <v>7.2532590565071872E-2</v>
      </c>
      <c r="U101" s="98">
        <v>7.9147970849374291E-2</v>
      </c>
      <c r="V101" s="98">
        <v>7.5834340283605667E-2</v>
      </c>
      <c r="W101" s="98">
        <v>0.11869573079359108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1.3456437942472219E-3</v>
      </c>
      <c r="F102" s="122">
        <f t="shared" si="18"/>
        <v>3.7108892765262973E-3</v>
      </c>
      <c r="G102" s="122">
        <f t="shared" si="18"/>
        <v>8.4576538773299022E-3</v>
      </c>
      <c r="H102" s="122">
        <f t="shared" si="18"/>
        <v>1.8254124661359897E-2</v>
      </c>
      <c r="I102" s="122">
        <f t="shared" si="18"/>
        <v>1.5747625608381E-2</v>
      </c>
      <c r="J102" s="122">
        <f t="shared" si="18"/>
        <v>1.8838464463973796E-2</v>
      </c>
      <c r="K102" s="122">
        <f t="shared" si="18"/>
        <v>2.2635616041045428E-2</v>
      </c>
      <c r="L102" s="122">
        <f t="shared" si="18"/>
        <v>3.3782341767133267E-2</v>
      </c>
      <c r="M102" s="122">
        <f t="shared" si="18"/>
        <v>4.6327174925812939E-2</v>
      </c>
      <c r="N102" s="122">
        <f t="shared" si="18"/>
        <v>5.6684714315296848E-2</v>
      </c>
      <c r="O102" s="122">
        <f t="shared" si="18"/>
        <v>6.4750861051105418E-2</v>
      </c>
      <c r="P102" s="122">
        <f t="shared" si="18"/>
        <v>6.6406033144261856E-2</v>
      </c>
      <c r="Q102" s="122">
        <f t="shared" si="18"/>
        <v>7.0399065604426173E-2</v>
      </c>
      <c r="R102" s="122">
        <f t="shared" si="18"/>
        <v>7.938044292534939E-2</v>
      </c>
      <c r="S102" s="122">
        <f t="shared" si="18"/>
        <v>8.4729005290810178E-2</v>
      </c>
      <c r="T102" s="122">
        <f t="shared" si="18"/>
        <v>7.5728688787764301E-2</v>
      </c>
      <c r="U102" s="122">
        <f t="shared" si="18"/>
        <v>7.1291372302664649E-2</v>
      </c>
      <c r="V102" s="122">
        <f t="shared" si="18"/>
        <v>6.6612762552160948E-2</v>
      </c>
      <c r="W102" s="122">
        <f t="shared" si="18"/>
        <v>7.3207418382909395E-2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1.3456437942472219E-3</v>
      </c>
      <c r="F103" s="98">
        <v>3.7108892765262973E-3</v>
      </c>
      <c r="G103" s="98">
        <v>8.4576538773299022E-3</v>
      </c>
      <c r="H103" s="98">
        <v>1.8254124661359897E-2</v>
      </c>
      <c r="I103" s="98">
        <v>1.5747625608381E-2</v>
      </c>
      <c r="J103" s="98">
        <v>1.8838464463973796E-2</v>
      </c>
      <c r="K103" s="98">
        <v>2.2635616041045428E-2</v>
      </c>
      <c r="L103" s="98">
        <v>3.3782341767133267E-2</v>
      </c>
      <c r="M103" s="98">
        <v>4.6327174925812939E-2</v>
      </c>
      <c r="N103" s="98">
        <v>5.6684714315296848E-2</v>
      </c>
      <c r="O103" s="98">
        <v>6.4750861051105418E-2</v>
      </c>
      <c r="P103" s="98">
        <v>6.6406033144261856E-2</v>
      </c>
      <c r="Q103" s="98">
        <v>7.0399065604426173E-2</v>
      </c>
      <c r="R103" s="98">
        <v>7.938044292534939E-2</v>
      </c>
      <c r="S103" s="98">
        <v>8.4729005290810178E-2</v>
      </c>
      <c r="T103" s="98">
        <v>7.5728688787764301E-2</v>
      </c>
      <c r="U103" s="98">
        <v>7.1291372302664649E-2</v>
      </c>
      <c r="V103" s="98">
        <v>6.6612762552160948E-2</v>
      </c>
      <c r="W103" s="98">
        <v>7.3207418382909395E-2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0.30404921910909855</v>
      </c>
      <c r="F104" s="122">
        <v>0.63274812488232768</v>
      </c>
      <c r="G104" s="122">
        <v>0.76015117690047451</v>
      </c>
      <c r="H104" s="122">
        <v>0.82795561381221838</v>
      </c>
      <c r="I104" s="122">
        <v>1.0104583848093145</v>
      </c>
      <c r="J104" s="122">
        <v>1.2322968104079244</v>
      </c>
      <c r="K104" s="122">
        <v>1.7772529939660318</v>
      </c>
      <c r="L104" s="122">
        <v>2.6389668707158096</v>
      </c>
      <c r="M104" s="122">
        <v>3.4338427644187006</v>
      </c>
      <c r="N104" s="122">
        <v>3.9661319364316463</v>
      </c>
      <c r="O104" s="122">
        <v>3.9313312151505828</v>
      </c>
      <c r="P104" s="122">
        <v>4.0270598748316564</v>
      </c>
      <c r="Q104" s="122">
        <v>4.4188811564482187</v>
      </c>
      <c r="R104" s="122">
        <v>5.1870291312261383</v>
      </c>
      <c r="S104" s="122">
        <v>5.1355690532872771</v>
      </c>
      <c r="T104" s="122">
        <v>4.8514707466511595</v>
      </c>
      <c r="U104" s="122">
        <v>4.9614930147419223</v>
      </c>
      <c r="V104" s="122">
        <v>5.0365350676134266</v>
      </c>
      <c r="W104" s="122">
        <v>6.9166287157636077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0.10861425992427937</v>
      </c>
      <c r="F105" s="98">
        <v>0.27827589623728094</v>
      </c>
      <c r="G105" s="98">
        <v>0.30834640188396101</v>
      </c>
      <c r="H105" s="98">
        <v>0.31787380673530907</v>
      </c>
      <c r="I105" s="98">
        <v>0.35332134929424092</v>
      </c>
      <c r="J105" s="98">
        <v>0.43887064049459484</v>
      </c>
      <c r="K105" s="98">
        <v>0.65553939007559459</v>
      </c>
      <c r="L105" s="98">
        <v>1.0472324266705335</v>
      </c>
      <c r="M105" s="98">
        <v>1.3451827115381414</v>
      </c>
      <c r="N105" s="98">
        <v>1.7272495152699923</v>
      </c>
      <c r="O105" s="98">
        <v>1.6819706644731196</v>
      </c>
      <c r="P105" s="98">
        <v>1.8514367888817647</v>
      </c>
      <c r="Q105" s="98">
        <v>2.0018262446997457</v>
      </c>
      <c r="R105" s="98">
        <v>2.5707550508268109</v>
      </c>
      <c r="S105" s="98">
        <v>2.377557453776614</v>
      </c>
      <c r="T105" s="98">
        <v>1.9461662169263476</v>
      </c>
      <c r="U105" s="98">
        <v>2.1264015530782054</v>
      </c>
      <c r="V105" s="98">
        <v>2.0165331326030098</v>
      </c>
      <c r="W105" s="98">
        <v>3.1393472454752414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2.7070999672047997E-4</v>
      </c>
      <c r="F106" s="98">
        <v>1.2097875101177945E-3</v>
      </c>
      <c r="G106" s="98">
        <v>1.2289596754994081E-3</v>
      </c>
      <c r="H106" s="98">
        <v>1.4148064757628807E-3</v>
      </c>
      <c r="I106" s="98">
        <v>1.3485560014050728E-3</v>
      </c>
      <c r="J106" s="98">
        <v>2.1083598934066188E-3</v>
      </c>
      <c r="K106" s="98">
        <v>3.8849026479943326E-3</v>
      </c>
      <c r="L106" s="98">
        <v>6.9588087235685839E-3</v>
      </c>
      <c r="M106" s="98">
        <v>9.3509688096004729E-3</v>
      </c>
      <c r="N106" s="98">
        <v>1.4424690262229915E-2</v>
      </c>
      <c r="O106" s="98">
        <v>1.3448005481425206E-2</v>
      </c>
      <c r="P106" s="98">
        <v>1.954929703214222E-2</v>
      </c>
      <c r="Q106" s="98">
        <v>2.1766864202402411E-2</v>
      </c>
      <c r="R106" s="98">
        <v>3.7011762848638941E-2</v>
      </c>
      <c r="S106" s="98">
        <v>3.3081822204093767E-2</v>
      </c>
      <c r="T106" s="98">
        <v>2.6191216079957086E-2</v>
      </c>
      <c r="U106" s="98">
        <v>2.6601481080573083E-2</v>
      </c>
      <c r="V106" s="98">
        <v>2.3271240419852811E-2</v>
      </c>
      <c r="W106" s="98">
        <v>5.1372627325094844E-2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1.2707647900556986E-4</v>
      </c>
      <c r="F107" s="101">
        <v>6.0683439668313903E-4</v>
      </c>
      <c r="G107" s="101">
        <v>6.0527149635569266E-4</v>
      </c>
      <c r="H107" s="101">
        <v>6.8960080498559691E-4</v>
      </c>
      <c r="I107" s="101">
        <v>7.2098221771706313E-4</v>
      </c>
      <c r="J107" s="101">
        <v>1.022620814169284E-3</v>
      </c>
      <c r="K107" s="101">
        <v>1.9015966557089671E-3</v>
      </c>
      <c r="L107" s="101">
        <v>3.3803213857608073E-3</v>
      </c>
      <c r="M107" s="101">
        <v>4.6986013286168787E-3</v>
      </c>
      <c r="N107" s="101">
        <v>7.2963888662962084E-3</v>
      </c>
      <c r="O107" s="101">
        <v>7.0600321123923029E-3</v>
      </c>
      <c r="P107" s="101">
        <v>9.2103305358716744E-3</v>
      </c>
      <c r="Q107" s="101">
        <v>1.011459450830016E-2</v>
      </c>
      <c r="R107" s="101">
        <v>1.756665010359967E-2</v>
      </c>
      <c r="S107" s="101">
        <v>1.6581672938281496E-2</v>
      </c>
      <c r="T107" s="101">
        <v>1.2032946589920384E-2</v>
      </c>
      <c r="U107" s="101">
        <v>1.23005495893372E-2</v>
      </c>
      <c r="V107" s="101">
        <v>1.0120829601411469E-2</v>
      </c>
      <c r="W107" s="101">
        <v>2.4963951290178598E-2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1.4363351771491014E-4</v>
      </c>
      <c r="F108" s="104">
        <v>6.0295311343465548E-4</v>
      </c>
      <c r="G108" s="104">
        <v>6.2368817914371544E-4</v>
      </c>
      <c r="H108" s="104">
        <v>7.2520567077728369E-4</v>
      </c>
      <c r="I108" s="104">
        <v>6.2757378368800965E-4</v>
      </c>
      <c r="J108" s="104">
        <v>1.0857390792373349E-3</v>
      </c>
      <c r="K108" s="104">
        <v>1.9833059922853657E-3</v>
      </c>
      <c r="L108" s="104">
        <v>3.5784873378077761E-3</v>
      </c>
      <c r="M108" s="104">
        <v>4.6523674809835942E-3</v>
      </c>
      <c r="N108" s="104">
        <v>7.1283013959337069E-3</v>
      </c>
      <c r="O108" s="104">
        <v>6.3879733690329031E-3</v>
      </c>
      <c r="P108" s="104">
        <v>1.0338966496270544E-2</v>
      </c>
      <c r="Q108" s="104">
        <v>1.1652269694102253E-2</v>
      </c>
      <c r="R108" s="104">
        <v>1.9445112745039267E-2</v>
      </c>
      <c r="S108" s="104">
        <v>1.650014926581227E-2</v>
      </c>
      <c r="T108" s="104">
        <v>1.4158269490036703E-2</v>
      </c>
      <c r="U108" s="104">
        <v>1.4300931491235883E-2</v>
      </c>
      <c r="V108" s="104">
        <v>1.3150410818441342E-2</v>
      </c>
      <c r="W108" s="104">
        <v>2.6408676034916249E-2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8.8420968303851419E-2</v>
      </c>
      <c r="F109" s="101">
        <v>0.21034737000454623</v>
      </c>
      <c r="G109" s="101">
        <v>0.27042846360752582</v>
      </c>
      <c r="H109" s="101">
        <v>0.30314813814849045</v>
      </c>
      <c r="I109" s="101">
        <v>0.36727134864726568</v>
      </c>
      <c r="J109" s="101">
        <v>0.42333374812696928</v>
      </c>
      <c r="K109" s="101">
        <v>0.4912568930835679</v>
      </c>
      <c r="L109" s="101">
        <v>0.76265887545991806</v>
      </c>
      <c r="M109" s="101">
        <v>0.87270802542505488</v>
      </c>
      <c r="N109" s="101">
        <v>0.9216120204716185</v>
      </c>
      <c r="O109" s="101">
        <v>0.88126044521813696</v>
      </c>
      <c r="P109" s="101">
        <v>0.75123171443351033</v>
      </c>
      <c r="Q109" s="101">
        <v>0.69310307735249577</v>
      </c>
      <c r="R109" s="101">
        <v>0.65843124855504587</v>
      </c>
      <c r="S109" s="101">
        <v>0.6528134644263569</v>
      </c>
      <c r="T109" s="101">
        <v>0.64466324821216414</v>
      </c>
      <c r="U109" s="101">
        <v>0.58737017561490457</v>
      </c>
      <c r="V109" s="101">
        <v>0.68330813158103254</v>
      </c>
      <c r="W109" s="101">
        <v>0.66104059012963301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0.10674328088424727</v>
      </c>
      <c r="F110" s="104">
        <v>0.14291507113038276</v>
      </c>
      <c r="G110" s="104">
        <v>0.18014735173348828</v>
      </c>
      <c r="H110" s="104">
        <v>0.20551886245265602</v>
      </c>
      <c r="I110" s="104">
        <v>0.28851713086640263</v>
      </c>
      <c r="J110" s="104">
        <v>0.36798406189295363</v>
      </c>
      <c r="K110" s="104">
        <v>0.62657180815887492</v>
      </c>
      <c r="L110" s="104">
        <v>0.82211675986178923</v>
      </c>
      <c r="M110" s="104">
        <v>1.2066010586459037</v>
      </c>
      <c r="N110" s="104">
        <v>1.3028457104278055</v>
      </c>
      <c r="O110" s="104">
        <v>1.3546520999779013</v>
      </c>
      <c r="P110" s="104">
        <v>1.4048420744842394</v>
      </c>
      <c r="Q110" s="104">
        <v>1.7021849701935747</v>
      </c>
      <c r="R110" s="104">
        <v>1.9208310689956432</v>
      </c>
      <c r="S110" s="104">
        <v>2.0721163128802127</v>
      </c>
      <c r="T110" s="104">
        <v>2.2344500654326902</v>
      </c>
      <c r="U110" s="104">
        <v>2.221119804968239</v>
      </c>
      <c r="V110" s="104">
        <v>2.313422563009532</v>
      </c>
      <c r="W110" s="104">
        <v>3.0648682528336382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5.2029841668387367E-2</v>
      </c>
      <c r="F111" s="98">
        <v>7.3894998757508018E-2</v>
      </c>
      <c r="G111" s="98">
        <v>9.174673527359023E-2</v>
      </c>
      <c r="H111" s="98">
        <v>0.10374163326602884</v>
      </c>
      <c r="I111" s="98">
        <v>0.1599869585875037</v>
      </c>
      <c r="J111" s="98">
        <v>0.18593404981166656</v>
      </c>
      <c r="K111" s="98">
        <v>0.32027897372155723</v>
      </c>
      <c r="L111" s="98">
        <v>0.41674615426913003</v>
      </c>
      <c r="M111" s="98">
        <v>0.63586538178896623</v>
      </c>
      <c r="N111" s="98">
        <v>0.68843661503656739</v>
      </c>
      <c r="O111" s="98">
        <v>0.74428840544726771</v>
      </c>
      <c r="P111" s="98">
        <v>0.68723002278001999</v>
      </c>
      <c r="Q111" s="98">
        <v>0.82539031187703948</v>
      </c>
      <c r="R111" s="98">
        <v>0.93807615368019204</v>
      </c>
      <c r="S111" s="98">
        <v>1.0688734710567767</v>
      </c>
      <c r="T111" s="98">
        <v>1.0588858495313234</v>
      </c>
      <c r="U111" s="98">
        <v>1.0558502981400566</v>
      </c>
      <c r="V111" s="98">
        <v>1.0298096690316147</v>
      </c>
      <c r="W111" s="98">
        <v>1.4935307681445928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5.4713439215859902E-2</v>
      </c>
      <c r="F112" s="98">
        <v>6.9020072372874747E-2</v>
      </c>
      <c r="G112" s="98">
        <v>8.8400616459898038E-2</v>
      </c>
      <c r="H112" s="98">
        <v>0.10177722918662718</v>
      </c>
      <c r="I112" s="98">
        <v>0.12853017227889896</v>
      </c>
      <c r="J112" s="98">
        <v>0.1820500120812871</v>
      </c>
      <c r="K112" s="98">
        <v>0.3062928344373177</v>
      </c>
      <c r="L112" s="98">
        <v>0.40537060559265919</v>
      </c>
      <c r="M112" s="98">
        <v>0.5707356768569376</v>
      </c>
      <c r="N112" s="98">
        <v>0.61440909539123811</v>
      </c>
      <c r="O112" s="98">
        <v>0.61036369453063366</v>
      </c>
      <c r="P112" s="98">
        <v>0.71761205170421938</v>
      </c>
      <c r="Q112" s="98">
        <v>0.87679465831653536</v>
      </c>
      <c r="R112" s="98">
        <v>0.98275491531545101</v>
      </c>
      <c r="S112" s="98">
        <v>1.0032428418234358</v>
      </c>
      <c r="T112" s="98">
        <v>1.1755642159013671</v>
      </c>
      <c r="U112" s="98">
        <v>1.1652695068281824</v>
      </c>
      <c r="V112" s="98">
        <v>1.2836128939779172</v>
      </c>
      <c r="W112" s="98">
        <v>1.5713374846890451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0.13757073914395304</v>
      </c>
      <c r="F113" s="122">
        <v>0.24612648512228263</v>
      </c>
      <c r="G113" s="122">
        <v>0.32022920935788257</v>
      </c>
      <c r="H113" s="122">
        <v>0.36154931123052347</v>
      </c>
      <c r="I113" s="122">
        <v>0.40309777418776838</v>
      </c>
      <c r="J113" s="122">
        <v>0.50523039001709635</v>
      </c>
      <c r="K113" s="122">
        <v>0.70876927830855052</v>
      </c>
      <c r="L113" s="122">
        <v>1.0117204475950545</v>
      </c>
      <c r="M113" s="122">
        <v>1.1610123872952778</v>
      </c>
      <c r="N113" s="122">
        <v>1.3638876969106155</v>
      </c>
      <c r="O113" s="122">
        <v>1.4424607344448477</v>
      </c>
      <c r="P113" s="122">
        <v>1.516155021493764</v>
      </c>
      <c r="Q113" s="122">
        <v>1.5862683303205534</v>
      </c>
      <c r="R113" s="122">
        <v>1.5966621088311761</v>
      </c>
      <c r="S113" s="122">
        <v>1.6977973195372047</v>
      </c>
      <c r="T113" s="122">
        <v>1.6305229159341936</v>
      </c>
      <c r="U113" s="122">
        <v>1.6411259778087459</v>
      </c>
      <c r="V113" s="122">
        <v>1.665222981156369</v>
      </c>
      <c r="W113" s="122">
        <v>1.9315247188081115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0.13757073914395304</v>
      </c>
      <c r="F115" s="33">
        <v>0.24612648512228263</v>
      </c>
      <c r="G115" s="33">
        <v>0.32022920935788257</v>
      </c>
      <c r="H115" s="33">
        <v>0.36154931123052347</v>
      </c>
      <c r="I115" s="33">
        <v>0.40309777418776838</v>
      </c>
      <c r="J115" s="33">
        <v>0.50523039001709635</v>
      </c>
      <c r="K115" s="33">
        <v>0.70876927830855052</v>
      </c>
      <c r="L115" s="33">
        <v>1.0117204475950545</v>
      </c>
      <c r="M115" s="33">
        <v>1.1610123872952778</v>
      </c>
      <c r="N115" s="33">
        <v>1.3638876969106155</v>
      </c>
      <c r="O115" s="33">
        <v>1.4424607344448477</v>
      </c>
      <c r="P115" s="33">
        <v>1.516155021493764</v>
      </c>
      <c r="Q115" s="33">
        <v>1.5862683303205534</v>
      </c>
      <c r="R115" s="33">
        <v>1.5966621088311761</v>
      </c>
      <c r="S115" s="33">
        <v>1.6977973195372047</v>
      </c>
      <c r="T115" s="33">
        <v>1.6305229159341936</v>
      </c>
      <c r="U115" s="33">
        <v>1.6411259778087459</v>
      </c>
      <c r="V115" s="33">
        <v>1.665222981156369</v>
      </c>
      <c r="W115" s="33">
        <v>1.9315247188081115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1.5660449634754494</v>
      </c>
      <c r="F117" s="117">
        <f t="shared" si="19"/>
        <v>3.6678122454445123</v>
      </c>
      <c r="G117" s="117">
        <f t="shared" si="19"/>
        <v>4.0558689549299487</v>
      </c>
      <c r="H117" s="117">
        <f t="shared" si="19"/>
        <v>4.3847772518797452</v>
      </c>
      <c r="I117" s="117">
        <f t="shared" si="19"/>
        <v>4.3570235778532522</v>
      </c>
      <c r="J117" s="117">
        <f t="shared" si="19"/>
        <v>6.0331088357165719</v>
      </c>
      <c r="K117" s="117">
        <f t="shared" si="19"/>
        <v>8.6187106201720756</v>
      </c>
      <c r="L117" s="117">
        <f t="shared" si="19"/>
        <v>14.480725667316488</v>
      </c>
      <c r="M117" s="117">
        <f t="shared" si="19"/>
        <v>16.619597250023027</v>
      </c>
      <c r="N117" s="117">
        <f t="shared" si="19"/>
        <v>21.524135381731355</v>
      </c>
      <c r="O117" s="117">
        <f t="shared" si="19"/>
        <v>22.279719749460803</v>
      </c>
      <c r="P117" s="117">
        <f t="shared" si="19"/>
        <v>21.147278544350741</v>
      </c>
      <c r="Q117" s="117">
        <f t="shared" si="19"/>
        <v>23.864637260246319</v>
      </c>
      <c r="R117" s="117">
        <f t="shared" ref="R117:V117" si="20">R118+R121+R123+R132</f>
        <v>30.158171035725147</v>
      </c>
      <c r="S117" s="117">
        <f t="shared" si="20"/>
        <v>28.731773324207992</v>
      </c>
      <c r="T117" s="117">
        <f t="shared" si="20"/>
        <v>24.632611336609727</v>
      </c>
      <c r="U117" s="117">
        <f t="shared" si="20"/>
        <v>26.768837416167123</v>
      </c>
      <c r="V117" s="117">
        <f t="shared" si="20"/>
        <v>26.059600904966459</v>
      </c>
      <c r="W117" s="117">
        <f t="shared" ref="W117" si="21">W118+W121+W123+W132</f>
        <v>39.56382729125265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1.2009174454136828</v>
      </c>
      <c r="F118" s="122">
        <f t="shared" si="22"/>
        <v>2.9428275055925273</v>
      </c>
      <c r="G118" s="122">
        <f t="shared" si="22"/>
        <v>3.1540803117076788</v>
      </c>
      <c r="H118" s="122">
        <f t="shared" si="22"/>
        <v>3.3661439790487622</v>
      </c>
      <c r="I118" s="122">
        <f t="shared" si="22"/>
        <v>3.1608647030723804</v>
      </c>
      <c r="J118" s="122">
        <f t="shared" si="22"/>
        <v>4.5545548513858671</v>
      </c>
      <c r="K118" s="122">
        <f t="shared" si="22"/>
        <v>6.4961014769368157</v>
      </c>
      <c r="L118" s="122">
        <f t="shared" si="22"/>
        <v>11.352645734123277</v>
      </c>
      <c r="M118" s="122">
        <f t="shared" si="22"/>
        <v>12.639963379800969</v>
      </c>
      <c r="N118" s="122">
        <f t="shared" si="22"/>
        <v>16.877262436411648</v>
      </c>
      <c r="O118" s="122">
        <f t="shared" si="22"/>
        <v>17.559409213856497</v>
      </c>
      <c r="P118" s="122">
        <f t="shared" si="22"/>
        <v>16.230870642438283</v>
      </c>
      <c r="Q118" s="122">
        <f t="shared" si="22"/>
        <v>18.495311168602687</v>
      </c>
      <c r="R118" s="122">
        <f t="shared" ref="R118:V118" si="23">SUM(R119:R120)</f>
        <v>24.035794108703012</v>
      </c>
      <c r="S118" s="122">
        <f t="shared" si="23"/>
        <v>22.518693795939317</v>
      </c>
      <c r="T118" s="122">
        <f t="shared" si="23"/>
        <v>18.686874142766946</v>
      </c>
      <c r="U118" s="122">
        <f t="shared" si="23"/>
        <v>20.686107962816113</v>
      </c>
      <c r="V118" s="122">
        <f t="shared" si="23"/>
        <v>19.850087961666066</v>
      </c>
      <c r="W118" s="122">
        <f t="shared" ref="W118" si="24">SUM(W119:W120)</f>
        <v>31.363224793815899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1.1954318995677342</v>
      </c>
      <c r="F119" s="98">
        <v>2.9295021267542434</v>
      </c>
      <c r="G119" s="98">
        <v>3.1399708231369554</v>
      </c>
      <c r="H119" s="98">
        <v>3.3514376147408984</v>
      </c>
      <c r="I119" s="98">
        <v>3.147308618564383</v>
      </c>
      <c r="J119" s="98">
        <v>4.5352153034758258</v>
      </c>
      <c r="K119" s="98">
        <v>6.4688693352940669</v>
      </c>
      <c r="L119" s="98">
        <v>11.305725045788265</v>
      </c>
      <c r="M119" s="98">
        <v>12.588622143268164</v>
      </c>
      <c r="N119" s="98">
        <v>16.809240129734302</v>
      </c>
      <c r="O119" s="98">
        <v>17.488992736120977</v>
      </c>
      <c r="P119" s="98">
        <v>16.165873777565192</v>
      </c>
      <c r="Q119" s="98">
        <v>18.421426514114312</v>
      </c>
      <c r="R119" s="98">
        <v>23.941069449661921</v>
      </c>
      <c r="S119" s="98">
        <v>22.43091328201815</v>
      </c>
      <c r="T119" s="98">
        <v>18.614341552201875</v>
      </c>
      <c r="U119" s="98">
        <v>20.60695999196674</v>
      </c>
      <c r="V119" s="98">
        <v>19.77425362138246</v>
      </c>
      <c r="W119" s="98">
        <v>31.244529063022309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5.4855458459487135E-3</v>
      </c>
      <c r="F120" s="98">
        <v>1.3325378838283953E-2</v>
      </c>
      <c r="G120" s="98">
        <v>1.4109488570723309E-2</v>
      </c>
      <c r="H120" s="98">
        <v>1.4706364307863819E-2</v>
      </c>
      <c r="I120" s="98">
        <v>1.3556084507997286E-2</v>
      </c>
      <c r="J120" s="98">
        <v>1.9339547910041163E-2</v>
      </c>
      <c r="K120" s="98">
        <v>2.7232141642748574E-2</v>
      </c>
      <c r="L120" s="98">
        <v>4.6920688335012381E-2</v>
      </c>
      <c r="M120" s="98">
        <v>5.1341236532805243E-2</v>
      </c>
      <c r="N120" s="98">
        <v>6.802230667734481E-2</v>
      </c>
      <c r="O120" s="98">
        <v>7.0416477735521135E-2</v>
      </c>
      <c r="P120" s="98">
        <v>6.4996864873092253E-2</v>
      </c>
      <c r="Q120" s="98">
        <v>7.3884654488372947E-2</v>
      </c>
      <c r="R120" s="98">
        <v>9.4724659041091008E-2</v>
      </c>
      <c r="S120" s="98">
        <v>8.7780513921168868E-2</v>
      </c>
      <c r="T120" s="98">
        <v>7.2532590565071872E-2</v>
      </c>
      <c r="U120" s="98">
        <v>7.9147970849374291E-2</v>
      </c>
      <c r="V120" s="98">
        <v>7.5834340283605667E-2</v>
      </c>
      <c r="W120" s="98">
        <v>0.11869573079359108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3.4971437216788142E-3</v>
      </c>
      <c r="F121" s="122">
        <f t="shared" si="25"/>
        <v>9.8987328190826163E-3</v>
      </c>
      <c r="G121" s="122">
        <f t="shared" si="25"/>
        <v>2.3026302389802227E-2</v>
      </c>
      <c r="H121" s="122">
        <f t="shared" si="25"/>
        <v>5.0524502351129347E-2</v>
      </c>
      <c r="I121" s="122">
        <f t="shared" si="25"/>
        <v>4.4031298945572846E-2</v>
      </c>
      <c r="J121" s="122">
        <f t="shared" si="25"/>
        <v>5.3404517915299834E-2</v>
      </c>
      <c r="K121" s="122">
        <f t="shared" si="25"/>
        <v>6.5597658167226E-2</v>
      </c>
      <c r="L121" s="122">
        <f t="shared" si="25"/>
        <v>0.10136535634722212</v>
      </c>
      <c r="M121" s="122">
        <f t="shared" si="25"/>
        <v>0.14455897912380153</v>
      </c>
      <c r="N121" s="122">
        <f t="shared" si="25"/>
        <v>0.18398368190529171</v>
      </c>
      <c r="O121" s="122">
        <f t="shared" si="25"/>
        <v>0.21743265731642752</v>
      </c>
      <c r="P121" s="122">
        <f t="shared" si="25"/>
        <v>0.2284532749271091</v>
      </c>
      <c r="Q121" s="122">
        <f t="shared" si="25"/>
        <v>0.24867560341145065</v>
      </c>
      <c r="R121" s="122">
        <f t="shared" si="25"/>
        <v>0.28839670160223024</v>
      </c>
      <c r="S121" s="122">
        <f t="shared" si="25"/>
        <v>0.31610717807920108</v>
      </c>
      <c r="T121" s="122">
        <f t="shared" si="25"/>
        <v>0.28937381977665882</v>
      </c>
      <c r="U121" s="122">
        <f t="shared" si="25"/>
        <v>0.27962242419330663</v>
      </c>
      <c r="V121" s="122">
        <f t="shared" si="25"/>
        <v>0.26899361193038407</v>
      </c>
      <c r="W121" s="122">
        <f t="shared" si="25"/>
        <v>0.3032763804915421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3.4971437216788142E-3</v>
      </c>
      <c r="F122" s="98">
        <v>9.8987328190826163E-3</v>
      </c>
      <c r="G122" s="98">
        <v>2.3026302389802227E-2</v>
      </c>
      <c r="H122" s="98">
        <v>5.0524502351129347E-2</v>
      </c>
      <c r="I122" s="98">
        <v>4.4031298945572846E-2</v>
      </c>
      <c r="J122" s="98">
        <v>5.3404517915299834E-2</v>
      </c>
      <c r="K122" s="98">
        <v>6.5597658167226E-2</v>
      </c>
      <c r="L122" s="98">
        <v>0.10136535634722212</v>
      </c>
      <c r="M122" s="98">
        <v>0.14455897912380153</v>
      </c>
      <c r="N122" s="98">
        <v>0.18398368190529171</v>
      </c>
      <c r="O122" s="98">
        <v>0.21743265731642752</v>
      </c>
      <c r="P122" s="98">
        <v>0.2284532749271091</v>
      </c>
      <c r="Q122" s="98">
        <v>0.24867560341145065</v>
      </c>
      <c r="R122" s="98">
        <v>0.28839670160223024</v>
      </c>
      <c r="S122" s="98">
        <v>0.31610717807920108</v>
      </c>
      <c r="T122" s="98">
        <v>0.28937381977665882</v>
      </c>
      <c r="U122" s="98">
        <v>0.27962242419330663</v>
      </c>
      <c r="V122" s="98">
        <v>0.26899361193038407</v>
      </c>
      <c r="W122" s="98">
        <v>0.3032763804915421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0.25456391990642369</v>
      </c>
      <c r="F123" s="122">
        <v>0.5233922482965192</v>
      </c>
      <c r="G123" s="122">
        <v>0.62919836622038627</v>
      </c>
      <c r="H123" s="122">
        <v>0.68616730905877632</v>
      </c>
      <c r="I123" s="122">
        <v>0.83745696921259261</v>
      </c>
      <c r="J123" s="122">
        <v>1.0299936353156718</v>
      </c>
      <c r="K123" s="122">
        <v>1.5012768798662295</v>
      </c>
      <c r="L123" s="122">
        <v>2.2313909503653946</v>
      </c>
      <c r="M123" s="122">
        <v>2.9200854228058239</v>
      </c>
      <c r="N123" s="122">
        <v>3.3856986155720517</v>
      </c>
      <c r="O123" s="122">
        <v>3.3614655488668217</v>
      </c>
      <c r="P123" s="122">
        <v>3.4841493002492019</v>
      </c>
      <c r="Q123" s="122">
        <v>3.8548253032209967</v>
      </c>
      <c r="R123" s="122">
        <v>4.5513722397651541</v>
      </c>
      <c r="S123" s="122">
        <v>4.5219605315034812</v>
      </c>
      <c r="T123" s="122">
        <v>4.3205685573205717</v>
      </c>
      <c r="U123" s="122">
        <v>4.4417747621134263</v>
      </c>
      <c r="V123" s="122">
        <v>4.5410675271122738</v>
      </c>
      <c r="W123" s="122">
        <v>6.2504637190673424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9.0274696230475515E-2</v>
      </c>
      <c r="F124" s="98">
        <v>0.23185533377436185</v>
      </c>
      <c r="G124" s="98">
        <v>0.25741180278360715</v>
      </c>
      <c r="H124" s="98">
        <v>0.26582164658494967</v>
      </c>
      <c r="I124" s="98">
        <v>0.29624363623395494</v>
      </c>
      <c r="J124" s="98">
        <v>0.36976921175277339</v>
      </c>
      <c r="K124" s="98">
        <v>0.55574829160197659</v>
      </c>
      <c r="L124" s="98">
        <v>0.89322229212943438</v>
      </c>
      <c r="M124" s="98">
        <v>1.1527812582995618</v>
      </c>
      <c r="N124" s="98">
        <v>1.4864872988204942</v>
      </c>
      <c r="O124" s="98">
        <v>1.4520875492064331</v>
      </c>
      <c r="P124" s="98">
        <v>1.6044411729359846</v>
      </c>
      <c r="Q124" s="98">
        <v>1.7415033001003026</v>
      </c>
      <c r="R124" s="98">
        <v>2.2416729861355034</v>
      </c>
      <c r="S124" s="98">
        <v>2.079829051155456</v>
      </c>
      <c r="T124" s="98">
        <v>1.7090240750989825</v>
      </c>
      <c r="U124" s="98">
        <v>1.8757136370022578</v>
      </c>
      <c r="V124" s="98">
        <v>1.7858666274120638</v>
      </c>
      <c r="W124" s="98">
        <v>2.7927485768220812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2.4925307953178205E-4</v>
      </c>
      <c r="F125" s="98">
        <v>1.1092760168616351E-3</v>
      </c>
      <c r="G125" s="98">
        <v>1.1292625687727518E-3</v>
      </c>
      <c r="H125" s="98">
        <v>1.3027860255381103E-3</v>
      </c>
      <c r="I125" s="98">
        <v>1.2314378773413898E-3</v>
      </c>
      <c r="J125" s="98">
        <v>1.9494023374976919E-3</v>
      </c>
      <c r="K125" s="98">
        <v>3.6017400796784496E-3</v>
      </c>
      <c r="L125" s="98">
        <v>6.4724493214811402E-3</v>
      </c>
      <c r="M125" s="98">
        <v>8.6912053859886859E-3</v>
      </c>
      <c r="N125" s="98">
        <v>1.3434544062062681E-2</v>
      </c>
      <c r="O125" s="98">
        <v>1.2500028353919923E-2</v>
      </c>
      <c r="P125" s="98">
        <v>1.8369383073350308E-2</v>
      </c>
      <c r="Q125" s="98">
        <v>2.0491526360397722E-2</v>
      </c>
      <c r="R125" s="98">
        <v>3.4897296463123048E-2</v>
      </c>
      <c r="S125" s="98">
        <v>3.1097621496191611E-2</v>
      </c>
      <c r="T125" s="98">
        <v>2.475510221735262E-2</v>
      </c>
      <c r="U125" s="98">
        <v>2.515071952041615E-2</v>
      </c>
      <c r="V125" s="98">
        <v>2.208983376973829E-2</v>
      </c>
      <c r="W125" s="98">
        <v>4.8700730526830542E-2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1.0561956181687191E-4</v>
      </c>
      <c r="F126" s="101">
        <v>5.0632290342697962E-4</v>
      </c>
      <c r="G126" s="101">
        <v>5.0557438962903624E-4</v>
      </c>
      <c r="H126" s="101">
        <v>5.7758035476082657E-4</v>
      </c>
      <c r="I126" s="101">
        <v>6.0386409365338015E-4</v>
      </c>
      <c r="J126" s="101">
        <v>8.6366325826035698E-4</v>
      </c>
      <c r="K126" s="101">
        <v>1.6184340873930841E-3</v>
      </c>
      <c r="L126" s="101">
        <v>2.8939619836733646E-3</v>
      </c>
      <c r="M126" s="101">
        <v>4.0388379050050917E-3</v>
      </c>
      <c r="N126" s="101">
        <v>6.306242666128975E-3</v>
      </c>
      <c r="O126" s="101">
        <v>6.1120549848870196E-3</v>
      </c>
      <c r="P126" s="101">
        <v>8.0304165770797627E-3</v>
      </c>
      <c r="Q126" s="101">
        <v>8.8392566662954669E-3</v>
      </c>
      <c r="R126" s="101">
        <v>1.5452183718083781E-2</v>
      </c>
      <c r="S126" s="101">
        <v>1.4597472230379341E-2</v>
      </c>
      <c r="T126" s="101">
        <v>1.0596832727315916E-2</v>
      </c>
      <c r="U126" s="101">
        <v>1.0849788029180268E-2</v>
      </c>
      <c r="V126" s="101">
        <v>8.9394229512969482E-3</v>
      </c>
      <c r="W126" s="101">
        <v>2.2292054491914293E-2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1.4363351771491014E-4</v>
      </c>
      <c r="F127" s="104">
        <v>6.0295311343465548E-4</v>
      </c>
      <c r="G127" s="104">
        <v>6.2368817914371544E-4</v>
      </c>
      <c r="H127" s="104">
        <v>7.2520567077728369E-4</v>
      </c>
      <c r="I127" s="104">
        <v>6.2757378368800965E-4</v>
      </c>
      <c r="J127" s="104">
        <v>1.0857390792373349E-3</v>
      </c>
      <c r="K127" s="104">
        <v>1.9833059922853657E-3</v>
      </c>
      <c r="L127" s="104">
        <v>3.5784873378077761E-3</v>
      </c>
      <c r="M127" s="104">
        <v>4.6523674809835942E-3</v>
      </c>
      <c r="N127" s="104">
        <v>7.1283013959337069E-3</v>
      </c>
      <c r="O127" s="104">
        <v>6.3879733690329031E-3</v>
      </c>
      <c r="P127" s="104">
        <v>1.0338966496270544E-2</v>
      </c>
      <c r="Q127" s="104">
        <v>1.1652269694102253E-2</v>
      </c>
      <c r="R127" s="104">
        <v>1.9445112745039267E-2</v>
      </c>
      <c r="S127" s="104">
        <v>1.650014926581227E-2</v>
      </c>
      <c r="T127" s="104">
        <v>1.4158269490036703E-2</v>
      </c>
      <c r="U127" s="104">
        <v>1.4300931491235883E-2</v>
      </c>
      <c r="V127" s="104">
        <v>1.3150410818441342E-2</v>
      </c>
      <c r="W127" s="104">
        <v>2.6408676034916249E-2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6.8826643063723991E-2</v>
      </c>
      <c r="F128" s="101">
        <v>0.16386860028639882</v>
      </c>
      <c r="G128" s="101">
        <v>0.21077668178733902</v>
      </c>
      <c r="H128" s="101">
        <v>0.23639097524662206</v>
      </c>
      <c r="I128" s="101">
        <v>0.28657531448818629</v>
      </c>
      <c r="J128" s="101">
        <v>0.3308204175323321</v>
      </c>
      <c r="K128" s="101">
        <v>0.38448096955207273</v>
      </c>
      <c r="L128" s="101">
        <v>0.59892265878120943</v>
      </c>
      <c r="M128" s="101">
        <v>0.68680931436557835</v>
      </c>
      <c r="N128" s="101">
        <v>0.72765620148123167</v>
      </c>
      <c r="O128" s="101">
        <v>0.69707987638451407</v>
      </c>
      <c r="P128" s="101">
        <v>0.59550880932269357</v>
      </c>
      <c r="Q128" s="101">
        <v>0.55089832168176966</v>
      </c>
      <c r="R128" s="101">
        <v>0.52839611246008733</v>
      </c>
      <c r="S128" s="101">
        <v>0.5304193338808928</v>
      </c>
      <c r="T128" s="101">
        <v>0.53373868480551157</v>
      </c>
      <c r="U128" s="101">
        <v>0.49198037135762257</v>
      </c>
      <c r="V128" s="101">
        <v>0.58050516463709434</v>
      </c>
      <c r="W128" s="101">
        <v>0.56308881664638588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9.5213327532692432E-2</v>
      </c>
      <c r="F129" s="104">
        <v>0.12655903821889691</v>
      </c>
      <c r="G129" s="104">
        <v>0.15988061908066731</v>
      </c>
      <c r="H129" s="104">
        <v>0.18265190120166655</v>
      </c>
      <c r="I129" s="104">
        <v>0.25340658061311011</v>
      </c>
      <c r="J129" s="104">
        <v>0.32745460369306867</v>
      </c>
      <c r="K129" s="104">
        <v>0.55744587863250183</v>
      </c>
      <c r="L129" s="104">
        <v>0.7327735501332695</v>
      </c>
      <c r="M129" s="104">
        <v>1.071803644754695</v>
      </c>
      <c r="N129" s="104">
        <v>1.1581205712082632</v>
      </c>
      <c r="O129" s="104">
        <v>1.1997980949219547</v>
      </c>
      <c r="P129" s="104">
        <v>1.2658299349171735</v>
      </c>
      <c r="Q129" s="104">
        <v>1.5419321550785265</v>
      </c>
      <c r="R129" s="104">
        <v>1.746405844706441</v>
      </c>
      <c r="S129" s="104">
        <v>1.8806145249709409</v>
      </c>
      <c r="T129" s="104">
        <v>2.0530506951987246</v>
      </c>
      <c r="U129" s="104">
        <v>2.0489300342331296</v>
      </c>
      <c r="V129" s="104">
        <v>2.1526059012933776</v>
      </c>
      <c r="W129" s="104">
        <v>2.8459255950720448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4.049988831683253E-2</v>
      </c>
      <c r="F130" s="98">
        <v>5.7538965846022166E-2</v>
      </c>
      <c r="G130" s="98">
        <v>7.1480002620769284E-2</v>
      </c>
      <c r="H130" s="98">
        <v>8.0874672015039367E-2</v>
      </c>
      <c r="I130" s="98">
        <v>0.12487640833421115</v>
      </c>
      <c r="J130" s="98">
        <v>0.1454045916117816</v>
      </c>
      <c r="K130" s="98">
        <v>0.25115304419518408</v>
      </c>
      <c r="L130" s="98">
        <v>0.32740294454061025</v>
      </c>
      <c r="M130" s="98">
        <v>0.50106796789775743</v>
      </c>
      <c r="N130" s="98">
        <v>0.54371147581702495</v>
      </c>
      <c r="O130" s="98">
        <v>0.589434400391321</v>
      </c>
      <c r="P130" s="98">
        <v>0.54821788321295406</v>
      </c>
      <c r="Q130" s="98">
        <v>0.66513749676199108</v>
      </c>
      <c r="R130" s="98">
        <v>0.76365092939098989</v>
      </c>
      <c r="S130" s="98">
        <v>0.87737168314750524</v>
      </c>
      <c r="T130" s="98">
        <v>0.87748647929735757</v>
      </c>
      <c r="U130" s="98">
        <v>0.88366052740494727</v>
      </c>
      <c r="V130" s="98">
        <v>0.86899300731546036</v>
      </c>
      <c r="W130" s="98">
        <v>1.2745881103829997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5.4713439215859902E-2</v>
      </c>
      <c r="F131" s="98">
        <v>6.9020072372874747E-2</v>
      </c>
      <c r="G131" s="98">
        <v>8.8400616459898038E-2</v>
      </c>
      <c r="H131" s="98">
        <v>0.10177722918662718</v>
      </c>
      <c r="I131" s="98">
        <v>0.12853017227889896</v>
      </c>
      <c r="J131" s="98">
        <v>0.1820500120812871</v>
      </c>
      <c r="K131" s="98">
        <v>0.3062928344373177</v>
      </c>
      <c r="L131" s="98">
        <v>0.40537060559265919</v>
      </c>
      <c r="M131" s="98">
        <v>0.5707356768569376</v>
      </c>
      <c r="N131" s="98">
        <v>0.61440909539123811</v>
      </c>
      <c r="O131" s="98">
        <v>0.61036369453063366</v>
      </c>
      <c r="P131" s="98">
        <v>0.71761205170421938</v>
      </c>
      <c r="Q131" s="98">
        <v>0.87679465831653536</v>
      </c>
      <c r="R131" s="98">
        <v>0.98275491531545101</v>
      </c>
      <c r="S131" s="98">
        <v>1.0032428418234358</v>
      </c>
      <c r="T131" s="98">
        <v>1.1755642159013671</v>
      </c>
      <c r="U131" s="98">
        <v>1.1652695068281824</v>
      </c>
      <c r="V131" s="98">
        <v>1.2836128939779172</v>
      </c>
      <c r="W131" s="98">
        <v>1.5713374846890451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0.10706645443366417</v>
      </c>
      <c r="F132" s="122">
        <v>0.19169375873638339</v>
      </c>
      <c r="G132" s="122">
        <v>0.24956397461208127</v>
      </c>
      <c r="H132" s="122">
        <v>0.28194146142107734</v>
      </c>
      <c r="I132" s="122">
        <v>0.31467060662270657</v>
      </c>
      <c r="J132" s="122">
        <v>0.39515583109973401</v>
      </c>
      <c r="K132" s="122">
        <v>0.55573460520180518</v>
      </c>
      <c r="L132" s="122">
        <v>0.79532362648059496</v>
      </c>
      <c r="M132" s="122">
        <v>0.91498946829243422</v>
      </c>
      <c r="N132" s="122">
        <v>1.0771906478423636</v>
      </c>
      <c r="O132" s="122">
        <v>1.1414123294210565</v>
      </c>
      <c r="P132" s="122">
        <v>1.2038053267361457</v>
      </c>
      <c r="Q132" s="122">
        <v>1.2658251850111895</v>
      </c>
      <c r="R132" s="122">
        <v>1.2826079856547501</v>
      </c>
      <c r="S132" s="122">
        <v>1.3750118186859932</v>
      </c>
      <c r="T132" s="122">
        <v>1.335794816745548</v>
      </c>
      <c r="U132" s="122">
        <v>1.3613322670442802</v>
      </c>
      <c r="V132" s="122">
        <v>1.3994518042577371</v>
      </c>
      <c r="W132" s="122">
        <v>1.6468623978778696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0.10706645443366417</v>
      </c>
      <c r="F134" s="33">
        <v>0.19169375873638339</v>
      </c>
      <c r="G134" s="33">
        <v>0.24956397461208127</v>
      </c>
      <c r="H134" s="33">
        <v>0.28194146142107734</v>
      </c>
      <c r="I134" s="33">
        <v>0.31467060662270657</v>
      </c>
      <c r="J134" s="33">
        <v>0.39515583109973401</v>
      </c>
      <c r="K134" s="33">
        <v>0.55573460520180518</v>
      </c>
      <c r="L134" s="33">
        <v>0.79532362648059496</v>
      </c>
      <c r="M134" s="33">
        <v>0.91498946829243422</v>
      </c>
      <c r="N134" s="33">
        <v>1.0771906478423636</v>
      </c>
      <c r="O134" s="33">
        <v>1.1414123294210565</v>
      </c>
      <c r="P134" s="33">
        <v>1.2038053267361457</v>
      </c>
      <c r="Q134" s="33">
        <v>1.2658251850111895</v>
      </c>
      <c r="R134" s="33">
        <v>1.2826079856547501</v>
      </c>
      <c r="S134" s="33">
        <v>1.3750118186859932</v>
      </c>
      <c r="T134" s="33">
        <v>1.335794816745548</v>
      </c>
      <c r="U134" s="33">
        <v>1.3613322670442802</v>
      </c>
      <c r="V134" s="33">
        <v>1.3994518042577371</v>
      </c>
      <c r="W134" s="33">
        <v>1.6468623978778696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>
        <f t="shared" si="26"/>
        <v>0.83820007915777583</v>
      </c>
      <c r="F136" s="119">
        <f t="shared" si="26"/>
        <v>0.839912281477179</v>
      </c>
      <c r="G136" s="119">
        <f t="shared" si="26"/>
        <v>0.84214906476905971</v>
      </c>
      <c r="H136" s="119">
        <f t="shared" si="26"/>
        <v>0.84660884955606186</v>
      </c>
      <c r="I136" s="119">
        <f t="shared" si="26"/>
        <v>0.8461589420154273</v>
      </c>
      <c r="J136" s="119">
        <f t="shared" si="26"/>
        <v>0.85069698189014786</v>
      </c>
      <c r="K136" s="119">
        <f t="shared" si="26"/>
        <v>0.85580491096819222</v>
      </c>
      <c r="L136" s="119">
        <f t="shared" si="26"/>
        <v>0.86090173195992192</v>
      </c>
      <c r="M136" s="119">
        <f t="shared" si="26"/>
        <v>0.86551514715804689</v>
      </c>
      <c r="N136" s="119">
        <f t="shared" si="26"/>
        <v>0.86922355587617428</v>
      </c>
      <c r="O136" s="119">
        <f t="shared" si="26"/>
        <v>0.87183665638712893</v>
      </c>
      <c r="P136" s="119">
        <f t="shared" si="26"/>
        <v>0.87603494236551671</v>
      </c>
      <c r="Q136" s="119">
        <f t="shared" si="26"/>
        <v>0.88014466702366412</v>
      </c>
      <c r="R136" s="119">
        <f t="shared" ref="R136:V136" si="27">IF(R117=0,"",R117/R98)</f>
        <v>0.88363516283747567</v>
      </c>
      <c r="S136" s="119">
        <f t="shared" si="27"/>
        <v>0.88641733045591475</v>
      </c>
      <c r="T136" s="119">
        <f t="shared" si="27"/>
        <v>0.89090385588663035</v>
      </c>
      <c r="U136" s="119">
        <f t="shared" si="27"/>
        <v>0.89432221588269989</v>
      </c>
      <c r="V136" s="119">
        <f t="shared" si="27"/>
        <v>0.89895577299260232</v>
      </c>
      <c r="W136" s="119">
        <f t="shared" ref="W136" si="28">IF(W117=0,"",W117/W98)</f>
        <v>0.90269907763956103</v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>
        <f t="shared" si="29"/>
        <v>0.84252615176749446</v>
      </c>
      <c r="F137" s="124">
        <f t="shared" si="29"/>
        <v>0.8445931632765673</v>
      </c>
      <c r="G137" s="124">
        <f t="shared" si="29"/>
        <v>0.84622050354986655</v>
      </c>
      <c r="H137" s="124">
        <f t="shared" si="29"/>
        <v>0.8475823508689948</v>
      </c>
      <c r="I137" s="124">
        <f t="shared" si="29"/>
        <v>0.84972339077211456</v>
      </c>
      <c r="J137" s="124">
        <f t="shared" si="29"/>
        <v>0.85361717884671306</v>
      </c>
      <c r="K137" s="124">
        <f t="shared" si="29"/>
        <v>0.85901991701171743</v>
      </c>
      <c r="L137" s="124">
        <f t="shared" si="29"/>
        <v>0.86424266955446749</v>
      </c>
      <c r="M137" s="124">
        <f t="shared" si="29"/>
        <v>0.8680822974394995</v>
      </c>
      <c r="N137" s="124">
        <f t="shared" si="29"/>
        <v>0.87104941066842134</v>
      </c>
      <c r="O137" s="124">
        <f t="shared" si="29"/>
        <v>0.87289104303549736</v>
      </c>
      <c r="P137" s="124">
        <f t="shared" si="29"/>
        <v>0.87591708283122638</v>
      </c>
      <c r="Q137" s="124">
        <f t="shared" si="29"/>
        <v>0.87910067546196335</v>
      </c>
      <c r="R137" s="124">
        <f t="shared" ref="R137:V137" si="30">IF(R118=0,"",R118/R99)</f>
        <v>0.88151075130115597</v>
      </c>
      <c r="S137" s="124">
        <f t="shared" si="30"/>
        <v>0.88324968895899869</v>
      </c>
      <c r="T137" s="124">
        <f t="shared" si="30"/>
        <v>0.88599960075310735</v>
      </c>
      <c r="U137" s="124">
        <f t="shared" si="30"/>
        <v>0.88941625704649496</v>
      </c>
      <c r="V137" s="124">
        <f t="shared" si="30"/>
        <v>0.89332819355076687</v>
      </c>
      <c r="W137" s="124">
        <f t="shared" ref="W137" si="31">IF(W118=0,"",W118/W99)</f>
        <v>0.89847934364966575</v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>
        <f t="shared" si="32"/>
        <v>0.84191777429067627</v>
      </c>
      <c r="F138" s="111">
        <f t="shared" si="32"/>
        <v>0.84399654502296362</v>
      </c>
      <c r="G138" s="111">
        <f t="shared" si="32"/>
        <v>0.84563616082710447</v>
      </c>
      <c r="H138" s="111">
        <f t="shared" si="32"/>
        <v>0.84701584948349984</v>
      </c>
      <c r="I138" s="111">
        <f t="shared" si="32"/>
        <v>0.84917374501245846</v>
      </c>
      <c r="J138" s="111">
        <f t="shared" si="32"/>
        <v>0.85308466530497573</v>
      </c>
      <c r="K138" s="111">
        <f t="shared" si="32"/>
        <v>0.85851040228395903</v>
      </c>
      <c r="L138" s="111">
        <f t="shared" si="32"/>
        <v>0.86375601551816905</v>
      </c>
      <c r="M138" s="111">
        <f t="shared" si="32"/>
        <v>0.86761551069707099</v>
      </c>
      <c r="N138" s="111">
        <f t="shared" si="32"/>
        <v>0.87059511057230532</v>
      </c>
      <c r="O138" s="111">
        <f t="shared" si="32"/>
        <v>0.87244454095708879</v>
      </c>
      <c r="P138" s="111">
        <f t="shared" si="32"/>
        <v>0.87548031403324111</v>
      </c>
      <c r="Q138" s="111">
        <f t="shared" si="32"/>
        <v>0.8786746035183064</v>
      </c>
      <c r="R138" s="111">
        <f t="shared" ref="R138:V138" si="33">IF(R119=0,"",R119/R100)</f>
        <v>0.88109768239091335</v>
      </c>
      <c r="S138" s="111">
        <f t="shared" si="33"/>
        <v>0.88284632757003212</v>
      </c>
      <c r="T138" s="111">
        <f t="shared" si="33"/>
        <v>0.88560620240471899</v>
      </c>
      <c r="U138" s="111">
        <f t="shared" si="33"/>
        <v>0.88903865200364995</v>
      </c>
      <c r="V138" s="111">
        <f t="shared" si="33"/>
        <v>0.89296289422089592</v>
      </c>
      <c r="W138" s="111">
        <f t="shared" ref="W138" si="34">IF(W119=0,"",W119/W100)</f>
        <v>0.89813296097010897</v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>
        <f t="shared" si="38"/>
        <v>2.5988628912268581</v>
      </c>
      <c r="F140" s="124">
        <f t="shared" si="38"/>
        <v>2.6674826655967108</v>
      </c>
      <c r="G140" s="124">
        <f t="shared" si="38"/>
        <v>2.7225401658399004</v>
      </c>
      <c r="H140" s="124">
        <f t="shared" si="38"/>
        <v>2.7678403258677737</v>
      </c>
      <c r="I140" s="124">
        <f t="shared" si="38"/>
        <v>2.7960595483130533</v>
      </c>
      <c r="J140" s="124">
        <f t="shared" si="38"/>
        <v>2.834865761879334</v>
      </c>
      <c r="K140" s="124">
        <f t="shared" si="38"/>
        <v>2.8979842231056137</v>
      </c>
      <c r="L140" s="124">
        <f t="shared" si="38"/>
        <v>3.0005426221174565</v>
      </c>
      <c r="M140" s="124">
        <f t="shared" si="38"/>
        <v>3.1203927145416119</v>
      </c>
      <c r="N140" s="124">
        <f t="shared" si="38"/>
        <v>3.2457371290948211</v>
      </c>
      <c r="O140" s="124">
        <f t="shared" si="38"/>
        <v>3.3579886628042845</v>
      </c>
      <c r="P140" s="124">
        <f t="shared" si="38"/>
        <v>3.4402487862934445</v>
      </c>
      <c r="Q140" s="124">
        <f t="shared" si="38"/>
        <v>3.5323707960665853</v>
      </c>
      <c r="R140" s="124">
        <f t="shared" ref="R140:V140" si="39">IF(R121=0,"",R121/R102)</f>
        <v>3.6330951425081239</v>
      </c>
      <c r="S140" s="124">
        <f t="shared" si="39"/>
        <v>3.7308024211336575</v>
      </c>
      <c r="T140" s="124">
        <f t="shared" si="39"/>
        <v>3.8211914719354518</v>
      </c>
      <c r="U140" s="124">
        <f t="shared" si="39"/>
        <v>3.922247744175563</v>
      </c>
      <c r="V140" s="124">
        <f t="shared" si="39"/>
        <v>4.0381692880512094</v>
      </c>
      <c r="W140" s="124">
        <f t="shared" ref="W140" si="40">IF(W121=0,"",W121/W102)</f>
        <v>4.1427001141504993</v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>
        <f t="shared" si="41"/>
        <v>2.5988628912268581</v>
      </c>
      <c r="F141" s="111">
        <f t="shared" si="41"/>
        <v>2.6674826655967108</v>
      </c>
      <c r="G141" s="111">
        <f t="shared" si="41"/>
        <v>2.7225401658399004</v>
      </c>
      <c r="H141" s="111">
        <f t="shared" si="41"/>
        <v>2.7678403258677737</v>
      </c>
      <c r="I141" s="111">
        <f t="shared" si="41"/>
        <v>2.7960595483130533</v>
      </c>
      <c r="J141" s="111">
        <f t="shared" si="41"/>
        <v>2.834865761879334</v>
      </c>
      <c r="K141" s="111">
        <f t="shared" si="41"/>
        <v>2.8979842231056137</v>
      </c>
      <c r="L141" s="111">
        <f t="shared" si="41"/>
        <v>3.0005426221174565</v>
      </c>
      <c r="M141" s="111">
        <f t="shared" si="41"/>
        <v>3.1203927145416119</v>
      </c>
      <c r="N141" s="111">
        <f t="shared" si="41"/>
        <v>3.2457371290948211</v>
      </c>
      <c r="O141" s="111">
        <f t="shared" si="41"/>
        <v>3.3579886628042845</v>
      </c>
      <c r="P141" s="111">
        <f t="shared" si="41"/>
        <v>3.4402487862934445</v>
      </c>
      <c r="Q141" s="111">
        <f t="shared" si="41"/>
        <v>3.5323707960665853</v>
      </c>
      <c r="R141" s="111">
        <f t="shared" ref="R141:V141" si="42">IF(R122=0,"",R122/R103)</f>
        <v>3.6330951425081239</v>
      </c>
      <c r="S141" s="111">
        <f t="shared" si="42"/>
        <v>3.7308024211336575</v>
      </c>
      <c r="T141" s="111">
        <f t="shared" si="42"/>
        <v>3.8211914719354518</v>
      </c>
      <c r="U141" s="111">
        <f t="shared" si="42"/>
        <v>3.922247744175563</v>
      </c>
      <c r="V141" s="111">
        <f t="shared" si="42"/>
        <v>4.0381692880512094</v>
      </c>
      <c r="W141" s="111">
        <f t="shared" ref="W141" si="43">IF(W122=0,"",W122/W103)</f>
        <v>4.1427001141504993</v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>
        <f t="shared" si="44"/>
        <v>0.83724576123670746</v>
      </c>
      <c r="F142" s="124">
        <f t="shared" si="44"/>
        <v>0.82717313211138255</v>
      </c>
      <c r="G142" s="124">
        <f t="shared" si="44"/>
        <v>0.82772793799511057</v>
      </c>
      <c r="H142" s="124">
        <f t="shared" si="44"/>
        <v>0.82874890587359451</v>
      </c>
      <c r="I142" s="124">
        <f t="shared" si="44"/>
        <v>0.82878917311436895</v>
      </c>
      <c r="J142" s="124">
        <f t="shared" si="44"/>
        <v>0.83583242820754799</v>
      </c>
      <c r="K142" s="124">
        <f t="shared" si="44"/>
        <v>0.8447175978677367</v>
      </c>
      <c r="L142" s="124">
        <f t="shared" si="44"/>
        <v>0.84555474156450416</v>
      </c>
      <c r="M142" s="124">
        <f t="shared" si="44"/>
        <v>0.85038413903618315</v>
      </c>
      <c r="N142" s="124">
        <f t="shared" si="44"/>
        <v>0.85365254354553466</v>
      </c>
      <c r="O142" s="124">
        <f t="shared" si="44"/>
        <v>0.85504511446717846</v>
      </c>
      <c r="P142" s="124">
        <f t="shared" si="44"/>
        <v>0.86518437980633456</v>
      </c>
      <c r="Q142" s="124">
        <f t="shared" si="44"/>
        <v>0.87235324208614939</v>
      </c>
      <c r="R142" s="124">
        <f t="shared" ref="R142:V142" si="45">IF(R123=0,"",R123/R104)</f>
        <v>0.8774526081540005</v>
      </c>
      <c r="S142" s="124">
        <f t="shared" si="45"/>
        <v>0.88051791039767535</v>
      </c>
      <c r="T142" s="124">
        <f t="shared" si="45"/>
        <v>0.89056881571489321</v>
      </c>
      <c r="U142" s="124">
        <f t="shared" si="45"/>
        <v>0.89524962524702256</v>
      </c>
      <c r="V142" s="124">
        <f t="shared" si="45"/>
        <v>0.90162531703845927</v>
      </c>
      <c r="W142" s="124">
        <f t="shared" ref="W142" si="46">IF(W123=0,"",W123/W104)</f>
        <v>0.90368645996885499</v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>
        <f t="shared" si="47"/>
        <v>0.83114957735209616</v>
      </c>
      <c r="F143" s="111">
        <f t="shared" si="47"/>
        <v>0.83318511200360268</v>
      </c>
      <c r="G143" s="111">
        <f t="shared" si="47"/>
        <v>0.83481370695701551</v>
      </c>
      <c r="H143" s="111">
        <f t="shared" si="47"/>
        <v>0.83624897979183666</v>
      </c>
      <c r="I143" s="111">
        <f t="shared" si="47"/>
        <v>0.83845382348307385</v>
      </c>
      <c r="J143" s="111">
        <f t="shared" si="47"/>
        <v>0.84254715999241581</v>
      </c>
      <c r="K143" s="111">
        <f t="shared" si="47"/>
        <v>0.84777253665548546</v>
      </c>
      <c r="L143" s="111">
        <f t="shared" si="47"/>
        <v>0.85293605257168781</v>
      </c>
      <c r="M143" s="111">
        <f t="shared" si="47"/>
        <v>0.85697002229639174</v>
      </c>
      <c r="N143" s="111">
        <f t="shared" si="47"/>
        <v>0.86060947516788644</v>
      </c>
      <c r="O143" s="111">
        <f t="shared" si="47"/>
        <v>0.86332513395012289</v>
      </c>
      <c r="P143" s="111">
        <f t="shared" si="47"/>
        <v>0.8665924662245903</v>
      </c>
      <c r="Q143" s="111">
        <f t="shared" si="47"/>
        <v>0.86995727262108657</v>
      </c>
      <c r="R143" s="111">
        <f t="shared" ref="R143:V143" si="48">IF(R124=0,"",R124/R105)</f>
        <v>0.87199011256032832</v>
      </c>
      <c r="S143" s="111">
        <f t="shared" si="48"/>
        <v>0.8747755171391407</v>
      </c>
      <c r="T143" s="111">
        <f t="shared" si="48"/>
        <v>0.8781490811191387</v>
      </c>
      <c r="U143" s="111">
        <f t="shared" si="48"/>
        <v>0.88210697282785144</v>
      </c>
      <c r="V143" s="111">
        <f t="shared" si="48"/>
        <v>0.88561234057523575</v>
      </c>
      <c r="W143" s="111">
        <f t="shared" ref="W143" si="49">IF(W124=0,"",W124/W105)</f>
        <v>0.88959530706495926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0.92073836412161336</v>
      </c>
      <c r="F144" s="111">
        <f t="shared" si="50"/>
        <v>0.91691806005967713</v>
      </c>
      <c r="G144" s="111">
        <f t="shared" si="50"/>
        <v>0.91887682833357187</v>
      </c>
      <c r="H144" s="111">
        <f t="shared" si="50"/>
        <v>0.92082277530969903</v>
      </c>
      <c r="I144" s="111">
        <f t="shared" si="50"/>
        <v>0.91315293992859281</v>
      </c>
      <c r="J144" s="111">
        <f t="shared" si="50"/>
        <v>0.92460606160929737</v>
      </c>
      <c r="K144" s="111">
        <f t="shared" si="50"/>
        <v>0.92711205557182441</v>
      </c>
      <c r="L144" s="111">
        <f t="shared" si="50"/>
        <v>0.93010881295814218</v>
      </c>
      <c r="M144" s="111">
        <f t="shared" si="50"/>
        <v>0.92944437768475718</v>
      </c>
      <c r="N144" s="111">
        <f t="shared" si="50"/>
        <v>0.93135754167561813</v>
      </c>
      <c r="O144" s="111">
        <f t="shared" si="50"/>
        <v>0.92950797582476763</v>
      </c>
      <c r="P144" s="111">
        <f t="shared" si="50"/>
        <v>0.93964417457814764</v>
      </c>
      <c r="Q144" s="111">
        <f t="shared" si="50"/>
        <v>0.9414092066663452</v>
      </c>
      <c r="R144" s="111">
        <f t="shared" ref="R144:V144" si="51">IF(R125=0,"",R125/R106)</f>
        <v>0.94287042219082928</v>
      </c>
      <c r="S144" s="111">
        <f t="shared" si="51"/>
        <v>0.94002142035402703</v>
      </c>
      <c r="T144" s="111">
        <f t="shared" si="51"/>
        <v>0.94516811062837758</v>
      </c>
      <c r="U144" s="111">
        <f t="shared" si="51"/>
        <v>0.9454631283212116</v>
      </c>
      <c r="V144" s="111">
        <f t="shared" si="51"/>
        <v>0.94923318960227587</v>
      </c>
      <c r="W144" s="111">
        <f t="shared" ref="W144" si="52">IF(W125=0,"",W125/W106)</f>
        <v>0.94798987442561433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0.83114957735209616</v>
      </c>
      <c r="F145" s="112">
        <f t="shared" si="53"/>
        <v>0.83436750816114025</v>
      </c>
      <c r="G145" s="112">
        <f t="shared" si="53"/>
        <v>0.83528531026666974</v>
      </c>
      <c r="H145" s="112">
        <f t="shared" si="53"/>
        <v>0.83755754138496108</v>
      </c>
      <c r="I145" s="112">
        <f t="shared" si="53"/>
        <v>0.83755754138496108</v>
      </c>
      <c r="J145" s="112">
        <f t="shared" si="53"/>
        <v>0.84455865389552565</v>
      </c>
      <c r="K145" s="112">
        <f t="shared" si="53"/>
        <v>0.85109220324627022</v>
      </c>
      <c r="L145" s="112">
        <f t="shared" si="53"/>
        <v>0.85612036650237677</v>
      </c>
      <c r="M145" s="112">
        <f t="shared" si="53"/>
        <v>0.8595830168451426</v>
      </c>
      <c r="N145" s="112">
        <f t="shared" si="53"/>
        <v>0.86429640493245108</v>
      </c>
      <c r="O145" s="112">
        <f t="shared" si="53"/>
        <v>0.86572623007743521</v>
      </c>
      <c r="P145" s="112">
        <f t="shared" si="53"/>
        <v>0.87189233283252154</v>
      </c>
      <c r="Q145" s="112">
        <f t="shared" si="53"/>
        <v>0.87391112506209367</v>
      </c>
      <c r="R145" s="112">
        <f t="shared" ref="R145:V145" si="54">IF(R126=0,"",R126/R107)</f>
        <v>0.87963178107119</v>
      </c>
      <c r="S145" s="112">
        <f t="shared" si="54"/>
        <v>0.88033772495166607</v>
      </c>
      <c r="T145" s="112">
        <f t="shared" si="54"/>
        <v>0.88065152189676843</v>
      </c>
      <c r="U145" s="112">
        <f t="shared" si="54"/>
        <v>0.88205717560664676</v>
      </c>
      <c r="V145" s="112">
        <f t="shared" si="54"/>
        <v>0.88326978156516345</v>
      </c>
      <c r="W145" s="112">
        <f t="shared" ref="W145" si="55">IF(W126=0,"",W126/W107)</f>
        <v>0.89296979603883897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>
        <f t="shared" si="59"/>
        <v>0.77839730082130365</v>
      </c>
      <c r="F147" s="112">
        <f t="shared" si="59"/>
        <v>0.77903802782443698</v>
      </c>
      <c r="G147" s="112">
        <f t="shared" si="59"/>
        <v>0.77941751757773647</v>
      </c>
      <c r="H147" s="112">
        <f t="shared" si="59"/>
        <v>0.77978699354845171</v>
      </c>
      <c r="I147" s="112">
        <f t="shared" si="59"/>
        <v>0.78028225055861522</v>
      </c>
      <c r="J147" s="112">
        <f t="shared" si="59"/>
        <v>0.7814647875253028</v>
      </c>
      <c r="K147" s="112">
        <f t="shared" si="59"/>
        <v>0.78264748030043119</v>
      </c>
      <c r="L147" s="112">
        <f t="shared" si="59"/>
        <v>0.78530871147343795</v>
      </c>
      <c r="M147" s="112">
        <f t="shared" si="59"/>
        <v>0.78698636239888586</v>
      </c>
      <c r="N147" s="112">
        <f t="shared" si="59"/>
        <v>0.789547212186823</v>
      </c>
      <c r="O147" s="112">
        <f t="shared" si="59"/>
        <v>0.79100325013675954</v>
      </c>
      <c r="P147" s="112">
        <f t="shared" si="59"/>
        <v>0.7927098894803124</v>
      </c>
      <c r="Q147" s="112">
        <f t="shared" si="59"/>
        <v>0.7948288496800251</v>
      </c>
      <c r="R147" s="112">
        <f t="shared" ref="R147:V147" si="60">IF(R128=0,"",R128/R109)</f>
        <v>0.8025076477151929</v>
      </c>
      <c r="S147" s="112">
        <f t="shared" si="60"/>
        <v>0.81251285824348796</v>
      </c>
      <c r="T147" s="112">
        <f t="shared" si="60"/>
        <v>0.8279340978188563</v>
      </c>
      <c r="U147" s="112">
        <f t="shared" si="60"/>
        <v>0.83759848862359998</v>
      </c>
      <c r="V147" s="112">
        <f t="shared" si="60"/>
        <v>0.84955108509235278</v>
      </c>
      <c r="W147" s="112">
        <f t="shared" ref="W147" si="61">IF(W128=0,"",W128/W109)</f>
        <v>0.85182184733309896</v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0.89198427052230156</v>
      </c>
      <c r="F148" s="113">
        <f t="shared" si="62"/>
        <v>0.88555417716187479</v>
      </c>
      <c r="G148" s="113">
        <f t="shared" si="62"/>
        <v>0.88749913635808664</v>
      </c>
      <c r="H148" s="113">
        <f t="shared" si="62"/>
        <v>0.88873546214641408</v>
      </c>
      <c r="I148" s="113">
        <f t="shared" si="62"/>
        <v>0.87830687852794986</v>
      </c>
      <c r="J148" s="113">
        <f t="shared" si="62"/>
        <v>0.88986083258226834</v>
      </c>
      <c r="K148" s="113">
        <f t="shared" si="62"/>
        <v>0.8896759659048602</v>
      </c>
      <c r="L148" s="113">
        <f t="shared" si="62"/>
        <v>0.89132540036826435</v>
      </c>
      <c r="M148" s="113">
        <f t="shared" si="62"/>
        <v>0.88828336182426049</v>
      </c>
      <c r="N148" s="113">
        <f t="shared" si="62"/>
        <v>0.88891613330636055</v>
      </c>
      <c r="O148" s="113">
        <f t="shared" si="62"/>
        <v>0.88568725131827375</v>
      </c>
      <c r="P148" s="113">
        <f t="shared" si="62"/>
        <v>0.90104785292816525</v>
      </c>
      <c r="Q148" s="113">
        <f t="shared" si="62"/>
        <v>0.90585464099308544</v>
      </c>
      <c r="R148" s="113">
        <f t="shared" ref="R148:V148" si="63">IF(R129=0,"",R129/R110)</f>
        <v>0.90919283475542445</v>
      </c>
      <c r="S148" s="113">
        <f t="shared" si="63"/>
        <v>0.90758154514835754</v>
      </c>
      <c r="T148" s="113">
        <f t="shared" si="63"/>
        <v>0.91881699526865979</v>
      </c>
      <c r="U148" s="113">
        <f t="shared" si="63"/>
        <v>0.92247614453306281</v>
      </c>
      <c r="V148" s="113">
        <f t="shared" si="63"/>
        <v>0.93048539238462857</v>
      </c>
      <c r="W148" s="113">
        <f t="shared" ref="W148" si="64">IF(W129=0,"",W129/W110)</f>
        <v>0.92856376206084257</v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0.77839730082130387</v>
      </c>
      <c r="F149" s="111">
        <f t="shared" si="65"/>
        <v>0.77865845880640172</v>
      </c>
      <c r="G149" s="111">
        <f t="shared" si="65"/>
        <v>0.77910132069130067</v>
      </c>
      <c r="H149" s="111">
        <f t="shared" si="65"/>
        <v>0.77957777864986177</v>
      </c>
      <c r="I149" s="111">
        <f t="shared" si="65"/>
        <v>0.78054117308512316</v>
      </c>
      <c r="J149" s="111">
        <f t="shared" si="65"/>
        <v>0.78202239858198419</v>
      </c>
      <c r="K149" s="111">
        <f t="shared" si="65"/>
        <v>0.78416962961024861</v>
      </c>
      <c r="L149" s="111">
        <f t="shared" si="65"/>
        <v>0.78561719451207479</v>
      </c>
      <c r="M149" s="111">
        <f t="shared" si="65"/>
        <v>0.78800950995010144</v>
      </c>
      <c r="N149" s="111">
        <f t="shared" si="65"/>
        <v>0.78977710357277386</v>
      </c>
      <c r="O149" s="111">
        <f t="shared" si="65"/>
        <v>0.79194354779329157</v>
      </c>
      <c r="P149" s="111">
        <f t="shared" si="65"/>
        <v>0.79772109052406281</v>
      </c>
      <c r="Q149" s="111">
        <f t="shared" si="65"/>
        <v>0.80584601877551276</v>
      </c>
      <c r="R149" s="111">
        <f t="shared" ref="R149:V149" si="66">IF(R130=0,"",R130/R111)</f>
        <v>0.81406069901157829</v>
      </c>
      <c r="S149" s="111">
        <f t="shared" si="66"/>
        <v>0.82083773889538403</v>
      </c>
      <c r="T149" s="111">
        <f t="shared" si="66"/>
        <v>0.82868845559296545</v>
      </c>
      <c r="U149" s="111">
        <f t="shared" si="66"/>
        <v>0.83691838602647373</v>
      </c>
      <c r="V149" s="111">
        <f t="shared" si="66"/>
        <v>0.84383846204573032</v>
      </c>
      <c r="W149" s="111">
        <f t="shared" ref="W149" si="67">IF(W130=0,"",W130/W111)</f>
        <v>0.85340599441845799</v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>
        <f t="shared" si="71"/>
        <v>0.77826473202001623</v>
      </c>
      <c r="F151" s="124">
        <f t="shared" si="71"/>
        <v>0.77884246647062172</v>
      </c>
      <c r="G151" s="124">
        <f t="shared" si="71"/>
        <v>0.77932920333064604</v>
      </c>
      <c r="H151" s="124">
        <f t="shared" si="71"/>
        <v>0.77981468270952325</v>
      </c>
      <c r="I151" s="124">
        <f t="shared" si="71"/>
        <v>0.78063097038121765</v>
      </c>
      <c r="J151" s="124">
        <f t="shared" si="71"/>
        <v>0.78212997259797146</v>
      </c>
      <c r="K151" s="124">
        <f t="shared" si="71"/>
        <v>0.78408393564693368</v>
      </c>
      <c r="L151" s="124">
        <f t="shared" si="71"/>
        <v>0.78611006466375843</v>
      </c>
      <c r="M151" s="124">
        <f t="shared" si="71"/>
        <v>0.78809621525573514</v>
      </c>
      <c r="N151" s="124">
        <f t="shared" si="71"/>
        <v>0.78979424059791847</v>
      </c>
      <c r="O151" s="124">
        <f t="shared" si="71"/>
        <v>0.79129525134723744</v>
      </c>
      <c r="P151" s="124">
        <f t="shared" si="71"/>
        <v>0.79398564768800395</v>
      </c>
      <c r="Q151" s="124">
        <f t="shared" si="71"/>
        <v>0.79798931921901972</v>
      </c>
      <c r="R151" s="124">
        <f t="shared" ref="R151:V151" si="72">IF(R132=0,"",R132/R113)</f>
        <v>0.80330583318825866</v>
      </c>
      <c r="S151" s="124">
        <f t="shared" si="72"/>
        <v>0.80987983834301358</v>
      </c>
      <c r="T151" s="124">
        <f t="shared" si="72"/>
        <v>0.81924320332549039</v>
      </c>
      <c r="U151" s="124">
        <f t="shared" si="72"/>
        <v>0.82951113165727219</v>
      </c>
      <c r="V151" s="124">
        <f t="shared" si="72"/>
        <v>0.84039904570973767</v>
      </c>
      <c r="W151" s="124">
        <f t="shared" ref="W151" si="73">IF(W132=0,"",W132/W113)</f>
        <v>0.85262299873340541</v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>
        <f t="shared" si="77"/>
        <v>0.77826473202001623</v>
      </c>
      <c r="F153" s="45">
        <f t="shared" si="77"/>
        <v>0.77884246647062172</v>
      </c>
      <c r="G153" s="45">
        <f t="shared" si="77"/>
        <v>0.77932920333064604</v>
      </c>
      <c r="H153" s="45">
        <f t="shared" si="77"/>
        <v>0.77981468270952325</v>
      </c>
      <c r="I153" s="45">
        <f t="shared" si="77"/>
        <v>0.78063097038121765</v>
      </c>
      <c r="J153" s="45">
        <f t="shared" si="77"/>
        <v>0.78212997259797146</v>
      </c>
      <c r="K153" s="45">
        <f t="shared" si="77"/>
        <v>0.78408393564693368</v>
      </c>
      <c r="L153" s="45">
        <f t="shared" si="77"/>
        <v>0.78611006466375843</v>
      </c>
      <c r="M153" s="45">
        <f t="shared" si="77"/>
        <v>0.78809621525573514</v>
      </c>
      <c r="N153" s="45">
        <f t="shared" si="77"/>
        <v>0.78979424059791847</v>
      </c>
      <c r="O153" s="45">
        <f t="shared" si="77"/>
        <v>0.79129525134723744</v>
      </c>
      <c r="P153" s="45">
        <f t="shared" si="77"/>
        <v>0.79398564768800395</v>
      </c>
      <c r="Q153" s="45">
        <f t="shared" si="77"/>
        <v>0.79798931921901972</v>
      </c>
      <c r="R153" s="45">
        <f t="shared" ref="R153:V153" si="78">IF(R134=0,"",R134/R115)</f>
        <v>0.80330583318825866</v>
      </c>
      <c r="S153" s="45">
        <f t="shared" si="78"/>
        <v>0.80987983834301358</v>
      </c>
      <c r="T153" s="45">
        <f t="shared" si="78"/>
        <v>0.81924320332549039</v>
      </c>
      <c r="U153" s="45">
        <f t="shared" si="78"/>
        <v>0.82951113165727219</v>
      </c>
      <c r="V153" s="45">
        <f t="shared" si="78"/>
        <v>0.84039904570973767</v>
      </c>
      <c r="W153" s="45">
        <f t="shared" ref="W153" si="79">IF(W134=0,"",W134/W115)</f>
        <v>0.85262299873340541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11789.921382326782</v>
      </c>
      <c r="F174" s="117">
        <f t="shared" si="87"/>
        <v>15880.874720217595</v>
      </c>
      <c r="G174" s="117">
        <f t="shared" si="87"/>
        <v>13758.578186549363</v>
      </c>
      <c r="H174" s="117">
        <f t="shared" si="87"/>
        <v>12854.114454815521</v>
      </c>
      <c r="I174" s="117">
        <f t="shared" si="87"/>
        <v>10829.104513979288</v>
      </c>
      <c r="J174" s="117">
        <f t="shared" si="87"/>
        <v>11340.505017988702</v>
      </c>
      <c r="K174" s="117">
        <f t="shared" si="87"/>
        <v>11405.624926743685</v>
      </c>
      <c r="L174" s="117">
        <f t="shared" si="87"/>
        <v>13653.087904253814</v>
      </c>
      <c r="M174" s="117">
        <f t="shared" si="87"/>
        <v>12443.939004293823</v>
      </c>
      <c r="N174" s="117">
        <f t="shared" si="87"/>
        <v>13824.294456836111</v>
      </c>
      <c r="O174" s="117">
        <f t="shared" si="87"/>
        <v>13412.327700825575</v>
      </c>
      <c r="P174" s="117">
        <f t="shared" si="87"/>
        <v>11487.600922680125</v>
      </c>
      <c r="Q174" s="117">
        <f t="shared" si="87"/>
        <v>11772.606445001515</v>
      </c>
      <c r="R174" s="117">
        <f t="shared" ref="R174:V174" si="88">R175+R178+R180+R189</f>
        <v>14121.53088358885</v>
      </c>
      <c r="S174" s="117">
        <f t="shared" si="88"/>
        <v>13438.168350944314</v>
      </c>
      <c r="T174" s="117">
        <f t="shared" si="88"/>
        <v>11266.923920919655</v>
      </c>
      <c r="U174" s="117">
        <f t="shared" si="88"/>
        <v>12001.274322216064</v>
      </c>
      <c r="V174" s="117">
        <f t="shared" si="88"/>
        <v>11113.865842516407</v>
      </c>
      <c r="W174" s="117">
        <f t="shared" ref="W174" si="89">W175+W178+W180+W189</f>
        <v>15053.421896890533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8994.647398707637</v>
      </c>
      <c r="F175" s="122">
        <f t="shared" si="90"/>
        <v>12671.222013325905</v>
      </c>
      <c r="G175" s="122">
        <f t="shared" si="90"/>
        <v>10647.994446245251</v>
      </c>
      <c r="H175" s="122">
        <f t="shared" si="90"/>
        <v>9856.6245384564299</v>
      </c>
      <c r="I175" s="122">
        <f t="shared" si="90"/>
        <v>7823.1726848723192</v>
      </c>
      <c r="J175" s="122">
        <f t="shared" si="90"/>
        <v>8531.9620944827202</v>
      </c>
      <c r="K175" s="122">
        <f t="shared" si="90"/>
        <v>8564.4825330236781</v>
      </c>
      <c r="L175" s="122">
        <f t="shared" si="90"/>
        <v>10662.413550072692</v>
      </c>
      <c r="M175" s="122">
        <f t="shared" si="90"/>
        <v>9436.1963062652503</v>
      </c>
      <c r="N175" s="122">
        <f t="shared" si="90"/>
        <v>10817.028156756549</v>
      </c>
      <c r="O175" s="122">
        <f t="shared" si="90"/>
        <v>10557.945603807695</v>
      </c>
      <c r="P175" s="122">
        <f t="shared" si="90"/>
        <v>8818.1017038195987</v>
      </c>
      <c r="Q175" s="122">
        <f t="shared" si="90"/>
        <v>9134.712408411493</v>
      </c>
      <c r="R175" s="122">
        <f t="shared" ref="R175:V175" si="91">SUM(R176:R177)</f>
        <v>11281.858061862353</v>
      </c>
      <c r="S175" s="122">
        <f t="shared" si="91"/>
        <v>10570.014591943855</v>
      </c>
      <c r="T175" s="122">
        <f t="shared" si="91"/>
        <v>8594.6635513867404</v>
      </c>
      <c r="U175" s="122">
        <f t="shared" si="91"/>
        <v>9325.3597685635705</v>
      </c>
      <c r="V175" s="122">
        <f t="shared" si="91"/>
        <v>8518.970423506209</v>
      </c>
      <c r="W175" s="122">
        <f t="shared" ref="W175" si="92">SUM(W176:W177)</f>
        <v>11989.264703663448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8960.0316102169236</v>
      </c>
      <c r="F176" s="98">
        <v>12622.762302291119</v>
      </c>
      <c r="G176" s="98">
        <v>10607.686572976396</v>
      </c>
      <c r="H176" s="98">
        <v>9820.1253884563321</v>
      </c>
      <c r="I176" s="98">
        <v>7794.6632340896776</v>
      </c>
      <c r="J176" s="98">
        <v>8501.0368996258821</v>
      </c>
      <c r="K176" s="98">
        <v>8533.6411845666553</v>
      </c>
      <c r="L176" s="98">
        <v>10624.328150481946</v>
      </c>
      <c r="M176" s="98">
        <v>9402.9243470054425</v>
      </c>
      <c r="N176" s="98">
        <v>10779.052953864002</v>
      </c>
      <c r="O176" s="98">
        <v>10520.987995789999</v>
      </c>
      <c r="P176" s="98">
        <v>8787.1710790610541</v>
      </c>
      <c r="Q176" s="98">
        <v>9102.6330187415242</v>
      </c>
      <c r="R176" s="98">
        <v>11242.664672626268</v>
      </c>
      <c r="S176" s="98">
        <v>10533.621914883282</v>
      </c>
      <c r="T176" s="98">
        <v>8565.1066478032863</v>
      </c>
      <c r="U176" s="98">
        <v>9293.6252687711749</v>
      </c>
      <c r="V176" s="98">
        <v>8489.8966348957474</v>
      </c>
      <c r="W176" s="98">
        <v>11948.497114131849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34.615788490712717</v>
      </c>
      <c r="F177" s="98">
        <v>48.459711034784988</v>
      </c>
      <c r="G177" s="98">
        <v>40.307873268855836</v>
      </c>
      <c r="H177" s="98">
        <v>36.499150000097359</v>
      </c>
      <c r="I177" s="98">
        <v>28.509450782641672</v>
      </c>
      <c r="J177" s="98">
        <v>30.925194856837443</v>
      </c>
      <c r="K177" s="98">
        <v>30.841348457022683</v>
      </c>
      <c r="L177" s="98">
        <v>38.085399590744977</v>
      </c>
      <c r="M177" s="98">
        <v>33.27195925980859</v>
      </c>
      <c r="N177" s="98">
        <v>37.975202892546086</v>
      </c>
      <c r="O177" s="98">
        <v>36.957608017695328</v>
      </c>
      <c r="P177" s="98">
        <v>30.930624758544251</v>
      </c>
      <c r="Q177" s="98">
        <v>32.079389669968549</v>
      </c>
      <c r="R177" s="98">
        <v>39.193389236085395</v>
      </c>
      <c r="S177" s="98">
        <v>36.392677060573007</v>
      </c>
      <c r="T177" s="98">
        <v>29.556903583454307</v>
      </c>
      <c r="U177" s="98">
        <v>31.734499792395468</v>
      </c>
      <c r="V177" s="98">
        <v>29.073788610460984</v>
      </c>
      <c r="W177" s="98">
        <v>40.767589531598716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8.4915015339637492</v>
      </c>
      <c r="F178" s="122">
        <f t="shared" si="93"/>
        <v>13.495197712945853</v>
      </c>
      <c r="G178" s="122">
        <f t="shared" si="93"/>
        <v>24.161757453536417</v>
      </c>
      <c r="H178" s="122">
        <f t="shared" si="93"/>
        <v>45.3041975697003</v>
      </c>
      <c r="I178" s="122">
        <f t="shared" si="93"/>
        <v>33.118424199904346</v>
      </c>
      <c r="J178" s="122">
        <f t="shared" si="93"/>
        <v>30.123929838583148</v>
      </c>
      <c r="K178" s="122">
        <f t="shared" si="93"/>
        <v>25.635623191874409</v>
      </c>
      <c r="L178" s="122">
        <f t="shared" si="93"/>
        <v>27.421038159670566</v>
      </c>
      <c r="M178" s="122">
        <f t="shared" si="93"/>
        <v>30.02257017648526</v>
      </c>
      <c r="N178" s="122">
        <f t="shared" si="93"/>
        <v>31.645700244186941</v>
      </c>
      <c r="O178" s="122">
        <f t="shared" si="93"/>
        <v>33.984047746936056</v>
      </c>
      <c r="P178" s="122">
        <f t="shared" si="93"/>
        <v>31.601217949497336</v>
      </c>
      <c r="Q178" s="122">
        <f t="shared" si="93"/>
        <v>30.566009593798118</v>
      </c>
      <c r="R178" s="122">
        <f t="shared" si="93"/>
        <v>32.84454785903705</v>
      </c>
      <c r="S178" s="122">
        <f t="shared" si="93"/>
        <v>35.127560656356849</v>
      </c>
      <c r="T178" s="122">
        <f t="shared" si="93"/>
        <v>30.859308009870315</v>
      </c>
      <c r="U178" s="122">
        <f t="shared" si="93"/>
        <v>28.584384605943249</v>
      </c>
      <c r="V178" s="122">
        <f t="shared" si="93"/>
        <v>25.538369160429596</v>
      </c>
      <c r="W178" s="122">
        <f t="shared" si="93"/>
        <v>25.144038149884416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8.4915015339637492</v>
      </c>
      <c r="F179" s="98">
        <f>RES_hhdet_fech!F110</f>
        <v>13.495197712945853</v>
      </c>
      <c r="G179" s="98">
        <f>RES_hhdet_fech!G110</f>
        <v>24.161757453536417</v>
      </c>
      <c r="H179" s="98">
        <f>RES_hhdet_fech!H110</f>
        <v>45.3041975697003</v>
      </c>
      <c r="I179" s="98">
        <f>RES_hhdet_fech!I110</f>
        <v>33.118424199904346</v>
      </c>
      <c r="J179" s="98">
        <f>RES_hhdet_fech!J110</f>
        <v>30.123929838583148</v>
      </c>
      <c r="K179" s="98">
        <f>RES_hhdet_fech!K110</f>
        <v>25.635623191874409</v>
      </c>
      <c r="L179" s="98">
        <f>RES_hhdet_fech!L110</f>
        <v>27.421038159670566</v>
      </c>
      <c r="M179" s="98">
        <f>RES_hhdet_fech!M110</f>
        <v>30.02257017648526</v>
      </c>
      <c r="N179" s="98">
        <f>RES_hhdet_fech!N110</f>
        <v>31.645700244186941</v>
      </c>
      <c r="O179" s="98">
        <f>RES_hhdet_fech!O110</f>
        <v>33.984047746936056</v>
      </c>
      <c r="P179" s="98">
        <f>RES_hhdet_fech!P110</f>
        <v>31.601217949497336</v>
      </c>
      <c r="Q179" s="98">
        <f>RES_hhdet_fech!Q110</f>
        <v>30.566009593798118</v>
      </c>
      <c r="R179" s="98">
        <f>RES_hhdet_fech!R110</f>
        <v>32.84454785903705</v>
      </c>
      <c r="S179" s="98">
        <f>RES_hhdet_fech!S110</f>
        <v>35.127560656356849</v>
      </c>
      <c r="T179" s="98">
        <f>RES_hhdet_fech!T110</f>
        <v>30.859308009870315</v>
      </c>
      <c r="U179" s="98">
        <f>RES_hhdet_fech!U110</f>
        <v>28.584384605943249</v>
      </c>
      <c r="V179" s="98">
        <f>RES_hhdet_fech!V110</f>
        <v>25.538369160429596</v>
      </c>
      <c r="W179" s="98">
        <f>RES_hhdet_fech!W110</f>
        <v>25.144038149884416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1918.6611059353318</v>
      </c>
      <c r="F180" s="122">
        <v>2301.0821427084024</v>
      </c>
      <c r="G180" s="122">
        <v>2171.5937576400197</v>
      </c>
      <c r="H180" s="122">
        <v>2054.8706335117581</v>
      </c>
      <c r="I180" s="122">
        <v>2125.0688996984318</v>
      </c>
      <c r="J180" s="122">
        <v>1970.5227423407343</v>
      </c>
      <c r="K180" s="122">
        <v>2012.8008880927987</v>
      </c>
      <c r="L180" s="122">
        <v>2142.0424836979946</v>
      </c>
      <c r="M180" s="122">
        <v>2225.3199236704277</v>
      </c>
      <c r="N180" s="122">
        <v>2214.1952006864462</v>
      </c>
      <c r="O180" s="122">
        <v>2063.3323720475328</v>
      </c>
      <c r="P180" s="122">
        <v>1916.3920923234241</v>
      </c>
      <c r="Q180" s="122">
        <v>1918.598814660374</v>
      </c>
      <c r="R180" s="122">
        <v>2146.1914329073566</v>
      </c>
      <c r="S180" s="122">
        <v>2129.1411696039863</v>
      </c>
      <c r="T180" s="122">
        <v>1976.9658298371753</v>
      </c>
      <c r="U180" s="122">
        <v>1989.3182018013019</v>
      </c>
      <c r="V180" s="122">
        <v>1930.9346575356569</v>
      </c>
      <c r="W180" s="122">
        <v>2375.605917259702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1744.7290648057583</v>
      </c>
      <c r="F181" s="98">
        <v>2580.8203135881795</v>
      </c>
      <c r="G181" s="98">
        <v>2246.9101841544275</v>
      </c>
      <c r="H181" s="98">
        <v>2013.5470437536189</v>
      </c>
      <c r="I181" s="98">
        <v>1897.9802735759915</v>
      </c>
      <c r="J181" s="98">
        <v>1794.6784630633397</v>
      </c>
      <c r="K181" s="98">
        <v>1900.7537039589042</v>
      </c>
      <c r="L181" s="98">
        <v>2153.343904204085</v>
      </c>
      <c r="M181" s="98">
        <v>2145.1357377195372</v>
      </c>
      <c r="N181" s="98">
        <v>2269.8205494451986</v>
      </c>
      <c r="O181" s="98">
        <v>1981.0936629352223</v>
      </c>
      <c r="P181" s="98">
        <v>1943.5156471427858</v>
      </c>
      <c r="Q181" s="98">
        <v>1904.2400806361888</v>
      </c>
      <c r="R181" s="98">
        <v>2414.6245550893082</v>
      </c>
      <c r="S181" s="98">
        <v>2190.0042125314444</v>
      </c>
      <c r="T181" s="98">
        <v>1763.7273515821259</v>
      </c>
      <c r="U181" s="98">
        <v>1905.8299986359068</v>
      </c>
      <c r="V181" s="98">
        <v>1789.2942955804533</v>
      </c>
      <c r="W181" s="98">
        <v>2668.5139939246496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1574.178630929591</v>
      </c>
      <c r="F182" s="98">
        <v>2344.9714571116583</v>
      </c>
      <c r="G182" s="98">
        <v>2041.8287180083023</v>
      </c>
      <c r="H182" s="98">
        <v>1828.2443681247003</v>
      </c>
      <c r="I182" s="98">
        <v>1742.6340329267775</v>
      </c>
      <c r="J182" s="98">
        <v>1634.6817040212652</v>
      </c>
      <c r="K182" s="98">
        <v>1737.746838314388</v>
      </c>
      <c r="L182" s="98">
        <v>1973.9254989049421</v>
      </c>
      <c r="M182" s="98">
        <v>1977.3048591937002</v>
      </c>
      <c r="N182" s="98">
        <v>2096.9893468716741</v>
      </c>
      <c r="O182" s="98">
        <v>1840.0035735173549</v>
      </c>
      <c r="P182" s="98">
        <v>1790.2230274316064</v>
      </c>
      <c r="Q182" s="98">
        <v>1757.9766019023614</v>
      </c>
      <c r="R182" s="98">
        <v>2230.2943105164295</v>
      </c>
      <c r="S182" s="98">
        <v>2035.6698001778334</v>
      </c>
      <c r="T182" s="98">
        <v>1637.6550699457041</v>
      </c>
      <c r="U182" s="98">
        <v>1778.0185342934765</v>
      </c>
      <c r="V182" s="98">
        <v>1670.6452227338777</v>
      </c>
      <c r="W182" s="98">
        <v>2499.8479321793016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738.94972541738866</v>
      </c>
      <c r="F183" s="101">
        <v>1176.2473389041511</v>
      </c>
      <c r="G183" s="101">
        <v>1005.6153575166721</v>
      </c>
      <c r="H183" s="101">
        <v>891.11748466472136</v>
      </c>
      <c r="I183" s="101">
        <v>931.66924356104914</v>
      </c>
      <c r="J183" s="101">
        <v>792.87200458591826</v>
      </c>
      <c r="K183" s="101">
        <v>850.59881176520332</v>
      </c>
      <c r="L183" s="101">
        <v>958.85701747312658</v>
      </c>
      <c r="M183" s="101">
        <v>993.54060821480539</v>
      </c>
      <c r="N183" s="101">
        <v>1060.7125314378113</v>
      </c>
      <c r="O183" s="101">
        <v>965.97851137791156</v>
      </c>
      <c r="P183" s="101">
        <v>843.43420576525648</v>
      </c>
      <c r="Q183" s="101">
        <v>816.8939870245199</v>
      </c>
      <c r="R183" s="101">
        <v>1058.5499518386744</v>
      </c>
      <c r="S183" s="101">
        <v>1020.3431548794381</v>
      </c>
      <c r="T183" s="101">
        <v>752.38262817620466</v>
      </c>
      <c r="U183" s="101">
        <v>822.15742370110115</v>
      </c>
      <c r="V183" s="101">
        <v>726.57560657046542</v>
      </c>
      <c r="W183" s="101">
        <v>1214.7730272166405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835.22890551220246</v>
      </c>
      <c r="F184" s="104">
        <v>1168.724118207507</v>
      </c>
      <c r="G184" s="104">
        <v>1036.2133604916301</v>
      </c>
      <c r="H184" s="104">
        <v>937.12688345997879</v>
      </c>
      <c r="I184" s="104">
        <v>810.96478936572794</v>
      </c>
      <c r="J184" s="104">
        <v>841.80969943534694</v>
      </c>
      <c r="K184" s="104">
        <v>887.14802654918469</v>
      </c>
      <c r="L184" s="104">
        <v>1015.0684814318154</v>
      </c>
      <c r="M184" s="104">
        <v>983.76425097889455</v>
      </c>
      <c r="N184" s="104">
        <v>1036.2768154338626</v>
      </c>
      <c r="O184" s="104">
        <v>874.02506213944309</v>
      </c>
      <c r="P184" s="104">
        <v>946.7888216663498</v>
      </c>
      <c r="Q184" s="104">
        <v>941.08261487784171</v>
      </c>
      <c r="R184" s="104">
        <v>1171.7443586777549</v>
      </c>
      <c r="S184" s="104">
        <v>1015.3266452983953</v>
      </c>
      <c r="T184" s="104">
        <v>885.2724417694991</v>
      </c>
      <c r="U184" s="104">
        <v>955.86111059237533</v>
      </c>
      <c r="V184" s="104">
        <v>944.06961616341243</v>
      </c>
      <c r="W184" s="104">
        <v>1285.0749049626611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2192.6137769164011</v>
      </c>
      <c r="F185" s="101">
        <v>2236.1425165931196</v>
      </c>
      <c r="G185" s="101">
        <v>2240.0876294555023</v>
      </c>
      <c r="H185" s="101">
        <v>2199.3841838221733</v>
      </c>
      <c r="I185" s="101">
        <v>2398.2963418122963</v>
      </c>
      <c r="J185" s="101">
        <v>2219.7346666892031</v>
      </c>
      <c r="K185" s="101">
        <v>2246.6841001029866</v>
      </c>
      <c r="L185" s="101">
        <v>2284.8332616174262</v>
      </c>
      <c r="M185" s="101">
        <v>2452.1851499621616</v>
      </c>
      <c r="N185" s="101">
        <v>2333.6267794654746</v>
      </c>
      <c r="O185" s="101">
        <v>2285.6955793681827</v>
      </c>
      <c r="P185" s="101">
        <v>2066.9091173081911</v>
      </c>
      <c r="Q185" s="101">
        <v>2131.9198068261107</v>
      </c>
      <c r="R185" s="101">
        <v>2129.4647999708518</v>
      </c>
      <c r="S185" s="101">
        <v>2272.4395663808837</v>
      </c>
      <c r="T185" s="101">
        <v>2346.614577999208</v>
      </c>
      <c r="U185" s="101">
        <v>2229.4762214103589</v>
      </c>
      <c r="V185" s="101">
        <v>2194.6626816590469</v>
      </c>
      <c r="W185" s="101">
        <v>2341.7307533376888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1915.7783282157338</v>
      </c>
      <c r="F186" s="104">
        <v>1969.3154943677152</v>
      </c>
      <c r="G186" s="104">
        <v>1969.0918239290118</v>
      </c>
      <c r="H186" s="104">
        <v>1930.682043880767</v>
      </c>
      <c r="I186" s="104">
        <v>2130.4471314135003</v>
      </c>
      <c r="J186" s="104">
        <v>1948.8409106625911</v>
      </c>
      <c r="K186" s="104">
        <v>1975.3402355347562</v>
      </c>
      <c r="L186" s="104">
        <v>2013.3118376905895</v>
      </c>
      <c r="M186" s="104">
        <v>2172.5917807790465</v>
      </c>
      <c r="N186" s="104">
        <v>2073.0736916507562</v>
      </c>
      <c r="O186" s="104">
        <v>2041.809735969802</v>
      </c>
      <c r="P186" s="104">
        <v>1814.1587082224855</v>
      </c>
      <c r="Q186" s="104">
        <v>1861.4396994218405</v>
      </c>
      <c r="R186" s="104">
        <v>1871.4304542531065</v>
      </c>
      <c r="S186" s="104">
        <v>2025.7828445525279</v>
      </c>
      <c r="T186" s="104">
        <v>2108.2795928104974</v>
      </c>
      <c r="U186" s="104">
        <v>2019.3576713399484</v>
      </c>
      <c r="V186" s="104">
        <v>2001.1234219264304</v>
      </c>
      <c r="W186" s="104">
        <v>2139.9062124305224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933.80718920269305</v>
      </c>
      <c r="F187" s="98">
        <v>1018.2450658173202</v>
      </c>
      <c r="G187" s="98">
        <v>1002.8332060449759</v>
      </c>
      <c r="H187" s="98">
        <v>974.56800879153104</v>
      </c>
      <c r="I187" s="98">
        <v>1181.3640180143923</v>
      </c>
      <c r="J187" s="98">
        <v>984.70537309184078</v>
      </c>
      <c r="K187" s="98">
        <v>1009.7165802064816</v>
      </c>
      <c r="L187" s="98">
        <v>1020.5849176984591</v>
      </c>
      <c r="M187" s="98">
        <v>1144.9317835896697</v>
      </c>
      <c r="N187" s="98">
        <v>1095.4327312731261</v>
      </c>
      <c r="O187" s="98">
        <v>1121.8343902736813</v>
      </c>
      <c r="P187" s="98">
        <v>887.46226570415638</v>
      </c>
      <c r="Q187" s="98">
        <v>902.61300678231964</v>
      </c>
      <c r="R187" s="98">
        <v>913.95037842846887</v>
      </c>
      <c r="S187" s="98">
        <v>1044.9729714517748</v>
      </c>
      <c r="T187" s="98">
        <v>999.09479393552579</v>
      </c>
      <c r="U187" s="98">
        <v>959.93894366548295</v>
      </c>
      <c r="V187" s="98">
        <v>890.79110828097294</v>
      </c>
      <c r="W187" s="98">
        <v>1042.7905885526575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981.97113901304112</v>
      </c>
      <c r="F188" s="98">
        <v>951.07042855039492</v>
      </c>
      <c r="G188" s="98">
        <v>966.25861788403586</v>
      </c>
      <c r="H188" s="98">
        <v>956.11403508923604</v>
      </c>
      <c r="I188" s="98">
        <v>949.0831133991079</v>
      </c>
      <c r="J188" s="98">
        <v>964.13553757075101</v>
      </c>
      <c r="K188" s="98">
        <v>965.62365532827448</v>
      </c>
      <c r="L188" s="98">
        <v>992.72691999213032</v>
      </c>
      <c r="M188" s="98">
        <v>1027.6599971893768</v>
      </c>
      <c r="N188" s="98">
        <v>977.64096037763034</v>
      </c>
      <c r="O188" s="98">
        <v>919.97534569612094</v>
      </c>
      <c r="P188" s="98">
        <v>926.69644251832892</v>
      </c>
      <c r="Q188" s="98">
        <v>958.82669263952107</v>
      </c>
      <c r="R188" s="98">
        <v>957.4800758246372</v>
      </c>
      <c r="S188" s="98">
        <v>980.80987310075295</v>
      </c>
      <c r="T188" s="98">
        <v>1109.1847988749714</v>
      </c>
      <c r="U188" s="98">
        <v>1059.4187276744653</v>
      </c>
      <c r="V188" s="98">
        <v>1110.3323136454576</v>
      </c>
      <c r="W188" s="98">
        <v>1097.1156238778649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868.12137614985022</v>
      </c>
      <c r="F189" s="122">
        <v>895.07536647033987</v>
      </c>
      <c r="G189" s="122">
        <v>914.82822521055618</v>
      </c>
      <c r="H189" s="122">
        <v>897.31508527763287</v>
      </c>
      <c r="I189" s="122">
        <v>847.744505208634</v>
      </c>
      <c r="J189" s="122">
        <v>807.89625132666436</v>
      </c>
      <c r="K189" s="122">
        <v>802.70588243533382</v>
      </c>
      <c r="L189" s="122">
        <v>821.21083232345632</v>
      </c>
      <c r="M189" s="122">
        <v>752.40020418166068</v>
      </c>
      <c r="N189" s="122">
        <v>761.42539914892745</v>
      </c>
      <c r="O189" s="122">
        <v>757.06567722341163</v>
      </c>
      <c r="P189" s="122">
        <v>721.50590858760495</v>
      </c>
      <c r="Q189" s="122">
        <v>688.7292123358485</v>
      </c>
      <c r="R189" s="122">
        <v>660.63684096010297</v>
      </c>
      <c r="S189" s="122">
        <v>703.88502874011442</v>
      </c>
      <c r="T189" s="122">
        <v>664.43523168586808</v>
      </c>
      <c r="U189" s="122">
        <v>658.01196724524982</v>
      </c>
      <c r="V189" s="122">
        <v>638.42239231411145</v>
      </c>
      <c r="W189" s="122">
        <v>663.40723781749909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868.12137614985022</v>
      </c>
      <c r="F191" s="33">
        <v>895.07536647033987</v>
      </c>
      <c r="G191" s="33">
        <v>914.82822521055618</v>
      </c>
      <c r="H191" s="33">
        <v>897.31508527763287</v>
      </c>
      <c r="I191" s="33">
        <v>847.744505208634</v>
      </c>
      <c r="J191" s="33">
        <v>807.89625132666436</v>
      </c>
      <c r="K191" s="33">
        <v>802.70588243533382</v>
      </c>
      <c r="L191" s="33">
        <v>821.21083232345632</v>
      </c>
      <c r="M191" s="33">
        <v>752.40020418166068</v>
      </c>
      <c r="N191" s="33">
        <v>761.42539914892745</v>
      </c>
      <c r="O191" s="33">
        <v>757.06567722341163</v>
      </c>
      <c r="P191" s="33">
        <v>721.50590858760495</v>
      </c>
      <c r="Q191" s="33">
        <v>688.7292123358485</v>
      </c>
      <c r="R191" s="33">
        <v>660.63684096010297</v>
      </c>
      <c r="S191" s="33">
        <v>703.88502874011442</v>
      </c>
      <c r="T191" s="33">
        <v>664.43523168586808</v>
      </c>
      <c r="U191" s="33">
        <v>658.01196724524982</v>
      </c>
      <c r="V191" s="33">
        <v>638.42239231411145</v>
      </c>
      <c r="W191" s="33">
        <v>663.40723781749909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9882.313035930265</v>
      </c>
      <c r="F193" s="117">
        <f t="shared" si="94"/>
        <v>13338.541718111221</v>
      </c>
      <c r="G193" s="117">
        <f t="shared" si="94"/>
        <v>11586.773752354531</v>
      </c>
      <c r="H193" s="117">
        <f t="shared" si="94"/>
        <v>10882.407050653317</v>
      </c>
      <c r="I193" s="117">
        <f t="shared" si="94"/>
        <v>9163.1436185232051</v>
      </c>
      <c r="J193" s="117">
        <f t="shared" si="94"/>
        <v>9647.3333919130691</v>
      </c>
      <c r="K193" s="117">
        <f t="shared" si="94"/>
        <v>9760.989824968472</v>
      </c>
      <c r="L193" s="117">
        <f t="shared" si="94"/>
        <v>11753.967023373169</v>
      </c>
      <c r="M193" s="117">
        <f t="shared" si="94"/>
        <v>10770.417698527124</v>
      </c>
      <c r="N193" s="117">
        <f t="shared" si="94"/>
        <v>12016.402385250367</v>
      </c>
      <c r="O193" s="117">
        <f t="shared" si="94"/>
        <v>11693.358937056239</v>
      </c>
      <c r="P193" s="117">
        <f t="shared" si="94"/>
        <v>10063.53981221814</v>
      </c>
      <c r="Q193" s="117">
        <f t="shared" si="94"/>
        <v>10361.596779536501</v>
      </c>
      <c r="R193" s="117">
        <f t="shared" ref="R193:V193" si="95">R194+R197+R199+R208</f>
        <v>12478.281241834473</v>
      </c>
      <c r="S193" s="117">
        <f t="shared" si="95"/>
        <v>11911.825315861219</v>
      </c>
      <c r="T193" s="117">
        <f t="shared" si="95"/>
        <v>10037.74596512863</v>
      </c>
      <c r="U193" s="117">
        <f t="shared" si="95"/>
        <v>10733.006245260418</v>
      </c>
      <c r="V193" s="117">
        <f t="shared" si="95"/>
        <v>9990.8738593954149</v>
      </c>
      <c r="W193" s="117">
        <f t="shared" ref="W193" si="96">W194+W197+W199+W208</f>
        <v>13588.710061642254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7578.2256593386501</v>
      </c>
      <c r="F194" s="122">
        <f t="shared" si="97"/>
        <v>10702.027482814601</v>
      </c>
      <c r="G194" s="122">
        <f t="shared" si="97"/>
        <v>9010.551222097838</v>
      </c>
      <c r="H194" s="122">
        <f t="shared" si="97"/>
        <v>8354.300997937924</v>
      </c>
      <c r="I194" s="122">
        <f t="shared" si="97"/>
        <v>6647.5328203854942</v>
      </c>
      <c r="J194" s="122">
        <f t="shared" si="97"/>
        <v>7283.0294131194332</v>
      </c>
      <c r="K194" s="122">
        <f t="shared" si="97"/>
        <v>7357.0610747663031</v>
      </c>
      <c r="L194" s="122">
        <f t="shared" si="97"/>
        <v>9214.91275040855</v>
      </c>
      <c r="M194" s="122">
        <f t="shared" si="97"/>
        <v>8191.3949686328569</v>
      </c>
      <c r="N194" s="122">
        <f t="shared" si="97"/>
        <v>9422.1660011265103</v>
      </c>
      <c r="O194" s="122">
        <f t="shared" si="97"/>
        <v>9215.9361504197423</v>
      </c>
      <c r="P194" s="122">
        <f t="shared" si="97"/>
        <v>7723.9259205187309</v>
      </c>
      <c r="Q194" s="122">
        <f t="shared" si="97"/>
        <v>8030.3318483853218</v>
      </c>
      <c r="R194" s="122">
        <f t="shared" ref="R194:V194" si="98">SUM(R195:R196)</f>
        <v>9945.0791761852834</v>
      </c>
      <c r="S194" s="122">
        <f t="shared" si="98"/>
        <v>9335.9621006264879</v>
      </c>
      <c r="T194" s="122">
        <f t="shared" si="98"/>
        <v>7614.868475135936</v>
      </c>
      <c r="U194" s="122">
        <f t="shared" si="98"/>
        <v>8294.1265809677789</v>
      </c>
      <c r="V194" s="122">
        <f t="shared" si="98"/>
        <v>7610.2364593432112</v>
      </c>
      <c r="W194" s="122">
        <f t="shared" ref="W194" si="99">SUM(W195:W196)</f>
        <v>10772.106681789639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7543.6098708479376</v>
      </c>
      <c r="F195" s="98">
        <v>10653.567771779815</v>
      </c>
      <c r="G195" s="98">
        <v>8970.2433488289826</v>
      </c>
      <c r="H195" s="98">
        <v>8317.8018479378261</v>
      </c>
      <c r="I195" s="98">
        <v>6619.0233696028527</v>
      </c>
      <c r="J195" s="98">
        <v>7252.1042182625961</v>
      </c>
      <c r="K195" s="98">
        <v>7326.2197263092803</v>
      </c>
      <c r="L195" s="98">
        <v>9176.8273508178045</v>
      </c>
      <c r="M195" s="98">
        <v>8158.1230093730483</v>
      </c>
      <c r="N195" s="98">
        <v>9384.1907982339635</v>
      </c>
      <c r="O195" s="98">
        <v>9178.9785424020465</v>
      </c>
      <c r="P195" s="98">
        <v>7692.9952957601863</v>
      </c>
      <c r="Q195" s="98">
        <v>7998.252458715353</v>
      </c>
      <c r="R195" s="98">
        <v>9905.8857869491985</v>
      </c>
      <c r="S195" s="98">
        <v>9299.5694235659157</v>
      </c>
      <c r="T195" s="98">
        <v>7585.3115715524818</v>
      </c>
      <c r="U195" s="98">
        <v>8262.3920811753833</v>
      </c>
      <c r="V195" s="98">
        <v>7581.1626707327505</v>
      </c>
      <c r="W195" s="98">
        <v>10731.33909225804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34.615788490712717</v>
      </c>
      <c r="F196" s="98">
        <v>48.459711034784988</v>
      </c>
      <c r="G196" s="98">
        <v>40.307873268855836</v>
      </c>
      <c r="H196" s="98">
        <v>36.499150000097359</v>
      </c>
      <c r="I196" s="98">
        <v>28.509450782641672</v>
      </c>
      <c r="J196" s="98">
        <v>30.925194856837443</v>
      </c>
      <c r="K196" s="98">
        <v>30.841348457022683</v>
      </c>
      <c r="L196" s="98">
        <v>38.085399590744977</v>
      </c>
      <c r="M196" s="98">
        <v>33.27195925980859</v>
      </c>
      <c r="N196" s="98">
        <v>37.975202892546086</v>
      </c>
      <c r="O196" s="98">
        <v>36.957608017695328</v>
      </c>
      <c r="P196" s="98">
        <v>30.930624758544251</v>
      </c>
      <c r="Q196" s="98">
        <v>32.079389669968549</v>
      </c>
      <c r="R196" s="98">
        <v>39.193389236085395</v>
      </c>
      <c r="S196" s="98">
        <v>36.392677060573007</v>
      </c>
      <c r="T196" s="98">
        <v>29.556903583454307</v>
      </c>
      <c r="U196" s="98">
        <v>31.734499792395468</v>
      </c>
      <c r="V196" s="98">
        <v>29.073788610460984</v>
      </c>
      <c r="W196" s="98">
        <v>40.767589531598716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22.068248227414333</v>
      </c>
      <c r="F197" s="122">
        <f t="shared" si="100"/>
        <v>35.998205968083433</v>
      </c>
      <c r="G197" s="122">
        <f t="shared" si="100"/>
        <v>65.781355144534487</v>
      </c>
      <c r="H197" s="122">
        <f t="shared" si="100"/>
        <v>125.3947849644973</v>
      </c>
      <c r="I197" s="122">
        <f t="shared" si="100"/>
        <v>92.601086209224633</v>
      </c>
      <c r="J197" s="122">
        <f t="shared" si="100"/>
        <v>85.397297312654629</v>
      </c>
      <c r="K197" s="122">
        <f t="shared" si="100"/>
        <v>74.291631559532419</v>
      </c>
      <c r="L197" s="122">
        <f t="shared" si="100"/>
        <v>82.277993740800753</v>
      </c>
      <c r="M197" s="122">
        <f t="shared" si="100"/>
        <v>93.682209250518881</v>
      </c>
      <c r="N197" s="122">
        <f t="shared" si="100"/>
        <v>102.71362425876261</v>
      </c>
      <c r="O197" s="122">
        <f t="shared" si="100"/>
        <v>114.11804705041078</v>
      </c>
      <c r="P197" s="122">
        <f t="shared" si="100"/>
        <v>108.71605169615283</v>
      </c>
      <c r="Q197" s="122">
        <f t="shared" si="100"/>
        <v>107.97047964142355</v>
      </c>
      <c r="R197" s="122">
        <f t="shared" si="100"/>
        <v>119.32736728454309</v>
      </c>
      <c r="S197" s="122">
        <f t="shared" si="100"/>
        <v>131.05398834525556</v>
      </c>
      <c r="T197" s="122">
        <f t="shared" si="100"/>
        <v>117.91932459714585</v>
      </c>
      <c r="U197" s="122">
        <f t="shared" si="100"/>
        <v>112.11503803930759</v>
      </c>
      <c r="V197" s="122">
        <f t="shared" si="100"/>
        <v>103.12825801056097</v>
      </c>
      <c r="W197" s="122">
        <f t="shared" si="100"/>
        <v>104.16420971373068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22.068248227414333</v>
      </c>
      <c r="F198" s="98">
        <f>RES_hhdet_tesh!F110</f>
        <v>35.998205968083433</v>
      </c>
      <c r="G198" s="98">
        <f>RES_hhdet_tesh!G110</f>
        <v>65.781355144534487</v>
      </c>
      <c r="H198" s="98">
        <f>RES_hhdet_tesh!H110</f>
        <v>125.3947849644973</v>
      </c>
      <c r="I198" s="98">
        <f>RES_hhdet_tesh!I110</f>
        <v>92.601086209224633</v>
      </c>
      <c r="J198" s="98">
        <f>RES_hhdet_tesh!J110</f>
        <v>85.397297312654629</v>
      </c>
      <c r="K198" s="98">
        <f>RES_hhdet_tesh!K110</f>
        <v>74.291631559532419</v>
      </c>
      <c r="L198" s="98">
        <f>RES_hhdet_tesh!L110</f>
        <v>82.277993740800753</v>
      </c>
      <c r="M198" s="98">
        <f>RES_hhdet_tesh!M110</f>
        <v>93.682209250518881</v>
      </c>
      <c r="N198" s="98">
        <f>RES_hhdet_tesh!N110</f>
        <v>102.71362425876261</v>
      </c>
      <c r="O198" s="98">
        <f>RES_hhdet_tesh!O110</f>
        <v>114.11804705041078</v>
      </c>
      <c r="P198" s="98">
        <f>RES_hhdet_tesh!P110</f>
        <v>108.71605169615283</v>
      </c>
      <c r="Q198" s="98">
        <f>RES_hhdet_tesh!Q110</f>
        <v>107.97047964142355</v>
      </c>
      <c r="R198" s="98">
        <f>RES_hhdet_tesh!R110</f>
        <v>119.32736728454309</v>
      </c>
      <c r="S198" s="98">
        <f>RES_hhdet_tesh!S110</f>
        <v>131.05398834525556</v>
      </c>
      <c r="T198" s="98">
        <f>RES_hhdet_tesh!T110</f>
        <v>117.91932459714585</v>
      </c>
      <c r="U198" s="98">
        <f>RES_hhdet_tesh!U110</f>
        <v>112.11503803930759</v>
      </c>
      <c r="V198" s="98">
        <f>RES_hhdet_tesh!V110</f>
        <v>103.12825801056097</v>
      </c>
      <c r="W198" s="98">
        <f>RES_hhdet_tesh!W110</f>
        <v>104.16420971373068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1606.3908781940897</v>
      </c>
      <c r="F199" s="122">
        <v>1903.3933232296806</v>
      </c>
      <c r="G199" s="122">
        <v>1797.4888231744271</v>
      </c>
      <c r="H199" s="122">
        <v>1702.9717892346498</v>
      </c>
      <c r="I199" s="122">
        <v>1761.2340961921252</v>
      </c>
      <c r="J199" s="122">
        <v>1647.0268085688524</v>
      </c>
      <c r="K199" s="122">
        <v>1700.2483311757958</v>
      </c>
      <c r="L199" s="122">
        <v>1811.2141787234461</v>
      </c>
      <c r="M199" s="122">
        <v>1892.3767673705411</v>
      </c>
      <c r="N199" s="122">
        <v>1890.1533649723006</v>
      </c>
      <c r="O199" s="122">
        <v>1764.2422642412175</v>
      </c>
      <c r="P199" s="122">
        <v>1658.0325038626056</v>
      </c>
      <c r="Q199" s="122">
        <v>1673.6958962316207</v>
      </c>
      <c r="R199" s="122">
        <v>1883.1812704023316</v>
      </c>
      <c r="S199" s="122">
        <v>1874.7469336013648</v>
      </c>
      <c r="T199" s="122">
        <v>1760.6241177869042</v>
      </c>
      <c r="U199" s="122">
        <v>1780.9363746596962</v>
      </c>
      <c r="V199" s="122">
        <v>1740.9795727811354</v>
      </c>
      <c r="W199" s="122">
        <v>2146.8029016494847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1450.1308248072241</v>
      </c>
      <c r="F200" s="98">
        <v>2150.3010620381406</v>
      </c>
      <c r="G200" s="98">
        <v>1875.7514200334281</v>
      </c>
      <c r="H200" s="98">
        <v>1683.8266611018325</v>
      </c>
      <c r="I200" s="98">
        <v>1591.3688172752406</v>
      </c>
      <c r="J200" s="98">
        <v>1512.1012421535706</v>
      </c>
      <c r="K200" s="98">
        <v>1611.4067891625498</v>
      </c>
      <c r="L200" s="98">
        <v>1836.6646494811389</v>
      </c>
      <c r="M200" s="98">
        <v>1838.3170209822986</v>
      </c>
      <c r="N200" s="98">
        <v>1953.429071783316</v>
      </c>
      <c r="O200" s="98">
        <v>1710.3279519212902</v>
      </c>
      <c r="P200" s="98">
        <v>1684.2360178035474</v>
      </c>
      <c r="Q200" s="98">
        <v>1656.6075069660167</v>
      </c>
      <c r="R200" s="98">
        <v>2105.5287375832581</v>
      </c>
      <c r="S200" s="98">
        <v>1915.7620675540911</v>
      </c>
      <c r="T200" s="98">
        <v>1548.815553136536</v>
      </c>
      <c r="U200" s="98">
        <v>1681.1459308212284</v>
      </c>
      <c r="V200" s="98">
        <v>1584.6211090869228</v>
      </c>
      <c r="W200" s="98">
        <v>2373.8975258325395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1449.4066574773126</v>
      </c>
      <c r="F201" s="98">
        <v>2150.1466793501363</v>
      </c>
      <c r="G201" s="98">
        <v>1876.1890964038719</v>
      </c>
      <c r="H201" s="98">
        <v>1683.4890530009136</v>
      </c>
      <c r="I201" s="98">
        <v>1591.2913903867072</v>
      </c>
      <c r="J201" s="98">
        <v>1511.436612339877</v>
      </c>
      <c r="K201" s="98">
        <v>1611.0860433330913</v>
      </c>
      <c r="L201" s="98">
        <v>1835.9655026542844</v>
      </c>
      <c r="M201" s="98">
        <v>1837.7948843463348</v>
      </c>
      <c r="N201" s="98">
        <v>1953.0468430223621</v>
      </c>
      <c r="O201" s="98">
        <v>1710.2979971304553</v>
      </c>
      <c r="P201" s="98">
        <v>1682.1726389217642</v>
      </c>
      <c r="Q201" s="98">
        <v>1654.9753581348991</v>
      </c>
      <c r="R201" s="98">
        <v>2102.8785381664302</v>
      </c>
      <c r="S201" s="98">
        <v>1913.5732169349653</v>
      </c>
      <c r="T201" s="98">
        <v>1547.8593483215641</v>
      </c>
      <c r="U201" s="98">
        <v>1681.0509656462059</v>
      </c>
      <c r="V201" s="98">
        <v>1585.8318934694835</v>
      </c>
      <c r="W201" s="98">
        <v>2369.8305273097872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614.17775196511013</v>
      </c>
      <c r="F202" s="101">
        <v>981.42256114262898</v>
      </c>
      <c r="G202" s="101">
        <v>839.97573591224159</v>
      </c>
      <c r="H202" s="101">
        <v>746.36216954093481</v>
      </c>
      <c r="I202" s="101">
        <v>780.32660102097896</v>
      </c>
      <c r="J202" s="101">
        <v>669.62691290453017</v>
      </c>
      <c r="K202" s="101">
        <v>723.93801678390651</v>
      </c>
      <c r="L202" s="101">
        <v>820.89702122246899</v>
      </c>
      <c r="M202" s="101">
        <v>854.03063336744037</v>
      </c>
      <c r="N202" s="101">
        <v>916.7700275884996</v>
      </c>
      <c r="O202" s="101">
        <v>836.27293499101222</v>
      </c>
      <c r="P202" s="101">
        <v>735.38381725541444</v>
      </c>
      <c r="Q202" s="101">
        <v>713.89274325705753</v>
      </c>
      <c r="R202" s="101">
        <v>931.1341794886755</v>
      </c>
      <c r="S202" s="101">
        <v>898.24657163656991</v>
      </c>
      <c r="T202" s="101">
        <v>662.5869065520651</v>
      </c>
      <c r="U202" s="101">
        <v>725.18985505383057</v>
      </c>
      <c r="V202" s="101">
        <v>641.76227730607104</v>
      </c>
      <c r="W202" s="101">
        <v>1084.7556223471265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835.22890551220246</v>
      </c>
      <c r="F203" s="104">
        <v>1168.724118207507</v>
      </c>
      <c r="G203" s="104">
        <v>1036.2133604916301</v>
      </c>
      <c r="H203" s="104">
        <v>937.12688345997879</v>
      </c>
      <c r="I203" s="104">
        <v>810.96478936572794</v>
      </c>
      <c r="J203" s="104">
        <v>841.80969943534694</v>
      </c>
      <c r="K203" s="104">
        <v>887.14802654918469</v>
      </c>
      <c r="L203" s="104">
        <v>1015.0684814318154</v>
      </c>
      <c r="M203" s="104">
        <v>983.76425097889455</v>
      </c>
      <c r="N203" s="104">
        <v>1036.2768154338626</v>
      </c>
      <c r="O203" s="104">
        <v>874.02506213944309</v>
      </c>
      <c r="P203" s="104">
        <v>946.7888216663498</v>
      </c>
      <c r="Q203" s="104">
        <v>941.08261487784171</v>
      </c>
      <c r="R203" s="104">
        <v>1171.7443586777549</v>
      </c>
      <c r="S203" s="104">
        <v>1015.3266452983953</v>
      </c>
      <c r="T203" s="104">
        <v>885.2724417694991</v>
      </c>
      <c r="U203" s="104">
        <v>955.86111059237533</v>
      </c>
      <c r="V203" s="104">
        <v>944.06961616341243</v>
      </c>
      <c r="W203" s="104">
        <v>1285.0749049626611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1706.7246456953303</v>
      </c>
      <c r="F204" s="101">
        <v>1742.0400560610772</v>
      </c>
      <c r="G204" s="101">
        <v>1745.963539306804</v>
      </c>
      <c r="H204" s="101">
        <v>1715.0511803607078</v>
      </c>
      <c r="I204" s="101">
        <v>1871.3480670957927</v>
      </c>
      <c r="J204" s="101">
        <v>1734.644479666827</v>
      </c>
      <c r="K204" s="101">
        <v>1758.361649976644</v>
      </c>
      <c r="L204" s="101">
        <v>1794.2994646124332</v>
      </c>
      <c r="M204" s="101">
        <v>1929.8362710972881</v>
      </c>
      <c r="N204" s="101">
        <v>1842.5085180114793</v>
      </c>
      <c r="O204" s="101">
        <v>1807.9926321034563</v>
      </c>
      <c r="P204" s="101">
        <v>1638.4592979472266</v>
      </c>
      <c r="Q204" s="101">
        <v>1694.5113676696594</v>
      </c>
      <c r="R204" s="101">
        <v>1708.911787516912</v>
      </c>
      <c r="S204" s="101">
        <v>1846.3863672657237</v>
      </c>
      <c r="T204" s="101">
        <v>1942.8422235643502</v>
      </c>
      <c r="U204" s="101">
        <v>1867.4059134755712</v>
      </c>
      <c r="V204" s="101">
        <v>1864.4780626151357</v>
      </c>
      <c r="W204" s="101">
        <v>1994.7374162648393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1708.8441345759461</v>
      </c>
      <c r="F205" s="104">
        <v>1743.9355621869324</v>
      </c>
      <c r="G205" s="104">
        <v>1747.5672931467677</v>
      </c>
      <c r="H205" s="104">
        <v>1715.8655985261571</v>
      </c>
      <c r="I205" s="104">
        <v>1871.186369860616</v>
      </c>
      <c r="J205" s="104">
        <v>1734.1971953325997</v>
      </c>
      <c r="K205" s="104">
        <v>1757.4127320401183</v>
      </c>
      <c r="L205" s="104">
        <v>1794.5159797957303</v>
      </c>
      <c r="M205" s="104">
        <v>1929.8771309021679</v>
      </c>
      <c r="N205" s="104">
        <v>1842.7886500413329</v>
      </c>
      <c r="O205" s="104">
        <v>1808.4048527659841</v>
      </c>
      <c r="P205" s="104">
        <v>1634.6438089148044</v>
      </c>
      <c r="Q205" s="104">
        <v>1686.1937906500482</v>
      </c>
      <c r="R205" s="104">
        <v>1701.4911597500134</v>
      </c>
      <c r="S205" s="104">
        <v>1838.5631241940184</v>
      </c>
      <c r="T205" s="104">
        <v>1937.1231206523746</v>
      </c>
      <c r="U205" s="104">
        <v>1862.8092790909395</v>
      </c>
      <c r="V205" s="104">
        <v>1862.0161124612855</v>
      </c>
      <c r="W205" s="104">
        <v>1987.0393630718545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726.87299556290486</v>
      </c>
      <c r="F206" s="98">
        <v>792.86513363653773</v>
      </c>
      <c r="G206" s="98">
        <v>781.30867526273198</v>
      </c>
      <c r="H206" s="98">
        <v>759.75156343692072</v>
      </c>
      <c r="I206" s="98">
        <v>922.10325646150841</v>
      </c>
      <c r="J206" s="98">
        <v>770.06165776184889</v>
      </c>
      <c r="K206" s="98">
        <v>791.78907671184368</v>
      </c>
      <c r="L206" s="98">
        <v>801.78905980360025</v>
      </c>
      <c r="M206" s="98">
        <v>902.21713371279111</v>
      </c>
      <c r="N206" s="98">
        <v>865.14768966370229</v>
      </c>
      <c r="O206" s="98">
        <v>888.42950706986301</v>
      </c>
      <c r="P206" s="98">
        <v>707.94736639647522</v>
      </c>
      <c r="Q206" s="98">
        <v>727.36709801052712</v>
      </c>
      <c r="R206" s="98">
        <v>744.01108392537606</v>
      </c>
      <c r="S206" s="98">
        <v>857.75325109326548</v>
      </c>
      <c r="T206" s="98">
        <v>827.93832177740285</v>
      </c>
      <c r="U206" s="98">
        <v>803.39055141647407</v>
      </c>
      <c r="V206" s="98">
        <v>751.68379881582769</v>
      </c>
      <c r="W206" s="98">
        <v>889.9237391939896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981.97113901304112</v>
      </c>
      <c r="F207" s="98">
        <v>951.07042855039492</v>
      </c>
      <c r="G207" s="98">
        <v>966.25861788403586</v>
      </c>
      <c r="H207" s="98">
        <v>956.11403508923604</v>
      </c>
      <c r="I207" s="98">
        <v>949.0831133991079</v>
      </c>
      <c r="J207" s="98">
        <v>964.13553757075101</v>
      </c>
      <c r="K207" s="98">
        <v>965.62365532827448</v>
      </c>
      <c r="L207" s="98">
        <v>992.72691999213032</v>
      </c>
      <c r="M207" s="98">
        <v>1027.6599971893768</v>
      </c>
      <c r="N207" s="98">
        <v>977.64096037763034</v>
      </c>
      <c r="O207" s="98">
        <v>919.97534569612094</v>
      </c>
      <c r="P207" s="98">
        <v>926.69644251832892</v>
      </c>
      <c r="Q207" s="98">
        <v>958.82669263952107</v>
      </c>
      <c r="R207" s="98">
        <v>957.4800758246372</v>
      </c>
      <c r="S207" s="98">
        <v>980.80987310075295</v>
      </c>
      <c r="T207" s="98">
        <v>1109.1847988749714</v>
      </c>
      <c r="U207" s="98">
        <v>1059.4187276744653</v>
      </c>
      <c r="V207" s="98">
        <v>1110.3323136454576</v>
      </c>
      <c r="W207" s="98">
        <v>1097.1156238778649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675.62825017011085</v>
      </c>
      <c r="F208" s="122">
        <v>697.12270609885525</v>
      </c>
      <c r="G208" s="122">
        <v>712.95235193773146</v>
      </c>
      <c r="H208" s="122">
        <v>699.73947851624609</v>
      </c>
      <c r="I208" s="122">
        <v>661.77561573636115</v>
      </c>
      <c r="J208" s="122">
        <v>631.87987291212789</v>
      </c>
      <c r="K208" s="122">
        <v>629.38878746684145</v>
      </c>
      <c r="L208" s="122">
        <v>645.56210050037123</v>
      </c>
      <c r="M208" s="122">
        <v>592.96375327320914</v>
      </c>
      <c r="N208" s="122">
        <v>601.36939489279428</v>
      </c>
      <c r="O208" s="122">
        <v>599.06247534486613</v>
      </c>
      <c r="P208" s="122">
        <v>572.86533614065115</v>
      </c>
      <c r="Q208" s="122">
        <v>549.59855527813534</v>
      </c>
      <c r="R208" s="122">
        <v>530.69342796231479</v>
      </c>
      <c r="S208" s="122">
        <v>570.06229328811139</v>
      </c>
      <c r="T208" s="122">
        <v>544.33404760864482</v>
      </c>
      <c r="U208" s="122">
        <v>545.82825159363506</v>
      </c>
      <c r="V208" s="122">
        <v>536.52956926050706</v>
      </c>
      <c r="W208" s="122">
        <v>565.63626848940157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675.62825017011085</v>
      </c>
      <c r="F210" s="33">
        <v>697.12270609885525</v>
      </c>
      <c r="G210" s="33">
        <v>712.95235193773146</v>
      </c>
      <c r="H210" s="33">
        <v>699.73947851624609</v>
      </c>
      <c r="I210" s="33">
        <v>661.77561573636115</v>
      </c>
      <c r="J210" s="33">
        <v>631.87987291212789</v>
      </c>
      <c r="K210" s="33">
        <v>629.38878746684145</v>
      </c>
      <c r="L210" s="33">
        <v>645.56210050037123</v>
      </c>
      <c r="M210" s="33">
        <v>592.96375327320914</v>
      </c>
      <c r="N210" s="33">
        <v>601.36939489279428</v>
      </c>
      <c r="O210" s="33">
        <v>599.06247534486613</v>
      </c>
      <c r="P210" s="33">
        <v>572.86533614065115</v>
      </c>
      <c r="Q210" s="33">
        <v>549.59855527813534</v>
      </c>
      <c r="R210" s="33">
        <v>530.69342796231479</v>
      </c>
      <c r="S210" s="33">
        <v>570.06229328811139</v>
      </c>
      <c r="T210" s="33">
        <v>544.33404760864482</v>
      </c>
      <c r="U210" s="33">
        <v>545.82825159363506</v>
      </c>
      <c r="V210" s="33">
        <v>536.52956926050706</v>
      </c>
      <c r="W210" s="33">
        <v>565.63626848940157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139.53620848006221</v>
      </c>
      <c r="F231" s="118">
        <f t="shared" si="108"/>
        <v>186.94803790729227</v>
      </c>
      <c r="G231" s="118">
        <f t="shared" si="108"/>
        <v>161.24387270702283</v>
      </c>
      <c r="H231" s="118">
        <f t="shared" si="108"/>
        <v>150.77508850727622</v>
      </c>
      <c r="I231" s="118">
        <f t="shared" si="108"/>
        <v>127.03422938754201</v>
      </c>
      <c r="J231" s="118">
        <f t="shared" si="108"/>
        <v>133.70620507547127</v>
      </c>
      <c r="K231" s="118">
        <f t="shared" si="108"/>
        <v>134.06285425254515</v>
      </c>
      <c r="L231" s="118">
        <f t="shared" si="108"/>
        <v>159.41602440842402</v>
      </c>
      <c r="M231" s="118">
        <f t="shared" si="108"/>
        <v>144.00620230643045</v>
      </c>
      <c r="N231" s="118">
        <f t="shared" si="108"/>
        <v>158.3932375531752</v>
      </c>
      <c r="O231" s="118">
        <f t="shared" si="108"/>
        <v>152.11147948125347</v>
      </c>
      <c r="P231" s="118">
        <f t="shared" si="108"/>
        <v>128.69362531106358</v>
      </c>
      <c r="Q231" s="118">
        <f t="shared" si="108"/>
        <v>130.07157552398337</v>
      </c>
      <c r="R231" s="118">
        <f t="shared" ref="R231:V231" si="109">R232+R235+R237+R246</f>
        <v>155.88828850807849</v>
      </c>
      <c r="S231" s="118">
        <f t="shared" si="109"/>
        <v>148.51791922984282</v>
      </c>
      <c r="T231" s="118">
        <f t="shared" si="109"/>
        <v>124.37663305165982</v>
      </c>
      <c r="U231" s="118">
        <f t="shared" si="109"/>
        <v>131.82667976219992</v>
      </c>
      <c r="V231" s="118">
        <f t="shared" si="109"/>
        <v>120.86830302617351</v>
      </c>
      <c r="W231" s="118">
        <f t="shared" ref="W231" si="110">W232+W235+W237+W246</f>
        <v>162.52327272321909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106.45355078551201</v>
      </c>
      <c r="F232" s="123">
        <f t="shared" si="111"/>
        <v>149.1643335151573</v>
      </c>
      <c r="G232" s="123">
        <f t="shared" si="111"/>
        <v>124.78933780773593</v>
      </c>
      <c r="H232" s="123">
        <f t="shared" si="111"/>
        <v>115.61538855070724</v>
      </c>
      <c r="I232" s="123">
        <f t="shared" si="111"/>
        <v>91.772197055214775</v>
      </c>
      <c r="J232" s="123">
        <f t="shared" si="111"/>
        <v>100.59307514890342</v>
      </c>
      <c r="K232" s="123">
        <f t="shared" si="111"/>
        <v>100.6677828657152</v>
      </c>
      <c r="L232" s="123">
        <f t="shared" si="111"/>
        <v>124.49634768860713</v>
      </c>
      <c r="M232" s="123">
        <f t="shared" si="111"/>
        <v>109.19940975396477</v>
      </c>
      <c r="N232" s="123">
        <f t="shared" si="111"/>
        <v>123.9371828922001</v>
      </c>
      <c r="O232" s="123">
        <f t="shared" si="111"/>
        <v>119.7394488041722</v>
      </c>
      <c r="P232" s="123">
        <f t="shared" si="111"/>
        <v>98.787682847311814</v>
      </c>
      <c r="Q232" s="123">
        <f t="shared" si="111"/>
        <v>100.92637008391991</v>
      </c>
      <c r="R232" s="123">
        <f t="shared" ref="R232:V232" si="112">SUM(R233:R234)</f>
        <v>124.54099764060642</v>
      </c>
      <c r="S232" s="123">
        <f t="shared" si="112"/>
        <v>116.81923699923463</v>
      </c>
      <c r="T232" s="123">
        <f t="shared" si="112"/>
        <v>94.877299450696015</v>
      </c>
      <c r="U232" s="123">
        <f t="shared" si="112"/>
        <v>102.43339022774154</v>
      </c>
      <c r="V232" s="123">
        <f t="shared" si="112"/>
        <v>92.647645131751815</v>
      </c>
      <c r="W232" s="123">
        <f t="shared" ref="W232" si="113">SUM(W233:W234)</f>
        <v>129.44130248464322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106.04386562113234</v>
      </c>
      <c r="F233" s="99">
        <v>148.59387073806769</v>
      </c>
      <c r="G233" s="99">
        <v>124.31694905518241</v>
      </c>
      <c r="H233" s="99">
        <v>115.1872639536337</v>
      </c>
      <c r="I233" s="99">
        <v>91.437757942012041</v>
      </c>
      <c r="J233" s="99">
        <v>100.22846259955325</v>
      </c>
      <c r="K233" s="99">
        <v>100.30527057641039</v>
      </c>
      <c r="L233" s="99">
        <v>124.05165539384272</v>
      </c>
      <c r="M233" s="99">
        <v>108.81437343269656</v>
      </c>
      <c r="N233" s="99">
        <v>123.50207820373517</v>
      </c>
      <c r="O233" s="99">
        <v>119.32030631384117</v>
      </c>
      <c r="P233" s="99">
        <v>98.441172356557018</v>
      </c>
      <c r="Q233" s="99">
        <v>100.57193567929473</v>
      </c>
      <c r="R233" s="99">
        <v>124.10833984881242</v>
      </c>
      <c r="S233" s="99">
        <v>116.41702707515222</v>
      </c>
      <c r="T233" s="99">
        <v>94.551018011596483</v>
      </c>
      <c r="U233" s="99">
        <v>102.08480609998757</v>
      </c>
      <c r="V233" s="99">
        <v>92.331454569288411</v>
      </c>
      <c r="W233" s="99">
        <v>129.00115790375688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0.40968516437966102</v>
      </c>
      <c r="F234" s="99">
        <v>0.5704627770896038</v>
      </c>
      <c r="G234" s="99">
        <v>0.4723887525535253</v>
      </c>
      <c r="H234" s="99">
        <v>0.42812459707353762</v>
      </c>
      <c r="I234" s="99">
        <v>0.33443911320273256</v>
      </c>
      <c r="J234" s="99">
        <v>0.36461254935016651</v>
      </c>
      <c r="K234" s="99">
        <v>0.362512289304804</v>
      </c>
      <c r="L234" s="99">
        <v>0.44469229476440608</v>
      </c>
      <c r="M234" s="99">
        <v>0.38503632126821175</v>
      </c>
      <c r="N234" s="99">
        <v>0.43510468846492595</v>
      </c>
      <c r="O234" s="99">
        <v>0.41914249033102874</v>
      </c>
      <c r="P234" s="99">
        <v>0.3465104907548015</v>
      </c>
      <c r="Q234" s="99">
        <v>0.35443440462517467</v>
      </c>
      <c r="R234" s="99">
        <v>0.43265779179399805</v>
      </c>
      <c r="S234" s="99">
        <v>0.40220992408240847</v>
      </c>
      <c r="T234" s="99">
        <v>0.32628143909953017</v>
      </c>
      <c r="U234" s="99">
        <v>0.34858412775396269</v>
      </c>
      <c r="V234" s="99">
        <v>0.31619056246340704</v>
      </c>
      <c r="W234" s="99">
        <v>0.44014458088634889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0.10049871325928172</v>
      </c>
      <c r="F235" s="123">
        <f t="shared" si="114"/>
        <v>0.1588640914341044</v>
      </c>
      <c r="G235" s="123">
        <f t="shared" si="114"/>
        <v>0.28316409518424829</v>
      </c>
      <c r="H235" s="123">
        <f t="shared" si="114"/>
        <v>0.53140528834825318</v>
      </c>
      <c r="I235" s="123">
        <f t="shared" si="114"/>
        <v>0.38850613098557985</v>
      </c>
      <c r="J235" s="123">
        <f t="shared" si="114"/>
        <v>0.35516551813942498</v>
      </c>
      <c r="K235" s="123">
        <f t="shared" si="114"/>
        <v>0.30132367474112881</v>
      </c>
      <c r="L235" s="123">
        <f t="shared" si="114"/>
        <v>0.32017320325055643</v>
      </c>
      <c r="M235" s="123">
        <f t="shared" si="114"/>
        <v>0.34743310081334577</v>
      </c>
      <c r="N235" s="123">
        <f t="shared" si="114"/>
        <v>0.36258377828717431</v>
      </c>
      <c r="O235" s="123">
        <f t="shared" si="114"/>
        <v>0.38541883980584596</v>
      </c>
      <c r="P235" s="123">
        <f t="shared" si="114"/>
        <v>0.35402303140045377</v>
      </c>
      <c r="Q235" s="123">
        <f t="shared" si="114"/>
        <v>0.33771357633674814</v>
      </c>
      <c r="R235" s="123">
        <f t="shared" si="114"/>
        <v>0.36257261303851929</v>
      </c>
      <c r="S235" s="123">
        <f t="shared" si="114"/>
        <v>0.3882279251201376</v>
      </c>
      <c r="T235" s="123">
        <f t="shared" si="114"/>
        <v>0.34065880408097216</v>
      </c>
      <c r="U235" s="123">
        <f t="shared" si="114"/>
        <v>0.3139820334472142</v>
      </c>
      <c r="V235" s="123">
        <f t="shared" si="114"/>
        <v>0.27774128158615402</v>
      </c>
      <c r="W235" s="123">
        <f t="shared" si="114"/>
        <v>0.27146594293227144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0.10049871325928172</v>
      </c>
      <c r="F236" s="99">
        <f>RES_hhdet_fecs!F110</f>
        <v>0.1588640914341044</v>
      </c>
      <c r="G236" s="99">
        <f>RES_hhdet_fecs!G110</f>
        <v>0.28316409518424829</v>
      </c>
      <c r="H236" s="99">
        <f>RES_hhdet_fecs!H110</f>
        <v>0.53140528834825318</v>
      </c>
      <c r="I236" s="99">
        <f>RES_hhdet_fecs!I110</f>
        <v>0.38850613098557985</v>
      </c>
      <c r="J236" s="99">
        <f>RES_hhdet_fecs!J110</f>
        <v>0.35516551813942498</v>
      </c>
      <c r="K236" s="99">
        <f>RES_hhdet_fecs!K110</f>
        <v>0.30132367474112881</v>
      </c>
      <c r="L236" s="99">
        <f>RES_hhdet_fecs!L110</f>
        <v>0.32017320325055643</v>
      </c>
      <c r="M236" s="99">
        <f>RES_hhdet_fecs!M110</f>
        <v>0.34743310081334577</v>
      </c>
      <c r="N236" s="99">
        <f>RES_hhdet_fecs!N110</f>
        <v>0.36258377828717431</v>
      </c>
      <c r="O236" s="99">
        <f>RES_hhdet_fecs!O110</f>
        <v>0.38541883980584596</v>
      </c>
      <c r="P236" s="99">
        <f>RES_hhdet_fecs!P110</f>
        <v>0.35402303140045377</v>
      </c>
      <c r="Q236" s="99">
        <f>RES_hhdet_fecs!Q110</f>
        <v>0.33771357633674814</v>
      </c>
      <c r="R236" s="99">
        <f>RES_hhdet_fecs!R110</f>
        <v>0.36257261303851929</v>
      </c>
      <c r="S236" s="99">
        <f>RES_hhdet_fecs!S110</f>
        <v>0.3882279251201376</v>
      </c>
      <c r="T236" s="99">
        <f>RES_hhdet_fecs!T110</f>
        <v>0.34065880408097216</v>
      </c>
      <c r="U236" s="99">
        <f>RES_hhdet_fecs!U110</f>
        <v>0.3139820334472142</v>
      </c>
      <c r="V236" s="99">
        <f>RES_hhdet_fecs!V110</f>
        <v>0.27774128158615402</v>
      </c>
      <c r="W236" s="99">
        <f>RES_hhdet_fecs!W110</f>
        <v>0.27146594293227144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22.707759229141118</v>
      </c>
      <c r="F237" s="123">
        <v>27.088104353294057</v>
      </c>
      <c r="G237" s="123">
        <v>25.450027079876012</v>
      </c>
      <c r="H237" s="123">
        <v>24.103045194425619</v>
      </c>
      <c r="I237" s="123">
        <v>24.928791639247301</v>
      </c>
      <c r="J237" s="123">
        <v>23.23274999441059</v>
      </c>
      <c r="K237" s="123">
        <v>23.65866261892047</v>
      </c>
      <c r="L237" s="123">
        <v>25.010891254768019</v>
      </c>
      <c r="M237" s="123">
        <v>25.752285591727684</v>
      </c>
      <c r="N237" s="123">
        <v>25.369363153140952</v>
      </c>
      <c r="O237" s="123">
        <v>23.400601802653199</v>
      </c>
      <c r="P237" s="123">
        <v>21.469012332386654</v>
      </c>
      <c r="Q237" s="123">
        <v>21.197954062864259</v>
      </c>
      <c r="R237" s="123">
        <v>23.691914994530794</v>
      </c>
      <c r="S237" s="123">
        <v>23.531154544135262</v>
      </c>
      <c r="T237" s="123">
        <v>21.823911770343972</v>
      </c>
      <c r="U237" s="123">
        <v>21.851447312434349</v>
      </c>
      <c r="V237" s="123">
        <v>20.999785188869648</v>
      </c>
      <c r="W237" s="123">
        <v>25.648071981125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20.649236804318196</v>
      </c>
      <c r="F238" s="99">
        <v>30.381153577287471</v>
      </c>
      <c r="G238" s="99">
        <v>26.332699120909258</v>
      </c>
      <c r="H238" s="99">
        <v>23.618331297943417</v>
      </c>
      <c r="I238" s="99">
        <v>22.264856815744587</v>
      </c>
      <c r="J238" s="99">
        <v>21.159520342898855</v>
      </c>
      <c r="K238" s="99">
        <v>22.341648828581935</v>
      </c>
      <c r="L238" s="99">
        <v>25.142848767960874</v>
      </c>
      <c r="M238" s="99">
        <v>24.824362359394577</v>
      </c>
      <c r="N238" s="99">
        <v>26.006696154650218</v>
      </c>
      <c r="O238" s="99">
        <v>22.46791867764038</v>
      </c>
      <c r="P238" s="99">
        <v>21.77287287076377</v>
      </c>
      <c r="Q238" s="99">
        <v>21.039309232105598</v>
      </c>
      <c r="R238" s="99">
        <v>26.655161709124226</v>
      </c>
      <c r="S238" s="99">
        <v>24.203809645449535</v>
      </c>
      <c r="T238" s="99">
        <v>19.469952149370712</v>
      </c>
      <c r="U238" s="99">
        <v>20.934380313788015</v>
      </c>
      <c r="V238" s="99">
        <v>19.459382377451316</v>
      </c>
      <c r="W238" s="99">
        <v>28.810434635458371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18.630736415216084</v>
      </c>
      <c r="F239" s="99">
        <v>27.604764887259439</v>
      </c>
      <c r="G239" s="99">
        <v>23.929243663995592</v>
      </c>
      <c r="H239" s="99">
        <v>21.444783877248206</v>
      </c>
      <c r="I239" s="99">
        <v>20.442518695020979</v>
      </c>
      <c r="J239" s="99">
        <v>19.273135261991371</v>
      </c>
      <c r="K239" s="99">
        <v>20.425649853389956</v>
      </c>
      <c r="L239" s="99">
        <v>23.047925694215976</v>
      </c>
      <c r="M239" s="99">
        <v>22.882156805516647</v>
      </c>
      <c r="N239" s="99">
        <v>24.026465350734426</v>
      </c>
      <c r="O239" s="99">
        <v>20.867792083643341</v>
      </c>
      <c r="P239" s="99">
        <v>20.055561911160964</v>
      </c>
      <c r="Q239" s="99">
        <v>19.423293168933352</v>
      </c>
      <c r="R239" s="99">
        <v>24.620330883513422</v>
      </c>
      <c r="S239" s="99">
        <v>22.498113959124236</v>
      </c>
      <c r="T239" s="99">
        <v>18.078228372664952</v>
      </c>
      <c r="U239" s="99">
        <v>19.530449320508609</v>
      </c>
      <c r="V239" s="99">
        <v>18.169020203406273</v>
      </c>
      <c r="W239" s="99">
        <v>26.989442668319469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8.7456259968526027</v>
      </c>
      <c r="F240" s="102">
        <v>13.846663737096211</v>
      </c>
      <c r="G240" s="102">
        <v>11.785324944271178</v>
      </c>
      <c r="H240" s="102">
        <v>10.452553390044715</v>
      </c>
      <c r="I240" s="102">
        <v>10.929240201446856</v>
      </c>
      <c r="J240" s="102">
        <v>9.348076357764052</v>
      </c>
      <c r="K240" s="102">
        <v>9.9980233666708216</v>
      </c>
      <c r="L240" s="102">
        <v>11.195795029933103</v>
      </c>
      <c r="M240" s="102">
        <v>11.49764634629488</v>
      </c>
      <c r="N240" s="102">
        <v>12.153220006434276</v>
      </c>
      <c r="O240" s="102">
        <v>10.955325860681777</v>
      </c>
      <c r="P240" s="102">
        <v>9.4488489269319373</v>
      </c>
      <c r="Q240" s="102">
        <v>9.0255873603472061</v>
      </c>
      <c r="R240" s="102">
        <v>11.685386071294188</v>
      </c>
      <c r="S240" s="102">
        <v>11.276778077605986</v>
      </c>
      <c r="T240" s="102">
        <v>8.3056226096782702</v>
      </c>
      <c r="U240" s="102">
        <v>9.0308979278749888</v>
      </c>
      <c r="V240" s="102">
        <v>7.9018373832107187</v>
      </c>
      <c r="W240" s="102">
        <v>13.115216550193272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9.8851104183634817</v>
      </c>
      <c r="F241" s="105">
        <v>13.758101150163224</v>
      </c>
      <c r="G241" s="105">
        <v>12.143918719724411</v>
      </c>
      <c r="H241" s="105">
        <v>10.992230487203491</v>
      </c>
      <c r="I241" s="105">
        <v>9.5132784935741181</v>
      </c>
      <c r="J241" s="105">
        <v>9.925058904227317</v>
      </c>
      <c r="K241" s="105">
        <v>10.427626486719133</v>
      </c>
      <c r="L241" s="105">
        <v>11.852130664282871</v>
      </c>
      <c r="M241" s="105">
        <v>11.384510459221765</v>
      </c>
      <c r="N241" s="105">
        <v>11.873245344300148</v>
      </c>
      <c r="O241" s="105">
        <v>9.9124662229615605</v>
      </c>
      <c r="P241" s="105">
        <v>10.606712984229027</v>
      </c>
      <c r="Q241" s="105">
        <v>10.397705808586146</v>
      </c>
      <c r="R241" s="105">
        <v>12.934944812219232</v>
      </c>
      <c r="S241" s="105">
        <v>11.22133588151825</v>
      </c>
      <c r="T241" s="105">
        <v>9.7726057629866787</v>
      </c>
      <c r="U241" s="105">
        <v>10.499551392633622</v>
      </c>
      <c r="V241" s="105">
        <v>10.267182820195554</v>
      </c>
      <c r="W241" s="105">
        <v>13.874226118126197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25.950046923186814</v>
      </c>
      <c r="F242" s="102">
        <v>26.323641696257308</v>
      </c>
      <c r="G242" s="102">
        <v>26.252742084179573</v>
      </c>
      <c r="H242" s="102">
        <v>25.798147833751408</v>
      </c>
      <c r="I242" s="102">
        <v>28.133972410349646</v>
      </c>
      <c r="J242" s="102">
        <v>26.170994861930506</v>
      </c>
      <c r="K242" s="102">
        <v>26.407749246372003</v>
      </c>
      <c r="L242" s="102">
        <v>26.678143256493563</v>
      </c>
      <c r="M242" s="102">
        <v>28.377660054137753</v>
      </c>
      <c r="N242" s="102">
        <v>26.737762422120852</v>
      </c>
      <c r="O242" s="102">
        <v>25.922460588258232</v>
      </c>
      <c r="P242" s="102">
        <v>23.155228779728763</v>
      </c>
      <c r="Q242" s="102">
        <v>23.554866074912166</v>
      </c>
      <c r="R242" s="102">
        <v>23.50726885365064</v>
      </c>
      <c r="S242" s="102">
        <v>25.114880775454704</v>
      </c>
      <c r="T242" s="102">
        <v>25.904499074460769</v>
      </c>
      <c r="U242" s="102">
        <v>24.489436703671039</v>
      </c>
      <c r="V242" s="102">
        <v>23.867946383896495</v>
      </c>
      <c r="W242" s="102">
        <v>25.282341016939487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22.673640946258715</v>
      </c>
      <c r="F243" s="105">
        <v>23.182581197733249</v>
      </c>
      <c r="G243" s="105">
        <v>23.076802493766881</v>
      </c>
      <c r="H243" s="105">
        <v>22.646348534455257</v>
      </c>
      <c r="I243" s="105">
        <v>24.991882684357208</v>
      </c>
      <c r="J243" s="105">
        <v>22.977118042555606</v>
      </c>
      <c r="K243" s="105">
        <v>23.218346368267827</v>
      </c>
      <c r="L243" s="105">
        <v>23.507807999907055</v>
      </c>
      <c r="M243" s="105">
        <v>25.142094589518614</v>
      </c>
      <c r="N243" s="105">
        <v>23.752449337080041</v>
      </c>
      <c r="O243" s="105">
        <v>23.156509942601293</v>
      </c>
      <c r="P243" s="105">
        <v>20.323709242879723</v>
      </c>
      <c r="Q243" s="105">
        <v>20.566422191874917</v>
      </c>
      <c r="R243" s="105">
        <v>20.658814754599131</v>
      </c>
      <c r="S243" s="105">
        <v>22.388843853359788</v>
      </c>
      <c r="T243" s="105">
        <v>23.273496752598156</v>
      </c>
      <c r="U243" s="105">
        <v>22.181412566521324</v>
      </c>
      <c r="V243" s="105">
        <v>21.763119654448893</v>
      </c>
      <c r="W243" s="105">
        <v>23.103355725172079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11.051805216283192</v>
      </c>
      <c r="F244" s="99">
        <v>11.986677089076707</v>
      </c>
      <c r="G244" s="99">
        <v>11.752719476491636</v>
      </c>
      <c r="H244" s="99">
        <v>11.431404185673397</v>
      </c>
      <c r="I244" s="99">
        <v>13.858363584994359</v>
      </c>
      <c r="J244" s="99">
        <v>11.609819698919098</v>
      </c>
      <c r="K244" s="99">
        <v>11.868309505005511</v>
      </c>
      <c r="L244" s="99">
        <v>11.916541612538525</v>
      </c>
      <c r="M244" s="99">
        <v>13.249605128873162</v>
      </c>
      <c r="N244" s="99">
        <v>12.551030171544674</v>
      </c>
      <c r="O244" s="99">
        <v>12.722913773347177</v>
      </c>
      <c r="P244" s="99">
        <v>9.942087740421977</v>
      </c>
      <c r="Q244" s="99">
        <v>9.9726680263285647</v>
      </c>
      <c r="R244" s="99">
        <v>10.08914411964351</v>
      </c>
      <c r="S244" s="99">
        <v>11.548985495522365</v>
      </c>
      <c r="T244" s="99">
        <v>11.029101415907991</v>
      </c>
      <c r="U244" s="99">
        <v>10.544343902180476</v>
      </c>
      <c r="V244" s="99">
        <v>9.6877550201152367</v>
      </c>
      <c r="W244" s="99">
        <v>11.258419539251564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11.621835729975528</v>
      </c>
      <c r="F245" s="99">
        <v>11.19590410865654</v>
      </c>
      <c r="G245" s="99">
        <v>11.324083017275244</v>
      </c>
      <c r="H245" s="99">
        <v>11.214944348781863</v>
      </c>
      <c r="I245" s="99">
        <v>11.133519099362847</v>
      </c>
      <c r="J245" s="99">
        <v>11.367298343636516</v>
      </c>
      <c r="K245" s="99">
        <v>11.350036863262314</v>
      </c>
      <c r="L245" s="99">
        <v>11.591266387368528</v>
      </c>
      <c r="M245" s="99">
        <v>11.89248946064545</v>
      </c>
      <c r="N245" s="99">
        <v>11.201419165535368</v>
      </c>
      <c r="O245" s="99">
        <v>10.433596169254116</v>
      </c>
      <c r="P245" s="99">
        <v>10.381621502457744</v>
      </c>
      <c r="Q245" s="99">
        <v>10.593754165546354</v>
      </c>
      <c r="R245" s="99">
        <v>10.569670634955617</v>
      </c>
      <c r="S245" s="99">
        <v>10.839858357837421</v>
      </c>
      <c r="T245" s="99">
        <v>12.244395336690159</v>
      </c>
      <c r="U245" s="99">
        <v>11.637068664340848</v>
      </c>
      <c r="V245" s="99">
        <v>12.07536463433366</v>
      </c>
      <c r="W245" s="99">
        <v>11.844936185920515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10.274399752149808</v>
      </c>
      <c r="F246" s="123">
        <v>10.536735947406799</v>
      </c>
      <c r="G246" s="123">
        <v>10.721343724226637</v>
      </c>
      <c r="H246" s="123">
        <v>10.525249473795112</v>
      </c>
      <c r="I246" s="123">
        <v>9.9447345620943626</v>
      </c>
      <c r="J246" s="123">
        <v>9.5252144140178263</v>
      </c>
      <c r="K246" s="123">
        <v>9.4350850931683592</v>
      </c>
      <c r="L246" s="123">
        <v>9.5886122617983105</v>
      </c>
      <c r="M246" s="123">
        <v>8.7070738599246731</v>
      </c>
      <c r="N246" s="123">
        <v>8.7241077295469758</v>
      </c>
      <c r="O246" s="123">
        <v>8.5860100346222428</v>
      </c>
      <c r="P246" s="123">
        <v>8.0829070999646575</v>
      </c>
      <c r="Q246" s="123">
        <v>7.609537800862447</v>
      </c>
      <c r="R246" s="123">
        <v>7.2928032599027475</v>
      </c>
      <c r="S246" s="123">
        <v>7.7792997613528057</v>
      </c>
      <c r="T246" s="123">
        <v>7.3347630265388659</v>
      </c>
      <c r="U246" s="123">
        <v>7.2278601885768179</v>
      </c>
      <c r="V246" s="123">
        <v>6.943131423965875</v>
      </c>
      <c r="W246" s="123">
        <v>7.1624323145186164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10.274399752149808</v>
      </c>
      <c r="F248" s="110">
        <v>10.536735947406799</v>
      </c>
      <c r="G248" s="110">
        <v>10.721343724226637</v>
      </c>
      <c r="H248" s="110">
        <v>10.525249473795112</v>
      </c>
      <c r="I248" s="110">
        <v>9.9447345620943626</v>
      </c>
      <c r="J248" s="110">
        <v>9.5252144140178263</v>
      </c>
      <c r="K248" s="110">
        <v>9.4350850931683592</v>
      </c>
      <c r="L248" s="110">
        <v>9.5886122617983105</v>
      </c>
      <c r="M248" s="110">
        <v>8.7070738599246731</v>
      </c>
      <c r="N248" s="110">
        <v>8.7241077295469758</v>
      </c>
      <c r="O248" s="110">
        <v>8.5860100346222428</v>
      </c>
      <c r="P248" s="110">
        <v>8.0829070999646575</v>
      </c>
      <c r="Q248" s="110">
        <v>7.609537800862447</v>
      </c>
      <c r="R248" s="110">
        <v>7.2928032599027475</v>
      </c>
      <c r="S248" s="110">
        <v>7.7792997613528057</v>
      </c>
      <c r="T248" s="110">
        <v>7.3347630265388659</v>
      </c>
      <c r="U248" s="110">
        <v>7.2278601885768179</v>
      </c>
      <c r="V248" s="110">
        <v>6.943131423965875</v>
      </c>
      <c r="W248" s="110">
        <v>7.1624323145186164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116.9592609933641</v>
      </c>
      <c r="F250" s="118">
        <f t="shared" si="115"/>
        <v>157.01995303639603</v>
      </c>
      <c r="G250" s="118">
        <f t="shared" si="115"/>
        <v>135.79137659996059</v>
      </c>
      <c r="H250" s="118">
        <f t="shared" si="115"/>
        <v>127.64752422285856</v>
      </c>
      <c r="I250" s="118">
        <f t="shared" si="115"/>
        <v>107.49114913830768</v>
      </c>
      <c r="J250" s="118">
        <f t="shared" si="115"/>
        <v>113.74346511768863</v>
      </c>
      <c r="K250" s="118">
        <f t="shared" si="115"/>
        <v>114.73164904774113</v>
      </c>
      <c r="L250" s="118">
        <f t="shared" si="115"/>
        <v>137.24153151537743</v>
      </c>
      <c r="M250" s="118">
        <f t="shared" si="115"/>
        <v>124.63954938092159</v>
      </c>
      <c r="N250" s="118">
        <f t="shared" si="115"/>
        <v>137.67913317271052</v>
      </c>
      <c r="O250" s="118">
        <f t="shared" si="115"/>
        <v>132.61636366903539</v>
      </c>
      <c r="P250" s="118">
        <f t="shared" si="115"/>
        <v>112.74011263218699</v>
      </c>
      <c r="Q250" s="118">
        <f t="shared" si="115"/>
        <v>114.48180352879974</v>
      </c>
      <c r="R250" s="118">
        <f t="shared" ref="R250:V250" si="116">R251+R254+R256+R265</f>
        <v>137.7483732002913</v>
      </c>
      <c r="S250" s="118">
        <f t="shared" si="116"/>
        <v>131.64885748858447</v>
      </c>
      <c r="T250" s="118">
        <f t="shared" si="116"/>
        <v>110.80762196792023</v>
      </c>
      <c r="U250" s="118">
        <f t="shared" si="116"/>
        <v>117.89552835738967</v>
      </c>
      <c r="V250" s="118">
        <f t="shared" si="116"/>
        <v>108.65525877719789</v>
      </c>
      <c r="W250" s="118">
        <f t="shared" ref="W250" si="117">W251+W254+W256+W265</f>
        <v>146.70960838221274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89.689900485302985</v>
      </c>
      <c r="F251" s="123">
        <f t="shared" si="118"/>
        <v>125.98317629160759</v>
      </c>
      <c r="G251" s="123">
        <f t="shared" si="118"/>
        <v>105.5992962773167</v>
      </c>
      <c r="H251" s="123">
        <f t="shared" si="118"/>
        <v>97.99356282444073</v>
      </c>
      <c r="I251" s="123">
        <f t="shared" si="118"/>
        <v>77.980982460363762</v>
      </c>
      <c r="J251" s="123">
        <f t="shared" si="118"/>
        <v>85.867977020122368</v>
      </c>
      <c r="K251" s="123">
        <f t="shared" si="118"/>
        <v>86.475630483060257</v>
      </c>
      <c r="L251" s="123">
        <f t="shared" si="118"/>
        <v>107.59505587618298</v>
      </c>
      <c r="M251" s="123">
        <f t="shared" si="118"/>
        <v>94.794074498259008</v>
      </c>
      <c r="N251" s="123">
        <f t="shared" si="118"/>
        <v>107.95541011815523</v>
      </c>
      <c r="O251" s="123">
        <f t="shared" si="118"/>
        <v>104.5194923591694</v>
      </c>
      <c r="P251" s="123">
        <f t="shared" si="118"/>
        <v>86.529818979273756</v>
      </c>
      <c r="Q251" s="123">
        <f t="shared" si="118"/>
        <v>88.72444011269809</v>
      </c>
      <c r="R251" s="123">
        <f t="shared" ref="R251:V251" si="119">SUM(R252:R253)</f>
        <v>109.78422839796643</v>
      </c>
      <c r="S251" s="123">
        <f t="shared" si="119"/>
        <v>103.18055474400155</v>
      </c>
      <c r="T251" s="123">
        <f t="shared" si="119"/>
        <v>84.061249433849682</v>
      </c>
      <c r="U251" s="123">
        <f t="shared" si="119"/>
        <v>91.10592253294088</v>
      </c>
      <c r="V251" s="123">
        <f t="shared" si="119"/>
        <v>82.764753462280339</v>
      </c>
      <c r="W251" s="123">
        <f t="shared" ref="W251" si="120">SUM(W252:W253)</f>
        <v>116.3003364975601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89.280215320923318</v>
      </c>
      <c r="F252" s="99">
        <v>125.41271351451799</v>
      </c>
      <c r="G252" s="99">
        <v>105.12690752476317</v>
      </c>
      <c r="H252" s="99">
        <v>97.565438227367196</v>
      </c>
      <c r="I252" s="99">
        <v>77.646543347161028</v>
      </c>
      <c r="J252" s="99">
        <v>85.503364470772198</v>
      </c>
      <c r="K252" s="99">
        <v>86.113118193755454</v>
      </c>
      <c r="L252" s="99">
        <v>107.15036358141857</v>
      </c>
      <c r="M252" s="99">
        <v>94.409038176990791</v>
      </c>
      <c r="N252" s="99">
        <v>107.5203054296903</v>
      </c>
      <c r="O252" s="99">
        <v>104.10034986883838</v>
      </c>
      <c r="P252" s="99">
        <v>86.183308488518961</v>
      </c>
      <c r="Q252" s="99">
        <v>88.37000570807291</v>
      </c>
      <c r="R252" s="99">
        <v>109.35157060617243</v>
      </c>
      <c r="S252" s="99">
        <v>102.77834481991914</v>
      </c>
      <c r="T252" s="99">
        <v>83.73496799475015</v>
      </c>
      <c r="U252" s="99">
        <v>90.757338405186914</v>
      </c>
      <c r="V252" s="99">
        <v>82.448562899816935</v>
      </c>
      <c r="W252" s="99">
        <v>115.86019191667374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0.40968516437966102</v>
      </c>
      <c r="F253" s="99">
        <v>0.5704627770896038</v>
      </c>
      <c r="G253" s="99">
        <v>0.4723887525535253</v>
      </c>
      <c r="H253" s="99">
        <v>0.42812459707353762</v>
      </c>
      <c r="I253" s="99">
        <v>0.33443911320273256</v>
      </c>
      <c r="J253" s="99">
        <v>0.36461254935016651</v>
      </c>
      <c r="K253" s="99">
        <v>0.362512289304804</v>
      </c>
      <c r="L253" s="99">
        <v>0.44469229476440608</v>
      </c>
      <c r="M253" s="99">
        <v>0.38503632126821175</v>
      </c>
      <c r="N253" s="99">
        <v>0.43510468846492595</v>
      </c>
      <c r="O253" s="99">
        <v>0.41914249033102874</v>
      </c>
      <c r="P253" s="99">
        <v>0.3465104907548015</v>
      </c>
      <c r="Q253" s="99">
        <v>0.35443440462517467</v>
      </c>
      <c r="R253" s="99">
        <v>0.43265779179399805</v>
      </c>
      <c r="S253" s="99">
        <v>0.40220992408240847</v>
      </c>
      <c r="T253" s="99">
        <v>0.32628143909953017</v>
      </c>
      <c r="U253" s="99">
        <v>0.34858412775396269</v>
      </c>
      <c r="V253" s="99">
        <v>0.31619056246340704</v>
      </c>
      <c r="W253" s="99">
        <v>0.44014458088634889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0.26118237650559595</v>
      </c>
      <c r="F254" s="123">
        <f t="shared" si="121"/>
        <v>0.42376721008624435</v>
      </c>
      <c r="G254" s="123">
        <f t="shared" si="121"/>
        <v>0.7709256226628286</v>
      </c>
      <c r="H254" s="123">
        <f t="shared" si="121"/>
        <v>1.4708449864696878</v>
      </c>
      <c r="I254" s="123">
        <f t="shared" si="121"/>
        <v>1.0862862771203921</v>
      </c>
      <c r="J254" s="123">
        <f t="shared" si="121"/>
        <v>1.0068465671735896</v>
      </c>
      <c r="K254" s="123">
        <f t="shared" si="121"/>
        <v>0.87323125544799896</v>
      </c>
      <c r="L254" s="123">
        <f t="shared" si="121"/>
        <v>0.96069334281316987</v>
      </c>
      <c r="M254" s="123">
        <f t="shared" si="121"/>
        <v>1.0841277165685657</v>
      </c>
      <c r="N254" s="123">
        <f t="shared" si="121"/>
        <v>1.1768516315941664</v>
      </c>
      <c r="O254" s="123">
        <f t="shared" si="121"/>
        <v>1.2942320944992116</v>
      </c>
      <c r="P254" s="123">
        <f t="shared" si="121"/>
        <v>1.2179273040953371</v>
      </c>
      <c r="Q254" s="123">
        <f t="shared" si="121"/>
        <v>1.1929295744871327</v>
      </c>
      <c r="R254" s="123">
        <f t="shared" si="121"/>
        <v>1.3172607992367218</v>
      </c>
      <c r="S254" s="123">
        <f t="shared" si="121"/>
        <v>1.4484016829899058</v>
      </c>
      <c r="T254" s="123">
        <f t="shared" si="121"/>
        <v>1.3017225169939408</v>
      </c>
      <c r="U254" s="123">
        <f t="shared" si="121"/>
        <v>1.231515322399992</v>
      </c>
      <c r="V254" s="123">
        <f t="shared" si="121"/>
        <v>1.1215663133251905</v>
      </c>
      <c r="W254" s="123">
        <f t="shared" si="121"/>
        <v>1.1246019927734938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0.26118237650559595</v>
      </c>
      <c r="F255" s="99">
        <f>RES_hhdet_tess!F110</f>
        <v>0.42376721008624435</v>
      </c>
      <c r="G255" s="99">
        <f>RES_hhdet_tess!G110</f>
        <v>0.7709256226628286</v>
      </c>
      <c r="H255" s="99">
        <f>RES_hhdet_tess!H110</f>
        <v>1.4708449864696878</v>
      </c>
      <c r="I255" s="99">
        <f>RES_hhdet_tess!I110</f>
        <v>1.0862862771203921</v>
      </c>
      <c r="J255" s="99">
        <f>RES_hhdet_tess!J110</f>
        <v>1.0068465671735896</v>
      </c>
      <c r="K255" s="99">
        <f>RES_hhdet_tess!K110</f>
        <v>0.87323125544799896</v>
      </c>
      <c r="L255" s="99">
        <f>RES_hhdet_tess!L110</f>
        <v>0.96069334281316987</v>
      </c>
      <c r="M255" s="99">
        <f>RES_hhdet_tess!M110</f>
        <v>1.0841277165685657</v>
      </c>
      <c r="N255" s="99">
        <f>RES_hhdet_tess!N110</f>
        <v>1.1768516315941664</v>
      </c>
      <c r="O255" s="99">
        <f>RES_hhdet_tess!O110</f>
        <v>1.2942320944992116</v>
      </c>
      <c r="P255" s="99">
        <f>RES_hhdet_tess!P110</f>
        <v>1.2179273040953371</v>
      </c>
      <c r="Q255" s="99">
        <f>RES_hhdet_tess!Q110</f>
        <v>1.1929295744871327</v>
      </c>
      <c r="R255" s="99">
        <f>RES_hhdet_tess!R110</f>
        <v>1.3172607992367218</v>
      </c>
      <c r="S255" s="99">
        <f>RES_hhdet_tess!S110</f>
        <v>1.4484016829899058</v>
      </c>
      <c r="T255" s="99">
        <f>RES_hhdet_tess!T110</f>
        <v>1.3017225169939408</v>
      </c>
      <c r="U255" s="99">
        <f>RES_hhdet_tess!U110</f>
        <v>1.231515322399992</v>
      </c>
      <c r="V255" s="99">
        <f>RES_hhdet_tess!V110</f>
        <v>1.1215663133251905</v>
      </c>
      <c r="W255" s="99">
        <f>RES_hhdet_tess!W110</f>
        <v>1.1246019927734938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19.011975161782122</v>
      </c>
      <c r="F256" s="123">
        <v>22.40655212087422</v>
      </c>
      <c r="G256" s="123">
        <v>21.065698436745496</v>
      </c>
      <c r="H256" s="123">
        <v>19.975372333102033</v>
      </c>
      <c r="I256" s="123">
        <v>20.660712609432164</v>
      </c>
      <c r="J256" s="123">
        <v>19.4186858417671</v>
      </c>
      <c r="K256" s="123">
        <v>19.984888656217713</v>
      </c>
      <c r="L256" s="123">
        <v>21.148077691223286</v>
      </c>
      <c r="M256" s="123">
        <v>21.899335211135249</v>
      </c>
      <c r="N256" s="123">
        <v>21.656621383809142</v>
      </c>
      <c r="O256" s="123">
        <v>20.008570246950466</v>
      </c>
      <c r="P256" s="123">
        <v>18.574654119850496</v>
      </c>
      <c r="Q256" s="123">
        <v>18.492103952332901</v>
      </c>
      <c r="R256" s="123">
        <v>20.788532604113918</v>
      </c>
      <c r="S256" s="123">
        <v>20.719603028446748</v>
      </c>
      <c r="T256" s="123">
        <v>19.43569525958155</v>
      </c>
      <c r="U256" s="123">
        <v>19.562500017561909</v>
      </c>
      <c r="V256" s="123">
        <v>18.933937978654136</v>
      </c>
      <c r="W256" s="123">
        <v>23.177815373649228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17.162604442552421</v>
      </c>
      <c r="F257" s="99">
        <v>25.313124846090918</v>
      </c>
      <c r="G257" s="99">
        <v>21.982898167310001</v>
      </c>
      <c r="H257" s="99">
        <v>19.750805452290788</v>
      </c>
      <c r="I257" s="99">
        <v>18.668054326464226</v>
      </c>
      <c r="J257" s="99">
        <v>17.827893771711178</v>
      </c>
      <c r="K257" s="99">
        <v>18.94063630047296</v>
      </c>
      <c r="L257" s="99">
        <v>21.445242178551471</v>
      </c>
      <c r="M257" s="99">
        <v>21.273734364624076</v>
      </c>
      <c r="N257" s="99">
        <v>22.381609128504216</v>
      </c>
      <c r="O257" s="99">
        <v>19.397118901954347</v>
      </c>
      <c r="P257" s="99">
        <v>18.868207597869652</v>
      </c>
      <c r="Q257" s="99">
        <v>18.30330007739423</v>
      </c>
      <c r="R257" s="99">
        <v>23.243037459052985</v>
      </c>
      <c r="S257" s="99">
        <v>21.17290009933544</v>
      </c>
      <c r="T257" s="99">
        <v>17.097520589403491</v>
      </c>
      <c r="U257" s="99">
        <v>18.466362846622516</v>
      </c>
      <c r="V257" s="99">
        <v>17.233469173443154</v>
      </c>
      <c r="W257" s="99">
        <v>25.629627446205529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17.154033769327029</v>
      </c>
      <c r="F258" s="99">
        <v>25.311307468829419</v>
      </c>
      <c r="G258" s="99">
        <v>21.988027522393487</v>
      </c>
      <c r="H258" s="99">
        <v>19.746845405764383</v>
      </c>
      <c r="I258" s="99">
        <v>18.667146045903632</v>
      </c>
      <c r="J258" s="99">
        <v>17.820057689453112</v>
      </c>
      <c r="K258" s="99">
        <v>18.936866221966696</v>
      </c>
      <c r="L258" s="99">
        <v>21.437078808594688</v>
      </c>
      <c r="M258" s="99">
        <v>21.26769199218845</v>
      </c>
      <c r="N258" s="99">
        <v>22.377229704214429</v>
      </c>
      <c r="O258" s="99">
        <v>19.396779179599431</v>
      </c>
      <c r="P258" s="99">
        <v>18.845091917713781</v>
      </c>
      <c r="Q258" s="99">
        <v>18.285267013013385</v>
      </c>
      <c r="R258" s="99">
        <v>23.213781774616212</v>
      </c>
      <c r="S258" s="99">
        <v>21.148709039142727</v>
      </c>
      <c r="T258" s="99">
        <v>17.086964954500054</v>
      </c>
      <c r="U258" s="99">
        <v>18.465319712086956</v>
      </c>
      <c r="V258" s="99">
        <v>17.246636999627526</v>
      </c>
      <c r="W258" s="99">
        <v>25.585718365957486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7.2689233509635454</v>
      </c>
      <c r="F259" s="102">
        <v>11.55320631866619</v>
      </c>
      <c r="G259" s="102">
        <v>9.8441088026690746</v>
      </c>
      <c r="H259" s="102">
        <v>8.7546149185608915</v>
      </c>
      <c r="I259" s="102">
        <v>9.1538675523295083</v>
      </c>
      <c r="J259" s="102">
        <v>7.8949987852257966</v>
      </c>
      <c r="K259" s="102">
        <v>8.5092397352475633</v>
      </c>
      <c r="L259" s="102">
        <v>9.5849481443118165</v>
      </c>
      <c r="M259" s="102">
        <v>9.8831815329666846</v>
      </c>
      <c r="N259" s="102">
        <v>10.503984359914282</v>
      </c>
      <c r="O259" s="102">
        <v>9.4843129566378686</v>
      </c>
      <c r="P259" s="102">
        <v>8.2383789334847535</v>
      </c>
      <c r="Q259" s="102">
        <v>7.8875612044272394</v>
      </c>
      <c r="R259" s="102">
        <v>10.278836962396982</v>
      </c>
      <c r="S259" s="102">
        <v>9.9273731576244746</v>
      </c>
      <c r="T259" s="102">
        <v>7.3143591915133781</v>
      </c>
      <c r="U259" s="102">
        <v>7.965768319453332</v>
      </c>
      <c r="V259" s="102">
        <v>6.9794541794319729</v>
      </c>
      <c r="W259" s="102">
        <v>11.711492247831293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9.8851104183634817</v>
      </c>
      <c r="F260" s="105">
        <v>13.758101150163224</v>
      </c>
      <c r="G260" s="105">
        <v>12.143918719724411</v>
      </c>
      <c r="H260" s="105">
        <v>10.992230487203491</v>
      </c>
      <c r="I260" s="105">
        <v>9.5132784935741181</v>
      </c>
      <c r="J260" s="105">
        <v>9.925058904227317</v>
      </c>
      <c r="K260" s="105">
        <v>10.427626486719133</v>
      </c>
      <c r="L260" s="105">
        <v>11.852130664282871</v>
      </c>
      <c r="M260" s="105">
        <v>11.384510459221765</v>
      </c>
      <c r="N260" s="105">
        <v>11.873245344300148</v>
      </c>
      <c r="O260" s="105">
        <v>9.9124662229615605</v>
      </c>
      <c r="P260" s="105">
        <v>10.606712984229027</v>
      </c>
      <c r="Q260" s="105">
        <v>10.397705808586146</v>
      </c>
      <c r="R260" s="105">
        <v>12.934944812219232</v>
      </c>
      <c r="S260" s="105">
        <v>11.22133588151825</v>
      </c>
      <c r="T260" s="105">
        <v>9.7726057629866787</v>
      </c>
      <c r="U260" s="105">
        <v>10.499551392633622</v>
      </c>
      <c r="V260" s="105">
        <v>10.267182820195554</v>
      </c>
      <c r="W260" s="105">
        <v>13.874226118126197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20.199446481194791</v>
      </c>
      <c r="F261" s="102">
        <v>20.507117912209409</v>
      </c>
      <c r="G261" s="102">
        <v>20.461847064859814</v>
      </c>
      <c r="H261" s="102">
        <v>20.117060138399513</v>
      </c>
      <c r="I261" s="102">
        <v>21.95243930950161</v>
      </c>
      <c r="J261" s="102">
        <v>20.451710939104316</v>
      </c>
      <c r="K261" s="102">
        <v>20.667958408078658</v>
      </c>
      <c r="L261" s="102">
        <v>20.950578305260745</v>
      </c>
      <c r="M261" s="102">
        <v>22.33283145939804</v>
      </c>
      <c r="N261" s="102">
        <v>21.110725780499113</v>
      </c>
      <c r="O261" s="102">
        <v>20.50475057685432</v>
      </c>
      <c r="P261" s="102">
        <v>18.355378846870142</v>
      </c>
      <c r="Q261" s="102">
        <v>18.722087106689489</v>
      </c>
      <c r="R261" s="102">
        <v>18.864763031951796</v>
      </c>
      <c r="S261" s="102">
        <v>20.406163563309121</v>
      </c>
      <c r="T261" s="102">
        <v>21.44721807066307</v>
      </c>
      <c r="U261" s="102">
        <v>20.512315170238178</v>
      </c>
      <c r="V261" s="102">
        <v>20.277039749365361</v>
      </c>
      <c r="W261" s="102">
        <v>21.53605042995477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20.224531079533172</v>
      </c>
      <c r="F262" s="105">
        <v>20.529431617047013</v>
      </c>
      <c r="G262" s="105">
        <v>20.480642283124251</v>
      </c>
      <c r="H262" s="105">
        <v>20.126613030697865</v>
      </c>
      <c r="I262" s="105">
        <v>21.950542469034495</v>
      </c>
      <c r="J262" s="105">
        <v>20.446437391689596</v>
      </c>
      <c r="K262" s="105">
        <v>20.656804731902284</v>
      </c>
      <c r="L262" s="105">
        <v>20.953106377297438</v>
      </c>
      <c r="M262" s="105">
        <v>22.333304305281139</v>
      </c>
      <c r="N262" s="105">
        <v>21.113935421272419</v>
      </c>
      <c r="O262" s="105">
        <v>20.509425641186812</v>
      </c>
      <c r="P262" s="105">
        <v>18.31263457683308</v>
      </c>
      <c r="Q262" s="105">
        <v>18.630188991133078</v>
      </c>
      <c r="R262" s="105">
        <v>18.78284634942117</v>
      </c>
      <c r="S262" s="105">
        <v>20.319701498517585</v>
      </c>
      <c r="T262" s="105">
        <v>21.384084355617144</v>
      </c>
      <c r="U262" s="105">
        <v>20.461823944661823</v>
      </c>
      <c r="V262" s="105">
        <v>20.250264931183505</v>
      </c>
      <c r="W262" s="105">
        <v>21.452938908395691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8.6026953495576439</v>
      </c>
      <c r="F263" s="99">
        <v>9.3335275083904747</v>
      </c>
      <c r="G263" s="99">
        <v>9.1565592658490065</v>
      </c>
      <c r="H263" s="99">
        <v>8.911668681915998</v>
      </c>
      <c r="I263" s="99">
        <v>10.817023369671652</v>
      </c>
      <c r="J263" s="99">
        <v>9.0791390480530811</v>
      </c>
      <c r="K263" s="99">
        <v>9.306767868639966</v>
      </c>
      <c r="L263" s="99">
        <v>9.3618399899289138</v>
      </c>
      <c r="M263" s="99">
        <v>10.440814844635689</v>
      </c>
      <c r="N263" s="99">
        <v>9.9125162557370476</v>
      </c>
      <c r="O263" s="99">
        <v>10.075829471932696</v>
      </c>
      <c r="P263" s="99">
        <v>7.9310130743753353</v>
      </c>
      <c r="Q263" s="99">
        <v>8.0364348255867242</v>
      </c>
      <c r="R263" s="99">
        <v>8.2131757144655531</v>
      </c>
      <c r="S263" s="99">
        <v>9.4798431406801633</v>
      </c>
      <c r="T263" s="99">
        <v>9.1396890189269815</v>
      </c>
      <c r="U263" s="99">
        <v>8.8247552803209732</v>
      </c>
      <c r="V263" s="99">
        <v>8.1749002968498417</v>
      </c>
      <c r="W263" s="99">
        <v>9.6080027224751774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11.621835729975528</v>
      </c>
      <c r="F264" s="99">
        <v>11.19590410865654</v>
      </c>
      <c r="G264" s="99">
        <v>11.324083017275244</v>
      </c>
      <c r="H264" s="99">
        <v>11.214944348781863</v>
      </c>
      <c r="I264" s="99">
        <v>11.133519099362847</v>
      </c>
      <c r="J264" s="99">
        <v>11.367298343636516</v>
      </c>
      <c r="K264" s="99">
        <v>11.350036863262314</v>
      </c>
      <c r="L264" s="99">
        <v>11.591266387368528</v>
      </c>
      <c r="M264" s="99">
        <v>11.89248946064545</v>
      </c>
      <c r="N264" s="99">
        <v>11.201419165535368</v>
      </c>
      <c r="O264" s="99">
        <v>10.433596169254116</v>
      </c>
      <c r="P264" s="99">
        <v>10.381621502457744</v>
      </c>
      <c r="Q264" s="99">
        <v>10.593754165546354</v>
      </c>
      <c r="R264" s="99">
        <v>10.569670634955617</v>
      </c>
      <c r="S264" s="99">
        <v>10.839858357837421</v>
      </c>
      <c r="T264" s="99">
        <v>12.244395336690159</v>
      </c>
      <c r="U264" s="99">
        <v>11.637068664340848</v>
      </c>
      <c r="V264" s="99">
        <v>12.07536463433366</v>
      </c>
      <c r="W264" s="99">
        <v>11.844936185920515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7.9962029697733907</v>
      </c>
      <c r="F265" s="123">
        <v>8.2064574138279767</v>
      </c>
      <c r="G265" s="123">
        <v>8.3554562632355651</v>
      </c>
      <c r="H265" s="123">
        <v>8.2077440788461136</v>
      </c>
      <c r="I265" s="123">
        <v>7.7631677913913562</v>
      </c>
      <c r="J265" s="123">
        <v>7.4499556886255647</v>
      </c>
      <c r="K265" s="123">
        <v>7.3978986530151642</v>
      </c>
      <c r="L265" s="123">
        <v>7.5377046051579786</v>
      </c>
      <c r="M265" s="123">
        <v>6.8620119549587795</v>
      </c>
      <c r="N265" s="123">
        <v>6.8902500391519856</v>
      </c>
      <c r="O265" s="123">
        <v>6.7940689684163109</v>
      </c>
      <c r="P265" s="123">
        <v>6.4177122289674031</v>
      </c>
      <c r="Q265" s="123">
        <v>6.0723298892816198</v>
      </c>
      <c r="R265" s="123">
        <v>5.8583513989742269</v>
      </c>
      <c r="S265" s="123">
        <v>6.3002980331462544</v>
      </c>
      <c r="T265" s="123">
        <v>6.0089547574950686</v>
      </c>
      <c r="U265" s="123">
        <v>5.9955904844869004</v>
      </c>
      <c r="V265" s="123">
        <v>5.8350010229382141</v>
      </c>
      <c r="W265" s="123">
        <v>6.106854518229909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7.9962029697733907</v>
      </c>
      <c r="F267" s="110">
        <v>8.2064574138279767</v>
      </c>
      <c r="G267" s="110">
        <v>8.3554562632355651</v>
      </c>
      <c r="H267" s="110">
        <v>8.2077440788461136</v>
      </c>
      <c r="I267" s="110">
        <v>7.7631677913913562</v>
      </c>
      <c r="J267" s="110">
        <v>7.4499556886255647</v>
      </c>
      <c r="K267" s="110">
        <v>7.3978986530151642</v>
      </c>
      <c r="L267" s="110">
        <v>7.5377046051579786</v>
      </c>
      <c r="M267" s="110">
        <v>6.8620119549587795</v>
      </c>
      <c r="N267" s="110">
        <v>6.8902500391519856</v>
      </c>
      <c r="O267" s="110">
        <v>6.7940689684163109</v>
      </c>
      <c r="P267" s="110">
        <v>6.4177122289674031</v>
      </c>
      <c r="Q267" s="110">
        <v>6.0723298892816198</v>
      </c>
      <c r="R267" s="110">
        <v>5.8583513989742269</v>
      </c>
      <c r="S267" s="110">
        <v>6.3002980331462544</v>
      </c>
      <c r="T267" s="110">
        <v>6.0089547574950686</v>
      </c>
      <c r="U267" s="110">
        <v>5.9955904844869004</v>
      </c>
      <c r="V267" s="110">
        <v>5.8350010229382141</v>
      </c>
      <c r="W267" s="110">
        <v>6.106854518229909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0.63986635849913454</v>
      </c>
      <c r="F290" s="117">
        <f t="shared" si="129"/>
        <v>0.62640601025630338</v>
      </c>
      <c r="G290" s="117">
        <f t="shared" si="129"/>
        <v>0.3324583885310185</v>
      </c>
      <c r="H290" s="117">
        <f t="shared" si="129"/>
        <v>0.2199856173155828</v>
      </c>
      <c r="I290" s="117">
        <f t="shared" si="129"/>
        <v>0.24447700217438342</v>
      </c>
      <c r="J290" s="117">
        <f t="shared" si="129"/>
        <v>0.50552075144351349</v>
      </c>
      <c r="K290" s="117">
        <f t="shared" si="129"/>
        <v>0.79827616205073204</v>
      </c>
      <c r="L290" s="117">
        <f t="shared" si="129"/>
        <v>1.4324151506614597</v>
      </c>
      <c r="M290" s="117">
        <f t="shared" si="129"/>
        <v>1.1661371592050251</v>
      </c>
      <c r="N290" s="117">
        <f t="shared" si="129"/>
        <v>0.97573266276506521</v>
      </c>
      <c r="O290" s="117">
        <f t="shared" si="129"/>
        <v>0.47477379021970578</v>
      </c>
      <c r="P290" s="117">
        <f t="shared" si="129"/>
        <v>1.4530794684259352</v>
      </c>
      <c r="Q290" s="117">
        <f t="shared" si="129"/>
        <v>1.4534852051228928</v>
      </c>
      <c r="R290" s="117">
        <f t="shared" ref="R290:V290" si="130">R291+R294+R296+R305</f>
        <v>0.73500381729251407</v>
      </c>
      <c r="S290" s="117">
        <f t="shared" si="130"/>
        <v>0.27928952512069394</v>
      </c>
      <c r="T290" s="117">
        <f t="shared" si="130"/>
        <v>0.41124023959927597</v>
      </c>
      <c r="U290" s="117">
        <f t="shared" si="130"/>
        <v>0.4703035884088701</v>
      </c>
      <c r="V290" s="117">
        <f t="shared" si="130"/>
        <v>0.60841368528295925</v>
      </c>
      <c r="W290" s="117">
        <f t="shared" ref="W290" si="131">W291+W294+W296+W305</f>
        <v>1.0576428898598811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0.49410154021958863</v>
      </c>
      <c r="F291" s="122">
        <f t="shared" si="132"/>
        <v>0.50657213258830558</v>
      </c>
      <c r="G291" s="122">
        <f t="shared" si="132"/>
        <v>0.25978322561092171</v>
      </c>
      <c r="H291" s="122">
        <f t="shared" si="132"/>
        <v>0.16359696962147255</v>
      </c>
      <c r="I291" s="122">
        <f t="shared" si="132"/>
        <v>0.17058623972420595</v>
      </c>
      <c r="J291" s="122">
        <f t="shared" si="132"/>
        <v>0.35485582296700857</v>
      </c>
      <c r="K291" s="122">
        <f t="shared" si="132"/>
        <v>0.59488431701795319</v>
      </c>
      <c r="L291" s="122">
        <f t="shared" si="132"/>
        <v>1.1215367494114348</v>
      </c>
      <c r="M291" s="122">
        <f t="shared" si="132"/>
        <v>0.90081468437851453</v>
      </c>
      <c r="N291" s="122">
        <f t="shared" si="132"/>
        <v>0.7691438281868862</v>
      </c>
      <c r="O291" s="122">
        <f t="shared" si="132"/>
        <v>0.37872310039439916</v>
      </c>
      <c r="P291" s="122">
        <f t="shared" si="132"/>
        <v>1.1283333267532107</v>
      </c>
      <c r="Q291" s="122">
        <f t="shared" si="132"/>
        <v>1.1227239593653742</v>
      </c>
      <c r="R291" s="122">
        <f t="shared" ref="R291:V291" si="133">SUM(R292:R293)</f>
        <v>0.55241642646940337</v>
      </c>
      <c r="S291" s="122">
        <f t="shared" si="133"/>
        <v>0.19661918437703729</v>
      </c>
      <c r="T291" s="122">
        <f t="shared" si="133"/>
        <v>0.27273562261496292</v>
      </c>
      <c r="U291" s="122">
        <f t="shared" si="133"/>
        <v>0.32862499952105606</v>
      </c>
      <c r="V291" s="122">
        <f t="shared" si="133"/>
        <v>0.42458236369684527</v>
      </c>
      <c r="W291" s="122">
        <f t="shared" ref="W291" si="134">SUM(W292:W293)</f>
        <v>0.74512934251453566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0.49219999659580699</v>
      </c>
      <c r="F292" s="98">
        <v>0.50462835769783854</v>
      </c>
      <c r="G292" s="98">
        <v>0.25879277893947933</v>
      </c>
      <c r="H292" s="98">
        <v>0.16298433154795583</v>
      </c>
      <c r="I292" s="98">
        <v>0.1699555857013357</v>
      </c>
      <c r="J292" s="98">
        <v>0.35354958289220084</v>
      </c>
      <c r="K292" s="98">
        <v>0.59271026148365646</v>
      </c>
      <c r="L292" s="98">
        <v>1.1174731064595314</v>
      </c>
      <c r="M292" s="98">
        <v>0.89758895377394743</v>
      </c>
      <c r="N292" s="98">
        <v>0.76639536604047254</v>
      </c>
      <c r="O292" s="98">
        <v>0.3773688781767004</v>
      </c>
      <c r="P292" s="98">
        <v>1.1242817747233362</v>
      </c>
      <c r="Q292" s="98">
        <v>1.1186815021979755</v>
      </c>
      <c r="R292" s="98">
        <v>0.55044536806444488</v>
      </c>
      <c r="S292" s="98">
        <v>0.19592240363478422</v>
      </c>
      <c r="T292" s="98">
        <v>0.27176954310100715</v>
      </c>
      <c r="U292" s="98">
        <v>0.32747341077145442</v>
      </c>
      <c r="V292" s="98">
        <v>0.42309163014624801</v>
      </c>
      <c r="W292" s="98">
        <v>0.74252932508549885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1.9015436237816445E-3</v>
      </c>
      <c r="F293" s="98">
        <v>1.9437748904670594E-3</v>
      </c>
      <c r="G293" s="98">
        <v>9.9044667144240544E-4</v>
      </c>
      <c r="H293" s="98">
        <v>6.1263807351672795E-4</v>
      </c>
      <c r="I293" s="98">
        <v>6.3065402287024272E-4</v>
      </c>
      <c r="J293" s="98">
        <v>1.3062400748077069E-3</v>
      </c>
      <c r="K293" s="98">
        <v>2.1740555342967777E-3</v>
      </c>
      <c r="L293" s="98">
        <v>4.0636429519035058E-3</v>
      </c>
      <c r="M293" s="98">
        <v>3.2257306045670735E-3</v>
      </c>
      <c r="N293" s="98">
        <v>2.7484621464137072E-3</v>
      </c>
      <c r="O293" s="98">
        <v>1.3542222176987633E-3</v>
      </c>
      <c r="P293" s="98">
        <v>4.0515520298744796E-3</v>
      </c>
      <c r="Q293" s="98">
        <v>4.0424571673986446E-3</v>
      </c>
      <c r="R293" s="98">
        <v>1.9710584049584473E-3</v>
      </c>
      <c r="S293" s="98">
        <v>6.9678074225305951E-4</v>
      </c>
      <c r="T293" s="98">
        <v>9.6607951395576185E-4</v>
      </c>
      <c r="U293" s="98">
        <v>1.1515887496016213E-3</v>
      </c>
      <c r="V293" s="98">
        <v>1.490733550597247E-3</v>
      </c>
      <c r="W293" s="98">
        <v>2.6000174290368022E-3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1.2503542855403828E-3</v>
      </c>
      <c r="F294" s="122">
        <f t="shared" si="135"/>
        <v>1.042856375915298E-3</v>
      </c>
      <c r="G294" s="122">
        <f t="shared" si="135"/>
        <v>6.9891862645771522E-4</v>
      </c>
      <c r="H294" s="122">
        <f t="shared" si="135"/>
        <v>1.0876890371728097E-3</v>
      </c>
      <c r="I294" s="122">
        <f t="shared" si="135"/>
        <v>8.7243267399492175E-4</v>
      </c>
      <c r="J294" s="122">
        <f t="shared" si="135"/>
        <v>1.5696961110226522E-3</v>
      </c>
      <c r="K294" s="122">
        <f t="shared" si="135"/>
        <v>1.9423037172710662E-3</v>
      </c>
      <c r="L294" s="122">
        <f t="shared" si="135"/>
        <v>3.7514049671856756E-3</v>
      </c>
      <c r="M294" s="122">
        <f t="shared" si="135"/>
        <v>2.84983741959785E-3</v>
      </c>
      <c r="N294" s="122">
        <f t="shared" si="135"/>
        <v>1.892835950701668E-3</v>
      </c>
      <c r="O294" s="122">
        <f t="shared" si="135"/>
        <v>8.0331165645996291E-4</v>
      </c>
      <c r="P294" s="122">
        <f t="shared" si="135"/>
        <v>1.0956118122074682E-3</v>
      </c>
      <c r="Q294" s="122">
        <f t="shared" si="135"/>
        <v>9.3758242307594641E-4</v>
      </c>
      <c r="R294" s="122">
        <f t="shared" si="135"/>
        <v>2.5539148335482995E-4</v>
      </c>
      <c r="S294" s="122">
        <f t="shared" si="135"/>
        <v>1.7603863238595352E-4</v>
      </c>
      <c r="T294" s="122">
        <f t="shared" si="135"/>
        <v>3.4980151502324395E-4</v>
      </c>
      <c r="U294" s="122">
        <f t="shared" si="135"/>
        <v>4.7984572108392441E-4</v>
      </c>
      <c r="V294" s="122">
        <f t="shared" si="135"/>
        <v>1.0587590658678136E-3</v>
      </c>
      <c r="W294" s="122">
        <f t="shared" si="135"/>
        <v>1.0021108812258814E-3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1.2503542855403828E-3</v>
      </c>
      <c r="F295" s="98">
        <v>1.042856375915298E-3</v>
      </c>
      <c r="G295" s="98">
        <v>6.9891862645771522E-4</v>
      </c>
      <c r="H295" s="98">
        <v>1.0876890371728097E-3</v>
      </c>
      <c r="I295" s="98">
        <v>8.7243267399492175E-4</v>
      </c>
      <c r="J295" s="98">
        <v>1.5696961110226522E-3</v>
      </c>
      <c r="K295" s="98">
        <v>1.9423037172710662E-3</v>
      </c>
      <c r="L295" s="98">
        <v>3.7514049671856756E-3</v>
      </c>
      <c r="M295" s="98">
        <v>2.84983741959785E-3</v>
      </c>
      <c r="N295" s="98">
        <v>1.892835950701668E-3</v>
      </c>
      <c r="O295" s="98">
        <v>8.0331165645996291E-4</v>
      </c>
      <c r="P295" s="98">
        <v>1.0956118122074682E-3</v>
      </c>
      <c r="Q295" s="98">
        <v>9.3758242307594641E-4</v>
      </c>
      <c r="R295" s="98">
        <v>2.5539148335482995E-4</v>
      </c>
      <c r="S295" s="98">
        <v>1.7603863238595352E-4</v>
      </c>
      <c r="T295" s="98">
        <v>3.4980151502324395E-4</v>
      </c>
      <c r="U295" s="98">
        <v>4.7984572108392441E-4</v>
      </c>
      <c r="V295" s="98">
        <v>1.0587590658678136E-3</v>
      </c>
      <c r="W295" s="98">
        <v>1.0021108812258814E-3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9.9354237633673584E-2</v>
      </c>
      <c r="F296" s="122">
        <v>8.5653492366786904E-2</v>
      </c>
      <c r="G296" s="122">
        <v>5.0470129868732991E-2</v>
      </c>
      <c r="H296" s="122">
        <v>3.8307723144936481E-2</v>
      </c>
      <c r="I296" s="122">
        <v>5.2042130814386356E-2</v>
      </c>
      <c r="J296" s="122">
        <v>0.10538392795501189</v>
      </c>
      <c r="K296" s="122">
        <v>0.1427440726983133</v>
      </c>
      <c r="L296" s="122">
        <v>0.22074389849536236</v>
      </c>
      <c r="M296" s="122">
        <v>0.19419838449643417</v>
      </c>
      <c r="N296" s="122">
        <v>0.15076850230306915</v>
      </c>
      <c r="O296" s="122">
        <v>6.8698731922391967E-2</v>
      </c>
      <c r="P296" s="122">
        <v>0.23042321245039532</v>
      </c>
      <c r="Q296" s="122">
        <v>0.2384798992391472</v>
      </c>
      <c r="R296" s="122">
        <v>0.13476118143027244</v>
      </c>
      <c r="S296" s="122">
        <v>6.103040905318742E-2</v>
      </c>
      <c r="T296" s="122">
        <v>0.10377841847875281</v>
      </c>
      <c r="U296" s="122">
        <v>0.105131643777506</v>
      </c>
      <c r="V296" s="122">
        <v>0.13667524563070715</v>
      </c>
      <c r="W296" s="122">
        <v>0.23600928167743793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3.5391790933664916E-2</v>
      </c>
      <c r="F297" s="98">
        <v>3.6894099435812823E-2</v>
      </c>
      <c r="G297" s="98">
        <v>1.9562247215202156E-2</v>
      </c>
      <c r="H297" s="98">
        <v>1.1828811487484341E-2</v>
      </c>
      <c r="I297" s="98">
        <v>1.2501988156050647E-2</v>
      </c>
      <c r="J297" s="98">
        <v>2.6527086417252831E-2</v>
      </c>
      <c r="K297" s="98">
        <v>3.854446512922087E-2</v>
      </c>
      <c r="L297" s="98">
        <v>6.4296015298585155E-2</v>
      </c>
      <c r="M297" s="98">
        <v>5.6482689739537212E-2</v>
      </c>
      <c r="N297" s="98">
        <v>5.753056491240241E-2</v>
      </c>
      <c r="O297" s="98">
        <v>2.6260080685402504E-2</v>
      </c>
      <c r="P297" s="98">
        <v>6.8355079012969958E-2</v>
      </c>
      <c r="Q297" s="98">
        <v>5.4512209788651074E-2</v>
      </c>
      <c r="R297" s="98">
        <v>1.4304805738231606E-2</v>
      </c>
      <c r="S297" s="98">
        <v>1.011733223455002E-2</v>
      </c>
      <c r="T297" s="98">
        <v>1.3426986828537853E-2</v>
      </c>
      <c r="U297" s="98">
        <v>1.9990201424604021E-2</v>
      </c>
      <c r="V297" s="98">
        <v>2.1900998764326978E-2</v>
      </c>
      <c r="W297" s="98">
        <v>5.1171272663344543E-2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1.3489354473221845E-4</v>
      </c>
      <c r="F298" s="98">
        <v>2.0004722495467833E-4</v>
      </c>
      <c r="G298" s="98">
        <v>0</v>
      </c>
      <c r="H298" s="98">
        <v>1.5450401250396707E-4</v>
      </c>
      <c r="I298" s="98">
        <v>0</v>
      </c>
      <c r="J298" s="98">
        <v>2.7419411090395498E-4</v>
      </c>
      <c r="K298" s="98">
        <v>2.9049673812539317E-4</v>
      </c>
      <c r="L298" s="98">
        <v>6.577496147512781E-4</v>
      </c>
      <c r="M298" s="98">
        <v>4.9128109529533129E-4</v>
      </c>
      <c r="N298" s="98">
        <v>8.637280692491223E-4</v>
      </c>
      <c r="O298" s="98">
        <v>1.5029789083278425E-4</v>
      </c>
      <c r="P298" s="98">
        <v>1.7541700775853663E-3</v>
      </c>
      <c r="Q298" s="98">
        <v>5.6994667915944374E-4</v>
      </c>
      <c r="R298" s="98">
        <v>1.0782256064227726E-3</v>
      </c>
      <c r="S298" s="98">
        <v>0</v>
      </c>
      <c r="T298" s="98">
        <v>0</v>
      </c>
      <c r="U298" s="98">
        <v>0</v>
      </c>
      <c r="V298" s="98">
        <v>0</v>
      </c>
      <c r="W298" s="98">
        <v>2.688177850318843E-3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6.3321624294688752E-5</v>
      </c>
      <c r="F299" s="101">
        <v>1.0024770107572944E-4</v>
      </c>
      <c r="G299" s="101">
        <v>0</v>
      </c>
      <c r="H299" s="101">
        <v>7.4936512489511456E-5</v>
      </c>
      <c r="I299" s="101">
        <v>0</v>
      </c>
      <c r="J299" s="101">
        <v>1.3212497801895013E-4</v>
      </c>
      <c r="K299" s="101">
        <v>1.4142335259578778E-4</v>
      </c>
      <c r="L299" s="101">
        <v>3.1781209516079764E-4</v>
      </c>
      <c r="M299" s="101">
        <v>2.4538897445873075E-4</v>
      </c>
      <c r="N299" s="101">
        <v>4.3427121152930001E-4</v>
      </c>
      <c r="O299" s="101">
        <v>7.8296398859367176E-5</v>
      </c>
      <c r="P299" s="101">
        <v>8.20010570040512E-4</v>
      </c>
      <c r="Q299" s="101">
        <v>2.6234618538999085E-4</v>
      </c>
      <c r="R299" s="101">
        <v>5.0755902888729781E-4</v>
      </c>
      <c r="S299" s="101">
        <v>0</v>
      </c>
      <c r="T299" s="101">
        <v>0</v>
      </c>
      <c r="U299" s="101">
        <v>0</v>
      </c>
      <c r="V299" s="101">
        <v>0</v>
      </c>
      <c r="W299" s="101">
        <v>1.2936543617306736E-3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7.1571920437529698E-5</v>
      </c>
      <c r="F300" s="104">
        <v>9.97995238789489E-5</v>
      </c>
      <c r="G300" s="104">
        <v>0</v>
      </c>
      <c r="H300" s="104">
        <v>7.9567500014455627E-5</v>
      </c>
      <c r="I300" s="104">
        <v>0</v>
      </c>
      <c r="J300" s="104">
        <v>1.4206913288500485E-4</v>
      </c>
      <c r="K300" s="104">
        <v>1.4907338552960539E-4</v>
      </c>
      <c r="L300" s="104">
        <v>3.3993751959048051E-4</v>
      </c>
      <c r="M300" s="104">
        <v>2.4589212083660054E-4</v>
      </c>
      <c r="N300" s="104">
        <v>4.2945685771982229E-4</v>
      </c>
      <c r="O300" s="104">
        <v>7.2001491973417087E-5</v>
      </c>
      <c r="P300" s="104">
        <v>9.3415950754485429E-4</v>
      </c>
      <c r="Q300" s="104">
        <v>3.0760049376945289E-4</v>
      </c>
      <c r="R300" s="104">
        <v>5.7066657753547479E-4</v>
      </c>
      <c r="S300" s="104">
        <v>0</v>
      </c>
      <c r="T300" s="104">
        <v>0</v>
      </c>
      <c r="U300" s="104">
        <v>0</v>
      </c>
      <c r="V300" s="104">
        <v>0</v>
      </c>
      <c r="W300" s="104">
        <v>1.3945234885881694E-3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2.8900945106467613E-2</v>
      </c>
      <c r="F301" s="101">
        <v>3.79742632772678E-2</v>
      </c>
      <c r="G301" s="101">
        <v>1.8851629595691335E-2</v>
      </c>
      <c r="H301" s="101">
        <v>1.470783069348547E-2</v>
      </c>
      <c r="I301" s="101">
        <v>1.5967436062744263E-2</v>
      </c>
      <c r="J301" s="101">
        <v>3.6545589770704115E-2</v>
      </c>
      <c r="K301" s="101">
        <v>2.7245111940321618E-2</v>
      </c>
      <c r="L301" s="101">
        <v>9.0775159282104112E-2</v>
      </c>
      <c r="M301" s="101">
        <v>3.720674057586635E-2</v>
      </c>
      <c r="N301" s="101">
        <v>4.2200229617015007E-2</v>
      </c>
      <c r="O301" s="101">
        <v>1.0738638312987946E-2</v>
      </c>
      <c r="P301" s="101">
        <v>1.612979479386268E-2</v>
      </c>
      <c r="Q301" s="101">
        <v>1.0684659685983811E-2</v>
      </c>
      <c r="R301" s="101">
        <v>2.3552840340730217E-2</v>
      </c>
      <c r="S301" s="101">
        <v>1.4639369163060169E-2</v>
      </c>
      <c r="T301" s="101">
        <v>2.6886155381268984E-2</v>
      </c>
      <c r="U301" s="101">
        <v>1.5575816544424305E-2</v>
      </c>
      <c r="V301" s="101">
        <v>3.8691974176193973E-2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3.492660804880883E-2</v>
      </c>
      <c r="F302" s="104">
        <v>1.0585082428751594E-2</v>
      </c>
      <c r="G302" s="104">
        <v>1.20562530578395E-2</v>
      </c>
      <c r="H302" s="104">
        <v>1.1616576951462704E-2</v>
      </c>
      <c r="I302" s="104">
        <v>2.3572706595591447E-2</v>
      </c>
      <c r="J302" s="104">
        <v>4.2037057656150983E-2</v>
      </c>
      <c r="K302" s="104">
        <v>7.6663998890645429E-2</v>
      </c>
      <c r="L302" s="104">
        <v>6.5014974299921813E-2</v>
      </c>
      <c r="M302" s="104">
        <v>0.10001767308573527</v>
      </c>
      <c r="N302" s="104">
        <v>5.0173979704402599E-2</v>
      </c>
      <c r="O302" s="104">
        <v>3.1549715033168738E-2</v>
      </c>
      <c r="P302" s="104">
        <v>0.14418416856597732</v>
      </c>
      <c r="Q302" s="104">
        <v>0.17271308308535285</v>
      </c>
      <c r="R302" s="104">
        <v>9.5825309744887829E-2</v>
      </c>
      <c r="S302" s="104">
        <v>3.6273707655577234E-2</v>
      </c>
      <c r="T302" s="104">
        <v>6.3465276268945978E-2</v>
      </c>
      <c r="U302" s="104">
        <v>6.9565625808477666E-2</v>
      </c>
      <c r="V302" s="104">
        <v>7.608227269018622E-2</v>
      </c>
      <c r="W302" s="104">
        <v>0.18214983116377453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1.7024264869317185E-2</v>
      </c>
      <c r="F303" s="98">
        <v>5.4701566374641226E-3</v>
      </c>
      <c r="G303" s="98">
        <v>6.1338700287627765E-3</v>
      </c>
      <c r="H303" s="98">
        <v>5.8548946510924771E-3</v>
      </c>
      <c r="I303" s="98">
        <v>1.3050728263773312E-2</v>
      </c>
      <c r="J303" s="98">
        <v>2.1202979630036291E-2</v>
      </c>
      <c r="K303" s="98">
        <v>3.9130542344829197E-2</v>
      </c>
      <c r="L303" s="98">
        <v>3.2899066049263306E-2</v>
      </c>
      <c r="M303" s="98">
        <v>5.2584578067788303E-2</v>
      </c>
      <c r="N303" s="98">
        <v>2.6389719148763372E-2</v>
      </c>
      <c r="O303" s="98">
        <v>1.7195867539538497E-2</v>
      </c>
      <c r="P303" s="98">
        <v>6.966348421287423E-2</v>
      </c>
      <c r="Q303" s="98">
        <v>8.257337206359279E-2</v>
      </c>
      <c r="R303" s="98">
        <v>4.6163777090606047E-2</v>
      </c>
      <c r="S303" s="98">
        <v>1.8462725380757827E-2</v>
      </c>
      <c r="T303" s="98">
        <v>2.9652551499389352E-2</v>
      </c>
      <c r="U303" s="98">
        <v>3.2633845270339967E-2</v>
      </c>
      <c r="V303" s="98">
        <v>3.3414528057299719E-2</v>
      </c>
      <c r="W303" s="98">
        <v>8.7918596805586294E-2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1.7902343179491645E-2</v>
      </c>
      <c r="F304" s="98">
        <v>5.1149257912874715E-3</v>
      </c>
      <c r="G304" s="98">
        <v>5.9223830290767243E-3</v>
      </c>
      <c r="H304" s="98">
        <v>5.7616823003702258E-3</v>
      </c>
      <c r="I304" s="98">
        <v>1.0521978331818135E-2</v>
      </c>
      <c r="J304" s="98">
        <v>2.0834078026114689E-2</v>
      </c>
      <c r="K304" s="98">
        <v>3.7533456545816239E-2</v>
      </c>
      <c r="L304" s="98">
        <v>3.2115908250658513E-2</v>
      </c>
      <c r="M304" s="98">
        <v>4.7433095017946965E-2</v>
      </c>
      <c r="N304" s="98">
        <v>2.3784260555639227E-2</v>
      </c>
      <c r="O304" s="98">
        <v>1.4353847493630242E-2</v>
      </c>
      <c r="P304" s="98">
        <v>7.4520684353103092E-2</v>
      </c>
      <c r="Q304" s="98">
        <v>9.0139711021760063E-2</v>
      </c>
      <c r="R304" s="98">
        <v>4.9661532654281783E-2</v>
      </c>
      <c r="S304" s="98">
        <v>1.7810982274819403E-2</v>
      </c>
      <c r="T304" s="98">
        <v>3.3812724769556622E-2</v>
      </c>
      <c r="U304" s="98">
        <v>3.6931780538137698E-2</v>
      </c>
      <c r="V304" s="98">
        <v>4.2667744632886494E-2</v>
      </c>
      <c r="W304" s="98">
        <v>9.4231234358188254E-2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4.5160226360331852E-2</v>
      </c>
      <c r="F305" s="122">
        <v>3.3137528925295603E-2</v>
      </c>
      <c r="G305" s="122">
        <v>2.1506114424906086E-2</v>
      </c>
      <c r="H305" s="122">
        <v>1.6993235512000951E-2</v>
      </c>
      <c r="I305" s="122">
        <v>2.09761989617962E-2</v>
      </c>
      <c r="J305" s="122">
        <v>4.3711304410470407E-2</v>
      </c>
      <c r="K305" s="122">
        <v>5.8705468617194459E-2</v>
      </c>
      <c r="L305" s="122">
        <v>8.63830977874772E-2</v>
      </c>
      <c r="M305" s="122">
        <v>6.8274252910478506E-2</v>
      </c>
      <c r="N305" s="122">
        <v>5.3927496324408151E-2</v>
      </c>
      <c r="O305" s="122">
        <v>2.6548646246454713E-2</v>
      </c>
      <c r="P305" s="122">
        <v>9.3227317410121774E-2</v>
      </c>
      <c r="Q305" s="122">
        <v>9.1343764095295418E-2</v>
      </c>
      <c r="R305" s="122">
        <v>4.7570817909483504E-2</v>
      </c>
      <c r="S305" s="122">
        <v>2.1463893058083272E-2</v>
      </c>
      <c r="T305" s="122">
        <v>3.4376396990537024E-2</v>
      </c>
      <c r="U305" s="122">
        <v>3.6067099389224096E-2</v>
      </c>
      <c r="V305" s="122">
        <v>4.6097316889539039E-2</v>
      </c>
      <c r="W305" s="122">
        <v>7.5502154786681527E-2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4.5160226360331852E-2</v>
      </c>
      <c r="F307" s="33">
        <v>3.3137528925295603E-2</v>
      </c>
      <c r="G307" s="33">
        <v>2.1506114424906086E-2</v>
      </c>
      <c r="H307" s="33">
        <v>1.6993235512000951E-2</v>
      </c>
      <c r="I307" s="33">
        <v>2.09761989617962E-2</v>
      </c>
      <c r="J307" s="33">
        <v>4.3711304410470407E-2</v>
      </c>
      <c r="K307" s="33">
        <v>5.8705468617194459E-2</v>
      </c>
      <c r="L307" s="33">
        <v>8.63830977874772E-2</v>
      </c>
      <c r="M307" s="33">
        <v>6.8274252910478506E-2</v>
      </c>
      <c r="N307" s="33">
        <v>5.3927496324408151E-2</v>
      </c>
      <c r="O307" s="33">
        <v>2.6548646246454713E-2</v>
      </c>
      <c r="P307" s="33">
        <v>9.3227317410121774E-2</v>
      </c>
      <c r="Q307" s="33">
        <v>9.1343764095295418E-2</v>
      </c>
      <c r="R307" s="33">
        <v>4.7570817909483504E-2</v>
      </c>
      <c r="S307" s="33">
        <v>2.1463893058083272E-2</v>
      </c>
      <c r="T307" s="33">
        <v>3.4376396990537024E-2</v>
      </c>
      <c r="U307" s="33">
        <v>3.6067099389224096E-2</v>
      </c>
      <c r="V307" s="33">
        <v>4.6097316889539039E-2</v>
      </c>
      <c r="W307" s="33">
        <v>7.5502154786681527E-2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0.53788005648571702</v>
      </c>
      <c r="F309" s="117">
        <f t="shared" si="136"/>
        <v>0.52791140259014202</v>
      </c>
      <c r="G309" s="117">
        <f t="shared" si="136"/>
        <v>0.28201734929964267</v>
      </c>
      <c r="H309" s="117">
        <f t="shared" si="136"/>
        <v>0.18861709601714549</v>
      </c>
      <c r="I309" s="117">
        <f t="shared" si="136"/>
        <v>0.20994683464370573</v>
      </c>
      <c r="J309" s="117">
        <f t="shared" si="136"/>
        <v>0.43582267645911038</v>
      </c>
      <c r="K309" s="117">
        <f t="shared" si="136"/>
        <v>0.69405693892386799</v>
      </c>
      <c r="L309" s="117">
        <f t="shared" si="136"/>
        <v>1.2493008257646425</v>
      </c>
      <c r="M309" s="117">
        <f t="shared" si="136"/>
        <v>1.0258226857474138</v>
      </c>
      <c r="N309" s="117">
        <f t="shared" si="136"/>
        <v>0.86098165083832678</v>
      </c>
      <c r="O309" s="117">
        <f t="shared" si="136"/>
        <v>0.42194737330126914</v>
      </c>
      <c r="P309" s="117">
        <f t="shared" si="136"/>
        <v>1.2977491855438315</v>
      </c>
      <c r="Q309" s="117">
        <f t="shared" si="136"/>
        <v>1.30627240573347</v>
      </c>
      <c r="R309" s="117">
        <f t="shared" ref="R309:V309" si="137">R310+R313+R315+R324</f>
        <v>0.66207249999707696</v>
      </c>
      <c r="S309" s="117">
        <f t="shared" si="137"/>
        <v>0.25222781039259828</v>
      </c>
      <c r="T309" s="117">
        <f t="shared" si="137"/>
        <v>0.37359197635758795</v>
      </c>
      <c r="U309" s="117">
        <f t="shared" si="137"/>
        <v>0.43050281913396199</v>
      </c>
      <c r="V309" s="117">
        <f t="shared" si="137"/>
        <v>0.5598957778720155</v>
      </c>
      <c r="W309" s="117">
        <f t="shared" ref="W309" si="138">W310+W313+W315+W324</f>
        <v>0.97775315252262107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0.41629346926360183</v>
      </c>
      <c r="F310" s="122">
        <f t="shared" si="139"/>
        <v>0.42927066327843427</v>
      </c>
      <c r="G310" s="122">
        <f t="shared" si="139"/>
        <v>0.22140762441772538</v>
      </c>
      <c r="H310" s="122">
        <f t="shared" si="139"/>
        <v>0.14022690580306429</v>
      </c>
      <c r="I310" s="122">
        <f t="shared" si="139"/>
        <v>0.14704924859129911</v>
      </c>
      <c r="J310" s="122">
        <f t="shared" si="139"/>
        <v>0.30762570549548157</v>
      </c>
      <c r="K310" s="122">
        <f t="shared" si="139"/>
        <v>0.51861089563070095</v>
      </c>
      <c r="L310" s="122">
        <f t="shared" si="139"/>
        <v>0.98321445102293559</v>
      </c>
      <c r="M310" s="122">
        <f t="shared" si="139"/>
        <v>0.79415922693600161</v>
      </c>
      <c r="N310" s="122">
        <f t="shared" si="139"/>
        <v>0.68193096070081782</v>
      </c>
      <c r="O310" s="122">
        <f t="shared" si="139"/>
        <v>0.3376957049226777</v>
      </c>
      <c r="P310" s="122">
        <f t="shared" si="139"/>
        <v>1.0117444437727747</v>
      </c>
      <c r="Q310" s="122">
        <f t="shared" si="139"/>
        <v>1.011935478544493</v>
      </c>
      <c r="R310" s="122">
        <f t="shared" ref="R310:V310" si="140">SUM(R311:R312)</f>
        <v>0.50014383242338589</v>
      </c>
      <c r="S310" s="122">
        <f t="shared" si="140"/>
        <v>0.17874800997172188</v>
      </c>
      <c r="T310" s="122">
        <f t="shared" si="140"/>
        <v>0.2488950987211839</v>
      </c>
      <c r="U310" s="122">
        <f t="shared" si="140"/>
        <v>0.30097915268552816</v>
      </c>
      <c r="V310" s="122">
        <f t="shared" si="140"/>
        <v>0.39020834091912487</v>
      </c>
      <c r="W310" s="122">
        <f t="shared" ref="W310" si="141">SUM(W311:W312)</f>
        <v>0.68700812193932348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0.41439192563982019</v>
      </c>
      <c r="F311" s="98">
        <v>0.42732688838796723</v>
      </c>
      <c r="G311" s="98">
        <v>0.22041717774628297</v>
      </c>
      <c r="H311" s="98">
        <v>0.13961426772954758</v>
      </c>
      <c r="I311" s="98">
        <v>0.14641859456842887</v>
      </c>
      <c r="J311" s="98">
        <v>0.30631946542067384</v>
      </c>
      <c r="K311" s="98">
        <v>0.51643684009640423</v>
      </c>
      <c r="L311" s="98">
        <v>0.97915080807103205</v>
      </c>
      <c r="M311" s="98">
        <v>0.7909334963314345</v>
      </c>
      <c r="N311" s="98">
        <v>0.67918249855440416</v>
      </c>
      <c r="O311" s="98">
        <v>0.33634148270497893</v>
      </c>
      <c r="P311" s="98">
        <v>1.0076928917429002</v>
      </c>
      <c r="Q311" s="98">
        <v>1.0078930213770942</v>
      </c>
      <c r="R311" s="98">
        <v>0.49817277401842741</v>
      </c>
      <c r="S311" s="98">
        <v>0.17805122922946881</v>
      </c>
      <c r="T311" s="98">
        <v>0.24792901920722812</v>
      </c>
      <c r="U311" s="98">
        <v>0.29982756393592652</v>
      </c>
      <c r="V311" s="98">
        <v>0.38871760736852762</v>
      </c>
      <c r="W311" s="98">
        <v>0.68440810451028666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1.9015436237816445E-3</v>
      </c>
      <c r="F312" s="98">
        <v>1.9437748904670594E-3</v>
      </c>
      <c r="G312" s="98">
        <v>9.9044667144240544E-4</v>
      </c>
      <c r="H312" s="98">
        <v>6.1263807351672795E-4</v>
      </c>
      <c r="I312" s="98">
        <v>6.3065402287024272E-4</v>
      </c>
      <c r="J312" s="98">
        <v>1.3062400748077069E-3</v>
      </c>
      <c r="K312" s="98">
        <v>2.1740555342967777E-3</v>
      </c>
      <c r="L312" s="98">
        <v>4.0636429519035058E-3</v>
      </c>
      <c r="M312" s="98">
        <v>3.2257306045670735E-3</v>
      </c>
      <c r="N312" s="98">
        <v>2.7484621464137072E-3</v>
      </c>
      <c r="O312" s="98">
        <v>1.3542222176987633E-3</v>
      </c>
      <c r="P312" s="98">
        <v>4.0515520298744796E-3</v>
      </c>
      <c r="Q312" s="98">
        <v>4.0424571673986446E-3</v>
      </c>
      <c r="R312" s="98">
        <v>1.9710584049584473E-3</v>
      </c>
      <c r="S312" s="98">
        <v>6.9678074225305951E-4</v>
      </c>
      <c r="T312" s="98">
        <v>9.6607951395576185E-4</v>
      </c>
      <c r="U312" s="98">
        <v>1.1515887496016213E-3</v>
      </c>
      <c r="V312" s="98">
        <v>1.490733550597247E-3</v>
      </c>
      <c r="W312" s="98">
        <v>2.6000174290368022E-3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3.2494993535773713E-3</v>
      </c>
      <c r="F313" s="122">
        <f t="shared" si="142"/>
        <v>2.7987110616860943E-3</v>
      </c>
      <c r="G313" s="122">
        <f t="shared" si="142"/>
        <v>1.93554210135339E-3</v>
      </c>
      <c r="H313" s="122">
        <f t="shared" si="142"/>
        <v>3.1061059707234062E-3</v>
      </c>
      <c r="I313" s="122">
        <f t="shared" si="142"/>
        <v>2.5675109724631467E-3</v>
      </c>
      <c r="J313" s="122">
        <f t="shared" si="142"/>
        <v>4.7589596896944787E-3</v>
      </c>
      <c r="K313" s="122">
        <f t="shared" si="142"/>
        <v>6.0654400100243677E-3</v>
      </c>
      <c r="L313" s="122">
        <f t="shared" si="142"/>
        <v>1.2065226633193373E-2</v>
      </c>
      <c r="M313" s="122">
        <f t="shared" si="142"/>
        <v>9.4834733239984263E-3</v>
      </c>
      <c r="N313" s="122">
        <f t="shared" si="142"/>
        <v>6.5541094744638196E-3</v>
      </c>
      <c r="O313" s="122">
        <f t="shared" si="142"/>
        <v>2.9109101599277044E-3</v>
      </c>
      <c r="P313" s="122">
        <f t="shared" si="142"/>
        <v>4.1614545702443736E-3</v>
      </c>
      <c r="Q313" s="122">
        <f t="shared" si="142"/>
        <v>3.7019401043842217E-3</v>
      </c>
      <c r="R313" s="122">
        <f t="shared" si="142"/>
        <v>1.0324336027967135E-3</v>
      </c>
      <c r="S313" s="122">
        <f t="shared" si="142"/>
        <v>7.2483958073471771E-4</v>
      </c>
      <c r="T313" s="122">
        <f t="shared" si="142"/>
        <v>1.4622145558732978E-3</v>
      </c>
      <c r="U313" s="122">
        <f t="shared" si="142"/>
        <v>2.0331721071700092E-3</v>
      </c>
      <c r="V313" s="122">
        <f t="shared" si="142"/>
        <v>4.5476515232382103E-3</v>
      </c>
      <c r="W313" s="122">
        <f t="shared" si="142"/>
        <v>4.3613613776273281E-3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3.2494993535773713E-3</v>
      </c>
      <c r="F314" s="98">
        <v>2.7987110616860943E-3</v>
      </c>
      <c r="G314" s="98">
        <v>1.93554210135339E-3</v>
      </c>
      <c r="H314" s="98">
        <v>3.1061059707234062E-3</v>
      </c>
      <c r="I314" s="98">
        <v>2.5675109724631467E-3</v>
      </c>
      <c r="J314" s="98">
        <v>4.7589596896944787E-3</v>
      </c>
      <c r="K314" s="98">
        <v>6.0654400100243677E-3</v>
      </c>
      <c r="L314" s="98">
        <v>1.2065226633193373E-2</v>
      </c>
      <c r="M314" s="98">
        <v>9.4834733239984263E-3</v>
      </c>
      <c r="N314" s="98">
        <v>6.5541094744638196E-3</v>
      </c>
      <c r="O314" s="98">
        <v>2.9109101599277044E-3</v>
      </c>
      <c r="P314" s="98">
        <v>4.1614545702443736E-3</v>
      </c>
      <c r="Q314" s="98">
        <v>3.7019401043842217E-3</v>
      </c>
      <c r="R314" s="98">
        <v>1.0324336027967135E-3</v>
      </c>
      <c r="S314" s="98">
        <v>7.2483958073471771E-4</v>
      </c>
      <c r="T314" s="98">
        <v>1.4622145558732978E-3</v>
      </c>
      <c r="U314" s="98">
        <v>2.0331721071700092E-3</v>
      </c>
      <c r="V314" s="98">
        <v>4.5476515232382103E-3</v>
      </c>
      <c r="W314" s="98">
        <v>4.3613613776273281E-3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8.3190476402250801E-2</v>
      </c>
      <c r="F315" s="122">
        <v>7.0007128307750993E-2</v>
      </c>
      <c r="G315" s="122">
        <v>4.1877197016940669E-2</v>
      </c>
      <c r="H315" s="122">
        <v>3.1987229148595059E-2</v>
      </c>
      <c r="I315" s="122">
        <v>4.388526399242771E-2</v>
      </c>
      <c r="J315" s="122">
        <v>8.9100257217144554E-2</v>
      </c>
      <c r="K315" s="122">
        <v>0.12316409214843213</v>
      </c>
      <c r="L315" s="122">
        <v>0.18585689536436412</v>
      </c>
      <c r="M315" s="122">
        <v>0.16813513781160971</v>
      </c>
      <c r="N315" s="122">
        <v>0.12963026696002483</v>
      </c>
      <c r="O315" s="122">
        <v>6.0118596581339084E-2</v>
      </c>
      <c r="P315" s="122">
        <v>0.20677477711668904</v>
      </c>
      <c r="Q315" s="122">
        <v>0.21639428800101998</v>
      </c>
      <c r="R315" s="122">
        <v>0.12174447462509339</v>
      </c>
      <c r="S315" s="122">
        <v>5.481490930588117E-2</v>
      </c>
      <c r="T315" s="122">
        <v>9.4028777809009242E-2</v>
      </c>
      <c r="U315" s="122">
        <v>9.6374060050070071E-2</v>
      </c>
      <c r="V315" s="122">
        <v>0.12486546780588452</v>
      </c>
      <c r="W315" s="122">
        <v>0.21980103364573969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2.9415872076249343E-2</v>
      </c>
      <c r="F316" s="98">
        <v>3.0842884841771053E-2</v>
      </c>
      <c r="G316" s="98">
        <v>1.6448319609498763E-2</v>
      </c>
      <c r="H316" s="98">
        <v>1.0003099019741892E-2</v>
      </c>
      <c r="I316" s="98">
        <v>1.0632842589343118E-2</v>
      </c>
      <c r="J316" s="98">
        <v>2.2689416558924883E-2</v>
      </c>
      <c r="K316" s="98">
        <v>3.3154791608281893E-2</v>
      </c>
      <c r="L316" s="98">
        <v>5.5616809980214538E-2</v>
      </c>
      <c r="M316" s="98">
        <v>4.913459143660711E-2</v>
      </c>
      <c r="N316" s="98">
        <v>5.0331719171480514E-2</v>
      </c>
      <c r="O316" s="98">
        <v>2.3105742005987331E-2</v>
      </c>
      <c r="P316" s="98">
        <v>6.0482999984924964E-2</v>
      </c>
      <c r="Q316" s="98">
        <v>4.8485433053413997E-2</v>
      </c>
      <c r="R316" s="98">
        <v>1.2780776545026858E-2</v>
      </c>
      <c r="S316" s="98">
        <v>9.0768759013369303E-3</v>
      </c>
      <c r="T316" s="98">
        <v>1.2092459766080742E-2</v>
      </c>
      <c r="U316" s="98">
        <v>1.8068503876559654E-2</v>
      </c>
      <c r="V316" s="98">
        <v>1.9864297447634998E-2</v>
      </c>
      <c r="W316" s="98">
        <v>4.6562604190322779E-2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1.2420166170730847E-4</v>
      </c>
      <c r="F317" s="98">
        <v>1.8360501980412388E-4</v>
      </c>
      <c r="G317" s="98">
        <v>0</v>
      </c>
      <c r="H317" s="98">
        <v>1.4293797095482283E-4</v>
      </c>
      <c r="I317" s="98">
        <v>0</v>
      </c>
      <c r="J317" s="98">
        <v>2.5507960893038774E-4</v>
      </c>
      <c r="K317" s="98">
        <v>2.7072150720254702E-4</v>
      </c>
      <c r="L317" s="98">
        <v>6.1484872246810116E-4</v>
      </c>
      <c r="M317" s="98">
        <v>4.5935729146989518E-4</v>
      </c>
      <c r="N317" s="98">
        <v>8.0938736415987441E-4</v>
      </c>
      <c r="O317" s="98">
        <v>1.4089299363007659E-4</v>
      </c>
      <c r="P317" s="98">
        <v>1.6597339639212111E-3</v>
      </c>
      <c r="Q317" s="98">
        <v>5.4094213333720194E-4</v>
      </c>
      <c r="R317" s="98">
        <v>1.0241504381573612E-3</v>
      </c>
      <c r="S317" s="98">
        <v>0</v>
      </c>
      <c r="T317" s="98">
        <v>0</v>
      </c>
      <c r="U317" s="98">
        <v>0</v>
      </c>
      <c r="V317" s="98">
        <v>0</v>
      </c>
      <c r="W317" s="98">
        <v>2.5716666954933736E-3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5.2629741269778782E-5</v>
      </c>
      <c r="F318" s="101">
        <v>8.3805495925174964E-5</v>
      </c>
      <c r="G318" s="101">
        <v>0</v>
      </c>
      <c r="H318" s="101">
        <v>6.33704709403672E-5</v>
      </c>
      <c r="I318" s="101">
        <v>0</v>
      </c>
      <c r="J318" s="101">
        <v>1.130104760453829E-4</v>
      </c>
      <c r="K318" s="101">
        <v>1.2164812167294162E-4</v>
      </c>
      <c r="L318" s="101">
        <v>2.7491120287762065E-4</v>
      </c>
      <c r="M318" s="101">
        <v>2.1346517063329466E-4</v>
      </c>
      <c r="N318" s="101">
        <v>3.7993050644005212E-4</v>
      </c>
      <c r="O318" s="101">
        <v>6.8891501656659506E-5</v>
      </c>
      <c r="P318" s="101">
        <v>7.2557445637635683E-4</v>
      </c>
      <c r="Q318" s="101">
        <v>2.3334163956774902E-4</v>
      </c>
      <c r="R318" s="101">
        <v>4.5348386062188655E-4</v>
      </c>
      <c r="S318" s="101">
        <v>0</v>
      </c>
      <c r="T318" s="101">
        <v>0</v>
      </c>
      <c r="U318" s="101">
        <v>0</v>
      </c>
      <c r="V318" s="101">
        <v>0</v>
      </c>
      <c r="W318" s="101">
        <v>1.1771432069052042E-3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7.1571920437529698E-5</v>
      </c>
      <c r="F319" s="104">
        <v>9.97995238789489E-5</v>
      </c>
      <c r="G319" s="104">
        <v>0</v>
      </c>
      <c r="H319" s="104">
        <v>7.9567500014455627E-5</v>
      </c>
      <c r="I319" s="104">
        <v>0</v>
      </c>
      <c r="J319" s="104">
        <v>1.4206913288500485E-4</v>
      </c>
      <c r="K319" s="104">
        <v>1.4907338552960539E-4</v>
      </c>
      <c r="L319" s="104">
        <v>3.3993751959048051E-4</v>
      </c>
      <c r="M319" s="104">
        <v>2.4589212083660054E-4</v>
      </c>
      <c r="N319" s="104">
        <v>4.2945685771982229E-4</v>
      </c>
      <c r="O319" s="104">
        <v>7.2001491973417087E-5</v>
      </c>
      <c r="P319" s="104">
        <v>9.3415950754485429E-4</v>
      </c>
      <c r="Q319" s="104">
        <v>3.0760049376945289E-4</v>
      </c>
      <c r="R319" s="104">
        <v>5.7066657753547479E-4</v>
      </c>
      <c r="S319" s="104">
        <v>0</v>
      </c>
      <c r="T319" s="104">
        <v>0</v>
      </c>
      <c r="U319" s="104">
        <v>0</v>
      </c>
      <c r="V319" s="104">
        <v>0</v>
      </c>
      <c r="W319" s="104">
        <v>1.3945234885881694E-3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2.2496417662059058E-2</v>
      </c>
      <c r="F320" s="101">
        <v>2.9601626421830549E-2</v>
      </c>
      <c r="G320" s="101">
        <v>1.4717704759102248E-2</v>
      </c>
      <c r="H320" s="101">
        <v>1.1501136384195977E-2</v>
      </c>
      <c r="I320" s="101">
        <v>1.2507576024946034E-2</v>
      </c>
      <c r="J320" s="101">
        <v>2.8681362199451957E-2</v>
      </c>
      <c r="K320" s="101">
        <v>2.142855571577084E-2</v>
      </c>
      <c r="L320" s="101">
        <v>7.1570489277660562E-2</v>
      </c>
      <c r="M320" s="101">
        <v>2.9464991145104601E-2</v>
      </c>
      <c r="N320" s="101">
        <v>3.3657399913216909E-2</v>
      </c>
      <c r="O320" s="101">
        <v>8.6564582154848579E-3</v>
      </c>
      <c r="P320" s="101">
        <v>1.318147346147972E-2</v>
      </c>
      <c r="Q320" s="101">
        <v>8.8481071156338974E-3</v>
      </c>
      <c r="R320" s="101">
        <v>1.9688459264825257E-2</v>
      </c>
      <c r="S320" s="101">
        <v>1.23507112392092E-2</v>
      </c>
      <c r="T320" s="101">
        <v>2.2884471146181997E-2</v>
      </c>
      <c r="U320" s="101">
        <v>1.3367244547842484E-2</v>
      </c>
      <c r="V320" s="101">
        <v>3.3447792137657757E-2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3.1153985002235089E-2</v>
      </c>
      <c r="F321" s="104">
        <v>9.3790120243452645E-3</v>
      </c>
      <c r="G321" s="104">
        <v>1.0711172648339658E-2</v>
      </c>
      <c r="H321" s="104">
        <v>1.0340055773702363E-2</v>
      </c>
      <c r="I321" s="104">
        <v>2.074484537813856E-2</v>
      </c>
      <c r="J321" s="104">
        <v>3.7474398849837331E-2</v>
      </c>
      <c r="K321" s="104">
        <v>6.8310023317176852E-2</v>
      </c>
      <c r="L321" s="104">
        <v>5.8054747384020902E-2</v>
      </c>
      <c r="M321" s="104">
        <v>8.9076197938428109E-2</v>
      </c>
      <c r="N321" s="104">
        <v>4.4831760511167516E-2</v>
      </c>
      <c r="O321" s="104">
        <v>2.8215503366236825E-2</v>
      </c>
      <c r="P321" s="104">
        <v>0.13145056970636315</v>
      </c>
      <c r="Q321" s="104">
        <v>0.15851980569863489</v>
      </c>
      <c r="R321" s="104">
        <v>8.8251088377083911E-2</v>
      </c>
      <c r="S321" s="104">
        <v>3.3387322165335041E-2</v>
      </c>
      <c r="T321" s="104">
        <v>5.9051846896746502E-2</v>
      </c>
      <c r="U321" s="104">
        <v>6.4938311625667933E-2</v>
      </c>
      <c r="V321" s="104">
        <v>7.1553378220591768E-2</v>
      </c>
      <c r="W321" s="104">
        <v>0.17066676275992354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1.3251641822743443E-2</v>
      </c>
      <c r="F322" s="98">
        <v>4.2640862330577921E-3</v>
      </c>
      <c r="G322" s="98">
        <v>4.7887896192629334E-3</v>
      </c>
      <c r="H322" s="98">
        <v>4.5783734733321384E-3</v>
      </c>
      <c r="I322" s="98">
        <v>1.0222867046320423E-2</v>
      </c>
      <c r="J322" s="98">
        <v>1.6640320823722639E-2</v>
      </c>
      <c r="K322" s="98">
        <v>3.0776566771360613E-2</v>
      </c>
      <c r="L322" s="98">
        <v>2.5938839133362389E-2</v>
      </c>
      <c r="M322" s="98">
        <v>4.1643102920481137E-2</v>
      </c>
      <c r="N322" s="98">
        <v>2.1047499955528289E-2</v>
      </c>
      <c r="O322" s="98">
        <v>1.3861655872606583E-2</v>
      </c>
      <c r="P322" s="98">
        <v>5.6929885353260046E-2</v>
      </c>
      <c r="Q322" s="98">
        <v>6.8380094676874822E-2</v>
      </c>
      <c r="R322" s="98">
        <v>3.8589555722802128E-2</v>
      </c>
      <c r="S322" s="98">
        <v>1.5576339890515638E-2</v>
      </c>
      <c r="T322" s="98">
        <v>2.5239122127189883E-2</v>
      </c>
      <c r="U322" s="98">
        <v>2.8006531087530241E-2</v>
      </c>
      <c r="V322" s="98">
        <v>2.8885633587705281E-2</v>
      </c>
      <c r="W322" s="98">
        <v>7.6435528401735287E-2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1.7902343179491645E-2</v>
      </c>
      <c r="F323" s="98">
        <v>5.1149257912874715E-3</v>
      </c>
      <c r="G323" s="98">
        <v>5.9223830290767243E-3</v>
      </c>
      <c r="H323" s="98">
        <v>5.7616823003702258E-3</v>
      </c>
      <c r="I323" s="98">
        <v>1.0521978331818135E-2</v>
      </c>
      <c r="J323" s="98">
        <v>2.0834078026114689E-2</v>
      </c>
      <c r="K323" s="98">
        <v>3.7533456545816239E-2</v>
      </c>
      <c r="L323" s="98">
        <v>3.2115908250658513E-2</v>
      </c>
      <c r="M323" s="98">
        <v>4.7433095017946965E-2</v>
      </c>
      <c r="N323" s="98">
        <v>2.3784260555639227E-2</v>
      </c>
      <c r="O323" s="98">
        <v>1.4353847493630242E-2</v>
      </c>
      <c r="P323" s="98">
        <v>7.4520684353103092E-2</v>
      </c>
      <c r="Q323" s="98">
        <v>9.0139711021760063E-2</v>
      </c>
      <c r="R323" s="98">
        <v>4.9661532654281783E-2</v>
      </c>
      <c r="S323" s="98">
        <v>1.7810982274819403E-2</v>
      </c>
      <c r="T323" s="98">
        <v>3.3812724769556622E-2</v>
      </c>
      <c r="U323" s="98">
        <v>3.6931780538137698E-2</v>
      </c>
      <c r="V323" s="98">
        <v>4.2667744632886494E-2</v>
      </c>
      <c r="W323" s="98">
        <v>9.4231234358188254E-2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3.5146611466286941E-2</v>
      </c>
      <c r="F324" s="122">
        <v>2.5834899942270565E-2</v>
      </c>
      <c r="G324" s="122">
        <v>1.6796985763623255E-2</v>
      </c>
      <c r="H324" s="122">
        <v>1.3296855094762718E-2</v>
      </c>
      <c r="I324" s="122">
        <v>1.6444811087515769E-2</v>
      </c>
      <c r="J324" s="122">
        <v>3.4337754056789772E-2</v>
      </c>
      <c r="K324" s="122">
        <v>4.6216511134710439E-2</v>
      </c>
      <c r="L324" s="122">
        <v>6.8164252744149278E-2</v>
      </c>
      <c r="M324" s="122">
        <v>5.4044847675804072E-2</v>
      </c>
      <c r="N324" s="122">
        <v>4.2866313703020346E-2</v>
      </c>
      <c r="O324" s="122">
        <v>2.1222161637324644E-2</v>
      </c>
      <c r="P324" s="122">
        <v>7.5068510084123408E-2</v>
      </c>
      <c r="Q324" s="122">
        <v>7.4240699083572864E-2</v>
      </c>
      <c r="R324" s="122">
        <v>3.9151759345800924E-2</v>
      </c>
      <c r="S324" s="122">
        <v>1.7940051534260485E-2</v>
      </c>
      <c r="T324" s="122">
        <v>2.9205885271521518E-2</v>
      </c>
      <c r="U324" s="122">
        <v>3.1116434291193769E-2</v>
      </c>
      <c r="V324" s="122">
        <v>4.0274317623767909E-2</v>
      </c>
      <c r="W324" s="122">
        <v>6.6582635559930617E-2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3.5146611466286941E-2</v>
      </c>
      <c r="F326" s="33">
        <v>2.5834899942270565E-2</v>
      </c>
      <c r="G326" s="33">
        <v>1.6796985763623255E-2</v>
      </c>
      <c r="H326" s="33">
        <v>1.3296855094762718E-2</v>
      </c>
      <c r="I326" s="33">
        <v>1.6444811087515769E-2</v>
      </c>
      <c r="J326" s="33">
        <v>3.4337754056789772E-2</v>
      </c>
      <c r="K326" s="33">
        <v>4.6216511134710439E-2</v>
      </c>
      <c r="L326" s="33">
        <v>6.8164252744149278E-2</v>
      </c>
      <c r="M326" s="33">
        <v>5.4044847675804072E-2</v>
      </c>
      <c r="N326" s="33">
        <v>4.2866313703020346E-2</v>
      </c>
      <c r="O326" s="33">
        <v>2.1222161637324644E-2</v>
      </c>
      <c r="P326" s="33">
        <v>7.5068510084123408E-2</v>
      </c>
      <c r="Q326" s="33">
        <v>7.4240699083572864E-2</v>
      </c>
      <c r="R326" s="33">
        <v>3.9151759345800924E-2</v>
      </c>
      <c r="S326" s="33">
        <v>1.7940051534260485E-2</v>
      </c>
      <c r="T326" s="33">
        <v>2.9205885271521518E-2</v>
      </c>
      <c r="U326" s="33">
        <v>3.1116434291193769E-2</v>
      </c>
      <c r="V326" s="33">
        <v>4.0274317623767909E-2</v>
      </c>
      <c r="W326" s="33">
        <v>6.6582635559930617E-2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0.8406131207575348</v>
      </c>
      <c r="F328" s="119">
        <f t="shared" si="143"/>
        <v>0.84276235212707995</v>
      </c>
      <c r="G328" s="119">
        <f t="shared" si="143"/>
        <v>0.8482786388568756</v>
      </c>
      <c r="H328" s="119">
        <f t="shared" si="143"/>
        <v>0.85740649010959091</v>
      </c>
      <c r="I328" s="119">
        <f t="shared" si="143"/>
        <v>0.85875903572292822</v>
      </c>
      <c r="J328" s="119">
        <f t="shared" si="143"/>
        <v>0.8621261841667619</v>
      </c>
      <c r="K328" s="119">
        <f t="shared" si="143"/>
        <v>0.86944465075954414</v>
      </c>
      <c r="L328" s="119">
        <f t="shared" si="143"/>
        <v>0.87216392900322315</v>
      </c>
      <c r="M328" s="119">
        <f t="shared" si="143"/>
        <v>0.87967584057327697</v>
      </c>
      <c r="N328" s="119">
        <f t="shared" si="143"/>
        <v>0.88239502857109142</v>
      </c>
      <c r="O328" s="119">
        <f t="shared" si="143"/>
        <v>0.8887335021295284</v>
      </c>
      <c r="P328" s="119">
        <f t="shared" si="143"/>
        <v>0.89310269241477414</v>
      </c>
      <c r="Q328" s="119">
        <f t="shared" si="143"/>
        <v>0.8987173733378484</v>
      </c>
      <c r="R328" s="119">
        <f t="shared" ref="R328:V328" si="144">IF(R309=0,"",R309/R290)</f>
        <v>0.90077423330386297</v>
      </c>
      <c r="S328" s="119">
        <f t="shared" si="144"/>
        <v>0.90310515685684578</v>
      </c>
      <c r="T328" s="119">
        <f t="shared" si="144"/>
        <v>0.90845189838821816</v>
      </c>
      <c r="U328" s="119">
        <f t="shared" si="144"/>
        <v>0.91537217606703369</v>
      </c>
      <c r="V328" s="119">
        <f t="shared" si="144"/>
        <v>0.92025506890368647</v>
      </c>
      <c r="W328" s="119">
        <f t="shared" ref="W328" si="145">IF(W309=0,"",W309/W290)</f>
        <v>0.92446435549919503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0.84252615176749435</v>
      </c>
      <c r="F329" s="124">
        <f t="shared" si="146"/>
        <v>0.84740283893055224</v>
      </c>
      <c r="G329" s="124">
        <f t="shared" si="146"/>
        <v>0.85227837131150408</v>
      </c>
      <c r="H329" s="124">
        <f t="shared" si="146"/>
        <v>0.85714855310290006</v>
      </c>
      <c r="I329" s="124">
        <f t="shared" si="146"/>
        <v>0.86202292065901631</v>
      </c>
      <c r="J329" s="124">
        <f t="shared" si="146"/>
        <v>0.86690336070399487</v>
      </c>
      <c r="K329" s="124">
        <f t="shared" si="146"/>
        <v>0.87178444748787964</v>
      </c>
      <c r="L329" s="124">
        <f t="shared" si="146"/>
        <v>0.87666717255489968</v>
      </c>
      <c r="M329" s="124">
        <f t="shared" si="146"/>
        <v>0.88160111142493625</v>
      </c>
      <c r="N329" s="124">
        <f t="shared" si="146"/>
        <v>0.88661045660126203</v>
      </c>
      <c r="O329" s="124">
        <f t="shared" si="146"/>
        <v>0.8916691497587661</v>
      </c>
      <c r="P329" s="124">
        <f t="shared" si="146"/>
        <v>0.89667159498344207</v>
      </c>
      <c r="Q329" s="124">
        <f t="shared" si="146"/>
        <v>0.90132170967162306</v>
      </c>
      <c r="R329" s="124">
        <f t="shared" ref="R329:V329" si="147">IF(R310=0,"",R310/R291)</f>
        <v>0.90537465661529759</v>
      </c>
      <c r="S329" s="124">
        <f t="shared" si="147"/>
        <v>0.90910767704617468</v>
      </c>
      <c r="T329" s="124">
        <f t="shared" si="147"/>
        <v>0.91258742196857756</v>
      </c>
      <c r="U329" s="124">
        <f t="shared" si="147"/>
        <v>0.91587418219606098</v>
      </c>
      <c r="V329" s="124">
        <f t="shared" si="147"/>
        <v>0.91904038952907685</v>
      </c>
      <c r="W329" s="124">
        <f t="shared" ref="W329" si="148">IF(W310=0,"",W310/W291)</f>
        <v>0.92199848098979087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0.84191777429067616</v>
      </c>
      <c r="F330" s="111">
        <f t="shared" si="149"/>
        <v>0.84681505085737196</v>
      </c>
      <c r="G330" s="111">
        <f t="shared" si="149"/>
        <v>0.85171301397798749</v>
      </c>
      <c r="H330" s="111">
        <f t="shared" si="149"/>
        <v>0.85661159206870174</v>
      </c>
      <c r="I330" s="111">
        <f t="shared" si="149"/>
        <v>0.86151092924790029</v>
      </c>
      <c r="J330" s="111">
        <f t="shared" si="149"/>
        <v>0.86641161591773763</v>
      </c>
      <c r="K330" s="111">
        <f t="shared" si="149"/>
        <v>0.87131415407533752</v>
      </c>
      <c r="L330" s="111">
        <f t="shared" si="149"/>
        <v>0.87621867802551134</v>
      </c>
      <c r="M330" s="111">
        <f t="shared" si="149"/>
        <v>0.88117561274113732</v>
      </c>
      <c r="N330" s="111">
        <f t="shared" si="149"/>
        <v>0.88620381678891469</v>
      </c>
      <c r="O330" s="111">
        <f t="shared" si="149"/>
        <v>0.89128039474280474</v>
      </c>
      <c r="P330" s="111">
        <f t="shared" si="149"/>
        <v>0.89629923245075616</v>
      </c>
      <c r="Q330" s="111">
        <f t="shared" si="149"/>
        <v>0.9009651267110389</v>
      </c>
      <c r="R330" s="111">
        <f t="shared" ref="R330:V330" si="150">IF(R311=0,"",R311/R292)</f>
        <v>0.90503581812337552</v>
      </c>
      <c r="S330" s="111">
        <f t="shared" si="150"/>
        <v>0.90878442651903768</v>
      </c>
      <c r="T330" s="111">
        <f t="shared" si="150"/>
        <v>0.9122766899419692</v>
      </c>
      <c r="U330" s="111">
        <f t="shared" si="150"/>
        <v>0.91557834643612612</v>
      </c>
      <c r="V330" s="111">
        <f t="shared" si="150"/>
        <v>0.9187551340454585</v>
      </c>
      <c r="W330" s="111">
        <f t="shared" ref="W330" si="151">IF(W311=0,"",W311/W292)</f>
        <v>0.92172535331379701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2.5988628912268577</v>
      </c>
      <c r="F332" s="124">
        <f t="shared" si="155"/>
        <v>2.6836975122578228</v>
      </c>
      <c r="G332" s="124">
        <f t="shared" si="155"/>
        <v>2.7693382721292963</v>
      </c>
      <c r="H332" s="124">
        <f t="shared" si="155"/>
        <v>2.855693001004215</v>
      </c>
      <c r="I332" s="124">
        <f t="shared" si="155"/>
        <v>2.9429330755190075</v>
      </c>
      <c r="J332" s="124">
        <f t="shared" si="155"/>
        <v>3.0317713449605419</v>
      </c>
      <c r="K332" s="124">
        <f t="shared" si="155"/>
        <v>3.1228071882322821</v>
      </c>
      <c r="L332" s="124">
        <f t="shared" si="155"/>
        <v>3.2161887982583686</v>
      </c>
      <c r="M332" s="124">
        <f t="shared" si="155"/>
        <v>3.3277243321959995</v>
      </c>
      <c r="N332" s="124">
        <f t="shared" si="155"/>
        <v>3.4625871682298897</v>
      </c>
      <c r="O332" s="124">
        <f t="shared" si="155"/>
        <v>3.6236373971660205</v>
      </c>
      <c r="P332" s="124">
        <f t="shared" si="155"/>
        <v>3.7982929025379555</v>
      </c>
      <c r="Q332" s="124">
        <f t="shared" si="155"/>
        <v>3.948388977087677</v>
      </c>
      <c r="R332" s="124">
        <f t="shared" ref="R332:V332" si="156">IF(R313=0,"",R313/R294)</f>
        <v>4.0425529827174955</v>
      </c>
      <c r="S332" s="124">
        <f t="shared" si="156"/>
        <v>4.117502907802379</v>
      </c>
      <c r="T332" s="124">
        <f t="shared" si="156"/>
        <v>4.1801264233407771</v>
      </c>
      <c r="U332" s="124">
        <f t="shared" si="156"/>
        <v>4.2371371001856035</v>
      </c>
      <c r="V332" s="124">
        <f t="shared" si="156"/>
        <v>4.2952657217728003</v>
      </c>
      <c r="W332" s="124">
        <f t="shared" ref="W332" si="157">IF(W313=0,"",W313/W294)</f>
        <v>4.3521744542800276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2.5988628912268577</v>
      </c>
      <c r="F333" s="111">
        <f t="shared" si="158"/>
        <v>2.6836975122578228</v>
      </c>
      <c r="G333" s="111">
        <f t="shared" si="158"/>
        <v>2.7693382721292963</v>
      </c>
      <c r="H333" s="111">
        <f t="shared" si="158"/>
        <v>2.855693001004215</v>
      </c>
      <c r="I333" s="111">
        <f t="shared" si="158"/>
        <v>2.9429330755190075</v>
      </c>
      <c r="J333" s="111">
        <f t="shared" si="158"/>
        <v>3.0317713449605419</v>
      </c>
      <c r="K333" s="111">
        <f t="shared" si="158"/>
        <v>3.1228071882322821</v>
      </c>
      <c r="L333" s="111">
        <f t="shared" si="158"/>
        <v>3.2161887982583686</v>
      </c>
      <c r="M333" s="111">
        <f t="shared" si="158"/>
        <v>3.3277243321959995</v>
      </c>
      <c r="N333" s="111">
        <f t="shared" si="158"/>
        <v>3.4625871682298897</v>
      </c>
      <c r="O333" s="111">
        <f t="shared" si="158"/>
        <v>3.6236373971660205</v>
      </c>
      <c r="P333" s="111">
        <f t="shared" si="158"/>
        <v>3.7982929025379555</v>
      </c>
      <c r="Q333" s="111">
        <f t="shared" si="158"/>
        <v>3.948388977087677</v>
      </c>
      <c r="R333" s="111">
        <f t="shared" ref="R333:V333" si="159">IF(R314=0,"",R314/R295)</f>
        <v>4.0425529827174955</v>
      </c>
      <c r="S333" s="111">
        <f t="shared" si="159"/>
        <v>4.117502907802379</v>
      </c>
      <c r="T333" s="111">
        <f t="shared" si="159"/>
        <v>4.1801264233407771</v>
      </c>
      <c r="U333" s="111">
        <f t="shared" si="159"/>
        <v>4.2371371001856035</v>
      </c>
      <c r="V333" s="111">
        <f t="shared" si="159"/>
        <v>4.2952657217728003</v>
      </c>
      <c r="W333" s="111">
        <f t="shared" ref="W333" si="160">IF(W314=0,"",W314/W295)</f>
        <v>4.3521744542800276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0.83731180857106702</v>
      </c>
      <c r="F334" s="124">
        <f t="shared" si="161"/>
        <v>0.81732952589913355</v>
      </c>
      <c r="G334" s="124">
        <f t="shared" si="161"/>
        <v>0.8297422084282019</v>
      </c>
      <c r="H334" s="124">
        <f t="shared" si="161"/>
        <v>0.83500731765164005</v>
      </c>
      <c r="I334" s="124">
        <f t="shared" si="161"/>
        <v>0.84326416512323532</v>
      </c>
      <c r="J334" s="124">
        <f t="shared" si="161"/>
        <v>0.84548240842931199</v>
      </c>
      <c r="K334" s="124">
        <f t="shared" si="161"/>
        <v>0.86283156855652388</v>
      </c>
      <c r="L334" s="124">
        <f t="shared" si="161"/>
        <v>0.84195711243302529</v>
      </c>
      <c r="M334" s="124">
        <f t="shared" si="161"/>
        <v>0.86579061019272785</v>
      </c>
      <c r="N334" s="124">
        <f t="shared" si="161"/>
        <v>0.8597967412281311</v>
      </c>
      <c r="O334" s="124">
        <f t="shared" si="161"/>
        <v>0.87510489493829746</v>
      </c>
      <c r="P334" s="124">
        <f t="shared" si="161"/>
        <v>0.89736956150284886</v>
      </c>
      <c r="Q334" s="124">
        <f t="shared" si="161"/>
        <v>0.90739005128486827</v>
      </c>
      <c r="R334" s="124">
        <f t="shared" ref="R334:V334" si="162">IF(R315=0,"",R315/R296)</f>
        <v>0.90340907769561152</v>
      </c>
      <c r="S334" s="124">
        <f t="shared" si="162"/>
        <v>0.89815733101363449</v>
      </c>
      <c r="T334" s="124">
        <f t="shared" si="162"/>
        <v>0.90605329303857451</v>
      </c>
      <c r="U334" s="124">
        <f t="shared" si="162"/>
        <v>0.91669887949274409</v>
      </c>
      <c r="V334" s="124">
        <f t="shared" si="162"/>
        <v>0.9135924155810019</v>
      </c>
      <c r="W334" s="124">
        <f t="shared" ref="W334" si="163">IF(W315=0,"",W315/W296)</f>
        <v>0.93132368389709941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>
        <f t="shared" si="164"/>
        <v>0.83114957735209616</v>
      </c>
      <c r="F335" s="111">
        <f t="shared" si="164"/>
        <v>0.83598421735243922</v>
      </c>
      <c r="G335" s="111">
        <f t="shared" si="164"/>
        <v>0.84081953512562169</v>
      </c>
      <c r="H335" s="111">
        <f t="shared" si="164"/>
        <v>0.84565546000338476</v>
      </c>
      <c r="I335" s="111">
        <f t="shared" si="164"/>
        <v>0.85049213426082881</v>
      </c>
      <c r="J335" s="111">
        <f t="shared" si="164"/>
        <v>0.85533014074881653</v>
      </c>
      <c r="K335" s="111">
        <f t="shared" si="164"/>
        <v>0.86016997504388715</v>
      </c>
      <c r="L335" s="111">
        <f t="shared" si="164"/>
        <v>0.86501176973308325</v>
      </c>
      <c r="M335" s="111">
        <f t="shared" si="164"/>
        <v>0.86990530484977024</v>
      </c>
      <c r="N335" s="111">
        <f t="shared" si="164"/>
        <v>0.87486919775804306</v>
      </c>
      <c r="O335" s="111">
        <f t="shared" si="164"/>
        <v>0.87988084586622717</v>
      </c>
      <c r="P335" s="111">
        <f t="shared" si="164"/>
        <v>0.88483549223092384</v>
      </c>
      <c r="Q335" s="111">
        <f t="shared" si="164"/>
        <v>0.88944170932340749</v>
      </c>
      <c r="R335" s="111">
        <f t="shared" ref="R335:V335" si="165">IF(R316=0,"",R316/R297)</f>
        <v>0.89346033626087162</v>
      </c>
      <c r="S335" s="111">
        <f t="shared" si="165"/>
        <v>0.89716099964969032</v>
      </c>
      <c r="T335" s="111">
        <f t="shared" si="165"/>
        <v>0.90060859673886817</v>
      </c>
      <c r="U335" s="111">
        <f t="shared" si="165"/>
        <v>0.90386802477742256</v>
      </c>
      <c r="V335" s="111">
        <f t="shared" si="165"/>
        <v>0.90700418101436442</v>
      </c>
      <c r="W335" s="111">
        <f t="shared" ref="W335" si="166">IF(W316=0,"",W316/W297)</f>
        <v>0.90993641093622657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0.92073836412161314</v>
      </c>
      <c r="F336" s="111">
        <f t="shared" si="167"/>
        <v>0.91780838172446777</v>
      </c>
      <c r="G336" s="111" t="str">
        <f t="shared" si="167"/>
        <v/>
      </c>
      <c r="H336" s="111">
        <f t="shared" si="167"/>
        <v>0.92514083380943091</v>
      </c>
      <c r="I336" s="111" t="str">
        <f t="shared" si="167"/>
        <v/>
      </c>
      <c r="J336" s="111">
        <f t="shared" si="167"/>
        <v>0.93028842993545291</v>
      </c>
      <c r="K336" s="111">
        <f t="shared" si="167"/>
        <v>0.93192615156212133</v>
      </c>
      <c r="L336" s="111">
        <f t="shared" si="167"/>
        <v>0.9347762563123666</v>
      </c>
      <c r="M336" s="111">
        <f t="shared" si="167"/>
        <v>0.935019270777669</v>
      </c>
      <c r="N336" s="111">
        <f t="shared" si="167"/>
        <v>0.93708586414646833</v>
      </c>
      <c r="O336" s="111">
        <f t="shared" si="167"/>
        <v>0.93742495552934146</v>
      </c>
      <c r="P336" s="111">
        <f t="shared" si="167"/>
        <v>0.94616479047792934</v>
      </c>
      <c r="Q336" s="111">
        <f t="shared" si="167"/>
        <v>0.9491100713754177</v>
      </c>
      <c r="R336" s="111">
        <f t="shared" ref="R336:V336" si="168">IF(R317=0,"",R317/R298)</f>
        <v>0.94984800217756238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>
        <f t="shared" ref="W336" si="169">IF(W317=0,"",W317/W298)</f>
        <v>0.95665794403757543</v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0.83114957735209616</v>
      </c>
      <c r="F337" s="112">
        <f t="shared" si="170"/>
        <v>0.83598421735243933</v>
      </c>
      <c r="G337" s="112" t="str">
        <f t="shared" si="170"/>
        <v/>
      </c>
      <c r="H337" s="112">
        <f t="shared" si="170"/>
        <v>0.84565546000338476</v>
      </c>
      <c r="I337" s="112" t="str">
        <f t="shared" si="170"/>
        <v/>
      </c>
      <c r="J337" s="112">
        <f t="shared" si="170"/>
        <v>0.85533014074881653</v>
      </c>
      <c r="K337" s="112">
        <f t="shared" si="170"/>
        <v>0.86016997504388715</v>
      </c>
      <c r="L337" s="112">
        <f t="shared" si="170"/>
        <v>0.86501176973308336</v>
      </c>
      <c r="M337" s="112">
        <f t="shared" si="170"/>
        <v>0.86990530484977024</v>
      </c>
      <c r="N337" s="112">
        <f t="shared" si="170"/>
        <v>0.87486919775804306</v>
      </c>
      <c r="O337" s="112">
        <f t="shared" si="170"/>
        <v>0.87988084586622728</v>
      </c>
      <c r="P337" s="112">
        <f t="shared" si="170"/>
        <v>0.88483549223092373</v>
      </c>
      <c r="Q337" s="112">
        <f t="shared" si="170"/>
        <v>0.88944170932340749</v>
      </c>
      <c r="R337" s="112">
        <f t="shared" ref="R337:V337" si="171">IF(R318=0,"",R318/R299)</f>
        <v>0.89346033626087162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>
        <f t="shared" ref="W337" si="172">IF(W318=0,"",W318/W299)</f>
        <v>0.90993641093622668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0.77839730082130376</v>
      </c>
      <c r="F339" s="112">
        <f t="shared" si="176"/>
        <v>0.77951812272683929</v>
      </c>
      <c r="G339" s="112">
        <f t="shared" si="176"/>
        <v>0.78071260017044242</v>
      </c>
      <c r="H339" s="112">
        <f t="shared" si="176"/>
        <v>0.78197367265657802</v>
      </c>
      <c r="I339" s="112">
        <f t="shared" si="176"/>
        <v>0.78331774592973724</v>
      </c>
      <c r="J339" s="112">
        <f t="shared" si="176"/>
        <v>0.78481048956675137</v>
      </c>
      <c r="K339" s="112">
        <f t="shared" si="176"/>
        <v>0.78651009996613297</v>
      </c>
      <c r="L339" s="112">
        <f t="shared" si="176"/>
        <v>0.78843694512547491</v>
      </c>
      <c r="M339" s="112">
        <f t="shared" si="176"/>
        <v>0.79192615878362294</v>
      </c>
      <c r="N339" s="112">
        <f t="shared" si="176"/>
        <v>0.7975643786460902</v>
      </c>
      <c r="O339" s="112">
        <f t="shared" si="176"/>
        <v>0.80610389913358227</v>
      </c>
      <c r="P339" s="112">
        <f t="shared" si="176"/>
        <v>0.81721271906665649</v>
      </c>
      <c r="Q339" s="112">
        <f t="shared" si="176"/>
        <v>0.82811314311122963</v>
      </c>
      <c r="R339" s="112">
        <f t="shared" ref="R339:V339" si="177">IF(R320=0,"",R320/R301)</f>
        <v>0.83592717396286864</v>
      </c>
      <c r="S339" s="112">
        <f t="shared" si="177"/>
        <v>0.84366417033693031</v>
      </c>
      <c r="T339" s="112">
        <f t="shared" si="177"/>
        <v>0.85116190179147455</v>
      </c>
      <c r="U339" s="112">
        <f t="shared" si="177"/>
        <v>0.85820505844539963</v>
      </c>
      <c r="V339" s="112">
        <f t="shared" si="177"/>
        <v>0.86446331183166136</v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0.89198427052230156</v>
      </c>
      <c r="F340" s="113">
        <f t="shared" si="179"/>
        <v>0.88605942253880265</v>
      </c>
      <c r="G340" s="113">
        <f t="shared" si="179"/>
        <v>0.88843296478210432</v>
      </c>
      <c r="H340" s="113">
        <f t="shared" si="179"/>
        <v>0.89011210590744572</v>
      </c>
      <c r="I340" s="113">
        <f t="shared" si="179"/>
        <v>0.88003663448720171</v>
      </c>
      <c r="J340" s="113">
        <f t="shared" si="179"/>
        <v>0.89146103317614023</v>
      </c>
      <c r="K340" s="113">
        <f t="shared" si="179"/>
        <v>0.89103130942354314</v>
      </c>
      <c r="L340" s="113">
        <f t="shared" si="179"/>
        <v>0.89294424875425538</v>
      </c>
      <c r="M340" s="113">
        <f t="shared" si="179"/>
        <v>0.89060458207292914</v>
      </c>
      <c r="N340" s="113">
        <f t="shared" si="179"/>
        <v>0.89352610208102901</v>
      </c>
      <c r="O340" s="113">
        <f t="shared" si="179"/>
        <v>0.8943188024542662</v>
      </c>
      <c r="P340" s="113">
        <f t="shared" si="179"/>
        <v>0.91168518023677891</v>
      </c>
      <c r="Q340" s="113">
        <f t="shared" si="179"/>
        <v>0.91782164307897962</v>
      </c>
      <c r="R340" s="113">
        <f t="shared" ref="R340:V340" si="180">IF(R321=0,"",R321/R302)</f>
        <v>0.92095802885512723</v>
      </c>
      <c r="S340" s="113">
        <f t="shared" si="180"/>
        <v>0.92042761336534074</v>
      </c>
      <c r="T340" s="113">
        <f t="shared" si="180"/>
        <v>0.93045914818842446</v>
      </c>
      <c r="U340" s="113">
        <f t="shared" si="180"/>
        <v>0.93348274914468143</v>
      </c>
      <c r="V340" s="113">
        <f t="shared" si="180"/>
        <v>0.94047372259716122</v>
      </c>
      <c r="W340" s="113">
        <f t="shared" ref="W340" si="181">IF(W321=0,"",W321/W302)</f>
        <v>0.93695811667524231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0.77839730082130376</v>
      </c>
      <c r="F341" s="111">
        <f t="shared" si="182"/>
        <v>0.77951812272683918</v>
      </c>
      <c r="G341" s="111">
        <f t="shared" si="182"/>
        <v>0.78071260017044242</v>
      </c>
      <c r="H341" s="111">
        <f t="shared" si="182"/>
        <v>0.78197367265657802</v>
      </c>
      <c r="I341" s="111">
        <f t="shared" si="182"/>
        <v>0.78331774592973724</v>
      </c>
      <c r="J341" s="111">
        <f t="shared" si="182"/>
        <v>0.78481048956675137</v>
      </c>
      <c r="K341" s="111">
        <f t="shared" si="182"/>
        <v>0.78651009996613297</v>
      </c>
      <c r="L341" s="111">
        <f t="shared" si="182"/>
        <v>0.78843694512547491</v>
      </c>
      <c r="M341" s="111">
        <f t="shared" si="182"/>
        <v>0.79192615878362294</v>
      </c>
      <c r="N341" s="111">
        <f t="shared" si="182"/>
        <v>0.79756437864609031</v>
      </c>
      <c r="O341" s="111">
        <f t="shared" si="182"/>
        <v>0.80610389913358227</v>
      </c>
      <c r="P341" s="111">
        <f t="shared" si="182"/>
        <v>0.81721271906665649</v>
      </c>
      <c r="Q341" s="111">
        <f t="shared" si="182"/>
        <v>0.82811314311122963</v>
      </c>
      <c r="R341" s="111">
        <f t="shared" ref="R341:V341" si="183">IF(R322=0,"",R322/R303)</f>
        <v>0.83592717396286864</v>
      </c>
      <c r="S341" s="111">
        <f t="shared" si="183"/>
        <v>0.84366417033693031</v>
      </c>
      <c r="T341" s="111">
        <f t="shared" si="183"/>
        <v>0.85116190179147466</v>
      </c>
      <c r="U341" s="111">
        <f t="shared" si="183"/>
        <v>0.85820505844539963</v>
      </c>
      <c r="V341" s="111">
        <f t="shared" si="183"/>
        <v>0.86446331183166125</v>
      </c>
      <c r="W341" s="111">
        <f t="shared" ref="W341" si="184">IF(W322=0,"",W322/W303)</f>
        <v>0.86938976711328286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0.77826473202001623</v>
      </c>
      <c r="F343" s="124">
        <f t="shared" si="188"/>
        <v>0.77962662818075845</v>
      </c>
      <c r="G343" s="124">
        <f t="shared" si="188"/>
        <v>0.78103303236268373</v>
      </c>
      <c r="H343" s="124">
        <f t="shared" si="188"/>
        <v>0.78247930391903431</v>
      </c>
      <c r="I343" s="124">
        <f t="shared" si="188"/>
        <v>0.78397478577823299</v>
      </c>
      <c r="J343" s="124">
        <f t="shared" si="188"/>
        <v>0.78555775262027328</v>
      </c>
      <c r="K343" s="124">
        <f t="shared" si="188"/>
        <v>0.78726074799058698</v>
      </c>
      <c r="L343" s="124">
        <f t="shared" si="188"/>
        <v>0.78909247862179499</v>
      </c>
      <c r="M343" s="124">
        <f t="shared" si="188"/>
        <v>0.79158460725550395</v>
      </c>
      <c r="N343" s="124">
        <f t="shared" si="188"/>
        <v>0.79488788882673578</v>
      </c>
      <c r="O343" s="124">
        <f t="shared" si="188"/>
        <v>0.79936888082037838</v>
      </c>
      <c r="P343" s="124">
        <f t="shared" si="188"/>
        <v>0.80522010253588128</v>
      </c>
      <c r="Q343" s="124">
        <f t="shared" si="188"/>
        <v>0.8127615477518576</v>
      </c>
      <c r="R343" s="124">
        <f t="shared" ref="R343:V343" si="189">IF(R324=0,"",R324/R305)</f>
        <v>0.82302052111649326</v>
      </c>
      <c r="S343" s="124">
        <f t="shared" si="189"/>
        <v>0.83582467941454297</v>
      </c>
      <c r="T343" s="124">
        <f t="shared" si="189"/>
        <v>0.84959122619980154</v>
      </c>
      <c r="U343" s="124">
        <f t="shared" si="189"/>
        <v>0.8627373650261031</v>
      </c>
      <c r="V343" s="124">
        <f t="shared" si="189"/>
        <v>0.87368029944726444</v>
      </c>
      <c r="W343" s="124">
        <f t="shared" ref="W343" si="190">IF(W324=0,"",W324/W305)</f>
        <v>0.88186404411964803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0.77826473202001623</v>
      </c>
      <c r="F345" s="45">
        <f t="shared" si="194"/>
        <v>0.77962662818075845</v>
      </c>
      <c r="G345" s="45">
        <f t="shared" si="194"/>
        <v>0.78103303236268373</v>
      </c>
      <c r="H345" s="45">
        <f t="shared" si="194"/>
        <v>0.78247930391903431</v>
      </c>
      <c r="I345" s="45">
        <f t="shared" si="194"/>
        <v>0.78397478577823299</v>
      </c>
      <c r="J345" s="45">
        <f t="shared" si="194"/>
        <v>0.78555775262027328</v>
      </c>
      <c r="K345" s="45">
        <f t="shared" si="194"/>
        <v>0.78726074799058698</v>
      </c>
      <c r="L345" s="45">
        <f t="shared" si="194"/>
        <v>0.78909247862179499</v>
      </c>
      <c r="M345" s="45">
        <f t="shared" si="194"/>
        <v>0.79158460725550395</v>
      </c>
      <c r="N345" s="45">
        <f t="shared" si="194"/>
        <v>0.79488788882673578</v>
      </c>
      <c r="O345" s="45">
        <f t="shared" si="194"/>
        <v>0.79936888082037838</v>
      </c>
      <c r="P345" s="45">
        <f t="shared" si="194"/>
        <v>0.80522010253588128</v>
      </c>
      <c r="Q345" s="45">
        <f t="shared" si="194"/>
        <v>0.8127615477518576</v>
      </c>
      <c r="R345" s="45">
        <f t="shared" ref="R345:V345" si="195">IF(R326=0,"",R326/R307)</f>
        <v>0.82302052111649326</v>
      </c>
      <c r="S345" s="45">
        <f t="shared" si="195"/>
        <v>0.83582467941454297</v>
      </c>
      <c r="T345" s="45">
        <f t="shared" si="195"/>
        <v>0.84959122619980154</v>
      </c>
      <c r="U345" s="45">
        <f t="shared" si="195"/>
        <v>0.8627373650261031</v>
      </c>
      <c r="V345" s="45">
        <f t="shared" si="195"/>
        <v>0.87368029944726444</v>
      </c>
      <c r="W345" s="45">
        <f t="shared" ref="W345" si="196">IF(W326=0,"",W326/W307)</f>
        <v>0.88186404411964803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12300.240908008156</v>
      </c>
      <c r="F366" s="117">
        <f t="shared" si="204"/>
        <v>16902.78862942183</v>
      </c>
      <c r="G366" s="117">
        <f t="shared" si="204"/>
        <v>14111.281235823892</v>
      </c>
      <c r="H366" s="117">
        <f t="shared" si="204"/>
        <v>11576.618684978406</v>
      </c>
      <c r="I366" s="117">
        <f t="shared" si="204"/>
        <v>9838.2959698549475</v>
      </c>
      <c r="J366" s="117">
        <f t="shared" si="204"/>
        <v>9302.5416760887056</v>
      </c>
      <c r="K366" s="117">
        <f t="shared" si="204"/>
        <v>10871.137897716642</v>
      </c>
      <c r="L366" s="117">
        <f t="shared" si="204"/>
        <v>13565.95130471725</v>
      </c>
      <c r="M366" s="117">
        <f t="shared" si="204"/>
        <v>12794.504869390981</v>
      </c>
      <c r="N366" s="117">
        <f t="shared" si="204"/>
        <v>13688.50526894778</v>
      </c>
      <c r="O366" s="117">
        <f t="shared" si="204"/>
        <v>13401.98830159024</v>
      </c>
      <c r="P366" s="117">
        <f t="shared" si="204"/>
        <v>11088.788856819965</v>
      </c>
      <c r="Q366" s="117">
        <f t="shared" si="204"/>
        <v>10760.046426212122</v>
      </c>
      <c r="R366" s="117">
        <f t="shared" ref="R366:V366" si="205">R367+R370+R372+R381</f>
        <v>9962.8139803169452</v>
      </c>
      <c r="S366" s="117">
        <f t="shared" si="205"/>
        <v>8874.6917408570207</v>
      </c>
      <c r="T366" s="117">
        <f t="shared" si="205"/>
        <v>7664.6217733006079</v>
      </c>
      <c r="U366" s="117">
        <f t="shared" si="205"/>
        <v>8249.8201103999381</v>
      </c>
      <c r="V366" s="117">
        <f t="shared" si="205"/>
        <v>8105.2132415129627</v>
      </c>
      <c r="W366" s="117">
        <f t="shared" ref="W366" si="206">W367+W370+W372+W381</f>
        <v>8984.9428846387273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9498.1833268658102</v>
      </c>
      <c r="F367" s="122">
        <f t="shared" si="207"/>
        <v>13669.220190259848</v>
      </c>
      <c r="G367" s="122">
        <f t="shared" si="207"/>
        <v>11026.56537903292</v>
      </c>
      <c r="H367" s="122">
        <f t="shared" si="207"/>
        <v>8609.197994107355</v>
      </c>
      <c r="I367" s="122">
        <f t="shared" si="207"/>
        <v>6864.768055337423</v>
      </c>
      <c r="J367" s="122">
        <f t="shared" si="207"/>
        <v>6530.0209194720082</v>
      </c>
      <c r="K367" s="122">
        <f t="shared" si="207"/>
        <v>8101.2934507245855</v>
      </c>
      <c r="L367" s="122">
        <f t="shared" si="207"/>
        <v>10621.720191901457</v>
      </c>
      <c r="M367" s="122">
        <f t="shared" si="207"/>
        <v>9883.4667729453995</v>
      </c>
      <c r="N367" s="122">
        <f t="shared" si="207"/>
        <v>10790.280725951132</v>
      </c>
      <c r="O367" s="122">
        <f t="shared" si="207"/>
        <v>10690.654508705977</v>
      </c>
      <c r="P367" s="122">
        <f t="shared" si="207"/>
        <v>8610.5751903804721</v>
      </c>
      <c r="Q367" s="122">
        <f t="shared" si="207"/>
        <v>8311.4447150982196</v>
      </c>
      <c r="R367" s="122">
        <f t="shared" ref="R367:V367" si="208">SUM(R368:R369)</f>
        <v>7487.8823308148721</v>
      </c>
      <c r="S367" s="122">
        <f t="shared" si="208"/>
        <v>6247.7626073905558</v>
      </c>
      <c r="T367" s="122">
        <f t="shared" si="208"/>
        <v>5083.1975817500297</v>
      </c>
      <c r="U367" s="122">
        <f t="shared" si="208"/>
        <v>5764.5682419756895</v>
      </c>
      <c r="V367" s="122">
        <f t="shared" si="208"/>
        <v>5656.2346962134134</v>
      </c>
      <c r="W367" s="122">
        <f t="shared" ref="W367" si="209">SUM(W368:W369)</f>
        <v>6330.0615437867418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9461.6296866268349</v>
      </c>
      <c r="F368" s="98">
        <v>13616.769837647013</v>
      </c>
      <c r="G368" s="98">
        <v>10984.525617029725</v>
      </c>
      <c r="H368" s="98">
        <v>8576.9582620032852</v>
      </c>
      <c r="I368" s="98">
        <v>6839.3891408530599</v>
      </c>
      <c r="J368" s="98">
        <v>6505.9836218928731</v>
      </c>
      <c r="K368" s="98">
        <v>8071.6865820315279</v>
      </c>
      <c r="L368" s="98">
        <v>10583.234713456312</v>
      </c>
      <c r="M368" s="98">
        <v>9848.0750305575548</v>
      </c>
      <c r="N368" s="98">
        <v>10751.722686430274</v>
      </c>
      <c r="O368" s="98">
        <v>10652.42731358016</v>
      </c>
      <c r="P368" s="98">
        <v>8579.65685041496</v>
      </c>
      <c r="Q368" s="98">
        <v>8281.5186954566871</v>
      </c>
      <c r="R368" s="98">
        <v>7461.1650706171249</v>
      </c>
      <c r="S368" s="98">
        <v>6225.6217329850833</v>
      </c>
      <c r="T368" s="98">
        <v>5065.191965167809</v>
      </c>
      <c r="U368" s="98">
        <v>5744.3676731101286</v>
      </c>
      <c r="V368" s="98">
        <v>5636.375324857805</v>
      </c>
      <c r="W368" s="98">
        <v>6307.9737404998914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36.553640238976072</v>
      </c>
      <c r="F369" s="98">
        <v>52.450352612835033</v>
      </c>
      <c r="G369" s="98">
        <v>42.03976200319407</v>
      </c>
      <c r="H369" s="98">
        <v>32.239732104070349</v>
      </c>
      <c r="I369" s="98">
        <v>25.378914484363055</v>
      </c>
      <c r="J369" s="98">
        <v>24.037297579135494</v>
      </c>
      <c r="K369" s="98">
        <v>29.606868693057994</v>
      </c>
      <c r="L369" s="98">
        <v>38.485478445144764</v>
      </c>
      <c r="M369" s="98">
        <v>35.391742387844403</v>
      </c>
      <c r="N369" s="98">
        <v>38.558039520858159</v>
      </c>
      <c r="O369" s="98">
        <v>38.227195125817033</v>
      </c>
      <c r="P369" s="98">
        <v>30.91833996551194</v>
      </c>
      <c r="Q369" s="98">
        <v>29.926019641531656</v>
      </c>
      <c r="R369" s="98">
        <v>26.717260197746786</v>
      </c>
      <c r="S369" s="98">
        <v>22.140874405472903</v>
      </c>
      <c r="T369" s="98">
        <v>18.00561658222037</v>
      </c>
      <c r="U369" s="98">
        <v>20.200568865560868</v>
      </c>
      <c r="V369" s="98">
        <v>19.859371355608229</v>
      </c>
      <c r="W369" s="98">
        <v>22.087803286850264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24.035736100553144</v>
      </c>
      <c r="F370" s="122">
        <f t="shared" si="210"/>
        <v>28.140184807180781</v>
      </c>
      <c r="G370" s="122">
        <f t="shared" si="210"/>
        <v>29.665779655851196</v>
      </c>
      <c r="H370" s="122">
        <f t="shared" si="210"/>
        <v>57.239020372487673</v>
      </c>
      <c r="I370" s="122">
        <f t="shared" si="210"/>
        <v>35.108622832390793</v>
      </c>
      <c r="J370" s="122">
        <f t="shared" si="210"/>
        <v>28.885388878470639</v>
      </c>
      <c r="K370" s="122">
        <f t="shared" si="210"/>
        <v>26.450810575951405</v>
      </c>
      <c r="L370" s="122">
        <f t="shared" si="210"/>
        <v>35.528371146880623</v>
      </c>
      <c r="M370" s="122">
        <f t="shared" si="210"/>
        <v>31.267555839550003</v>
      </c>
      <c r="N370" s="122">
        <f t="shared" si="210"/>
        <v>26.554501938070445</v>
      </c>
      <c r="O370" s="122">
        <f t="shared" si="210"/>
        <v>22.676006224828566</v>
      </c>
      <c r="P370" s="122">
        <f t="shared" si="210"/>
        <v>8.3608696692735265</v>
      </c>
      <c r="Q370" s="122">
        <f t="shared" si="210"/>
        <v>6.9408552389390561</v>
      </c>
      <c r="R370" s="122">
        <f t="shared" si="210"/>
        <v>3.4617750016511333</v>
      </c>
      <c r="S370" s="122">
        <f t="shared" si="210"/>
        <v>5.5937958870181408</v>
      </c>
      <c r="T370" s="122">
        <f t="shared" si="210"/>
        <v>6.5195378521159091</v>
      </c>
      <c r="U370" s="122">
        <f t="shared" si="210"/>
        <v>8.4172032220302277</v>
      </c>
      <c r="V370" s="122">
        <f t="shared" si="210"/>
        <v>14.104659720552888</v>
      </c>
      <c r="W370" s="122">
        <f t="shared" si="210"/>
        <v>8.5131844767399567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24.035736100553144</v>
      </c>
      <c r="F371" s="98">
        <f>RES_hhdet_in_fech!F110</f>
        <v>28.140184807180781</v>
      </c>
      <c r="G371" s="98">
        <f>RES_hhdet_in_fech!G110</f>
        <v>29.665779655851196</v>
      </c>
      <c r="H371" s="98">
        <f>RES_hhdet_in_fech!H110</f>
        <v>57.239020372487673</v>
      </c>
      <c r="I371" s="98">
        <f>RES_hhdet_in_fech!I110</f>
        <v>35.108622832390793</v>
      </c>
      <c r="J371" s="98">
        <f>RES_hhdet_in_fech!J110</f>
        <v>28.885388878470639</v>
      </c>
      <c r="K371" s="98">
        <f>RES_hhdet_in_fech!K110</f>
        <v>26.450810575951405</v>
      </c>
      <c r="L371" s="98">
        <f>RES_hhdet_in_fech!L110</f>
        <v>35.528371146880623</v>
      </c>
      <c r="M371" s="98">
        <f>RES_hhdet_in_fech!M110</f>
        <v>31.267555839550003</v>
      </c>
      <c r="N371" s="98">
        <f>RES_hhdet_in_fech!N110</f>
        <v>26.554501938070445</v>
      </c>
      <c r="O371" s="98">
        <f>RES_hhdet_in_fech!O110</f>
        <v>22.676006224828566</v>
      </c>
      <c r="P371" s="98">
        <f>RES_hhdet_in_fech!P110</f>
        <v>8.3608696692735265</v>
      </c>
      <c r="Q371" s="98">
        <f>RES_hhdet_in_fech!Q110</f>
        <v>6.9408552389390561</v>
      </c>
      <c r="R371" s="98">
        <f>RES_hhdet_in_fech!R110</f>
        <v>3.4617750016511333</v>
      </c>
      <c r="S371" s="98">
        <f>RES_hhdet_in_fech!S110</f>
        <v>5.5937958870181408</v>
      </c>
      <c r="T371" s="98">
        <f>RES_hhdet_in_fech!T110</f>
        <v>6.5195378521159091</v>
      </c>
      <c r="U371" s="98">
        <f>RES_hhdet_in_fech!U110</f>
        <v>8.4172032220302277</v>
      </c>
      <c r="V371" s="98">
        <f>RES_hhdet_in_fech!V110</f>
        <v>14.104659720552888</v>
      </c>
      <c r="W371" s="98">
        <f>RES_hhdet_in_fech!W110</f>
        <v>8.5131844767399567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1909.9004688919404</v>
      </c>
      <c r="F372" s="122">
        <v>2311.2531698972894</v>
      </c>
      <c r="G372" s="122">
        <v>2142.2175561071704</v>
      </c>
      <c r="H372" s="122">
        <v>2015.9222632380599</v>
      </c>
      <c r="I372" s="122">
        <v>2094.2905929803228</v>
      </c>
      <c r="J372" s="122">
        <v>1939.2643704379561</v>
      </c>
      <c r="K372" s="122">
        <v>1943.9268916643837</v>
      </c>
      <c r="L372" s="122">
        <v>2090.5957162060781</v>
      </c>
      <c r="M372" s="122">
        <v>2130.6860487674808</v>
      </c>
      <c r="N372" s="122">
        <v>2115.123862225204</v>
      </c>
      <c r="O372" s="122">
        <v>1939.2384763529578</v>
      </c>
      <c r="P372" s="122">
        <v>1758.4133601037388</v>
      </c>
      <c r="Q372" s="122">
        <v>1765.4495405164112</v>
      </c>
      <c r="R372" s="122">
        <v>1826.6579720676789</v>
      </c>
      <c r="S372" s="122">
        <v>1939.299610078059</v>
      </c>
      <c r="T372" s="122">
        <v>1934.2035367113706</v>
      </c>
      <c r="U372" s="122">
        <v>1844.1644300639437</v>
      </c>
      <c r="V372" s="122">
        <v>1820.7710271307267</v>
      </c>
      <c r="W372" s="122">
        <v>2004.9583242575623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1736.7364074199281</v>
      </c>
      <c r="F373" s="98">
        <v>2554.0379549910904</v>
      </c>
      <c r="G373" s="98">
        <v>2208.8246127456418</v>
      </c>
      <c r="H373" s="98">
        <v>1965.2725371348984</v>
      </c>
      <c r="I373" s="98">
        <v>1840.4825601882151</v>
      </c>
      <c r="J373" s="98">
        <v>1733.2023316441037</v>
      </c>
      <c r="K373" s="98">
        <v>1829.6821610319948</v>
      </c>
      <c r="L373" s="98">
        <v>2065.6427014434953</v>
      </c>
      <c r="M373" s="98">
        <v>2046.3977622143857</v>
      </c>
      <c r="N373" s="98">
        <v>2151.3841476888747</v>
      </c>
      <c r="O373" s="98">
        <v>1862.2240144587263</v>
      </c>
      <c r="P373" s="98">
        <v>1814.999015801006</v>
      </c>
      <c r="Q373" s="98">
        <v>1765.9526457994762</v>
      </c>
      <c r="R373" s="98">
        <v>2218.1985431417811</v>
      </c>
      <c r="S373" s="98">
        <v>1994.3148116579107</v>
      </c>
      <c r="T373" s="98">
        <v>1593.4271103662777</v>
      </c>
      <c r="U373" s="98">
        <v>1709.4561953540056</v>
      </c>
      <c r="V373" s="98">
        <v>1591.9288476820172</v>
      </c>
      <c r="W373" s="98">
        <v>2342.9996105303035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1568.8119252357008</v>
      </c>
      <c r="F374" s="98">
        <v>2326.5492262229091</v>
      </c>
      <c r="G374" s="98">
        <v>0</v>
      </c>
      <c r="H374" s="98">
        <v>1796.8816654211371</v>
      </c>
      <c r="I374" s="98">
        <v>0</v>
      </c>
      <c r="J374" s="98">
        <v>1594.4387549064982</v>
      </c>
      <c r="K374" s="98">
        <v>1689.2385321991612</v>
      </c>
      <c r="L374" s="98">
        <v>1912.4070048893411</v>
      </c>
      <c r="M374" s="98">
        <v>1904.533046094901</v>
      </c>
      <c r="N374" s="98">
        <v>2009.0314890734585</v>
      </c>
      <c r="O374" s="98">
        <v>1747.9644703852807</v>
      </c>
      <c r="P374" s="98">
        <v>1700.0831668598175</v>
      </c>
      <c r="Q374" s="98">
        <v>1657.1199696560827</v>
      </c>
      <c r="R374" s="98">
        <v>2089.9606337828077</v>
      </c>
      <c r="S374" s="98">
        <v>0</v>
      </c>
      <c r="T374" s="98">
        <v>0</v>
      </c>
      <c r="U374" s="98">
        <v>0</v>
      </c>
      <c r="V374" s="98">
        <v>0</v>
      </c>
      <c r="W374" s="98">
        <v>2233.1077428005819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736.43049054723019</v>
      </c>
      <c r="F375" s="101">
        <v>1165.8807635107332</v>
      </c>
      <c r="G375" s="101">
        <v>0</v>
      </c>
      <c r="H375" s="101">
        <v>871.51164025301819</v>
      </c>
      <c r="I375" s="101">
        <v>0</v>
      </c>
      <c r="J375" s="101">
        <v>768.30674718019498</v>
      </c>
      <c r="K375" s="101">
        <v>822.37679534450592</v>
      </c>
      <c r="L375" s="101">
        <v>924.03866668001911</v>
      </c>
      <c r="M375" s="101">
        <v>951.29125765167964</v>
      </c>
      <c r="N375" s="101">
        <v>1010.1148380171519</v>
      </c>
      <c r="O375" s="101">
        <v>910.5871187344402</v>
      </c>
      <c r="P375" s="101">
        <v>794.72691079759625</v>
      </c>
      <c r="Q375" s="101">
        <v>762.77153402139845</v>
      </c>
      <c r="R375" s="101">
        <v>983.81858432654553</v>
      </c>
      <c r="S375" s="101">
        <v>0</v>
      </c>
      <c r="T375" s="101">
        <v>0</v>
      </c>
      <c r="U375" s="101">
        <v>0</v>
      </c>
      <c r="V375" s="101">
        <v>0</v>
      </c>
      <c r="W375" s="101">
        <v>1074.6571590662668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832.38143468847034</v>
      </c>
      <c r="F376" s="104">
        <v>1160.6684627121758</v>
      </c>
      <c r="G376" s="104">
        <v>0</v>
      </c>
      <c r="H376" s="104">
        <v>925.3700251681189</v>
      </c>
      <c r="I376" s="104">
        <v>0</v>
      </c>
      <c r="J376" s="104">
        <v>826.13200772630319</v>
      </c>
      <c r="K376" s="104">
        <v>866.86173685465542</v>
      </c>
      <c r="L376" s="104">
        <v>988.36833820932213</v>
      </c>
      <c r="M376" s="104">
        <v>953.24178844322148</v>
      </c>
      <c r="N376" s="104">
        <v>998.9166510563067</v>
      </c>
      <c r="O376" s="104">
        <v>837.37735165084075</v>
      </c>
      <c r="P376" s="104">
        <v>905.35625606222129</v>
      </c>
      <c r="Q376" s="104">
        <v>894.34843563468428</v>
      </c>
      <c r="R376" s="104">
        <v>1106.1420494562619</v>
      </c>
      <c r="S376" s="104">
        <v>0</v>
      </c>
      <c r="T376" s="104">
        <v>0</v>
      </c>
      <c r="U376" s="104">
        <v>0</v>
      </c>
      <c r="V376" s="104">
        <v>0</v>
      </c>
      <c r="W376" s="104">
        <v>1158.4505837343149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2182.5843609624567</v>
      </c>
      <c r="F377" s="101">
        <v>2219.2999091187162</v>
      </c>
      <c r="G377" s="101">
        <v>2214.5904262413151</v>
      </c>
      <c r="H377" s="101">
        <v>2165.2160881675445</v>
      </c>
      <c r="I377" s="101">
        <v>2350.6491317685541</v>
      </c>
      <c r="J377" s="101">
        <v>2168.4959644555552</v>
      </c>
      <c r="K377" s="101">
        <v>2185.2458749375201</v>
      </c>
      <c r="L377" s="101">
        <v>2217.8888706951066</v>
      </c>
      <c r="M377" s="101">
        <v>2364.5595240291018</v>
      </c>
      <c r="N377" s="101">
        <v>2230.8575929358385</v>
      </c>
      <c r="O377" s="101">
        <v>2153.2821306905139</v>
      </c>
      <c r="P377" s="101">
        <v>1914.1787087002342</v>
      </c>
      <c r="Q377" s="101">
        <v>1941.6030023123706</v>
      </c>
      <c r="R377" s="101">
        <v>1929.0107969203689</v>
      </c>
      <c r="S377" s="101">
        <v>2051.2754622456596</v>
      </c>
      <c r="T377" s="101">
        <v>2127.1155583956347</v>
      </c>
      <c r="U377" s="101">
        <v>2012.741626796163</v>
      </c>
      <c r="V377" s="101">
        <v>1982.3244919345193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1907.0255944020969</v>
      </c>
      <c r="F378" s="104">
        <v>1954.0398197838258</v>
      </c>
      <c r="G378" s="104">
        <v>1947.4197647593528</v>
      </c>
      <c r="H378" s="104">
        <v>1902.8280274015672</v>
      </c>
      <c r="I378" s="104">
        <v>2092.7525015780802</v>
      </c>
      <c r="J378" s="104">
        <v>1909.7303927384216</v>
      </c>
      <c r="K378" s="104">
        <v>1929.8751235891912</v>
      </c>
      <c r="L378" s="104">
        <v>1958.870857792981</v>
      </c>
      <c r="M378" s="104">
        <v>2103.4458191448489</v>
      </c>
      <c r="N378" s="104">
        <v>1991.5473855365265</v>
      </c>
      <c r="O378" s="104">
        <v>1941.3925176494836</v>
      </c>
      <c r="P378" s="104">
        <v>1718.0961889572914</v>
      </c>
      <c r="Q378" s="104">
        <v>1755.8156960512708</v>
      </c>
      <c r="R378" s="104">
        <v>1755.0367753276307</v>
      </c>
      <c r="S378" s="104">
        <v>1883.3179465819787</v>
      </c>
      <c r="T378" s="104">
        <v>1947.496472316205</v>
      </c>
      <c r="U378" s="104">
        <v>1851.3689431409503</v>
      </c>
      <c r="V378" s="104">
        <v>1820.6519164338799</v>
      </c>
      <c r="W378" s="104">
        <v>1924.0713319116239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929.54084708994776</v>
      </c>
      <c r="F379" s="98">
        <v>1009.8082808525039</v>
      </c>
      <c r="G379" s="98">
        <v>990.79039492376512</v>
      </c>
      <c r="H379" s="98">
        <v>959.04823650993671</v>
      </c>
      <c r="I379" s="98">
        <v>1158.6257229594171</v>
      </c>
      <c r="J379" s="98">
        <v>963.24473866141432</v>
      </c>
      <c r="K379" s="98">
        <v>985.03941010901201</v>
      </c>
      <c r="L379" s="98">
        <v>991.23351853091253</v>
      </c>
      <c r="M379" s="98">
        <v>1105.8926635232874</v>
      </c>
      <c r="N379" s="98">
        <v>1047.4827088741231</v>
      </c>
      <c r="O379" s="98">
        <v>1058.137245951496</v>
      </c>
      <c r="P379" s="98">
        <v>830.10893585627798</v>
      </c>
      <c r="Q379" s="98">
        <v>839.44782963250361</v>
      </c>
      <c r="R379" s="98">
        <v>845.48775994291077</v>
      </c>
      <c r="S379" s="98">
        <v>958.57810793845329</v>
      </c>
      <c r="T379" s="98">
        <v>909.91866474379469</v>
      </c>
      <c r="U379" s="98">
        <v>868.49341074154188</v>
      </c>
      <c r="V379" s="98">
        <v>799.61103149464134</v>
      </c>
      <c r="W379" s="98">
        <v>928.6950779736319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977.48474731214947</v>
      </c>
      <c r="F380" s="98">
        <v>944.23153893132212</v>
      </c>
      <c r="G380" s="98">
        <v>956.62936983558757</v>
      </c>
      <c r="H380" s="98">
        <v>943.77979089163</v>
      </c>
      <c r="I380" s="98">
        <v>934.12677861866337</v>
      </c>
      <c r="J380" s="98">
        <v>946.4856540770071</v>
      </c>
      <c r="K380" s="98">
        <v>944.83571348017938</v>
      </c>
      <c r="L380" s="98">
        <v>967.63733926206862</v>
      </c>
      <c r="M380" s="98">
        <v>997.5531556215609</v>
      </c>
      <c r="N380" s="98">
        <v>944.06467666240337</v>
      </c>
      <c r="O380" s="98">
        <v>883.25527169798806</v>
      </c>
      <c r="P380" s="98">
        <v>887.98725310101338</v>
      </c>
      <c r="Q380" s="98">
        <v>916.36786641876711</v>
      </c>
      <c r="R380" s="98">
        <v>909.54901538471984</v>
      </c>
      <c r="S380" s="98">
        <v>924.73983864352533</v>
      </c>
      <c r="T380" s="98">
        <v>1037.5778075724104</v>
      </c>
      <c r="U380" s="98">
        <v>982.87553239940826</v>
      </c>
      <c r="V380" s="98">
        <v>1021.0408849392386</v>
      </c>
      <c r="W380" s="98">
        <v>995.37625393799215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868.12137614985033</v>
      </c>
      <c r="F381" s="122">
        <v>894.17508445751241</v>
      </c>
      <c r="G381" s="122">
        <v>912.83252102794813</v>
      </c>
      <c r="H381" s="122">
        <v>894.25940726050248</v>
      </c>
      <c r="I381" s="122">
        <v>844.12869870480893</v>
      </c>
      <c r="J381" s="122">
        <v>804.37099730027035</v>
      </c>
      <c r="K381" s="122">
        <v>799.46674475172313</v>
      </c>
      <c r="L381" s="122">
        <v>818.1070254628338</v>
      </c>
      <c r="M381" s="122">
        <v>749.08449183855191</v>
      </c>
      <c r="N381" s="122">
        <v>756.54617883337369</v>
      </c>
      <c r="O381" s="122">
        <v>749.41931030647652</v>
      </c>
      <c r="P381" s="122">
        <v>711.43943666648045</v>
      </c>
      <c r="Q381" s="122">
        <v>676.21131535855238</v>
      </c>
      <c r="R381" s="122">
        <v>644.8119024327425</v>
      </c>
      <c r="S381" s="122">
        <v>682.03572750138926</v>
      </c>
      <c r="T381" s="122">
        <v>640.70111698709218</v>
      </c>
      <c r="U381" s="122">
        <v>632.67023513827485</v>
      </c>
      <c r="V381" s="122">
        <v>614.10285844826922</v>
      </c>
      <c r="W381" s="122">
        <v>641.40983211768173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868.12137614985033</v>
      </c>
      <c r="F383" s="33">
        <v>894.17508445751241</v>
      </c>
      <c r="G383" s="33">
        <v>912.83252102794813</v>
      </c>
      <c r="H383" s="33">
        <v>894.25940726050248</v>
      </c>
      <c r="I383" s="33">
        <v>844.12869870480893</v>
      </c>
      <c r="J383" s="33">
        <v>804.37099730027035</v>
      </c>
      <c r="K383" s="33">
        <v>799.46674475172313</v>
      </c>
      <c r="L383" s="33">
        <v>818.1070254628338</v>
      </c>
      <c r="M383" s="33">
        <v>749.08449183855191</v>
      </c>
      <c r="N383" s="33">
        <v>756.54617883337369</v>
      </c>
      <c r="O383" s="33">
        <v>749.41931030647652</v>
      </c>
      <c r="P383" s="33">
        <v>711.43943666648045</v>
      </c>
      <c r="Q383" s="33">
        <v>676.21131535855238</v>
      </c>
      <c r="R383" s="33">
        <v>644.8119024327425</v>
      </c>
      <c r="S383" s="33">
        <v>682.03572750138926</v>
      </c>
      <c r="T383" s="33">
        <v>640.70111698709218</v>
      </c>
      <c r="U383" s="33">
        <v>632.67023513827485</v>
      </c>
      <c r="V383" s="33">
        <v>614.10285844826922</v>
      </c>
      <c r="W383" s="33">
        <v>641.40983211768173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10339.743895750229</v>
      </c>
      <c r="F385" s="117">
        <f t="shared" si="211"/>
        <v>14245.033902838399</v>
      </c>
      <c r="G385" s="117">
        <f t="shared" si="211"/>
        <v>11970.298439251257</v>
      </c>
      <c r="H385" s="117">
        <f t="shared" si="211"/>
        <v>9925.8679940244438</v>
      </c>
      <c r="I385" s="117">
        <f t="shared" si="211"/>
        <v>8448.7255602294044</v>
      </c>
      <c r="J385" s="117">
        <f t="shared" si="211"/>
        <v>8019.9647582586285</v>
      </c>
      <c r="K385" s="117">
        <f t="shared" si="211"/>
        <v>9451.8526928390911</v>
      </c>
      <c r="L385" s="117">
        <f t="shared" si="211"/>
        <v>11831.733390588593</v>
      </c>
      <c r="M385" s="117">
        <f t="shared" si="211"/>
        <v>11255.016825700399</v>
      </c>
      <c r="N385" s="117">
        <f t="shared" si="211"/>
        <v>12078.668997888712</v>
      </c>
      <c r="O385" s="117">
        <f t="shared" si="211"/>
        <v>11910.79599877126</v>
      </c>
      <c r="P385" s="117">
        <f t="shared" si="211"/>
        <v>9903.4271836448552</v>
      </c>
      <c r="Q385" s="117">
        <f t="shared" si="211"/>
        <v>9670.2406611586612</v>
      </c>
      <c r="R385" s="117">
        <f t="shared" ref="R385:V385" si="212">R386+R389+R391+R400</f>
        <v>8974.2461246690036</v>
      </c>
      <c r="S385" s="117">
        <f t="shared" si="212"/>
        <v>8014.7798766828355</v>
      </c>
      <c r="T385" s="117">
        <f t="shared" si="212"/>
        <v>6962.940200382609</v>
      </c>
      <c r="U385" s="117">
        <f t="shared" si="212"/>
        <v>7551.6557866183666</v>
      </c>
      <c r="V385" s="117">
        <f t="shared" si="212"/>
        <v>7458.8635700475843</v>
      </c>
      <c r="W385" s="117">
        <f t="shared" ref="W385" si="213">W386+W389+W391+W400</f>
        <v>8306.2594330446191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8002.4678471664292</v>
      </c>
      <c r="F386" s="122">
        <f t="shared" si="214"/>
        <v>11583.335995193018</v>
      </c>
      <c r="G386" s="122">
        <f t="shared" si="214"/>
        <v>9397.7031824019941</v>
      </c>
      <c r="H386" s="122">
        <f t="shared" si="214"/>
        <v>7379.361604025511</v>
      </c>
      <c r="I386" s="122">
        <f t="shared" si="214"/>
        <v>5917.5874087086804</v>
      </c>
      <c r="J386" s="122">
        <f t="shared" si="214"/>
        <v>5660.8970805576746</v>
      </c>
      <c r="K386" s="122">
        <f t="shared" si="214"/>
        <v>7062.5816348771095</v>
      </c>
      <c r="L386" s="122">
        <f t="shared" si="214"/>
        <v>9311.7134083035344</v>
      </c>
      <c r="M386" s="122">
        <f t="shared" si="214"/>
        <v>8713.2752917600938</v>
      </c>
      <c r="N386" s="122">
        <f t="shared" si="214"/>
        <v>9566.7757212913293</v>
      </c>
      <c r="O386" s="122">
        <f t="shared" si="214"/>
        <v>9532.5268161425756</v>
      </c>
      <c r="P386" s="122">
        <f t="shared" si="214"/>
        <v>7720.8581896833139</v>
      </c>
      <c r="Q386" s="122">
        <f t="shared" si="214"/>
        <v>7491.2855604535025</v>
      </c>
      <c r="R386" s="122">
        <f t="shared" ref="R386:V386" si="215">SUM(R387:R388)</f>
        <v>6779.3388940372706</v>
      </c>
      <c r="S386" s="122">
        <f t="shared" si="215"/>
        <v>5679.8889507407794</v>
      </c>
      <c r="T386" s="122">
        <f t="shared" si="215"/>
        <v>4638.8621764861682</v>
      </c>
      <c r="U386" s="122">
        <f t="shared" si="215"/>
        <v>5279.6192243328687</v>
      </c>
      <c r="V386" s="122">
        <f t="shared" si="215"/>
        <v>5198.3081384758561</v>
      </c>
      <c r="W386" s="122">
        <f t="shared" ref="W386" si="216">SUM(W387:W388)</f>
        <v>5836.307127943267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7965.9142069274531</v>
      </c>
      <c r="F387" s="98">
        <v>11530.885642580182</v>
      </c>
      <c r="G387" s="98">
        <v>9355.6634203987996</v>
      </c>
      <c r="H387" s="98">
        <v>7347.1218719214403</v>
      </c>
      <c r="I387" s="98">
        <v>5892.2084942243173</v>
      </c>
      <c r="J387" s="98">
        <v>5636.8597829785394</v>
      </c>
      <c r="K387" s="98">
        <v>7032.974766184052</v>
      </c>
      <c r="L387" s="98">
        <v>9273.227929858389</v>
      </c>
      <c r="M387" s="98">
        <v>8677.883549372249</v>
      </c>
      <c r="N387" s="98">
        <v>9528.2176817704712</v>
      </c>
      <c r="O387" s="98">
        <v>9494.2996210167585</v>
      </c>
      <c r="P387" s="98">
        <v>7689.9398497178017</v>
      </c>
      <c r="Q387" s="98">
        <v>7461.3595408119709</v>
      </c>
      <c r="R387" s="98">
        <v>6752.6216338395234</v>
      </c>
      <c r="S387" s="98">
        <v>5657.7480763353069</v>
      </c>
      <c r="T387" s="98">
        <v>4620.8565599039475</v>
      </c>
      <c r="U387" s="98">
        <v>5259.4186554673079</v>
      </c>
      <c r="V387" s="98">
        <v>5178.4487671202478</v>
      </c>
      <c r="W387" s="98">
        <v>5814.2193246564166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36.553640238976072</v>
      </c>
      <c r="F388" s="98">
        <v>52.450352612835033</v>
      </c>
      <c r="G388" s="98">
        <v>42.03976200319407</v>
      </c>
      <c r="H388" s="98">
        <v>32.239732104070349</v>
      </c>
      <c r="I388" s="98">
        <v>25.378914484363055</v>
      </c>
      <c r="J388" s="98">
        <v>24.037297579135494</v>
      </c>
      <c r="K388" s="98">
        <v>29.606868693057994</v>
      </c>
      <c r="L388" s="98">
        <v>38.485478445144764</v>
      </c>
      <c r="M388" s="98">
        <v>35.391742387844403</v>
      </c>
      <c r="N388" s="98">
        <v>38.558039520858159</v>
      </c>
      <c r="O388" s="98">
        <v>38.227195125817033</v>
      </c>
      <c r="P388" s="98">
        <v>30.91833996551194</v>
      </c>
      <c r="Q388" s="98">
        <v>29.926019641531656</v>
      </c>
      <c r="R388" s="98">
        <v>26.717260197746786</v>
      </c>
      <c r="S388" s="98">
        <v>22.140874405472903</v>
      </c>
      <c r="T388" s="98">
        <v>18.00561658222037</v>
      </c>
      <c r="U388" s="98">
        <v>20.200568865560868</v>
      </c>
      <c r="V388" s="98">
        <v>19.859371355608229</v>
      </c>
      <c r="W388" s="98">
        <v>22.087803286850264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62.465582615049293</v>
      </c>
      <c r="F389" s="122">
        <f t="shared" si="217"/>
        <v>75.51974396150645</v>
      </c>
      <c r="G389" s="122">
        <f t="shared" si="217"/>
        <v>82.154578973503376</v>
      </c>
      <c r="H389" s="122">
        <f t="shared" si="217"/>
        <v>163.45706986205076</v>
      </c>
      <c r="I389" s="122">
        <f t="shared" si="217"/>
        <v>103.3223273693647</v>
      </c>
      <c r="J389" s="122">
        <f t="shared" si="217"/>
        <v>87.573894289789223</v>
      </c>
      <c r="K389" s="122">
        <f t="shared" si="217"/>
        <v>82.600781401151522</v>
      </c>
      <c r="L389" s="122">
        <f t="shared" si="217"/>
        <v>114.26594930296329</v>
      </c>
      <c r="M389" s="122">
        <f t="shared" si="217"/>
        <v>104.04980637556764</v>
      </c>
      <c r="N389" s="122">
        <f t="shared" si="217"/>
        <v>91.947277669498462</v>
      </c>
      <c r="O389" s="122">
        <f t="shared" si="217"/>
        <v>82.169624174658253</v>
      </c>
      <c r="P389" s="122">
        <f t="shared" si="217"/>
        <v>31.757031923846498</v>
      </c>
      <c r="Q389" s="122">
        <f t="shared" si="217"/>
        <v>27.405196316988224</v>
      </c>
      <c r="R389" s="122">
        <f t="shared" si="217"/>
        <v>13.994408858421655</v>
      </c>
      <c r="S389" s="122">
        <f t="shared" si="217"/>
        <v>23.032470830450183</v>
      </c>
      <c r="T389" s="122">
        <f t="shared" si="217"/>
        <v>27.252492443600087</v>
      </c>
      <c r="U389" s="122">
        <f t="shared" si="217"/>
        <v>35.664844051866076</v>
      </c>
      <c r="V389" s="122">
        <f t="shared" si="217"/>
        <v>60.583261414960347</v>
      </c>
      <c r="W389" s="122">
        <f t="shared" si="217"/>
        <v>37.050864004240928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62.465582615049293</v>
      </c>
      <c r="F390" s="98">
        <f>RES_hhdet_in_tesh!F110</f>
        <v>75.51974396150645</v>
      </c>
      <c r="G390" s="98">
        <f>RES_hhdet_in_tesh!G110</f>
        <v>82.154578973503376</v>
      </c>
      <c r="H390" s="98">
        <f>RES_hhdet_in_tesh!H110</f>
        <v>163.45706986205076</v>
      </c>
      <c r="I390" s="98">
        <f>RES_hhdet_in_tesh!I110</f>
        <v>103.3223273693647</v>
      </c>
      <c r="J390" s="98">
        <f>RES_hhdet_in_tesh!J110</f>
        <v>87.573894289789223</v>
      </c>
      <c r="K390" s="98">
        <f>RES_hhdet_in_tesh!K110</f>
        <v>82.600781401151522</v>
      </c>
      <c r="L390" s="98">
        <f>RES_hhdet_in_tesh!L110</f>
        <v>114.26594930296329</v>
      </c>
      <c r="M390" s="98">
        <f>RES_hhdet_in_tesh!M110</f>
        <v>104.04980637556764</v>
      </c>
      <c r="N390" s="98">
        <f>RES_hhdet_in_tesh!N110</f>
        <v>91.947277669498462</v>
      </c>
      <c r="O390" s="98">
        <f>RES_hhdet_in_tesh!O110</f>
        <v>82.169624174658253</v>
      </c>
      <c r="P390" s="98">
        <f>RES_hhdet_in_tesh!P110</f>
        <v>31.757031923846498</v>
      </c>
      <c r="Q390" s="98">
        <f>RES_hhdet_in_tesh!Q110</f>
        <v>27.405196316988224</v>
      </c>
      <c r="R390" s="98">
        <f>RES_hhdet_in_tesh!R110</f>
        <v>13.994408858421655</v>
      </c>
      <c r="S390" s="98">
        <f>RES_hhdet_in_tesh!S110</f>
        <v>23.032470830450183</v>
      </c>
      <c r="T390" s="98">
        <f>RES_hhdet_in_tesh!T110</f>
        <v>27.252492443600087</v>
      </c>
      <c r="U390" s="98">
        <f>RES_hhdet_in_tesh!U110</f>
        <v>35.664844051866076</v>
      </c>
      <c r="V390" s="98">
        <f>RES_hhdet_in_tesh!V110</f>
        <v>60.583261414960347</v>
      </c>
      <c r="W390" s="98">
        <f>RES_hhdet_in_tesh!W110</f>
        <v>37.050864004240928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1599.1822157986394</v>
      </c>
      <c r="F391" s="122">
        <v>1889.055457585021</v>
      </c>
      <c r="G391" s="122">
        <v>1777.488325938029</v>
      </c>
      <c r="H391" s="122">
        <v>1683.3098416206358</v>
      </c>
      <c r="I391" s="122">
        <v>1766.0402084149976</v>
      </c>
      <c r="J391" s="122">
        <v>1639.6139104990368</v>
      </c>
      <c r="K391" s="122">
        <v>1677.2814890939881</v>
      </c>
      <c r="L391" s="122">
        <v>1760.191932481722</v>
      </c>
      <c r="M391" s="122">
        <v>1844.7279742915293</v>
      </c>
      <c r="N391" s="122">
        <v>1818.5766040350893</v>
      </c>
      <c r="O391" s="122">
        <v>1697.0370831091589</v>
      </c>
      <c r="P391" s="122">
        <v>1577.9466258970431</v>
      </c>
      <c r="Q391" s="122">
        <v>1601.9513491100331</v>
      </c>
      <c r="R391" s="122">
        <v>1650.2193938109979</v>
      </c>
      <c r="S391" s="122">
        <v>1741.796161823492</v>
      </c>
      <c r="T391" s="122">
        <v>1752.4914838441946</v>
      </c>
      <c r="U391" s="122">
        <v>1690.5434666399926</v>
      </c>
      <c r="V391" s="122">
        <v>1663.4426008962623</v>
      </c>
      <c r="W391" s="122">
        <v>1867.2651726077083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1443.4877309990711</v>
      </c>
      <c r="F392" s="98">
        <v>2135.1354208916505</v>
      </c>
      <c r="G392" s="98">
        <v>1857.2228840628218</v>
      </c>
      <c r="H392" s="98">
        <v>1661.9434514228315</v>
      </c>
      <c r="I392" s="98">
        <v>1565.3159406843095</v>
      </c>
      <c r="J392" s="98">
        <v>1482.460194271328</v>
      </c>
      <c r="K392" s="98">
        <v>1573.8376587931364</v>
      </c>
      <c r="L392" s="98">
        <v>1786.8052488118649</v>
      </c>
      <c r="M392" s="98">
        <v>1780.1722691829927</v>
      </c>
      <c r="N392" s="98">
        <v>1882.1797233579368</v>
      </c>
      <c r="O392" s="98">
        <v>1638.5352410343455</v>
      </c>
      <c r="P392" s="98">
        <v>1605.9755475449256</v>
      </c>
      <c r="Q392" s="98">
        <v>1570.7119398640803</v>
      </c>
      <c r="R392" s="98">
        <v>1981.8724162488315</v>
      </c>
      <c r="S392" s="98">
        <v>1789.2214700431948</v>
      </c>
      <c r="T392" s="98">
        <v>1435.0541538726432</v>
      </c>
      <c r="U392" s="98">
        <v>1545.1227947381528</v>
      </c>
      <c r="V392" s="98">
        <v>1443.8861207249688</v>
      </c>
      <c r="W392" s="98">
        <v>2131.980656430921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1444.4653256559973</v>
      </c>
      <c r="F393" s="98">
        <v>2135.3263803219606</v>
      </c>
      <c r="G393" s="98">
        <v>0</v>
      </c>
      <c r="H393" s="98">
        <v>1662.3686022045895</v>
      </c>
      <c r="I393" s="98">
        <v>0</v>
      </c>
      <c r="J393" s="98">
        <v>1483.2879259302047</v>
      </c>
      <c r="K393" s="98">
        <v>1574.2455643828112</v>
      </c>
      <c r="L393" s="98">
        <v>1787.6726605760041</v>
      </c>
      <c r="M393" s="98">
        <v>1780.775099931627</v>
      </c>
      <c r="N393" s="98">
        <v>1882.6350090358678</v>
      </c>
      <c r="O393" s="98">
        <v>1638.5855159177906</v>
      </c>
      <c r="P393" s="98">
        <v>1608.5588333669737</v>
      </c>
      <c r="Q393" s="98">
        <v>1572.7892526779146</v>
      </c>
      <c r="R393" s="98">
        <v>1985.1449326283519</v>
      </c>
      <c r="S393" s="98">
        <v>0</v>
      </c>
      <c r="T393" s="98">
        <v>0</v>
      </c>
      <c r="U393" s="98">
        <v>0</v>
      </c>
      <c r="V393" s="98">
        <v>0</v>
      </c>
      <c r="W393" s="98">
        <v>2136.3202620419952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612.08389096752728</v>
      </c>
      <c r="F394" s="101">
        <v>974.65791760978482</v>
      </c>
      <c r="G394" s="101">
        <v>0</v>
      </c>
      <c r="H394" s="101">
        <v>736.99857703647058</v>
      </c>
      <c r="I394" s="101">
        <v>0</v>
      </c>
      <c r="J394" s="101">
        <v>657.15591820390148</v>
      </c>
      <c r="K394" s="101">
        <v>707.38382752815551</v>
      </c>
      <c r="L394" s="101">
        <v>799.30432236668207</v>
      </c>
      <c r="M394" s="101">
        <v>827.53331148840562</v>
      </c>
      <c r="N394" s="101">
        <v>883.71835797956123</v>
      </c>
      <c r="O394" s="101">
        <v>801.20816426695012</v>
      </c>
      <c r="P394" s="101">
        <v>703.20257730475259</v>
      </c>
      <c r="Q394" s="101">
        <v>678.44081704323037</v>
      </c>
      <c r="R394" s="101">
        <v>879.00288317209015</v>
      </c>
      <c r="S394" s="101">
        <v>0</v>
      </c>
      <c r="T394" s="101">
        <v>0</v>
      </c>
      <c r="U394" s="101">
        <v>0</v>
      </c>
      <c r="V394" s="101">
        <v>0</v>
      </c>
      <c r="W394" s="101">
        <v>977.86967830768037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832.38143468847034</v>
      </c>
      <c r="F395" s="104">
        <v>1160.6684627121758</v>
      </c>
      <c r="G395" s="104">
        <v>0</v>
      </c>
      <c r="H395" s="104">
        <v>925.3700251681189</v>
      </c>
      <c r="I395" s="104">
        <v>0</v>
      </c>
      <c r="J395" s="104">
        <v>826.13200772630319</v>
      </c>
      <c r="K395" s="104">
        <v>866.86173685465542</v>
      </c>
      <c r="L395" s="104">
        <v>988.36833820932213</v>
      </c>
      <c r="M395" s="104">
        <v>953.24178844322148</v>
      </c>
      <c r="N395" s="104">
        <v>998.9166510563067</v>
      </c>
      <c r="O395" s="104">
        <v>837.37735165084075</v>
      </c>
      <c r="P395" s="104">
        <v>905.35625606222129</v>
      </c>
      <c r="Q395" s="104">
        <v>894.34843563468428</v>
      </c>
      <c r="R395" s="104">
        <v>1106.1420494562619</v>
      </c>
      <c r="S395" s="104">
        <v>0</v>
      </c>
      <c r="T395" s="104">
        <v>0</v>
      </c>
      <c r="U395" s="104">
        <v>0</v>
      </c>
      <c r="V395" s="104">
        <v>0</v>
      </c>
      <c r="W395" s="104">
        <v>1158.4505837343149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1698.9177753879665</v>
      </c>
      <c r="F396" s="101">
        <v>1729.9844989240669</v>
      </c>
      <c r="G396" s="101">
        <v>1728.9586499834256</v>
      </c>
      <c r="H396" s="101">
        <v>1693.1419765594837</v>
      </c>
      <c r="I396" s="101">
        <v>1841.3051793686379</v>
      </c>
      <c r="J396" s="101">
        <v>1701.8583794878891</v>
      </c>
      <c r="K396" s="101">
        <v>1718.7179515476889</v>
      </c>
      <c r="L396" s="101">
        <v>1748.6655258386393</v>
      </c>
      <c r="M396" s="101">
        <v>1872.5565410795987</v>
      </c>
      <c r="N396" s="101">
        <v>1779.2525499577848</v>
      </c>
      <c r="O396" s="101">
        <v>1735.7691214842916</v>
      </c>
      <c r="P396" s="101">
        <v>1564.2911873164198</v>
      </c>
      <c r="Q396" s="101">
        <v>1607.8669649190972</v>
      </c>
      <c r="R396" s="101">
        <v>1612.512544013505</v>
      </c>
      <c r="S396" s="101">
        <v>1730.5876109879882</v>
      </c>
      <c r="T396" s="101">
        <v>1810.5197240142627</v>
      </c>
      <c r="U396" s="101">
        <v>1727.3450454600895</v>
      </c>
      <c r="V396" s="101">
        <v>1713.6467954227301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1701.0368336901131</v>
      </c>
      <c r="F397" s="104">
        <v>1731.3953943354832</v>
      </c>
      <c r="G397" s="104">
        <v>1730.1519152804196</v>
      </c>
      <c r="H397" s="104">
        <v>1693.7302626501196</v>
      </c>
      <c r="I397" s="104">
        <v>1841.6988683034463</v>
      </c>
      <c r="J397" s="104">
        <v>1702.4502289984694</v>
      </c>
      <c r="K397" s="104">
        <v>1719.5791583955993</v>
      </c>
      <c r="L397" s="104">
        <v>1749.162466518557</v>
      </c>
      <c r="M397" s="104">
        <v>1873.3384846725478</v>
      </c>
      <c r="N397" s="104">
        <v>1779.4995725081167</v>
      </c>
      <c r="O397" s="104">
        <v>1736.2238314779593</v>
      </c>
      <c r="P397" s="104">
        <v>1566.3628336936511</v>
      </c>
      <c r="Q397" s="104">
        <v>1611.5256470936397</v>
      </c>
      <c r="R397" s="104">
        <v>1616.3152091739935</v>
      </c>
      <c r="S397" s="104">
        <v>1733.4578427805648</v>
      </c>
      <c r="T397" s="104">
        <v>1812.0659087312977</v>
      </c>
      <c r="U397" s="104">
        <v>1728.2209707242978</v>
      </c>
      <c r="V397" s="104">
        <v>1712.2752854022269</v>
      </c>
      <c r="W397" s="104">
        <v>1802.7742514967399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723.55208637796363</v>
      </c>
      <c r="F398" s="98">
        <v>787.1638554041607</v>
      </c>
      <c r="G398" s="98">
        <v>773.52254544483219</v>
      </c>
      <c r="H398" s="98">
        <v>749.9504717584897</v>
      </c>
      <c r="I398" s="98">
        <v>907.57208968478267</v>
      </c>
      <c r="J398" s="98">
        <v>755.96457492146203</v>
      </c>
      <c r="K398" s="98">
        <v>774.74344491541967</v>
      </c>
      <c r="L398" s="98">
        <v>781.52512725648853</v>
      </c>
      <c r="M398" s="98">
        <v>875.78532905098666</v>
      </c>
      <c r="N398" s="98">
        <v>835.4348958457133</v>
      </c>
      <c r="O398" s="98">
        <v>852.96855977997132</v>
      </c>
      <c r="P398" s="98">
        <v>678.37558059263768</v>
      </c>
      <c r="Q398" s="98">
        <v>695.15778067487258</v>
      </c>
      <c r="R398" s="98">
        <v>706.76619378927364</v>
      </c>
      <c r="S398" s="98">
        <v>808.71800413703954</v>
      </c>
      <c r="T398" s="98">
        <v>774.4881011588875</v>
      </c>
      <c r="U398" s="98">
        <v>745.34543832488953</v>
      </c>
      <c r="V398" s="98">
        <v>691.23440046298845</v>
      </c>
      <c r="W398" s="98">
        <v>807.39799755874787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977.48474731214947</v>
      </c>
      <c r="F399" s="98">
        <v>944.23153893132212</v>
      </c>
      <c r="G399" s="98">
        <v>956.62936983558757</v>
      </c>
      <c r="H399" s="98">
        <v>943.77979089163</v>
      </c>
      <c r="I399" s="98">
        <v>934.12677861866337</v>
      </c>
      <c r="J399" s="98">
        <v>946.4856540770071</v>
      </c>
      <c r="K399" s="98">
        <v>944.83571348017938</v>
      </c>
      <c r="L399" s="98">
        <v>967.63733926206862</v>
      </c>
      <c r="M399" s="98">
        <v>997.5531556215609</v>
      </c>
      <c r="N399" s="98">
        <v>944.06467666240337</v>
      </c>
      <c r="O399" s="98">
        <v>883.25527169798806</v>
      </c>
      <c r="P399" s="98">
        <v>887.98725310101338</v>
      </c>
      <c r="Q399" s="98">
        <v>916.36786641876711</v>
      </c>
      <c r="R399" s="98">
        <v>909.54901538471984</v>
      </c>
      <c r="S399" s="98">
        <v>924.73983864352533</v>
      </c>
      <c r="T399" s="98">
        <v>1037.5778075724104</v>
      </c>
      <c r="U399" s="98">
        <v>982.87553239940826</v>
      </c>
      <c r="V399" s="98">
        <v>1021.0408849392386</v>
      </c>
      <c r="W399" s="98">
        <v>995.37625393799215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675.62825017011096</v>
      </c>
      <c r="F400" s="122">
        <v>697.12270609885547</v>
      </c>
      <c r="G400" s="122">
        <v>712.95235193773158</v>
      </c>
      <c r="H400" s="122">
        <v>699.73947851624621</v>
      </c>
      <c r="I400" s="122">
        <v>661.77561573636115</v>
      </c>
      <c r="J400" s="122">
        <v>631.87987291212823</v>
      </c>
      <c r="K400" s="122">
        <v>629.38878746684134</v>
      </c>
      <c r="L400" s="122">
        <v>645.56210050037146</v>
      </c>
      <c r="M400" s="122">
        <v>592.96375327320891</v>
      </c>
      <c r="N400" s="122">
        <v>601.3693948927945</v>
      </c>
      <c r="O400" s="122">
        <v>599.06247534486806</v>
      </c>
      <c r="P400" s="122">
        <v>572.86533614065297</v>
      </c>
      <c r="Q400" s="122">
        <v>549.59855527813647</v>
      </c>
      <c r="R400" s="122">
        <v>530.69342796231319</v>
      </c>
      <c r="S400" s="122">
        <v>570.06229328811321</v>
      </c>
      <c r="T400" s="122">
        <v>544.3340476086463</v>
      </c>
      <c r="U400" s="122">
        <v>545.82825159364029</v>
      </c>
      <c r="V400" s="122">
        <v>536.5295692605049</v>
      </c>
      <c r="W400" s="122">
        <v>565.63626848940328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675.62825017011096</v>
      </c>
      <c r="F402" s="33">
        <v>697.12270609885547</v>
      </c>
      <c r="G402" s="33">
        <v>712.95235193773158</v>
      </c>
      <c r="H402" s="33">
        <v>699.73947851624621</v>
      </c>
      <c r="I402" s="33">
        <v>661.77561573636115</v>
      </c>
      <c r="J402" s="33">
        <v>631.87987291212823</v>
      </c>
      <c r="K402" s="33">
        <v>629.38878746684134</v>
      </c>
      <c r="L402" s="33">
        <v>645.56210050037146</v>
      </c>
      <c r="M402" s="33">
        <v>592.96375327320891</v>
      </c>
      <c r="N402" s="33">
        <v>601.3693948927945</v>
      </c>
      <c r="O402" s="33">
        <v>599.06247534486806</v>
      </c>
      <c r="P402" s="33">
        <v>572.86533614065297</v>
      </c>
      <c r="Q402" s="33">
        <v>549.59855527813647</v>
      </c>
      <c r="R402" s="33">
        <v>530.69342796231319</v>
      </c>
      <c r="S402" s="33">
        <v>570.06229328811321</v>
      </c>
      <c r="T402" s="33">
        <v>544.3340476086463</v>
      </c>
      <c r="U402" s="33">
        <v>545.82825159364029</v>
      </c>
      <c r="V402" s="33">
        <v>536.5295692605049</v>
      </c>
      <c r="W402" s="33">
        <v>565.63626848940328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128.00764338712835</v>
      </c>
      <c r="F423" s="118">
        <f t="shared" si="225"/>
        <v>166.99168023227176</v>
      </c>
      <c r="G423" s="118">
        <f t="shared" si="225"/>
        <v>143.22257216717617</v>
      </c>
      <c r="H423" s="118">
        <f t="shared" si="225"/>
        <v>142.01759206298468</v>
      </c>
      <c r="I423" s="118">
        <f t="shared" si="225"/>
        <v>117.77839217550348</v>
      </c>
      <c r="J423" s="118">
        <f t="shared" si="225"/>
        <v>131.53265003009847</v>
      </c>
      <c r="K423" s="118">
        <f t="shared" si="225"/>
        <v>115.22633320377645</v>
      </c>
      <c r="L423" s="118">
        <f t="shared" si="225"/>
        <v>129.9943843324244</v>
      </c>
      <c r="M423" s="118">
        <f t="shared" si="225"/>
        <v>110.26327616209508</v>
      </c>
      <c r="N423" s="118">
        <f t="shared" si="225"/>
        <v>119.45502734319766</v>
      </c>
      <c r="O423" s="118">
        <f t="shared" si="225"/>
        <v>109.10641894399373</v>
      </c>
      <c r="P423" s="118">
        <f t="shared" si="225"/>
        <v>89.11086989784404</v>
      </c>
      <c r="Q423" s="118">
        <f t="shared" si="225"/>
        <v>88.882206108605871</v>
      </c>
      <c r="R423" s="118">
        <f t="shared" ref="R423:V423" si="226">R424+R427+R429+R438</f>
        <v>113.5290532309739</v>
      </c>
      <c r="S423" s="118">
        <f t="shared" si="226"/>
        <v>108.27569062617472</v>
      </c>
      <c r="T423" s="118">
        <f t="shared" si="226"/>
        <v>86.446225718562502</v>
      </c>
      <c r="U423" s="118">
        <f t="shared" si="226"/>
        <v>80.64994950984034</v>
      </c>
      <c r="V423" s="118">
        <f t="shared" si="226"/>
        <v>65.557419564497664</v>
      </c>
      <c r="W423" s="118">
        <f t="shared" ref="W423" si="227">W424+W427+W429+W438</f>
        <v>79.154876530354883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98.846849685637153</v>
      </c>
      <c r="F424" s="123">
        <f t="shared" si="228"/>
        <v>135.04552988748253</v>
      </c>
      <c r="G424" s="123">
        <f t="shared" si="228"/>
        <v>111.91422163321539</v>
      </c>
      <c r="H424" s="123">
        <f t="shared" si="228"/>
        <v>105.61439414974434</v>
      </c>
      <c r="I424" s="123">
        <f t="shared" si="228"/>
        <v>82.181034875627972</v>
      </c>
      <c r="J424" s="123">
        <f t="shared" si="228"/>
        <v>92.330782940524955</v>
      </c>
      <c r="K424" s="123">
        <f t="shared" si="228"/>
        <v>85.867951204154082</v>
      </c>
      <c r="L424" s="123">
        <f t="shared" si="228"/>
        <v>101.781581393218</v>
      </c>
      <c r="M424" s="123">
        <f t="shared" si="228"/>
        <v>85.175896789200479</v>
      </c>
      <c r="N424" s="123">
        <f t="shared" si="228"/>
        <v>94.163186837006023</v>
      </c>
      <c r="O424" s="123">
        <f t="shared" si="228"/>
        <v>87.03328217903055</v>
      </c>
      <c r="P424" s="123">
        <f t="shared" si="228"/>
        <v>69.195640339358263</v>
      </c>
      <c r="Q424" s="123">
        <f t="shared" si="228"/>
        <v>68.655795055681992</v>
      </c>
      <c r="R424" s="123">
        <f t="shared" ref="R424:V424" si="229">SUM(R425:R426)</f>
        <v>85.326514517066869</v>
      </c>
      <c r="S424" s="123">
        <f t="shared" si="229"/>
        <v>76.225837576897675</v>
      </c>
      <c r="T424" s="123">
        <f t="shared" si="229"/>
        <v>57.331367224763362</v>
      </c>
      <c r="U424" s="123">
        <f t="shared" si="229"/>
        <v>56.354215175587662</v>
      </c>
      <c r="V424" s="123">
        <f t="shared" si="229"/>
        <v>45.749339355532449</v>
      </c>
      <c r="W424" s="123">
        <f t="shared" ref="W424" si="230">SUM(W425:W426)</f>
        <v>55.76610183962611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98.466438815703228</v>
      </c>
      <c r="F425" s="99">
        <v>134.52734482916935</v>
      </c>
      <c r="G425" s="99">
        <v>111.48753870154027</v>
      </c>
      <c r="H425" s="99">
        <v>105.21888927506821</v>
      </c>
      <c r="I425" s="99">
        <v>81.877213182086066</v>
      </c>
      <c r="J425" s="99">
        <v>91.990909219961836</v>
      </c>
      <c r="K425" s="99">
        <v>85.554139444130016</v>
      </c>
      <c r="L425" s="99">
        <v>101.41279810896165</v>
      </c>
      <c r="M425" s="99">
        <v>84.8708901082382</v>
      </c>
      <c r="N425" s="99">
        <v>93.826703665559052</v>
      </c>
      <c r="O425" s="99">
        <v>86.722072209838416</v>
      </c>
      <c r="P425" s="99">
        <v>68.947176759999053</v>
      </c>
      <c r="Q425" s="99">
        <v>68.408594389399624</v>
      </c>
      <c r="R425" s="99">
        <v>85.022063860739422</v>
      </c>
      <c r="S425" s="99">
        <v>75.955707803681634</v>
      </c>
      <c r="T425" s="99">
        <v>57.12828902451993</v>
      </c>
      <c r="U425" s="99">
        <v>56.156735129080495</v>
      </c>
      <c r="V425" s="99">
        <v>45.588710745099526</v>
      </c>
      <c r="W425" s="99">
        <v>55.571514365398919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0.38041086993392503</v>
      </c>
      <c r="F426" s="99">
        <v>0.5181850583131884</v>
      </c>
      <c r="G426" s="99">
        <v>0.42668293167511473</v>
      </c>
      <c r="H426" s="99">
        <v>0.39550487467613382</v>
      </c>
      <c r="I426" s="99">
        <v>0.30382169354191002</v>
      </c>
      <c r="J426" s="99">
        <v>0.33987372056312121</v>
      </c>
      <c r="K426" s="99">
        <v>0.31381176002406352</v>
      </c>
      <c r="L426" s="99">
        <v>0.36878328425635298</v>
      </c>
      <c r="M426" s="99">
        <v>0.30500668096227534</v>
      </c>
      <c r="N426" s="99">
        <v>0.33648317144697731</v>
      </c>
      <c r="O426" s="99">
        <v>0.31120996919213023</v>
      </c>
      <c r="P426" s="99">
        <v>0.24846357935921323</v>
      </c>
      <c r="Q426" s="99">
        <v>0.24720066628236384</v>
      </c>
      <c r="R426" s="99">
        <v>0.30445065632744867</v>
      </c>
      <c r="S426" s="99">
        <v>0.27012977321604043</v>
      </c>
      <c r="T426" s="99">
        <v>0.20307820024343257</v>
      </c>
      <c r="U426" s="99">
        <v>0.19748004650716647</v>
      </c>
      <c r="V426" s="99">
        <v>0.16062861043292556</v>
      </c>
      <c r="W426" s="99">
        <v>0.19458747422718856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0.25013802236211408</v>
      </c>
      <c r="F427" s="123">
        <f t="shared" si="231"/>
        <v>0.27801192134759029</v>
      </c>
      <c r="G427" s="123">
        <f t="shared" si="231"/>
        <v>0.30109308975214588</v>
      </c>
      <c r="H427" s="123">
        <f t="shared" si="231"/>
        <v>0.70218671501142105</v>
      </c>
      <c r="I427" s="123">
        <f t="shared" si="231"/>
        <v>0.42030013747961331</v>
      </c>
      <c r="J427" s="123">
        <f t="shared" si="231"/>
        <v>0.40842297499199587</v>
      </c>
      <c r="K427" s="123">
        <f t="shared" si="231"/>
        <v>0.28035978768834419</v>
      </c>
      <c r="L427" s="123">
        <f t="shared" si="231"/>
        <v>0.3404470965457943</v>
      </c>
      <c r="M427" s="123">
        <f t="shared" si="231"/>
        <v>0.26946436612002628</v>
      </c>
      <c r="N427" s="123">
        <f t="shared" si="231"/>
        <v>0.23173229602307294</v>
      </c>
      <c r="O427" s="123">
        <f t="shared" si="231"/>
        <v>0.1846067747163446</v>
      </c>
      <c r="P427" s="123">
        <f t="shared" si="231"/>
        <v>6.7188976086710969E-2</v>
      </c>
      <c r="Q427" s="123">
        <f t="shared" si="231"/>
        <v>5.7334188114144875E-2</v>
      </c>
      <c r="R427" s="123">
        <f t="shared" si="231"/>
        <v>3.9447894863094038E-2</v>
      </c>
      <c r="S427" s="123">
        <f t="shared" si="231"/>
        <v>6.824711557026493E-2</v>
      </c>
      <c r="T427" s="123">
        <f t="shared" si="231"/>
        <v>7.3531278830739497E-2</v>
      </c>
      <c r="U427" s="123">
        <f t="shared" si="231"/>
        <v>8.2286280886904567E-2</v>
      </c>
      <c r="V427" s="123">
        <f t="shared" si="231"/>
        <v>0.11408275976982848</v>
      </c>
      <c r="W427" s="123">
        <f t="shared" si="231"/>
        <v>7.499881466008676E-2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0.25013802236211408</v>
      </c>
      <c r="F428" s="99">
        <f>RES_hhdet_in_fecs!F110</f>
        <v>0.27801192134759029</v>
      </c>
      <c r="G428" s="99">
        <f>RES_hhdet_in_fecs!G110</f>
        <v>0.30109308975214588</v>
      </c>
      <c r="H428" s="99">
        <f>RES_hhdet_in_fecs!H110</f>
        <v>0.70218671501142105</v>
      </c>
      <c r="I428" s="99">
        <f>RES_hhdet_in_fecs!I110</f>
        <v>0.42030013747961331</v>
      </c>
      <c r="J428" s="99">
        <f>RES_hhdet_in_fecs!J110</f>
        <v>0.40842297499199587</v>
      </c>
      <c r="K428" s="99">
        <f>RES_hhdet_in_fecs!K110</f>
        <v>0.28035978768834419</v>
      </c>
      <c r="L428" s="99">
        <f>RES_hhdet_in_fecs!L110</f>
        <v>0.3404470965457943</v>
      </c>
      <c r="M428" s="99">
        <f>RES_hhdet_in_fecs!M110</f>
        <v>0.26946436612002628</v>
      </c>
      <c r="N428" s="99">
        <f>RES_hhdet_in_fecs!N110</f>
        <v>0.23173229602307294</v>
      </c>
      <c r="O428" s="99">
        <f>RES_hhdet_in_fecs!O110</f>
        <v>0.1846067747163446</v>
      </c>
      <c r="P428" s="99">
        <f>RES_hhdet_in_fecs!P110</f>
        <v>6.7188976086710969E-2</v>
      </c>
      <c r="Q428" s="99">
        <f>RES_hhdet_in_fecs!Q110</f>
        <v>5.7334188114144875E-2</v>
      </c>
      <c r="R428" s="99">
        <f>RES_hhdet_in_fecs!R110</f>
        <v>3.9447894863094038E-2</v>
      </c>
      <c r="S428" s="99">
        <f>RES_hhdet_in_fecs!S110</f>
        <v>6.824711557026493E-2</v>
      </c>
      <c r="T428" s="99">
        <f>RES_hhdet_in_fecs!T110</f>
        <v>7.3531278830739497E-2</v>
      </c>
      <c r="U428" s="99">
        <f>RES_hhdet_in_fecs!U110</f>
        <v>8.2286280886904567E-2</v>
      </c>
      <c r="V428" s="99">
        <f>RES_hhdet_in_fecs!V110</f>
        <v>0.11408275976982848</v>
      </c>
      <c r="W428" s="99">
        <f>RES_hhdet_in_fecs!W110</f>
        <v>7.499881466008676E-2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19.876184536162796</v>
      </c>
      <c r="F429" s="123">
        <v>22.834104995639091</v>
      </c>
      <c r="G429" s="123">
        <v>21.742455798304949</v>
      </c>
      <c r="H429" s="123">
        <v>24.73057404773332</v>
      </c>
      <c r="I429" s="123">
        <v>25.071636342847384</v>
      </c>
      <c r="J429" s="123">
        <v>27.420095564667545</v>
      </c>
      <c r="K429" s="123">
        <v>20.604243074659969</v>
      </c>
      <c r="L429" s="123">
        <v>20.032926325020249</v>
      </c>
      <c r="M429" s="123">
        <v>18.362291203001032</v>
      </c>
      <c r="N429" s="123">
        <v>18.457981629997462</v>
      </c>
      <c r="O429" s="123">
        <v>15.787460850728547</v>
      </c>
      <c r="P429" s="123">
        <v>14.13082584420059</v>
      </c>
      <c r="Q429" s="123">
        <v>14.583306030377694</v>
      </c>
      <c r="R429" s="123">
        <v>20.815278751100106</v>
      </c>
      <c r="S429" s="123">
        <v>23.660427961185238</v>
      </c>
      <c r="T429" s="123">
        <v>21.815113708890802</v>
      </c>
      <c r="U429" s="123">
        <v>18.028486219354701</v>
      </c>
      <c r="V429" s="123">
        <v>14.726947533610986</v>
      </c>
      <c r="W429" s="123">
        <v>17.66313160169808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18.074079716090161</v>
      </c>
      <c r="F430" s="99">
        <v>25.232705610396447</v>
      </c>
      <c r="G430" s="99">
        <v>22.418484701479855</v>
      </c>
      <c r="H430" s="99">
        <v>24.109222309755253</v>
      </c>
      <c r="I430" s="99">
        <v>22.03319329182758</v>
      </c>
      <c r="J430" s="99">
        <v>24.506495499555413</v>
      </c>
      <c r="K430" s="99">
        <v>19.393330148848563</v>
      </c>
      <c r="L430" s="99">
        <v>19.7938165332748</v>
      </c>
      <c r="M430" s="99">
        <v>17.63589321321496</v>
      </c>
      <c r="N430" s="99">
        <v>18.774413066917084</v>
      </c>
      <c r="O430" s="99">
        <v>15.160481334324908</v>
      </c>
      <c r="P430" s="99">
        <v>14.585555126905088</v>
      </c>
      <c r="Q430" s="99">
        <v>14.587461877452366</v>
      </c>
      <c r="R430" s="99">
        <v>25.276993124506838</v>
      </c>
      <c r="S430" s="99">
        <v>24.331641015107202</v>
      </c>
      <c r="T430" s="99">
        <v>17.971631702510315</v>
      </c>
      <c r="U430" s="99">
        <v>16.711583282983941</v>
      </c>
      <c r="V430" s="99">
        <v>12.876002675635515</v>
      </c>
      <c r="W430" s="99">
        <v>20.641182394077386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16.326502787136526</v>
      </c>
      <c r="F431" s="99">
        <v>22.985222908945808</v>
      </c>
      <c r="G431" s="99">
        <v>0</v>
      </c>
      <c r="H431" s="99">
        <v>22.043466601898494</v>
      </c>
      <c r="I431" s="99">
        <v>0</v>
      </c>
      <c r="J431" s="99">
        <v>22.544457423137327</v>
      </c>
      <c r="K431" s="99">
        <v>17.904727527439576</v>
      </c>
      <c r="L431" s="99">
        <v>18.325450652853217</v>
      </c>
      <c r="M431" s="99">
        <v>16.413300504015066</v>
      </c>
      <c r="N431" s="99">
        <v>17.532148817228954</v>
      </c>
      <c r="O431" s="99">
        <v>14.230287291210587</v>
      </c>
      <c r="P431" s="99">
        <v>13.662077243393901</v>
      </c>
      <c r="Q431" s="99">
        <v>13.688461262662868</v>
      </c>
      <c r="R431" s="99">
        <v>23.815686262147803</v>
      </c>
      <c r="S431" s="99">
        <v>0</v>
      </c>
      <c r="T431" s="99">
        <v>0</v>
      </c>
      <c r="U431" s="99">
        <v>0</v>
      </c>
      <c r="V431" s="99">
        <v>0</v>
      </c>
      <c r="W431" s="99">
        <v>19.673065252597532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7.663974414680248</v>
      </c>
      <c r="F432" s="102">
        <v>11.518359006764721</v>
      </c>
      <c r="G432" s="102">
        <v>0</v>
      </c>
      <c r="H432" s="102">
        <v>10.691376123858801</v>
      </c>
      <c r="I432" s="102">
        <v>0</v>
      </c>
      <c r="J432" s="102">
        <v>10.86342055874626</v>
      </c>
      <c r="K432" s="102">
        <v>8.7166093863387601</v>
      </c>
      <c r="L432" s="102">
        <v>8.8545089744391525</v>
      </c>
      <c r="M432" s="102">
        <v>8.1982453970512079</v>
      </c>
      <c r="N432" s="102">
        <v>8.8149358329745393</v>
      </c>
      <c r="O432" s="102">
        <v>7.4131462754564046</v>
      </c>
      <c r="P432" s="102">
        <v>6.3865231150870239</v>
      </c>
      <c r="Q432" s="102">
        <v>6.3007922099211653</v>
      </c>
      <c r="R432" s="102">
        <v>11.210888073419246</v>
      </c>
      <c r="S432" s="102">
        <v>0</v>
      </c>
      <c r="T432" s="102">
        <v>0</v>
      </c>
      <c r="U432" s="102">
        <v>0</v>
      </c>
      <c r="V432" s="102">
        <v>0</v>
      </c>
      <c r="W432" s="102">
        <v>9.4674341095461099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8.6625283724562756</v>
      </c>
      <c r="F433" s="105">
        <v>11.466863902181087</v>
      </c>
      <c r="G433" s="105">
        <v>0</v>
      </c>
      <c r="H433" s="105">
        <v>11.352090478039694</v>
      </c>
      <c r="I433" s="105">
        <v>0</v>
      </c>
      <c r="J433" s="105">
        <v>11.681036864391068</v>
      </c>
      <c r="K433" s="105">
        <v>9.1881181411008175</v>
      </c>
      <c r="L433" s="105">
        <v>9.4709416784140643</v>
      </c>
      <c r="M433" s="105">
        <v>8.2150551069638578</v>
      </c>
      <c r="N433" s="105">
        <v>8.7172129842544166</v>
      </c>
      <c r="O433" s="105">
        <v>6.8171410157541841</v>
      </c>
      <c r="P433" s="105">
        <v>7.2755541283068768</v>
      </c>
      <c r="Q433" s="105">
        <v>7.3876690527417015</v>
      </c>
      <c r="R433" s="105">
        <v>12.604798188728552</v>
      </c>
      <c r="S433" s="105">
        <v>0</v>
      </c>
      <c r="T433" s="105">
        <v>0</v>
      </c>
      <c r="U433" s="105">
        <v>0</v>
      </c>
      <c r="V433" s="105">
        <v>0</v>
      </c>
      <c r="W433" s="105">
        <v>10.20563114305142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22.713984435744546</v>
      </c>
      <c r="F434" s="102">
        <v>21.925649600680075</v>
      </c>
      <c r="G434" s="102">
        <v>22.477004875919445</v>
      </c>
      <c r="H434" s="102">
        <v>26.562054387832106</v>
      </c>
      <c r="I434" s="102">
        <v>28.140612577294263</v>
      </c>
      <c r="J434" s="102">
        <v>30.661299966821407</v>
      </c>
      <c r="K434" s="102">
        <v>23.162052738804451</v>
      </c>
      <c r="L434" s="102">
        <v>21.252700366357068</v>
      </c>
      <c r="M434" s="102">
        <v>20.377817075475729</v>
      </c>
      <c r="N434" s="102">
        <v>19.467951359704252</v>
      </c>
      <c r="O434" s="102">
        <v>17.530003531480308</v>
      </c>
      <c r="P434" s="102">
        <v>15.382575326727506</v>
      </c>
      <c r="Q434" s="102">
        <v>16.038402753747931</v>
      </c>
      <c r="R434" s="102">
        <v>21.981617832006233</v>
      </c>
      <c r="S434" s="102">
        <v>25.02658952272817</v>
      </c>
      <c r="T434" s="102">
        <v>23.99089180513478</v>
      </c>
      <c r="U434" s="102">
        <v>19.676490930127091</v>
      </c>
      <c r="V434" s="102">
        <v>16.033640887463271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19.846265942597768</v>
      </c>
      <c r="F435" s="105">
        <v>19.305003446501015</v>
      </c>
      <c r="G435" s="105">
        <v>19.765353913432026</v>
      </c>
      <c r="H435" s="105">
        <v>23.343176614444538</v>
      </c>
      <c r="I435" s="105">
        <v>25.053223201696706</v>
      </c>
      <c r="J435" s="105">
        <v>27.002501912522476</v>
      </c>
      <c r="K435" s="105">
        <v>20.455304322749335</v>
      </c>
      <c r="L435" s="105">
        <v>18.770685919901588</v>
      </c>
      <c r="M435" s="105">
        <v>18.12753440762204</v>
      </c>
      <c r="N435" s="105">
        <v>17.379570867698305</v>
      </c>
      <c r="O435" s="105">
        <v>15.804997034676232</v>
      </c>
      <c r="P435" s="105">
        <v>13.806832102497179</v>
      </c>
      <c r="Q435" s="105">
        <v>14.503726694429579</v>
      </c>
      <c r="R435" s="105">
        <v>19.999135172264729</v>
      </c>
      <c r="S435" s="105">
        <v>22.977423587125159</v>
      </c>
      <c r="T435" s="105">
        <v>21.965039451575297</v>
      </c>
      <c r="U435" s="105">
        <v>18.098917284290419</v>
      </c>
      <c r="V435" s="105">
        <v>14.725984130219226</v>
      </c>
      <c r="W435" s="105">
        <v>16.950539437867985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9.6736587647312735</v>
      </c>
      <c r="F436" s="99">
        <v>9.9764355591891167</v>
      </c>
      <c r="G436" s="99">
        <v>10.056035767983108</v>
      </c>
      <c r="H436" s="99">
        <v>11.765242073501629</v>
      </c>
      <c r="I436" s="99">
        <v>13.870397394169109</v>
      </c>
      <c r="J436" s="99">
        <v>13.61973291980523</v>
      </c>
      <c r="K436" s="99">
        <v>10.440717462696549</v>
      </c>
      <c r="L436" s="99">
        <v>9.4983969849783012</v>
      </c>
      <c r="M436" s="99">
        <v>9.5306031306788217</v>
      </c>
      <c r="N436" s="99">
        <v>9.1410327988063464</v>
      </c>
      <c r="O436" s="99">
        <v>8.6143610230825782</v>
      </c>
      <c r="P436" s="99">
        <v>6.6708574163743366</v>
      </c>
      <c r="Q436" s="99">
        <v>6.9341685021970525</v>
      </c>
      <c r="R436" s="99">
        <v>9.6345696200223525</v>
      </c>
      <c r="S436" s="99">
        <v>11.695133722599012</v>
      </c>
      <c r="T436" s="99">
        <v>10.262611333540367</v>
      </c>
      <c r="U436" s="99">
        <v>8.4903608549761174</v>
      </c>
      <c r="V436" s="99">
        <v>6.4674962049869382</v>
      </c>
      <c r="W436" s="99">
        <v>8.1815483053353777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10.172607177866499</v>
      </c>
      <c r="F437" s="99">
        <v>9.3285678873119018</v>
      </c>
      <c r="G437" s="99">
        <v>9.7093181454489166</v>
      </c>
      <c r="H437" s="99">
        <v>11.577934540942902</v>
      </c>
      <c r="I437" s="99">
        <v>11.1828258075276</v>
      </c>
      <c r="J437" s="99">
        <v>13.382768992717242</v>
      </c>
      <c r="K437" s="99">
        <v>10.014586860052789</v>
      </c>
      <c r="L437" s="99">
        <v>9.2722889349232887</v>
      </c>
      <c r="M437" s="99">
        <v>8.5969312769432129</v>
      </c>
      <c r="N437" s="99">
        <v>8.2385380688919607</v>
      </c>
      <c r="O437" s="99">
        <v>7.1906360115936563</v>
      </c>
      <c r="P437" s="99">
        <v>7.135974686122843</v>
      </c>
      <c r="Q437" s="99">
        <v>7.5695581922325248</v>
      </c>
      <c r="R437" s="99">
        <v>10.364565552242375</v>
      </c>
      <c r="S437" s="99">
        <v>11.282289864526145</v>
      </c>
      <c r="T437" s="99">
        <v>11.702428118034932</v>
      </c>
      <c r="U437" s="99">
        <v>9.6085564293142998</v>
      </c>
      <c r="V437" s="99">
        <v>8.2584879252322878</v>
      </c>
      <c r="W437" s="99">
        <v>8.7689911325326069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9.0344711429662894</v>
      </c>
      <c r="F438" s="123">
        <v>8.834033427802563</v>
      </c>
      <c r="G438" s="123">
        <v>9.2648016459036633</v>
      </c>
      <c r="H438" s="123">
        <v>10.970437150495592</v>
      </c>
      <c r="I438" s="123">
        <v>10.105420819548515</v>
      </c>
      <c r="J438" s="123">
        <v>11.373348549913969</v>
      </c>
      <c r="K438" s="123">
        <v>8.4737791372740467</v>
      </c>
      <c r="L438" s="123">
        <v>7.839429517640359</v>
      </c>
      <c r="M438" s="123">
        <v>6.4556238037735412</v>
      </c>
      <c r="N438" s="123">
        <v>6.602126580171106</v>
      </c>
      <c r="O438" s="123">
        <v>6.101069139518283</v>
      </c>
      <c r="P438" s="123">
        <v>5.717214738198483</v>
      </c>
      <c r="Q438" s="123">
        <v>5.5857708344320365</v>
      </c>
      <c r="R438" s="123">
        <v>7.3478120679438321</v>
      </c>
      <c r="S438" s="123">
        <v>8.3211779725215553</v>
      </c>
      <c r="T438" s="123">
        <v>7.2262135060775989</v>
      </c>
      <c r="U438" s="123">
        <v>6.1849618340110792</v>
      </c>
      <c r="V438" s="123">
        <v>4.9670499155843979</v>
      </c>
      <c r="W438" s="123">
        <v>5.6506442743706078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9.0344711429662894</v>
      </c>
      <c r="F440" s="110">
        <v>8.834033427802563</v>
      </c>
      <c r="G440" s="110">
        <v>9.2648016459036633</v>
      </c>
      <c r="H440" s="110">
        <v>10.970437150495592</v>
      </c>
      <c r="I440" s="110">
        <v>10.105420819548515</v>
      </c>
      <c r="J440" s="110">
        <v>11.373348549913969</v>
      </c>
      <c r="K440" s="110">
        <v>8.4737791372740467</v>
      </c>
      <c r="L440" s="110">
        <v>7.839429517640359</v>
      </c>
      <c r="M440" s="110">
        <v>6.4556238037735412</v>
      </c>
      <c r="N440" s="110">
        <v>6.602126580171106</v>
      </c>
      <c r="O440" s="110">
        <v>6.101069139518283</v>
      </c>
      <c r="P440" s="110">
        <v>5.717214738198483</v>
      </c>
      <c r="Q440" s="110">
        <v>5.5857708344320365</v>
      </c>
      <c r="R440" s="110">
        <v>7.3478120679438321</v>
      </c>
      <c r="S440" s="110">
        <v>8.3211779725215553</v>
      </c>
      <c r="T440" s="110">
        <v>7.2262135060775989</v>
      </c>
      <c r="U440" s="110">
        <v>6.1849618340110792</v>
      </c>
      <c r="V440" s="110">
        <v>4.9670499155843979</v>
      </c>
      <c r="W440" s="110">
        <v>5.6506442743706078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107.60490458847157</v>
      </c>
      <c r="F442" s="118">
        <f t="shared" si="232"/>
        <v>140.73430121820255</v>
      </c>
      <c r="G442" s="118">
        <f t="shared" si="232"/>
        <v>121.49264857155283</v>
      </c>
      <c r="H442" s="118">
        <f t="shared" si="232"/>
        <v>121.76680514453939</v>
      </c>
      <c r="I442" s="118">
        <f t="shared" si="232"/>
        <v>101.14325849363223</v>
      </c>
      <c r="J442" s="118">
        <f t="shared" si="232"/>
        <v>113.3977416637909</v>
      </c>
      <c r="K442" s="118">
        <f t="shared" si="232"/>
        <v>100.18291903066027</v>
      </c>
      <c r="L442" s="118">
        <f t="shared" si="232"/>
        <v>113.37641298772223</v>
      </c>
      <c r="M442" s="118">
        <f t="shared" si="232"/>
        <v>96.995940142254369</v>
      </c>
      <c r="N442" s="118">
        <f t="shared" si="232"/>
        <v>105.40652226546143</v>
      </c>
      <c r="O442" s="118">
        <f t="shared" si="232"/>
        <v>96.966529812907027</v>
      </c>
      <c r="P442" s="118">
        <f t="shared" si="232"/>
        <v>79.585157829187168</v>
      </c>
      <c r="Q442" s="118">
        <f t="shared" si="232"/>
        <v>79.87998281039954</v>
      </c>
      <c r="R442" s="118">
        <f t="shared" ref="R442:V442" si="233">R443+R446+R448+R457</f>
        <v>102.26404588184397</v>
      </c>
      <c r="S442" s="118">
        <f t="shared" si="233"/>
        <v>97.784334566734842</v>
      </c>
      <c r="T442" s="118">
        <f t="shared" si="233"/>
        <v>78.532237862524511</v>
      </c>
      <c r="U442" s="118">
        <f t="shared" si="233"/>
        <v>73.82471978251894</v>
      </c>
      <c r="V442" s="118">
        <f t="shared" si="233"/>
        <v>60.329547658474688</v>
      </c>
      <c r="W442" s="118">
        <f t="shared" ref="W442" si="234">W443+W446+W448+W457</f>
        <v>73.175861916252899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83.281055879979832</v>
      </c>
      <c r="F443" s="123">
        <f t="shared" si="235"/>
        <v>114.43796541153344</v>
      </c>
      <c r="G443" s="123">
        <f t="shared" si="235"/>
        <v>95.382070540151517</v>
      </c>
      <c r="H443" s="123">
        <f t="shared" si="235"/>
        <v>90.52722513229277</v>
      </c>
      <c r="I443" s="123">
        <f t="shared" si="235"/>
        <v>70.841935706269297</v>
      </c>
      <c r="J443" s="123">
        <f t="shared" si="235"/>
        <v>80.041866027572155</v>
      </c>
      <c r="K443" s="123">
        <f t="shared" si="235"/>
        <v>74.858344397429676</v>
      </c>
      <c r="L443" s="123">
        <f t="shared" si="235"/>
        <v>89.228571178158788</v>
      </c>
      <c r="M443" s="123">
        <f t="shared" si="235"/>
        <v>75.091165275974816</v>
      </c>
      <c r="N443" s="123">
        <f t="shared" si="235"/>
        <v>83.486066076587861</v>
      </c>
      <c r="O443" s="123">
        <f t="shared" si="235"/>
        <v>77.604892721290923</v>
      </c>
      <c r="P443" s="123">
        <f t="shared" si="235"/>
        <v>62.045765188992988</v>
      </c>
      <c r="Q443" s="123">
        <f t="shared" si="235"/>
        <v>61.88095857845186</v>
      </c>
      <c r="R443" s="123">
        <f t="shared" ref="R443:V443" si="236">SUM(R444:R445)</f>
        <v>77.252463781069636</v>
      </c>
      <c r="S443" s="123">
        <f t="shared" si="236"/>
        <v>69.297494130432455</v>
      </c>
      <c r="T443" s="123">
        <f t="shared" si="236"/>
        <v>52.319884613580605</v>
      </c>
      <c r="U443" s="123">
        <f t="shared" si="236"/>
        <v>51.613370737242192</v>
      </c>
      <c r="V443" s="123">
        <f t="shared" si="236"/>
        <v>42.045490662006479</v>
      </c>
      <c r="W443" s="123">
        <f t="shared" ref="W443" si="237">SUM(W444:W445)</f>
        <v>51.416261186857263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82.900645010045906</v>
      </c>
      <c r="F444" s="99">
        <v>113.91978035322025</v>
      </c>
      <c r="G444" s="99">
        <v>94.9553876084764</v>
      </c>
      <c r="H444" s="99">
        <v>90.131720257616635</v>
      </c>
      <c r="I444" s="99">
        <v>70.538114012727391</v>
      </c>
      <c r="J444" s="99">
        <v>79.701992307009036</v>
      </c>
      <c r="K444" s="99">
        <v>74.544532637405609</v>
      </c>
      <c r="L444" s="99">
        <v>88.859787893902435</v>
      </c>
      <c r="M444" s="99">
        <v>74.786158595012537</v>
      </c>
      <c r="N444" s="99">
        <v>83.149582905140889</v>
      </c>
      <c r="O444" s="99">
        <v>77.293682752098789</v>
      </c>
      <c r="P444" s="99">
        <v>61.797301609633777</v>
      </c>
      <c r="Q444" s="99">
        <v>61.633757912169493</v>
      </c>
      <c r="R444" s="99">
        <v>76.948013124742189</v>
      </c>
      <c r="S444" s="99">
        <v>69.027364357216413</v>
      </c>
      <c r="T444" s="99">
        <v>52.116806413337173</v>
      </c>
      <c r="U444" s="99">
        <v>51.415890690735026</v>
      </c>
      <c r="V444" s="99">
        <v>41.884862051573556</v>
      </c>
      <c r="W444" s="99">
        <v>51.221673712630071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0.38041086993392503</v>
      </c>
      <c r="F445" s="99">
        <v>0.5181850583131884</v>
      </c>
      <c r="G445" s="99">
        <v>0.42668293167511473</v>
      </c>
      <c r="H445" s="99">
        <v>0.39550487467613382</v>
      </c>
      <c r="I445" s="99">
        <v>0.30382169354191002</v>
      </c>
      <c r="J445" s="99">
        <v>0.33987372056312121</v>
      </c>
      <c r="K445" s="99">
        <v>0.31381176002406352</v>
      </c>
      <c r="L445" s="99">
        <v>0.36878328425635298</v>
      </c>
      <c r="M445" s="99">
        <v>0.30500668096227534</v>
      </c>
      <c r="N445" s="99">
        <v>0.33648317144697731</v>
      </c>
      <c r="O445" s="99">
        <v>0.31120996919213023</v>
      </c>
      <c r="P445" s="99">
        <v>0.24846357935921323</v>
      </c>
      <c r="Q445" s="99">
        <v>0.24720066628236384</v>
      </c>
      <c r="R445" s="99">
        <v>0.30445065632744867</v>
      </c>
      <c r="S445" s="99">
        <v>0.27012977321604043</v>
      </c>
      <c r="T445" s="99">
        <v>0.20307820024343257</v>
      </c>
      <c r="U445" s="99">
        <v>0.19748004650716647</v>
      </c>
      <c r="V445" s="99">
        <v>0.16062861043292556</v>
      </c>
      <c r="W445" s="99">
        <v>0.19458747422718856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0.65007442400177196</v>
      </c>
      <c r="F446" s="123">
        <f t="shared" si="238"/>
        <v>0.74609990169854568</v>
      </c>
      <c r="G446" s="123">
        <f t="shared" si="238"/>
        <v>0.83382861692427868</v>
      </c>
      <c r="H446" s="123">
        <f t="shared" si="238"/>
        <v>2.0052296874562567</v>
      </c>
      <c r="I446" s="123">
        <f t="shared" si="238"/>
        <v>1.2369151762339403</v>
      </c>
      <c r="J446" s="123">
        <f t="shared" si="238"/>
        <v>1.2382450722042693</v>
      </c>
      <c r="K446" s="123">
        <f t="shared" si="238"/>
        <v>0.87550956028443772</v>
      </c>
      <c r="L446" s="123">
        <f t="shared" si="238"/>
        <v>1.0949421383101692</v>
      </c>
      <c r="M446" s="123">
        <f t="shared" si="238"/>
        <v>0.89670312779738259</v>
      </c>
      <c r="N446" s="123">
        <f t="shared" si="238"/>
        <v>0.80239327467394272</v>
      </c>
      <c r="O446" s="123">
        <f t="shared" si="238"/>
        <v>0.66894801263234871</v>
      </c>
      <c r="P446" s="123">
        <f t="shared" si="238"/>
        <v>0.25520341099894667</v>
      </c>
      <c r="Q446" s="123">
        <f t="shared" si="238"/>
        <v>0.22637767636016093</v>
      </c>
      <c r="R446" s="123">
        <f t="shared" si="238"/>
        <v>0.15947020504072701</v>
      </c>
      <c r="S446" s="123">
        <f t="shared" si="238"/>
        <v>0.28100769680969084</v>
      </c>
      <c r="T446" s="123">
        <f t="shared" si="238"/>
        <v>0.30737004158241249</v>
      </c>
      <c r="U446" s="123">
        <f t="shared" si="238"/>
        <v>0.34865825358219688</v>
      </c>
      <c r="V446" s="123">
        <f t="shared" si="238"/>
        <v>0.49001576748458536</v>
      </c>
      <c r="W446" s="123">
        <f t="shared" si="238"/>
        <v>0.32640792526491208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0.65007442400177196</v>
      </c>
      <c r="F447" s="99">
        <f>RES_hhdet_in_tess!F110</f>
        <v>0.74609990169854568</v>
      </c>
      <c r="G447" s="99">
        <f>RES_hhdet_in_tess!G110</f>
        <v>0.83382861692427868</v>
      </c>
      <c r="H447" s="99">
        <f>RES_hhdet_in_tess!H110</f>
        <v>2.0052296874562567</v>
      </c>
      <c r="I447" s="99">
        <f>RES_hhdet_in_tess!I110</f>
        <v>1.2369151762339403</v>
      </c>
      <c r="J447" s="99">
        <f>RES_hhdet_in_tess!J110</f>
        <v>1.2382450722042693</v>
      </c>
      <c r="K447" s="99">
        <f>RES_hhdet_in_tess!K110</f>
        <v>0.87550956028443772</v>
      </c>
      <c r="L447" s="99">
        <f>RES_hhdet_in_tess!L110</f>
        <v>1.0949421383101692</v>
      </c>
      <c r="M447" s="99">
        <f>RES_hhdet_in_tess!M110</f>
        <v>0.89670312779738259</v>
      </c>
      <c r="N447" s="99">
        <f>RES_hhdet_in_tess!N110</f>
        <v>0.80239327467394272</v>
      </c>
      <c r="O447" s="99">
        <f>RES_hhdet_in_tess!O110</f>
        <v>0.66894801263234871</v>
      </c>
      <c r="P447" s="99">
        <f>RES_hhdet_in_tess!P110</f>
        <v>0.25520341099894667</v>
      </c>
      <c r="Q447" s="99">
        <f>RES_hhdet_in_tess!Q110</f>
        <v>0.22637767636016093</v>
      </c>
      <c r="R447" s="99">
        <f>RES_hhdet_in_tess!R110</f>
        <v>0.15947020504072701</v>
      </c>
      <c r="S447" s="99">
        <f>RES_hhdet_in_tess!S110</f>
        <v>0.28100769680969084</v>
      </c>
      <c r="T447" s="99">
        <f>RES_hhdet_in_tess!T110</f>
        <v>0.30737004158241249</v>
      </c>
      <c r="U447" s="99">
        <f>RES_hhdet_in_tess!U110</f>
        <v>0.34865825358219688</v>
      </c>
      <c r="V447" s="99">
        <f>RES_hhdet_in_tess!V110</f>
        <v>0.49001576748458536</v>
      </c>
      <c r="W447" s="99">
        <f>RES_hhdet_in_tess!W110</f>
        <v>0.32640792526491208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16.642564021466743</v>
      </c>
      <c r="F448" s="123">
        <v>18.662988210416735</v>
      </c>
      <c r="G448" s="123">
        <v>18.040633290738111</v>
      </c>
      <c r="H448" s="123">
        <v>20.650210299583062</v>
      </c>
      <c r="I448" s="123">
        <v>21.142012488924568</v>
      </c>
      <c r="J448" s="123">
        <v>23.183208437377015</v>
      </c>
      <c r="K448" s="123">
        <v>17.777991371028758</v>
      </c>
      <c r="L448" s="123">
        <v>16.866864802197586</v>
      </c>
      <c r="M448" s="123">
        <v>15.897899305182822</v>
      </c>
      <c r="N448" s="123">
        <v>15.87011245512053</v>
      </c>
      <c r="O448" s="123">
        <v>13.815684269119286</v>
      </c>
      <c r="P448" s="123">
        <v>12.680572991483407</v>
      </c>
      <c r="Q448" s="123">
        <v>13.232746806807341</v>
      </c>
      <c r="R448" s="123">
        <v>18.804711778508405</v>
      </c>
      <c r="S448" s="123">
        <v>21.250786828258509</v>
      </c>
      <c r="T448" s="123">
        <v>19.765655613951463</v>
      </c>
      <c r="U448" s="123">
        <v>16.526693116232835</v>
      </c>
      <c r="V448" s="123">
        <v>13.454427571366336</v>
      </c>
      <c r="W448" s="123">
        <v>16.450092792452729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15.022263717056431</v>
      </c>
      <c r="F449" s="99">
        <v>21.094143651391771</v>
      </c>
      <c r="G449" s="99">
        <v>18.849899884919154</v>
      </c>
      <c r="H449" s="99">
        <v>20.388095482679944</v>
      </c>
      <c r="I449" s="99">
        <v>18.739057587347816</v>
      </c>
      <c r="J449" s="99">
        <v>20.961144244894967</v>
      </c>
      <c r="K449" s="99">
        <v>16.681560310152932</v>
      </c>
      <c r="L449" s="99">
        <v>17.121884269219997</v>
      </c>
      <c r="M449" s="99">
        <v>15.341557061939753</v>
      </c>
      <c r="N449" s="99">
        <v>16.425155698231869</v>
      </c>
      <c r="O449" s="99">
        <v>13.339417140184951</v>
      </c>
      <c r="P449" s="99">
        <v>12.90581685017634</v>
      </c>
      <c r="Q449" s="99">
        <v>12.974697026971278</v>
      </c>
      <c r="R449" s="99">
        <v>22.583990776685624</v>
      </c>
      <c r="S449" s="99">
        <v>21.829399376230981</v>
      </c>
      <c r="T449" s="99">
        <v>16.185406008705574</v>
      </c>
      <c r="U449" s="99">
        <v>15.105065772894088</v>
      </c>
      <c r="V449" s="99">
        <v>11.678588261553553</v>
      </c>
      <c r="W449" s="99">
        <v>18.782163425146805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15.032437468055038</v>
      </c>
      <c r="F450" s="99">
        <v>21.096030241635713</v>
      </c>
      <c r="G450" s="99">
        <v>0</v>
      </c>
      <c r="H450" s="99">
        <v>20.393311072130714</v>
      </c>
      <c r="I450" s="99">
        <v>0</v>
      </c>
      <c r="J450" s="99">
        <v>20.972847899917092</v>
      </c>
      <c r="K450" s="99">
        <v>16.685883819415142</v>
      </c>
      <c r="L450" s="99">
        <v>17.130196156511143</v>
      </c>
      <c r="M450" s="99">
        <v>15.346752268318914</v>
      </c>
      <c r="N450" s="99">
        <v>16.429128824737475</v>
      </c>
      <c r="O450" s="99">
        <v>13.339826431132837</v>
      </c>
      <c r="P450" s="99">
        <v>12.926576452489074</v>
      </c>
      <c r="Q450" s="99">
        <v>12.991856446025594</v>
      </c>
      <c r="R450" s="99">
        <v>22.621282016588708</v>
      </c>
      <c r="S450" s="99">
        <v>0</v>
      </c>
      <c r="T450" s="99">
        <v>0</v>
      </c>
      <c r="U450" s="99">
        <v>0</v>
      </c>
      <c r="V450" s="99">
        <v>0</v>
      </c>
      <c r="W450" s="99">
        <v>18.820394157467017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6.3699090955987669</v>
      </c>
      <c r="F451" s="102">
        <v>9.6291663394546259</v>
      </c>
      <c r="G451" s="102">
        <v>0</v>
      </c>
      <c r="H451" s="102">
        <v>9.0412205940910191</v>
      </c>
      <c r="I451" s="102">
        <v>0</v>
      </c>
      <c r="J451" s="102">
        <v>9.2918110355260239</v>
      </c>
      <c r="K451" s="102">
        <v>7.4977656783143232</v>
      </c>
      <c r="L451" s="102">
        <v>7.6592544780970808</v>
      </c>
      <c r="M451" s="102">
        <v>7.1316971613550564</v>
      </c>
      <c r="N451" s="102">
        <v>7.7119158404830621</v>
      </c>
      <c r="O451" s="102">
        <v>6.5226854153786542</v>
      </c>
      <c r="P451" s="102">
        <v>5.6510223241821995</v>
      </c>
      <c r="Q451" s="102">
        <v>5.6041873932838921</v>
      </c>
      <c r="R451" s="102">
        <v>10.016483827860156</v>
      </c>
      <c r="S451" s="102">
        <v>0</v>
      </c>
      <c r="T451" s="102">
        <v>0</v>
      </c>
      <c r="U451" s="102">
        <v>0</v>
      </c>
      <c r="V451" s="102">
        <v>0</v>
      </c>
      <c r="W451" s="102">
        <v>8.6147630144155976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8.6625283724562756</v>
      </c>
      <c r="F452" s="105">
        <v>11.466863902181087</v>
      </c>
      <c r="G452" s="105">
        <v>0</v>
      </c>
      <c r="H452" s="105">
        <v>11.352090478039694</v>
      </c>
      <c r="I452" s="105">
        <v>0</v>
      </c>
      <c r="J452" s="105">
        <v>11.681036864391068</v>
      </c>
      <c r="K452" s="105">
        <v>9.1881181411008175</v>
      </c>
      <c r="L452" s="105">
        <v>9.4709416784140643</v>
      </c>
      <c r="M452" s="105">
        <v>8.2150551069638578</v>
      </c>
      <c r="N452" s="105">
        <v>8.7172129842544166</v>
      </c>
      <c r="O452" s="105">
        <v>6.8171410157541841</v>
      </c>
      <c r="P452" s="105">
        <v>7.2755541283068768</v>
      </c>
      <c r="Q452" s="105">
        <v>7.3876690527417015</v>
      </c>
      <c r="R452" s="105">
        <v>12.604798188728552</v>
      </c>
      <c r="S452" s="105">
        <v>0</v>
      </c>
      <c r="T452" s="105">
        <v>0</v>
      </c>
      <c r="U452" s="105">
        <v>0</v>
      </c>
      <c r="V452" s="105">
        <v>0</v>
      </c>
      <c r="W452" s="105">
        <v>10.20563114305142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17.680504175680657</v>
      </c>
      <c r="F453" s="102">
        <v>17.091441216288608</v>
      </c>
      <c r="G453" s="102">
        <v>17.548080920722786</v>
      </c>
      <c r="H453" s="102">
        <v>20.770827222956843</v>
      </c>
      <c r="I453" s="102">
        <v>22.043041213128159</v>
      </c>
      <c r="J453" s="102">
        <v>24.063309837714129</v>
      </c>
      <c r="K453" s="102">
        <v>18.217188415017937</v>
      </c>
      <c r="L453" s="102">
        <v>16.756414152517628</v>
      </c>
      <c r="M453" s="102">
        <v>16.13772640097682</v>
      </c>
      <c r="N453" s="102">
        <v>15.526944529714831</v>
      </c>
      <c r="O453" s="102">
        <v>14.131004198551745</v>
      </c>
      <c r="P453" s="102">
        <v>12.570836209002648</v>
      </c>
      <c r="Q453" s="102">
        <v>13.281612114890001</v>
      </c>
      <c r="R453" s="102">
        <v>18.37503167344077</v>
      </c>
      <c r="S453" s="102">
        <v>21.114036886055384</v>
      </c>
      <c r="T453" s="102">
        <v>20.420133094532019</v>
      </c>
      <c r="U453" s="102">
        <v>16.886464048690094</v>
      </c>
      <c r="V453" s="102">
        <v>13.860494302296038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17.702557049399669</v>
      </c>
      <c r="F454" s="105">
        <v>17.10538020591629</v>
      </c>
      <c r="G454" s="105">
        <v>17.560191977277981</v>
      </c>
      <c r="H454" s="105">
        <v>20.778044094852664</v>
      </c>
      <c r="I454" s="105">
        <v>22.047754229477849</v>
      </c>
      <c r="J454" s="105">
        <v>24.071678253277987</v>
      </c>
      <c r="K454" s="105">
        <v>18.226316595356405</v>
      </c>
      <c r="L454" s="105">
        <v>16.761176037348601</v>
      </c>
      <c r="M454" s="105">
        <v>16.144465205112866</v>
      </c>
      <c r="N454" s="105">
        <v>15.529100213255475</v>
      </c>
      <c r="O454" s="105">
        <v>14.134706020844877</v>
      </c>
      <c r="P454" s="105">
        <v>12.587484213864085</v>
      </c>
      <c r="Q454" s="105">
        <v>13.311834265449814</v>
      </c>
      <c r="R454" s="105">
        <v>18.418364107056171</v>
      </c>
      <c r="S454" s="105">
        <v>21.149055153582093</v>
      </c>
      <c r="T454" s="105">
        <v>20.437571898037888</v>
      </c>
      <c r="U454" s="105">
        <v>16.895027063081614</v>
      </c>
      <c r="V454" s="105">
        <v>13.849401113853997</v>
      </c>
      <c r="W454" s="105">
        <v>15.881945508334205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7.5299498715331712</v>
      </c>
      <c r="F455" s="99">
        <v>7.7768123186043852</v>
      </c>
      <c r="G455" s="99">
        <v>7.8508738318290643</v>
      </c>
      <c r="H455" s="99">
        <v>9.2001095539097619</v>
      </c>
      <c r="I455" s="99">
        <v>10.864928421950246</v>
      </c>
      <c r="J455" s="99">
        <v>10.688909260560742</v>
      </c>
      <c r="K455" s="99">
        <v>8.2117297353036118</v>
      </c>
      <c r="L455" s="99">
        <v>7.4888871024253136</v>
      </c>
      <c r="M455" s="99">
        <v>7.547533928169651</v>
      </c>
      <c r="N455" s="99">
        <v>7.2905621443635136</v>
      </c>
      <c r="O455" s="99">
        <v>6.944070009251222</v>
      </c>
      <c r="P455" s="99">
        <v>5.4515095277412424</v>
      </c>
      <c r="Q455" s="99">
        <v>5.7422760732172886</v>
      </c>
      <c r="R455" s="99">
        <v>8.0537985548137936</v>
      </c>
      <c r="S455" s="99">
        <v>9.8667652890559499</v>
      </c>
      <c r="T455" s="99">
        <v>8.735143780002959</v>
      </c>
      <c r="U455" s="99">
        <v>7.2864706337673137</v>
      </c>
      <c r="V455" s="99">
        <v>5.5909131886217089</v>
      </c>
      <c r="W455" s="99">
        <v>7.1129543758015981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10.172607177866499</v>
      </c>
      <c r="F456" s="99">
        <v>9.3285678873119018</v>
      </c>
      <c r="G456" s="99">
        <v>9.7093181454489166</v>
      </c>
      <c r="H456" s="99">
        <v>11.577934540942902</v>
      </c>
      <c r="I456" s="99">
        <v>11.1828258075276</v>
      </c>
      <c r="J456" s="99">
        <v>13.382768992717242</v>
      </c>
      <c r="K456" s="99">
        <v>10.014586860052789</v>
      </c>
      <c r="L456" s="99">
        <v>9.2722889349232887</v>
      </c>
      <c r="M456" s="99">
        <v>8.5969312769432129</v>
      </c>
      <c r="N456" s="99">
        <v>8.2385380688919607</v>
      </c>
      <c r="O456" s="99">
        <v>7.1906360115936563</v>
      </c>
      <c r="P456" s="99">
        <v>7.135974686122843</v>
      </c>
      <c r="Q456" s="99">
        <v>7.5695581922325248</v>
      </c>
      <c r="R456" s="99">
        <v>10.364565552242375</v>
      </c>
      <c r="S456" s="99">
        <v>11.282289864526145</v>
      </c>
      <c r="T456" s="99">
        <v>11.702428118034932</v>
      </c>
      <c r="U456" s="99">
        <v>9.6085564293142998</v>
      </c>
      <c r="V456" s="99">
        <v>8.2584879252322878</v>
      </c>
      <c r="W456" s="99">
        <v>8.7689911325326069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7.0312102630232296</v>
      </c>
      <c r="F457" s="123">
        <v>6.8872476945538219</v>
      </c>
      <c r="G457" s="123">
        <v>7.2361161237389213</v>
      </c>
      <c r="H457" s="123">
        <v>8.5841400252073043</v>
      </c>
      <c r="I457" s="123">
        <v>7.922395122204442</v>
      </c>
      <c r="J457" s="123">
        <v>8.934422126637461</v>
      </c>
      <c r="K457" s="123">
        <v>6.6710737019173987</v>
      </c>
      <c r="L457" s="123">
        <v>6.1860348690556934</v>
      </c>
      <c r="M457" s="123">
        <v>5.1101724332993612</v>
      </c>
      <c r="N457" s="123">
        <v>5.2479504590790871</v>
      </c>
      <c r="O457" s="123">
        <v>4.8770048098644798</v>
      </c>
      <c r="P457" s="123">
        <v>4.6036162377118339</v>
      </c>
      <c r="Q457" s="123">
        <v>4.5398997487801669</v>
      </c>
      <c r="R457" s="123">
        <v>6.047400117225191</v>
      </c>
      <c r="S457" s="123">
        <v>6.9550459112341851</v>
      </c>
      <c r="T457" s="123">
        <v>6.1393275934100364</v>
      </c>
      <c r="U457" s="123">
        <v>5.3359976754617326</v>
      </c>
      <c r="V457" s="123">
        <v>4.3396136576172868</v>
      </c>
      <c r="W457" s="123">
        <v>4.9831000116779984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7.0312102630232296</v>
      </c>
      <c r="F459" s="110">
        <v>6.8872476945538219</v>
      </c>
      <c r="G459" s="110">
        <v>7.2361161237389213</v>
      </c>
      <c r="H459" s="110">
        <v>8.5841400252073043</v>
      </c>
      <c r="I459" s="110">
        <v>7.922395122204442</v>
      </c>
      <c r="J459" s="110">
        <v>8.934422126637461</v>
      </c>
      <c r="K459" s="110">
        <v>6.6710737019173987</v>
      </c>
      <c r="L459" s="110">
        <v>6.1860348690556934</v>
      </c>
      <c r="M459" s="110">
        <v>5.1101724332993612</v>
      </c>
      <c r="N459" s="110">
        <v>5.2479504590790871</v>
      </c>
      <c r="O459" s="110">
        <v>4.8770048098644798</v>
      </c>
      <c r="P459" s="110">
        <v>4.6036162377118339</v>
      </c>
      <c r="Q459" s="110">
        <v>4.5398997487801669</v>
      </c>
      <c r="R459" s="110">
        <v>6.047400117225191</v>
      </c>
      <c r="S459" s="110">
        <v>6.9550459112341851</v>
      </c>
      <c r="T459" s="110">
        <v>6.1393275934100364</v>
      </c>
      <c r="U459" s="110">
        <v>5.3359976754617326</v>
      </c>
      <c r="V459" s="110">
        <v>4.3396136576172868</v>
      </c>
      <c r="W459" s="110">
        <v>4.9831000116779984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6181845</v>
      </c>
      <c r="C5" s="120">
        <v>6068019</v>
      </c>
      <c r="D5" s="120">
        <v>5894003</v>
      </c>
      <c r="E5" s="120">
        <v>5672833</v>
      </c>
      <c r="F5" s="120">
        <v>5687378</v>
      </c>
      <c r="G5" s="120">
        <v>5615507</v>
      </c>
      <c r="H5" s="120">
        <v>5409702</v>
      </c>
      <c r="I5" s="120">
        <v>5292651</v>
      </c>
      <c r="J5" s="120">
        <v>5009247</v>
      </c>
      <c r="K5" s="120">
        <v>4879181</v>
      </c>
      <c r="L5" s="120">
        <v>4643872</v>
      </c>
      <c r="M5" s="120">
        <v>4475201</v>
      </c>
      <c r="N5" s="120">
        <v>4418627</v>
      </c>
      <c r="O5" s="120">
        <v>4366975</v>
      </c>
      <c r="P5" s="120">
        <v>4525794</v>
      </c>
      <c r="Q5" s="120">
        <v>4786618</v>
      </c>
      <c r="R5" s="120">
        <v>4849327</v>
      </c>
      <c r="S5" s="120">
        <v>4786167</v>
      </c>
      <c r="T5" s="120">
        <v>4494948</v>
      </c>
      <c r="U5" s="120">
        <v>4334704</v>
      </c>
      <c r="V5" s="120">
        <v>4191962</v>
      </c>
      <c r="W5" s="120">
        <v>4096735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6181845</v>
      </c>
      <c r="C7" s="52">
        <v>6068019</v>
      </c>
      <c r="D7" s="52">
        <v>5894003</v>
      </c>
      <c r="E7" s="52">
        <v>5672833</v>
      </c>
      <c r="F7" s="52">
        <v>5687378</v>
      </c>
      <c r="G7" s="52">
        <v>5615507</v>
      </c>
      <c r="H7" s="52">
        <v>5409702</v>
      </c>
      <c r="I7" s="52">
        <v>5292651</v>
      </c>
      <c r="J7" s="52">
        <v>5009247</v>
      </c>
      <c r="K7" s="52">
        <v>4879181</v>
      </c>
      <c r="L7" s="52">
        <v>4643872</v>
      </c>
      <c r="M7" s="52">
        <v>4475201</v>
      </c>
      <c r="N7" s="52">
        <v>4418627</v>
      </c>
      <c r="O7" s="52">
        <v>4366975</v>
      </c>
      <c r="P7" s="52">
        <v>4525794</v>
      </c>
      <c r="Q7" s="52">
        <v>4786618</v>
      </c>
      <c r="R7" s="52">
        <v>4849327</v>
      </c>
      <c r="S7" s="52">
        <v>4786167</v>
      </c>
      <c r="T7" s="52">
        <v>4494948</v>
      </c>
      <c r="U7" s="52">
        <v>4334704</v>
      </c>
      <c r="V7" s="52">
        <v>4191962</v>
      </c>
      <c r="W7" s="52">
        <v>4096735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115833</v>
      </c>
      <c r="C9" s="52">
        <v>115870</v>
      </c>
      <c r="D9" s="52">
        <v>114956</v>
      </c>
      <c r="E9" s="52">
        <v>112605</v>
      </c>
      <c r="F9" s="52">
        <v>114854</v>
      </c>
      <c r="G9" s="52">
        <v>120138</v>
      </c>
      <c r="H9" s="52">
        <v>135239</v>
      </c>
      <c r="I9" s="52">
        <v>146060</v>
      </c>
      <c r="J9" s="52">
        <v>152554</v>
      </c>
      <c r="K9" s="52">
        <v>153494</v>
      </c>
      <c r="L9" s="52">
        <v>155025</v>
      </c>
      <c r="M9" s="52">
        <v>158313</v>
      </c>
      <c r="N9" s="52">
        <v>162405</v>
      </c>
      <c r="O9" s="52">
        <v>168472</v>
      </c>
      <c r="P9" s="52">
        <v>176430</v>
      </c>
      <c r="Q9" s="52">
        <v>188454</v>
      </c>
      <c r="R9" s="52">
        <v>201476</v>
      </c>
      <c r="S9" s="52">
        <v>212875</v>
      </c>
      <c r="T9" s="52">
        <v>211618</v>
      </c>
      <c r="U9" s="52">
        <v>197339</v>
      </c>
      <c r="V9" s="52">
        <v>178618</v>
      </c>
      <c r="W9" s="52">
        <v>164556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3437937</v>
      </c>
      <c r="C11" s="52">
        <v>3372610</v>
      </c>
      <c r="D11" s="52">
        <v>3275026</v>
      </c>
      <c r="E11" s="52">
        <v>3151509</v>
      </c>
      <c r="F11" s="52">
        <v>3158064</v>
      </c>
      <c r="G11" s="52">
        <v>3115588</v>
      </c>
      <c r="H11" s="52">
        <v>2999257</v>
      </c>
      <c r="I11" s="52">
        <v>2930934</v>
      </c>
      <c r="J11" s="52">
        <v>2771289</v>
      </c>
      <c r="K11" s="52">
        <v>2694763</v>
      </c>
      <c r="L11" s="52">
        <v>2569167</v>
      </c>
      <c r="M11" s="52">
        <v>2437113</v>
      </c>
      <c r="N11" s="52">
        <v>2220418</v>
      </c>
      <c r="O11" s="52">
        <v>2104980</v>
      </c>
      <c r="P11" s="52">
        <v>2069404</v>
      </c>
      <c r="Q11" s="52">
        <v>2123470</v>
      </c>
      <c r="R11" s="52">
        <v>2149548</v>
      </c>
      <c r="S11" s="52">
        <v>2127246</v>
      </c>
      <c r="T11" s="52">
        <v>2005458</v>
      </c>
      <c r="U11" s="52">
        <v>2013266</v>
      </c>
      <c r="V11" s="52">
        <v>2045710</v>
      </c>
      <c r="W11" s="52">
        <v>2176460</v>
      </c>
      <c r="DA11" s="63" t="s">
        <v>1113</v>
      </c>
    </row>
    <row r="12" spans="1:105" ht="12" customHeight="1" x14ac:dyDescent="0.25">
      <c r="A12" s="97" t="s">
        <v>127</v>
      </c>
      <c r="B12" s="52">
        <v>5964</v>
      </c>
      <c r="C12" s="52">
        <v>7270</v>
      </c>
      <c r="D12" s="52">
        <v>8620</v>
      </c>
      <c r="E12" s="52">
        <v>10166</v>
      </c>
      <c r="F12" s="52">
        <v>11668</v>
      </c>
      <c r="G12" s="52">
        <v>13822</v>
      </c>
      <c r="H12" s="52">
        <v>14780</v>
      </c>
      <c r="I12" s="52">
        <v>16267</v>
      </c>
      <c r="J12" s="52">
        <v>17143</v>
      </c>
      <c r="K12" s="52">
        <v>20095</v>
      </c>
      <c r="L12" s="52">
        <v>19690</v>
      </c>
      <c r="M12" s="52">
        <v>20334</v>
      </c>
      <c r="N12" s="52">
        <v>18067</v>
      </c>
      <c r="O12" s="52">
        <v>18419</v>
      </c>
      <c r="P12" s="52">
        <v>24039</v>
      </c>
      <c r="Q12" s="52">
        <v>26156</v>
      </c>
      <c r="R12" s="52">
        <v>28847</v>
      </c>
      <c r="S12" s="52">
        <v>28428</v>
      </c>
      <c r="T12" s="52">
        <v>25755</v>
      </c>
      <c r="U12" s="52">
        <v>29730</v>
      </c>
      <c r="V12" s="52">
        <v>29637</v>
      </c>
      <c r="W12" s="52">
        <v>33818</v>
      </c>
      <c r="DA12" s="63" t="s">
        <v>1114</v>
      </c>
    </row>
    <row r="13" spans="1:105" ht="12" customHeight="1" x14ac:dyDescent="0.25">
      <c r="A13" s="97" t="s">
        <v>122</v>
      </c>
      <c r="B13" s="52">
        <v>2306549</v>
      </c>
      <c r="C13" s="52">
        <v>2191146</v>
      </c>
      <c r="D13" s="52">
        <v>2053336</v>
      </c>
      <c r="E13" s="52">
        <v>1829858</v>
      </c>
      <c r="F13" s="52">
        <v>1802025</v>
      </c>
      <c r="G13" s="52">
        <v>1669552</v>
      </c>
      <c r="H13" s="52">
        <v>1479221</v>
      </c>
      <c r="I13" s="52">
        <v>1342144</v>
      </c>
      <c r="J13" s="52">
        <v>1240241</v>
      </c>
      <c r="K13" s="52">
        <v>1081561</v>
      </c>
      <c r="L13" s="52">
        <v>1008437</v>
      </c>
      <c r="M13" s="52">
        <v>876123</v>
      </c>
      <c r="N13" s="52">
        <v>875331</v>
      </c>
      <c r="O13" s="52">
        <v>793823</v>
      </c>
      <c r="P13" s="52">
        <v>716888</v>
      </c>
      <c r="Q13" s="52">
        <v>637778</v>
      </c>
      <c r="R13" s="52">
        <v>595798</v>
      </c>
      <c r="S13" s="52">
        <v>566831</v>
      </c>
      <c r="T13" s="52">
        <v>499155</v>
      </c>
      <c r="U13" s="52">
        <v>428636</v>
      </c>
      <c r="V13" s="52">
        <v>402874</v>
      </c>
      <c r="W13" s="52">
        <v>337074</v>
      </c>
      <c r="DA13" s="63" t="s">
        <v>1115</v>
      </c>
    </row>
    <row r="14" spans="1:105" ht="12" customHeight="1" x14ac:dyDescent="0.25">
      <c r="A14" s="97" t="s">
        <v>121</v>
      </c>
      <c r="B14" s="52">
        <v>431395</v>
      </c>
      <c r="C14" s="52">
        <v>496993</v>
      </c>
      <c r="D14" s="52">
        <v>557021</v>
      </c>
      <c r="E14" s="52">
        <v>681300</v>
      </c>
      <c r="F14" s="52">
        <v>715621</v>
      </c>
      <c r="G14" s="52">
        <v>816545</v>
      </c>
      <c r="H14" s="52">
        <v>916444</v>
      </c>
      <c r="I14" s="52">
        <v>1003306</v>
      </c>
      <c r="J14" s="52">
        <v>980574</v>
      </c>
      <c r="K14" s="52">
        <v>1082762</v>
      </c>
      <c r="L14" s="52">
        <v>1046578</v>
      </c>
      <c r="M14" s="52">
        <v>1141631</v>
      </c>
      <c r="N14" s="52">
        <v>1304811</v>
      </c>
      <c r="O14" s="52">
        <v>1449753</v>
      </c>
      <c r="P14" s="52">
        <v>1715463</v>
      </c>
      <c r="Q14" s="52">
        <v>1999214</v>
      </c>
      <c r="R14" s="52">
        <v>2075134</v>
      </c>
      <c r="S14" s="52">
        <v>2063662</v>
      </c>
      <c r="T14" s="52">
        <v>1964580</v>
      </c>
      <c r="U14" s="52">
        <v>1863072</v>
      </c>
      <c r="V14" s="52">
        <v>1713741</v>
      </c>
      <c r="W14" s="52">
        <v>1549383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6181845</v>
      </c>
      <c r="C17" s="36">
        <v>6068019</v>
      </c>
      <c r="D17" s="36">
        <v>5894003</v>
      </c>
      <c r="E17" s="36">
        <v>5672833</v>
      </c>
      <c r="F17" s="36">
        <v>5687378</v>
      </c>
      <c r="G17" s="36">
        <v>5615507</v>
      </c>
      <c r="H17" s="36">
        <v>5409702</v>
      </c>
      <c r="I17" s="36">
        <v>5292651</v>
      </c>
      <c r="J17" s="36">
        <v>5009247</v>
      </c>
      <c r="K17" s="36">
        <v>4879181</v>
      </c>
      <c r="L17" s="36">
        <v>4643872</v>
      </c>
      <c r="M17" s="36">
        <v>4475201</v>
      </c>
      <c r="N17" s="36">
        <v>4418627</v>
      </c>
      <c r="O17" s="36">
        <v>4366975</v>
      </c>
      <c r="P17" s="36">
        <v>4525794</v>
      </c>
      <c r="Q17" s="36">
        <v>4786618</v>
      </c>
      <c r="R17" s="36">
        <v>4849327</v>
      </c>
      <c r="S17" s="36">
        <v>4786167</v>
      </c>
      <c r="T17" s="36">
        <v>4494948</v>
      </c>
      <c r="U17" s="36">
        <v>4334704</v>
      </c>
      <c r="V17" s="36">
        <v>4191962</v>
      </c>
      <c r="W17" s="36">
        <v>4096735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482957</v>
      </c>
      <c r="D21" s="52">
        <v>483046</v>
      </c>
      <c r="E21" s="52">
        <v>483663</v>
      </c>
      <c r="F21" s="52">
        <v>485261</v>
      </c>
      <c r="G21" s="52">
        <v>488294</v>
      </c>
      <c r="H21" s="52">
        <v>493419</v>
      </c>
      <c r="I21" s="52">
        <v>501229</v>
      </c>
      <c r="J21" s="52">
        <v>512212</v>
      </c>
      <c r="K21" s="52">
        <v>526852</v>
      </c>
      <c r="L21" s="52">
        <v>545572</v>
      </c>
      <c r="M21" s="52">
        <v>568902</v>
      </c>
      <c r="N21" s="52">
        <v>597317</v>
      </c>
      <c r="O21" s="52">
        <v>534843</v>
      </c>
      <c r="P21" s="52">
        <v>189035</v>
      </c>
      <c r="Q21" s="52">
        <v>236716</v>
      </c>
      <c r="R21" s="52">
        <v>292106</v>
      </c>
      <c r="S21" s="52">
        <v>355856</v>
      </c>
      <c r="T21" s="52">
        <v>354898</v>
      </c>
      <c r="U21" s="52">
        <v>366014</v>
      </c>
      <c r="V21" s="52">
        <v>387654</v>
      </c>
      <c r="W21" s="52">
        <v>364175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18099</v>
      </c>
      <c r="D23" s="52">
        <v>18134</v>
      </c>
      <c r="E23" s="52">
        <v>18380</v>
      </c>
      <c r="F23" s="52">
        <v>19039</v>
      </c>
      <c r="G23" s="52">
        <v>20309</v>
      </c>
      <c r="H23" s="52">
        <v>22435</v>
      </c>
      <c r="I23" s="52">
        <v>14889</v>
      </c>
      <c r="J23" s="52">
        <v>12517</v>
      </c>
      <c r="K23" s="52">
        <v>19272</v>
      </c>
      <c r="L23" s="52">
        <v>20463</v>
      </c>
      <c r="M23" s="52">
        <v>22469</v>
      </c>
      <c r="N23" s="52">
        <v>25580</v>
      </c>
      <c r="O23" s="52">
        <v>32687</v>
      </c>
      <c r="P23" s="52">
        <v>25994</v>
      </c>
      <c r="Q23" s="52">
        <v>21806</v>
      </c>
      <c r="R23" s="52">
        <v>21472</v>
      </c>
      <c r="S23" s="52">
        <v>25015</v>
      </c>
      <c r="T23" s="52">
        <v>27882</v>
      </c>
      <c r="U23" s="52">
        <v>31082</v>
      </c>
      <c r="V23" s="52">
        <v>34488</v>
      </c>
      <c r="W23" s="52">
        <v>35625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268589</v>
      </c>
      <c r="D25" s="52">
        <v>268639</v>
      </c>
      <c r="E25" s="52">
        <v>268976</v>
      </c>
      <c r="F25" s="52">
        <v>269860</v>
      </c>
      <c r="G25" s="52">
        <v>271536</v>
      </c>
      <c r="H25" s="52">
        <v>274364</v>
      </c>
      <c r="I25" s="52">
        <v>292000</v>
      </c>
      <c r="J25" s="52">
        <v>432716</v>
      </c>
      <c r="K25" s="52">
        <v>422655</v>
      </c>
      <c r="L25" s="52">
        <v>428542</v>
      </c>
      <c r="M25" s="52">
        <v>449142</v>
      </c>
      <c r="N25" s="52">
        <v>563495</v>
      </c>
      <c r="O25" s="52">
        <v>390070</v>
      </c>
      <c r="P25" s="52">
        <v>113251</v>
      </c>
      <c r="Q25" s="52">
        <v>104523</v>
      </c>
      <c r="R25" s="52">
        <v>150715</v>
      </c>
      <c r="S25" s="52">
        <v>204341</v>
      </c>
      <c r="T25" s="52">
        <v>316407</v>
      </c>
      <c r="U25" s="52">
        <v>179544</v>
      </c>
      <c r="V25" s="52">
        <v>213061</v>
      </c>
      <c r="W25" s="52">
        <v>209711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466</v>
      </c>
      <c r="D26" s="52">
        <v>466</v>
      </c>
      <c r="E26" s="52">
        <v>469</v>
      </c>
      <c r="F26" s="52">
        <v>477</v>
      </c>
      <c r="G26" s="52">
        <v>495</v>
      </c>
      <c r="H26" s="52">
        <v>521</v>
      </c>
      <c r="I26" s="52">
        <v>630</v>
      </c>
      <c r="J26" s="52">
        <v>1383</v>
      </c>
      <c r="K26" s="52">
        <v>1664</v>
      </c>
      <c r="L26" s="52">
        <v>1992</v>
      </c>
      <c r="M26" s="52">
        <v>2333</v>
      </c>
      <c r="N26" s="52">
        <v>3044</v>
      </c>
      <c r="O26" s="52">
        <v>3013</v>
      </c>
      <c r="P26" s="52">
        <v>861</v>
      </c>
      <c r="Q26" s="52">
        <v>1070</v>
      </c>
      <c r="R26" s="52">
        <v>1576</v>
      </c>
      <c r="S26" s="52">
        <v>2129</v>
      </c>
      <c r="T26" s="52">
        <v>2673</v>
      </c>
      <c r="U26" s="52">
        <v>2041</v>
      </c>
      <c r="V26" s="52">
        <v>2300</v>
      </c>
      <c r="W26" s="52">
        <v>2440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360398</v>
      </c>
      <c r="D27" s="52">
        <v>360878</v>
      </c>
      <c r="E27" s="52">
        <v>364183</v>
      </c>
      <c r="F27" s="52">
        <v>372813</v>
      </c>
      <c r="G27" s="52">
        <v>388978</v>
      </c>
      <c r="H27" s="52">
        <v>416146</v>
      </c>
      <c r="I27" s="52">
        <v>242150</v>
      </c>
      <c r="J27" s="52">
        <v>165685</v>
      </c>
      <c r="K27" s="52">
        <v>238682</v>
      </c>
      <c r="L27" s="52">
        <v>227841</v>
      </c>
      <c r="M27" s="52">
        <v>221048</v>
      </c>
      <c r="N27" s="52">
        <v>240260</v>
      </c>
      <c r="O27" s="52">
        <v>182895</v>
      </c>
      <c r="P27" s="52">
        <v>120310</v>
      </c>
      <c r="Q27" s="52">
        <v>105744</v>
      </c>
      <c r="R27" s="52">
        <v>103160</v>
      </c>
      <c r="S27" s="52">
        <v>116709</v>
      </c>
      <c r="T27" s="52">
        <v>123001</v>
      </c>
      <c r="U27" s="52">
        <v>118684</v>
      </c>
      <c r="V27" s="52">
        <v>119227</v>
      </c>
      <c r="W27" s="52">
        <v>65800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67405</v>
      </c>
      <c r="D28" s="52">
        <v>67666</v>
      </c>
      <c r="E28" s="52">
        <v>69472</v>
      </c>
      <c r="F28" s="52">
        <v>74466</v>
      </c>
      <c r="G28" s="52">
        <v>84615</v>
      </c>
      <c r="H28" s="52">
        <v>101522</v>
      </c>
      <c r="I28" s="52">
        <v>87603</v>
      </c>
      <c r="J28" s="52">
        <v>105956</v>
      </c>
      <c r="K28" s="52">
        <v>153512</v>
      </c>
      <c r="L28" s="52">
        <v>161673</v>
      </c>
      <c r="M28" s="52">
        <v>173337</v>
      </c>
      <c r="N28" s="52">
        <v>156856</v>
      </c>
      <c r="O28" s="52">
        <v>187779</v>
      </c>
      <c r="P28" s="52">
        <v>165086</v>
      </c>
      <c r="Q28" s="52">
        <v>189661</v>
      </c>
      <c r="R28" s="52">
        <v>198544</v>
      </c>
      <c r="S28" s="52">
        <v>248916</v>
      </c>
      <c r="T28" s="52">
        <v>242092</v>
      </c>
      <c r="U28" s="52">
        <v>334383</v>
      </c>
      <c r="V28" s="52">
        <v>348833</v>
      </c>
      <c r="W28" s="52">
        <v>358612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965913</v>
      </c>
      <c r="D31" s="36">
        <v>967578</v>
      </c>
      <c r="E31" s="36">
        <v>979111</v>
      </c>
      <c r="F31" s="36">
        <v>1009863</v>
      </c>
      <c r="G31" s="36">
        <v>1069302</v>
      </c>
      <c r="H31" s="36">
        <v>1168862</v>
      </c>
      <c r="I31" s="36">
        <v>740659</v>
      </c>
      <c r="J31" s="36">
        <v>721493</v>
      </c>
      <c r="K31" s="36">
        <v>844705</v>
      </c>
      <c r="L31" s="36">
        <v>856831</v>
      </c>
      <c r="M31" s="36">
        <v>895473</v>
      </c>
      <c r="N31" s="36">
        <v>962239</v>
      </c>
      <c r="O31" s="36">
        <v>858217</v>
      </c>
      <c r="P31" s="36">
        <v>499317</v>
      </c>
      <c r="Q31" s="36">
        <v>576598</v>
      </c>
      <c r="R31" s="36">
        <v>623328</v>
      </c>
      <c r="S31" s="36">
        <v>747770</v>
      </c>
      <c r="T31" s="36">
        <v>753548</v>
      </c>
      <c r="U31" s="36">
        <v>798355</v>
      </c>
      <c r="V31" s="36">
        <v>828410</v>
      </c>
      <c r="W31" s="36">
        <v>755391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369131</v>
      </c>
      <c r="D35" s="52">
        <v>309030</v>
      </c>
      <c r="E35" s="52">
        <v>262493</v>
      </c>
      <c r="F35" s="52">
        <v>499806</v>
      </c>
      <c r="G35" s="52">
        <v>416423</v>
      </c>
      <c r="H35" s="52">
        <v>287614</v>
      </c>
      <c r="I35" s="52">
        <v>384178</v>
      </c>
      <c r="J35" s="52">
        <v>228808</v>
      </c>
      <c r="K35" s="52">
        <v>396786</v>
      </c>
      <c r="L35" s="52">
        <v>310263</v>
      </c>
      <c r="M35" s="52">
        <v>400231</v>
      </c>
      <c r="N35" s="52">
        <v>540743</v>
      </c>
      <c r="O35" s="52">
        <v>483191</v>
      </c>
      <c r="P35" s="52">
        <v>347854</v>
      </c>
      <c r="Q35" s="52">
        <v>497540</v>
      </c>
      <c r="R35" s="52">
        <v>354815</v>
      </c>
      <c r="S35" s="52">
        <v>292696</v>
      </c>
      <c r="T35" s="52">
        <v>63679</v>
      </c>
      <c r="U35" s="52">
        <v>205770</v>
      </c>
      <c r="V35" s="52">
        <v>244912</v>
      </c>
      <c r="W35" s="52">
        <v>268948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18136</v>
      </c>
      <c r="D37" s="52">
        <v>17220</v>
      </c>
      <c r="E37" s="52">
        <v>16029</v>
      </c>
      <c r="F37" s="52">
        <v>21288</v>
      </c>
      <c r="G37" s="52">
        <v>25593</v>
      </c>
      <c r="H37" s="52">
        <v>37536</v>
      </c>
      <c r="I37" s="52">
        <v>25710</v>
      </c>
      <c r="J37" s="52">
        <v>19011</v>
      </c>
      <c r="K37" s="52">
        <v>20212</v>
      </c>
      <c r="L37" s="52">
        <v>21994</v>
      </c>
      <c r="M37" s="52">
        <v>25757</v>
      </c>
      <c r="N37" s="52">
        <v>29672</v>
      </c>
      <c r="O37" s="52">
        <v>38754</v>
      </c>
      <c r="P37" s="52">
        <v>33952</v>
      </c>
      <c r="Q37" s="52">
        <v>33830</v>
      </c>
      <c r="R37" s="52">
        <v>34494</v>
      </c>
      <c r="S37" s="52">
        <v>36414</v>
      </c>
      <c r="T37" s="52">
        <v>26625</v>
      </c>
      <c r="U37" s="52">
        <v>16803</v>
      </c>
      <c r="V37" s="52">
        <v>15767</v>
      </c>
      <c r="W37" s="52">
        <v>21563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203262</v>
      </c>
      <c r="D39" s="52">
        <v>171055</v>
      </c>
      <c r="E39" s="52">
        <v>145459</v>
      </c>
      <c r="F39" s="52">
        <v>276415</v>
      </c>
      <c r="G39" s="52">
        <v>229060</v>
      </c>
      <c r="H39" s="52">
        <v>158033</v>
      </c>
      <c r="I39" s="52">
        <v>223677</v>
      </c>
      <c r="J39" s="52">
        <v>273071</v>
      </c>
      <c r="K39" s="52">
        <v>346129</v>
      </c>
      <c r="L39" s="52">
        <v>302946</v>
      </c>
      <c r="M39" s="52">
        <v>317088</v>
      </c>
      <c r="N39" s="52">
        <v>346800</v>
      </c>
      <c r="O39" s="52">
        <v>274632</v>
      </c>
      <c r="P39" s="52">
        <v>77675</v>
      </c>
      <c r="Q39" s="52">
        <v>158589</v>
      </c>
      <c r="R39" s="52">
        <v>176793</v>
      </c>
      <c r="S39" s="52">
        <v>182039</v>
      </c>
      <c r="T39" s="52">
        <v>194619</v>
      </c>
      <c r="U39" s="52">
        <v>187352</v>
      </c>
      <c r="V39" s="52">
        <v>245505</v>
      </c>
      <c r="W39" s="52">
        <v>340461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1772</v>
      </c>
      <c r="D40" s="52">
        <v>1816</v>
      </c>
      <c r="E40" s="52">
        <v>2015</v>
      </c>
      <c r="F40" s="52">
        <v>1979</v>
      </c>
      <c r="G40" s="52">
        <v>2649</v>
      </c>
      <c r="H40" s="52">
        <v>1479</v>
      </c>
      <c r="I40" s="52">
        <v>2117</v>
      </c>
      <c r="J40" s="52">
        <v>2259</v>
      </c>
      <c r="K40" s="52">
        <v>4616</v>
      </c>
      <c r="L40" s="52">
        <v>1587</v>
      </c>
      <c r="M40" s="52">
        <v>2977</v>
      </c>
      <c r="N40" s="52">
        <v>777</v>
      </c>
      <c r="O40" s="52">
        <v>3365</v>
      </c>
      <c r="P40" s="52">
        <v>6481</v>
      </c>
      <c r="Q40" s="52">
        <v>3187</v>
      </c>
      <c r="R40" s="52">
        <v>4267</v>
      </c>
      <c r="S40" s="52">
        <v>1710</v>
      </c>
      <c r="T40" s="52">
        <v>0</v>
      </c>
      <c r="U40" s="52">
        <v>6016</v>
      </c>
      <c r="V40" s="52">
        <v>2207</v>
      </c>
      <c r="W40" s="52">
        <v>6621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244995</v>
      </c>
      <c r="D41" s="52">
        <v>223068</v>
      </c>
      <c r="E41" s="52">
        <v>140705</v>
      </c>
      <c r="F41" s="52">
        <v>344980</v>
      </c>
      <c r="G41" s="52">
        <v>256505</v>
      </c>
      <c r="H41" s="52">
        <v>225815</v>
      </c>
      <c r="I41" s="52">
        <v>105073</v>
      </c>
      <c r="J41" s="52">
        <v>63782</v>
      </c>
      <c r="K41" s="52">
        <v>80002</v>
      </c>
      <c r="L41" s="52">
        <v>154717</v>
      </c>
      <c r="M41" s="52">
        <v>88734</v>
      </c>
      <c r="N41" s="52">
        <v>239468</v>
      </c>
      <c r="O41" s="52">
        <v>101387</v>
      </c>
      <c r="P41" s="52">
        <v>43375</v>
      </c>
      <c r="Q41" s="52">
        <v>26634</v>
      </c>
      <c r="R41" s="52">
        <v>61180</v>
      </c>
      <c r="S41" s="52">
        <v>87742</v>
      </c>
      <c r="T41" s="52">
        <v>55325</v>
      </c>
      <c r="U41" s="52">
        <v>48165</v>
      </c>
      <c r="V41" s="52">
        <v>93465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133003</v>
      </c>
      <c r="D42" s="52">
        <v>127694</v>
      </c>
      <c r="E42" s="52">
        <v>193751</v>
      </c>
      <c r="F42" s="52">
        <v>108787</v>
      </c>
      <c r="G42" s="52">
        <v>185539</v>
      </c>
      <c r="H42" s="52">
        <v>201421</v>
      </c>
      <c r="I42" s="52">
        <v>174465</v>
      </c>
      <c r="J42" s="52">
        <v>83224</v>
      </c>
      <c r="K42" s="52">
        <v>255700</v>
      </c>
      <c r="L42" s="52">
        <v>125489</v>
      </c>
      <c r="M42" s="52">
        <v>268390</v>
      </c>
      <c r="N42" s="52">
        <v>320036</v>
      </c>
      <c r="O42" s="52">
        <v>332721</v>
      </c>
      <c r="P42" s="52">
        <v>430796</v>
      </c>
      <c r="Q42" s="52">
        <v>473412</v>
      </c>
      <c r="R42" s="52">
        <v>274464</v>
      </c>
      <c r="S42" s="52">
        <v>237444</v>
      </c>
      <c r="T42" s="52">
        <v>143010</v>
      </c>
      <c r="U42" s="52">
        <v>232875</v>
      </c>
      <c r="V42" s="52">
        <v>199502</v>
      </c>
      <c r="W42" s="52">
        <v>194254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852087</v>
      </c>
      <c r="D45" s="36">
        <v>793562</v>
      </c>
      <c r="E45" s="36">
        <v>757941</v>
      </c>
      <c r="F45" s="36">
        <v>1024408</v>
      </c>
      <c r="G45" s="36">
        <v>997431</v>
      </c>
      <c r="H45" s="36">
        <v>963057</v>
      </c>
      <c r="I45" s="36">
        <v>623608</v>
      </c>
      <c r="J45" s="36">
        <v>438089</v>
      </c>
      <c r="K45" s="36">
        <v>714639</v>
      </c>
      <c r="L45" s="36">
        <v>621522</v>
      </c>
      <c r="M45" s="36">
        <v>726802</v>
      </c>
      <c r="N45" s="36">
        <v>905665</v>
      </c>
      <c r="O45" s="36">
        <v>806565</v>
      </c>
      <c r="P45" s="36">
        <v>658136</v>
      </c>
      <c r="Q45" s="36">
        <v>837422</v>
      </c>
      <c r="R45" s="36">
        <v>686037</v>
      </c>
      <c r="S45" s="36">
        <v>684610</v>
      </c>
      <c r="T45" s="36">
        <v>462329</v>
      </c>
      <c r="U45" s="36">
        <v>638111</v>
      </c>
      <c r="V45" s="36">
        <v>685668</v>
      </c>
      <c r="W45" s="36">
        <v>660164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120158</v>
      </c>
      <c r="D49" s="52">
        <v>103622</v>
      </c>
      <c r="E49" s="52">
        <v>86185</v>
      </c>
      <c r="F49" s="52">
        <v>159021</v>
      </c>
      <c r="G49" s="52">
        <v>130685</v>
      </c>
      <c r="H49" s="52">
        <v>101680</v>
      </c>
      <c r="I49" s="52">
        <v>128065</v>
      </c>
      <c r="J49" s="52">
        <v>80946</v>
      </c>
      <c r="K49" s="52">
        <v>110445</v>
      </c>
      <c r="L49" s="52">
        <v>91302</v>
      </c>
      <c r="M49" s="52">
        <v>112043</v>
      </c>
      <c r="N49" s="52">
        <v>143352</v>
      </c>
      <c r="O49" s="52">
        <v>119006</v>
      </c>
      <c r="P49" s="52">
        <v>191887</v>
      </c>
      <c r="Q49" s="52">
        <v>260750</v>
      </c>
      <c r="R49" s="52">
        <v>139546</v>
      </c>
      <c r="S49" s="52">
        <v>101960</v>
      </c>
      <c r="T49" s="52">
        <v>21007</v>
      </c>
      <c r="U49" s="52">
        <v>61647</v>
      </c>
      <c r="V49" s="52">
        <v>69105</v>
      </c>
      <c r="W49" s="52">
        <v>67872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197</v>
      </c>
      <c r="D51" s="52">
        <v>121</v>
      </c>
      <c r="E51" s="52">
        <v>1768</v>
      </c>
      <c r="F51" s="52">
        <v>7146</v>
      </c>
      <c r="G51" s="52">
        <v>6159</v>
      </c>
      <c r="H51" s="52">
        <v>7734</v>
      </c>
      <c r="I51" s="52">
        <v>8542</v>
      </c>
      <c r="J51" s="52">
        <v>5070</v>
      </c>
      <c r="K51" s="52">
        <v>5161</v>
      </c>
      <c r="L51" s="52">
        <v>4640</v>
      </c>
      <c r="M51" s="52">
        <v>4639</v>
      </c>
      <c r="N51" s="52">
        <v>5451</v>
      </c>
      <c r="O51" s="52">
        <v>4191</v>
      </c>
      <c r="P51" s="52">
        <v>2656</v>
      </c>
      <c r="Q51" s="52">
        <v>3405</v>
      </c>
      <c r="R51" s="52">
        <v>1088</v>
      </c>
      <c r="S51" s="52">
        <v>1501</v>
      </c>
      <c r="T51" s="52">
        <v>318</v>
      </c>
      <c r="U51" s="52">
        <v>1073</v>
      </c>
      <c r="V51" s="52">
        <v>1818</v>
      </c>
      <c r="W51" s="52">
        <v>1134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4025</v>
      </c>
      <c r="D53" s="52">
        <v>5823</v>
      </c>
      <c r="E53" s="52">
        <v>5272</v>
      </c>
      <c r="F53" s="52">
        <v>17158</v>
      </c>
      <c r="G53" s="52">
        <v>13429</v>
      </c>
      <c r="H53" s="52">
        <v>7553</v>
      </c>
      <c r="I53" s="52">
        <v>48064</v>
      </c>
      <c r="J53" s="52">
        <v>45245</v>
      </c>
      <c r="K53" s="52">
        <v>44477</v>
      </c>
      <c r="L53" s="52">
        <v>37646</v>
      </c>
      <c r="M53" s="52">
        <v>41525</v>
      </c>
      <c r="N53" s="52">
        <v>37464</v>
      </c>
      <c r="O53" s="52">
        <v>36192</v>
      </c>
      <c r="P53" s="52">
        <v>13730</v>
      </c>
      <c r="Q53" s="52">
        <v>40374</v>
      </c>
      <c r="R53" s="52">
        <v>32012</v>
      </c>
      <c r="S53" s="52">
        <v>22941</v>
      </c>
      <c r="T53" s="52">
        <v>5592</v>
      </c>
      <c r="U53" s="52">
        <v>15068</v>
      </c>
      <c r="V53" s="52">
        <v>21268</v>
      </c>
      <c r="W53" s="52">
        <v>34695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35</v>
      </c>
      <c r="D54" s="52">
        <v>62</v>
      </c>
      <c r="E54" s="52">
        <v>73</v>
      </c>
      <c r="F54" s="52">
        <v>123</v>
      </c>
      <c r="G54" s="52">
        <v>155</v>
      </c>
      <c r="H54" s="52">
        <v>71</v>
      </c>
      <c r="I54" s="52">
        <v>455</v>
      </c>
      <c r="J54" s="52">
        <v>375</v>
      </c>
      <c r="K54" s="52">
        <v>593</v>
      </c>
      <c r="L54" s="52">
        <v>198</v>
      </c>
      <c r="M54" s="52">
        <v>390</v>
      </c>
      <c r="N54" s="52">
        <v>85</v>
      </c>
      <c r="O54" s="52">
        <v>444</v>
      </c>
      <c r="P54" s="52">
        <v>1146</v>
      </c>
      <c r="Q54" s="52">
        <v>812</v>
      </c>
      <c r="R54" s="52">
        <v>773</v>
      </c>
      <c r="S54" s="52">
        <v>216</v>
      </c>
      <c r="T54" s="52">
        <v>0</v>
      </c>
      <c r="U54" s="52">
        <v>484</v>
      </c>
      <c r="V54" s="52">
        <v>191</v>
      </c>
      <c r="W54" s="52">
        <v>675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75248</v>
      </c>
      <c r="D55" s="52">
        <v>62156</v>
      </c>
      <c r="E55" s="52">
        <v>34009</v>
      </c>
      <c r="F55" s="52">
        <v>107759</v>
      </c>
      <c r="G55" s="52">
        <v>67950</v>
      </c>
      <c r="H55" s="52">
        <v>49713</v>
      </c>
      <c r="I55" s="52">
        <v>29900</v>
      </c>
      <c r="J55" s="52">
        <v>15328</v>
      </c>
      <c r="K55" s="52">
        <v>15580</v>
      </c>
      <c r="L55" s="52">
        <v>29517</v>
      </c>
      <c r="M55" s="52">
        <v>17425</v>
      </c>
      <c r="N55" s="52">
        <v>45283</v>
      </c>
      <c r="O55" s="52">
        <v>19238</v>
      </c>
      <c r="P55" s="52">
        <v>16193</v>
      </c>
      <c r="Q55" s="52">
        <v>11696</v>
      </c>
      <c r="R55" s="52">
        <v>19461</v>
      </c>
      <c r="S55" s="52">
        <v>21262</v>
      </c>
      <c r="T55" s="52">
        <v>4300</v>
      </c>
      <c r="U55" s="52">
        <v>7900</v>
      </c>
      <c r="V55" s="52">
        <v>15200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40850</v>
      </c>
      <c r="D56" s="52">
        <v>35581</v>
      </c>
      <c r="E56" s="52">
        <v>46831</v>
      </c>
      <c r="F56" s="52">
        <v>33981</v>
      </c>
      <c r="G56" s="52">
        <v>49151</v>
      </c>
      <c r="H56" s="52">
        <v>44343</v>
      </c>
      <c r="I56" s="52">
        <v>49646</v>
      </c>
      <c r="J56" s="52">
        <v>19998</v>
      </c>
      <c r="K56" s="52">
        <v>49795</v>
      </c>
      <c r="L56" s="52">
        <v>23941</v>
      </c>
      <c r="M56" s="52">
        <v>52703</v>
      </c>
      <c r="N56" s="52">
        <v>60520</v>
      </c>
      <c r="O56" s="52">
        <v>63132</v>
      </c>
      <c r="P56" s="52">
        <v>160818</v>
      </c>
      <c r="Q56" s="52">
        <v>207868</v>
      </c>
      <c r="R56" s="52">
        <v>87300</v>
      </c>
      <c r="S56" s="52">
        <v>57541</v>
      </c>
      <c r="T56" s="52">
        <v>11115</v>
      </c>
      <c r="U56" s="52">
        <v>38195</v>
      </c>
      <c r="V56" s="52">
        <v>32446</v>
      </c>
      <c r="W56" s="52">
        <v>32502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120158</v>
      </c>
      <c r="D59" s="36">
        <v>103622</v>
      </c>
      <c r="E59" s="36">
        <v>86185</v>
      </c>
      <c r="F59" s="36">
        <v>159021</v>
      </c>
      <c r="G59" s="36">
        <v>130685</v>
      </c>
      <c r="H59" s="36">
        <v>101680</v>
      </c>
      <c r="I59" s="36">
        <v>128065</v>
      </c>
      <c r="J59" s="36">
        <v>80946</v>
      </c>
      <c r="K59" s="36">
        <v>110445</v>
      </c>
      <c r="L59" s="36">
        <v>91302</v>
      </c>
      <c r="M59" s="36">
        <v>112043</v>
      </c>
      <c r="N59" s="36">
        <v>143352</v>
      </c>
      <c r="O59" s="36">
        <v>119006</v>
      </c>
      <c r="P59" s="36">
        <v>191887</v>
      </c>
      <c r="Q59" s="36">
        <v>260750</v>
      </c>
      <c r="R59" s="36">
        <v>139546</v>
      </c>
      <c r="S59" s="36">
        <v>101960</v>
      </c>
      <c r="T59" s="36">
        <v>21007</v>
      </c>
      <c r="U59" s="36">
        <v>61647</v>
      </c>
      <c r="V59" s="36">
        <v>69105</v>
      </c>
      <c r="W59" s="36">
        <v>67872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248973</v>
      </c>
      <c r="D63" s="52">
        <v>205408</v>
      </c>
      <c r="E63" s="52">
        <v>176308</v>
      </c>
      <c r="F63" s="52">
        <v>340785</v>
      </c>
      <c r="G63" s="52">
        <v>285738</v>
      </c>
      <c r="H63" s="52">
        <v>185934</v>
      </c>
      <c r="I63" s="52">
        <v>256113</v>
      </c>
      <c r="J63" s="52">
        <v>147862</v>
      </c>
      <c r="K63" s="52">
        <v>286341</v>
      </c>
      <c r="L63" s="52">
        <v>218961</v>
      </c>
      <c r="M63" s="52">
        <v>288188</v>
      </c>
      <c r="N63" s="52">
        <v>397391</v>
      </c>
      <c r="O63" s="52">
        <v>364185</v>
      </c>
      <c r="P63" s="52">
        <v>155967</v>
      </c>
      <c r="Q63" s="52">
        <v>236790</v>
      </c>
      <c r="R63" s="52">
        <v>215269</v>
      </c>
      <c r="S63" s="52">
        <v>190736</v>
      </c>
      <c r="T63" s="52">
        <v>42672</v>
      </c>
      <c r="U63" s="52">
        <v>144123</v>
      </c>
      <c r="V63" s="52">
        <v>175807</v>
      </c>
      <c r="W63" s="52">
        <v>201076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17939</v>
      </c>
      <c r="D65" s="52">
        <v>17099</v>
      </c>
      <c r="E65" s="52">
        <v>14261</v>
      </c>
      <c r="F65" s="52">
        <v>14142</v>
      </c>
      <c r="G65" s="52">
        <v>19434</v>
      </c>
      <c r="H65" s="52">
        <v>29802</v>
      </c>
      <c r="I65" s="52">
        <v>17168</v>
      </c>
      <c r="J65" s="52">
        <v>13941</v>
      </c>
      <c r="K65" s="52">
        <v>15051</v>
      </c>
      <c r="L65" s="52">
        <v>17354</v>
      </c>
      <c r="M65" s="52">
        <v>21118</v>
      </c>
      <c r="N65" s="52">
        <v>24221</v>
      </c>
      <c r="O65" s="52">
        <v>34563</v>
      </c>
      <c r="P65" s="52">
        <v>31296</v>
      </c>
      <c r="Q65" s="52">
        <v>30425</v>
      </c>
      <c r="R65" s="52">
        <v>33406</v>
      </c>
      <c r="S65" s="52">
        <v>34913</v>
      </c>
      <c r="T65" s="52">
        <v>26307</v>
      </c>
      <c r="U65" s="52">
        <v>15730</v>
      </c>
      <c r="V65" s="52">
        <v>13949</v>
      </c>
      <c r="W65" s="52">
        <v>20429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199237</v>
      </c>
      <c r="D67" s="52">
        <f t="shared" si="0"/>
        <v>165232</v>
      </c>
      <c r="E67" s="52">
        <f t="shared" si="0"/>
        <v>140187</v>
      </c>
      <c r="F67" s="52">
        <f t="shared" si="0"/>
        <v>259257</v>
      </c>
      <c r="G67" s="52">
        <f t="shared" si="0"/>
        <v>215631</v>
      </c>
      <c r="H67" s="52">
        <f t="shared" si="0"/>
        <v>150480</v>
      </c>
      <c r="I67" s="52">
        <f t="shared" si="0"/>
        <v>175613</v>
      </c>
      <c r="J67" s="52">
        <f t="shared" si="0"/>
        <v>227826</v>
      </c>
      <c r="K67" s="52">
        <f t="shared" si="0"/>
        <v>301652</v>
      </c>
      <c r="L67" s="52">
        <f t="shared" si="0"/>
        <v>265300</v>
      </c>
      <c r="M67" s="52">
        <f t="shared" si="0"/>
        <v>275563</v>
      </c>
      <c r="N67" s="52">
        <f t="shared" si="0"/>
        <v>309336</v>
      </c>
      <c r="O67" s="52">
        <f t="shared" si="0"/>
        <v>238440</v>
      </c>
      <c r="P67" s="52">
        <f t="shared" si="0"/>
        <v>63945</v>
      </c>
      <c r="Q67" s="52">
        <f t="shared" si="0"/>
        <v>118215</v>
      </c>
      <c r="R67" s="52">
        <f t="shared" ref="R67:V67" si="1">R39-R53</f>
        <v>144781</v>
      </c>
      <c r="S67" s="52">
        <f t="shared" si="1"/>
        <v>159098</v>
      </c>
      <c r="T67" s="52">
        <f t="shared" si="1"/>
        <v>189027</v>
      </c>
      <c r="U67" s="52">
        <f t="shared" si="1"/>
        <v>172284</v>
      </c>
      <c r="V67" s="52">
        <f t="shared" si="1"/>
        <v>224237</v>
      </c>
      <c r="W67" s="52">
        <f t="shared" ref="W67" si="2">W39-W53</f>
        <v>305766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1737</v>
      </c>
      <c r="D68" s="52">
        <f t="shared" si="3"/>
        <v>1754</v>
      </c>
      <c r="E68" s="52">
        <f t="shared" si="3"/>
        <v>1942</v>
      </c>
      <c r="F68" s="52">
        <f t="shared" si="3"/>
        <v>1856</v>
      </c>
      <c r="G68" s="52">
        <f t="shared" si="3"/>
        <v>2494</v>
      </c>
      <c r="H68" s="52">
        <f t="shared" si="3"/>
        <v>1408</v>
      </c>
      <c r="I68" s="52">
        <f t="shared" si="3"/>
        <v>1662</v>
      </c>
      <c r="J68" s="52">
        <f t="shared" si="3"/>
        <v>1884</v>
      </c>
      <c r="K68" s="52">
        <f t="shared" si="3"/>
        <v>4023</v>
      </c>
      <c r="L68" s="52">
        <f t="shared" si="3"/>
        <v>1389</v>
      </c>
      <c r="M68" s="52">
        <f t="shared" si="3"/>
        <v>2587</v>
      </c>
      <c r="N68" s="52">
        <f t="shared" si="3"/>
        <v>692</v>
      </c>
      <c r="O68" s="52">
        <f t="shared" si="3"/>
        <v>2921</v>
      </c>
      <c r="P68" s="52">
        <f t="shared" si="3"/>
        <v>5335</v>
      </c>
      <c r="Q68" s="52">
        <f t="shared" si="3"/>
        <v>2375</v>
      </c>
      <c r="R68" s="52">
        <f t="shared" ref="R68:V68" si="4">R40-R54</f>
        <v>3494</v>
      </c>
      <c r="S68" s="52">
        <f t="shared" si="4"/>
        <v>1494</v>
      </c>
      <c r="T68" s="52">
        <f t="shared" si="4"/>
        <v>0</v>
      </c>
      <c r="U68" s="52">
        <f t="shared" si="4"/>
        <v>5532</v>
      </c>
      <c r="V68" s="52">
        <f t="shared" si="4"/>
        <v>2016</v>
      </c>
      <c r="W68" s="52">
        <f t="shared" ref="W68" si="5">W40-W54</f>
        <v>5946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169747</v>
      </c>
      <c r="D69" s="52">
        <f t="shared" si="6"/>
        <v>160912</v>
      </c>
      <c r="E69" s="52">
        <f t="shared" si="6"/>
        <v>106696</v>
      </c>
      <c r="F69" s="52">
        <f t="shared" si="6"/>
        <v>237221</v>
      </c>
      <c r="G69" s="52">
        <f t="shared" si="6"/>
        <v>188555</v>
      </c>
      <c r="H69" s="52">
        <f t="shared" si="6"/>
        <v>176102</v>
      </c>
      <c r="I69" s="52">
        <f t="shared" si="6"/>
        <v>75173</v>
      </c>
      <c r="J69" s="52">
        <f t="shared" si="6"/>
        <v>48454</v>
      </c>
      <c r="K69" s="52">
        <f t="shared" si="6"/>
        <v>64422</v>
      </c>
      <c r="L69" s="52">
        <f t="shared" si="6"/>
        <v>125200</v>
      </c>
      <c r="M69" s="52">
        <f t="shared" si="6"/>
        <v>71309</v>
      </c>
      <c r="N69" s="52">
        <f t="shared" si="6"/>
        <v>194185</v>
      </c>
      <c r="O69" s="52">
        <f t="shared" si="6"/>
        <v>82149</v>
      </c>
      <c r="P69" s="52">
        <f t="shared" si="6"/>
        <v>27182</v>
      </c>
      <c r="Q69" s="52">
        <f t="shared" si="6"/>
        <v>14938</v>
      </c>
      <c r="R69" s="52">
        <f t="shared" ref="R69:V69" si="7">R41-R55</f>
        <v>41719</v>
      </c>
      <c r="S69" s="52">
        <f t="shared" si="7"/>
        <v>66480</v>
      </c>
      <c r="T69" s="52">
        <f t="shared" si="7"/>
        <v>51025</v>
      </c>
      <c r="U69" s="52">
        <f t="shared" si="7"/>
        <v>40265</v>
      </c>
      <c r="V69" s="52">
        <f t="shared" si="7"/>
        <v>78265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92153</v>
      </c>
      <c r="D70" s="52">
        <f t="shared" si="9"/>
        <v>92113</v>
      </c>
      <c r="E70" s="52">
        <f t="shared" si="9"/>
        <v>146920</v>
      </c>
      <c r="F70" s="52">
        <f t="shared" si="9"/>
        <v>74806</v>
      </c>
      <c r="G70" s="52">
        <f t="shared" si="9"/>
        <v>136388</v>
      </c>
      <c r="H70" s="52">
        <f t="shared" si="9"/>
        <v>157078</v>
      </c>
      <c r="I70" s="52">
        <f t="shared" si="9"/>
        <v>124819</v>
      </c>
      <c r="J70" s="52">
        <f t="shared" si="9"/>
        <v>63226</v>
      </c>
      <c r="K70" s="52">
        <f t="shared" si="9"/>
        <v>205905</v>
      </c>
      <c r="L70" s="52">
        <f t="shared" si="9"/>
        <v>101548</v>
      </c>
      <c r="M70" s="52">
        <f t="shared" si="9"/>
        <v>215687</v>
      </c>
      <c r="N70" s="52">
        <f t="shared" si="9"/>
        <v>259516</v>
      </c>
      <c r="O70" s="52">
        <f t="shared" si="9"/>
        <v>269589</v>
      </c>
      <c r="P70" s="52">
        <f t="shared" si="9"/>
        <v>269978</v>
      </c>
      <c r="Q70" s="52">
        <f t="shared" si="9"/>
        <v>265544</v>
      </c>
      <c r="R70" s="52">
        <f t="shared" ref="R70:V70" si="10">R42-R56</f>
        <v>187164</v>
      </c>
      <c r="S70" s="52">
        <f t="shared" si="10"/>
        <v>179903</v>
      </c>
      <c r="T70" s="52">
        <f t="shared" si="10"/>
        <v>131895</v>
      </c>
      <c r="U70" s="52">
        <f t="shared" si="10"/>
        <v>194680</v>
      </c>
      <c r="V70" s="52">
        <f t="shared" si="10"/>
        <v>167056</v>
      </c>
      <c r="W70" s="52">
        <f t="shared" ref="W70" si="11">W42-W56</f>
        <v>161752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731929</v>
      </c>
      <c r="D73" s="36">
        <v>689940</v>
      </c>
      <c r="E73" s="36">
        <v>671756</v>
      </c>
      <c r="F73" s="36">
        <v>865387</v>
      </c>
      <c r="G73" s="36">
        <v>866746</v>
      </c>
      <c r="H73" s="36">
        <v>861377</v>
      </c>
      <c r="I73" s="36">
        <v>495543</v>
      </c>
      <c r="J73" s="36">
        <v>357143</v>
      </c>
      <c r="K73" s="36">
        <v>604194</v>
      </c>
      <c r="L73" s="36">
        <v>530220</v>
      </c>
      <c r="M73" s="36">
        <v>614759</v>
      </c>
      <c r="N73" s="36">
        <v>762313</v>
      </c>
      <c r="O73" s="36">
        <v>687559</v>
      </c>
      <c r="P73" s="36">
        <v>466249</v>
      </c>
      <c r="Q73" s="36">
        <v>576672</v>
      </c>
      <c r="R73" s="36">
        <v>546491</v>
      </c>
      <c r="S73" s="36">
        <v>582650</v>
      </c>
      <c r="T73" s="36">
        <v>441322</v>
      </c>
      <c r="U73" s="36">
        <v>576464</v>
      </c>
      <c r="V73" s="36">
        <v>616563</v>
      </c>
      <c r="W73" s="36">
        <v>592292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50627</v>
      </c>
      <c r="I79" s="52">
        <f>RES_hhdet_numvin!I126</f>
        <v>126809</v>
      </c>
      <c r="J79" s="52">
        <f>RES_hhdet_numvin!J126</f>
        <v>106081</v>
      </c>
      <c r="K79" s="52">
        <f>RES_hhdet_numvin!K126</f>
        <v>229392</v>
      </c>
      <c r="L79" s="52">
        <f>RES_hhdet_numvin!L126</f>
        <v>209444</v>
      </c>
      <c r="M79" s="52">
        <f>RES_hhdet_numvin!M126</f>
        <v>302519</v>
      </c>
      <c r="N79" s="52">
        <f>RES_hhdet_numvin!N126</f>
        <v>444504</v>
      </c>
      <c r="O79" s="52">
        <f>RES_hhdet_numvin!O126</f>
        <v>422790</v>
      </c>
      <c r="P79" s="52">
        <f>RES_hhdet_numvin!P126</f>
        <v>318725</v>
      </c>
      <c r="Q79" s="52">
        <f>RES_hhdet_numvin!Q126</f>
        <v>471303</v>
      </c>
      <c r="R79" s="52">
        <f>RES_hhdet_numvin!R126</f>
        <v>343986</v>
      </c>
      <c r="S79" s="52">
        <f>RES_hhdet_numvin!S126</f>
        <v>288122</v>
      </c>
      <c r="T79" s="52">
        <f>RES_hhdet_numvin!T126</f>
        <v>63261</v>
      </c>
      <c r="U79" s="52">
        <f>RES_hhdet_numvin!U126</f>
        <v>205370</v>
      </c>
      <c r="V79" s="52">
        <f>RES_hhdet_numvin!V126</f>
        <v>244854</v>
      </c>
      <c r="W79" s="52">
        <f>RES_hhdet_numvin!W126</f>
        <v>268948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10853</v>
      </c>
      <c r="Q82" s="138">
        <f>RES_hhdet_numvin!Q129</f>
        <v>18728</v>
      </c>
      <c r="R82" s="138">
        <f>RES_hhdet_numvin!R129</f>
        <v>25413</v>
      </c>
      <c r="S82" s="138">
        <f>RES_hhdet_numvin!S129</f>
        <v>31285</v>
      </c>
      <c r="T82" s="138">
        <f>RES_hhdet_numvin!T129</f>
        <v>24771</v>
      </c>
      <c r="U82" s="138">
        <f>RES_hhdet_numvin!U129</f>
        <v>16292</v>
      </c>
      <c r="V82" s="138">
        <f>RES_hhdet_numvin!V129</f>
        <v>15651</v>
      </c>
      <c r="W82" s="138">
        <f>RES_hhdet_numvin!W129</f>
        <v>21563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2504</v>
      </c>
      <c r="I84" s="138">
        <f>RES_hhdet_numvin!I131</f>
        <v>38967</v>
      </c>
      <c r="J84" s="138">
        <f>RES_hhdet_numvin!J131</f>
        <v>52812</v>
      </c>
      <c r="K84" s="138">
        <f>RES_hhdet_numvin!K131</f>
        <v>87159</v>
      </c>
      <c r="L84" s="138">
        <f>RES_hhdet_numvin!L131</f>
        <v>88402</v>
      </c>
      <c r="M84" s="138">
        <f>RES_hhdet_numvin!M131</f>
        <v>122222</v>
      </c>
      <c r="N84" s="138">
        <f>RES_hhdet_numvin!N131</f>
        <v>169458</v>
      </c>
      <c r="O84" s="138">
        <f>RES_hhdet_numvin!O131</f>
        <v>170451</v>
      </c>
      <c r="P84" s="138">
        <f>RES_hhdet_numvin!P131</f>
        <v>57322</v>
      </c>
      <c r="Q84" s="138">
        <f>RES_hhdet_numvin!Q131</f>
        <v>129117</v>
      </c>
      <c r="R84" s="138">
        <f>RES_hhdet_numvin!R131</f>
        <v>151091</v>
      </c>
      <c r="S84" s="138">
        <f>RES_hhdet_numvin!S131</f>
        <v>157661</v>
      </c>
      <c r="T84" s="138">
        <f>RES_hhdet_numvin!T131</f>
        <v>182130</v>
      </c>
      <c r="U84" s="138">
        <f>RES_hhdet_numvin!U131</f>
        <v>183095</v>
      </c>
      <c r="V84" s="138">
        <f>RES_hhdet_numvin!V131</f>
        <v>243608</v>
      </c>
      <c r="W84" s="138">
        <f>RES_hhdet_numvin!W131</f>
        <v>340461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23</v>
      </c>
      <c r="I85" s="138">
        <f>RES_hhdet_numvin!I132</f>
        <v>370</v>
      </c>
      <c r="J85" s="138">
        <f>RES_hhdet_numvin!J132</f>
        <v>437</v>
      </c>
      <c r="K85" s="138">
        <f>RES_hhdet_numvin!K132</f>
        <v>1168</v>
      </c>
      <c r="L85" s="138">
        <f>RES_hhdet_numvin!L132</f>
        <v>471</v>
      </c>
      <c r="M85" s="138">
        <f>RES_hhdet_numvin!M132</f>
        <v>1165</v>
      </c>
      <c r="N85" s="138">
        <f>RES_hhdet_numvin!N132</f>
        <v>384</v>
      </c>
      <c r="O85" s="138">
        <f>RES_hhdet_numvin!O132</f>
        <v>2120</v>
      </c>
      <c r="P85" s="138">
        <f>RES_hhdet_numvin!P132</f>
        <v>4904</v>
      </c>
      <c r="Q85" s="138">
        <f>RES_hhdet_numvin!Q132</f>
        <v>2707</v>
      </c>
      <c r="R85" s="138">
        <f>RES_hhdet_numvin!R132</f>
        <v>3819</v>
      </c>
      <c r="S85" s="138">
        <f>RES_hhdet_numvin!S132</f>
        <v>1552</v>
      </c>
      <c r="T85" s="138">
        <f>RES_hhdet_numvin!T132</f>
        <v>0</v>
      </c>
      <c r="U85" s="138">
        <f>RES_hhdet_numvin!U132</f>
        <v>5885</v>
      </c>
      <c r="V85" s="138">
        <f>RES_hhdet_numvin!V132</f>
        <v>2192</v>
      </c>
      <c r="W85" s="138">
        <f>RES_hhdet_numvin!W132</f>
        <v>6621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13255</v>
      </c>
      <c r="Q88" s="138">
        <f>RES_hhdet_numvin!Q135</f>
        <v>15033</v>
      </c>
      <c r="R88" s="138">
        <f>RES_hhdet_numvin!R135</f>
        <v>45421</v>
      </c>
      <c r="S88" s="138">
        <f>RES_hhdet_numvin!S135</f>
        <v>74659</v>
      </c>
      <c r="T88" s="138">
        <f>RES_hhdet_numvin!T135</f>
        <v>49636</v>
      </c>
      <c r="U88" s="138">
        <f>RES_hhdet_numvin!U135</f>
        <v>46501</v>
      </c>
      <c r="V88" s="138">
        <f>RES_hhdet_numvin!V135</f>
        <v>92569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131591</v>
      </c>
      <c r="Q89" s="138">
        <f>RES_hhdet_numvin!Q136</f>
        <v>267094</v>
      </c>
      <c r="R89" s="138">
        <f>RES_hhdet_numvin!R136</f>
        <v>203730</v>
      </c>
      <c r="S89" s="138">
        <f>RES_hhdet_numvin!S136</f>
        <v>202010</v>
      </c>
      <c r="T89" s="138">
        <f>RES_hhdet_numvin!T136</f>
        <v>128290</v>
      </c>
      <c r="U89" s="138">
        <f>RES_hhdet_numvin!U136</f>
        <v>224832</v>
      </c>
      <c r="V89" s="138">
        <f>RES_hhdet_numvin!V136</f>
        <v>197582</v>
      </c>
      <c r="W89" s="138">
        <f>RES_hhdet_numvin!W136</f>
        <v>194254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210739</v>
      </c>
      <c r="Q94" s="39">
        <f>RES_hhdet_numvin!Q141</f>
        <v>468322</v>
      </c>
      <c r="R94" s="39">
        <f>RES_hhdet_numvin!R141</f>
        <v>497224</v>
      </c>
      <c r="S94" s="39">
        <f>RES_hhdet_numvin!S141</f>
        <v>567638</v>
      </c>
      <c r="T94" s="39">
        <f>RES_hhdet_numvin!T141</f>
        <v>403493</v>
      </c>
      <c r="U94" s="39">
        <f>RES_hhdet_numvin!U141</f>
        <v>608674</v>
      </c>
      <c r="V94" s="39">
        <f>RES_hhdet_numvin!V141</f>
        <v>680481</v>
      </c>
      <c r="W94" s="39">
        <f>RES_hhdet_numvin!W141</f>
        <v>660164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6881.1761712901653</v>
      </c>
      <c r="C98" s="117">
        <f t="shared" si="12"/>
        <v>6973.3654706152365</v>
      </c>
      <c r="D98" s="117">
        <f t="shared" si="12"/>
        <v>6885.102893676969</v>
      </c>
      <c r="E98" s="117">
        <f t="shared" si="12"/>
        <v>5974.5981973991329</v>
      </c>
      <c r="F98" s="117">
        <f t="shared" si="12"/>
        <v>6411.9740562840534</v>
      </c>
      <c r="G98" s="117">
        <f t="shared" si="12"/>
        <v>6272.0640125440332</v>
      </c>
      <c r="H98" s="117">
        <f t="shared" si="12"/>
        <v>5684.8669125655442</v>
      </c>
      <c r="I98" s="117">
        <f t="shared" si="12"/>
        <v>5261.2557166710212</v>
      </c>
      <c r="J98" s="117">
        <f t="shared" si="12"/>
        <v>5186.7292820076591</v>
      </c>
      <c r="K98" s="117">
        <f t="shared" si="12"/>
        <v>4970.6340315086882</v>
      </c>
      <c r="L98" s="117">
        <f t="shared" si="12"/>
        <v>5248.2580300686568</v>
      </c>
      <c r="M98" s="117">
        <f t="shared" si="12"/>
        <v>4640.6272022745061</v>
      </c>
      <c r="N98" s="117">
        <f t="shared" si="12"/>
        <v>4097.7123776687849</v>
      </c>
      <c r="O98" s="117">
        <f t="shared" si="12"/>
        <v>5127.1465983402459</v>
      </c>
      <c r="P98" s="117">
        <f t="shared" si="12"/>
        <v>4361.9079599870875</v>
      </c>
      <c r="Q98" s="117">
        <f t="shared" si="12"/>
        <v>4815.9750022571707</v>
      </c>
      <c r="R98" s="117">
        <f t="shared" ref="R98:V98" si="13">R99+R102+R104+R113</f>
        <v>5167.5809258190111</v>
      </c>
      <c r="S98" s="117">
        <f t="shared" si="13"/>
        <v>5221.7458034676974</v>
      </c>
      <c r="T98" s="117">
        <f t="shared" si="13"/>
        <v>4399.9444760435026</v>
      </c>
      <c r="U98" s="117">
        <f t="shared" si="13"/>
        <v>4648.7596929708698</v>
      </c>
      <c r="V98" s="117">
        <f t="shared" si="13"/>
        <v>4493.1417989986439</v>
      </c>
      <c r="W98" s="117">
        <f t="shared" ref="W98" si="14">W99+W102+W104+W113</f>
        <v>4479.610891257912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5412.7793954592989</v>
      </c>
      <c r="C99" s="122">
        <f t="shared" si="15"/>
        <v>5518.1785680869189</v>
      </c>
      <c r="D99" s="122">
        <f t="shared" si="15"/>
        <v>5401.2597056501609</v>
      </c>
      <c r="E99" s="122">
        <f t="shared" si="15"/>
        <v>4571.8717313061998</v>
      </c>
      <c r="F99" s="122">
        <f t="shared" si="15"/>
        <v>4930.303632624511</v>
      </c>
      <c r="G99" s="122">
        <f t="shared" si="15"/>
        <v>4794.8044894902678</v>
      </c>
      <c r="H99" s="122">
        <f t="shared" si="15"/>
        <v>4331.706553931147</v>
      </c>
      <c r="I99" s="122">
        <f t="shared" si="15"/>
        <v>3884.4781121006831</v>
      </c>
      <c r="J99" s="122">
        <f t="shared" si="15"/>
        <v>3966.7297092448739</v>
      </c>
      <c r="K99" s="122">
        <f t="shared" si="15"/>
        <v>3769.5459977625301</v>
      </c>
      <c r="L99" s="122">
        <f t="shared" si="15"/>
        <v>4071.2920812671678</v>
      </c>
      <c r="M99" s="122">
        <f t="shared" si="15"/>
        <v>3486.7475174159467</v>
      </c>
      <c r="N99" s="122">
        <f t="shared" si="15"/>
        <v>3025.9660823640343</v>
      </c>
      <c r="O99" s="122">
        <f t="shared" si="15"/>
        <v>4090.2783860306949</v>
      </c>
      <c r="P99" s="122">
        <f t="shared" si="15"/>
        <v>3342.7719674965888</v>
      </c>
      <c r="Q99" s="122">
        <f t="shared" si="15"/>
        <v>3742.5859355802372</v>
      </c>
      <c r="R99" s="122">
        <f t="shared" ref="R99:V99" si="16">SUM(R100:R101)</f>
        <v>4074.7055764062775</v>
      </c>
      <c r="S99" s="122">
        <f t="shared" si="16"/>
        <v>4060.1916648982165</v>
      </c>
      <c r="T99" s="122">
        <f t="shared" si="16"/>
        <v>3337.4799715105537</v>
      </c>
      <c r="U99" s="122">
        <f t="shared" si="16"/>
        <v>3622.4749586527191</v>
      </c>
      <c r="V99" s="122">
        <f t="shared" si="16"/>
        <v>3528.0544399635478</v>
      </c>
      <c r="W99" s="122">
        <f t="shared" ref="W99" si="17">SUM(W100:W101)</f>
        <v>3461.9848011651402</v>
      </c>
      <c r="DA99" s="130" t="s">
        <v>1687</v>
      </c>
    </row>
    <row r="100" spans="1:105" ht="12" customHeight="1" x14ac:dyDescent="0.25">
      <c r="A100" s="97" t="s">
        <v>203</v>
      </c>
      <c r="B100" s="98">
        <v>5389.732825676203</v>
      </c>
      <c r="C100" s="98">
        <v>5494.9526202093975</v>
      </c>
      <c r="D100" s="98">
        <v>5378.8727907726743</v>
      </c>
      <c r="E100" s="98">
        <v>4553.3705569023377</v>
      </c>
      <c r="F100" s="98">
        <v>4910.4786215977729</v>
      </c>
      <c r="G100" s="98">
        <v>4775.7162196854806</v>
      </c>
      <c r="H100" s="98">
        <v>4314.8346918161778</v>
      </c>
      <c r="I100" s="98">
        <v>3869.5912976997092</v>
      </c>
      <c r="J100" s="98">
        <v>3951.6485585481951</v>
      </c>
      <c r="K100" s="98">
        <v>3755.3557689327022</v>
      </c>
      <c r="L100" s="98">
        <v>4056.137094533437</v>
      </c>
      <c r="M100" s="98">
        <v>3473.9441434986147</v>
      </c>
      <c r="N100" s="98">
        <v>3014.8880863666764</v>
      </c>
      <c r="O100" s="98">
        <v>4075.3110633419337</v>
      </c>
      <c r="P100" s="98">
        <v>3330.5374749211792</v>
      </c>
      <c r="Q100" s="98">
        <v>3728.8882535588032</v>
      </c>
      <c r="R100" s="98">
        <v>4059.9638291774149</v>
      </c>
      <c r="S100" s="98">
        <v>4045.6315133276025</v>
      </c>
      <c r="T100" s="98">
        <v>3325.5473679182205</v>
      </c>
      <c r="U100" s="98">
        <v>3609.6811120664947</v>
      </c>
      <c r="V100" s="98">
        <v>3515.5806009362773</v>
      </c>
      <c r="W100" s="98">
        <v>3449.8266599789808</v>
      </c>
      <c r="DA100" s="63" t="s">
        <v>1688</v>
      </c>
    </row>
    <row r="101" spans="1:105" ht="12" customHeight="1" x14ac:dyDescent="0.25">
      <c r="A101" s="97" t="s">
        <v>53</v>
      </c>
      <c r="B101" s="98">
        <v>23.046569783096093</v>
      </c>
      <c r="C101" s="98">
        <v>23.225947877521016</v>
      </c>
      <c r="D101" s="98">
        <v>22.386914877486575</v>
      </c>
      <c r="E101" s="98">
        <v>18.501174403861786</v>
      </c>
      <c r="F101" s="98">
        <v>19.825011026738462</v>
      </c>
      <c r="G101" s="98">
        <v>19.088269804787114</v>
      </c>
      <c r="H101" s="98">
        <v>16.871862114969176</v>
      </c>
      <c r="I101" s="98">
        <v>14.886814400974036</v>
      </c>
      <c r="J101" s="98">
        <v>15.081150696678888</v>
      </c>
      <c r="K101" s="98">
        <v>14.190228829827955</v>
      </c>
      <c r="L101" s="98">
        <v>15.154986733730913</v>
      </c>
      <c r="M101" s="98">
        <v>12.803373917331923</v>
      </c>
      <c r="N101" s="98">
        <v>11.07799599735797</v>
      </c>
      <c r="O101" s="98">
        <v>14.967322688761085</v>
      </c>
      <c r="P101" s="98">
        <v>12.234492575409487</v>
      </c>
      <c r="Q101" s="98">
        <v>13.69768202143406</v>
      </c>
      <c r="R101" s="98">
        <v>14.741747228862534</v>
      </c>
      <c r="S101" s="98">
        <v>14.560151570613705</v>
      </c>
      <c r="T101" s="98">
        <v>11.932603592333363</v>
      </c>
      <c r="U101" s="98">
        <v>12.793846586224484</v>
      </c>
      <c r="V101" s="98">
        <v>12.473839027270447</v>
      </c>
      <c r="W101" s="98">
        <v>12.158141186159442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7.507601992467233</v>
      </c>
      <c r="C102" s="122">
        <f t="shared" si="18"/>
        <v>7.4687890119287745</v>
      </c>
      <c r="D102" s="122">
        <f t="shared" si="18"/>
        <v>7.3978618150281843</v>
      </c>
      <c r="E102" s="122">
        <f t="shared" si="18"/>
        <v>13.122930902192383</v>
      </c>
      <c r="F102" s="122">
        <f t="shared" si="18"/>
        <v>6.7653417104810432</v>
      </c>
      <c r="G102" s="122">
        <f t="shared" si="18"/>
        <v>7.0616234613811564</v>
      </c>
      <c r="H102" s="122">
        <f t="shared" si="18"/>
        <v>10.827743241693515</v>
      </c>
      <c r="I102" s="122">
        <f t="shared" si="18"/>
        <v>8.2234213259734794</v>
      </c>
      <c r="J102" s="122">
        <f t="shared" si="18"/>
        <v>8.7389707043325959</v>
      </c>
      <c r="K102" s="122">
        <f t="shared" si="18"/>
        <v>8.6776663423989735</v>
      </c>
      <c r="L102" s="122">
        <f t="shared" si="18"/>
        <v>9.7451976074621509</v>
      </c>
      <c r="M102" s="122">
        <f t="shared" si="18"/>
        <v>10.126398330751265</v>
      </c>
      <c r="N102" s="122">
        <f t="shared" si="18"/>
        <v>9.9093053558728457</v>
      </c>
      <c r="O102" s="122">
        <f t="shared" si="18"/>
        <v>9.7793091055819001</v>
      </c>
      <c r="P102" s="122">
        <f t="shared" si="18"/>
        <v>9.6797394431880814</v>
      </c>
      <c r="Q102" s="122">
        <f t="shared" si="18"/>
        <v>10.030148219469993</v>
      </c>
      <c r="R102" s="122">
        <f t="shared" si="18"/>
        <v>11.349070360973387</v>
      </c>
      <c r="S102" s="122">
        <f t="shared" si="18"/>
        <v>12.491286580738207</v>
      </c>
      <c r="T102" s="122">
        <f t="shared" si="18"/>
        <v>11.703434037664115</v>
      </c>
      <c r="U102" s="122">
        <f t="shared" si="18"/>
        <v>11.332519324830285</v>
      </c>
      <c r="V102" s="122">
        <f t="shared" si="18"/>
        <v>10.339829887687815</v>
      </c>
      <c r="W102" s="122">
        <f t="shared" si="18"/>
        <v>10.295637398725967</v>
      </c>
      <c r="DA102" s="130" t="s">
        <v>1690</v>
      </c>
    </row>
    <row r="103" spans="1:105" ht="12" customHeight="1" x14ac:dyDescent="0.25">
      <c r="A103" s="97" t="s">
        <v>53</v>
      </c>
      <c r="B103" s="98">
        <v>7.507601992467233</v>
      </c>
      <c r="C103" s="98">
        <v>7.4687890119287745</v>
      </c>
      <c r="D103" s="98">
        <v>7.3978618150281843</v>
      </c>
      <c r="E103" s="98">
        <v>13.122930902192383</v>
      </c>
      <c r="F103" s="98">
        <v>6.7653417104810432</v>
      </c>
      <c r="G103" s="98">
        <v>7.0616234613811564</v>
      </c>
      <c r="H103" s="98">
        <v>10.827743241693515</v>
      </c>
      <c r="I103" s="98">
        <v>8.2234213259734794</v>
      </c>
      <c r="J103" s="98">
        <v>8.7389707043325959</v>
      </c>
      <c r="K103" s="98">
        <v>8.6776663423989735</v>
      </c>
      <c r="L103" s="98">
        <v>9.7451976074621509</v>
      </c>
      <c r="M103" s="98">
        <v>10.126398330751265</v>
      </c>
      <c r="N103" s="98">
        <v>9.9093053558728457</v>
      </c>
      <c r="O103" s="98">
        <v>9.7793091055819001</v>
      </c>
      <c r="P103" s="98">
        <v>9.6797394431880814</v>
      </c>
      <c r="Q103" s="98">
        <v>10.030148219469993</v>
      </c>
      <c r="R103" s="98">
        <v>11.349070360973387</v>
      </c>
      <c r="S103" s="98">
        <v>12.491286580738207</v>
      </c>
      <c r="T103" s="98">
        <v>11.703434037664115</v>
      </c>
      <c r="U103" s="98">
        <v>11.332519324830285</v>
      </c>
      <c r="V103" s="98">
        <v>10.339829887687815</v>
      </c>
      <c r="W103" s="98">
        <v>10.295637398725967</v>
      </c>
      <c r="DA103" s="63" t="s">
        <v>1691</v>
      </c>
    </row>
    <row r="104" spans="1:105" ht="12" customHeight="1" x14ac:dyDescent="0.25">
      <c r="A104" s="121" t="s">
        <v>55</v>
      </c>
      <c r="B104" s="122">
        <v>1029.1256922026971</v>
      </c>
      <c r="C104" s="122">
        <v>1008.4595508033223</v>
      </c>
      <c r="D104" s="122">
        <v>1039.3753307892748</v>
      </c>
      <c r="E104" s="122">
        <v>960.30839149078463</v>
      </c>
      <c r="F104" s="122">
        <v>1032.6574711474814</v>
      </c>
      <c r="G104" s="122">
        <v>1025.5840408875711</v>
      </c>
      <c r="H104" s="122">
        <v>923.98647996653608</v>
      </c>
      <c r="I104" s="122">
        <v>982.47334333305525</v>
      </c>
      <c r="J104" s="122">
        <v>862.70980017327611</v>
      </c>
      <c r="K104" s="122">
        <v>854.87582755155222</v>
      </c>
      <c r="L104" s="122">
        <v>838.32962658129509</v>
      </c>
      <c r="M104" s="122">
        <v>853.34303052427686</v>
      </c>
      <c r="N104" s="122">
        <v>772.05244360874929</v>
      </c>
      <c r="O104" s="122">
        <v>742.89133759211757</v>
      </c>
      <c r="P104" s="122">
        <v>728.72734232371658</v>
      </c>
      <c r="Q104" s="122">
        <v>779.9462649266394</v>
      </c>
      <c r="R104" s="122">
        <v>805.84747964131952</v>
      </c>
      <c r="S104" s="122">
        <v>859.0484799848258</v>
      </c>
      <c r="T104" s="122">
        <v>792.69309486742441</v>
      </c>
      <c r="U104" s="122">
        <v>768.33685485608567</v>
      </c>
      <c r="V104" s="122">
        <v>723.60307354309498</v>
      </c>
      <c r="W104" s="122">
        <v>772.46172724086023</v>
      </c>
      <c r="DA104" s="130" t="s">
        <v>1692</v>
      </c>
    </row>
    <row r="105" spans="1:105" ht="12" customHeight="1" x14ac:dyDescent="0.25">
      <c r="A105" s="97" t="s">
        <v>128</v>
      </c>
      <c r="B105" s="98">
        <v>540.02133350048132</v>
      </c>
      <c r="C105" s="98">
        <v>530.42048640852875</v>
      </c>
      <c r="D105" s="98">
        <v>556.21259525952848</v>
      </c>
      <c r="E105" s="98">
        <v>491.05892308115978</v>
      </c>
      <c r="F105" s="98">
        <v>554.99574330177074</v>
      </c>
      <c r="G105" s="98">
        <v>558.41054496299671</v>
      </c>
      <c r="H105" s="98">
        <v>488.04536139114913</v>
      </c>
      <c r="I105" s="98">
        <v>518.49745117213013</v>
      </c>
      <c r="J105" s="98">
        <v>457.73109999385775</v>
      </c>
      <c r="K105" s="98">
        <v>457.34365411152322</v>
      </c>
      <c r="L105" s="98">
        <v>453.73434353266543</v>
      </c>
      <c r="M105" s="98">
        <v>449.67699879988504</v>
      </c>
      <c r="N105" s="98">
        <v>359.87581281168457</v>
      </c>
      <c r="O105" s="98">
        <v>329.64952531399723</v>
      </c>
      <c r="P105" s="98">
        <v>330.3020076961958</v>
      </c>
      <c r="Q105" s="98">
        <v>339.34342527868193</v>
      </c>
      <c r="R105" s="98">
        <v>357.64216732228812</v>
      </c>
      <c r="S105" s="98">
        <v>383.13149954660383</v>
      </c>
      <c r="T105" s="98">
        <v>329.12845621471774</v>
      </c>
      <c r="U105" s="98">
        <v>355.23945477003298</v>
      </c>
      <c r="V105" s="98">
        <v>346.14510822982419</v>
      </c>
      <c r="W105" s="98">
        <v>411.04337311985194</v>
      </c>
      <c r="DA105" s="63" t="s">
        <v>1693</v>
      </c>
    </row>
    <row r="106" spans="1:105" ht="12" customHeight="1" x14ac:dyDescent="0.25">
      <c r="A106" s="97" t="s">
        <v>127</v>
      </c>
      <c r="B106" s="98">
        <v>0.86931160944304753</v>
      </c>
      <c r="C106" s="98">
        <v>1.0562802553419091</v>
      </c>
      <c r="D106" s="98">
        <v>1.353445287296501</v>
      </c>
      <c r="E106" s="98">
        <v>1.463600289289134</v>
      </c>
      <c r="F106" s="98">
        <v>1.9037741324920803</v>
      </c>
      <c r="G106" s="98">
        <v>2.3005583989878411</v>
      </c>
      <c r="H106" s="98">
        <v>2.2354906636236729</v>
      </c>
      <c r="I106" s="98">
        <v>2.6940643516863751</v>
      </c>
      <c r="J106" s="98">
        <v>2.645436029608935</v>
      </c>
      <c r="K106" s="98">
        <v>3.1983188718707543</v>
      </c>
      <c r="L106" s="98">
        <v>3.2731016387741283</v>
      </c>
      <c r="M106" s="98">
        <v>3.5521379823067916</v>
      </c>
      <c r="N106" s="98">
        <v>2.7885018091429128</v>
      </c>
      <c r="O106" s="98">
        <v>2.7602367764627029</v>
      </c>
      <c r="P106" s="98">
        <v>3.6458088749956477</v>
      </c>
      <c r="Q106" s="98">
        <v>3.9715987753794031</v>
      </c>
      <c r="R106" s="98">
        <v>4.565307599284905</v>
      </c>
      <c r="S106" s="98">
        <v>4.8900850194942409</v>
      </c>
      <c r="T106" s="98">
        <v>4.0367097917977581</v>
      </c>
      <c r="U106" s="98">
        <v>5.0151045427008372</v>
      </c>
      <c r="V106" s="98">
        <v>4.8022874397359123</v>
      </c>
      <c r="W106" s="98">
        <v>6.1512464310731048</v>
      </c>
      <c r="DA106" s="63" t="s">
        <v>1694</v>
      </c>
    </row>
    <row r="107" spans="1:105" ht="12" customHeight="1" x14ac:dyDescent="0.25">
      <c r="A107" s="100" t="s">
        <v>203</v>
      </c>
      <c r="B107" s="101">
        <v>0.40731975710731044</v>
      </c>
      <c r="C107" s="101">
        <v>0.47005761251235334</v>
      </c>
      <c r="D107" s="101">
        <v>0.6172794880020348</v>
      </c>
      <c r="E107" s="101">
        <v>0.66458708443097236</v>
      </c>
      <c r="F107" s="101">
        <v>0.92004610647563478</v>
      </c>
      <c r="G107" s="101">
        <v>1.0934417143777879</v>
      </c>
      <c r="H107" s="101">
        <v>1.0513311434889174</v>
      </c>
      <c r="I107" s="101">
        <v>1.3972356509463302</v>
      </c>
      <c r="J107" s="101">
        <v>1.2442451552809728</v>
      </c>
      <c r="K107" s="101">
        <v>1.5214711948123303</v>
      </c>
      <c r="L107" s="101">
        <v>1.5454149003650863</v>
      </c>
      <c r="M107" s="101">
        <v>1.7394767900641961</v>
      </c>
      <c r="N107" s="101">
        <v>1.3705806152763169</v>
      </c>
      <c r="O107" s="101">
        <v>1.4118103122566248</v>
      </c>
      <c r="P107" s="101">
        <v>1.6712654479721925</v>
      </c>
      <c r="Q107" s="101">
        <v>1.7978998383528184</v>
      </c>
      <c r="R107" s="101">
        <v>2.0940035002975321</v>
      </c>
      <c r="S107" s="101">
        <v>2.3777437895949429</v>
      </c>
      <c r="T107" s="101">
        <v>1.7921036400646264</v>
      </c>
      <c r="U107" s="101">
        <v>2.2619783053476499</v>
      </c>
      <c r="V107" s="101">
        <v>2.0366296129199539</v>
      </c>
      <c r="W107" s="101">
        <v>2.8923056801860354</v>
      </c>
      <c r="DA107" s="131" t="s">
        <v>1695</v>
      </c>
    </row>
    <row r="108" spans="1:105" ht="12" customHeight="1" x14ac:dyDescent="0.25">
      <c r="A108" s="103" t="s">
        <v>52</v>
      </c>
      <c r="B108" s="104">
        <v>0.46199185233573714</v>
      </c>
      <c r="C108" s="104">
        <v>0.58622264282955572</v>
      </c>
      <c r="D108" s="104">
        <v>0.73616579929446624</v>
      </c>
      <c r="E108" s="104">
        <v>0.79901320485816163</v>
      </c>
      <c r="F108" s="104">
        <v>0.9837280260164456</v>
      </c>
      <c r="G108" s="104">
        <v>1.2071166846100532</v>
      </c>
      <c r="H108" s="104">
        <v>1.1841595201347557</v>
      </c>
      <c r="I108" s="104">
        <v>1.2968287007400447</v>
      </c>
      <c r="J108" s="104">
        <v>1.4011908743279624</v>
      </c>
      <c r="K108" s="104">
        <v>1.676847677058424</v>
      </c>
      <c r="L108" s="104">
        <v>1.7276867384090422</v>
      </c>
      <c r="M108" s="104">
        <v>1.8126611922425955</v>
      </c>
      <c r="N108" s="104">
        <v>1.4179211938665959</v>
      </c>
      <c r="O108" s="104">
        <v>1.3484264642060784</v>
      </c>
      <c r="P108" s="104">
        <v>1.9745434270234552</v>
      </c>
      <c r="Q108" s="104">
        <v>2.1736989370265847</v>
      </c>
      <c r="R108" s="104">
        <v>2.4713040989873734</v>
      </c>
      <c r="S108" s="104">
        <v>2.512341229899298</v>
      </c>
      <c r="T108" s="104">
        <v>2.2446061517331315</v>
      </c>
      <c r="U108" s="104">
        <v>2.7531262373531873</v>
      </c>
      <c r="V108" s="104">
        <v>2.7656578268159584</v>
      </c>
      <c r="W108" s="104">
        <v>3.2589407508870689</v>
      </c>
      <c r="DA108" s="132" t="s">
        <v>1696</v>
      </c>
    </row>
    <row r="109" spans="1:105" ht="12" customHeight="1" x14ac:dyDescent="0.25">
      <c r="A109" s="106" t="s">
        <v>122</v>
      </c>
      <c r="B109" s="101">
        <v>420.67770190214793</v>
      </c>
      <c r="C109" s="101">
        <v>399.66486833181995</v>
      </c>
      <c r="D109" s="101">
        <v>390.96345224027436</v>
      </c>
      <c r="E109" s="101">
        <v>354.64945654552889</v>
      </c>
      <c r="F109" s="101">
        <v>353.83841030274641</v>
      </c>
      <c r="G109" s="101">
        <v>326.13332437921952</v>
      </c>
      <c r="H109" s="101">
        <v>281.33047688602346</v>
      </c>
      <c r="I109" s="101">
        <v>277.26011265370994</v>
      </c>
      <c r="J109" s="101">
        <v>237.54471183415774</v>
      </c>
      <c r="K109" s="101">
        <v>209.77766107394845</v>
      </c>
      <c r="L109" s="101">
        <v>199.4067893679283</v>
      </c>
      <c r="M109" s="101">
        <v>185.97809366081276</v>
      </c>
      <c r="N109" s="101">
        <v>176.23534740326525</v>
      </c>
      <c r="O109" s="101">
        <v>155.9747540848625</v>
      </c>
      <c r="P109" s="101">
        <v>127.1725777481566</v>
      </c>
      <c r="Q109" s="101">
        <v>116.59691216911514</v>
      </c>
      <c r="R109" s="101">
        <v>109.16718772258997</v>
      </c>
      <c r="S109" s="101">
        <v>110.97409697058848</v>
      </c>
      <c r="T109" s="101">
        <v>101.94959361111917</v>
      </c>
      <c r="U109" s="101">
        <v>83.158405453416364</v>
      </c>
      <c r="V109" s="101">
        <v>76.607343538871532</v>
      </c>
      <c r="W109" s="101">
        <v>68.129689530222521</v>
      </c>
      <c r="DA109" s="131" t="s">
        <v>1697</v>
      </c>
    </row>
    <row r="110" spans="1:105" ht="12" customHeight="1" x14ac:dyDescent="0.25">
      <c r="A110" s="107" t="s">
        <v>121</v>
      </c>
      <c r="B110" s="104">
        <v>67.557345190624716</v>
      </c>
      <c r="C110" s="104">
        <v>77.317915807631721</v>
      </c>
      <c r="D110" s="104">
        <v>90.845838002175469</v>
      </c>
      <c r="E110" s="104">
        <v>113.13641157480689</v>
      </c>
      <c r="F110" s="104">
        <v>121.91954341047213</v>
      </c>
      <c r="G110" s="104">
        <v>138.73961314636711</v>
      </c>
      <c r="H110" s="104">
        <v>152.3751510257398</v>
      </c>
      <c r="I110" s="104">
        <v>184.02171515552885</v>
      </c>
      <c r="J110" s="104">
        <v>164.78855231565171</v>
      </c>
      <c r="K110" s="104">
        <v>184.55619349420971</v>
      </c>
      <c r="L110" s="104">
        <v>181.9153920419273</v>
      </c>
      <c r="M110" s="104">
        <v>214.13580008127229</v>
      </c>
      <c r="N110" s="104">
        <v>233.15278158465648</v>
      </c>
      <c r="O110" s="104">
        <v>254.50682141679511</v>
      </c>
      <c r="P110" s="104">
        <v>267.60694800436858</v>
      </c>
      <c r="Q110" s="104">
        <v>320.03432870346296</v>
      </c>
      <c r="R110" s="104">
        <v>334.47281699715654</v>
      </c>
      <c r="S110" s="104">
        <v>360.05279844813924</v>
      </c>
      <c r="T110" s="104">
        <v>357.57833524978969</v>
      </c>
      <c r="U110" s="104">
        <v>324.92389008993553</v>
      </c>
      <c r="V110" s="104">
        <v>296.04833433466331</v>
      </c>
      <c r="W110" s="104">
        <v>287.13741815971258</v>
      </c>
      <c r="DA110" s="132" t="s">
        <v>1698</v>
      </c>
    </row>
    <row r="111" spans="1:105" ht="12" customHeight="1" x14ac:dyDescent="0.25">
      <c r="A111" s="108" t="s">
        <v>53</v>
      </c>
      <c r="B111" s="98">
        <v>34.225524845721559</v>
      </c>
      <c r="C111" s="98">
        <v>37.25865017183088</v>
      </c>
      <c r="D111" s="98">
        <v>44.785061485227928</v>
      </c>
      <c r="E111" s="98">
        <v>55.528917285681906</v>
      </c>
      <c r="F111" s="98">
        <v>63.326603289999134</v>
      </c>
      <c r="G111" s="98">
        <v>70.833468961008663</v>
      </c>
      <c r="H111" s="98">
        <v>76.967102382587257</v>
      </c>
      <c r="I111" s="98">
        <v>102.06119810056582</v>
      </c>
      <c r="J111" s="98">
        <v>83.325578042778318</v>
      </c>
      <c r="K111" s="98">
        <v>94.433023493821551</v>
      </c>
      <c r="L111" s="98">
        <v>92.324820448049238</v>
      </c>
      <c r="M111" s="98">
        <v>112.97312709503197</v>
      </c>
      <c r="N111" s="98">
        <v>123.22394949294619</v>
      </c>
      <c r="O111" s="98">
        <v>139.66936268021337</v>
      </c>
      <c r="P111" s="98">
        <v>130.67803704498974</v>
      </c>
      <c r="Q111" s="98">
        <v>154.9752250359609</v>
      </c>
      <c r="R111" s="98">
        <v>163.44719991942137</v>
      </c>
      <c r="S111" s="98">
        <v>185.96233268370008</v>
      </c>
      <c r="T111" s="98">
        <v>170.03687350878641</v>
      </c>
      <c r="U111" s="98">
        <v>155.07041223474542</v>
      </c>
      <c r="V111" s="98">
        <v>132.28223410850316</v>
      </c>
      <c r="W111" s="98">
        <v>140.55012229097926</v>
      </c>
      <c r="DA111" s="63" t="s">
        <v>1699</v>
      </c>
    </row>
    <row r="112" spans="1:105" ht="12" customHeight="1" x14ac:dyDescent="0.25">
      <c r="A112" s="108" t="s">
        <v>52</v>
      </c>
      <c r="B112" s="98">
        <v>33.331820344903164</v>
      </c>
      <c r="C112" s="98">
        <v>40.059265635800834</v>
      </c>
      <c r="D112" s="98">
        <v>46.060776516947548</v>
      </c>
      <c r="E112" s="98">
        <v>57.607494289124986</v>
      </c>
      <c r="F112" s="98">
        <v>58.592940120472988</v>
      </c>
      <c r="G112" s="98">
        <v>67.906144185358443</v>
      </c>
      <c r="H112" s="98">
        <v>75.40804864315254</v>
      </c>
      <c r="I112" s="98">
        <v>81.960517054963049</v>
      </c>
      <c r="J112" s="98">
        <v>81.462974272873396</v>
      </c>
      <c r="K112" s="98">
        <v>90.123170000388171</v>
      </c>
      <c r="L112" s="98">
        <v>89.590571593878067</v>
      </c>
      <c r="M112" s="98">
        <v>101.16267298624032</v>
      </c>
      <c r="N112" s="98">
        <v>109.92883209171029</v>
      </c>
      <c r="O112" s="98">
        <v>114.83745873658172</v>
      </c>
      <c r="P112" s="98">
        <v>136.92891095937884</v>
      </c>
      <c r="Q112" s="98">
        <v>165.05910366750209</v>
      </c>
      <c r="R112" s="98">
        <v>171.02561707773518</v>
      </c>
      <c r="S112" s="98">
        <v>174.09046576443919</v>
      </c>
      <c r="T112" s="98">
        <v>187.54146174100325</v>
      </c>
      <c r="U112" s="98">
        <v>169.85347785519008</v>
      </c>
      <c r="V112" s="98">
        <v>163.76610022616018</v>
      </c>
      <c r="W112" s="98">
        <v>146.58729586873332</v>
      </c>
      <c r="DA112" s="63" t="s">
        <v>1700</v>
      </c>
    </row>
    <row r="113" spans="1:105" ht="12" customHeight="1" x14ac:dyDescent="0.25">
      <c r="A113" s="121" t="s">
        <v>54</v>
      </c>
      <c r="B113" s="122">
        <v>431.76348163570202</v>
      </c>
      <c r="C113" s="122">
        <v>439.25856271306657</v>
      </c>
      <c r="D113" s="122">
        <v>437.06999542250435</v>
      </c>
      <c r="E113" s="122">
        <v>429.29514369995564</v>
      </c>
      <c r="F113" s="122">
        <v>442.24761080158004</v>
      </c>
      <c r="G113" s="122">
        <v>444.61385870481382</v>
      </c>
      <c r="H113" s="122">
        <v>418.34613542616808</v>
      </c>
      <c r="I113" s="122">
        <v>386.08083991130979</v>
      </c>
      <c r="J113" s="122">
        <v>348.55080188517655</v>
      </c>
      <c r="K113" s="122">
        <v>337.53453985220682</v>
      </c>
      <c r="L113" s="122">
        <v>328.8911246127318</v>
      </c>
      <c r="M113" s="122">
        <v>290.41025600353095</v>
      </c>
      <c r="N113" s="122">
        <v>289.78454634012894</v>
      </c>
      <c r="O113" s="122">
        <v>284.19756561185102</v>
      </c>
      <c r="P113" s="122">
        <v>280.72891072359351</v>
      </c>
      <c r="Q113" s="122">
        <v>283.41265353082395</v>
      </c>
      <c r="R113" s="122">
        <v>275.67879941044094</v>
      </c>
      <c r="S113" s="122">
        <v>290.01437200391661</v>
      </c>
      <c r="T113" s="122">
        <v>258.06797562786068</v>
      </c>
      <c r="U113" s="122">
        <v>246.61536013723403</v>
      </c>
      <c r="V113" s="122">
        <v>231.14445560431324</v>
      </c>
      <c r="W113" s="122">
        <v>234.86872545318633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431.76348163570202</v>
      </c>
      <c r="C115" s="33">
        <v>439.25856271306657</v>
      </c>
      <c r="D115" s="33">
        <v>437.06999542250435</v>
      </c>
      <c r="E115" s="33">
        <v>429.29514369995564</v>
      </c>
      <c r="F115" s="33">
        <v>442.24761080158004</v>
      </c>
      <c r="G115" s="33">
        <v>444.61385870481382</v>
      </c>
      <c r="H115" s="33">
        <v>418.34613542616808</v>
      </c>
      <c r="I115" s="33">
        <v>386.08083991130979</v>
      </c>
      <c r="J115" s="33">
        <v>348.55080188517655</v>
      </c>
      <c r="K115" s="33">
        <v>337.53453985220682</v>
      </c>
      <c r="L115" s="33">
        <v>328.8911246127318</v>
      </c>
      <c r="M115" s="33">
        <v>290.41025600353095</v>
      </c>
      <c r="N115" s="33">
        <v>289.78454634012894</v>
      </c>
      <c r="O115" s="33">
        <v>284.19756561185102</v>
      </c>
      <c r="P115" s="33">
        <v>280.72891072359351</v>
      </c>
      <c r="Q115" s="33">
        <v>283.41265353082395</v>
      </c>
      <c r="R115" s="33">
        <v>275.67879941044094</v>
      </c>
      <c r="S115" s="33">
        <v>290.01437200391661</v>
      </c>
      <c r="T115" s="33">
        <v>258.06797562786068</v>
      </c>
      <c r="U115" s="33">
        <v>246.61536013723403</v>
      </c>
      <c r="V115" s="33">
        <v>231.14445560431324</v>
      </c>
      <c r="W115" s="33">
        <v>234.86872545318633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5965.6303846333412</v>
      </c>
      <c r="C117" s="117">
        <f t="shared" si="19"/>
        <v>6059.9130945124398</v>
      </c>
      <c r="D117" s="117">
        <f t="shared" si="19"/>
        <v>5992.8103593232072</v>
      </c>
      <c r="E117" s="117">
        <f t="shared" si="19"/>
        <v>5209.6721030361332</v>
      </c>
      <c r="F117" s="117">
        <f t="shared" si="19"/>
        <v>5602.6331178859773</v>
      </c>
      <c r="G117" s="117">
        <f t="shared" si="19"/>
        <v>5497.358341113063</v>
      </c>
      <c r="H117" s="117">
        <f t="shared" si="19"/>
        <v>5003.4344906813712</v>
      </c>
      <c r="I117" s="117">
        <f t="shared" si="19"/>
        <v>4635.3492994078542</v>
      </c>
      <c r="J117" s="117">
        <f t="shared" si="19"/>
        <v>4590.5410337234161</v>
      </c>
      <c r="K117" s="117">
        <f t="shared" si="19"/>
        <v>4414.3662954270903</v>
      </c>
      <c r="L117" s="117">
        <f t="shared" si="19"/>
        <v>4682.5307574424387</v>
      </c>
      <c r="M117" s="117">
        <f t="shared" si="19"/>
        <v>4156.8770566854819</v>
      </c>
      <c r="N117" s="117">
        <f t="shared" si="19"/>
        <v>3684.6316699014906</v>
      </c>
      <c r="O117" s="117">
        <f t="shared" si="19"/>
        <v>4643.067337067574</v>
      </c>
      <c r="P117" s="117">
        <f t="shared" si="19"/>
        <v>3960.0062308914057</v>
      </c>
      <c r="Q117" s="117">
        <f t="shared" si="19"/>
        <v>4389.2267539719223</v>
      </c>
      <c r="R117" s="117">
        <f t="shared" ref="R117:V117" si="20">R118+R121+R123+R132</f>
        <v>4728.3358864815173</v>
      </c>
      <c r="S117" s="117">
        <f t="shared" si="20"/>
        <v>4791.174038388288</v>
      </c>
      <c r="T117" s="117">
        <f t="shared" si="20"/>
        <v>4049.1132801295835</v>
      </c>
      <c r="U117" s="117">
        <f t="shared" si="20"/>
        <v>4293.8457901973243</v>
      </c>
      <c r="V117" s="117">
        <f t="shared" si="20"/>
        <v>4166.5001183123568</v>
      </c>
      <c r="W117" s="117">
        <f t="shared" ref="W117" si="21">W118+W121+W123+W132</f>
        <v>4168.320307017264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4776.1461931099893</v>
      </c>
      <c r="C118" s="122">
        <f t="shared" si="22"/>
        <v>4876.1077964991464</v>
      </c>
      <c r="D118" s="122">
        <f t="shared" si="22"/>
        <v>4779.0201691145767</v>
      </c>
      <c r="E118" s="122">
        <f t="shared" si="22"/>
        <v>4050.3504530269929</v>
      </c>
      <c r="F118" s="122">
        <f t="shared" si="22"/>
        <v>4378.231077419362</v>
      </c>
      <c r="G118" s="122">
        <f t="shared" si="22"/>
        <v>4267.0530313032332</v>
      </c>
      <c r="H118" s="122">
        <f t="shared" si="22"/>
        <v>3861.8053983115233</v>
      </c>
      <c r="I118" s="122">
        <f t="shared" si="22"/>
        <v>3471.1502538560185</v>
      </c>
      <c r="J118" s="122">
        <f t="shared" si="22"/>
        <v>3551.6822000982306</v>
      </c>
      <c r="K118" s="122">
        <f t="shared" si="22"/>
        <v>3385.0134766783176</v>
      </c>
      <c r="L118" s="122">
        <f t="shared" si="22"/>
        <v>3666.8088555086551</v>
      </c>
      <c r="M118" s="122">
        <f t="shared" si="22"/>
        <v>3152.1285497198292</v>
      </c>
      <c r="N118" s="122">
        <f t="shared" si="22"/>
        <v>2748.6019638201774</v>
      </c>
      <c r="O118" s="122">
        <f t="shared" si="22"/>
        <v>3732.3273242225582</v>
      </c>
      <c r="P118" s="122">
        <f t="shared" si="22"/>
        <v>3055.1699186578853</v>
      </c>
      <c r="Q118" s="122">
        <f t="shared" si="22"/>
        <v>3428.8972863081567</v>
      </c>
      <c r="R118" s="122">
        <f t="shared" ref="R118:V118" si="23">SUM(R119:R120)</f>
        <v>3740.6268313066894</v>
      </c>
      <c r="S118" s="122">
        <f t="shared" si="23"/>
        <v>3735.1751567046308</v>
      </c>
      <c r="T118" s="122">
        <f t="shared" si="23"/>
        <v>3074.2464840741509</v>
      </c>
      <c r="U118" s="122">
        <f t="shared" si="23"/>
        <v>3343.7988226635443</v>
      </c>
      <c r="V118" s="122">
        <f t="shared" si="23"/>
        <v>3265.1012850508105</v>
      </c>
      <c r="W118" s="122">
        <f t="shared" ref="W118" si="24">SUM(W119:W120)</f>
        <v>3212.5714425194715</v>
      </c>
      <c r="DA118" s="130" t="s">
        <v>1855</v>
      </c>
    </row>
    <row r="119" spans="1:105" ht="12" customHeight="1" x14ac:dyDescent="0.25">
      <c r="A119" s="97" t="s">
        <v>203</v>
      </c>
      <c r="B119" s="98">
        <v>4753.0996233268934</v>
      </c>
      <c r="C119" s="98">
        <v>4852.8818486216251</v>
      </c>
      <c r="D119" s="98">
        <v>4756.6332542370901</v>
      </c>
      <c r="E119" s="98">
        <v>4031.8492786231313</v>
      </c>
      <c r="F119" s="98">
        <v>4358.4060663926239</v>
      </c>
      <c r="G119" s="98">
        <v>4247.964761498446</v>
      </c>
      <c r="H119" s="98">
        <v>3844.9335361965541</v>
      </c>
      <c r="I119" s="98">
        <v>3456.2634394550446</v>
      </c>
      <c r="J119" s="98">
        <v>3536.6010494015518</v>
      </c>
      <c r="K119" s="98">
        <v>3370.8232478484897</v>
      </c>
      <c r="L119" s="98">
        <v>3651.6538687749244</v>
      </c>
      <c r="M119" s="98">
        <v>3139.3251758024971</v>
      </c>
      <c r="N119" s="98">
        <v>2737.5239678228195</v>
      </c>
      <c r="O119" s="98">
        <v>3717.360001533797</v>
      </c>
      <c r="P119" s="98">
        <v>3042.9354260824757</v>
      </c>
      <c r="Q119" s="98">
        <v>3415.1996042867227</v>
      </c>
      <c r="R119" s="98">
        <v>3725.8850840778268</v>
      </c>
      <c r="S119" s="98">
        <v>3720.6150051340169</v>
      </c>
      <c r="T119" s="98">
        <v>3062.3138804818177</v>
      </c>
      <c r="U119" s="98">
        <v>3331.00497607732</v>
      </c>
      <c r="V119" s="98">
        <v>3252.62744602354</v>
      </c>
      <c r="W119" s="98">
        <v>3200.4133013333121</v>
      </c>
      <c r="DA119" s="63" t="s">
        <v>1856</v>
      </c>
    </row>
    <row r="120" spans="1:105" ht="12" customHeight="1" x14ac:dyDescent="0.25">
      <c r="A120" s="97" t="s">
        <v>53</v>
      </c>
      <c r="B120" s="98">
        <v>23.046569783096093</v>
      </c>
      <c r="C120" s="98">
        <v>23.225947877521016</v>
      </c>
      <c r="D120" s="98">
        <v>22.386914877486575</v>
      </c>
      <c r="E120" s="98">
        <v>18.501174403861786</v>
      </c>
      <c r="F120" s="98">
        <v>19.825011026738462</v>
      </c>
      <c r="G120" s="98">
        <v>19.088269804787114</v>
      </c>
      <c r="H120" s="98">
        <v>16.871862114969176</v>
      </c>
      <c r="I120" s="98">
        <v>14.886814400974036</v>
      </c>
      <c r="J120" s="98">
        <v>15.081150696678888</v>
      </c>
      <c r="K120" s="98">
        <v>14.190228829827955</v>
      </c>
      <c r="L120" s="98">
        <v>15.154986733730913</v>
      </c>
      <c r="M120" s="98">
        <v>12.803373917331923</v>
      </c>
      <c r="N120" s="98">
        <v>11.07799599735797</v>
      </c>
      <c r="O120" s="98">
        <v>14.967322688761085</v>
      </c>
      <c r="P120" s="98">
        <v>12.234492575409487</v>
      </c>
      <c r="Q120" s="98">
        <v>13.69768202143406</v>
      </c>
      <c r="R120" s="98">
        <v>14.741747228862534</v>
      </c>
      <c r="S120" s="98">
        <v>14.560151570613705</v>
      </c>
      <c r="T120" s="98">
        <v>11.932603592333363</v>
      </c>
      <c r="U120" s="98">
        <v>12.793846586224484</v>
      </c>
      <c r="V120" s="98">
        <v>12.473839027270447</v>
      </c>
      <c r="W120" s="98">
        <v>12.158141186159442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14.449165440351168</v>
      </c>
      <c r="C121" s="122">
        <f t="shared" si="25"/>
        <v>14.859136916544385</v>
      </c>
      <c r="D121" s="122">
        <f t="shared" si="25"/>
        <v>15.277289479611126</v>
      </c>
      <c r="E121" s="122">
        <f t="shared" si="25"/>
        <v>28.31455714259749</v>
      </c>
      <c r="F121" s="122">
        <f t="shared" si="25"/>
        <v>15.460600492873898</v>
      </c>
      <c r="G121" s="122">
        <f t="shared" si="25"/>
        <v>17.24878922626938</v>
      </c>
      <c r="H121" s="122">
        <f t="shared" si="25"/>
        <v>28.543226283848373</v>
      </c>
      <c r="I121" s="122">
        <f t="shared" si="25"/>
        <v>22.507410544106147</v>
      </c>
      <c r="J121" s="122">
        <f t="shared" si="25"/>
        <v>24.320497313916018</v>
      </c>
      <c r="K121" s="122">
        <f t="shared" si="25"/>
        <v>24.723266486823924</v>
      </c>
      <c r="L121" s="122">
        <f t="shared" si="25"/>
        <v>28.472414142963622</v>
      </c>
      <c r="M121" s="122">
        <f t="shared" si="25"/>
        <v>30.513872969379321</v>
      </c>
      <c r="N121" s="122">
        <f t="shared" si="25"/>
        <v>31.021314938777142</v>
      </c>
      <c r="O121" s="122">
        <f t="shared" si="25"/>
        <v>32.163781288985206</v>
      </c>
      <c r="P121" s="122">
        <f t="shared" si="25"/>
        <v>33.270499012938146</v>
      </c>
      <c r="Q121" s="122">
        <f t="shared" si="25"/>
        <v>35.749704203179185</v>
      </c>
      <c r="R121" s="122">
        <f t="shared" si="25"/>
        <v>41.700380268442402</v>
      </c>
      <c r="S121" s="122">
        <f t="shared" si="25"/>
        <v>47.185451660790875</v>
      </c>
      <c r="T121" s="122">
        <f t="shared" si="25"/>
        <v>45.18570112388096</v>
      </c>
      <c r="U121" s="122">
        <f t="shared" si="25"/>
        <v>44.632073488909143</v>
      </c>
      <c r="V121" s="122">
        <f t="shared" si="25"/>
        <v>41.567442337476031</v>
      </c>
      <c r="W121" s="122">
        <f t="shared" si="25"/>
        <v>42.331428808868509</v>
      </c>
      <c r="DA121" s="130" t="s">
        <v>1858</v>
      </c>
    </row>
    <row r="122" spans="1:105" ht="12" customHeight="1" x14ac:dyDescent="0.25">
      <c r="A122" s="97" t="s">
        <v>53</v>
      </c>
      <c r="B122" s="98">
        <v>14.449165440351168</v>
      </c>
      <c r="C122" s="98">
        <v>14.859136916544385</v>
      </c>
      <c r="D122" s="98">
        <v>15.277289479611126</v>
      </c>
      <c r="E122" s="98">
        <v>28.31455714259749</v>
      </c>
      <c r="F122" s="98">
        <v>15.460600492873898</v>
      </c>
      <c r="G122" s="98">
        <v>17.24878922626938</v>
      </c>
      <c r="H122" s="98">
        <v>28.543226283848373</v>
      </c>
      <c r="I122" s="98">
        <v>22.507410544106147</v>
      </c>
      <c r="J122" s="98">
        <v>24.320497313916018</v>
      </c>
      <c r="K122" s="98">
        <v>24.723266486823924</v>
      </c>
      <c r="L122" s="98">
        <v>28.472414142963622</v>
      </c>
      <c r="M122" s="98">
        <v>30.513872969379321</v>
      </c>
      <c r="N122" s="98">
        <v>31.021314938777142</v>
      </c>
      <c r="O122" s="98">
        <v>32.163781288985206</v>
      </c>
      <c r="P122" s="98">
        <v>33.270499012938146</v>
      </c>
      <c r="Q122" s="98">
        <v>35.749704203179185</v>
      </c>
      <c r="R122" s="98">
        <v>41.700380268442402</v>
      </c>
      <c r="S122" s="98">
        <v>47.185451660790875</v>
      </c>
      <c r="T122" s="98">
        <v>45.18570112388096</v>
      </c>
      <c r="U122" s="98">
        <v>44.632073488909143</v>
      </c>
      <c r="V122" s="98">
        <v>41.567442337476031</v>
      </c>
      <c r="W122" s="98">
        <v>42.331428808868509</v>
      </c>
      <c r="DA122" s="63" t="s">
        <v>1859</v>
      </c>
    </row>
    <row r="123" spans="1:105" ht="12" customHeight="1" x14ac:dyDescent="0.25">
      <c r="A123" s="121" t="s">
        <v>55</v>
      </c>
      <c r="B123" s="122">
        <v>846.41969959983226</v>
      </c>
      <c r="C123" s="122">
        <v>833.74622324411837</v>
      </c>
      <c r="D123" s="122">
        <v>864.04006460669359</v>
      </c>
      <c r="E123" s="122">
        <v>801.45195672748423</v>
      </c>
      <c r="F123" s="122">
        <v>868.02997462833389</v>
      </c>
      <c r="G123" s="122">
        <v>868.80983761083451</v>
      </c>
      <c r="H123" s="122">
        <v>787.60159640342874</v>
      </c>
      <c r="I123" s="122">
        <v>840.52677048471469</v>
      </c>
      <c r="J123" s="122">
        <v>742.37648267881377</v>
      </c>
      <c r="K123" s="122">
        <v>740.57952531257172</v>
      </c>
      <c r="L123" s="122">
        <v>729.47581945248248</v>
      </c>
      <c r="M123" s="122">
        <v>746.06335440796556</v>
      </c>
      <c r="N123" s="122">
        <v>676.52799172319283</v>
      </c>
      <c r="O123" s="122">
        <v>653.63290797312811</v>
      </c>
      <c r="P123" s="122">
        <v>648.63627744127473</v>
      </c>
      <c r="Q123" s="122">
        <v>698.37870262926003</v>
      </c>
      <c r="R123" s="122">
        <v>724.72699228040074</v>
      </c>
      <c r="S123" s="122">
        <v>774.21211135735598</v>
      </c>
      <c r="T123" s="122">
        <v>719.29818533306627</v>
      </c>
      <c r="U123" s="122">
        <v>701.9751773212289</v>
      </c>
      <c r="V123" s="122">
        <v>666.44260621070703</v>
      </c>
      <c r="W123" s="122">
        <v>714.16877718591945</v>
      </c>
      <c r="DA123" s="130" t="s">
        <v>1860</v>
      </c>
    </row>
    <row r="124" spans="1:105" ht="12" customHeight="1" x14ac:dyDescent="0.25">
      <c r="A124" s="97" t="s">
        <v>128</v>
      </c>
      <c r="B124" s="98">
        <v>471.18214961790358</v>
      </c>
      <c r="C124" s="98">
        <v>463.67785265941336</v>
      </c>
      <c r="D124" s="98">
        <v>487.08523171217536</v>
      </c>
      <c r="E124" s="98">
        <v>430.77182903629665</v>
      </c>
      <c r="F124" s="98">
        <v>488.38242213402646</v>
      </c>
      <c r="G124" s="98">
        <v>492.79109978133687</v>
      </c>
      <c r="H124" s="98">
        <v>431.75202885965189</v>
      </c>
      <c r="I124" s="98">
        <v>460.19761252809019</v>
      </c>
      <c r="J124" s="98">
        <v>407.98586920313647</v>
      </c>
      <c r="K124" s="98">
        <v>409.6306644522428</v>
      </c>
      <c r="L124" s="98">
        <v>408.31487947253345</v>
      </c>
      <c r="M124" s="98">
        <v>406.83086041344438</v>
      </c>
      <c r="N124" s="98">
        <v>327.62686865623749</v>
      </c>
      <c r="O124" s="98">
        <v>301.64219934195108</v>
      </c>
      <c r="P124" s="98">
        <v>302.4514822985339</v>
      </c>
      <c r="Q124" s="98">
        <v>311.24795043692637</v>
      </c>
      <c r="R124" s="98">
        <v>328.75341273993143</v>
      </c>
      <c r="S124" s="98">
        <v>353.15269746618304</v>
      </c>
      <c r="T124" s="98">
        <v>304.31620662132349</v>
      </c>
      <c r="U124" s="98">
        <v>329.51410201949898</v>
      </c>
      <c r="V124" s="98">
        <v>322.44369302441135</v>
      </c>
      <c r="W124" s="98">
        <v>384.82700963992352</v>
      </c>
      <c r="DA124" s="63" t="s">
        <v>1861</v>
      </c>
    </row>
    <row r="125" spans="1:105" ht="12" customHeight="1" x14ac:dyDescent="0.25">
      <c r="A125" s="97" t="s">
        <v>127</v>
      </c>
      <c r="B125" s="98">
        <v>0.81738855026173463</v>
      </c>
      <c r="C125" s="98">
        <v>0.99950548309154907</v>
      </c>
      <c r="D125" s="98">
        <v>1.2820227475756703</v>
      </c>
      <c r="E125" s="98">
        <v>1.3895461184637765</v>
      </c>
      <c r="F125" s="98">
        <v>1.8043507918720654</v>
      </c>
      <c r="G125" s="98">
        <v>2.1860843880258884</v>
      </c>
      <c r="H125" s="98">
        <v>2.1274742007321854</v>
      </c>
      <c r="I125" s="98">
        <v>2.5536528692904854</v>
      </c>
      <c r="J125" s="98">
        <v>2.5232523214635458</v>
      </c>
      <c r="K125" s="98">
        <v>3.0536831483689229</v>
      </c>
      <c r="L125" s="98">
        <v>3.1286905625623067</v>
      </c>
      <c r="M125" s="98">
        <v>3.3938490240900649</v>
      </c>
      <c r="N125" s="98">
        <v>2.6662410536277359</v>
      </c>
      <c r="O125" s="98">
        <v>2.639663691346902</v>
      </c>
      <c r="P125" s="98">
        <v>3.5098881768825168</v>
      </c>
      <c r="Q125" s="98">
        <v>3.829227339677165</v>
      </c>
      <c r="R125" s="98">
        <v>4.4056621309880839</v>
      </c>
      <c r="S125" s="98">
        <v>4.7132235533499314</v>
      </c>
      <c r="T125" s="98">
        <v>3.904720725171658</v>
      </c>
      <c r="U125" s="98">
        <v>4.859883308956924</v>
      </c>
      <c r="V125" s="98">
        <v>4.6675510306665489</v>
      </c>
      <c r="W125" s="98">
        <v>5.973760417380011</v>
      </c>
      <c r="DA125" s="63" t="s">
        <v>1862</v>
      </c>
    </row>
    <row r="126" spans="1:105" ht="12" customHeight="1" x14ac:dyDescent="0.25">
      <c r="A126" s="100" t="s">
        <v>203</v>
      </c>
      <c r="B126" s="101">
        <v>0.35539669792599743</v>
      </c>
      <c r="C126" s="101">
        <v>0.4132828402619933</v>
      </c>
      <c r="D126" s="101">
        <v>0.54585694828120401</v>
      </c>
      <c r="E126" s="101">
        <v>0.59053291360561488</v>
      </c>
      <c r="F126" s="101">
        <v>0.82062276585561977</v>
      </c>
      <c r="G126" s="101">
        <v>0.97896770341583528</v>
      </c>
      <c r="H126" s="101">
        <v>0.94331468059742984</v>
      </c>
      <c r="I126" s="101">
        <v>1.2568241685504404</v>
      </c>
      <c r="J126" s="101">
        <v>1.1220614471355834</v>
      </c>
      <c r="K126" s="101">
        <v>1.3768354713104987</v>
      </c>
      <c r="L126" s="101">
        <v>1.4010038241532645</v>
      </c>
      <c r="M126" s="101">
        <v>1.5811878318474695</v>
      </c>
      <c r="N126" s="101">
        <v>1.24831985976114</v>
      </c>
      <c r="O126" s="101">
        <v>1.2912372271408235</v>
      </c>
      <c r="P126" s="101">
        <v>1.5353447498590618</v>
      </c>
      <c r="Q126" s="101">
        <v>1.6555284026505803</v>
      </c>
      <c r="R126" s="101">
        <v>1.9343580320007101</v>
      </c>
      <c r="S126" s="101">
        <v>2.2008823234506334</v>
      </c>
      <c r="T126" s="101">
        <v>1.6601145734385263</v>
      </c>
      <c r="U126" s="101">
        <v>2.1067570716037367</v>
      </c>
      <c r="V126" s="101">
        <v>1.9018932038505902</v>
      </c>
      <c r="W126" s="101">
        <v>2.714819666492942</v>
      </c>
      <c r="DA126" s="131" t="s">
        <v>1863</v>
      </c>
    </row>
    <row r="127" spans="1:105" ht="12" customHeight="1" x14ac:dyDescent="0.25">
      <c r="A127" s="103" t="s">
        <v>52</v>
      </c>
      <c r="B127" s="104">
        <v>0.46199185233573714</v>
      </c>
      <c r="C127" s="104">
        <v>0.58622264282955572</v>
      </c>
      <c r="D127" s="104">
        <v>0.73616579929446624</v>
      </c>
      <c r="E127" s="104">
        <v>0.79901320485816163</v>
      </c>
      <c r="F127" s="104">
        <v>0.9837280260164456</v>
      </c>
      <c r="G127" s="104">
        <v>1.2071166846100532</v>
      </c>
      <c r="H127" s="104">
        <v>1.1841595201347557</v>
      </c>
      <c r="I127" s="104">
        <v>1.2968287007400447</v>
      </c>
      <c r="J127" s="104">
        <v>1.4011908743279624</v>
      </c>
      <c r="K127" s="104">
        <v>1.676847677058424</v>
      </c>
      <c r="L127" s="104">
        <v>1.7276867384090422</v>
      </c>
      <c r="M127" s="104">
        <v>1.8126611922425955</v>
      </c>
      <c r="N127" s="104">
        <v>1.4179211938665959</v>
      </c>
      <c r="O127" s="104">
        <v>1.3484264642060784</v>
      </c>
      <c r="P127" s="104">
        <v>1.9745434270234552</v>
      </c>
      <c r="Q127" s="104">
        <v>2.1736989370265847</v>
      </c>
      <c r="R127" s="104">
        <v>2.4713040989873734</v>
      </c>
      <c r="S127" s="104">
        <v>2.512341229899298</v>
      </c>
      <c r="T127" s="104">
        <v>2.2446061517331315</v>
      </c>
      <c r="U127" s="104">
        <v>2.7531262373531873</v>
      </c>
      <c r="V127" s="104">
        <v>2.7656578268159584</v>
      </c>
      <c r="W127" s="104">
        <v>3.2589407508870689</v>
      </c>
      <c r="DA127" s="132" t="s">
        <v>1864</v>
      </c>
    </row>
    <row r="128" spans="1:105" ht="12" customHeight="1" x14ac:dyDescent="0.25">
      <c r="A128" s="106" t="s">
        <v>122</v>
      </c>
      <c r="B128" s="101">
        <v>315.42589948152698</v>
      </c>
      <c r="C128" s="101">
        <v>300.81591411131672</v>
      </c>
      <c r="D128" s="101">
        <v>295.47841377227383</v>
      </c>
      <c r="E128" s="101">
        <v>269.04096647453395</v>
      </c>
      <c r="F128" s="101">
        <v>270.40393232579532</v>
      </c>
      <c r="G128" s="101">
        <v>251.01816632009221</v>
      </c>
      <c r="H128" s="101">
        <v>218.39296755869589</v>
      </c>
      <c r="I128" s="101">
        <v>216.18438602220829</v>
      </c>
      <c r="J128" s="101">
        <v>185.33935134407673</v>
      </c>
      <c r="K128" s="101">
        <v>163.87309153320547</v>
      </c>
      <c r="L128" s="101">
        <v>156.08266476673359</v>
      </c>
      <c r="M128" s="101">
        <v>145.86187285608116</v>
      </c>
      <c r="N128" s="101">
        <v>139.02629286762024</v>
      </c>
      <c r="O128" s="101">
        <v>123.61388944963863</v>
      </c>
      <c r="P128" s="101">
        <v>101.13950627636227</v>
      </c>
      <c r="Q128" s="101">
        <v>93.028383907630555</v>
      </c>
      <c r="R128" s="101">
        <v>87.646631843374223</v>
      </c>
      <c r="S128" s="101">
        <v>90.00739685039332</v>
      </c>
      <c r="T128" s="101">
        <v>83.547614605305384</v>
      </c>
      <c r="U128" s="101">
        <v>68.942478144041473</v>
      </c>
      <c r="V128" s="101">
        <v>64.697260681185867</v>
      </c>
      <c r="W128" s="101">
        <v>57.876639876098238</v>
      </c>
      <c r="DA128" s="131" t="s">
        <v>1865</v>
      </c>
    </row>
    <row r="129" spans="1:105" ht="12" customHeight="1" x14ac:dyDescent="0.25">
      <c r="A129" s="107" t="s">
        <v>121</v>
      </c>
      <c r="B129" s="104">
        <v>58.994261950139936</v>
      </c>
      <c r="C129" s="104">
        <v>68.252950990296782</v>
      </c>
      <c r="D129" s="104">
        <v>80.194396374668713</v>
      </c>
      <c r="E129" s="104">
        <v>100.24961509818993</v>
      </c>
      <c r="F129" s="104">
        <v>107.43926937664001</v>
      </c>
      <c r="G129" s="104">
        <v>122.81448712137959</v>
      </c>
      <c r="H129" s="104">
        <v>135.32912578434878</v>
      </c>
      <c r="I129" s="104">
        <v>161.59111906512572</v>
      </c>
      <c r="J129" s="104">
        <v>146.52800981013712</v>
      </c>
      <c r="K129" s="104">
        <v>164.02208617875453</v>
      </c>
      <c r="L129" s="104">
        <v>161.94958465065312</v>
      </c>
      <c r="M129" s="104">
        <v>189.9767721143499</v>
      </c>
      <c r="N129" s="104">
        <v>207.20858914570738</v>
      </c>
      <c r="O129" s="104">
        <v>225.73715549019144</v>
      </c>
      <c r="P129" s="104">
        <v>241.53540068949607</v>
      </c>
      <c r="Q129" s="104">
        <v>290.27314094502594</v>
      </c>
      <c r="R129" s="104">
        <v>303.92128556610692</v>
      </c>
      <c r="S129" s="104">
        <v>326.33879348742965</v>
      </c>
      <c r="T129" s="104">
        <v>327.52964338126571</v>
      </c>
      <c r="U129" s="104">
        <v>298.65871384873151</v>
      </c>
      <c r="V129" s="104">
        <v>274.63410147444324</v>
      </c>
      <c r="W129" s="104">
        <v>265.49136725251776</v>
      </c>
      <c r="DA129" s="132" t="s">
        <v>1866</v>
      </c>
    </row>
    <row r="130" spans="1:105" ht="12" customHeight="1" x14ac:dyDescent="0.25">
      <c r="A130" s="108" t="s">
        <v>53</v>
      </c>
      <c r="B130" s="98">
        <v>25.662441605236772</v>
      </c>
      <c r="C130" s="98">
        <v>28.193685354495944</v>
      </c>
      <c r="D130" s="98">
        <v>34.133619857721165</v>
      </c>
      <c r="E130" s="98">
        <v>42.642120809064942</v>
      </c>
      <c r="F130" s="98">
        <v>48.846329256167024</v>
      </c>
      <c r="G130" s="98">
        <v>54.90834293602115</v>
      </c>
      <c r="H130" s="98">
        <v>59.921077141196228</v>
      </c>
      <c r="I130" s="98">
        <v>79.630602010162661</v>
      </c>
      <c r="J130" s="98">
        <v>65.065035537263711</v>
      </c>
      <c r="K130" s="98">
        <v>73.898916178366377</v>
      </c>
      <c r="L130" s="98">
        <v>72.359013056775055</v>
      </c>
      <c r="M130" s="98">
        <v>88.814099128109589</v>
      </c>
      <c r="N130" s="98">
        <v>97.279757053997088</v>
      </c>
      <c r="O130" s="98">
        <v>110.89969675360972</v>
      </c>
      <c r="P130" s="98">
        <v>104.60648973011723</v>
      </c>
      <c r="Q130" s="98">
        <v>125.21403727752383</v>
      </c>
      <c r="R130" s="98">
        <v>132.89566848837174</v>
      </c>
      <c r="S130" s="98">
        <v>152.24832772299047</v>
      </c>
      <c r="T130" s="98">
        <v>139.9881816402625</v>
      </c>
      <c r="U130" s="98">
        <v>128.80523599354143</v>
      </c>
      <c r="V130" s="98">
        <v>110.86800124828304</v>
      </c>
      <c r="W130" s="98">
        <v>118.90407138378444</v>
      </c>
      <c r="DA130" s="63" t="s">
        <v>1867</v>
      </c>
    </row>
    <row r="131" spans="1:105" ht="12" customHeight="1" x14ac:dyDescent="0.25">
      <c r="A131" s="108" t="s">
        <v>52</v>
      </c>
      <c r="B131" s="98">
        <v>33.331820344903164</v>
      </c>
      <c r="C131" s="98">
        <v>40.059265635800834</v>
      </c>
      <c r="D131" s="98">
        <v>46.060776516947548</v>
      </c>
      <c r="E131" s="98">
        <v>57.607494289124986</v>
      </c>
      <c r="F131" s="98">
        <v>58.592940120472988</v>
      </c>
      <c r="G131" s="98">
        <v>67.906144185358443</v>
      </c>
      <c r="H131" s="98">
        <v>75.40804864315254</v>
      </c>
      <c r="I131" s="98">
        <v>81.960517054963049</v>
      </c>
      <c r="J131" s="98">
        <v>81.462974272873396</v>
      </c>
      <c r="K131" s="98">
        <v>90.123170000388171</v>
      </c>
      <c r="L131" s="98">
        <v>89.590571593878067</v>
      </c>
      <c r="M131" s="98">
        <v>101.16267298624032</v>
      </c>
      <c r="N131" s="98">
        <v>109.92883209171029</v>
      </c>
      <c r="O131" s="98">
        <v>114.83745873658172</v>
      </c>
      <c r="P131" s="98">
        <v>136.92891095937884</v>
      </c>
      <c r="Q131" s="98">
        <v>165.05910366750209</v>
      </c>
      <c r="R131" s="98">
        <v>171.02561707773518</v>
      </c>
      <c r="S131" s="98">
        <v>174.09046576443919</v>
      </c>
      <c r="T131" s="98">
        <v>187.54146174100325</v>
      </c>
      <c r="U131" s="98">
        <v>169.85347785519008</v>
      </c>
      <c r="V131" s="98">
        <v>163.76610022616018</v>
      </c>
      <c r="W131" s="98">
        <v>146.58729586873332</v>
      </c>
      <c r="DA131" s="63" t="s">
        <v>1868</v>
      </c>
    </row>
    <row r="132" spans="1:105" ht="12" customHeight="1" x14ac:dyDescent="0.25">
      <c r="A132" s="121" t="s">
        <v>54</v>
      </c>
      <c r="B132" s="122">
        <v>328.61532648316859</v>
      </c>
      <c r="C132" s="122">
        <v>335.19993785263068</v>
      </c>
      <c r="D132" s="122">
        <v>334.4728361223261</v>
      </c>
      <c r="E132" s="122">
        <v>329.55513613905941</v>
      </c>
      <c r="F132" s="122">
        <v>340.9114653454082</v>
      </c>
      <c r="G132" s="122">
        <v>344.24668297272552</v>
      </c>
      <c r="H132" s="122">
        <v>325.48426968257053</v>
      </c>
      <c r="I132" s="122">
        <v>301.16486452301513</v>
      </c>
      <c r="J132" s="122">
        <v>272.16185363245557</v>
      </c>
      <c r="K132" s="122">
        <v>264.05002694937662</v>
      </c>
      <c r="L132" s="122">
        <v>257.77366833833702</v>
      </c>
      <c r="M132" s="122">
        <v>228.17127958830758</v>
      </c>
      <c r="N132" s="122">
        <v>228.4803994193432</v>
      </c>
      <c r="O132" s="122">
        <v>224.94332358290185</v>
      </c>
      <c r="P132" s="122">
        <v>222.92953577930743</v>
      </c>
      <c r="Q132" s="122">
        <v>226.20106083132686</v>
      </c>
      <c r="R132" s="122">
        <v>221.28168262598481</v>
      </c>
      <c r="S132" s="122">
        <v>234.60131866551041</v>
      </c>
      <c r="T132" s="122">
        <v>210.38290959848541</v>
      </c>
      <c r="U132" s="122">
        <v>203.43971672364245</v>
      </c>
      <c r="V132" s="122">
        <v>193.38878471336238</v>
      </c>
      <c r="W132" s="122">
        <v>199.24865850300438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328.61532648316859</v>
      </c>
      <c r="C134" s="33">
        <v>335.19993785263068</v>
      </c>
      <c r="D134" s="33">
        <v>334.4728361223261</v>
      </c>
      <c r="E134" s="33">
        <v>329.55513613905941</v>
      </c>
      <c r="F134" s="33">
        <v>340.9114653454082</v>
      </c>
      <c r="G134" s="33">
        <v>344.24668297272552</v>
      </c>
      <c r="H134" s="33">
        <v>325.48426968257053</v>
      </c>
      <c r="I134" s="33">
        <v>301.16486452301513</v>
      </c>
      <c r="J134" s="33">
        <v>272.16185363245557</v>
      </c>
      <c r="K134" s="33">
        <v>264.05002694937662</v>
      </c>
      <c r="L134" s="33">
        <v>257.77366833833702</v>
      </c>
      <c r="M134" s="33">
        <v>228.17127958830758</v>
      </c>
      <c r="N134" s="33">
        <v>228.4803994193432</v>
      </c>
      <c r="O134" s="33">
        <v>224.94332358290185</v>
      </c>
      <c r="P134" s="33">
        <v>222.92953577930743</v>
      </c>
      <c r="Q134" s="33">
        <v>226.20106083132686</v>
      </c>
      <c r="R134" s="33">
        <v>221.28168262598481</v>
      </c>
      <c r="S134" s="33">
        <v>234.60131866551041</v>
      </c>
      <c r="T134" s="33">
        <v>210.38290959848541</v>
      </c>
      <c r="U134" s="33">
        <v>203.43971672364245</v>
      </c>
      <c r="V134" s="33">
        <v>193.38878471336238</v>
      </c>
      <c r="W134" s="33">
        <v>199.24865850300438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0.86694923020911896</v>
      </c>
      <c r="C136" s="119">
        <f t="shared" si="26"/>
        <v>0.86900838914123257</v>
      </c>
      <c r="D136" s="119">
        <f t="shared" si="26"/>
        <v>0.87040244014752322</v>
      </c>
      <c r="E136" s="119">
        <f t="shared" si="26"/>
        <v>0.871970286688737</v>
      </c>
      <c r="F136" s="119">
        <f t="shared" si="26"/>
        <v>0.8737766355113552</v>
      </c>
      <c r="G136" s="119">
        <f t="shared" si="26"/>
        <v>0.87648313698942315</v>
      </c>
      <c r="H136" s="119">
        <f t="shared" si="26"/>
        <v>0.88013221199990299</v>
      </c>
      <c r="I136" s="119">
        <f t="shared" si="26"/>
        <v>0.88103478504572674</v>
      </c>
      <c r="J136" s="119">
        <f t="shared" si="26"/>
        <v>0.8850550672940708</v>
      </c>
      <c r="K136" s="119">
        <f t="shared" si="26"/>
        <v>0.88808917885415928</v>
      </c>
      <c r="L136" s="119">
        <f t="shared" si="26"/>
        <v>0.89220665802157262</v>
      </c>
      <c r="M136" s="119">
        <f t="shared" si="26"/>
        <v>0.89575759385457121</v>
      </c>
      <c r="N136" s="119">
        <f t="shared" si="26"/>
        <v>0.89919236156777338</v>
      </c>
      <c r="O136" s="119">
        <f t="shared" si="26"/>
        <v>0.90558505554934254</v>
      </c>
      <c r="P136" s="119">
        <f t="shared" si="26"/>
        <v>0.90786102485828901</v>
      </c>
      <c r="Q136" s="119">
        <f t="shared" si="26"/>
        <v>0.91138902338877625</v>
      </c>
      <c r="R136" s="119">
        <f t="shared" ref="R136:V136" si="27">IF(R117=0,"",R117/R98)</f>
        <v>0.91499987215625889</v>
      </c>
      <c r="S136" s="119">
        <f t="shared" si="27"/>
        <v>0.91754256501849019</v>
      </c>
      <c r="T136" s="119">
        <f t="shared" si="27"/>
        <v>0.92026463110521073</v>
      </c>
      <c r="U136" s="119">
        <f t="shared" si="27"/>
        <v>0.92365406555426144</v>
      </c>
      <c r="V136" s="119">
        <f t="shared" si="27"/>
        <v>0.92730216509991215</v>
      </c>
      <c r="W136" s="119">
        <f t="shared" ref="W136" si="28">IF(W117=0,"",W117/W98)</f>
        <v>0.93050945901392002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0.88238330886284189</v>
      </c>
      <c r="C137" s="124">
        <f t="shared" si="29"/>
        <v>0.88364443744154331</v>
      </c>
      <c r="D137" s="124">
        <f t="shared" si="29"/>
        <v>0.88479733054037923</v>
      </c>
      <c r="E137" s="124">
        <f t="shared" si="29"/>
        <v>0.88592827862862933</v>
      </c>
      <c r="F137" s="124">
        <f t="shared" si="29"/>
        <v>0.88802463370571993</v>
      </c>
      <c r="G137" s="124">
        <f t="shared" si="29"/>
        <v>0.88993264285461215</v>
      </c>
      <c r="H137" s="124">
        <f t="shared" si="29"/>
        <v>0.89152054744032116</v>
      </c>
      <c r="I137" s="124">
        <f t="shared" si="29"/>
        <v>0.8935950090806043</v>
      </c>
      <c r="J137" s="124">
        <f t="shared" si="29"/>
        <v>0.8953678370927739</v>
      </c>
      <c r="K137" s="124">
        <f t="shared" si="29"/>
        <v>0.89798969920715721</v>
      </c>
      <c r="L137" s="124">
        <f t="shared" si="29"/>
        <v>0.90064991219381652</v>
      </c>
      <c r="M137" s="124">
        <f t="shared" si="29"/>
        <v>0.90403120213759958</v>
      </c>
      <c r="N137" s="124">
        <f t="shared" si="29"/>
        <v>0.90833865582288142</v>
      </c>
      <c r="O137" s="124">
        <f t="shared" si="29"/>
        <v>0.91248735953263538</v>
      </c>
      <c r="P137" s="124">
        <f t="shared" si="29"/>
        <v>0.91396300685921772</v>
      </c>
      <c r="Q137" s="124">
        <f t="shared" si="29"/>
        <v>0.91618398223274267</v>
      </c>
      <c r="R137" s="124">
        <f t="shared" ref="R137:V137" si="30">IF(R118=0,"",R118/R99)</f>
        <v>0.91801156210303869</v>
      </c>
      <c r="S137" s="124">
        <f t="shared" si="30"/>
        <v>0.91995045184603785</v>
      </c>
      <c r="T137" s="124">
        <f t="shared" si="30"/>
        <v>0.92112806977617234</v>
      </c>
      <c r="U137" s="124">
        <f t="shared" si="30"/>
        <v>0.92307023811896249</v>
      </c>
      <c r="V137" s="124">
        <f t="shared" si="30"/>
        <v>0.92546794291659107</v>
      </c>
      <c r="W137" s="124">
        <f t="shared" ref="W137" si="31">IF(W118=0,"",W118/W99)</f>
        <v>0.92795654141470296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0.88188037831551758</v>
      </c>
      <c r="C138" s="111">
        <f t="shared" si="32"/>
        <v>0.88315262824535423</v>
      </c>
      <c r="D138" s="111">
        <f t="shared" si="32"/>
        <v>0.88431785603797486</v>
      </c>
      <c r="E138" s="111">
        <f t="shared" si="32"/>
        <v>0.8854647844356428</v>
      </c>
      <c r="F138" s="111">
        <f t="shared" si="32"/>
        <v>0.88757255702591464</v>
      </c>
      <c r="G138" s="111">
        <f t="shared" si="32"/>
        <v>0.88949270980305628</v>
      </c>
      <c r="H138" s="111">
        <f t="shared" si="32"/>
        <v>0.8910963711979808</v>
      </c>
      <c r="I138" s="111">
        <f t="shared" si="32"/>
        <v>0.8931856554229981</v>
      </c>
      <c r="J138" s="111">
        <f t="shared" si="32"/>
        <v>0.89496851681083489</v>
      </c>
      <c r="K138" s="111">
        <f t="shared" si="32"/>
        <v>0.89760423652390753</v>
      </c>
      <c r="L138" s="111">
        <f t="shared" si="32"/>
        <v>0.90027870943917421</v>
      </c>
      <c r="M138" s="111">
        <f t="shared" si="32"/>
        <v>0.90367750491257981</v>
      </c>
      <c r="N138" s="111">
        <f t="shared" si="32"/>
        <v>0.90800185260670296</v>
      </c>
      <c r="O138" s="111">
        <f t="shared" si="32"/>
        <v>0.91216595340955364</v>
      </c>
      <c r="P138" s="111">
        <f t="shared" si="32"/>
        <v>0.91364695608311397</v>
      </c>
      <c r="Q138" s="111">
        <f t="shared" si="32"/>
        <v>0.91587609283472093</v>
      </c>
      <c r="R138" s="111">
        <f t="shared" ref="R138:V138" si="33">IF(R119=0,"",R119/R100)</f>
        <v>0.91771386171012381</v>
      </c>
      <c r="S138" s="111">
        <f t="shared" si="33"/>
        <v>0.91966235503088267</v>
      </c>
      <c r="T138" s="111">
        <f t="shared" si="33"/>
        <v>0.92084506449198889</v>
      </c>
      <c r="U138" s="111">
        <f t="shared" si="33"/>
        <v>0.92279757481689673</v>
      </c>
      <c r="V138" s="111">
        <f t="shared" si="33"/>
        <v>0.92520349132581203</v>
      </c>
      <c r="W138" s="111">
        <f t="shared" ref="W138" si="34">IF(W119=0,"",W119/W100)</f>
        <v>0.92770264038507133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1.98949747982064</v>
      </c>
      <c r="D140" s="124">
        <f t="shared" si="38"/>
        <v>2.0650952750396736</v>
      </c>
      <c r="E140" s="124">
        <f t="shared" si="38"/>
        <v>2.157639734113598</v>
      </c>
      <c r="F140" s="124">
        <f t="shared" si="38"/>
        <v>2.2852652762419869</v>
      </c>
      <c r="G140" s="124">
        <f t="shared" si="38"/>
        <v>2.442609595456362</v>
      </c>
      <c r="H140" s="124">
        <f t="shared" si="38"/>
        <v>2.6361196092958026</v>
      </c>
      <c r="I140" s="124">
        <f t="shared" si="38"/>
        <v>2.7369886148259277</v>
      </c>
      <c r="J140" s="124">
        <f t="shared" si="38"/>
        <v>2.7829933451840536</v>
      </c>
      <c r="K140" s="124">
        <f t="shared" si="38"/>
        <v>2.8490685757328951</v>
      </c>
      <c r="L140" s="124">
        <f t="shared" si="38"/>
        <v>2.9216866901869238</v>
      </c>
      <c r="M140" s="124">
        <f t="shared" si="38"/>
        <v>3.0132996918278976</v>
      </c>
      <c r="N140" s="124">
        <f t="shared" si="38"/>
        <v>3.1305236668675325</v>
      </c>
      <c r="O140" s="124">
        <f t="shared" si="38"/>
        <v>3.2889625373050686</v>
      </c>
      <c r="P140" s="124">
        <f t="shared" si="38"/>
        <v>3.4371275392491665</v>
      </c>
      <c r="Q140" s="124">
        <f t="shared" si="38"/>
        <v>3.564224916814664</v>
      </c>
      <c r="R140" s="124">
        <f t="shared" ref="R140:V140" si="39">IF(R121=0,"",R121/R102)</f>
        <v>3.6743432670784713</v>
      </c>
      <c r="S140" s="124">
        <f t="shared" si="39"/>
        <v>3.7774693067687446</v>
      </c>
      <c r="T140" s="124">
        <f t="shared" si="39"/>
        <v>3.8608925361961166</v>
      </c>
      <c r="U140" s="124">
        <f t="shared" si="39"/>
        <v>3.9384070046205326</v>
      </c>
      <c r="V140" s="124">
        <f t="shared" si="39"/>
        <v>4.0201282602311084</v>
      </c>
      <c r="W140" s="124">
        <f t="shared" ref="W140" si="40">IF(W121=0,"",W121/W102)</f>
        <v>4.1115889351451722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1.98949747982064</v>
      </c>
      <c r="D141" s="111">
        <f t="shared" si="41"/>
        <v>2.0650952750396736</v>
      </c>
      <c r="E141" s="111">
        <f t="shared" si="41"/>
        <v>2.157639734113598</v>
      </c>
      <c r="F141" s="111">
        <f t="shared" si="41"/>
        <v>2.2852652762419869</v>
      </c>
      <c r="G141" s="111">
        <f t="shared" si="41"/>
        <v>2.442609595456362</v>
      </c>
      <c r="H141" s="111">
        <f t="shared" si="41"/>
        <v>2.6361196092958026</v>
      </c>
      <c r="I141" s="111">
        <f t="shared" si="41"/>
        <v>2.7369886148259277</v>
      </c>
      <c r="J141" s="111">
        <f t="shared" si="41"/>
        <v>2.7829933451840536</v>
      </c>
      <c r="K141" s="111">
        <f t="shared" si="41"/>
        <v>2.8490685757328951</v>
      </c>
      <c r="L141" s="111">
        <f t="shared" si="41"/>
        <v>2.9216866901869238</v>
      </c>
      <c r="M141" s="111">
        <f t="shared" si="41"/>
        <v>3.0132996918278976</v>
      </c>
      <c r="N141" s="111">
        <f t="shared" si="41"/>
        <v>3.1305236668675325</v>
      </c>
      <c r="O141" s="111">
        <f t="shared" si="41"/>
        <v>3.2889625373050686</v>
      </c>
      <c r="P141" s="111">
        <f t="shared" si="41"/>
        <v>3.4371275392491665</v>
      </c>
      <c r="Q141" s="111">
        <f t="shared" si="41"/>
        <v>3.564224916814664</v>
      </c>
      <c r="R141" s="111">
        <f t="shared" ref="R141:V141" si="42">IF(R122=0,"",R122/R103)</f>
        <v>3.6743432670784713</v>
      </c>
      <c r="S141" s="111">
        <f t="shared" si="42"/>
        <v>3.7774693067687446</v>
      </c>
      <c r="T141" s="111">
        <f t="shared" si="42"/>
        <v>3.8608925361961166</v>
      </c>
      <c r="U141" s="111">
        <f t="shared" si="42"/>
        <v>3.9384070046205326</v>
      </c>
      <c r="V141" s="111">
        <f t="shared" si="42"/>
        <v>4.0201282602311084</v>
      </c>
      <c r="W141" s="111">
        <f t="shared" ref="W141" si="43">IF(W122=0,"",W122/W103)</f>
        <v>4.1115889351451722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0.82246484177087376</v>
      </c>
      <c r="C142" s="124">
        <f t="shared" si="44"/>
        <v>0.826752270410816</v>
      </c>
      <c r="D142" s="124">
        <f t="shared" si="44"/>
        <v>0.83130707359637246</v>
      </c>
      <c r="E142" s="124">
        <f t="shared" si="44"/>
        <v>0.83457768757316453</v>
      </c>
      <c r="F142" s="124">
        <f t="shared" si="44"/>
        <v>0.8405787968238736</v>
      </c>
      <c r="G142" s="124">
        <f t="shared" si="44"/>
        <v>0.84713665869736088</v>
      </c>
      <c r="H142" s="124">
        <f t="shared" si="44"/>
        <v>0.8523951523965515</v>
      </c>
      <c r="I142" s="124">
        <f t="shared" si="44"/>
        <v>0.85552119677182825</v>
      </c>
      <c r="J142" s="124">
        <f t="shared" si="44"/>
        <v>0.86051703890428366</v>
      </c>
      <c r="K142" s="124">
        <f t="shared" si="44"/>
        <v>0.86630069706575252</v>
      </c>
      <c r="L142" s="124">
        <f t="shared" si="44"/>
        <v>0.87015393029503441</v>
      </c>
      <c r="M142" s="124">
        <f t="shared" si="44"/>
        <v>0.8742830581854043</v>
      </c>
      <c r="N142" s="124">
        <f t="shared" si="44"/>
        <v>0.8762720684633114</v>
      </c>
      <c r="O142" s="124">
        <f t="shared" si="44"/>
        <v>0.87984995233852548</v>
      </c>
      <c r="P142" s="124">
        <f t="shared" si="44"/>
        <v>0.89009460708987143</v>
      </c>
      <c r="Q142" s="124">
        <f t="shared" si="44"/>
        <v>0.89541899748048481</v>
      </c>
      <c r="R142" s="124">
        <f t="shared" ref="R142:V142" si="45">IF(R123=0,"",R123/R104)</f>
        <v>0.8993351851183734</v>
      </c>
      <c r="S142" s="124">
        <f t="shared" si="45"/>
        <v>0.90124379403014787</v>
      </c>
      <c r="T142" s="124">
        <f t="shared" si="45"/>
        <v>0.90741068641876688</v>
      </c>
      <c r="U142" s="124">
        <f t="shared" si="45"/>
        <v>0.9136294489644301</v>
      </c>
      <c r="V142" s="124">
        <f t="shared" si="45"/>
        <v>0.92100577039770726</v>
      </c>
      <c r="W142" s="124">
        <f t="shared" ref="W142" si="46">IF(W123=0,"",W123/W104)</f>
        <v>0.92453613169528004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0.87252506593331391</v>
      </c>
      <c r="C143" s="111">
        <f t="shared" si="47"/>
        <v>0.87417033191717575</v>
      </c>
      <c r="D143" s="111">
        <f t="shared" si="47"/>
        <v>0.87571773070852821</v>
      </c>
      <c r="E143" s="111">
        <f t="shared" si="47"/>
        <v>0.87723042752875668</v>
      </c>
      <c r="F143" s="111">
        <f t="shared" si="47"/>
        <v>0.87997507733762148</v>
      </c>
      <c r="G143" s="111">
        <f t="shared" si="47"/>
        <v>0.8824888860470782</v>
      </c>
      <c r="H143" s="111">
        <f t="shared" si="47"/>
        <v>0.88465553207792835</v>
      </c>
      <c r="I143" s="111">
        <f t="shared" si="47"/>
        <v>0.88756002847796911</v>
      </c>
      <c r="J143" s="111">
        <f t="shared" si="47"/>
        <v>0.89132215226059841</v>
      </c>
      <c r="K143" s="111">
        <f t="shared" si="47"/>
        <v>0.89567365977347613</v>
      </c>
      <c r="L143" s="111">
        <f t="shared" si="47"/>
        <v>0.8998985536194879</v>
      </c>
      <c r="M143" s="111">
        <f t="shared" si="47"/>
        <v>0.90471796756162748</v>
      </c>
      <c r="N143" s="111">
        <f t="shared" si="47"/>
        <v>0.91038868685425578</v>
      </c>
      <c r="O143" s="111">
        <f t="shared" si="47"/>
        <v>0.91503908296130976</v>
      </c>
      <c r="P143" s="111">
        <f t="shared" si="47"/>
        <v>0.91568163453829754</v>
      </c>
      <c r="Q143" s="111">
        <f t="shared" si="47"/>
        <v>0.9172063675060671</v>
      </c>
      <c r="R143" s="111">
        <f t="shared" ref="R143:V143" si="48">IF(R124=0,"",R124/R105)</f>
        <v>0.9192244169678021</v>
      </c>
      <c r="S143" s="111">
        <f t="shared" si="48"/>
        <v>0.92175323063778991</v>
      </c>
      <c r="T143" s="111">
        <f t="shared" si="48"/>
        <v>0.92461226270509056</v>
      </c>
      <c r="U143" s="111">
        <f t="shared" si="48"/>
        <v>0.92758306431027626</v>
      </c>
      <c r="V143" s="111">
        <f t="shared" si="48"/>
        <v>0.93152751651866128</v>
      </c>
      <c r="W143" s="111">
        <f t="shared" ref="W143" si="49">IF(W124=0,"",W124/W105)</f>
        <v>0.93621995829553428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0.94027106204807376</v>
      </c>
      <c r="C144" s="111">
        <f t="shared" si="50"/>
        <v>0.94625027594406519</v>
      </c>
      <c r="D144" s="111">
        <f t="shared" si="50"/>
        <v>0.94722908979682741</v>
      </c>
      <c r="E144" s="111">
        <f t="shared" si="50"/>
        <v>0.94940273559161059</v>
      </c>
      <c r="F144" s="111">
        <f t="shared" si="50"/>
        <v>0.94777566365508514</v>
      </c>
      <c r="G144" s="111">
        <f t="shared" si="50"/>
        <v>0.95024077153950237</v>
      </c>
      <c r="H144" s="111">
        <f t="shared" si="50"/>
        <v>0.95168109415568058</v>
      </c>
      <c r="I144" s="111">
        <f t="shared" si="50"/>
        <v>0.94788116983620019</v>
      </c>
      <c r="J144" s="111">
        <f t="shared" si="50"/>
        <v>0.95381339530502607</v>
      </c>
      <c r="K144" s="111">
        <f t="shared" si="50"/>
        <v>0.95477757869176083</v>
      </c>
      <c r="L144" s="111">
        <f t="shared" si="50"/>
        <v>0.95587944031401739</v>
      </c>
      <c r="M144" s="111">
        <f t="shared" si="50"/>
        <v>0.95543839822519161</v>
      </c>
      <c r="N144" s="111">
        <f t="shared" si="50"/>
        <v>0.95615539673873995</v>
      </c>
      <c r="O144" s="111">
        <f t="shared" si="50"/>
        <v>0.95631784702531297</v>
      </c>
      <c r="P144" s="111">
        <f t="shared" si="50"/>
        <v>0.96271864412714359</v>
      </c>
      <c r="Q144" s="111">
        <f t="shared" si="50"/>
        <v>0.96415261365654004</v>
      </c>
      <c r="R144" s="111">
        <f t="shared" ref="R144:V144" si="51">IF(R125=0,"",R125/R106)</f>
        <v>0.96503073126511185</v>
      </c>
      <c r="S144" s="111">
        <f t="shared" si="51"/>
        <v>0.96383263983361145</v>
      </c>
      <c r="T144" s="111">
        <f t="shared" si="51"/>
        <v>0.96730281010185815</v>
      </c>
      <c r="U144" s="111">
        <f t="shared" si="51"/>
        <v>0.96904925262827712</v>
      </c>
      <c r="V144" s="111">
        <f t="shared" si="51"/>
        <v>0.9719432852031088</v>
      </c>
      <c r="W144" s="111">
        <f t="shared" ref="W144" si="52">IF(W125=0,"",W125/W106)</f>
        <v>0.97114633340057377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0.8725250659333138</v>
      </c>
      <c r="C145" s="112">
        <f t="shared" si="53"/>
        <v>0.8792174177396862</v>
      </c>
      <c r="D145" s="112">
        <f t="shared" si="53"/>
        <v>0.88429464916774403</v>
      </c>
      <c r="E145" s="112">
        <f t="shared" si="53"/>
        <v>0.88857115559390754</v>
      </c>
      <c r="F145" s="112">
        <f t="shared" si="53"/>
        <v>0.89193656717827974</v>
      </c>
      <c r="G145" s="112">
        <f t="shared" si="53"/>
        <v>0.89530853866582827</v>
      </c>
      <c r="H145" s="112">
        <f t="shared" si="53"/>
        <v>0.89725743067685859</v>
      </c>
      <c r="I145" s="112">
        <f t="shared" si="53"/>
        <v>0.89950765835327007</v>
      </c>
      <c r="J145" s="112">
        <f t="shared" si="53"/>
        <v>0.9018009371973017</v>
      </c>
      <c r="K145" s="112">
        <f t="shared" si="53"/>
        <v>0.90493692946998439</v>
      </c>
      <c r="L145" s="112">
        <f t="shared" si="53"/>
        <v>0.90655514180838659</v>
      </c>
      <c r="M145" s="112">
        <f t="shared" si="53"/>
        <v>0.90900197167282415</v>
      </c>
      <c r="N145" s="112">
        <f t="shared" si="53"/>
        <v>0.91079637771578403</v>
      </c>
      <c r="O145" s="112">
        <f t="shared" si="53"/>
        <v>0.91459682361784256</v>
      </c>
      <c r="P145" s="112">
        <f t="shared" si="53"/>
        <v>0.91867198697965768</v>
      </c>
      <c r="Q145" s="112">
        <f t="shared" si="53"/>
        <v>0.92081236525796983</v>
      </c>
      <c r="R145" s="112">
        <f t="shared" ref="R145:V145" si="54">IF(R126=0,"",R126/R107)</f>
        <v>0.92376064878872532</v>
      </c>
      <c r="S145" s="112">
        <f t="shared" si="54"/>
        <v>0.92561794634129246</v>
      </c>
      <c r="T145" s="112">
        <f t="shared" si="54"/>
        <v>0.92634964648509932</v>
      </c>
      <c r="U145" s="112">
        <f t="shared" si="54"/>
        <v>0.93137810677629074</v>
      </c>
      <c r="V145" s="112">
        <f t="shared" si="54"/>
        <v>0.93384344005673692</v>
      </c>
      <c r="W145" s="112">
        <f t="shared" ref="W145" si="55">IF(W126=0,"",W126/W107)</f>
        <v>0.93863511214980666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0.74980418038628749</v>
      </c>
      <c r="C147" s="112">
        <f t="shared" si="59"/>
        <v>0.75267039449053019</v>
      </c>
      <c r="D147" s="112">
        <f t="shared" si="59"/>
        <v>0.75576991168648089</v>
      </c>
      <c r="E147" s="112">
        <f t="shared" si="59"/>
        <v>0.75861096502200687</v>
      </c>
      <c r="F147" s="112">
        <f t="shared" si="59"/>
        <v>0.76420174987344081</v>
      </c>
      <c r="G147" s="112">
        <f t="shared" si="59"/>
        <v>0.76967959897350047</v>
      </c>
      <c r="H147" s="112">
        <f t="shared" si="59"/>
        <v>0.77628620253316638</v>
      </c>
      <c r="I147" s="112">
        <f t="shared" si="59"/>
        <v>0.77971686570082477</v>
      </c>
      <c r="J147" s="112">
        <f t="shared" si="59"/>
        <v>0.78022932993545957</v>
      </c>
      <c r="K147" s="112">
        <f t="shared" si="59"/>
        <v>0.78117512939301381</v>
      </c>
      <c r="L147" s="112">
        <f t="shared" si="59"/>
        <v>0.78273495732757248</v>
      </c>
      <c r="M147" s="112">
        <f t="shared" si="59"/>
        <v>0.78429598876362483</v>
      </c>
      <c r="N147" s="112">
        <f t="shared" si="59"/>
        <v>0.78886724437576927</v>
      </c>
      <c r="O147" s="112">
        <f t="shared" si="59"/>
        <v>0.79252498377002079</v>
      </c>
      <c r="P147" s="112">
        <f t="shared" si="59"/>
        <v>0.79529335700540449</v>
      </c>
      <c r="Q147" s="112">
        <f t="shared" si="59"/>
        <v>0.7978631867428857</v>
      </c>
      <c r="R147" s="112">
        <f t="shared" ref="R147:V147" si="60">IF(R128=0,"",R128/R109)</f>
        <v>0.80286607791067521</v>
      </c>
      <c r="S147" s="112">
        <f t="shared" si="60"/>
        <v>0.81106672013963788</v>
      </c>
      <c r="T147" s="112">
        <f t="shared" si="60"/>
        <v>0.81949924120338258</v>
      </c>
      <c r="U147" s="112">
        <f t="shared" si="60"/>
        <v>0.82905002528772198</v>
      </c>
      <c r="V147" s="112">
        <f t="shared" si="60"/>
        <v>0.84453079420979604</v>
      </c>
      <c r="W147" s="112">
        <f t="shared" ref="W147" si="61">IF(W128=0,"",W128/W109)</f>
        <v>0.84950687835475891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0.87324719145901064</v>
      </c>
      <c r="C148" s="113">
        <f t="shared" si="62"/>
        <v>0.88275725331385391</v>
      </c>
      <c r="D148" s="113">
        <f t="shared" si="62"/>
        <v>0.88275256344432984</v>
      </c>
      <c r="E148" s="113">
        <f t="shared" si="62"/>
        <v>0.88609505730967897</v>
      </c>
      <c r="F148" s="113">
        <f t="shared" si="62"/>
        <v>0.88123090335828513</v>
      </c>
      <c r="G148" s="113">
        <f t="shared" si="62"/>
        <v>0.88521572416245042</v>
      </c>
      <c r="H148" s="113">
        <f t="shared" si="62"/>
        <v>0.88813120035227044</v>
      </c>
      <c r="I148" s="113">
        <f t="shared" si="62"/>
        <v>0.87810897169692415</v>
      </c>
      <c r="J148" s="113">
        <f t="shared" si="62"/>
        <v>0.88918803977028327</v>
      </c>
      <c r="K148" s="113">
        <f t="shared" si="62"/>
        <v>0.88873791268294977</v>
      </c>
      <c r="L148" s="113">
        <f t="shared" si="62"/>
        <v>0.8902467396124869</v>
      </c>
      <c r="M148" s="113">
        <f t="shared" si="62"/>
        <v>0.88717893991685104</v>
      </c>
      <c r="N148" s="113">
        <f t="shared" si="62"/>
        <v>0.88872449960658562</v>
      </c>
      <c r="O148" s="113">
        <f t="shared" si="62"/>
        <v>0.88695915588254981</v>
      </c>
      <c r="P148" s="113">
        <f t="shared" si="62"/>
        <v>0.90257522269396795</v>
      </c>
      <c r="Q148" s="113">
        <f t="shared" si="62"/>
        <v>0.90700626436230503</v>
      </c>
      <c r="R148" s="113">
        <f t="shared" ref="R148:V148" si="63">IF(R129=0,"",R129/R110)</f>
        <v>0.9086576550365546</v>
      </c>
      <c r="S148" s="113">
        <f t="shared" si="63"/>
        <v>0.90636371913780411</v>
      </c>
      <c r="T148" s="113">
        <f t="shared" si="63"/>
        <v>0.91596612851969017</v>
      </c>
      <c r="U148" s="113">
        <f t="shared" si="63"/>
        <v>0.91916514284642448</v>
      </c>
      <c r="V148" s="113">
        <f t="shared" si="63"/>
        <v>0.92766643018496875</v>
      </c>
      <c r="W148" s="113">
        <f t="shared" ref="W148" si="64">IF(W129=0,"",W129/W110)</f>
        <v>0.92461431517380721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0.74980418038628749</v>
      </c>
      <c r="C149" s="111">
        <f t="shared" si="65"/>
        <v>0.75670173837407473</v>
      </c>
      <c r="D149" s="111">
        <f t="shared" si="65"/>
        <v>0.76216530078852129</v>
      </c>
      <c r="E149" s="111">
        <f t="shared" si="65"/>
        <v>0.76792638670914948</v>
      </c>
      <c r="F149" s="111">
        <f t="shared" si="65"/>
        <v>0.77133979589082258</v>
      </c>
      <c r="G149" s="111">
        <f t="shared" si="65"/>
        <v>0.7751751218939491</v>
      </c>
      <c r="H149" s="111">
        <f t="shared" si="65"/>
        <v>0.77852842690297963</v>
      </c>
      <c r="I149" s="111">
        <f t="shared" si="65"/>
        <v>0.78022405666548011</v>
      </c>
      <c r="J149" s="111">
        <f t="shared" si="65"/>
        <v>0.780853095358788</v>
      </c>
      <c r="K149" s="111">
        <f t="shared" si="65"/>
        <v>0.78255374491108343</v>
      </c>
      <c r="L149" s="111">
        <f t="shared" si="65"/>
        <v>0.78374388063382316</v>
      </c>
      <c r="M149" s="111">
        <f t="shared" si="65"/>
        <v>0.786152436529441</v>
      </c>
      <c r="N149" s="111">
        <f t="shared" si="65"/>
        <v>0.78945495136532495</v>
      </c>
      <c r="O149" s="111">
        <f t="shared" si="65"/>
        <v>0.79401591462492305</v>
      </c>
      <c r="P149" s="111">
        <f t="shared" si="65"/>
        <v>0.80049021316492064</v>
      </c>
      <c r="Q149" s="111">
        <f t="shared" si="65"/>
        <v>0.80796164192353193</v>
      </c>
      <c r="R149" s="111">
        <f t="shared" ref="R149:V149" si="66">IF(R130=0,"",R130/R111)</f>
        <v>0.81308011733384622</v>
      </c>
      <c r="S149" s="111">
        <f t="shared" si="66"/>
        <v>0.81870519435754152</v>
      </c>
      <c r="T149" s="111">
        <f t="shared" si="66"/>
        <v>0.82328131981930852</v>
      </c>
      <c r="U149" s="111">
        <f t="shared" si="66"/>
        <v>0.83062419282510325</v>
      </c>
      <c r="V149" s="111">
        <f t="shared" si="66"/>
        <v>0.83811709104749987</v>
      </c>
      <c r="W149" s="111">
        <f t="shared" ref="W149" si="67">IF(W130=0,"",W130/W111)</f>
        <v>0.84599052242458206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0.76110032566495722</v>
      </c>
      <c r="C151" s="124">
        <f t="shared" si="71"/>
        <v>0.76310393537300425</v>
      </c>
      <c r="D151" s="124">
        <f t="shared" si="71"/>
        <v>0.76526149043701752</v>
      </c>
      <c r="E151" s="124">
        <f t="shared" si="71"/>
        <v>0.76766565141811427</v>
      </c>
      <c r="F151" s="124">
        <f t="shared" si="71"/>
        <v>0.7708610674628662</v>
      </c>
      <c r="G151" s="124">
        <f t="shared" si="71"/>
        <v>0.77425990268395195</v>
      </c>
      <c r="H151" s="124">
        <f t="shared" si="71"/>
        <v>0.77802623741462462</v>
      </c>
      <c r="I151" s="124">
        <f t="shared" si="71"/>
        <v>0.78005648918552528</v>
      </c>
      <c r="J151" s="124">
        <f t="shared" si="71"/>
        <v>0.78083840909398949</v>
      </c>
      <c r="K151" s="124">
        <f t="shared" si="71"/>
        <v>0.78229039038491821</v>
      </c>
      <c r="L151" s="124">
        <f t="shared" si="71"/>
        <v>0.78376596097527607</v>
      </c>
      <c r="M151" s="124">
        <f t="shared" si="71"/>
        <v>0.78568602475779425</v>
      </c>
      <c r="N151" s="124">
        <f t="shared" si="71"/>
        <v>0.78844921961838776</v>
      </c>
      <c r="O151" s="124">
        <f t="shared" si="71"/>
        <v>0.79150334415644874</v>
      </c>
      <c r="P151" s="124">
        <f t="shared" si="71"/>
        <v>0.7941096455106631</v>
      </c>
      <c r="Q151" s="124">
        <f t="shared" si="71"/>
        <v>0.79813324498133331</v>
      </c>
      <c r="R151" s="124">
        <f t="shared" ref="R151:V151" si="72">IF(R132=0,"",R132/R113)</f>
        <v>0.80267936126830097</v>
      </c>
      <c r="S151" s="124">
        <f t="shared" si="72"/>
        <v>0.80892997489911345</v>
      </c>
      <c r="T151" s="124">
        <f t="shared" si="72"/>
        <v>0.81522284617701612</v>
      </c>
      <c r="U151" s="124">
        <f t="shared" si="72"/>
        <v>0.82492719273622839</v>
      </c>
      <c r="V151" s="124">
        <f t="shared" si="72"/>
        <v>0.83665768321268652</v>
      </c>
      <c r="W151" s="124">
        <f t="shared" ref="W151" si="73">IF(W132=0,"",W132/W113)</f>
        <v>0.84834052775033397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0.76110032566495722</v>
      </c>
      <c r="C153" s="45">
        <f t="shared" si="77"/>
        <v>0.76310393537300425</v>
      </c>
      <c r="D153" s="45">
        <f t="shared" si="77"/>
        <v>0.76526149043701752</v>
      </c>
      <c r="E153" s="45">
        <f t="shared" si="77"/>
        <v>0.76766565141811427</v>
      </c>
      <c r="F153" s="45">
        <f t="shared" si="77"/>
        <v>0.7708610674628662</v>
      </c>
      <c r="G153" s="45">
        <f t="shared" si="77"/>
        <v>0.77425990268395195</v>
      </c>
      <c r="H153" s="45">
        <f t="shared" si="77"/>
        <v>0.77802623741462462</v>
      </c>
      <c r="I153" s="45">
        <f t="shared" si="77"/>
        <v>0.78005648918552528</v>
      </c>
      <c r="J153" s="45">
        <f t="shared" si="77"/>
        <v>0.78083840909398949</v>
      </c>
      <c r="K153" s="45">
        <f t="shared" si="77"/>
        <v>0.78229039038491821</v>
      </c>
      <c r="L153" s="45">
        <f t="shared" si="77"/>
        <v>0.78376596097527607</v>
      </c>
      <c r="M153" s="45">
        <f t="shared" si="77"/>
        <v>0.78568602475779425</v>
      </c>
      <c r="N153" s="45">
        <f t="shared" si="77"/>
        <v>0.78844921961838776</v>
      </c>
      <c r="O153" s="45">
        <f t="shared" si="77"/>
        <v>0.79150334415644874</v>
      </c>
      <c r="P153" s="45">
        <f t="shared" si="77"/>
        <v>0.7941096455106631</v>
      </c>
      <c r="Q153" s="45">
        <f t="shared" si="77"/>
        <v>0.79813324498133331</v>
      </c>
      <c r="R153" s="45">
        <f t="shared" ref="R153:V153" si="78">IF(R134=0,"",R134/R115)</f>
        <v>0.80267936126830097</v>
      </c>
      <c r="S153" s="45">
        <f t="shared" si="78"/>
        <v>0.80892997489911345</v>
      </c>
      <c r="T153" s="45">
        <f t="shared" si="78"/>
        <v>0.81522284617701612</v>
      </c>
      <c r="U153" s="45">
        <f t="shared" si="78"/>
        <v>0.82492719273622839</v>
      </c>
      <c r="V153" s="45">
        <f t="shared" si="78"/>
        <v>0.83665768321268652</v>
      </c>
      <c r="W153" s="45">
        <f t="shared" ref="W153" si="79">IF(W134=0,"",W134/W115)</f>
        <v>0.84834052775033397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12945.662479745873</v>
      </c>
      <c r="C174" s="117">
        <f t="shared" si="87"/>
        <v>13365.192235432223</v>
      </c>
      <c r="D174" s="117">
        <f t="shared" si="87"/>
        <v>13585.630454118051</v>
      </c>
      <c r="E174" s="117">
        <f t="shared" si="87"/>
        <v>12248.655484085626</v>
      </c>
      <c r="F174" s="117">
        <f t="shared" si="87"/>
        <v>13111.71127971159</v>
      </c>
      <c r="G174" s="117">
        <f t="shared" si="87"/>
        <v>12989.762895120088</v>
      </c>
      <c r="H174" s="117">
        <f t="shared" si="87"/>
        <v>12221.560853654653</v>
      </c>
      <c r="I174" s="117">
        <f t="shared" si="87"/>
        <v>11561.012427398664</v>
      </c>
      <c r="J174" s="117">
        <f t="shared" si="87"/>
        <v>12042.061721002994</v>
      </c>
      <c r="K174" s="117">
        <f t="shared" si="87"/>
        <v>11847.987149164182</v>
      </c>
      <c r="L174" s="117">
        <f t="shared" si="87"/>
        <v>13143.609662303026</v>
      </c>
      <c r="M174" s="117">
        <f t="shared" si="87"/>
        <v>12059.903982514417</v>
      </c>
      <c r="N174" s="117">
        <f t="shared" si="87"/>
        <v>10785.340095981846</v>
      </c>
      <c r="O174" s="117">
        <f t="shared" si="87"/>
        <v>13654.466750713493</v>
      </c>
      <c r="P174" s="117">
        <f t="shared" si="87"/>
        <v>11208.859611075937</v>
      </c>
      <c r="Q174" s="117">
        <f t="shared" si="87"/>
        <v>11701.32842776484</v>
      </c>
      <c r="R174" s="117">
        <f t="shared" ref="R174:V174" si="88">R175+R178+R180+R189</f>
        <v>12393.259140345681</v>
      </c>
      <c r="S174" s="117">
        <f t="shared" si="88"/>
        <v>12688.421380685069</v>
      </c>
      <c r="T174" s="117">
        <f t="shared" si="88"/>
        <v>11384.192710657819</v>
      </c>
      <c r="U174" s="117">
        <f t="shared" si="88"/>
        <v>12472.610639446477</v>
      </c>
      <c r="V174" s="117">
        <f t="shared" si="88"/>
        <v>12465.580346948331</v>
      </c>
      <c r="W174" s="117">
        <f t="shared" ref="W174" si="89">W175+W178+W180+W189</f>
        <v>12716.925714094155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10183.145059313465</v>
      </c>
      <c r="C175" s="122">
        <f t="shared" si="90"/>
        <v>10576.172676264012</v>
      </c>
      <c r="D175" s="122">
        <f t="shared" si="90"/>
        <v>10657.722837384266</v>
      </c>
      <c r="E175" s="122">
        <f t="shared" si="90"/>
        <v>9372.8950305942562</v>
      </c>
      <c r="F175" s="122">
        <f t="shared" si="90"/>
        <v>10081.874503052735</v>
      </c>
      <c r="G175" s="122">
        <f t="shared" si="90"/>
        <v>9930.2834477406614</v>
      </c>
      <c r="H175" s="122">
        <f t="shared" si="90"/>
        <v>9312.4810243187585</v>
      </c>
      <c r="I175" s="122">
        <f t="shared" si="90"/>
        <v>8535.6998683138063</v>
      </c>
      <c r="J175" s="122">
        <f t="shared" si="90"/>
        <v>9209.5811044090842</v>
      </c>
      <c r="K175" s="122">
        <f t="shared" si="90"/>
        <v>8985.0776091270691</v>
      </c>
      <c r="L175" s="122">
        <f t="shared" si="90"/>
        <v>10196.044788731722</v>
      </c>
      <c r="M175" s="122">
        <f t="shared" si="90"/>
        <v>9061.2407414879144</v>
      </c>
      <c r="N175" s="122">
        <f t="shared" si="90"/>
        <v>7964.4617067459467</v>
      </c>
      <c r="O175" s="122">
        <f t="shared" si="90"/>
        <v>10893.109676500777</v>
      </c>
      <c r="P175" s="122">
        <f t="shared" si="90"/>
        <v>8589.9707282269846</v>
      </c>
      <c r="Q175" s="122">
        <f t="shared" si="90"/>
        <v>9093.3252728331681</v>
      </c>
      <c r="R175" s="122">
        <f t="shared" ref="R175:V175" si="91">SUM(R176:R177)</f>
        <v>9772.2479539129872</v>
      </c>
      <c r="S175" s="122">
        <f t="shared" si="91"/>
        <v>9865.9384561312327</v>
      </c>
      <c r="T175" s="122">
        <f t="shared" si="91"/>
        <v>8635.2260512619359</v>
      </c>
      <c r="U175" s="122">
        <f t="shared" si="91"/>
        <v>9719.0912618557395</v>
      </c>
      <c r="V175" s="122">
        <f t="shared" si="91"/>
        <v>9788.0832738407589</v>
      </c>
      <c r="W175" s="122">
        <f t="shared" ref="W175" si="92">SUM(W176:W177)</f>
        <v>9828.0419010628175</v>
      </c>
      <c r="DA175" s="130" t="s">
        <v>2359</v>
      </c>
    </row>
    <row r="176" spans="1:105" ht="12" customHeight="1" x14ac:dyDescent="0.25">
      <c r="A176" s="97" t="s">
        <v>203</v>
      </c>
      <c r="B176" s="98">
        <v>10139.78719340492</v>
      </c>
      <c r="C176" s="98">
        <v>10531.657691420429</v>
      </c>
      <c r="D176" s="98">
        <v>10613.549154400873</v>
      </c>
      <c r="E176" s="98">
        <v>9334.9653650608416</v>
      </c>
      <c r="F176" s="98">
        <v>10041.334753762119</v>
      </c>
      <c r="G176" s="98">
        <v>9890.7506721907994</v>
      </c>
      <c r="H176" s="98">
        <v>9276.209200769681</v>
      </c>
      <c r="I176" s="98">
        <v>8502.9877829177876</v>
      </c>
      <c r="J176" s="98">
        <v>9174.5671027832159</v>
      </c>
      <c r="K176" s="98">
        <v>8951.2538257316792</v>
      </c>
      <c r="L176" s="98">
        <v>10158.091008844316</v>
      </c>
      <c r="M176" s="98">
        <v>9027.9677692440819</v>
      </c>
      <c r="N176" s="98">
        <v>7935.3039857051635</v>
      </c>
      <c r="O176" s="98">
        <v>10853.249140804948</v>
      </c>
      <c r="P176" s="98">
        <v>8558.531571108475</v>
      </c>
      <c r="Q176" s="98">
        <v>9060.0441457598827</v>
      </c>
      <c r="R176" s="98">
        <v>9736.8932499980583</v>
      </c>
      <c r="S176" s="98">
        <v>9830.5584614995714</v>
      </c>
      <c r="T176" s="98">
        <v>8604.3522392002978</v>
      </c>
      <c r="U176" s="98">
        <v>9684.7654034354673</v>
      </c>
      <c r="V176" s="98">
        <v>9753.4763885953398</v>
      </c>
      <c r="W176" s="98">
        <v>9793.5268098999677</v>
      </c>
      <c r="DA176" s="63" t="s">
        <v>2360</v>
      </c>
    </row>
    <row r="177" spans="1:105" ht="12" customHeight="1" x14ac:dyDescent="0.25">
      <c r="A177" s="97" t="s">
        <v>53</v>
      </c>
      <c r="B177" s="98">
        <v>43.35786590854471</v>
      </c>
      <c r="C177" s="98">
        <v>44.514984843582297</v>
      </c>
      <c r="D177" s="98">
        <v>44.17368298339327</v>
      </c>
      <c r="E177" s="98">
        <v>37.929665533413825</v>
      </c>
      <c r="F177" s="98">
        <v>40.539749290616577</v>
      </c>
      <c r="G177" s="98">
        <v>39.532775549861149</v>
      </c>
      <c r="H177" s="98">
        <v>36.271823549077475</v>
      </c>
      <c r="I177" s="98">
        <v>32.712085396019503</v>
      </c>
      <c r="J177" s="98">
        <v>35.014001625868211</v>
      </c>
      <c r="K177" s="98">
        <v>33.823783395389327</v>
      </c>
      <c r="L177" s="98">
        <v>37.953779887406569</v>
      </c>
      <c r="M177" s="98">
        <v>33.272972243832243</v>
      </c>
      <c r="N177" s="98">
        <v>29.157721040783297</v>
      </c>
      <c r="O177" s="98">
        <v>39.860535695828673</v>
      </c>
      <c r="P177" s="98">
        <v>31.439157118510554</v>
      </c>
      <c r="Q177" s="98">
        <v>33.281127073286001</v>
      </c>
      <c r="R177" s="98">
        <v>35.354703914929075</v>
      </c>
      <c r="S177" s="98">
        <v>35.379994631661908</v>
      </c>
      <c r="T177" s="98">
        <v>30.873812061638315</v>
      </c>
      <c r="U177" s="98">
        <v>34.325858420272937</v>
      </c>
      <c r="V177" s="98">
        <v>34.606885245418567</v>
      </c>
      <c r="W177" s="98">
        <v>34.515091162849025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14.124167003927456</v>
      </c>
      <c r="C178" s="122">
        <f t="shared" si="93"/>
        <v>14.314723834703162</v>
      </c>
      <c r="D178" s="122">
        <f t="shared" si="93"/>
        <v>14.597402293276367</v>
      </c>
      <c r="E178" s="122">
        <f t="shared" si="93"/>
        <v>26.903609958639258</v>
      </c>
      <c r="F178" s="122">
        <f t="shared" si="93"/>
        <v>13.8343053851695</v>
      </c>
      <c r="G178" s="122">
        <f t="shared" si="93"/>
        <v>14.624980586056228</v>
      </c>
      <c r="H178" s="122">
        <f t="shared" si="93"/>
        <v>23.277928045000554</v>
      </c>
      <c r="I178" s="122">
        <f t="shared" si="93"/>
        <v>18.070035228295151</v>
      </c>
      <c r="J178" s="122">
        <f t="shared" si="93"/>
        <v>20.289322784719559</v>
      </c>
      <c r="K178" s="122">
        <f t="shared" si="93"/>
        <v>20.684057337102285</v>
      </c>
      <c r="L178" s="122">
        <f t="shared" si="93"/>
        <v>24.405635679619252</v>
      </c>
      <c r="M178" s="122">
        <f t="shared" si="93"/>
        <v>26.316139227408378</v>
      </c>
      <c r="N178" s="122">
        <f t="shared" si="93"/>
        <v>26.081681320645799</v>
      </c>
      <c r="O178" s="122">
        <f t="shared" si="93"/>
        <v>26.043969772649834</v>
      </c>
      <c r="P178" s="122">
        <f t="shared" si="93"/>
        <v>24.874170084691745</v>
      </c>
      <c r="Q178" s="122">
        <f t="shared" si="93"/>
        <v>24.370155252087386</v>
      </c>
      <c r="R178" s="122">
        <f t="shared" si="93"/>
        <v>27.218145589711831</v>
      </c>
      <c r="S178" s="122">
        <f t="shared" si="93"/>
        <v>30.352819476208275</v>
      </c>
      <c r="T178" s="122">
        <f t="shared" si="93"/>
        <v>30.280870403402588</v>
      </c>
      <c r="U178" s="122">
        <f t="shared" si="93"/>
        <v>30.405121029665747</v>
      </c>
      <c r="V178" s="122">
        <f t="shared" si="93"/>
        <v>28.686381602173224</v>
      </c>
      <c r="W178" s="122">
        <f t="shared" si="93"/>
        <v>29.227729630347824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14.124167003927456</v>
      </c>
      <c r="C179" s="98">
        <f>RES_hhdet_fech!C129</f>
        <v>14.314723834703162</v>
      </c>
      <c r="D179" s="98">
        <f>RES_hhdet_fech!D129</f>
        <v>14.597402293276367</v>
      </c>
      <c r="E179" s="98">
        <f>RES_hhdet_fech!E129</f>
        <v>26.903609958639258</v>
      </c>
      <c r="F179" s="98">
        <f>RES_hhdet_fech!F129</f>
        <v>13.8343053851695</v>
      </c>
      <c r="G179" s="98">
        <f>RES_hhdet_fech!G129</f>
        <v>14.624980586056228</v>
      </c>
      <c r="H179" s="98">
        <f>RES_hhdet_fech!H129</f>
        <v>23.277928045000554</v>
      </c>
      <c r="I179" s="98">
        <f>RES_hhdet_fech!I129</f>
        <v>18.070035228295151</v>
      </c>
      <c r="J179" s="98">
        <f>RES_hhdet_fech!J129</f>
        <v>20.289322784719559</v>
      </c>
      <c r="K179" s="98">
        <f>RES_hhdet_fech!K129</f>
        <v>20.684057337102285</v>
      </c>
      <c r="L179" s="98">
        <f>RES_hhdet_fech!L129</f>
        <v>24.405635679619252</v>
      </c>
      <c r="M179" s="98">
        <f>RES_hhdet_fech!M129</f>
        <v>26.316139227408378</v>
      </c>
      <c r="N179" s="98">
        <f>RES_hhdet_fech!N129</f>
        <v>26.081681320645799</v>
      </c>
      <c r="O179" s="98">
        <f>RES_hhdet_fech!O129</f>
        <v>26.043969772649834</v>
      </c>
      <c r="P179" s="98">
        <f>RES_hhdet_fech!P129</f>
        <v>24.874170084691745</v>
      </c>
      <c r="Q179" s="98">
        <f>RES_hhdet_fech!Q129</f>
        <v>24.370155252087386</v>
      </c>
      <c r="R179" s="98">
        <f>RES_hhdet_fech!R129</f>
        <v>27.218145589711831</v>
      </c>
      <c r="S179" s="98">
        <f>RES_hhdet_fech!S129</f>
        <v>30.352819476208275</v>
      </c>
      <c r="T179" s="98">
        <f>RES_hhdet_fech!T129</f>
        <v>30.280870403402588</v>
      </c>
      <c r="U179" s="98">
        <f>RES_hhdet_fech!U129</f>
        <v>30.405121029665747</v>
      </c>
      <c r="V179" s="98">
        <f>RES_hhdet_fech!V129</f>
        <v>28.686381602173224</v>
      </c>
      <c r="W179" s="98">
        <f>RES_hhdet_fech!W129</f>
        <v>29.227729630347824</v>
      </c>
      <c r="DA179" s="63" t="s">
        <v>2363</v>
      </c>
    </row>
    <row r="180" spans="1:105" ht="12" customHeight="1" x14ac:dyDescent="0.25">
      <c r="A180" s="121" t="s">
        <v>55</v>
      </c>
      <c r="B180" s="122">
        <v>1936.1099801624543</v>
      </c>
      <c r="C180" s="122">
        <v>1932.8193560110208</v>
      </c>
      <c r="D180" s="122">
        <v>2050.887163966368</v>
      </c>
      <c r="E180" s="122">
        <v>1968.749404933624</v>
      </c>
      <c r="F180" s="122">
        <v>2111.6596064909363</v>
      </c>
      <c r="G180" s="122">
        <v>2124.03659999399</v>
      </c>
      <c r="H180" s="122">
        <v>1986.4241619983532</v>
      </c>
      <c r="I180" s="122">
        <v>2158.8736878670884</v>
      </c>
      <c r="J180" s="122">
        <v>2002.958723340095</v>
      </c>
      <c r="K180" s="122">
        <v>2037.6792487150103</v>
      </c>
      <c r="L180" s="122">
        <v>2099.492310972495</v>
      </c>
      <c r="M180" s="122">
        <v>2217.6388155520481</v>
      </c>
      <c r="N180" s="122">
        <v>2032.0723879091297</v>
      </c>
      <c r="O180" s="122">
        <v>1978.4464660769358</v>
      </c>
      <c r="P180" s="122">
        <v>1872.6214651450825</v>
      </c>
      <c r="Q180" s="122">
        <v>1895.0279844969486</v>
      </c>
      <c r="R180" s="122">
        <v>1932.6405887308788</v>
      </c>
      <c r="S180" s="122">
        <v>2087.4185589895892</v>
      </c>
      <c r="T180" s="122">
        <v>2050.9738251272647</v>
      </c>
      <c r="U180" s="122">
        <v>2061.4458615804624</v>
      </c>
      <c r="V180" s="122">
        <v>2007.5334044789038</v>
      </c>
      <c r="W180" s="122">
        <v>2192.8999283114981</v>
      </c>
      <c r="DA180" s="130" t="s">
        <v>2364</v>
      </c>
    </row>
    <row r="181" spans="1:105" ht="12" customHeight="1" x14ac:dyDescent="0.25">
      <c r="A181" s="97" t="s">
        <v>128</v>
      </c>
      <c r="B181" s="98">
        <v>1826.8072127588719</v>
      </c>
      <c r="C181" s="98">
        <v>1829.0849688909152</v>
      </c>
      <c r="D181" s="98">
        <v>1975.1759170364805</v>
      </c>
      <c r="E181" s="98">
        <v>1812.1526149644149</v>
      </c>
      <c r="F181" s="98">
        <v>2043.8472730760345</v>
      </c>
      <c r="G181" s="98">
        <v>2084.4587403468145</v>
      </c>
      <c r="H181" s="98">
        <v>1892.4578830620596</v>
      </c>
      <c r="I181" s="98">
        <v>2057.4074193181673</v>
      </c>
      <c r="J181" s="98">
        <v>1920.9157518138909</v>
      </c>
      <c r="K181" s="98">
        <v>1973.7938725286847</v>
      </c>
      <c r="L181" s="98">
        <v>2053.9460514964185</v>
      </c>
      <c r="M181" s="98">
        <v>2145.8764924082975</v>
      </c>
      <c r="N181" s="98">
        <v>1884.940449500901</v>
      </c>
      <c r="O181" s="98">
        <v>1821.3113565933111</v>
      </c>
      <c r="P181" s="98">
        <v>1856.2892260316291</v>
      </c>
      <c r="Q181" s="98">
        <v>1858.5447573975948</v>
      </c>
      <c r="R181" s="98">
        <v>1935.0014077183716</v>
      </c>
      <c r="S181" s="98">
        <v>2094.6422462315136</v>
      </c>
      <c r="T181" s="98">
        <v>1908.6732037156439</v>
      </c>
      <c r="U181" s="98">
        <v>2052.1058116391391</v>
      </c>
      <c r="V181" s="98">
        <v>1967.8584006104752</v>
      </c>
      <c r="W181" s="98">
        <v>2196.4265042242346</v>
      </c>
      <c r="DA181" s="63" t="s">
        <v>2365</v>
      </c>
    </row>
    <row r="182" spans="1:105" ht="12" customHeight="1" x14ac:dyDescent="0.25">
      <c r="A182" s="97" t="s">
        <v>127</v>
      </c>
      <c r="B182" s="98">
        <v>1695.1867903793836</v>
      </c>
      <c r="C182" s="98">
        <v>1689.7578225070704</v>
      </c>
      <c r="D182" s="98">
        <v>1826.0520523501516</v>
      </c>
      <c r="E182" s="98">
        <v>1674.3725520787557</v>
      </c>
      <c r="F182" s="98">
        <v>1897.5739767640464</v>
      </c>
      <c r="G182" s="98">
        <v>1935.7179988589633</v>
      </c>
      <c r="H182" s="98">
        <v>1759.0498253006301</v>
      </c>
      <c r="I182" s="98">
        <v>1926.1061295944269</v>
      </c>
      <c r="J182" s="98">
        <v>1794.6929373127175</v>
      </c>
      <c r="K182" s="98">
        <v>1851.0300313439598</v>
      </c>
      <c r="L182" s="98">
        <v>1933.2743554567351</v>
      </c>
      <c r="M182" s="98">
        <v>2031.6398511964192</v>
      </c>
      <c r="N182" s="98">
        <v>1795.0006110772167</v>
      </c>
      <c r="O182" s="98">
        <v>1742.849976125807</v>
      </c>
      <c r="P182" s="98">
        <v>1763.8319903573104</v>
      </c>
      <c r="Q182" s="98">
        <v>1765.931096408566</v>
      </c>
      <c r="R182" s="98">
        <v>1840.5562928444358</v>
      </c>
      <c r="S182" s="98">
        <v>2000.5518776107367</v>
      </c>
      <c r="T182" s="98">
        <v>1822.8279898508224</v>
      </c>
      <c r="U182" s="98">
        <v>1961.8454702862675</v>
      </c>
      <c r="V182" s="98">
        <v>1884.4890820301873</v>
      </c>
      <c r="W182" s="98">
        <v>2115.4117923407712</v>
      </c>
      <c r="DA182" s="63" t="s">
        <v>2366</v>
      </c>
    </row>
    <row r="183" spans="1:105" ht="12" customHeight="1" x14ac:dyDescent="0.25">
      <c r="A183" s="100" t="s">
        <v>203</v>
      </c>
      <c r="B183" s="101">
        <v>794.28718564017788</v>
      </c>
      <c r="C183" s="101">
        <v>751.96286568344829</v>
      </c>
      <c r="D183" s="101">
        <v>832.8260377568057</v>
      </c>
      <c r="E183" s="101">
        <v>760.29390044582021</v>
      </c>
      <c r="F183" s="101">
        <v>917.04972731501812</v>
      </c>
      <c r="G183" s="101">
        <v>920.03524368497131</v>
      </c>
      <c r="H183" s="101">
        <v>827.26530438268674</v>
      </c>
      <c r="I183" s="101">
        <v>998.94575647051215</v>
      </c>
      <c r="J183" s="101">
        <v>844.10961651506238</v>
      </c>
      <c r="K183" s="101">
        <v>880.55287363361049</v>
      </c>
      <c r="L183" s="101">
        <v>912.80727736139931</v>
      </c>
      <c r="M183" s="101">
        <v>994.89107251138989</v>
      </c>
      <c r="N183" s="101">
        <v>882.26338383038501</v>
      </c>
      <c r="O183" s="101">
        <v>891.43568768904629</v>
      </c>
      <c r="P183" s="101">
        <v>808.55348225452803</v>
      </c>
      <c r="Q183" s="101">
        <v>799.4179201729346</v>
      </c>
      <c r="R183" s="101">
        <v>844.22160739280685</v>
      </c>
      <c r="S183" s="101">
        <v>972.74378334702362</v>
      </c>
      <c r="T183" s="101">
        <v>809.24734358189107</v>
      </c>
      <c r="U183" s="101">
        <v>884.85730545553872</v>
      </c>
      <c r="V183" s="101">
        <v>799.20377900121696</v>
      </c>
      <c r="W183" s="101">
        <v>994.66305105457434</v>
      </c>
      <c r="DA183" s="131" t="s">
        <v>2367</v>
      </c>
    </row>
    <row r="184" spans="1:105" ht="12" customHeight="1" x14ac:dyDescent="0.25">
      <c r="A184" s="103" t="s">
        <v>52</v>
      </c>
      <c r="B184" s="104">
        <v>900.89960473920564</v>
      </c>
      <c r="C184" s="104">
        <v>937.7949568236221</v>
      </c>
      <c r="D184" s="104">
        <v>993.22601459334601</v>
      </c>
      <c r="E184" s="104">
        <v>914.07865163293536</v>
      </c>
      <c r="F184" s="104">
        <v>980.52424944902828</v>
      </c>
      <c r="G184" s="104">
        <v>1015.6827551739922</v>
      </c>
      <c r="H184" s="104">
        <v>931.78452091794372</v>
      </c>
      <c r="I184" s="104">
        <v>927.16037312391472</v>
      </c>
      <c r="J184" s="104">
        <v>950.58332079765523</v>
      </c>
      <c r="K184" s="104">
        <v>970.47715771034927</v>
      </c>
      <c r="L184" s="104">
        <v>1020.4670780953356</v>
      </c>
      <c r="M184" s="104">
        <v>1036.7487786850293</v>
      </c>
      <c r="N184" s="104">
        <v>912.73722724683182</v>
      </c>
      <c r="O184" s="104">
        <v>851.41428843676044</v>
      </c>
      <c r="P184" s="104">
        <v>955.27850810278233</v>
      </c>
      <c r="Q184" s="104">
        <v>966.51317623563159</v>
      </c>
      <c r="R184" s="104">
        <v>996.33468545162941</v>
      </c>
      <c r="S184" s="104">
        <v>1027.808094263713</v>
      </c>
      <c r="T184" s="104">
        <v>1013.580646268931</v>
      </c>
      <c r="U184" s="104">
        <v>1076.9881648307289</v>
      </c>
      <c r="V184" s="104">
        <v>1085.2853030289705</v>
      </c>
      <c r="W184" s="104">
        <v>1120.7487412861969</v>
      </c>
      <c r="DA184" s="132" t="s">
        <v>2368</v>
      </c>
    </row>
    <row r="185" spans="1:105" ht="12" customHeight="1" x14ac:dyDescent="0.25">
      <c r="A185" s="106" t="s">
        <v>122</v>
      </c>
      <c r="B185" s="101">
        <v>2121.126268343738</v>
      </c>
      <c r="C185" s="101">
        <v>2121.3111397866987</v>
      </c>
      <c r="D185" s="101">
        <v>2214.3988853039109</v>
      </c>
      <c r="E185" s="101">
        <v>2254.0400291304031</v>
      </c>
      <c r="F185" s="101">
        <v>2283.6202116069094</v>
      </c>
      <c r="G185" s="101">
        <v>2271.8253534662731</v>
      </c>
      <c r="H185" s="101">
        <v>2211.8895325204639</v>
      </c>
      <c r="I185" s="101">
        <v>2402.5254444848288</v>
      </c>
      <c r="J185" s="101">
        <v>2227.5065883415032</v>
      </c>
      <c r="K185" s="101">
        <v>2255.7342565884128</v>
      </c>
      <c r="L185" s="101">
        <v>2299.6984049068074</v>
      </c>
      <c r="M185" s="101">
        <v>2468.746088477591</v>
      </c>
      <c r="N185" s="101">
        <v>2341.5337629993396</v>
      </c>
      <c r="O185" s="101">
        <v>2285.1270245469718</v>
      </c>
      <c r="P185" s="101">
        <v>2063.1075972970134</v>
      </c>
      <c r="Q185" s="101">
        <v>2126.1662969353115</v>
      </c>
      <c r="R185" s="101">
        <v>2130.9477259301334</v>
      </c>
      <c r="S185" s="101">
        <v>2276.9198363673545</v>
      </c>
      <c r="T185" s="101">
        <v>2375.3619090208772</v>
      </c>
      <c r="U185" s="101">
        <v>2256.3019798225823</v>
      </c>
      <c r="V185" s="101">
        <v>2211.4691078527676</v>
      </c>
      <c r="W185" s="101">
        <v>2350.6656972548699</v>
      </c>
      <c r="DA185" s="131" t="s">
        <v>2369</v>
      </c>
    </row>
    <row r="186" spans="1:105" ht="12" customHeight="1" x14ac:dyDescent="0.25">
      <c r="A186" s="107" t="s">
        <v>121</v>
      </c>
      <c r="B186" s="104">
        <v>1821.2819447767486</v>
      </c>
      <c r="C186" s="104">
        <v>1809.2958267878159</v>
      </c>
      <c r="D186" s="104">
        <v>1896.7634900036096</v>
      </c>
      <c r="E186" s="104">
        <v>1931.2732520402233</v>
      </c>
      <c r="F186" s="104">
        <v>1981.389995351996</v>
      </c>
      <c r="G186" s="104">
        <v>1976.059740604926</v>
      </c>
      <c r="H186" s="104">
        <v>1933.694809971317</v>
      </c>
      <c r="I186" s="104">
        <v>2133.1204510476368</v>
      </c>
      <c r="J186" s="104">
        <v>1954.4581677986869</v>
      </c>
      <c r="K186" s="104">
        <v>1982.3271691633606</v>
      </c>
      <c r="L186" s="104">
        <v>2021.5177554349648</v>
      </c>
      <c r="M186" s="104">
        <v>2181.4398478538133</v>
      </c>
      <c r="N186" s="104">
        <v>2078.1299742488031</v>
      </c>
      <c r="O186" s="104">
        <v>2041.6680172948957</v>
      </c>
      <c r="P186" s="104">
        <v>1814.2442042123944</v>
      </c>
      <c r="Q186" s="104">
        <v>1861.7312818043863</v>
      </c>
      <c r="R186" s="104">
        <v>1874.5386378310657</v>
      </c>
      <c r="S186" s="104">
        <v>2029.1181627378221</v>
      </c>
      <c r="T186" s="104">
        <v>2116.8066655239563</v>
      </c>
      <c r="U186" s="104">
        <v>2028.297801558904</v>
      </c>
      <c r="V186" s="104">
        <v>2009.0796265667532</v>
      </c>
      <c r="W186" s="104">
        <v>2155.3148402928505</v>
      </c>
      <c r="DA186" s="132" t="s">
        <v>2370</v>
      </c>
    </row>
    <row r="187" spans="1:105" ht="12" customHeight="1" x14ac:dyDescent="0.25">
      <c r="A187" s="108" t="s">
        <v>53</v>
      </c>
      <c r="B187" s="98">
        <v>922.68768519742173</v>
      </c>
      <c r="C187" s="98">
        <v>871.87968743703254</v>
      </c>
      <c r="D187" s="98">
        <v>935.06396540381934</v>
      </c>
      <c r="E187" s="98">
        <v>947.8956524768538</v>
      </c>
      <c r="F187" s="98">
        <v>1029.159843356595</v>
      </c>
      <c r="G187" s="98">
        <v>1008.8767232871803</v>
      </c>
      <c r="H187" s="98">
        <v>976.73987795161497</v>
      </c>
      <c r="I187" s="98">
        <v>1183.0605357782974</v>
      </c>
      <c r="J187" s="98">
        <v>988.274696899481</v>
      </c>
      <c r="K187" s="98">
        <v>1014.3097589619367</v>
      </c>
      <c r="L187" s="98">
        <v>1025.9509198653254</v>
      </c>
      <c r="M187" s="98">
        <v>1150.8775323333211</v>
      </c>
      <c r="N187" s="98">
        <v>1098.3157963896413</v>
      </c>
      <c r="O187" s="98">
        <v>1120.435472781144</v>
      </c>
      <c r="P187" s="98">
        <v>885.93316838266446</v>
      </c>
      <c r="Q187" s="98">
        <v>901.53523693222701</v>
      </c>
      <c r="R187" s="98">
        <v>916.03286104071856</v>
      </c>
      <c r="S187" s="98">
        <v>1048.0117040055163</v>
      </c>
      <c r="T187" s="98">
        <v>1006.5911486970172</v>
      </c>
      <c r="U187" s="98">
        <v>968.00815765042319</v>
      </c>
      <c r="V187" s="98">
        <v>897.70997057425348</v>
      </c>
      <c r="W187" s="98">
        <v>1054.9992624445269</v>
      </c>
      <c r="DA187" s="63" t="s">
        <v>2371</v>
      </c>
    </row>
    <row r="188" spans="1:105" ht="12" customHeight="1" x14ac:dyDescent="0.25">
      <c r="A188" s="108" t="s">
        <v>52</v>
      </c>
      <c r="B188" s="98">
        <v>898.59425957932706</v>
      </c>
      <c r="C188" s="98">
        <v>937.41613935078294</v>
      </c>
      <c r="D188" s="98">
        <v>961.69952459979061</v>
      </c>
      <c r="E188" s="98">
        <v>983.37759956336947</v>
      </c>
      <c r="F188" s="98">
        <v>952.23015199540112</v>
      </c>
      <c r="G188" s="98">
        <v>967.18301731774579</v>
      </c>
      <c r="H188" s="98">
        <v>956.95493201970226</v>
      </c>
      <c r="I188" s="98">
        <v>950.05991526933974</v>
      </c>
      <c r="J188" s="98">
        <v>966.18347089920553</v>
      </c>
      <c r="K188" s="98">
        <v>968.01741020142424</v>
      </c>
      <c r="L188" s="98">
        <v>995.56683556963924</v>
      </c>
      <c r="M188" s="98">
        <v>1030.5623155204923</v>
      </c>
      <c r="N188" s="98">
        <v>979.81417785916165</v>
      </c>
      <c r="O188" s="98">
        <v>921.23254451375203</v>
      </c>
      <c r="P188" s="98">
        <v>928.31103582972992</v>
      </c>
      <c r="Q188" s="98">
        <v>960.1960448721594</v>
      </c>
      <c r="R188" s="98">
        <v>958.50577679034711</v>
      </c>
      <c r="S188" s="98">
        <v>981.10645873230578</v>
      </c>
      <c r="T188" s="98">
        <v>1110.2155168269389</v>
      </c>
      <c r="U188" s="98">
        <v>1060.2896439084805</v>
      </c>
      <c r="V188" s="98">
        <v>1111.3696559924999</v>
      </c>
      <c r="W188" s="98">
        <v>1100.3155778483233</v>
      </c>
      <c r="DA188" s="63" t="s">
        <v>2372</v>
      </c>
    </row>
    <row r="189" spans="1:105" ht="12" customHeight="1" x14ac:dyDescent="0.25">
      <c r="A189" s="121" t="s">
        <v>54</v>
      </c>
      <c r="B189" s="122">
        <v>812.28327326602573</v>
      </c>
      <c r="C189" s="122">
        <v>841.88547932248798</v>
      </c>
      <c r="D189" s="122">
        <v>862.42305047413879</v>
      </c>
      <c r="E189" s="122">
        <v>880.10743859910633</v>
      </c>
      <c r="F189" s="122">
        <v>904.34286478274794</v>
      </c>
      <c r="G189" s="122">
        <v>920.81786679937966</v>
      </c>
      <c r="H189" s="122">
        <v>899.37773929254035</v>
      </c>
      <c r="I189" s="122">
        <v>848.36883598947531</v>
      </c>
      <c r="J189" s="122">
        <v>809.23257046909509</v>
      </c>
      <c r="K189" s="122">
        <v>804.54623398499984</v>
      </c>
      <c r="L189" s="122">
        <v>823.66692691918956</v>
      </c>
      <c r="M189" s="122">
        <v>754.70828624704563</v>
      </c>
      <c r="N189" s="122">
        <v>762.724320006124</v>
      </c>
      <c r="O189" s="122">
        <v>756.86663836312948</v>
      </c>
      <c r="P189" s="122">
        <v>721.39324761917851</v>
      </c>
      <c r="Q189" s="122">
        <v>688.60501518263675</v>
      </c>
      <c r="R189" s="122">
        <v>661.15245211210299</v>
      </c>
      <c r="S189" s="122">
        <v>704.71154608803874</v>
      </c>
      <c r="T189" s="122">
        <v>667.71196386521478</v>
      </c>
      <c r="U189" s="122">
        <v>661.6683949806104</v>
      </c>
      <c r="V189" s="122">
        <v>641.27728702649563</v>
      </c>
      <c r="W189" s="122">
        <v>666.75615508949375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812.28327326602573</v>
      </c>
      <c r="C191" s="33">
        <v>841.88547932248798</v>
      </c>
      <c r="D191" s="33">
        <v>862.42305047413879</v>
      </c>
      <c r="E191" s="33">
        <v>880.10743859910633</v>
      </c>
      <c r="F191" s="33">
        <v>904.34286478274794</v>
      </c>
      <c r="G191" s="33">
        <v>920.81786679937966</v>
      </c>
      <c r="H191" s="33">
        <v>899.37773929254035</v>
      </c>
      <c r="I191" s="33">
        <v>848.36883598947531</v>
      </c>
      <c r="J191" s="33">
        <v>809.23257046909509</v>
      </c>
      <c r="K191" s="33">
        <v>804.54623398499984</v>
      </c>
      <c r="L191" s="33">
        <v>823.66692691918956</v>
      </c>
      <c r="M191" s="33">
        <v>754.70828624704563</v>
      </c>
      <c r="N191" s="33">
        <v>762.724320006124</v>
      </c>
      <c r="O191" s="33">
        <v>756.86663836312948</v>
      </c>
      <c r="P191" s="33">
        <v>721.39324761917851</v>
      </c>
      <c r="Q191" s="33">
        <v>688.60501518263675</v>
      </c>
      <c r="R191" s="33">
        <v>661.15245211210299</v>
      </c>
      <c r="S191" s="33">
        <v>704.71154608803874</v>
      </c>
      <c r="T191" s="33">
        <v>667.71196386521478</v>
      </c>
      <c r="U191" s="33">
        <v>661.6683949806104</v>
      </c>
      <c r="V191" s="33">
        <v>641.27728702649563</v>
      </c>
      <c r="W191" s="33">
        <v>666.75615508949375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11223.23212136276</v>
      </c>
      <c r="C193" s="117">
        <f t="shared" si="94"/>
        <v>11614.464175075867</v>
      </c>
      <c r="D193" s="117">
        <f t="shared" si="94"/>
        <v>11824.965898206858</v>
      </c>
      <c r="E193" s="117">
        <f t="shared" si="94"/>
        <v>10680.463634009719</v>
      </c>
      <c r="F193" s="117">
        <f t="shared" si="94"/>
        <v>11456.70696778268</v>
      </c>
      <c r="G193" s="117">
        <f t="shared" si="94"/>
        <v>11385.308131063666</v>
      </c>
      <c r="H193" s="117">
        <f t="shared" si="94"/>
        <v>10756.58938821849</v>
      </c>
      <c r="I193" s="117">
        <f t="shared" si="94"/>
        <v>10185.654098884159</v>
      </c>
      <c r="J193" s="117">
        <f t="shared" si="94"/>
        <v>10657.887746841656</v>
      </c>
      <c r="K193" s="117">
        <f t="shared" si="94"/>
        <v>10522.069178375848</v>
      </c>
      <c r="L193" s="117">
        <f t="shared" si="94"/>
        <v>11726.816051143431</v>
      </c>
      <c r="M193" s="117">
        <f t="shared" si="94"/>
        <v>10802.750573494275</v>
      </c>
      <c r="N193" s="117">
        <f t="shared" si="94"/>
        <v>9698.0954312175108</v>
      </c>
      <c r="O193" s="117">
        <f t="shared" si="94"/>
        <v>12365.281030941527</v>
      </c>
      <c r="P193" s="117">
        <f t="shared" si="94"/>
        <v>10176.086774004085</v>
      </c>
      <c r="Q193" s="117">
        <f t="shared" si="94"/>
        <v>10664.462288131925</v>
      </c>
      <c r="R193" s="117">
        <f t="shared" ref="R193:V193" si="95">R194+R197+R199+R208</f>
        <v>11339.830529015686</v>
      </c>
      <c r="S193" s="117">
        <f t="shared" si="95"/>
        <v>11642.166699669229</v>
      </c>
      <c r="T193" s="117">
        <f t="shared" si="95"/>
        <v>10476.469905304146</v>
      </c>
      <c r="U193" s="117">
        <f t="shared" si="95"/>
        <v>11520.377525200081</v>
      </c>
      <c r="V193" s="117">
        <f t="shared" si="95"/>
        <v>11559.359644952101</v>
      </c>
      <c r="W193" s="117">
        <f t="shared" ref="W193" si="96">W194+W197+W199+W208</f>
        <v>11833.219666541963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8985.4372320673174</v>
      </c>
      <c r="C194" s="122">
        <f t="shared" si="97"/>
        <v>9345.5761548019345</v>
      </c>
      <c r="D194" s="122">
        <f t="shared" si="97"/>
        <v>9429.9247161568346</v>
      </c>
      <c r="E194" s="122">
        <f t="shared" si="97"/>
        <v>8303.712760221204</v>
      </c>
      <c r="F194" s="122">
        <f t="shared" si="97"/>
        <v>8952.9529126404432</v>
      </c>
      <c r="G194" s="122">
        <f t="shared" si="97"/>
        <v>8837.2833929432563</v>
      </c>
      <c r="H194" s="122">
        <f t="shared" si="97"/>
        <v>8302.2681808282614</v>
      </c>
      <c r="I194" s="122">
        <f t="shared" si="97"/>
        <v>7627.4588013351904</v>
      </c>
      <c r="J194" s="122">
        <f t="shared" si="97"/>
        <v>8245.96271398524</v>
      </c>
      <c r="K194" s="122">
        <f t="shared" si="97"/>
        <v>8068.5071395729801</v>
      </c>
      <c r="L194" s="122">
        <f t="shared" si="97"/>
        <v>9183.0668436954456</v>
      </c>
      <c r="M194" s="122">
        <f t="shared" si="97"/>
        <v>8191.644360385515</v>
      </c>
      <c r="N194" s="122">
        <f t="shared" si="97"/>
        <v>7234.4284410584251</v>
      </c>
      <c r="O194" s="122">
        <f t="shared" si="97"/>
        <v>9939.824885809594</v>
      </c>
      <c r="P194" s="122">
        <f t="shared" si="97"/>
        <v>7850.9154756029993</v>
      </c>
      <c r="Q194" s="122">
        <f t="shared" si="97"/>
        <v>8331.158960201934</v>
      </c>
      <c r="R194" s="122">
        <f t="shared" ref="R194:V194" si="98">SUM(R195:R196)</f>
        <v>8971.0366094298861</v>
      </c>
      <c r="S194" s="122">
        <f t="shared" si="98"/>
        <v>9076.1745406031259</v>
      </c>
      <c r="T194" s="122">
        <f t="shared" si="98"/>
        <v>7954.1491046798265</v>
      </c>
      <c r="U194" s="122">
        <f t="shared" si="98"/>
        <v>8971.4038853811071</v>
      </c>
      <c r="V194" s="122">
        <f t="shared" si="98"/>
        <v>9058.5572925377019</v>
      </c>
      <c r="W194" s="122">
        <f t="shared" ref="W194" si="99">SUM(W195:W196)</f>
        <v>9119.9957713890362</v>
      </c>
      <c r="DA194" s="130" t="s">
        <v>2527</v>
      </c>
    </row>
    <row r="195" spans="1:105" ht="12" customHeight="1" x14ac:dyDescent="0.25">
      <c r="A195" s="97" t="s">
        <v>203</v>
      </c>
      <c r="B195" s="98">
        <v>8942.0793661587722</v>
      </c>
      <c r="C195" s="98">
        <v>9301.0611699583515</v>
      </c>
      <c r="D195" s="98">
        <v>9385.7510331734411</v>
      </c>
      <c r="E195" s="98">
        <v>8265.7830946877893</v>
      </c>
      <c r="F195" s="98">
        <v>8912.4131633498273</v>
      </c>
      <c r="G195" s="98">
        <v>8797.7506173933944</v>
      </c>
      <c r="H195" s="98">
        <v>8265.9963572791839</v>
      </c>
      <c r="I195" s="98">
        <v>7594.7467159391708</v>
      </c>
      <c r="J195" s="98">
        <v>8210.9487123593717</v>
      </c>
      <c r="K195" s="98">
        <v>8034.6833561775911</v>
      </c>
      <c r="L195" s="98">
        <v>9145.1130638080394</v>
      </c>
      <c r="M195" s="98">
        <v>8158.3713881416825</v>
      </c>
      <c r="N195" s="98">
        <v>7205.2707200176419</v>
      </c>
      <c r="O195" s="98">
        <v>9899.9643501137652</v>
      </c>
      <c r="P195" s="98">
        <v>7819.4763184844887</v>
      </c>
      <c r="Q195" s="98">
        <v>8297.8778331286485</v>
      </c>
      <c r="R195" s="98">
        <v>8935.6819055149572</v>
      </c>
      <c r="S195" s="98">
        <v>9040.7945459714647</v>
      </c>
      <c r="T195" s="98">
        <v>7923.2752926181884</v>
      </c>
      <c r="U195" s="98">
        <v>8937.0780269608349</v>
      </c>
      <c r="V195" s="98">
        <v>9023.9504072922828</v>
      </c>
      <c r="W195" s="98">
        <v>9085.4806802261865</v>
      </c>
      <c r="DA195" s="63" t="s">
        <v>2528</v>
      </c>
    </row>
    <row r="196" spans="1:105" ht="12" customHeight="1" x14ac:dyDescent="0.25">
      <c r="A196" s="97" t="s">
        <v>53</v>
      </c>
      <c r="B196" s="98">
        <v>43.35786590854471</v>
      </c>
      <c r="C196" s="98">
        <v>44.514984843582297</v>
      </c>
      <c r="D196" s="98">
        <v>44.17368298339327</v>
      </c>
      <c r="E196" s="98">
        <v>37.929665533413825</v>
      </c>
      <c r="F196" s="98">
        <v>40.539749290616577</v>
      </c>
      <c r="G196" s="98">
        <v>39.532775549861149</v>
      </c>
      <c r="H196" s="98">
        <v>36.271823549077475</v>
      </c>
      <c r="I196" s="98">
        <v>32.712085396019503</v>
      </c>
      <c r="J196" s="98">
        <v>35.014001625868211</v>
      </c>
      <c r="K196" s="98">
        <v>33.823783395389327</v>
      </c>
      <c r="L196" s="98">
        <v>37.953779887406569</v>
      </c>
      <c r="M196" s="98">
        <v>33.272972243832243</v>
      </c>
      <c r="N196" s="98">
        <v>29.157721040783297</v>
      </c>
      <c r="O196" s="98">
        <v>39.860535695828673</v>
      </c>
      <c r="P196" s="98">
        <v>31.439157118510554</v>
      </c>
      <c r="Q196" s="98">
        <v>33.281127073286001</v>
      </c>
      <c r="R196" s="98">
        <v>35.354703914929075</v>
      </c>
      <c r="S196" s="98">
        <v>35.379994631661908</v>
      </c>
      <c r="T196" s="98">
        <v>30.873812061638315</v>
      </c>
      <c r="U196" s="98">
        <v>34.325858420272937</v>
      </c>
      <c r="V196" s="98">
        <v>34.606885245418567</v>
      </c>
      <c r="W196" s="98">
        <v>34.515091162849025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27.183436995150167</v>
      </c>
      <c r="C197" s="122">
        <f t="shared" si="100"/>
        <v>28.479106993470388</v>
      </c>
      <c r="D197" s="122">
        <f t="shared" si="100"/>
        <v>30.145026503698318</v>
      </c>
      <c r="E197" s="122">
        <f t="shared" si="100"/>
        <v>58.048297837854349</v>
      </c>
      <c r="F197" s="122">
        <f t="shared" si="100"/>
        <v>31.615057717655382</v>
      </c>
      <c r="G197" s="122">
        <f t="shared" si="100"/>
        <v>35.723117912863948</v>
      </c>
      <c r="H197" s="122">
        <f t="shared" si="100"/>
        <v>61.363402583202657</v>
      </c>
      <c r="I197" s="122">
        <f t="shared" si="100"/>
        <v>49.457480689347264</v>
      </c>
      <c r="J197" s="122">
        <f t="shared" si="100"/>
        <v>56.46505028816572</v>
      </c>
      <c r="K197" s="122">
        <f t="shared" si="100"/>
        <v>58.930297777795538</v>
      </c>
      <c r="L197" s="122">
        <f t="shared" si="100"/>
        <v>71.305620930694673</v>
      </c>
      <c r="M197" s="122">
        <f t="shared" si="100"/>
        <v>79.298414224049722</v>
      </c>
      <c r="N197" s="122">
        <f t="shared" si="100"/>
        <v>81.64932064597852</v>
      </c>
      <c r="O197" s="122">
        <f t="shared" si="100"/>
        <v>85.657640904950895</v>
      </c>
      <c r="P197" s="122">
        <f t="shared" si="100"/>
        <v>85.495695014061766</v>
      </c>
      <c r="Q197" s="122">
        <f t="shared" si="100"/>
        <v>86.860714576131599</v>
      </c>
      <c r="R197" s="122">
        <f t="shared" si="100"/>
        <v>100.00880998991924</v>
      </c>
      <c r="S197" s="122">
        <f t="shared" si="100"/>
        <v>114.65684394526934</v>
      </c>
      <c r="T197" s="122">
        <f t="shared" si="100"/>
        <v>116.91118653001892</v>
      </c>
      <c r="U197" s="122">
        <f t="shared" si="100"/>
        <v>119.74774163957061</v>
      </c>
      <c r="V197" s="122">
        <f t="shared" si="100"/>
        <v>115.32293336267033</v>
      </c>
      <c r="W197" s="122">
        <f t="shared" si="100"/>
        <v>120.17240974755281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27.183436995150167</v>
      </c>
      <c r="C198" s="98">
        <f>RES_hhdet_tesh!C129</f>
        <v>28.479106993470388</v>
      </c>
      <c r="D198" s="98">
        <f>RES_hhdet_tesh!D129</f>
        <v>30.145026503698318</v>
      </c>
      <c r="E198" s="98">
        <f>RES_hhdet_tesh!E129</f>
        <v>58.048297837854349</v>
      </c>
      <c r="F198" s="98">
        <f>RES_hhdet_tesh!F129</f>
        <v>31.615057717655382</v>
      </c>
      <c r="G198" s="98">
        <f>RES_hhdet_tesh!G129</f>
        <v>35.723117912863948</v>
      </c>
      <c r="H198" s="98">
        <f>RES_hhdet_tesh!H129</f>
        <v>61.363402583202657</v>
      </c>
      <c r="I198" s="98">
        <f>RES_hhdet_tesh!I129</f>
        <v>49.457480689347264</v>
      </c>
      <c r="J198" s="98">
        <f>RES_hhdet_tesh!J129</f>
        <v>56.46505028816572</v>
      </c>
      <c r="K198" s="98">
        <f>RES_hhdet_tesh!K129</f>
        <v>58.930297777795538</v>
      </c>
      <c r="L198" s="98">
        <f>RES_hhdet_tesh!L129</f>
        <v>71.305620930694673</v>
      </c>
      <c r="M198" s="98">
        <f>RES_hhdet_tesh!M129</f>
        <v>79.298414224049722</v>
      </c>
      <c r="N198" s="98">
        <f>RES_hhdet_tesh!N129</f>
        <v>81.64932064597852</v>
      </c>
      <c r="O198" s="98">
        <f>RES_hhdet_tesh!O129</f>
        <v>85.657640904950895</v>
      </c>
      <c r="P198" s="98">
        <f>RES_hhdet_tesh!P129</f>
        <v>85.495695014061766</v>
      </c>
      <c r="Q198" s="98">
        <f>RES_hhdet_tesh!Q129</f>
        <v>86.860714576131599</v>
      </c>
      <c r="R198" s="98">
        <f>RES_hhdet_tesh!R129</f>
        <v>100.00880998991924</v>
      </c>
      <c r="S198" s="98">
        <f>RES_hhdet_tesh!S129</f>
        <v>114.65684394526934</v>
      </c>
      <c r="T198" s="98">
        <f>RES_hhdet_tesh!T129</f>
        <v>116.91118653001892</v>
      </c>
      <c r="U198" s="98">
        <f>RES_hhdet_tesh!U129</f>
        <v>119.74774163957061</v>
      </c>
      <c r="V198" s="98">
        <f>RES_hhdet_tesh!V129</f>
        <v>115.32293336267033</v>
      </c>
      <c r="W198" s="98">
        <f>RES_hhdet_tesh!W129</f>
        <v>120.17240974755281</v>
      </c>
      <c r="DA198" s="63" t="s">
        <v>2531</v>
      </c>
    </row>
    <row r="199" spans="1:105" ht="12" customHeight="1" x14ac:dyDescent="0.25">
      <c r="A199" s="121" t="s">
        <v>55</v>
      </c>
      <c r="B199" s="122">
        <v>1592.3823884853225</v>
      </c>
      <c r="C199" s="122">
        <v>1597.9627908760829</v>
      </c>
      <c r="D199" s="122">
        <v>1704.9170065532448</v>
      </c>
      <c r="E199" s="122">
        <v>1643.0743257805475</v>
      </c>
      <c r="F199" s="122">
        <v>1775.0162913257257</v>
      </c>
      <c r="G199" s="122">
        <v>1799.3492682698118</v>
      </c>
      <c r="H199" s="122">
        <v>1693.2183262907786</v>
      </c>
      <c r="I199" s="122">
        <v>1846.9622011232614</v>
      </c>
      <c r="J199" s="122">
        <v>1723.5801096561227</v>
      </c>
      <c r="K199" s="122">
        <v>1765.2429535582321</v>
      </c>
      <c r="L199" s="122">
        <v>1826.8814860169211</v>
      </c>
      <c r="M199" s="122">
        <v>1938.844045611502</v>
      </c>
      <c r="N199" s="122">
        <v>1780.6482746203135</v>
      </c>
      <c r="O199" s="122">
        <v>1740.7360288821162</v>
      </c>
      <c r="P199" s="122">
        <v>1666.8102672463715</v>
      </c>
      <c r="Q199" s="122">
        <v>1696.8440580757215</v>
      </c>
      <c r="R199" s="122">
        <v>1738.0916816335671</v>
      </c>
      <c r="S199" s="122">
        <v>1881.2730218327213</v>
      </c>
      <c r="T199" s="122">
        <v>1861.0755664856547</v>
      </c>
      <c r="U199" s="122">
        <v>1883.3976465857629</v>
      </c>
      <c r="V199" s="122">
        <v>1848.9498497912248</v>
      </c>
      <c r="W199" s="122">
        <v>2027.4152169159693</v>
      </c>
      <c r="DA199" s="130" t="s">
        <v>2532</v>
      </c>
    </row>
    <row r="200" spans="1:105" ht="12" customHeight="1" x14ac:dyDescent="0.25">
      <c r="A200" s="97" t="s">
        <v>128</v>
      </c>
      <c r="B200" s="98">
        <v>1593.9350837598884</v>
      </c>
      <c r="C200" s="98">
        <v>1598.9318143600881</v>
      </c>
      <c r="D200" s="98">
        <v>1729.6965718173228</v>
      </c>
      <c r="E200" s="98">
        <v>1589.6754131725882</v>
      </c>
      <c r="F200" s="98">
        <v>1798.5346621913704</v>
      </c>
      <c r="G200" s="98">
        <v>1839.5116717797566</v>
      </c>
      <c r="H200" s="98">
        <v>1674.1733354753367</v>
      </c>
      <c r="I200" s="98">
        <v>1826.0725876808174</v>
      </c>
      <c r="J200" s="98">
        <v>1712.1547622180428</v>
      </c>
      <c r="K200" s="98">
        <v>1767.8751814462289</v>
      </c>
      <c r="L200" s="98">
        <v>1848.3430809540851</v>
      </c>
      <c r="M200" s="98">
        <v>1941.4130188499091</v>
      </c>
      <c r="N200" s="98">
        <v>1716.028460619596</v>
      </c>
      <c r="O200" s="98">
        <v>1666.5710735241621</v>
      </c>
      <c r="P200" s="98">
        <v>1699.7699526684733</v>
      </c>
      <c r="Q200" s="98">
        <v>1704.6690857800929</v>
      </c>
      <c r="R200" s="98">
        <v>1778.7005408417967</v>
      </c>
      <c r="S200" s="98">
        <v>1930.7432574942948</v>
      </c>
      <c r="T200" s="98">
        <v>1764.7826496520954</v>
      </c>
      <c r="U200" s="98">
        <v>1903.4985970491593</v>
      </c>
      <c r="V200" s="98">
        <v>1833.1142487810607</v>
      </c>
      <c r="W200" s="98">
        <v>2056.338330184019</v>
      </c>
      <c r="DA200" s="63" t="s">
        <v>2533</v>
      </c>
    </row>
    <row r="201" spans="1:105" ht="12" customHeight="1" x14ac:dyDescent="0.25">
      <c r="A201" s="97" t="s">
        <v>127</v>
      </c>
      <c r="B201" s="98">
        <v>1593.9350837598884</v>
      </c>
      <c r="C201" s="98">
        <v>1598.9338058259582</v>
      </c>
      <c r="D201" s="98">
        <v>1729.6896234692626</v>
      </c>
      <c r="E201" s="98">
        <v>1589.653881343077</v>
      </c>
      <c r="F201" s="98">
        <v>1798.4744351621632</v>
      </c>
      <c r="G201" s="98">
        <v>1839.3981647186429</v>
      </c>
      <c r="H201" s="98">
        <v>1674.0544624164625</v>
      </c>
      <c r="I201" s="98">
        <v>1825.7197313486413</v>
      </c>
      <c r="J201" s="98">
        <v>1711.8021640681934</v>
      </c>
      <c r="K201" s="98">
        <v>1767.32197141232</v>
      </c>
      <c r="L201" s="98">
        <v>1847.9772088674265</v>
      </c>
      <c r="M201" s="98">
        <v>1941.1067251975735</v>
      </c>
      <c r="N201" s="98">
        <v>1716.2995214308166</v>
      </c>
      <c r="O201" s="98">
        <v>1666.7185368567496</v>
      </c>
      <c r="P201" s="98">
        <v>1698.073942224871</v>
      </c>
      <c r="Q201" s="98">
        <v>1702.6270821396786</v>
      </c>
      <c r="R201" s="98">
        <v>1776.1933852182694</v>
      </c>
      <c r="S201" s="98">
        <v>1928.1971973216441</v>
      </c>
      <c r="T201" s="98">
        <v>1763.2266369150218</v>
      </c>
      <c r="U201" s="98">
        <v>1901.1248867530785</v>
      </c>
      <c r="V201" s="98">
        <v>1831.6165093178111</v>
      </c>
      <c r="W201" s="98">
        <v>2054.3744057640765</v>
      </c>
      <c r="DA201" s="63" t="s">
        <v>2534</v>
      </c>
    </row>
    <row r="202" spans="1:105" ht="12" customHeight="1" x14ac:dyDescent="0.25">
      <c r="A202" s="100" t="s">
        <v>203</v>
      </c>
      <c r="B202" s="101">
        <v>693.03547902068249</v>
      </c>
      <c r="C202" s="101">
        <v>661.13884900233597</v>
      </c>
      <c r="D202" s="101">
        <v>736.46360887591675</v>
      </c>
      <c r="E202" s="101">
        <v>675.5752297101418</v>
      </c>
      <c r="F202" s="101">
        <v>817.95018571313494</v>
      </c>
      <c r="G202" s="101">
        <v>823.71540954465081</v>
      </c>
      <c r="H202" s="101">
        <v>742.26994149851885</v>
      </c>
      <c r="I202" s="101">
        <v>898.55935822472611</v>
      </c>
      <c r="J202" s="101">
        <v>761.21884327053817</v>
      </c>
      <c r="K202" s="101">
        <v>796.84481370197068</v>
      </c>
      <c r="L202" s="101">
        <v>827.51013077209075</v>
      </c>
      <c r="M202" s="101">
        <v>904.35794651254389</v>
      </c>
      <c r="N202" s="101">
        <v>803.56229418398505</v>
      </c>
      <c r="O202" s="101">
        <v>815.30424841998899</v>
      </c>
      <c r="P202" s="101">
        <v>742.79543412208864</v>
      </c>
      <c r="Q202" s="101">
        <v>736.11390590404676</v>
      </c>
      <c r="R202" s="101">
        <v>779.8586997666398</v>
      </c>
      <c r="S202" s="101">
        <v>900.38910305793104</v>
      </c>
      <c r="T202" s="101">
        <v>749.64599064609058</v>
      </c>
      <c r="U202" s="101">
        <v>824.13672192234969</v>
      </c>
      <c r="V202" s="101">
        <v>746.33120628884046</v>
      </c>
      <c r="W202" s="101">
        <v>933.62566447787913</v>
      </c>
      <c r="DA202" s="131" t="s">
        <v>2535</v>
      </c>
    </row>
    <row r="203" spans="1:105" ht="12" customHeight="1" x14ac:dyDescent="0.25">
      <c r="A203" s="103" t="s">
        <v>52</v>
      </c>
      <c r="B203" s="104">
        <v>900.89960473920564</v>
      </c>
      <c r="C203" s="104">
        <v>937.7949568236221</v>
      </c>
      <c r="D203" s="104">
        <v>993.22601459334601</v>
      </c>
      <c r="E203" s="104">
        <v>914.07865163293536</v>
      </c>
      <c r="F203" s="104">
        <v>980.52424944902828</v>
      </c>
      <c r="G203" s="104">
        <v>1015.6827551739922</v>
      </c>
      <c r="H203" s="104">
        <v>931.78452091794372</v>
      </c>
      <c r="I203" s="104">
        <v>927.16037312391472</v>
      </c>
      <c r="J203" s="104">
        <v>950.58332079765523</v>
      </c>
      <c r="K203" s="104">
        <v>970.47715771034927</v>
      </c>
      <c r="L203" s="104">
        <v>1020.4670780953356</v>
      </c>
      <c r="M203" s="104">
        <v>1036.7487786850293</v>
      </c>
      <c r="N203" s="104">
        <v>912.73722724683182</v>
      </c>
      <c r="O203" s="104">
        <v>851.41428843676044</v>
      </c>
      <c r="P203" s="104">
        <v>955.27850810278233</v>
      </c>
      <c r="Q203" s="104">
        <v>966.51317623563159</v>
      </c>
      <c r="R203" s="104">
        <v>996.33468545162941</v>
      </c>
      <c r="S203" s="104">
        <v>1027.808094263713</v>
      </c>
      <c r="T203" s="104">
        <v>1013.580646268931</v>
      </c>
      <c r="U203" s="104">
        <v>1076.9881648307289</v>
      </c>
      <c r="V203" s="104">
        <v>1085.2853030289705</v>
      </c>
      <c r="W203" s="104">
        <v>1120.7487412861969</v>
      </c>
      <c r="DA203" s="132" t="s">
        <v>2536</v>
      </c>
    </row>
    <row r="204" spans="1:105" ht="12" customHeight="1" x14ac:dyDescent="0.25">
      <c r="A204" s="106" t="s">
        <v>122</v>
      </c>
      <c r="B204" s="101">
        <v>1590.4293431313008</v>
      </c>
      <c r="C204" s="101">
        <v>1596.6480924204109</v>
      </c>
      <c r="D204" s="101">
        <v>1673.5760499847781</v>
      </c>
      <c r="E204" s="101">
        <v>1709.9394816968475</v>
      </c>
      <c r="F204" s="101">
        <v>1745.1465617563574</v>
      </c>
      <c r="G204" s="101">
        <v>1748.5776269937517</v>
      </c>
      <c r="H204" s="101">
        <v>1717.0593256231712</v>
      </c>
      <c r="I204" s="101">
        <v>1873.2896093401914</v>
      </c>
      <c r="J204" s="101">
        <v>1737.965972848513</v>
      </c>
      <c r="K204" s="101">
        <v>1762.1234997667073</v>
      </c>
      <c r="L204" s="101">
        <v>1800.0543328310164</v>
      </c>
      <c r="M204" s="101">
        <v>1936.2276544688632</v>
      </c>
      <c r="N204" s="101">
        <v>1847.1592872301148</v>
      </c>
      <c r="O204" s="101">
        <v>1811.0202580415248</v>
      </c>
      <c r="P204" s="101">
        <v>1640.7757669176958</v>
      </c>
      <c r="Q204" s="101">
        <v>1696.3898172181282</v>
      </c>
      <c r="R204" s="101">
        <v>1710.8656429501982</v>
      </c>
      <c r="S204" s="101">
        <v>1846.7339037033512</v>
      </c>
      <c r="T204" s="101">
        <v>1946.6072820260272</v>
      </c>
      <c r="U204" s="101">
        <v>1870.587213428649</v>
      </c>
      <c r="V204" s="101">
        <v>1867.6537620253271</v>
      </c>
      <c r="W204" s="101">
        <v>1996.9066785305974</v>
      </c>
      <c r="DA204" s="131" t="s">
        <v>2537</v>
      </c>
    </row>
    <row r="205" spans="1:105" ht="12" customHeight="1" x14ac:dyDescent="0.25">
      <c r="A205" s="107" t="s">
        <v>121</v>
      </c>
      <c r="B205" s="104">
        <v>1590.4293431313006</v>
      </c>
      <c r="C205" s="104">
        <v>1597.1690144874306</v>
      </c>
      <c r="D205" s="104">
        <v>1674.3728330483</v>
      </c>
      <c r="E205" s="104">
        <v>1711.2916829472317</v>
      </c>
      <c r="F205" s="104">
        <v>1746.0620955091081</v>
      </c>
      <c r="G205" s="104">
        <v>1749.2391542678538</v>
      </c>
      <c r="H205" s="104">
        <v>1717.3746926947813</v>
      </c>
      <c r="I205" s="104">
        <v>1873.1122057751197</v>
      </c>
      <c r="J205" s="104">
        <v>1737.8808270379336</v>
      </c>
      <c r="K205" s="104">
        <v>1761.7693105769463</v>
      </c>
      <c r="L205" s="104">
        <v>1799.64959084473</v>
      </c>
      <c r="M205" s="104">
        <v>1935.3274917113231</v>
      </c>
      <c r="N205" s="104">
        <v>1846.8850214817141</v>
      </c>
      <c r="O205" s="104">
        <v>1810.8761412122799</v>
      </c>
      <c r="P205" s="104">
        <v>1637.4918666382425</v>
      </c>
      <c r="Q205" s="104">
        <v>1688.6019351558423</v>
      </c>
      <c r="R205" s="104">
        <v>1703.3138829269933</v>
      </c>
      <c r="S205" s="104">
        <v>1839.1190845491203</v>
      </c>
      <c r="T205" s="104">
        <v>1938.9232062446529</v>
      </c>
      <c r="U205" s="104">
        <v>1864.3406385049786</v>
      </c>
      <c r="V205" s="104">
        <v>1863.7557251345302</v>
      </c>
      <c r="W205" s="104">
        <v>1992.8349550413175</v>
      </c>
      <c r="DA205" s="132" t="s">
        <v>2538</v>
      </c>
    </row>
    <row r="206" spans="1:105" ht="12" customHeight="1" x14ac:dyDescent="0.25">
      <c r="A206" s="108" t="s">
        <v>53</v>
      </c>
      <c r="B206" s="98">
        <v>691.83508355197353</v>
      </c>
      <c r="C206" s="98">
        <v>659.7528751366475</v>
      </c>
      <c r="D206" s="98">
        <v>712.67330844850937</v>
      </c>
      <c r="E206" s="98">
        <v>727.91408338386213</v>
      </c>
      <c r="F206" s="98">
        <v>793.83194351370696</v>
      </c>
      <c r="G206" s="98">
        <v>782.056136950108</v>
      </c>
      <c r="H206" s="98">
        <v>760.41976067507903</v>
      </c>
      <c r="I206" s="98">
        <v>923.05229050577975</v>
      </c>
      <c r="J206" s="98">
        <v>771.69735613872786</v>
      </c>
      <c r="K206" s="98">
        <v>793.75190037552204</v>
      </c>
      <c r="L206" s="98">
        <v>804.08275527509068</v>
      </c>
      <c r="M206" s="98">
        <v>904.76517619083097</v>
      </c>
      <c r="N206" s="98">
        <v>867.0708436225525</v>
      </c>
      <c r="O206" s="98">
        <v>889.64359669852797</v>
      </c>
      <c r="P206" s="98">
        <v>709.18083080851261</v>
      </c>
      <c r="Q206" s="98">
        <v>728.40589028368242</v>
      </c>
      <c r="R206" s="98">
        <v>744.80810613664619</v>
      </c>
      <c r="S206" s="98">
        <v>858.01262581681453</v>
      </c>
      <c r="T206" s="98">
        <v>828.70768941771416</v>
      </c>
      <c r="U206" s="98">
        <v>804.05099459649807</v>
      </c>
      <c r="V206" s="98">
        <v>752.38606914203012</v>
      </c>
      <c r="W206" s="98">
        <v>892.51937719299428</v>
      </c>
      <c r="DA206" s="63" t="s">
        <v>2539</v>
      </c>
    </row>
    <row r="207" spans="1:105" ht="12" customHeight="1" x14ac:dyDescent="0.25">
      <c r="A207" s="108" t="s">
        <v>52</v>
      </c>
      <c r="B207" s="98">
        <v>898.59425957932706</v>
      </c>
      <c r="C207" s="98">
        <v>937.41613935078294</v>
      </c>
      <c r="D207" s="98">
        <v>961.69952459979061</v>
      </c>
      <c r="E207" s="98">
        <v>983.37759956336947</v>
      </c>
      <c r="F207" s="98">
        <v>952.23015199540112</v>
      </c>
      <c r="G207" s="98">
        <v>967.18301731774579</v>
      </c>
      <c r="H207" s="98">
        <v>956.95493201970226</v>
      </c>
      <c r="I207" s="98">
        <v>950.05991526933974</v>
      </c>
      <c r="J207" s="98">
        <v>966.18347089920553</v>
      </c>
      <c r="K207" s="98">
        <v>968.01741020142424</v>
      </c>
      <c r="L207" s="98">
        <v>995.56683556963924</v>
      </c>
      <c r="M207" s="98">
        <v>1030.5623155204923</v>
      </c>
      <c r="N207" s="98">
        <v>979.81417785916165</v>
      </c>
      <c r="O207" s="98">
        <v>921.23254451375203</v>
      </c>
      <c r="P207" s="98">
        <v>928.31103582972992</v>
      </c>
      <c r="Q207" s="98">
        <v>960.1960448721594</v>
      </c>
      <c r="R207" s="98">
        <v>958.50577679034711</v>
      </c>
      <c r="S207" s="98">
        <v>981.10645873230578</v>
      </c>
      <c r="T207" s="98">
        <v>1110.2155168269389</v>
      </c>
      <c r="U207" s="98">
        <v>1060.2896439084805</v>
      </c>
      <c r="V207" s="98">
        <v>1111.3696559924999</v>
      </c>
      <c r="W207" s="98">
        <v>1100.3155778483233</v>
      </c>
      <c r="DA207" s="63" t="s">
        <v>2540</v>
      </c>
    </row>
    <row r="208" spans="1:105" ht="12" customHeight="1" x14ac:dyDescent="0.25">
      <c r="A208" s="121" t="s">
        <v>54</v>
      </c>
      <c r="B208" s="122">
        <v>618.22906381496966</v>
      </c>
      <c r="C208" s="122">
        <v>642.44612240437857</v>
      </c>
      <c r="D208" s="122">
        <v>659.97914899307864</v>
      </c>
      <c r="E208" s="122">
        <v>675.62825017011096</v>
      </c>
      <c r="F208" s="122">
        <v>697.12270609885559</v>
      </c>
      <c r="G208" s="122">
        <v>712.95235193773203</v>
      </c>
      <c r="H208" s="122">
        <v>699.73947851624644</v>
      </c>
      <c r="I208" s="122">
        <v>661.77561573636092</v>
      </c>
      <c r="J208" s="122">
        <v>631.87987291212801</v>
      </c>
      <c r="K208" s="122">
        <v>629.38878746684122</v>
      </c>
      <c r="L208" s="122">
        <v>645.56210050037112</v>
      </c>
      <c r="M208" s="122">
        <v>592.96375327320879</v>
      </c>
      <c r="N208" s="122">
        <v>601.36939489279393</v>
      </c>
      <c r="O208" s="122">
        <v>599.06247534486658</v>
      </c>
      <c r="P208" s="122">
        <v>572.86533614065183</v>
      </c>
      <c r="Q208" s="122">
        <v>549.59855527813818</v>
      </c>
      <c r="R208" s="122">
        <v>530.69342796231388</v>
      </c>
      <c r="S208" s="122">
        <v>570.06229328811264</v>
      </c>
      <c r="T208" s="122">
        <v>544.33404760864528</v>
      </c>
      <c r="U208" s="122">
        <v>545.82825159364097</v>
      </c>
      <c r="V208" s="122">
        <v>536.5295692605049</v>
      </c>
      <c r="W208" s="122">
        <v>565.63626848940464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618.22906381496966</v>
      </c>
      <c r="C210" s="33">
        <v>642.44612240437857</v>
      </c>
      <c r="D210" s="33">
        <v>659.97914899307864</v>
      </c>
      <c r="E210" s="33">
        <v>675.62825017011096</v>
      </c>
      <c r="F210" s="33">
        <v>697.12270609885559</v>
      </c>
      <c r="G210" s="33">
        <v>712.95235193773203</v>
      </c>
      <c r="H210" s="33">
        <v>699.73947851624644</v>
      </c>
      <c r="I210" s="33">
        <v>661.77561573636092</v>
      </c>
      <c r="J210" s="33">
        <v>631.87987291212801</v>
      </c>
      <c r="K210" s="33">
        <v>629.38878746684122</v>
      </c>
      <c r="L210" s="33">
        <v>645.56210050037112</v>
      </c>
      <c r="M210" s="33">
        <v>592.96375327320879</v>
      </c>
      <c r="N210" s="33">
        <v>601.36939489279393</v>
      </c>
      <c r="O210" s="33">
        <v>599.06247534486658</v>
      </c>
      <c r="P210" s="33">
        <v>572.86533614065183</v>
      </c>
      <c r="Q210" s="33">
        <v>549.59855527813818</v>
      </c>
      <c r="R210" s="33">
        <v>530.69342796231388</v>
      </c>
      <c r="S210" s="33">
        <v>570.06229328811264</v>
      </c>
      <c r="T210" s="33">
        <v>544.33404760864528</v>
      </c>
      <c r="U210" s="33">
        <v>545.82825159364097</v>
      </c>
      <c r="V210" s="33">
        <v>536.5295692605049</v>
      </c>
      <c r="W210" s="33">
        <v>565.63626848940464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155.26447973304914</v>
      </c>
      <c r="C231" s="118">
        <f t="shared" si="108"/>
        <v>159.3429674072716</v>
      </c>
      <c r="D231" s="118">
        <f t="shared" si="108"/>
        <v>161.43449980722932</v>
      </c>
      <c r="E231" s="118">
        <f t="shared" si="108"/>
        <v>144.96542341578584</v>
      </c>
      <c r="F231" s="118">
        <f t="shared" si="108"/>
        <v>154.34972824440291</v>
      </c>
      <c r="G231" s="118">
        <f t="shared" si="108"/>
        <v>152.23372984882928</v>
      </c>
      <c r="H231" s="118">
        <f t="shared" si="108"/>
        <v>143.35541556629846</v>
      </c>
      <c r="I231" s="118">
        <f t="shared" si="108"/>
        <v>135.62010623856418</v>
      </c>
      <c r="J231" s="118">
        <f t="shared" si="108"/>
        <v>141.97766073432487</v>
      </c>
      <c r="K231" s="118">
        <f t="shared" si="108"/>
        <v>139.26242398520711</v>
      </c>
      <c r="L231" s="118">
        <f t="shared" si="108"/>
        <v>153.46726055192804</v>
      </c>
      <c r="M231" s="118">
        <f t="shared" si="108"/>
        <v>139.56199657542862</v>
      </c>
      <c r="N231" s="118">
        <f t="shared" si="108"/>
        <v>123.57411376389425</v>
      </c>
      <c r="O231" s="118">
        <f t="shared" si="108"/>
        <v>154.85761944593457</v>
      </c>
      <c r="P231" s="118">
        <f t="shared" si="108"/>
        <v>125.57093414554089</v>
      </c>
      <c r="Q231" s="118">
        <f t="shared" si="108"/>
        <v>129.2840486457587</v>
      </c>
      <c r="R231" s="118">
        <f t="shared" ref="R231:V231" si="109">R232+R235+R237+R246</f>
        <v>136.80980995274345</v>
      </c>
      <c r="S231" s="118">
        <f t="shared" si="109"/>
        <v>140.23175573911999</v>
      </c>
      <c r="T231" s="118">
        <f t="shared" si="109"/>
        <v>125.6711742531491</v>
      </c>
      <c r="U231" s="118">
        <f t="shared" si="109"/>
        <v>137.00402177469005</v>
      </c>
      <c r="V231" s="118">
        <f t="shared" si="109"/>
        <v>135.56880784075739</v>
      </c>
      <c r="W231" s="118">
        <f t="shared" ref="W231" si="110">W232+W235+W237+W246</f>
        <v>137.29744640051339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122.13208263031372</v>
      </c>
      <c r="C232" s="123">
        <f t="shared" si="111"/>
        <v>126.0916198107429</v>
      </c>
      <c r="D232" s="123">
        <f t="shared" si="111"/>
        <v>126.64293800334396</v>
      </c>
      <c r="E232" s="123">
        <f t="shared" si="111"/>
        <v>110.93019135914108</v>
      </c>
      <c r="F232" s="123">
        <f t="shared" si="111"/>
        <v>118.68279864797282</v>
      </c>
      <c r="G232" s="123">
        <f t="shared" si="111"/>
        <v>116.37811251147379</v>
      </c>
      <c r="H232" s="123">
        <f t="shared" si="111"/>
        <v>109.23274066055781</v>
      </c>
      <c r="I232" s="123">
        <f t="shared" si="111"/>
        <v>100.13072213448785</v>
      </c>
      <c r="J232" s="123">
        <f t="shared" si="111"/>
        <v>108.58230192147983</v>
      </c>
      <c r="K232" s="123">
        <f t="shared" si="111"/>
        <v>105.61149938709352</v>
      </c>
      <c r="L232" s="123">
        <f t="shared" si="111"/>
        <v>119.0509382425803</v>
      </c>
      <c r="M232" s="123">
        <f t="shared" si="111"/>
        <v>104.86027510386599</v>
      </c>
      <c r="N232" s="123">
        <f t="shared" si="111"/>
        <v>91.253617248868579</v>
      </c>
      <c r="O232" s="123">
        <f t="shared" si="111"/>
        <v>123.5406013038363</v>
      </c>
      <c r="P232" s="123">
        <f t="shared" si="111"/>
        <v>96.231970606577619</v>
      </c>
      <c r="Q232" s="123">
        <f t="shared" si="111"/>
        <v>100.46909752017231</v>
      </c>
      <c r="R232" s="123">
        <f t="shared" ref="R232:V232" si="112">SUM(R233:R234)</f>
        <v>107.87633585693192</v>
      </c>
      <c r="S232" s="123">
        <f t="shared" si="112"/>
        <v>109.03782513271855</v>
      </c>
      <c r="T232" s="123">
        <f t="shared" si="112"/>
        <v>95.325072702565393</v>
      </c>
      <c r="U232" s="123">
        <f t="shared" si="112"/>
        <v>106.75829057456865</v>
      </c>
      <c r="V232" s="123">
        <f t="shared" si="112"/>
        <v>106.44981970739123</v>
      </c>
      <c r="W232" s="123">
        <f t="shared" ref="W232" si="113">SUM(W233:W234)</f>
        <v>106.1078036052119</v>
      </c>
      <c r="DA232" s="130" t="s">
        <v>2863</v>
      </c>
    </row>
    <row r="233" spans="1:105" ht="12" customHeight="1" x14ac:dyDescent="0.25">
      <c r="A233" s="97" t="s">
        <v>203</v>
      </c>
      <c r="B233" s="99">
        <v>121.61206779884735</v>
      </c>
      <c r="C233" s="99">
        <v>125.56090168457472</v>
      </c>
      <c r="D233" s="99">
        <v>126.11803366113099</v>
      </c>
      <c r="E233" s="99">
        <v>110.48128576038255</v>
      </c>
      <c r="F233" s="99">
        <v>118.20556885297381</v>
      </c>
      <c r="G233" s="99">
        <v>115.91480752878678</v>
      </c>
      <c r="H233" s="99">
        <v>108.80728253777879</v>
      </c>
      <c r="I233" s="99">
        <v>99.746982689127591</v>
      </c>
      <c r="J233" s="99">
        <v>108.16948174508775</v>
      </c>
      <c r="K233" s="99">
        <v>105.21393125972389</v>
      </c>
      <c r="L233" s="99">
        <v>118.60778276424799</v>
      </c>
      <c r="M233" s="99">
        <v>104.4752270599445</v>
      </c>
      <c r="N233" s="99">
        <v>90.9195397413515</v>
      </c>
      <c r="O233" s="99">
        <v>123.08853621917284</v>
      </c>
      <c r="P233" s="99">
        <v>95.8797631149057</v>
      </c>
      <c r="Q233" s="99">
        <v>100.10138552250554</v>
      </c>
      <c r="R233" s="99">
        <v>107.48605350515</v>
      </c>
      <c r="S233" s="99">
        <v>108.6468073207793</v>
      </c>
      <c r="T233" s="99">
        <v>94.984253786892552</v>
      </c>
      <c r="U233" s="99">
        <v>106.38124195256061</v>
      </c>
      <c r="V233" s="99">
        <v>106.07345422377763</v>
      </c>
      <c r="W233" s="99">
        <v>105.73516370894451</v>
      </c>
      <c r="DA233" s="63" t="s">
        <v>2864</v>
      </c>
    </row>
    <row r="234" spans="1:105" ht="12" customHeight="1" x14ac:dyDescent="0.25">
      <c r="A234" s="97" t="s">
        <v>53</v>
      </c>
      <c r="B234" s="99">
        <v>0.52001483146636562</v>
      </c>
      <c r="C234" s="99">
        <v>0.53071812616818193</v>
      </c>
      <c r="D234" s="99">
        <v>0.52490434221296134</v>
      </c>
      <c r="E234" s="99">
        <v>0.44890559875853525</v>
      </c>
      <c r="F234" s="99">
        <v>0.47722979499900436</v>
      </c>
      <c r="G234" s="99">
        <v>0.4633049826870092</v>
      </c>
      <c r="H234" s="99">
        <v>0.42545812277901884</v>
      </c>
      <c r="I234" s="99">
        <v>0.38373944536026966</v>
      </c>
      <c r="J234" s="99">
        <v>0.41282017639206725</v>
      </c>
      <c r="K234" s="99">
        <v>0.39756812736961916</v>
      </c>
      <c r="L234" s="99">
        <v>0.44315547833231617</v>
      </c>
      <c r="M234" s="99">
        <v>0.3850480439214804</v>
      </c>
      <c r="N234" s="99">
        <v>0.33407750751708076</v>
      </c>
      <c r="O234" s="99">
        <v>0.4520650846634624</v>
      </c>
      <c r="P234" s="99">
        <v>0.35220749167192472</v>
      </c>
      <c r="Q234" s="99">
        <v>0.36771199766677082</v>
      </c>
      <c r="R234" s="99">
        <v>0.390282351781926</v>
      </c>
      <c r="S234" s="99">
        <v>0.39101781193924345</v>
      </c>
      <c r="T234" s="99">
        <v>0.34081891567284694</v>
      </c>
      <c r="U234" s="99">
        <v>0.37704862200803102</v>
      </c>
      <c r="V234" s="99">
        <v>0.37636548361359157</v>
      </c>
      <c r="W234" s="99">
        <v>0.37263989626738575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0.1693989353544883</v>
      </c>
      <c r="C235" s="123">
        <f t="shared" si="114"/>
        <v>0.17066350661161556</v>
      </c>
      <c r="D235" s="123">
        <f t="shared" si="114"/>
        <v>0.17345712042282641</v>
      </c>
      <c r="E235" s="123">
        <f t="shared" si="114"/>
        <v>0.31840990336731956</v>
      </c>
      <c r="F235" s="123">
        <f t="shared" si="114"/>
        <v>0.16285603237428528</v>
      </c>
      <c r="G235" s="123">
        <f t="shared" si="114"/>
        <v>0.17139768920789639</v>
      </c>
      <c r="H235" s="123">
        <f t="shared" si="114"/>
        <v>0.2730434425170471</v>
      </c>
      <c r="I235" s="123">
        <f t="shared" si="114"/>
        <v>0.21197625318593372</v>
      </c>
      <c r="J235" s="123">
        <f t="shared" si="114"/>
        <v>0.23921406928465661</v>
      </c>
      <c r="K235" s="123">
        <f t="shared" si="114"/>
        <v>0.24312247526509836</v>
      </c>
      <c r="L235" s="123">
        <f t="shared" si="114"/>
        <v>0.28496479627829102</v>
      </c>
      <c r="M235" s="123">
        <f t="shared" si="114"/>
        <v>0.30454081044584974</v>
      </c>
      <c r="N235" s="123">
        <f t="shared" si="114"/>
        <v>0.29883347451156206</v>
      </c>
      <c r="O235" s="123">
        <f t="shared" si="114"/>
        <v>0.29536907105535171</v>
      </c>
      <c r="P235" s="123">
        <f t="shared" si="114"/>
        <v>0.27866106651415079</v>
      </c>
      <c r="Q235" s="123">
        <f t="shared" si="114"/>
        <v>0.2692576622018113</v>
      </c>
      <c r="R235" s="123">
        <f t="shared" si="114"/>
        <v>0.3004624758690162</v>
      </c>
      <c r="S235" s="123">
        <f t="shared" si="114"/>
        <v>0.33545774049249233</v>
      </c>
      <c r="T235" s="123">
        <f t="shared" si="114"/>
        <v>0.33427337692908238</v>
      </c>
      <c r="U235" s="123">
        <f t="shared" si="114"/>
        <v>0.3339817127326985</v>
      </c>
      <c r="V235" s="123">
        <f t="shared" si="114"/>
        <v>0.3119773365404292</v>
      </c>
      <c r="W235" s="123">
        <f t="shared" si="114"/>
        <v>0.3155552475928905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0.1693989353544883</v>
      </c>
      <c r="C236" s="99">
        <f>RES_hhdet_fecs!C129</f>
        <v>0.17066350661161556</v>
      </c>
      <c r="D236" s="99">
        <f>RES_hhdet_fecs!D129</f>
        <v>0.17345712042282641</v>
      </c>
      <c r="E236" s="99">
        <f>RES_hhdet_fecs!E129</f>
        <v>0.31840990336731956</v>
      </c>
      <c r="F236" s="99">
        <f>RES_hhdet_fecs!F129</f>
        <v>0.16285603237428528</v>
      </c>
      <c r="G236" s="99">
        <f>RES_hhdet_fecs!G129</f>
        <v>0.17139768920789639</v>
      </c>
      <c r="H236" s="99">
        <f>RES_hhdet_fecs!H129</f>
        <v>0.2730434425170471</v>
      </c>
      <c r="I236" s="99">
        <f>RES_hhdet_fecs!I129</f>
        <v>0.21197625318593372</v>
      </c>
      <c r="J236" s="99">
        <f>RES_hhdet_fecs!J129</f>
        <v>0.23921406928465661</v>
      </c>
      <c r="K236" s="99">
        <f>RES_hhdet_fecs!K129</f>
        <v>0.24312247526509836</v>
      </c>
      <c r="L236" s="99">
        <f>RES_hhdet_fecs!L129</f>
        <v>0.28496479627829102</v>
      </c>
      <c r="M236" s="99">
        <f>RES_hhdet_fecs!M129</f>
        <v>0.30454081044584974</v>
      </c>
      <c r="N236" s="99">
        <f>RES_hhdet_fecs!N129</f>
        <v>0.29883347451156206</v>
      </c>
      <c r="O236" s="99">
        <f>RES_hhdet_fecs!O129</f>
        <v>0.29536907105535171</v>
      </c>
      <c r="P236" s="99">
        <f>RES_hhdet_fecs!P129</f>
        <v>0.27866106651415079</v>
      </c>
      <c r="Q236" s="99">
        <f>RES_hhdet_fecs!Q129</f>
        <v>0.2692576622018113</v>
      </c>
      <c r="R236" s="99">
        <f>RES_hhdet_fecs!R129</f>
        <v>0.3004624758690162</v>
      </c>
      <c r="S236" s="99">
        <f>RES_hhdet_fecs!S129</f>
        <v>0.33545774049249233</v>
      </c>
      <c r="T236" s="99">
        <f>RES_hhdet_fecs!T129</f>
        <v>0.33427337692908238</v>
      </c>
      <c r="U236" s="99">
        <f>RES_hhdet_fecs!U129</f>
        <v>0.3339817127326985</v>
      </c>
      <c r="V236" s="99">
        <f>RES_hhdet_fecs!V129</f>
        <v>0.3119773365404292</v>
      </c>
      <c r="W236" s="99">
        <f>RES_hhdet_fecs!W129</f>
        <v>0.3155552475928905</v>
      </c>
      <c r="DA236" s="63" t="s">
        <v>2867</v>
      </c>
    </row>
    <row r="237" spans="1:105" ht="12" customHeight="1" x14ac:dyDescent="0.25">
      <c r="A237" s="121" t="s">
        <v>55</v>
      </c>
      <c r="B237" s="123">
        <v>23.22083626436309</v>
      </c>
      <c r="C237" s="123">
        <v>23.043527262744817</v>
      </c>
      <c r="D237" s="123">
        <v>24.370156732448155</v>
      </c>
      <c r="E237" s="123">
        <v>23.300564821713955</v>
      </c>
      <c r="F237" s="123">
        <v>24.858241571479159</v>
      </c>
      <c r="G237" s="123">
        <v>24.892680225440074</v>
      </c>
      <c r="H237" s="123">
        <v>23.300187647394967</v>
      </c>
      <c r="I237" s="123">
        <v>25.325349379462182</v>
      </c>
      <c r="J237" s="123">
        <v>23.615174932316378</v>
      </c>
      <c r="K237" s="123">
        <v>23.95108535380432</v>
      </c>
      <c r="L237" s="123">
        <v>24.514067428439507</v>
      </c>
      <c r="M237" s="123">
        <v>25.663396759240538</v>
      </c>
      <c r="N237" s="123">
        <v>23.282672795223618</v>
      </c>
      <c r="O237" s="123">
        <v>22.437896369837141</v>
      </c>
      <c r="P237" s="123">
        <v>20.978657494014925</v>
      </c>
      <c r="Q237" s="123">
        <v>20.937527875164193</v>
      </c>
      <c r="R237" s="123">
        <v>21.33451650264249</v>
      </c>
      <c r="S237" s="123">
        <v>23.070038478949805</v>
      </c>
      <c r="T237" s="123">
        <v>22.640892992343126</v>
      </c>
      <c r="U237" s="123">
        <v>22.643725669917021</v>
      </c>
      <c r="V237" s="123">
        <v>21.832831105398839</v>
      </c>
      <c r="W237" s="123">
        <v>23.675498869616842</v>
      </c>
      <c r="DA237" s="130" t="s">
        <v>2868</v>
      </c>
    </row>
    <row r="238" spans="1:105" ht="12" customHeight="1" x14ac:dyDescent="0.25">
      <c r="A238" s="97" t="s">
        <v>128</v>
      </c>
      <c r="B238" s="99">
        <v>21.909907809303224</v>
      </c>
      <c r="C238" s="99">
        <v>21.80678148500197</v>
      </c>
      <c r="D238" s="99">
        <v>23.470499751553085</v>
      </c>
      <c r="E238" s="99">
        <v>21.447208753945187</v>
      </c>
      <c r="F238" s="99">
        <v>24.05996169702793</v>
      </c>
      <c r="G238" s="99">
        <v>24.428846878967946</v>
      </c>
      <c r="H238" s="99">
        <v>22.197990053533385</v>
      </c>
      <c r="I238" s="99">
        <v>24.13506728205493</v>
      </c>
      <c r="J238" s="99">
        <v>22.647876354476743</v>
      </c>
      <c r="K238" s="99">
        <v>23.200170263088499</v>
      </c>
      <c r="L238" s="99">
        <v>23.982260729232038</v>
      </c>
      <c r="M238" s="99">
        <v>24.832934666726864</v>
      </c>
      <c r="N238" s="99">
        <v>21.596893882981949</v>
      </c>
      <c r="O238" s="99">
        <v>20.655800486470703</v>
      </c>
      <c r="P238" s="99">
        <v>20.795690216939018</v>
      </c>
      <c r="Q238" s="99">
        <v>20.534436949532591</v>
      </c>
      <c r="R238" s="99">
        <v>21.360577701989179</v>
      </c>
      <c r="S238" s="99">
        <v>23.149874284717363</v>
      </c>
      <c r="T238" s="99">
        <v>21.070023046245925</v>
      </c>
      <c r="U238" s="99">
        <v>22.541130917099935</v>
      </c>
      <c r="V238" s="99">
        <v>21.401347546204818</v>
      </c>
      <c r="W238" s="99">
        <v>23.713573312940802</v>
      </c>
      <c r="DA238" s="63" t="s">
        <v>2869</v>
      </c>
    </row>
    <row r="239" spans="1:105" ht="12" customHeight="1" x14ac:dyDescent="0.25">
      <c r="A239" s="97" t="s">
        <v>127</v>
      </c>
      <c r="B239" s="99">
        <v>20.33131139255217</v>
      </c>
      <c r="C239" s="99">
        <v>20.145690454351996</v>
      </c>
      <c r="D239" s="99">
        <v>21.698499800114593</v>
      </c>
      <c r="E239" s="99">
        <v>19.816552623529564</v>
      </c>
      <c r="F239" s="99">
        <v>22.338047367652532</v>
      </c>
      <c r="G239" s="99">
        <v>22.685677427762442</v>
      </c>
      <c r="H239" s="99">
        <v>20.633151667562128</v>
      </c>
      <c r="I239" s="99">
        <v>22.594796049460044</v>
      </c>
      <c r="J239" s="99">
        <v>21.159690996406134</v>
      </c>
      <c r="K239" s="99">
        <v>21.757191815705063</v>
      </c>
      <c r="L239" s="99">
        <v>22.573275291199774</v>
      </c>
      <c r="M239" s="99">
        <v>23.510942903548944</v>
      </c>
      <c r="N239" s="99">
        <v>20.566399181251096</v>
      </c>
      <c r="O239" s="99">
        <v>19.765956685210245</v>
      </c>
      <c r="P239" s="99">
        <v>19.759907643601551</v>
      </c>
      <c r="Q239" s="99">
        <v>19.511179707717478</v>
      </c>
      <c r="R239" s="99">
        <v>20.317993336525181</v>
      </c>
      <c r="S239" s="99">
        <v>22.109992553652081</v>
      </c>
      <c r="T239" s="99">
        <v>20.122369654863597</v>
      </c>
      <c r="U239" s="99">
        <v>21.549676110277829</v>
      </c>
      <c r="V239" s="99">
        <v>20.494668609817165</v>
      </c>
      <c r="W239" s="99">
        <v>22.838903340610532</v>
      </c>
      <c r="DA239" s="63" t="s">
        <v>2870</v>
      </c>
    </row>
    <row r="240" spans="1:105" ht="12" customHeight="1" x14ac:dyDescent="0.25">
      <c r="A240" s="100" t="s">
        <v>203</v>
      </c>
      <c r="B240" s="102">
        <v>9.5263248852654261</v>
      </c>
      <c r="C240" s="102">
        <v>8.9650782635526642</v>
      </c>
      <c r="D240" s="102">
        <v>9.8962543759574544</v>
      </c>
      <c r="E240" s="102">
        <v>8.99823881419222</v>
      </c>
      <c r="F240" s="102">
        <v>10.795415882646736</v>
      </c>
      <c r="G240" s="102">
        <v>10.782367458851521</v>
      </c>
      <c r="H240" s="102">
        <v>9.7035855659874404</v>
      </c>
      <c r="I240" s="102">
        <v>11.718448576183851</v>
      </c>
      <c r="J240" s="102">
        <v>9.9521752614115186</v>
      </c>
      <c r="K240" s="102">
        <v>10.350106400816545</v>
      </c>
      <c r="L240" s="102">
        <v>10.658109596049279</v>
      </c>
      <c r="M240" s="102">
        <v>11.513274455258967</v>
      </c>
      <c r="N240" s="102">
        <v>10.108621034935402</v>
      </c>
      <c r="O240" s="102">
        <v>10.109923075352757</v>
      </c>
      <c r="P240" s="102">
        <v>9.0580861565082245</v>
      </c>
      <c r="Q240" s="102">
        <v>8.8325001659380789</v>
      </c>
      <c r="R240" s="102">
        <v>9.3194047148914851</v>
      </c>
      <c r="S240" s="102">
        <v>10.750712364480309</v>
      </c>
      <c r="T240" s="102">
        <v>8.9333575523513211</v>
      </c>
      <c r="U240" s="102">
        <v>9.7196178930431376</v>
      </c>
      <c r="V240" s="102">
        <v>8.6917015113177065</v>
      </c>
      <c r="W240" s="102">
        <v>10.738813767495866</v>
      </c>
      <c r="DA240" s="131" t="s">
        <v>2871</v>
      </c>
    </row>
    <row r="241" spans="1:105" ht="12" customHeight="1" x14ac:dyDescent="0.25">
      <c r="A241" s="103" t="s">
        <v>52</v>
      </c>
      <c r="B241" s="105">
        <v>10.804986507286742</v>
      </c>
      <c r="C241" s="105">
        <v>11.180612190799334</v>
      </c>
      <c r="D241" s="105">
        <v>11.802245424157141</v>
      </c>
      <c r="E241" s="105">
        <v>10.818313809337342</v>
      </c>
      <c r="F241" s="105">
        <v>11.542631485005797</v>
      </c>
      <c r="G241" s="105">
        <v>11.903309968910925</v>
      </c>
      <c r="H241" s="105">
        <v>10.929566101574689</v>
      </c>
      <c r="I241" s="105">
        <v>10.876347473276191</v>
      </c>
      <c r="J241" s="105">
        <v>11.207515734994617</v>
      </c>
      <c r="K241" s="105">
        <v>11.40708541488852</v>
      </c>
      <c r="L241" s="105">
        <v>11.915165695150494</v>
      </c>
      <c r="M241" s="105">
        <v>11.997668448289978</v>
      </c>
      <c r="N241" s="105">
        <v>10.457778146315697</v>
      </c>
      <c r="O241" s="105">
        <v>9.6560336098574862</v>
      </c>
      <c r="P241" s="105">
        <v>10.701821487093328</v>
      </c>
      <c r="Q241" s="105">
        <v>10.678679541779402</v>
      </c>
      <c r="R241" s="105">
        <v>10.998588621633701</v>
      </c>
      <c r="S241" s="105">
        <v>11.35928018917177</v>
      </c>
      <c r="T241" s="105">
        <v>11.189012102512274</v>
      </c>
      <c r="U241" s="105">
        <v>11.830058217234692</v>
      </c>
      <c r="V241" s="105">
        <v>11.80296709849946</v>
      </c>
      <c r="W241" s="105">
        <v>12.100089573114666</v>
      </c>
      <c r="DA241" s="132" t="s">
        <v>2872</v>
      </c>
    </row>
    <row r="242" spans="1:105" ht="12" customHeight="1" x14ac:dyDescent="0.25">
      <c r="A242" s="106" t="s">
        <v>122</v>
      </c>
      <c r="B242" s="102">
        <v>25.439838789073654</v>
      </c>
      <c r="C242" s="102">
        <v>25.290770671566243</v>
      </c>
      <c r="D242" s="102">
        <v>26.313123828152136</v>
      </c>
      <c r="E242" s="102">
        <v>26.677039585574725</v>
      </c>
      <c r="F242" s="102">
        <v>26.882544280879372</v>
      </c>
      <c r="G242" s="102">
        <v>26.624692838175818</v>
      </c>
      <c r="H242" s="102">
        <v>25.944831999621172</v>
      </c>
      <c r="I242" s="102">
        <v>28.183583234431399</v>
      </c>
      <c r="J242" s="102">
        <v>26.262626949621893</v>
      </c>
      <c r="K242" s="102">
        <v>26.514125689369312</v>
      </c>
      <c r="L242" s="102">
        <v>26.851711467734361</v>
      </c>
      <c r="M242" s="102">
        <v>28.569309809204405</v>
      </c>
      <c r="N242" s="102">
        <v>26.828357477450364</v>
      </c>
      <c r="O242" s="102">
        <v>25.916012511761021</v>
      </c>
      <c r="P242" s="102">
        <v>23.112641002243812</v>
      </c>
      <c r="Q242" s="102">
        <v>23.491297476081886</v>
      </c>
      <c r="R242" s="102">
        <v>23.523638947777282</v>
      </c>
      <c r="S242" s="102">
        <v>25.164396480169906</v>
      </c>
      <c r="T242" s="102">
        <v>26.221843565893607</v>
      </c>
      <c r="U242" s="102">
        <v>24.784101300833029</v>
      </c>
      <c r="V242" s="102">
        <v>24.050723847899938</v>
      </c>
      <c r="W242" s="102">
        <v>25.378806547299639</v>
      </c>
      <c r="DA242" s="131" t="s">
        <v>2873</v>
      </c>
    </row>
    <row r="243" spans="1:105" ht="12" customHeight="1" x14ac:dyDescent="0.25">
      <c r="A243" s="107" t="s">
        <v>121</v>
      </c>
      <c r="B243" s="105">
        <v>21.843640218905882</v>
      </c>
      <c r="C243" s="105">
        <v>21.570850675358063</v>
      </c>
      <c r="D243" s="105">
        <v>22.538745352706957</v>
      </c>
      <c r="E243" s="105">
        <v>22.857026640789101</v>
      </c>
      <c r="F243" s="105">
        <v>23.324720992139362</v>
      </c>
      <c r="G243" s="105">
        <v>23.158463102464271</v>
      </c>
      <c r="H243" s="105">
        <v>22.68168741956875</v>
      </c>
      <c r="I243" s="105">
        <v>25.023242904326526</v>
      </c>
      <c r="J243" s="105">
        <v>23.043346321931974</v>
      </c>
      <c r="K243" s="105">
        <v>23.300471483791089</v>
      </c>
      <c r="L243" s="105">
        <v>23.603621840160972</v>
      </c>
      <c r="M243" s="105">
        <v>25.244487934322862</v>
      </c>
      <c r="N243" s="105">
        <v>23.810382201081818</v>
      </c>
      <c r="O243" s="105">
        <v>23.154902687112834</v>
      </c>
      <c r="P243" s="105">
        <v>20.32466703980921</v>
      </c>
      <c r="Q243" s="105">
        <v>20.569643787710127</v>
      </c>
      <c r="R243" s="105">
        <v>20.693126149187382</v>
      </c>
      <c r="S243" s="105">
        <v>22.425705611890631</v>
      </c>
      <c r="T243" s="105">
        <v>23.367627910430642</v>
      </c>
      <c r="U243" s="105">
        <v>22.279614445068919</v>
      </c>
      <c r="V243" s="105">
        <v>21.849646967899623</v>
      </c>
      <c r="W243" s="105">
        <v>23.26971395558061</v>
      </c>
      <c r="DA243" s="132" t="s">
        <v>2874</v>
      </c>
    </row>
    <row r="244" spans="1:105" ht="12" customHeight="1" x14ac:dyDescent="0.25">
      <c r="A244" s="108" t="s">
        <v>53</v>
      </c>
      <c r="B244" s="99">
        <v>11.066302989314561</v>
      </c>
      <c r="C244" s="99">
        <v>10.394754835626827</v>
      </c>
      <c r="D244" s="99">
        <v>11.111120978340303</v>
      </c>
      <c r="E244" s="99">
        <v>11.218545153288526</v>
      </c>
      <c r="F244" s="99">
        <v>12.115164737339828</v>
      </c>
      <c r="G244" s="99">
        <v>11.823546571536776</v>
      </c>
      <c r="H244" s="99">
        <v>11.456879590143224</v>
      </c>
      <c r="I244" s="99">
        <v>13.87826512223613</v>
      </c>
      <c r="J244" s="99">
        <v>11.651902546221585</v>
      </c>
      <c r="K244" s="99">
        <v>11.922298186730842</v>
      </c>
      <c r="L244" s="99">
        <v>11.979196063927672</v>
      </c>
      <c r="M244" s="99">
        <v>13.318411693751536</v>
      </c>
      <c r="N244" s="99">
        <v>12.584063178712402</v>
      </c>
      <c r="O244" s="99">
        <v>12.707048413194297</v>
      </c>
      <c r="P244" s="99">
        <v>9.9249575250636326</v>
      </c>
      <c r="Q244" s="99">
        <v>9.9607601091558724</v>
      </c>
      <c r="R244" s="99">
        <v>10.112132749767792</v>
      </c>
      <c r="S244" s="99">
        <v>11.582569405486252</v>
      </c>
      <c r="T244" s="99">
        <v>11.111854381308238</v>
      </c>
      <c r="U244" s="99">
        <v>10.632979297003194</v>
      </c>
      <c r="V244" s="99">
        <v>9.763000767734523</v>
      </c>
      <c r="W244" s="99">
        <v>11.39022967850814</v>
      </c>
      <c r="DA244" s="63" t="s">
        <v>2875</v>
      </c>
    </row>
    <row r="245" spans="1:105" ht="12" customHeight="1" x14ac:dyDescent="0.25">
      <c r="A245" s="108" t="s">
        <v>52</v>
      </c>
      <c r="B245" s="99">
        <v>10.777337229591323</v>
      </c>
      <c r="C245" s="99">
        <v>11.176095839731229</v>
      </c>
      <c r="D245" s="99">
        <v>11.42762437436666</v>
      </c>
      <c r="E245" s="99">
        <v>11.638481487500576</v>
      </c>
      <c r="F245" s="99">
        <v>11.209556254799534</v>
      </c>
      <c r="G245" s="99">
        <v>11.334916530927497</v>
      </c>
      <c r="H245" s="99">
        <v>11.224807829425528</v>
      </c>
      <c r="I245" s="99">
        <v>11.1449777820904</v>
      </c>
      <c r="J245" s="99">
        <v>11.391443775710387</v>
      </c>
      <c r="K245" s="99">
        <v>11.378173297060249</v>
      </c>
      <c r="L245" s="99">
        <v>11.624425776233297</v>
      </c>
      <c r="M245" s="99">
        <v>11.92607624057133</v>
      </c>
      <c r="N245" s="99">
        <v>11.226319022369413</v>
      </c>
      <c r="O245" s="99">
        <v>10.447854273918542</v>
      </c>
      <c r="P245" s="99">
        <v>10.399709514745579</v>
      </c>
      <c r="Q245" s="99">
        <v>10.608883678554255</v>
      </c>
      <c r="R245" s="99">
        <v>10.58099339941959</v>
      </c>
      <c r="S245" s="99">
        <v>10.843136206404379</v>
      </c>
      <c r="T245" s="99">
        <v>12.255773529122399</v>
      </c>
      <c r="U245" s="99">
        <v>11.646635148065721</v>
      </c>
      <c r="V245" s="99">
        <v>12.086646200165104</v>
      </c>
      <c r="W245" s="99">
        <v>11.879484277072466</v>
      </c>
      <c r="DA245" s="63" t="s">
        <v>2876</v>
      </c>
    </row>
    <row r="246" spans="1:105" ht="12" customHeight="1" x14ac:dyDescent="0.25">
      <c r="A246" s="121" t="s">
        <v>54</v>
      </c>
      <c r="B246" s="123">
        <v>9.7421619030178377</v>
      </c>
      <c r="C246" s="123">
        <v>10.037156827172277</v>
      </c>
      <c r="D246" s="123">
        <v>10.247947951014368</v>
      </c>
      <c r="E246" s="123">
        <v>10.416257331563486</v>
      </c>
      <c r="F246" s="123">
        <v>10.645831992576664</v>
      </c>
      <c r="G246" s="123">
        <v>10.79153942270754</v>
      </c>
      <c r="H246" s="123">
        <v>10.549443815828614</v>
      </c>
      <c r="I246" s="123">
        <v>9.9520584714282077</v>
      </c>
      <c r="J246" s="123">
        <v>9.5409698112440253</v>
      </c>
      <c r="K246" s="123">
        <v>9.4567167690441654</v>
      </c>
      <c r="L246" s="123">
        <v>9.6172900846299374</v>
      </c>
      <c r="M246" s="123">
        <v>8.733783901876258</v>
      </c>
      <c r="N246" s="123">
        <v>8.7389902452904806</v>
      </c>
      <c r="O246" s="123">
        <v>8.5837527012057677</v>
      </c>
      <c r="P246" s="123">
        <v>8.0816449784341966</v>
      </c>
      <c r="Q246" s="123">
        <v>7.6081655882203858</v>
      </c>
      <c r="R246" s="123">
        <v>7.2984951173000479</v>
      </c>
      <c r="S246" s="123">
        <v>7.7884343869591639</v>
      </c>
      <c r="T246" s="123">
        <v>7.3709351813115154</v>
      </c>
      <c r="U246" s="123">
        <v>7.2680238174716862</v>
      </c>
      <c r="V246" s="123">
        <v>6.9741796914268885</v>
      </c>
      <c r="W246" s="123">
        <v>7.1985886780917596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9.7421619030178377</v>
      </c>
      <c r="C248" s="110">
        <v>10.037156827172277</v>
      </c>
      <c r="D248" s="110">
        <v>10.247947951014368</v>
      </c>
      <c r="E248" s="110">
        <v>10.416257331563486</v>
      </c>
      <c r="F248" s="110">
        <v>10.645831992576664</v>
      </c>
      <c r="G248" s="110">
        <v>10.79153942270754</v>
      </c>
      <c r="H248" s="110">
        <v>10.549443815828614</v>
      </c>
      <c r="I248" s="110">
        <v>9.9520584714282077</v>
      </c>
      <c r="J248" s="110">
        <v>9.5409698112440253</v>
      </c>
      <c r="K248" s="110">
        <v>9.4567167690441654</v>
      </c>
      <c r="L248" s="110">
        <v>9.6172900846299374</v>
      </c>
      <c r="M248" s="110">
        <v>8.733783901876258</v>
      </c>
      <c r="N248" s="110">
        <v>8.7389902452904806</v>
      </c>
      <c r="O248" s="110">
        <v>8.5837527012057677</v>
      </c>
      <c r="P248" s="110">
        <v>8.0816449784341966</v>
      </c>
      <c r="Q248" s="110">
        <v>7.6081655882203858</v>
      </c>
      <c r="R248" s="110">
        <v>7.2984951173000479</v>
      </c>
      <c r="S248" s="110">
        <v>7.7884343869591639</v>
      </c>
      <c r="T248" s="110">
        <v>7.3709351813115154</v>
      </c>
      <c r="U248" s="110">
        <v>7.2680238174716862</v>
      </c>
      <c r="V248" s="110">
        <v>6.9741796914268885</v>
      </c>
      <c r="W248" s="110">
        <v>7.1985886780917596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134.60642118338632</v>
      </c>
      <c r="C250" s="118">
        <f t="shared" si="115"/>
        <v>138.47037542757704</v>
      </c>
      <c r="D250" s="118">
        <f t="shared" si="115"/>
        <v>140.51298255620728</v>
      </c>
      <c r="E250" s="118">
        <f t="shared" si="115"/>
        <v>126.40554181581696</v>
      </c>
      <c r="F250" s="118">
        <f t="shared" si="115"/>
        <v>134.86718623748641</v>
      </c>
      <c r="G250" s="118">
        <f t="shared" si="115"/>
        <v>133.43029709350225</v>
      </c>
      <c r="H250" s="118">
        <f t="shared" si="115"/>
        <v>126.17171900453154</v>
      </c>
      <c r="I250" s="118">
        <f t="shared" si="115"/>
        <v>119.48603114777201</v>
      </c>
      <c r="J250" s="118">
        <f t="shared" si="115"/>
        <v>125.65804807547264</v>
      </c>
      <c r="K250" s="118">
        <f t="shared" si="115"/>
        <v>123.67745176226235</v>
      </c>
      <c r="L250" s="118">
        <f t="shared" si="115"/>
        <v>136.92451165276165</v>
      </c>
      <c r="M250" s="118">
        <f t="shared" si="115"/>
        <v>125.01371824594587</v>
      </c>
      <c r="N250" s="118">
        <f t="shared" si="115"/>
        <v>111.11689918400074</v>
      </c>
      <c r="O250" s="118">
        <f t="shared" si="115"/>
        <v>140.23674590818561</v>
      </c>
      <c r="P250" s="118">
        <f t="shared" si="115"/>
        <v>114.00095696578347</v>
      </c>
      <c r="Q250" s="118">
        <f t="shared" si="115"/>
        <v>117.8280628350051</v>
      </c>
      <c r="R250" s="118">
        <f t="shared" ref="R250:V250" si="116">R251+R254+R256+R265</f>
        <v>125.18095861648239</v>
      </c>
      <c r="S250" s="118">
        <f t="shared" si="116"/>
        <v>128.66860485791855</v>
      </c>
      <c r="T250" s="118">
        <f t="shared" si="116"/>
        <v>115.65073681463292</v>
      </c>
      <c r="U250" s="118">
        <f t="shared" si="116"/>
        <v>126.54432170947709</v>
      </c>
      <c r="V250" s="118">
        <f t="shared" si="116"/>
        <v>125.71324903074826</v>
      </c>
      <c r="W250" s="118">
        <f t="shared" ref="W250" si="117">W251+W254+W256+W265</f>
        <v>127.7565725741344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107.76731118964626</v>
      </c>
      <c r="C251" s="123">
        <f t="shared" si="118"/>
        <v>111.42015845375687</v>
      </c>
      <c r="D251" s="123">
        <f t="shared" si="118"/>
        <v>112.05333347714947</v>
      </c>
      <c r="E251" s="123">
        <f t="shared" si="118"/>
        <v>98.276193478748311</v>
      </c>
      <c r="F251" s="123">
        <f t="shared" si="118"/>
        <v>105.39324879653579</v>
      </c>
      <c r="G251" s="123">
        <f t="shared" si="118"/>
        <v>103.56868123776727</v>
      </c>
      <c r="H251" s="123">
        <f t="shared" si="118"/>
        <v>97.383232752107119</v>
      </c>
      <c r="I251" s="123">
        <f t="shared" si="118"/>
        <v>89.476313555015139</v>
      </c>
      <c r="J251" s="123">
        <f t="shared" si="118"/>
        <v>97.221100817989921</v>
      </c>
      <c r="K251" s="123">
        <f t="shared" si="118"/>
        <v>94.838038567432989</v>
      </c>
      <c r="L251" s="123">
        <f t="shared" si="118"/>
        <v>107.22321707477141</v>
      </c>
      <c r="M251" s="123">
        <f t="shared" si="118"/>
        <v>94.79696055862739</v>
      </c>
      <c r="N251" s="123">
        <f t="shared" si="118"/>
        <v>82.889188030812988</v>
      </c>
      <c r="O251" s="123">
        <f t="shared" si="118"/>
        <v>112.72923707881164</v>
      </c>
      <c r="P251" s="123">
        <f t="shared" si="118"/>
        <v>87.952461211575525</v>
      </c>
      <c r="Q251" s="123">
        <f t="shared" si="118"/>
        <v>92.048177857361253</v>
      </c>
      <c r="R251" s="123">
        <f t="shared" ref="R251:V251" si="119">SUM(R252:R253)</f>
        <v>99.031723593974135</v>
      </c>
      <c r="S251" s="123">
        <f t="shared" si="119"/>
        <v>100.30939649915368</v>
      </c>
      <c r="T251" s="123">
        <f t="shared" si="119"/>
        <v>87.80660021978737</v>
      </c>
      <c r="U251" s="123">
        <f t="shared" si="119"/>
        <v>98.545400701840492</v>
      </c>
      <c r="V251" s="123">
        <f t="shared" si="119"/>
        <v>98.515895668441388</v>
      </c>
      <c r="W251" s="123">
        <f t="shared" ref="W251" si="120">SUM(W252:W253)</f>
        <v>98.463430450602999</v>
      </c>
      <c r="DA251" s="130" t="s">
        <v>3031</v>
      </c>
    </row>
    <row r="252" spans="1:105" ht="12" customHeight="1" x14ac:dyDescent="0.25">
      <c r="A252" s="97" t="s">
        <v>203</v>
      </c>
      <c r="B252" s="99">
        <v>107.2472963581799</v>
      </c>
      <c r="C252" s="99">
        <v>110.88944032758869</v>
      </c>
      <c r="D252" s="99">
        <v>111.5284291349365</v>
      </c>
      <c r="E252" s="99">
        <v>97.827287879989782</v>
      </c>
      <c r="F252" s="99">
        <v>104.91601900153678</v>
      </c>
      <c r="G252" s="99">
        <v>103.10537625508026</v>
      </c>
      <c r="H252" s="99">
        <v>96.9577746293281</v>
      </c>
      <c r="I252" s="99">
        <v>89.092574109654876</v>
      </c>
      <c r="J252" s="99">
        <v>96.808280641597847</v>
      </c>
      <c r="K252" s="99">
        <v>94.440470440063365</v>
      </c>
      <c r="L252" s="99">
        <v>106.7800615964391</v>
      </c>
      <c r="M252" s="99">
        <v>94.411912514705904</v>
      </c>
      <c r="N252" s="99">
        <v>82.555110523295909</v>
      </c>
      <c r="O252" s="99">
        <v>112.27717199414818</v>
      </c>
      <c r="P252" s="99">
        <v>87.600253719903606</v>
      </c>
      <c r="Q252" s="99">
        <v>91.680465859694479</v>
      </c>
      <c r="R252" s="99">
        <v>98.641441242192215</v>
      </c>
      <c r="S252" s="99">
        <v>99.918378687214428</v>
      </c>
      <c r="T252" s="99">
        <v>87.465781304114529</v>
      </c>
      <c r="U252" s="99">
        <v>98.168352079832459</v>
      </c>
      <c r="V252" s="99">
        <v>98.139530184827791</v>
      </c>
      <c r="W252" s="99">
        <v>98.090790554335612</v>
      </c>
      <c r="DA252" s="63" t="s">
        <v>3032</v>
      </c>
    </row>
    <row r="253" spans="1:105" ht="12" customHeight="1" x14ac:dyDescent="0.25">
      <c r="A253" s="97" t="s">
        <v>53</v>
      </c>
      <c r="B253" s="99">
        <v>0.52001483146636562</v>
      </c>
      <c r="C253" s="99">
        <v>0.53071812616818193</v>
      </c>
      <c r="D253" s="99">
        <v>0.52490434221296134</v>
      </c>
      <c r="E253" s="99">
        <v>0.44890559875853525</v>
      </c>
      <c r="F253" s="99">
        <v>0.47722979499900436</v>
      </c>
      <c r="G253" s="99">
        <v>0.4633049826870092</v>
      </c>
      <c r="H253" s="99">
        <v>0.42545812277901884</v>
      </c>
      <c r="I253" s="99">
        <v>0.38373944536026966</v>
      </c>
      <c r="J253" s="99">
        <v>0.41282017639206725</v>
      </c>
      <c r="K253" s="99">
        <v>0.39756812736961916</v>
      </c>
      <c r="L253" s="99">
        <v>0.44315547833231617</v>
      </c>
      <c r="M253" s="99">
        <v>0.3850480439214804</v>
      </c>
      <c r="N253" s="99">
        <v>0.33407750751708076</v>
      </c>
      <c r="O253" s="99">
        <v>0.4520650846634624</v>
      </c>
      <c r="P253" s="99">
        <v>0.35220749167192472</v>
      </c>
      <c r="Q253" s="99">
        <v>0.36771199766677082</v>
      </c>
      <c r="R253" s="99">
        <v>0.390282351781926</v>
      </c>
      <c r="S253" s="99">
        <v>0.39101781193924345</v>
      </c>
      <c r="T253" s="99">
        <v>0.34081891567284694</v>
      </c>
      <c r="U253" s="99">
        <v>0.37704862200803102</v>
      </c>
      <c r="V253" s="99">
        <v>0.37636548361359157</v>
      </c>
      <c r="W253" s="99">
        <v>0.37263989626738575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0.32602597271568629</v>
      </c>
      <c r="C254" s="123">
        <f t="shared" si="121"/>
        <v>0.33953461630116227</v>
      </c>
      <c r="D254" s="123">
        <f t="shared" si="121"/>
        <v>0.35820547980716644</v>
      </c>
      <c r="E254" s="123">
        <f t="shared" si="121"/>
        <v>0.68701385924059977</v>
      </c>
      <c r="F254" s="123">
        <f t="shared" si="121"/>
        <v>0.37216923581149502</v>
      </c>
      <c r="G254" s="123">
        <f t="shared" si="121"/>
        <v>0.41865764029825503</v>
      </c>
      <c r="H254" s="123">
        <f t="shared" si="121"/>
        <v>0.7197751730088191</v>
      </c>
      <c r="I254" s="123">
        <f t="shared" si="121"/>
        <v>0.58017659158335888</v>
      </c>
      <c r="J254" s="123">
        <f t="shared" si="121"/>
        <v>0.66573116289359646</v>
      </c>
      <c r="K254" s="123">
        <f t="shared" si="121"/>
        <v>0.6926726043321898</v>
      </c>
      <c r="L254" s="123">
        <f t="shared" si="121"/>
        <v>0.83257785245811111</v>
      </c>
      <c r="M254" s="123">
        <f t="shared" si="121"/>
        <v>0.91767273026549723</v>
      </c>
      <c r="N254" s="123">
        <f t="shared" si="121"/>
        <v>0.9355052644107007</v>
      </c>
      <c r="O254" s="123">
        <f t="shared" si="121"/>
        <v>0.97145780937965054</v>
      </c>
      <c r="P254" s="123">
        <f t="shared" si="121"/>
        <v>0.95779362583233141</v>
      </c>
      <c r="Q254" s="123">
        <f t="shared" si="121"/>
        <v>0.95969486866296172</v>
      </c>
      <c r="R254" s="123">
        <f t="shared" si="121"/>
        <v>1.1040022752190473</v>
      </c>
      <c r="S254" s="123">
        <f t="shared" si="121"/>
        <v>1.2671813184283847</v>
      </c>
      <c r="T254" s="123">
        <f t="shared" si="121"/>
        <v>1.290593586034565</v>
      </c>
      <c r="U254" s="123">
        <f t="shared" si="121"/>
        <v>1.3153559168416218</v>
      </c>
      <c r="V254" s="123">
        <f t="shared" si="121"/>
        <v>1.2541889071778107</v>
      </c>
      <c r="W254" s="123">
        <f t="shared" si="121"/>
        <v>1.2974334644299237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0.32602597271568629</v>
      </c>
      <c r="C255" s="99">
        <f>RES_hhdet_tess!C129</f>
        <v>0.33953461630116227</v>
      </c>
      <c r="D255" s="99">
        <f>RES_hhdet_tess!D129</f>
        <v>0.35820547980716644</v>
      </c>
      <c r="E255" s="99">
        <f>RES_hhdet_tess!E129</f>
        <v>0.68701385924059977</v>
      </c>
      <c r="F255" s="99">
        <f>RES_hhdet_tess!F129</f>
        <v>0.37216923581149502</v>
      </c>
      <c r="G255" s="99">
        <f>RES_hhdet_tess!G129</f>
        <v>0.41865764029825503</v>
      </c>
      <c r="H255" s="99">
        <f>RES_hhdet_tess!H129</f>
        <v>0.7197751730088191</v>
      </c>
      <c r="I255" s="99">
        <f>RES_hhdet_tess!I129</f>
        <v>0.58017659158335888</v>
      </c>
      <c r="J255" s="99">
        <f>RES_hhdet_tess!J129</f>
        <v>0.66573116289359646</v>
      </c>
      <c r="K255" s="99">
        <f>RES_hhdet_tess!K129</f>
        <v>0.6926726043321898</v>
      </c>
      <c r="L255" s="99">
        <f>RES_hhdet_tess!L129</f>
        <v>0.83257785245811111</v>
      </c>
      <c r="M255" s="99">
        <f>RES_hhdet_tess!M129</f>
        <v>0.91767273026549723</v>
      </c>
      <c r="N255" s="99">
        <f>RES_hhdet_tess!N129</f>
        <v>0.9355052644107007</v>
      </c>
      <c r="O255" s="99">
        <f>RES_hhdet_tess!O129</f>
        <v>0.97145780937965054</v>
      </c>
      <c r="P255" s="99">
        <f>RES_hhdet_tess!P129</f>
        <v>0.95779362583233141</v>
      </c>
      <c r="Q255" s="99">
        <f>RES_hhdet_tess!Q129</f>
        <v>0.95969486866296172</v>
      </c>
      <c r="R255" s="99">
        <f>RES_hhdet_tess!R129</f>
        <v>1.1040022752190473</v>
      </c>
      <c r="S255" s="99">
        <f>RES_hhdet_tess!S129</f>
        <v>1.2671813184283847</v>
      </c>
      <c r="T255" s="99">
        <f>RES_hhdet_tess!T129</f>
        <v>1.290593586034565</v>
      </c>
      <c r="U255" s="99">
        <f>RES_hhdet_tess!U129</f>
        <v>1.3153559168416218</v>
      </c>
      <c r="V255" s="99">
        <f>RES_hhdet_tess!V129</f>
        <v>1.2541889071778107</v>
      </c>
      <c r="W255" s="99">
        <f>RES_hhdet_tess!W129</f>
        <v>1.2974334644299237</v>
      </c>
      <c r="DA255" s="63" t="s">
        <v>3035</v>
      </c>
    </row>
    <row r="256" spans="1:105" ht="12" customHeight="1" x14ac:dyDescent="0.25">
      <c r="A256" s="121" t="s">
        <v>55</v>
      </c>
      <c r="B256" s="123">
        <v>19.098321423956754</v>
      </c>
      <c r="C256" s="123">
        <v>19.051288482747815</v>
      </c>
      <c r="D256" s="123">
        <v>20.259083676336409</v>
      </c>
      <c r="E256" s="123">
        <v>19.446131508054656</v>
      </c>
      <c r="F256" s="123">
        <v>20.895310791311147</v>
      </c>
      <c r="G256" s="123">
        <v>21.087501952201173</v>
      </c>
      <c r="H256" s="123">
        <v>19.860967000569484</v>
      </c>
      <c r="I256" s="123">
        <v>21.666373209782158</v>
      </c>
      <c r="J256" s="123">
        <v>20.321260405963553</v>
      </c>
      <c r="K256" s="123">
        <v>20.748841937482016</v>
      </c>
      <c r="L256" s="123">
        <v>21.331012120374126</v>
      </c>
      <c r="M256" s="123">
        <v>22.437073002094209</v>
      </c>
      <c r="N256" s="123">
        <v>20.401955849625068</v>
      </c>
      <c r="O256" s="123">
        <v>19.741982051577985</v>
      </c>
      <c r="P256" s="123">
        <v>18.672989899408201</v>
      </c>
      <c r="Q256" s="123">
        <v>18.747860219699227</v>
      </c>
      <c r="R256" s="123">
        <v>19.186881348314976</v>
      </c>
      <c r="S256" s="123">
        <v>20.79172900719022</v>
      </c>
      <c r="T256" s="123">
        <v>20.544588251315918</v>
      </c>
      <c r="U256" s="123">
        <v>20.687974606308011</v>
      </c>
      <c r="V256" s="123">
        <v>20.108163432190882</v>
      </c>
      <c r="W256" s="123">
        <v>21.88885414087153</v>
      </c>
      <c r="DA256" s="130" t="s">
        <v>3036</v>
      </c>
    </row>
    <row r="257" spans="1:105" ht="12" customHeight="1" x14ac:dyDescent="0.25">
      <c r="A257" s="97" t="s">
        <v>128</v>
      </c>
      <c r="B257" s="99">
        <v>19.11694375590513</v>
      </c>
      <c r="C257" s="99">
        <v>19.062841408789492</v>
      </c>
      <c r="D257" s="99">
        <v>20.55353278102514</v>
      </c>
      <c r="E257" s="99">
        <v>18.81414410452183</v>
      </c>
      <c r="F257" s="99">
        <v>21.172166655082364</v>
      </c>
      <c r="G257" s="99">
        <v>21.558185869635071</v>
      </c>
      <c r="H257" s="99">
        <v>19.637574701869145</v>
      </c>
      <c r="I257" s="99">
        <v>21.421321004178374</v>
      </c>
      <c r="J257" s="99">
        <v>20.186553896404128</v>
      </c>
      <c r="K257" s="99">
        <v>20.779781406908242</v>
      </c>
      <c r="L257" s="99">
        <v>21.581601742761357</v>
      </c>
      <c r="M257" s="99">
        <v>22.466802180271809</v>
      </c>
      <c r="N257" s="99">
        <v>19.661567862258646</v>
      </c>
      <c r="O257" s="99">
        <v>18.900864734971925</v>
      </c>
      <c r="P257" s="99">
        <v>19.042231609198801</v>
      </c>
      <c r="Q257" s="99">
        <v>18.834316323263156</v>
      </c>
      <c r="R257" s="99">
        <v>19.635164584206439</v>
      </c>
      <c r="S257" s="99">
        <v>21.338471410796927</v>
      </c>
      <c r="T257" s="99">
        <v>19.481601684037845</v>
      </c>
      <c r="U257" s="99">
        <v>20.908771289102667</v>
      </c>
      <c r="V257" s="99">
        <v>19.935944129868918</v>
      </c>
      <c r="W257" s="99">
        <v>22.201120618079532</v>
      </c>
      <c r="DA257" s="63" t="s">
        <v>3037</v>
      </c>
    </row>
    <row r="258" spans="1:105" ht="12" customHeight="1" x14ac:dyDescent="0.25">
      <c r="A258" s="97" t="s">
        <v>127</v>
      </c>
      <c r="B258" s="99">
        <v>19.11694375590513</v>
      </c>
      <c r="C258" s="99">
        <v>19.062865151514298</v>
      </c>
      <c r="D258" s="99">
        <v>20.553450215619186</v>
      </c>
      <c r="E258" s="99">
        <v>18.813889270774073</v>
      </c>
      <c r="F258" s="99">
        <v>21.171457668635608</v>
      </c>
      <c r="G258" s="99">
        <v>21.556855621853259</v>
      </c>
      <c r="H258" s="99">
        <v>19.63618035486563</v>
      </c>
      <c r="I258" s="99">
        <v>21.417181711572542</v>
      </c>
      <c r="J258" s="99">
        <v>20.182396712887325</v>
      </c>
      <c r="K258" s="99">
        <v>20.773278920931077</v>
      </c>
      <c r="L258" s="99">
        <v>21.577329751406275</v>
      </c>
      <c r="M258" s="99">
        <v>22.463257628530741</v>
      </c>
      <c r="N258" s="99">
        <v>19.664673568636438</v>
      </c>
      <c r="O258" s="99">
        <v>18.90253714159585</v>
      </c>
      <c r="P258" s="99">
        <v>19.023231494725668</v>
      </c>
      <c r="Q258" s="99">
        <v>18.811754910718257</v>
      </c>
      <c r="R258" s="99">
        <v>19.607487967386568</v>
      </c>
      <c r="S258" s="99">
        <v>21.310332489687976</v>
      </c>
      <c r="T258" s="99">
        <v>19.464424713057916</v>
      </c>
      <c r="U258" s="99">
        <v>20.882697529046169</v>
      </c>
      <c r="V258" s="99">
        <v>19.919655537774727</v>
      </c>
      <c r="W258" s="99">
        <v>22.179917238124037</v>
      </c>
      <c r="DA258" s="63" t="s">
        <v>3038</v>
      </c>
    </row>
    <row r="259" spans="1:105" ht="12" customHeight="1" x14ac:dyDescent="0.25">
      <c r="A259" s="100" t="s">
        <v>203</v>
      </c>
      <c r="B259" s="102">
        <v>8.3119572486183841</v>
      </c>
      <c r="C259" s="102">
        <v>7.8822529607149638</v>
      </c>
      <c r="D259" s="102">
        <v>8.7512047914620474</v>
      </c>
      <c r="E259" s="102">
        <v>7.9955754614367329</v>
      </c>
      <c r="F259" s="102">
        <v>9.6288261836298101</v>
      </c>
      <c r="G259" s="102">
        <v>9.653545652942336</v>
      </c>
      <c r="H259" s="102">
        <v>8.7066142532909403</v>
      </c>
      <c r="I259" s="102">
        <v>10.540834238296345</v>
      </c>
      <c r="J259" s="102">
        <v>8.9748809778927079</v>
      </c>
      <c r="K259" s="102">
        <v>9.3661935060425545</v>
      </c>
      <c r="L259" s="102">
        <v>9.6621640562557811</v>
      </c>
      <c r="M259" s="102">
        <v>10.465589180240759</v>
      </c>
      <c r="N259" s="102">
        <v>9.2068954223207431</v>
      </c>
      <c r="O259" s="102">
        <v>9.2465035317383624</v>
      </c>
      <c r="P259" s="102">
        <v>8.3214100076323394</v>
      </c>
      <c r="Q259" s="102">
        <v>8.1330753689388526</v>
      </c>
      <c r="R259" s="102">
        <v>8.6088993457528638</v>
      </c>
      <c r="S259" s="102">
        <v>9.9510523005162028</v>
      </c>
      <c r="T259" s="102">
        <v>8.2754126105456383</v>
      </c>
      <c r="U259" s="102">
        <v>9.0526393118114772</v>
      </c>
      <c r="V259" s="102">
        <v>8.116688439275265</v>
      </c>
      <c r="W259" s="102">
        <v>10.079827665009368</v>
      </c>
      <c r="DA259" s="131" t="s">
        <v>3039</v>
      </c>
    </row>
    <row r="260" spans="1:105" ht="12" customHeight="1" x14ac:dyDescent="0.25">
      <c r="A260" s="103" t="s">
        <v>52</v>
      </c>
      <c r="B260" s="105">
        <v>10.804986507286742</v>
      </c>
      <c r="C260" s="105">
        <v>11.180612190799334</v>
      </c>
      <c r="D260" s="105">
        <v>11.802245424157141</v>
      </c>
      <c r="E260" s="105">
        <v>10.818313809337342</v>
      </c>
      <c r="F260" s="105">
        <v>11.542631485005797</v>
      </c>
      <c r="G260" s="105">
        <v>11.903309968910925</v>
      </c>
      <c r="H260" s="105">
        <v>10.929566101574689</v>
      </c>
      <c r="I260" s="105">
        <v>10.876347473276191</v>
      </c>
      <c r="J260" s="105">
        <v>11.207515734994617</v>
      </c>
      <c r="K260" s="105">
        <v>11.40708541488852</v>
      </c>
      <c r="L260" s="105">
        <v>11.915165695150494</v>
      </c>
      <c r="M260" s="105">
        <v>11.997668448289978</v>
      </c>
      <c r="N260" s="105">
        <v>10.457778146315697</v>
      </c>
      <c r="O260" s="105">
        <v>9.6560336098574862</v>
      </c>
      <c r="P260" s="105">
        <v>10.701821487093328</v>
      </c>
      <c r="Q260" s="105">
        <v>10.678679541779402</v>
      </c>
      <c r="R260" s="105">
        <v>10.998588621633701</v>
      </c>
      <c r="S260" s="105">
        <v>11.35928018917177</v>
      </c>
      <c r="T260" s="105">
        <v>11.189012102512274</v>
      </c>
      <c r="U260" s="105">
        <v>11.830058217234692</v>
      </c>
      <c r="V260" s="105">
        <v>11.80296709849946</v>
      </c>
      <c r="W260" s="105">
        <v>12.100089573114666</v>
      </c>
      <c r="DA260" s="132" t="s">
        <v>3040</v>
      </c>
    </row>
    <row r="261" spans="1:105" ht="12" customHeight="1" x14ac:dyDescent="0.25">
      <c r="A261" s="106" t="s">
        <v>122</v>
      </c>
      <c r="B261" s="102">
        <v>19.074897472400654</v>
      </c>
      <c r="C261" s="102">
        <v>19.035614338337297</v>
      </c>
      <c r="D261" s="102">
        <v>19.886667271797972</v>
      </c>
      <c r="E261" s="102">
        <v>20.237494743943117</v>
      </c>
      <c r="F261" s="102">
        <v>20.543687380498277</v>
      </c>
      <c r="G261" s="102">
        <v>20.49248290647979</v>
      </c>
      <c r="H261" s="102">
        <v>20.140615108346893</v>
      </c>
      <c r="I261" s="102">
        <v>21.975215183769162</v>
      </c>
      <c r="J261" s="102">
        <v>20.490871827248437</v>
      </c>
      <c r="K261" s="102">
        <v>20.712175566135702</v>
      </c>
      <c r="L261" s="102">
        <v>21.017773229869345</v>
      </c>
      <c r="M261" s="102">
        <v>22.406795085104292</v>
      </c>
      <c r="N261" s="102">
        <v>21.164012434364334</v>
      </c>
      <c r="O261" s="102">
        <v>20.53908739526706</v>
      </c>
      <c r="P261" s="102">
        <v>18.381329851935238</v>
      </c>
      <c r="Q261" s="102">
        <v>18.742841464991802</v>
      </c>
      <c r="R261" s="102">
        <v>18.886331740188744</v>
      </c>
      <c r="S261" s="102">
        <v>20.410004517464856</v>
      </c>
      <c r="T261" s="102">
        <v>21.488780905203612</v>
      </c>
      <c r="U261" s="102">
        <v>20.547259810189086</v>
      </c>
      <c r="V261" s="102">
        <v>20.311576912587419</v>
      </c>
      <c r="W261" s="102">
        <v>21.559470726365834</v>
      </c>
      <c r="DA261" s="131" t="s">
        <v>3041</v>
      </c>
    </row>
    <row r="262" spans="1:105" ht="12" customHeight="1" x14ac:dyDescent="0.25">
      <c r="A262" s="107" t="s">
        <v>121</v>
      </c>
      <c r="B262" s="105">
        <v>19.07489747240065</v>
      </c>
      <c r="C262" s="105">
        <v>19.041824893822369</v>
      </c>
      <c r="D262" s="105">
        <v>19.896135236921044</v>
      </c>
      <c r="E262" s="105">
        <v>20.253498331198877</v>
      </c>
      <c r="F262" s="105">
        <v>20.554464950482927</v>
      </c>
      <c r="G262" s="105">
        <v>20.500235685737302</v>
      </c>
      <c r="H262" s="105">
        <v>20.144314273956585</v>
      </c>
      <c r="I262" s="105">
        <v>21.973134095240521</v>
      </c>
      <c r="J262" s="105">
        <v>20.489867945746457</v>
      </c>
      <c r="K262" s="105">
        <v>20.70801239103309</v>
      </c>
      <c r="L262" s="105">
        <v>21.013047386249394</v>
      </c>
      <c r="M262" s="105">
        <v>22.396378044316297</v>
      </c>
      <c r="N262" s="105">
        <v>21.160870007097991</v>
      </c>
      <c r="O262" s="105">
        <v>20.537452941904185</v>
      </c>
      <c r="P262" s="105">
        <v>18.344540879636551</v>
      </c>
      <c r="Q262" s="105">
        <v>18.656795771154258</v>
      </c>
      <c r="R262" s="105">
        <v>18.802967482096214</v>
      </c>
      <c r="S262" s="105">
        <v>20.325845942682715</v>
      </c>
      <c r="T262" s="105">
        <v>21.403955669805811</v>
      </c>
      <c r="U262" s="105">
        <v>20.478644993965034</v>
      </c>
      <c r="V262" s="105">
        <v>20.269184003513274</v>
      </c>
      <c r="W262" s="105">
        <v>21.515510633329548</v>
      </c>
      <c r="DA262" s="132" t="s">
        <v>3042</v>
      </c>
    </row>
    <row r="263" spans="1:105" ht="12" customHeight="1" x14ac:dyDescent="0.25">
      <c r="A263" s="108" t="s">
        <v>53</v>
      </c>
      <c r="B263" s="99">
        <v>8.2975602428093271</v>
      </c>
      <c r="C263" s="99">
        <v>7.8657290540911404</v>
      </c>
      <c r="D263" s="99">
        <v>8.4685108625543837</v>
      </c>
      <c r="E263" s="99">
        <v>8.6150168436982995</v>
      </c>
      <c r="F263" s="99">
        <v>9.3449086956833938</v>
      </c>
      <c r="G263" s="99">
        <v>9.1653191548098043</v>
      </c>
      <c r="H263" s="99">
        <v>8.9195064445310575</v>
      </c>
      <c r="I263" s="99">
        <v>10.828156313150119</v>
      </c>
      <c r="J263" s="99">
        <v>9.0984241700360702</v>
      </c>
      <c r="K263" s="99">
        <v>9.3298390939728417</v>
      </c>
      <c r="L263" s="99">
        <v>9.3886216100160933</v>
      </c>
      <c r="M263" s="99">
        <v>10.470301803744968</v>
      </c>
      <c r="N263" s="99">
        <v>9.9345509847285776</v>
      </c>
      <c r="O263" s="99">
        <v>10.089598667985646</v>
      </c>
      <c r="P263" s="99">
        <v>7.9448313648909705</v>
      </c>
      <c r="Q263" s="99">
        <v>8.0479120925999972</v>
      </c>
      <c r="R263" s="99">
        <v>8.2219740826766241</v>
      </c>
      <c r="S263" s="99">
        <v>9.4827097362783359</v>
      </c>
      <c r="T263" s="99">
        <v>9.1481821406834136</v>
      </c>
      <c r="U263" s="99">
        <v>8.8320098458993126</v>
      </c>
      <c r="V263" s="99">
        <v>8.1825378033481666</v>
      </c>
      <c r="W263" s="99">
        <v>9.6360263562570836</v>
      </c>
      <c r="DA263" s="63" t="s">
        <v>3043</v>
      </c>
    </row>
    <row r="264" spans="1:105" ht="12" customHeight="1" x14ac:dyDescent="0.25">
      <c r="A264" s="108" t="s">
        <v>52</v>
      </c>
      <c r="B264" s="99">
        <v>10.777337229591323</v>
      </c>
      <c r="C264" s="99">
        <v>11.176095839731229</v>
      </c>
      <c r="D264" s="99">
        <v>11.42762437436666</v>
      </c>
      <c r="E264" s="99">
        <v>11.638481487500576</v>
      </c>
      <c r="F264" s="99">
        <v>11.209556254799534</v>
      </c>
      <c r="G264" s="99">
        <v>11.334916530927497</v>
      </c>
      <c r="H264" s="99">
        <v>11.224807829425528</v>
      </c>
      <c r="I264" s="99">
        <v>11.1449777820904</v>
      </c>
      <c r="J264" s="99">
        <v>11.391443775710387</v>
      </c>
      <c r="K264" s="99">
        <v>11.378173297060249</v>
      </c>
      <c r="L264" s="99">
        <v>11.624425776233297</v>
      </c>
      <c r="M264" s="99">
        <v>11.92607624057133</v>
      </c>
      <c r="N264" s="99">
        <v>11.226319022369413</v>
      </c>
      <c r="O264" s="99">
        <v>10.447854273918542</v>
      </c>
      <c r="P264" s="99">
        <v>10.399709514745579</v>
      </c>
      <c r="Q264" s="99">
        <v>10.608883678554255</v>
      </c>
      <c r="R264" s="99">
        <v>10.58099339941959</v>
      </c>
      <c r="S264" s="99">
        <v>10.843136206404379</v>
      </c>
      <c r="T264" s="99">
        <v>12.255773529122399</v>
      </c>
      <c r="U264" s="99">
        <v>11.646635148065721</v>
      </c>
      <c r="V264" s="99">
        <v>12.086646200165104</v>
      </c>
      <c r="W264" s="99">
        <v>11.879484277072466</v>
      </c>
      <c r="DA264" s="63" t="s">
        <v>3044</v>
      </c>
    </row>
    <row r="265" spans="1:105" ht="12" customHeight="1" x14ac:dyDescent="0.25">
      <c r="A265" s="121" t="s">
        <v>54</v>
      </c>
      <c r="B265" s="123">
        <v>7.4147625970676163</v>
      </c>
      <c r="C265" s="123">
        <v>7.6593938747711814</v>
      </c>
      <c r="D265" s="123">
        <v>7.8423599229142349</v>
      </c>
      <c r="E265" s="123">
        <v>7.9962029697733916</v>
      </c>
      <c r="F265" s="123">
        <v>8.2064574138279802</v>
      </c>
      <c r="G265" s="123">
        <v>8.3554562632355722</v>
      </c>
      <c r="H265" s="123">
        <v>8.2077440788461171</v>
      </c>
      <c r="I265" s="123">
        <v>7.7631677913913535</v>
      </c>
      <c r="J265" s="123">
        <v>7.4499556886255665</v>
      </c>
      <c r="K265" s="123">
        <v>7.3978986530151616</v>
      </c>
      <c r="L265" s="123">
        <v>7.5377046051579777</v>
      </c>
      <c r="M265" s="123">
        <v>6.862011954958775</v>
      </c>
      <c r="N265" s="123">
        <v>6.8902500391519821</v>
      </c>
      <c r="O265" s="123">
        <v>6.7940689684163162</v>
      </c>
      <c r="P265" s="123">
        <v>6.4177122289674102</v>
      </c>
      <c r="Q265" s="123">
        <v>6.0723298892816508</v>
      </c>
      <c r="R265" s="123">
        <v>5.8583513989742171</v>
      </c>
      <c r="S265" s="123">
        <v>6.3002980331462686</v>
      </c>
      <c r="T265" s="123">
        <v>6.0089547574950739</v>
      </c>
      <c r="U265" s="123">
        <v>5.9955904844869652</v>
      </c>
      <c r="V265" s="123">
        <v>5.8350010229381901</v>
      </c>
      <c r="W265" s="123">
        <v>6.1068545182299419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7.4147625970676163</v>
      </c>
      <c r="C267" s="110">
        <v>7.6593938747711814</v>
      </c>
      <c r="D267" s="110">
        <v>7.8423599229142349</v>
      </c>
      <c r="E267" s="110">
        <v>7.9962029697733916</v>
      </c>
      <c r="F267" s="110">
        <v>8.2064574138279802</v>
      </c>
      <c r="G267" s="110">
        <v>8.3554562632355722</v>
      </c>
      <c r="H267" s="110">
        <v>8.2077440788461171</v>
      </c>
      <c r="I267" s="110">
        <v>7.7631677913913535</v>
      </c>
      <c r="J267" s="110">
        <v>7.4499556886255665</v>
      </c>
      <c r="K267" s="110">
        <v>7.3978986530151616</v>
      </c>
      <c r="L267" s="110">
        <v>7.5377046051579777</v>
      </c>
      <c r="M267" s="110">
        <v>6.862011954958775</v>
      </c>
      <c r="N267" s="110">
        <v>6.8902500391519821</v>
      </c>
      <c r="O267" s="110">
        <v>6.7940689684163162</v>
      </c>
      <c r="P267" s="110">
        <v>6.4177122289674102</v>
      </c>
      <c r="Q267" s="110">
        <v>6.0723298892816508</v>
      </c>
      <c r="R267" s="110">
        <v>5.8583513989742171</v>
      </c>
      <c r="S267" s="110">
        <v>6.3002980331462686</v>
      </c>
      <c r="T267" s="110">
        <v>6.0089547574950739</v>
      </c>
      <c r="U267" s="110">
        <v>5.9955904844869652</v>
      </c>
      <c r="V267" s="110">
        <v>5.8350010229381901</v>
      </c>
      <c r="W267" s="110">
        <v>6.1068545182299419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153.35259758130539</v>
      </c>
      <c r="D290" s="117">
        <f t="shared" si="129"/>
        <v>125.21788525715583</v>
      </c>
      <c r="E290" s="117">
        <f t="shared" si="129"/>
        <v>94.847985032579288</v>
      </c>
      <c r="F290" s="117">
        <f t="shared" si="129"/>
        <v>191.29104346922779</v>
      </c>
      <c r="G290" s="117">
        <f t="shared" si="129"/>
        <v>150.35591126450592</v>
      </c>
      <c r="H290" s="117">
        <f t="shared" si="129"/>
        <v>97.381617524316425</v>
      </c>
      <c r="I290" s="117">
        <f t="shared" si="129"/>
        <v>115.48085204885393</v>
      </c>
      <c r="J290" s="117">
        <f t="shared" si="129"/>
        <v>67.411087443771294</v>
      </c>
      <c r="K290" s="117">
        <f t="shared" si="129"/>
        <v>105.84186059531467</v>
      </c>
      <c r="L290" s="117">
        <f t="shared" si="129"/>
        <v>101.66750887243602</v>
      </c>
      <c r="M290" s="117">
        <f t="shared" si="129"/>
        <v>119.09315385521819</v>
      </c>
      <c r="N290" s="117">
        <f t="shared" si="129"/>
        <v>132.53085424905325</v>
      </c>
      <c r="O290" s="117">
        <f t="shared" si="129"/>
        <v>140.87817061496142</v>
      </c>
      <c r="P290" s="117">
        <f t="shared" si="129"/>
        <v>179.65550612484483</v>
      </c>
      <c r="Q290" s="117">
        <f t="shared" si="129"/>
        <v>241.27717750736485</v>
      </c>
      <c r="R290" s="117">
        <f t="shared" ref="R290:V290" si="130">R291+R294+R296+R305</f>
        <v>107.49984784947164</v>
      </c>
      <c r="S290" s="117">
        <f t="shared" si="130"/>
        <v>74.613037062639719</v>
      </c>
      <c r="T290" s="117">
        <f t="shared" si="130"/>
        <v>13.917901815750566</v>
      </c>
      <c r="U290" s="117">
        <f t="shared" si="130"/>
        <v>45.204873531880828</v>
      </c>
      <c r="V290" s="117">
        <f t="shared" si="130"/>
        <v>53.185195019007772</v>
      </c>
      <c r="W290" s="117">
        <f t="shared" ref="W290" si="131">W291+W294+W296+W305</f>
        <v>44.918538156263665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124.61533793385991</v>
      </c>
      <c r="D291" s="122">
        <f t="shared" si="132"/>
        <v>99.490831114782239</v>
      </c>
      <c r="E291" s="122">
        <f t="shared" si="132"/>
        <v>73.366376075127036</v>
      </c>
      <c r="F291" s="122">
        <f t="shared" si="132"/>
        <v>149.47569273324996</v>
      </c>
      <c r="G291" s="122">
        <f t="shared" si="132"/>
        <v>116.25856765357626</v>
      </c>
      <c r="H291" s="122">
        <f t="shared" si="132"/>
        <v>71.368734638703316</v>
      </c>
      <c r="I291" s="122">
        <f t="shared" si="132"/>
        <v>82.603417374213578</v>
      </c>
      <c r="J291" s="122">
        <f t="shared" si="132"/>
        <v>48.264534242166015</v>
      </c>
      <c r="K291" s="122">
        <f t="shared" si="132"/>
        <v>79.498617996905026</v>
      </c>
      <c r="L291" s="122">
        <f t="shared" si="132"/>
        <v>78.931623443704922</v>
      </c>
      <c r="M291" s="122">
        <f t="shared" si="132"/>
        <v>91.136646706538471</v>
      </c>
      <c r="N291" s="122">
        <f t="shared" si="132"/>
        <v>98.046559588020656</v>
      </c>
      <c r="O291" s="122">
        <f t="shared" si="132"/>
        <v>113.43861083122133</v>
      </c>
      <c r="P291" s="122">
        <f t="shared" si="132"/>
        <v>139.13879482709933</v>
      </c>
      <c r="Q291" s="122">
        <f t="shared" si="132"/>
        <v>186.5195584450075</v>
      </c>
      <c r="R291" s="122">
        <f t="shared" ref="R291:V291" si="133">SUM(R292:R293)</f>
        <v>78.305827030917428</v>
      </c>
      <c r="S291" s="122">
        <f t="shared" si="133"/>
        <v>51.706706597413792</v>
      </c>
      <c r="T291" s="122">
        <f t="shared" si="133"/>
        <v>9.2711038188437271</v>
      </c>
      <c r="U291" s="122">
        <f t="shared" si="133"/>
        <v>31.900139949015262</v>
      </c>
      <c r="V291" s="122">
        <f t="shared" si="133"/>
        <v>38.548019558604764</v>
      </c>
      <c r="W291" s="122">
        <f t="shared" ref="W291" si="134">SUM(W292:W293)</f>
        <v>29.870870912375342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124.07956967544834</v>
      </c>
      <c r="D292" s="98">
        <v>99.069595247829554</v>
      </c>
      <c r="E292" s="98">
        <v>73.063066783831459</v>
      </c>
      <c r="F292" s="98">
        <v>148.86226003978823</v>
      </c>
      <c r="G292" s="98">
        <v>115.7865504925071</v>
      </c>
      <c r="H292" s="98">
        <v>71.085335981844352</v>
      </c>
      <c r="I292" s="98">
        <v>82.280952423359025</v>
      </c>
      <c r="J292" s="98">
        <v>48.077701690006492</v>
      </c>
      <c r="K292" s="98">
        <v>79.194306817823929</v>
      </c>
      <c r="L292" s="98">
        <v>78.633227290203749</v>
      </c>
      <c r="M292" s="98">
        <v>90.797240986150811</v>
      </c>
      <c r="N292" s="98">
        <v>97.683079750029037</v>
      </c>
      <c r="O292" s="98">
        <v>113.01842429394229</v>
      </c>
      <c r="P292" s="98">
        <v>138.62163346625908</v>
      </c>
      <c r="Q292" s="98">
        <v>185.82481285100354</v>
      </c>
      <c r="R292" s="98">
        <v>78.017079370283597</v>
      </c>
      <c r="S292" s="98">
        <v>51.517477946820478</v>
      </c>
      <c r="T292" s="98">
        <v>9.2372097543232279</v>
      </c>
      <c r="U292" s="98">
        <v>31.784822691803701</v>
      </c>
      <c r="V292" s="98">
        <v>38.408473103448792</v>
      </c>
      <c r="W292" s="98">
        <v>29.763461132676071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0.5357682584115584</v>
      </c>
      <c r="D293" s="98">
        <v>0.42123586695269033</v>
      </c>
      <c r="E293" s="98">
        <v>0.30330929129557743</v>
      </c>
      <c r="F293" s="98">
        <v>0.61343269346172802</v>
      </c>
      <c r="G293" s="98">
        <v>0.47201716106915514</v>
      </c>
      <c r="H293" s="98">
        <v>0.28339865685896087</v>
      </c>
      <c r="I293" s="98">
        <v>0.32246495085455917</v>
      </c>
      <c r="J293" s="98">
        <v>0.18683255215952344</v>
      </c>
      <c r="K293" s="98">
        <v>0.30431117908110161</v>
      </c>
      <c r="L293" s="98">
        <v>0.29839615350116788</v>
      </c>
      <c r="M293" s="98">
        <v>0.33940572038766342</v>
      </c>
      <c r="N293" s="98">
        <v>0.36347983799162137</v>
      </c>
      <c r="O293" s="98">
        <v>0.42018653727904265</v>
      </c>
      <c r="P293" s="98">
        <v>0.51716136084023756</v>
      </c>
      <c r="Q293" s="98">
        <v>0.69474559400394875</v>
      </c>
      <c r="R293" s="98">
        <v>0.28874766063383173</v>
      </c>
      <c r="S293" s="98">
        <v>0.18922865059331762</v>
      </c>
      <c r="T293" s="98">
        <v>3.3894064520498528E-2</v>
      </c>
      <c r="U293" s="98">
        <v>0.11531725721156195</v>
      </c>
      <c r="V293" s="98">
        <v>0.139546455155972</v>
      </c>
      <c r="W293" s="98">
        <v>0.10740977969927104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1.2171192585815912E-2</v>
      </c>
      <c r="D294" s="122">
        <f t="shared" si="135"/>
        <v>6.9017536804938887E-3</v>
      </c>
      <c r="E294" s="122">
        <f t="shared" si="135"/>
        <v>0.18421886473628304</v>
      </c>
      <c r="F294" s="122">
        <f t="shared" si="135"/>
        <v>0.39222377169951156</v>
      </c>
      <c r="G294" s="122">
        <f t="shared" si="135"/>
        <v>0.33112614002715907</v>
      </c>
      <c r="H294" s="122">
        <f t="shared" si="135"/>
        <v>0.49483453020555945</v>
      </c>
      <c r="I294" s="122">
        <f t="shared" si="135"/>
        <v>0.39222736322445384</v>
      </c>
      <c r="J294" s="122">
        <f t="shared" si="135"/>
        <v>0.20406049443294483</v>
      </c>
      <c r="K294" s="122">
        <f t="shared" si="135"/>
        <v>0.25703152525220441</v>
      </c>
      <c r="L294" s="122">
        <f t="shared" si="135"/>
        <v>0.2762939531387546</v>
      </c>
      <c r="M294" s="122">
        <f t="shared" si="135"/>
        <v>0.3004635406707824</v>
      </c>
      <c r="N294" s="122">
        <f t="shared" si="135"/>
        <v>0.32243277397733727</v>
      </c>
      <c r="O294" s="122">
        <f t="shared" si="135"/>
        <v>0.24047708230169318</v>
      </c>
      <c r="P294" s="122">
        <f t="shared" si="135"/>
        <v>0.13856880824871601</v>
      </c>
      <c r="Q294" s="122">
        <f t="shared" si="135"/>
        <v>0.15962340752867987</v>
      </c>
      <c r="R294" s="122">
        <f t="shared" si="135"/>
        <v>3.9695133412864993E-2</v>
      </c>
      <c r="S294" s="122">
        <f t="shared" si="135"/>
        <v>5.2846797442263248E-2</v>
      </c>
      <c r="T294" s="122">
        <f t="shared" si="135"/>
        <v>1.1123688177739158E-2</v>
      </c>
      <c r="U294" s="122">
        <f t="shared" si="135"/>
        <v>4.2906204893587568E-2</v>
      </c>
      <c r="V294" s="122">
        <f t="shared" si="135"/>
        <v>8.3687999206421101E-2</v>
      </c>
      <c r="W294" s="122">
        <f t="shared" si="135"/>
        <v>4.9408423448267368E-2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1.2171192585815912E-2</v>
      </c>
      <c r="D295" s="98">
        <v>6.9017536804938887E-3</v>
      </c>
      <c r="E295" s="98">
        <v>0.18421886473628304</v>
      </c>
      <c r="F295" s="98">
        <v>0.39222377169951156</v>
      </c>
      <c r="G295" s="98">
        <v>0.33112614002715907</v>
      </c>
      <c r="H295" s="98">
        <v>0.49483453020555945</v>
      </c>
      <c r="I295" s="98">
        <v>0.39222736322445384</v>
      </c>
      <c r="J295" s="98">
        <v>0.20406049443294483</v>
      </c>
      <c r="K295" s="98">
        <v>0.25703152525220441</v>
      </c>
      <c r="L295" s="98">
        <v>0.2762939531387546</v>
      </c>
      <c r="M295" s="98">
        <v>0.3004635406707824</v>
      </c>
      <c r="N295" s="98">
        <v>0.32243277397733727</v>
      </c>
      <c r="O295" s="98">
        <v>0.24047708230169318</v>
      </c>
      <c r="P295" s="98">
        <v>0.13856880824871601</v>
      </c>
      <c r="Q295" s="98">
        <v>0.15962340752867987</v>
      </c>
      <c r="R295" s="98">
        <v>3.9695133412864993E-2</v>
      </c>
      <c r="S295" s="98">
        <v>5.2846797442263248E-2</v>
      </c>
      <c r="T295" s="98">
        <v>1.1123688177739158E-2</v>
      </c>
      <c r="U295" s="98">
        <v>4.2906204893587568E-2</v>
      </c>
      <c r="V295" s="98">
        <v>8.3687999206421101E-2</v>
      </c>
      <c r="W295" s="98">
        <v>4.9408423448267368E-2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20.167123244263426</v>
      </c>
      <c r="D296" s="122">
        <v>18.151264372707001</v>
      </c>
      <c r="E296" s="122">
        <v>14.864110573930517</v>
      </c>
      <c r="F296" s="122">
        <v>29.196762724766881</v>
      </c>
      <c r="G296" s="122">
        <v>23.508821253315418</v>
      </c>
      <c r="H296" s="122">
        <v>17.699622170519497</v>
      </c>
      <c r="I296" s="122">
        <v>23.189993055213741</v>
      </c>
      <c r="J296" s="122">
        <v>13.343987569814841</v>
      </c>
      <c r="K296" s="122">
        <v>18.494026668677289</v>
      </c>
      <c r="L296" s="122">
        <v>16.036994086184968</v>
      </c>
      <c r="M296" s="122">
        <v>20.439390665698816</v>
      </c>
      <c r="N296" s="122">
        <v>24.836633354972562</v>
      </c>
      <c r="O296" s="122">
        <v>19.5305191208423</v>
      </c>
      <c r="P296" s="122">
        <v>28.639881166743464</v>
      </c>
      <c r="Q296" s="122">
        <v>39.437023988470756</v>
      </c>
      <c r="R296" s="122">
        <v>21.417359069760476</v>
      </c>
      <c r="S296" s="122">
        <v>16.874088760127464</v>
      </c>
      <c r="T296" s="122">
        <v>3.4783907004274801</v>
      </c>
      <c r="U296" s="122">
        <v>9.9082399329531263</v>
      </c>
      <c r="V296" s="122">
        <v>10.904512565833944</v>
      </c>
      <c r="W296" s="122">
        <v>11.255028543097731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0.61318376702687671</v>
      </c>
      <c r="D297" s="98">
        <v>0.95601870952542567</v>
      </c>
      <c r="E297" s="98">
        <v>0.79223362446618917</v>
      </c>
      <c r="F297" s="98">
        <v>2.9044693184855963</v>
      </c>
      <c r="G297" s="98">
        <v>2.3141816941864164</v>
      </c>
      <c r="H297" s="98">
        <v>1.1786633439710783</v>
      </c>
      <c r="I297" s="98">
        <v>8.1395831795755704</v>
      </c>
      <c r="J297" s="98">
        <v>7.1458435100473725</v>
      </c>
      <c r="K297" s="98">
        <v>7.2120545389812127</v>
      </c>
      <c r="L297" s="98">
        <v>6.3437402886533008</v>
      </c>
      <c r="M297" s="98">
        <v>7.2990336643657763</v>
      </c>
      <c r="N297" s="98">
        <v>5.7743596655525451</v>
      </c>
      <c r="O297" s="98">
        <v>5.3667234977417175</v>
      </c>
      <c r="P297" s="98">
        <v>2.0523545672885608</v>
      </c>
      <c r="Q297" s="98">
        <v>5.9858630864909408</v>
      </c>
      <c r="R297" s="98">
        <v>4.9009234291252541</v>
      </c>
      <c r="S297" s="98">
        <v>3.7715118461788371</v>
      </c>
      <c r="T297" s="98">
        <v>0.8306675541767623</v>
      </c>
      <c r="U297" s="98">
        <v>2.3862699804602756</v>
      </c>
      <c r="V297" s="98">
        <v>3.2063296711268712</v>
      </c>
      <c r="W297" s="98">
        <v>5.7683245296229044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5.0213840543781377E-3</v>
      </c>
      <c r="D298" s="98">
        <v>9.6067293232126282E-3</v>
      </c>
      <c r="E298" s="98">
        <v>1.0361287949554845E-2</v>
      </c>
      <c r="F298" s="98">
        <v>1.9742587468047117E-2</v>
      </c>
      <c r="G298" s="98">
        <v>2.5331878923988287E-2</v>
      </c>
      <c r="H298" s="98">
        <v>1.0512514412493261E-2</v>
      </c>
      <c r="I298" s="98">
        <v>7.3522538301528634E-2</v>
      </c>
      <c r="J298" s="98">
        <v>5.6313059152016606E-2</v>
      </c>
      <c r="K298" s="98">
        <v>9.1579824395101678E-2</v>
      </c>
      <c r="L298" s="98">
        <v>3.1796101682207936E-2</v>
      </c>
      <c r="M298" s="98">
        <v>6.551996671584355E-2</v>
      </c>
      <c r="N298" s="98">
        <v>1.2542635801428404E-2</v>
      </c>
      <c r="O298" s="98">
        <v>6.3293984710960899E-2</v>
      </c>
      <c r="P298" s="98">
        <v>0.16473307015854932</v>
      </c>
      <c r="Q298" s="98">
        <v>0.11608903423854047</v>
      </c>
      <c r="R298" s="98">
        <v>0.11444169351832717</v>
      </c>
      <c r="S298" s="98">
        <v>3.4458526799797537E-2</v>
      </c>
      <c r="T298" s="98">
        <v>0</v>
      </c>
      <c r="U298" s="98">
        <v>7.4532666597899117E-2</v>
      </c>
      <c r="V298" s="98">
        <v>2.8001952487091187E-2</v>
      </c>
      <c r="W298" s="98">
        <v>0.10956158614966768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2.204746629528602E-3</v>
      </c>
      <c r="D299" s="101">
        <v>4.3341634939327786E-3</v>
      </c>
      <c r="E299" s="101">
        <v>4.6622292600281131E-3</v>
      </c>
      <c r="F299" s="101">
        <v>9.4702000624166706E-3</v>
      </c>
      <c r="G299" s="101">
        <v>1.1962953836647361E-2</v>
      </c>
      <c r="H299" s="101">
        <v>4.9133786874170681E-3</v>
      </c>
      <c r="I299" s="101">
        <v>3.7932283925234171E-2</v>
      </c>
      <c r="J299" s="101">
        <v>2.6345259342141207E-2</v>
      </c>
      <c r="K299" s="101">
        <v>4.3373288045266113E-2</v>
      </c>
      <c r="L299" s="101">
        <v>1.4944797030501342E-2</v>
      </c>
      <c r="M299" s="101">
        <v>3.1944746344829307E-2</v>
      </c>
      <c r="N299" s="101">
        <v>6.1327988861918613E-3</v>
      </c>
      <c r="O299" s="101">
        <v>3.2202997611884422E-2</v>
      </c>
      <c r="P299" s="101">
        <v>7.503107987095424E-2</v>
      </c>
      <c r="Q299" s="101">
        <v>5.2130980295440034E-2</v>
      </c>
      <c r="R299" s="101">
        <v>5.2054843737438447E-2</v>
      </c>
      <c r="S299" s="101">
        <v>1.6607129965839448E-2</v>
      </c>
      <c r="T299" s="101">
        <v>0</v>
      </c>
      <c r="U299" s="101">
        <v>3.328231246304781E-2</v>
      </c>
      <c r="V299" s="101">
        <v>1.1747170561530594E-2</v>
      </c>
      <c r="W299" s="101">
        <v>5.1059992173169623E-2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2.8166374248495356E-3</v>
      </c>
      <c r="D300" s="104">
        <v>5.2725658292798504E-3</v>
      </c>
      <c r="E300" s="104">
        <v>5.6990586895267316E-3</v>
      </c>
      <c r="F300" s="104">
        <v>1.0272387405630447E-2</v>
      </c>
      <c r="G300" s="104">
        <v>1.3368925087340926E-2</v>
      </c>
      <c r="H300" s="104">
        <v>5.5991357250761925E-3</v>
      </c>
      <c r="I300" s="104">
        <v>3.559025437629447E-2</v>
      </c>
      <c r="J300" s="104">
        <v>2.9967799809875399E-2</v>
      </c>
      <c r="K300" s="104">
        <v>4.8206536349835565E-2</v>
      </c>
      <c r="L300" s="104">
        <v>1.6851304651706592E-2</v>
      </c>
      <c r="M300" s="104">
        <v>3.3575220371014243E-2</v>
      </c>
      <c r="N300" s="104">
        <v>6.4098369152365432E-3</v>
      </c>
      <c r="O300" s="104">
        <v>3.109098709907647E-2</v>
      </c>
      <c r="P300" s="104">
        <v>8.9701990287595096E-2</v>
      </c>
      <c r="Q300" s="104">
        <v>6.3958053943100446E-2</v>
      </c>
      <c r="R300" s="104">
        <v>6.238684978088873E-2</v>
      </c>
      <c r="S300" s="104">
        <v>1.7851396833958092E-2</v>
      </c>
      <c r="T300" s="104">
        <v>0</v>
      </c>
      <c r="U300" s="104">
        <v>4.12503541348513E-2</v>
      </c>
      <c r="V300" s="104">
        <v>1.6254781925560593E-2</v>
      </c>
      <c r="W300" s="104">
        <v>5.8501593976498061E-2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13.282496228916887</v>
      </c>
      <c r="D301" s="101">
        <v>11.460406886287931</v>
      </c>
      <c r="E301" s="101">
        <v>6.3824171566614103</v>
      </c>
      <c r="F301" s="101">
        <v>20.563158977362317</v>
      </c>
      <c r="G301" s="101">
        <v>12.939073040679052</v>
      </c>
      <c r="H301" s="101">
        <v>9.2553213577878886</v>
      </c>
      <c r="I301" s="101">
        <v>6.043371370582955</v>
      </c>
      <c r="J301" s="101">
        <v>2.8580142857415956</v>
      </c>
      <c r="K301" s="101">
        <v>2.9274403036566259</v>
      </c>
      <c r="L301" s="101">
        <v>5.6290133960711488</v>
      </c>
      <c r="M301" s="101">
        <v>3.5427729755982025</v>
      </c>
      <c r="N301" s="101">
        <v>8.6861499897604126</v>
      </c>
      <c r="O301" s="101">
        <v>3.5618952390562439</v>
      </c>
      <c r="P301" s="101">
        <v>2.6652017050716159</v>
      </c>
      <c r="Q301" s="101">
        <v>1.9526215576135413</v>
      </c>
      <c r="R301" s="101">
        <v>3.2279001821897935</v>
      </c>
      <c r="S301" s="101">
        <v>3.7501477969275343</v>
      </c>
      <c r="T301" s="101">
        <v>0.78646576965616732</v>
      </c>
      <c r="U301" s="101">
        <v>1.3672105633439113</v>
      </c>
      <c r="V301" s="101">
        <v>2.5908282267759835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6.2664218642652827</v>
      </c>
      <c r="D302" s="104">
        <v>5.7252320475704312</v>
      </c>
      <c r="E302" s="104">
        <v>7.6790985048533642</v>
      </c>
      <c r="F302" s="104">
        <v>5.7093918414509197</v>
      </c>
      <c r="G302" s="104">
        <v>8.2302346395259605</v>
      </c>
      <c r="H302" s="104">
        <v>7.2551249543480365</v>
      </c>
      <c r="I302" s="104">
        <v>8.9335159667536885</v>
      </c>
      <c r="J302" s="104">
        <v>3.283816714873856</v>
      </c>
      <c r="K302" s="104">
        <v>8.262952001644349</v>
      </c>
      <c r="L302" s="104">
        <v>4.0324442997783123</v>
      </c>
      <c r="M302" s="104">
        <v>9.532064059018996</v>
      </c>
      <c r="N302" s="104">
        <v>10.363581063858176</v>
      </c>
      <c r="O302" s="104">
        <v>10.538606399333377</v>
      </c>
      <c r="P302" s="104">
        <v>23.75759182422474</v>
      </c>
      <c r="Q302" s="104">
        <v>31.382450310127737</v>
      </c>
      <c r="R302" s="104">
        <v>13.1740937649271</v>
      </c>
      <c r="S302" s="104">
        <v>9.317970590221293</v>
      </c>
      <c r="T302" s="104">
        <v>1.8612573765945504</v>
      </c>
      <c r="U302" s="104">
        <v>6.0802267225510391</v>
      </c>
      <c r="V302" s="104">
        <v>5.0793527154439975</v>
      </c>
      <c r="W302" s="104">
        <v>5.3771424273251593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2.979822909441717</v>
      </c>
      <c r="D303" s="98">
        <v>2.7943076645657463</v>
      </c>
      <c r="E303" s="98">
        <v>3.743020413591517</v>
      </c>
      <c r="F303" s="98">
        <v>2.9504982967883868</v>
      </c>
      <c r="G303" s="98">
        <v>4.1873034136627663</v>
      </c>
      <c r="H303" s="98">
        <v>3.6566703311745594</v>
      </c>
      <c r="I303" s="98">
        <v>4.9459271403304577</v>
      </c>
      <c r="J303" s="98">
        <v>1.6563171353182258</v>
      </c>
      <c r="K303" s="98">
        <v>4.2175440607375974</v>
      </c>
      <c r="L303" s="98">
        <v>2.0405091717238677</v>
      </c>
      <c r="M303" s="98">
        <v>5.0115099781313681</v>
      </c>
      <c r="N303" s="98">
        <v>5.450873047382796</v>
      </c>
      <c r="O303" s="98">
        <v>5.7439656587626677</v>
      </c>
      <c r="P303" s="98">
        <v>11.478629307526647</v>
      </c>
      <c r="Q303" s="98">
        <v>15.00381267842212</v>
      </c>
      <c r="R303" s="98">
        <v>6.3466106141888305</v>
      </c>
      <c r="S303" s="98">
        <v>4.7426950050633314</v>
      </c>
      <c r="T303" s="98">
        <v>0.86962561983037634</v>
      </c>
      <c r="U303" s="98">
        <v>2.8522876890174707</v>
      </c>
      <c r="V303" s="98">
        <v>2.2307978957760222</v>
      </c>
      <c r="W303" s="98">
        <v>2.5953953073343921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3.2865989548235661</v>
      </c>
      <c r="D304" s="98">
        <v>2.9309243830046854</v>
      </c>
      <c r="E304" s="98">
        <v>3.9360780912618472</v>
      </c>
      <c r="F304" s="98">
        <v>2.7588935446625324</v>
      </c>
      <c r="G304" s="98">
        <v>4.0429312258631951</v>
      </c>
      <c r="H304" s="98">
        <v>3.5984546231734771</v>
      </c>
      <c r="I304" s="98">
        <v>3.9875888264232304</v>
      </c>
      <c r="J304" s="98">
        <v>1.6274995795556302</v>
      </c>
      <c r="K304" s="98">
        <v>4.0454079409067516</v>
      </c>
      <c r="L304" s="98">
        <v>1.9919351280544446</v>
      </c>
      <c r="M304" s="98">
        <v>4.5205540808876279</v>
      </c>
      <c r="N304" s="98">
        <v>4.9127080164753796</v>
      </c>
      <c r="O304" s="98">
        <v>4.794640740570709</v>
      </c>
      <c r="P304" s="98">
        <v>12.27896251669809</v>
      </c>
      <c r="Q304" s="98">
        <v>16.378637631705619</v>
      </c>
      <c r="R304" s="98">
        <v>6.8274831507382689</v>
      </c>
      <c r="S304" s="98">
        <v>4.5752755851579607</v>
      </c>
      <c r="T304" s="98">
        <v>0.99163175676417392</v>
      </c>
      <c r="U304" s="98">
        <v>3.227939033533568</v>
      </c>
      <c r="V304" s="98">
        <v>2.8485548196679749</v>
      </c>
      <c r="W304" s="98">
        <v>2.7817471199907677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8.557965210596242</v>
      </c>
      <c r="D305" s="122">
        <v>7.5688880159860954</v>
      </c>
      <c r="E305" s="122">
        <v>6.4332795187854552</v>
      </c>
      <c r="F305" s="122">
        <v>12.226364239511444</v>
      </c>
      <c r="G305" s="122">
        <v>10.257396217587049</v>
      </c>
      <c r="H305" s="122">
        <v>7.8184261848880388</v>
      </c>
      <c r="I305" s="122">
        <v>9.2952142562021791</v>
      </c>
      <c r="J305" s="122">
        <v>5.5985051373574963</v>
      </c>
      <c r="K305" s="122">
        <v>7.592184404480145</v>
      </c>
      <c r="L305" s="122">
        <v>6.4225973894073629</v>
      </c>
      <c r="M305" s="122">
        <v>7.2166529423101347</v>
      </c>
      <c r="N305" s="122">
        <v>9.3252285320826989</v>
      </c>
      <c r="O305" s="122">
        <v>7.668563580596091</v>
      </c>
      <c r="P305" s="122">
        <v>11.738261322753305</v>
      </c>
      <c r="Q305" s="122">
        <v>15.160971666357911</v>
      </c>
      <c r="R305" s="122">
        <v>7.7369666153808696</v>
      </c>
      <c r="S305" s="122">
        <v>5.9793949076562019</v>
      </c>
      <c r="T305" s="122">
        <v>1.1572836083016205</v>
      </c>
      <c r="U305" s="122">
        <v>3.3535874450188499</v>
      </c>
      <c r="V305" s="122">
        <v>3.648974895362652</v>
      </c>
      <c r="W305" s="122">
        <v>3.7432302773423287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8.557965210596242</v>
      </c>
      <c r="D307" s="33">
        <v>7.5688880159860954</v>
      </c>
      <c r="E307" s="33">
        <v>6.4332795187854552</v>
      </c>
      <c r="F307" s="33">
        <v>12.226364239511444</v>
      </c>
      <c r="G307" s="33">
        <v>10.257396217587049</v>
      </c>
      <c r="H307" s="33">
        <v>7.8184261848880388</v>
      </c>
      <c r="I307" s="33">
        <v>9.2952142562021791</v>
      </c>
      <c r="J307" s="33">
        <v>5.5985051373574963</v>
      </c>
      <c r="K307" s="33">
        <v>7.592184404480145</v>
      </c>
      <c r="L307" s="33">
        <v>6.4225973894073629</v>
      </c>
      <c r="M307" s="33">
        <v>7.2166529423101347</v>
      </c>
      <c r="N307" s="33">
        <v>9.3252285320826989</v>
      </c>
      <c r="O307" s="33">
        <v>7.668563580596091</v>
      </c>
      <c r="P307" s="33">
        <v>11.738261322753305</v>
      </c>
      <c r="Q307" s="33">
        <v>15.160971666357911</v>
      </c>
      <c r="R307" s="33">
        <v>7.7369666153808696</v>
      </c>
      <c r="S307" s="33">
        <v>5.9793949076562019</v>
      </c>
      <c r="T307" s="33">
        <v>1.1572836083016205</v>
      </c>
      <c r="U307" s="33">
        <v>3.3535874450188499</v>
      </c>
      <c r="V307" s="33">
        <v>3.648974895362652</v>
      </c>
      <c r="W307" s="33">
        <v>3.7432302773423287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135.61494631548743</v>
      </c>
      <c r="D309" s="117">
        <f t="shared" si="136"/>
        <v>110.70298893466769</v>
      </c>
      <c r="E309" s="117">
        <f t="shared" si="136"/>
        <v>84.430565306264072</v>
      </c>
      <c r="F309" s="117">
        <f t="shared" si="136"/>
        <v>169.79261701172291</v>
      </c>
      <c r="G309" s="117">
        <f t="shared" si="136"/>
        <v>133.97988324488605</v>
      </c>
      <c r="H309" s="117">
        <f t="shared" si="136"/>
        <v>87.173387454597133</v>
      </c>
      <c r="I309" s="117">
        <f t="shared" si="136"/>
        <v>103.69770932824332</v>
      </c>
      <c r="J309" s="117">
        <f t="shared" si="136"/>
        <v>60.750086217824823</v>
      </c>
      <c r="K309" s="117">
        <f t="shared" si="136"/>
        <v>95.706104861772673</v>
      </c>
      <c r="L309" s="117">
        <f t="shared" si="136"/>
        <v>92.024620744670472</v>
      </c>
      <c r="M309" s="117">
        <f t="shared" si="136"/>
        <v>108.32220417578614</v>
      </c>
      <c r="N309" s="117">
        <f t="shared" si="136"/>
        <v>120.22653599687962</v>
      </c>
      <c r="O309" s="117">
        <f t="shared" si="136"/>
        <v>129.09989974520587</v>
      </c>
      <c r="P309" s="117">
        <f t="shared" si="136"/>
        <v>165.02739759940408</v>
      </c>
      <c r="Q309" s="117">
        <f t="shared" si="136"/>
        <v>222.99236292847289</v>
      </c>
      <c r="R309" s="117">
        <f t="shared" ref="R309:V309" si="137">R310+R313+R315+R324</f>
        <v>99.335860637181227</v>
      </c>
      <c r="S309" s="117">
        <f t="shared" si="137"/>
        <v>69.084289545707861</v>
      </c>
      <c r="T309" s="117">
        <f t="shared" si="137"/>
        <v>12.94829802792038</v>
      </c>
      <c r="U309" s="117">
        <f t="shared" si="137"/>
        <v>42.399520240574887</v>
      </c>
      <c r="V309" s="117">
        <f t="shared" si="137"/>
        <v>50.169728536842491</v>
      </c>
      <c r="W309" s="117">
        <f t="shared" ref="W309" si="138">W310+W313+W315+W324</f>
        <v>42.5481168445124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112.48039458858055</v>
      </c>
      <c r="D310" s="122">
        <f t="shared" si="139"/>
        <v>89.922828363717116</v>
      </c>
      <c r="E310" s="122">
        <f t="shared" si="139"/>
        <v>66.401672595979036</v>
      </c>
      <c r="F310" s="122">
        <f t="shared" si="139"/>
        <v>135.47281657482395</v>
      </c>
      <c r="G310" s="122">
        <f t="shared" si="139"/>
        <v>105.51622952553649</v>
      </c>
      <c r="H310" s="122">
        <f t="shared" si="139"/>
        <v>64.867200518498876</v>
      </c>
      <c r="I310" s="122">
        <f t="shared" si="139"/>
        <v>75.188973669560554</v>
      </c>
      <c r="J310" s="122">
        <f t="shared" si="139"/>
        <v>43.999948230079859</v>
      </c>
      <c r="K310" s="122">
        <f t="shared" si="139"/>
        <v>72.592024740864332</v>
      </c>
      <c r="L310" s="122">
        <f t="shared" si="139"/>
        <v>72.198127080671966</v>
      </c>
      <c r="M310" s="122">
        <f t="shared" si="139"/>
        <v>83.560041913946151</v>
      </c>
      <c r="N310" s="122">
        <f t="shared" si="139"/>
        <v>90.184307410029746</v>
      </c>
      <c r="O310" s="122">
        <f t="shared" si="139"/>
        <v>104.7798411892758</v>
      </c>
      <c r="P310" s="122">
        <f t="shared" si="139"/>
        <v>129.14436973928917</v>
      </c>
      <c r="Q310" s="122">
        <f t="shared" si="139"/>
        <v>173.91346055683124</v>
      </c>
      <c r="R310" s="122">
        <f t="shared" ref="R310:V310" si="140">SUM(R311:R312)</f>
        <v>73.267926119995579</v>
      </c>
      <c r="S310" s="122">
        <f t="shared" si="140"/>
        <v>48.543598684742911</v>
      </c>
      <c r="T310" s="122">
        <f t="shared" si="140"/>
        <v>8.7322693557064248</v>
      </c>
      <c r="U310" s="122">
        <f t="shared" si="140"/>
        <v>30.139310042375705</v>
      </c>
      <c r="V310" s="122">
        <f t="shared" si="140"/>
        <v>36.527111585931095</v>
      </c>
      <c r="W310" s="122">
        <f t="shared" ref="W310" si="141">SUM(W311:W312)</f>
        <v>28.381113989858633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111.94462633016899</v>
      </c>
      <c r="D311" s="98">
        <v>89.501592496764431</v>
      </c>
      <c r="E311" s="98">
        <v>66.09836330468346</v>
      </c>
      <c r="F311" s="98">
        <v>134.85938388136222</v>
      </c>
      <c r="G311" s="98">
        <v>105.04421236446733</v>
      </c>
      <c r="H311" s="98">
        <v>64.583801861639913</v>
      </c>
      <c r="I311" s="98">
        <v>74.866508718706001</v>
      </c>
      <c r="J311" s="98">
        <v>43.813115677920337</v>
      </c>
      <c r="K311" s="98">
        <v>72.287713561783235</v>
      </c>
      <c r="L311" s="98">
        <v>71.899730927170793</v>
      </c>
      <c r="M311" s="98">
        <v>83.220636193558491</v>
      </c>
      <c r="N311" s="98">
        <v>89.820827572038127</v>
      </c>
      <c r="O311" s="98">
        <v>104.35965465199676</v>
      </c>
      <c r="P311" s="98">
        <v>128.62720837844893</v>
      </c>
      <c r="Q311" s="98">
        <v>173.21871496282728</v>
      </c>
      <c r="R311" s="98">
        <v>72.979178459361748</v>
      </c>
      <c r="S311" s="98">
        <v>48.354370034149596</v>
      </c>
      <c r="T311" s="98">
        <v>8.6983752911859256</v>
      </c>
      <c r="U311" s="98">
        <v>30.023992785164143</v>
      </c>
      <c r="V311" s="98">
        <v>36.387565130775123</v>
      </c>
      <c r="W311" s="98">
        <v>28.273704210159362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0.5357682584115584</v>
      </c>
      <c r="D312" s="98">
        <v>0.42123586695269033</v>
      </c>
      <c r="E312" s="98">
        <v>0.30330929129557743</v>
      </c>
      <c r="F312" s="98">
        <v>0.61343269346172802</v>
      </c>
      <c r="G312" s="98">
        <v>0.47201716106915514</v>
      </c>
      <c r="H312" s="98">
        <v>0.28339865685896087</v>
      </c>
      <c r="I312" s="98">
        <v>0.32246495085455917</v>
      </c>
      <c r="J312" s="98">
        <v>0.18683255215952344</v>
      </c>
      <c r="K312" s="98">
        <v>0.30431117908110161</v>
      </c>
      <c r="L312" s="98">
        <v>0.29839615350116788</v>
      </c>
      <c r="M312" s="98">
        <v>0.33940572038766342</v>
      </c>
      <c r="N312" s="98">
        <v>0.36347983799162137</v>
      </c>
      <c r="O312" s="98">
        <v>0.42018653727904265</v>
      </c>
      <c r="P312" s="98">
        <v>0.51716136084023756</v>
      </c>
      <c r="Q312" s="98">
        <v>0.69474559400394875</v>
      </c>
      <c r="R312" s="98">
        <v>0.28874766063383173</v>
      </c>
      <c r="S312" s="98">
        <v>0.18922865059331762</v>
      </c>
      <c r="T312" s="98">
        <v>3.3894064520498528E-2</v>
      </c>
      <c r="U312" s="98">
        <v>0.11531725721156195</v>
      </c>
      <c r="V312" s="98">
        <v>0.139546455155972</v>
      </c>
      <c r="W312" s="98">
        <v>0.10740977969927104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2.9579175887914928E-2</v>
      </c>
      <c r="D313" s="122">
        <f t="shared" si="142"/>
        <v>1.7351832010488972E-2</v>
      </c>
      <c r="E313" s="122">
        <f t="shared" si="142"/>
        <v>0.47875957142706599</v>
      </c>
      <c r="F313" s="122">
        <f t="shared" si="142"/>
        <v>1.0526099603583594</v>
      </c>
      <c r="G313" s="122">
        <f t="shared" si="142"/>
        <v>0.91700029247965609</v>
      </c>
      <c r="H313" s="122">
        <f t="shared" si="142"/>
        <v>1.413095504563225</v>
      </c>
      <c r="I313" s="122">
        <f t="shared" si="142"/>
        <v>1.1542988803568528</v>
      </c>
      <c r="J313" s="122">
        <f t="shared" si="142"/>
        <v>0.61866475966028234</v>
      </c>
      <c r="K313" s="122">
        <f t="shared" si="142"/>
        <v>0.80265989465989129</v>
      </c>
      <c r="L313" s="122">
        <f t="shared" si="142"/>
        <v>0.88861351711138514</v>
      </c>
      <c r="M313" s="122">
        <f t="shared" si="142"/>
        <v>0.99985983522792499</v>
      </c>
      <c r="N313" s="122">
        <f t="shared" si="142"/>
        <v>1.1164515857906963</v>
      </c>
      <c r="O313" s="122">
        <f t="shared" si="142"/>
        <v>0.87140174858978636</v>
      </c>
      <c r="P313" s="122">
        <f t="shared" si="142"/>
        <v>0.52632492088424088</v>
      </c>
      <c r="Q313" s="122">
        <f t="shared" si="142"/>
        <v>0.63025530277141373</v>
      </c>
      <c r="R313" s="122">
        <f t="shared" si="142"/>
        <v>0.1604696799775463</v>
      </c>
      <c r="S313" s="122">
        <f t="shared" si="142"/>
        <v>0.21759684213656225</v>
      </c>
      <c r="T313" s="122">
        <f t="shared" si="142"/>
        <v>4.6498422876770876E-2</v>
      </c>
      <c r="U313" s="122">
        <f t="shared" si="142"/>
        <v>0.18179947258278498</v>
      </c>
      <c r="V313" s="122">
        <f t="shared" si="142"/>
        <v>0.35946219431508986</v>
      </c>
      <c r="W313" s="122">
        <f t="shared" si="142"/>
        <v>0.21503407835779956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2.9579175887914928E-2</v>
      </c>
      <c r="D314" s="98">
        <v>1.7351832010488972E-2</v>
      </c>
      <c r="E314" s="98">
        <v>0.47875957142706599</v>
      </c>
      <c r="F314" s="98">
        <v>1.0526099603583594</v>
      </c>
      <c r="G314" s="98">
        <v>0.91700029247965609</v>
      </c>
      <c r="H314" s="98">
        <v>1.413095504563225</v>
      </c>
      <c r="I314" s="98">
        <v>1.1542988803568528</v>
      </c>
      <c r="J314" s="98">
        <v>0.61866475966028234</v>
      </c>
      <c r="K314" s="98">
        <v>0.80265989465989129</v>
      </c>
      <c r="L314" s="98">
        <v>0.88861351711138514</v>
      </c>
      <c r="M314" s="98">
        <v>0.99985983522792499</v>
      </c>
      <c r="N314" s="98">
        <v>1.1164515857906963</v>
      </c>
      <c r="O314" s="98">
        <v>0.87140174858978636</v>
      </c>
      <c r="P314" s="98">
        <v>0.52632492088424088</v>
      </c>
      <c r="Q314" s="98">
        <v>0.63025530277141373</v>
      </c>
      <c r="R314" s="98">
        <v>0.1604696799775463</v>
      </c>
      <c r="S314" s="98">
        <v>0.21759684213656225</v>
      </c>
      <c r="T314" s="98">
        <v>4.6498422876770876E-2</v>
      </c>
      <c r="U314" s="98">
        <v>0.18179947258278498</v>
      </c>
      <c r="V314" s="98">
        <v>0.35946219431508986</v>
      </c>
      <c r="W314" s="98">
        <v>0.21503407835779956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16.467393774074402</v>
      </c>
      <c r="D315" s="122">
        <v>14.882468293801582</v>
      </c>
      <c r="E315" s="122">
        <v>12.54333857816056</v>
      </c>
      <c r="F315" s="122">
        <v>23.735191349580496</v>
      </c>
      <c r="G315" s="122">
        <v>19.535288154902375</v>
      </c>
      <c r="H315" s="122">
        <v>14.775334752641481</v>
      </c>
      <c r="I315" s="122">
        <v>20.067223173057037</v>
      </c>
      <c r="J315" s="122">
        <v>11.733524114349073</v>
      </c>
      <c r="K315" s="122">
        <v>16.334391453094945</v>
      </c>
      <c r="L315" s="122">
        <v>13.869856853689793</v>
      </c>
      <c r="M315" s="122">
        <v>18.049711041574227</v>
      </c>
      <c r="N315" s="122">
        <v>21.513265780365124</v>
      </c>
      <c r="O315" s="122">
        <v>17.31864572041928</v>
      </c>
      <c r="P315" s="122">
        <v>25.904818953330263</v>
      </c>
      <c r="Q315" s="122">
        <v>36.126392271899107</v>
      </c>
      <c r="R315" s="122">
        <v>19.53978254155642</v>
      </c>
      <c r="S315" s="122">
        <v>15.325368187043692</v>
      </c>
      <c r="T315" s="122">
        <v>3.186312249499279</v>
      </c>
      <c r="U315" s="122">
        <v>9.1851455299162144</v>
      </c>
      <c r="V315" s="122">
        <v>10.095117277340318</v>
      </c>
      <c r="W315" s="122">
        <v>10.65094858584775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0.55226521773203341</v>
      </c>
      <c r="D316" s="98">
        <v>0.86235546151647913</v>
      </c>
      <c r="E316" s="98">
        <v>0.71573610618850636</v>
      </c>
      <c r="F316" s="98">
        <v>2.6281342480795682</v>
      </c>
      <c r="G316" s="98">
        <v>2.0973679560397311</v>
      </c>
      <c r="H316" s="98">
        <v>1.0699830974483395</v>
      </c>
      <c r="I316" s="98">
        <v>7.401439186044521</v>
      </c>
      <c r="J316" s="98">
        <v>6.5091641293008102</v>
      </c>
      <c r="K316" s="98">
        <v>6.5815929165987832</v>
      </c>
      <c r="L316" s="98">
        <v>5.8004705332172453</v>
      </c>
      <c r="M316" s="98">
        <v>6.6919335705458129</v>
      </c>
      <c r="N316" s="98">
        <v>5.3133187932164221</v>
      </c>
      <c r="O316" s="98">
        <v>4.9616508768546606</v>
      </c>
      <c r="P316" s="98">
        <v>1.9078863145748446</v>
      </c>
      <c r="Q316" s="98">
        <v>5.5932389250865562</v>
      </c>
      <c r="R316" s="98">
        <v>4.5974868770738437</v>
      </c>
      <c r="S316" s="98">
        <v>3.5514956977071255</v>
      </c>
      <c r="T316" s="98">
        <v>0.78507859611925257</v>
      </c>
      <c r="U316" s="98">
        <v>2.2631956549606858</v>
      </c>
      <c r="V316" s="98">
        <v>3.0510106679101905</v>
      </c>
      <c r="W316" s="98">
        <v>5.5055557318756145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4.8023469998181283E-3</v>
      </c>
      <c r="D317" s="98">
        <v>9.1821018277475387E-3</v>
      </c>
      <c r="E317" s="98">
        <v>9.91110639070715E-3</v>
      </c>
      <c r="F317" s="98">
        <v>1.884158005015104E-2</v>
      </c>
      <c r="G317" s="98">
        <v>2.4211079832406321E-2</v>
      </c>
      <c r="H317" s="98">
        <v>1.0059469690487245E-2</v>
      </c>
      <c r="I317" s="98">
        <v>7.0082621671573392E-2</v>
      </c>
      <c r="J317" s="98">
        <v>5.3965752864105626E-2</v>
      </c>
      <c r="K317" s="98">
        <v>8.7788228893254328E-2</v>
      </c>
      <c r="L317" s="98">
        <v>3.0516248494913356E-2</v>
      </c>
      <c r="M317" s="98">
        <v>6.2862949445505217E-2</v>
      </c>
      <c r="N317" s="98">
        <v>1.205297614873662E-2</v>
      </c>
      <c r="O317" s="98">
        <v>6.0863348467346937E-2</v>
      </c>
      <c r="P317" s="98">
        <v>0.15945152223259779</v>
      </c>
      <c r="Q317" s="98">
        <v>0.112669663944576</v>
      </c>
      <c r="R317" s="98">
        <v>0.11121876165055006</v>
      </c>
      <c r="S317" s="98">
        <v>3.3489727835012348E-2</v>
      </c>
      <c r="T317" s="98">
        <v>0</v>
      </c>
      <c r="U317" s="98">
        <v>7.2816097143898723E-2</v>
      </c>
      <c r="V317" s="98">
        <v>2.743290344679334E-2</v>
      </c>
      <c r="W317" s="98">
        <v>0.10723561217101449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1.9857095749685931E-3</v>
      </c>
      <c r="D318" s="101">
        <v>3.9095359984676892E-3</v>
      </c>
      <c r="E318" s="101">
        <v>4.2120477011804184E-3</v>
      </c>
      <c r="F318" s="101">
        <v>8.5691926445205947E-3</v>
      </c>
      <c r="G318" s="101">
        <v>1.0842154745065396E-2</v>
      </c>
      <c r="H318" s="101">
        <v>4.4603339654110527E-3</v>
      </c>
      <c r="I318" s="101">
        <v>3.4492367295278929E-2</v>
      </c>
      <c r="J318" s="101">
        <v>2.399795305423023E-2</v>
      </c>
      <c r="K318" s="101">
        <v>3.9581692543418763E-2</v>
      </c>
      <c r="L318" s="101">
        <v>1.3664943843206764E-2</v>
      </c>
      <c r="M318" s="101">
        <v>2.9287729074490967E-2</v>
      </c>
      <c r="N318" s="101">
        <v>5.6431392335000779E-3</v>
      </c>
      <c r="O318" s="101">
        <v>2.977236136827047E-2</v>
      </c>
      <c r="P318" s="101">
        <v>6.9749531945002705E-2</v>
      </c>
      <c r="Q318" s="101">
        <v>4.8711610001475551E-2</v>
      </c>
      <c r="R318" s="101">
        <v>4.8831911869661335E-2</v>
      </c>
      <c r="S318" s="101">
        <v>1.5638331001054259E-2</v>
      </c>
      <c r="T318" s="101">
        <v>0</v>
      </c>
      <c r="U318" s="101">
        <v>3.1565743009047423E-2</v>
      </c>
      <c r="V318" s="101">
        <v>1.1178121521232745E-2</v>
      </c>
      <c r="W318" s="101">
        <v>4.8734018194516428E-2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2.8166374248495356E-3</v>
      </c>
      <c r="D319" s="104">
        <v>5.2725658292798504E-3</v>
      </c>
      <c r="E319" s="104">
        <v>5.6990586895267316E-3</v>
      </c>
      <c r="F319" s="104">
        <v>1.0272387405630447E-2</v>
      </c>
      <c r="G319" s="104">
        <v>1.3368925087340926E-2</v>
      </c>
      <c r="H319" s="104">
        <v>5.5991357250761925E-3</v>
      </c>
      <c r="I319" s="104">
        <v>3.559025437629447E-2</v>
      </c>
      <c r="J319" s="104">
        <v>2.9967799809875399E-2</v>
      </c>
      <c r="K319" s="104">
        <v>4.8206536349835565E-2</v>
      </c>
      <c r="L319" s="104">
        <v>1.6851304651706592E-2</v>
      </c>
      <c r="M319" s="104">
        <v>3.3575220371014243E-2</v>
      </c>
      <c r="N319" s="104">
        <v>6.4098369152365432E-3</v>
      </c>
      <c r="O319" s="104">
        <v>3.109098709907647E-2</v>
      </c>
      <c r="P319" s="104">
        <v>8.9701990287595096E-2</v>
      </c>
      <c r="Q319" s="104">
        <v>6.3958053943100446E-2</v>
      </c>
      <c r="R319" s="104">
        <v>6.238684978088873E-2</v>
      </c>
      <c r="S319" s="104">
        <v>1.7851396833958092E-2</v>
      </c>
      <c r="T319" s="104">
        <v>0</v>
      </c>
      <c r="U319" s="104">
        <v>4.12503541348513E-2</v>
      </c>
      <c r="V319" s="104">
        <v>1.6254781925560593E-2</v>
      </c>
      <c r="W319" s="104">
        <v>5.8501593976498061E-2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10.310621026832679</v>
      </c>
      <c r="D320" s="101">
        <v>8.9080269262112992</v>
      </c>
      <c r="E320" s="101">
        <v>4.9680562874608221</v>
      </c>
      <c r="F320" s="101">
        <v>16.029355083367026</v>
      </c>
      <c r="G320" s="101">
        <v>10.101697357383815</v>
      </c>
      <c r="H320" s="101">
        <v>7.2374176337662615</v>
      </c>
      <c r="I320" s="101">
        <v>4.7338800398213472</v>
      </c>
      <c r="J320" s="101">
        <v>2.2429995907816309</v>
      </c>
      <c r="K320" s="101">
        <v>2.3024613658738593</v>
      </c>
      <c r="L320" s="101">
        <v>4.4381221260687118</v>
      </c>
      <c r="M320" s="101">
        <v>2.8056145940079102</v>
      </c>
      <c r="N320" s="101">
        <v>6.9277638194100071</v>
      </c>
      <c r="O320" s="101">
        <v>2.8712576405085812</v>
      </c>
      <c r="P320" s="101">
        <v>2.1780367322626644</v>
      </c>
      <c r="Q320" s="101">
        <v>1.6169915753820947</v>
      </c>
      <c r="R320" s="101">
        <v>2.6982894771321426</v>
      </c>
      <c r="S320" s="101">
        <v>3.1638653297357351</v>
      </c>
      <c r="T320" s="101">
        <v>0.66940970019443924</v>
      </c>
      <c r="U320" s="101">
        <v>1.1733470214217292</v>
      </c>
      <c r="V320" s="101">
        <v>2.2396759493057168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5.5997051825098705</v>
      </c>
      <c r="D321" s="104">
        <v>5.1029038042460559</v>
      </c>
      <c r="E321" s="104">
        <v>6.8496350781205244</v>
      </c>
      <c r="F321" s="104">
        <v>5.0588604380837525</v>
      </c>
      <c r="G321" s="104">
        <v>7.3120117616464224</v>
      </c>
      <c r="H321" s="104">
        <v>6.4578745517363929</v>
      </c>
      <c r="I321" s="104">
        <v>7.8618213255195961</v>
      </c>
      <c r="J321" s="104">
        <v>2.9273946414025263</v>
      </c>
      <c r="K321" s="104">
        <v>7.3625489417290497</v>
      </c>
      <c r="L321" s="104">
        <v>3.6007479459089238</v>
      </c>
      <c r="M321" s="104">
        <v>8.4892999275750007</v>
      </c>
      <c r="N321" s="104">
        <v>9.2601301915899601</v>
      </c>
      <c r="O321" s="104">
        <v>9.4248738545886912</v>
      </c>
      <c r="P321" s="104">
        <v>21.659444384260155</v>
      </c>
      <c r="Q321" s="104">
        <v>28.80349210748588</v>
      </c>
      <c r="R321" s="104">
        <v>12.132787425699885</v>
      </c>
      <c r="S321" s="104">
        <v>8.5765174317658186</v>
      </c>
      <c r="T321" s="104">
        <v>1.731823953185587</v>
      </c>
      <c r="U321" s="104">
        <v>5.6757867563899005</v>
      </c>
      <c r="V321" s="104">
        <v>4.7769977566776163</v>
      </c>
      <c r="W321" s="104">
        <v>5.0381572418011222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2.3131062276863039</v>
      </c>
      <c r="D322" s="98">
        <v>2.1719794212413706</v>
      </c>
      <c r="E322" s="98">
        <v>2.9135569868586768</v>
      </c>
      <c r="F322" s="98">
        <v>2.2999668934212201</v>
      </c>
      <c r="G322" s="98">
        <v>3.2690805357832278</v>
      </c>
      <c r="H322" s="98">
        <v>2.8594199285629158</v>
      </c>
      <c r="I322" s="98">
        <v>3.8742324990963652</v>
      </c>
      <c r="J322" s="98">
        <v>1.2998950618468958</v>
      </c>
      <c r="K322" s="98">
        <v>3.3171410008222981</v>
      </c>
      <c r="L322" s="98">
        <v>1.6088128178544794</v>
      </c>
      <c r="M322" s="98">
        <v>3.9687458466873724</v>
      </c>
      <c r="N322" s="98">
        <v>4.3474221751145805</v>
      </c>
      <c r="O322" s="98">
        <v>4.6302331140179822</v>
      </c>
      <c r="P322" s="98">
        <v>9.3804818675620645</v>
      </c>
      <c r="Q322" s="98">
        <v>12.424854475780259</v>
      </c>
      <c r="R322" s="98">
        <v>5.3053042749616148</v>
      </c>
      <c r="S322" s="98">
        <v>4.0012418466078588</v>
      </c>
      <c r="T322" s="98">
        <v>0.7401921964214131</v>
      </c>
      <c r="U322" s="98">
        <v>2.4478477228563325</v>
      </c>
      <c r="V322" s="98">
        <v>1.9284429370096412</v>
      </c>
      <c r="W322" s="98">
        <v>2.2564101218103545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3.2865989548235661</v>
      </c>
      <c r="D323" s="98">
        <v>2.9309243830046854</v>
      </c>
      <c r="E323" s="98">
        <v>3.9360780912618472</v>
      </c>
      <c r="F323" s="98">
        <v>2.7588935446625324</v>
      </c>
      <c r="G323" s="98">
        <v>4.0429312258631951</v>
      </c>
      <c r="H323" s="98">
        <v>3.5984546231734771</v>
      </c>
      <c r="I323" s="98">
        <v>3.9875888264232304</v>
      </c>
      <c r="J323" s="98">
        <v>1.6274995795556302</v>
      </c>
      <c r="K323" s="98">
        <v>4.0454079409067516</v>
      </c>
      <c r="L323" s="98">
        <v>1.9919351280544446</v>
      </c>
      <c r="M323" s="98">
        <v>4.5205540808876279</v>
      </c>
      <c r="N323" s="98">
        <v>4.9127080164753796</v>
      </c>
      <c r="O323" s="98">
        <v>4.794640740570709</v>
      </c>
      <c r="P323" s="98">
        <v>12.27896251669809</v>
      </c>
      <c r="Q323" s="98">
        <v>16.378637631705619</v>
      </c>
      <c r="R323" s="98">
        <v>6.8274831507382689</v>
      </c>
      <c r="S323" s="98">
        <v>4.5752755851579607</v>
      </c>
      <c r="T323" s="98">
        <v>0.99163175676417392</v>
      </c>
      <c r="U323" s="98">
        <v>3.227939033533568</v>
      </c>
      <c r="V323" s="98">
        <v>2.8485548196679749</v>
      </c>
      <c r="W323" s="98">
        <v>2.7817471199907677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6.6375787769445687</v>
      </c>
      <c r="D324" s="122">
        <v>5.8803404451385042</v>
      </c>
      <c r="E324" s="122">
        <v>5.0067945606974211</v>
      </c>
      <c r="F324" s="122">
        <v>9.5319991269601108</v>
      </c>
      <c r="G324" s="122">
        <v>8.0113652719675361</v>
      </c>
      <c r="H324" s="122">
        <v>6.117756678893544</v>
      </c>
      <c r="I324" s="122">
        <v>7.2872136052688807</v>
      </c>
      <c r="J324" s="122">
        <v>4.397949113735609</v>
      </c>
      <c r="K324" s="122">
        <v>5.9770287731535081</v>
      </c>
      <c r="L324" s="122">
        <v>5.0680232931973261</v>
      </c>
      <c r="M324" s="122">
        <v>5.7125913850378449</v>
      </c>
      <c r="N324" s="122">
        <v>7.4125112206940571</v>
      </c>
      <c r="O324" s="122">
        <v>6.1300110869210105</v>
      </c>
      <c r="P324" s="122">
        <v>9.4518839859003858</v>
      </c>
      <c r="Q324" s="122">
        <v>12.322254796971116</v>
      </c>
      <c r="R324" s="122">
        <v>6.3676822956516741</v>
      </c>
      <c r="S324" s="122">
        <v>4.9977258317846953</v>
      </c>
      <c r="T324" s="122">
        <v>0.98321799983790459</v>
      </c>
      <c r="U324" s="122">
        <v>2.893265195700184</v>
      </c>
      <c r="V324" s="122">
        <v>3.1880374792559922</v>
      </c>
      <c r="W324" s="122">
        <v>3.3010201904482175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6.6375787769445687</v>
      </c>
      <c r="D326" s="33">
        <v>5.8803404451385042</v>
      </c>
      <c r="E326" s="33">
        <v>5.0067945606974211</v>
      </c>
      <c r="F326" s="33">
        <v>9.5319991269601108</v>
      </c>
      <c r="G326" s="33">
        <v>8.0113652719675361</v>
      </c>
      <c r="H326" s="33">
        <v>6.117756678893544</v>
      </c>
      <c r="I326" s="33">
        <v>7.2872136052688807</v>
      </c>
      <c r="J326" s="33">
        <v>4.397949113735609</v>
      </c>
      <c r="K326" s="33">
        <v>5.9770287731535081</v>
      </c>
      <c r="L326" s="33">
        <v>5.0680232931973261</v>
      </c>
      <c r="M326" s="33">
        <v>5.7125913850378449</v>
      </c>
      <c r="N326" s="33">
        <v>7.4125112206940571</v>
      </c>
      <c r="O326" s="33">
        <v>6.1300110869210105</v>
      </c>
      <c r="P326" s="33">
        <v>9.4518839859003858</v>
      </c>
      <c r="Q326" s="33">
        <v>12.322254796971116</v>
      </c>
      <c r="R326" s="33">
        <v>6.3676822956516741</v>
      </c>
      <c r="S326" s="33">
        <v>4.9977258317846953</v>
      </c>
      <c r="T326" s="33">
        <v>0.98321799983790459</v>
      </c>
      <c r="U326" s="33">
        <v>2.893265195700184</v>
      </c>
      <c r="V326" s="33">
        <v>3.1880374792559922</v>
      </c>
      <c r="W326" s="33">
        <v>3.3010201904482175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0.88433419749271802</v>
      </c>
      <c r="D328" s="119">
        <f t="shared" si="143"/>
        <v>0.88408288246779299</v>
      </c>
      <c r="E328" s="119">
        <f t="shared" si="143"/>
        <v>0.89016720046570375</v>
      </c>
      <c r="F328" s="119">
        <f t="shared" si="143"/>
        <v>0.88761404576182767</v>
      </c>
      <c r="G328" s="119">
        <f t="shared" si="143"/>
        <v>0.8910849072584105</v>
      </c>
      <c r="H328" s="119">
        <f t="shared" si="143"/>
        <v>0.89517292555578809</v>
      </c>
      <c r="I328" s="119">
        <f t="shared" si="143"/>
        <v>0.89796453254756226</v>
      </c>
      <c r="J328" s="119">
        <f t="shared" si="143"/>
        <v>0.90118834336410125</v>
      </c>
      <c r="K328" s="119">
        <f t="shared" si="143"/>
        <v>0.90423679556904279</v>
      </c>
      <c r="L328" s="119">
        <f t="shared" si="143"/>
        <v>0.90515270576891338</v>
      </c>
      <c r="M328" s="119">
        <f t="shared" si="143"/>
        <v>0.90955861583339781</v>
      </c>
      <c r="N328" s="119">
        <f t="shared" si="143"/>
        <v>0.90715883994038671</v>
      </c>
      <c r="O328" s="119">
        <f t="shared" si="143"/>
        <v>0.91639392520259855</v>
      </c>
      <c r="P328" s="119">
        <f t="shared" si="143"/>
        <v>0.91857689841537338</v>
      </c>
      <c r="Q328" s="119">
        <f t="shared" si="143"/>
        <v>0.92421655969374128</v>
      </c>
      <c r="R328" s="119">
        <f t="shared" ref="R328:V328" si="144">IF(R309=0,"",R309/R290)</f>
        <v>0.92405582542105402</v>
      </c>
      <c r="S328" s="119">
        <f t="shared" si="144"/>
        <v>0.92590105248912036</v>
      </c>
      <c r="T328" s="119">
        <f t="shared" si="144"/>
        <v>0.93033405461066643</v>
      </c>
      <c r="U328" s="119">
        <f t="shared" si="144"/>
        <v>0.93794135295329473</v>
      </c>
      <c r="V328" s="119">
        <f t="shared" si="144"/>
        <v>0.94330252091606348</v>
      </c>
      <c r="W328" s="119">
        <f t="shared" ref="W328" si="145">IF(W309=0,"",W309/W290)</f>
        <v>0.94722844043799936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0.90262078852829475</v>
      </c>
      <c r="D329" s="124">
        <f t="shared" si="146"/>
        <v>0.90383030633218298</v>
      </c>
      <c r="E329" s="124">
        <f t="shared" si="146"/>
        <v>0.90506954477326018</v>
      </c>
      <c r="F329" s="124">
        <f t="shared" si="146"/>
        <v>0.90632004506970143</v>
      </c>
      <c r="G329" s="124">
        <f t="shared" si="146"/>
        <v>0.90759960022860875</v>
      </c>
      <c r="H329" s="124">
        <f t="shared" si="146"/>
        <v>0.90890220832528745</v>
      </c>
      <c r="I329" s="124">
        <f t="shared" si="146"/>
        <v>0.91024047260582708</v>
      </c>
      <c r="J329" s="124">
        <f t="shared" si="146"/>
        <v>0.91164141374101515</v>
      </c>
      <c r="K329" s="124">
        <f t="shared" si="146"/>
        <v>0.91312310289080023</v>
      </c>
      <c r="L329" s="124">
        <f t="shared" si="146"/>
        <v>0.91469203255605946</v>
      </c>
      <c r="M329" s="124">
        <f t="shared" si="146"/>
        <v>0.91686544253719238</v>
      </c>
      <c r="N329" s="124">
        <f t="shared" si="146"/>
        <v>0.91981103456330227</v>
      </c>
      <c r="O329" s="124">
        <f t="shared" si="146"/>
        <v>0.92366999579333353</v>
      </c>
      <c r="P329" s="124">
        <f t="shared" si="146"/>
        <v>0.92816938582636344</v>
      </c>
      <c r="Q329" s="124">
        <f t="shared" si="146"/>
        <v>0.93241406963820905</v>
      </c>
      <c r="R329" s="124">
        <f t="shared" ref="R329:V329" si="147">IF(R310=0,"",R310/R291)</f>
        <v>0.9356637800539066</v>
      </c>
      <c r="S329" s="124">
        <f t="shared" si="147"/>
        <v>0.93882596435122612</v>
      </c>
      <c r="T329" s="124">
        <f t="shared" si="147"/>
        <v>0.94188022551941342</v>
      </c>
      <c r="U329" s="124">
        <f t="shared" si="147"/>
        <v>0.94480181248565609</v>
      </c>
      <c r="V329" s="124">
        <f t="shared" si="147"/>
        <v>0.94757427240584247</v>
      </c>
      <c r="W329" s="124">
        <f t="shared" ref="W329" si="148">IF(W310=0,"",W310/W291)</f>
        <v>0.95012676641110216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0.90220031084069352</v>
      </c>
      <c r="D330" s="111">
        <f t="shared" si="149"/>
        <v>0.90342140061105436</v>
      </c>
      <c r="E330" s="111">
        <f t="shared" si="149"/>
        <v>0.904675456619496</v>
      </c>
      <c r="F330" s="111">
        <f t="shared" si="149"/>
        <v>0.90593400802403989</v>
      </c>
      <c r="G330" s="111">
        <f t="shared" si="149"/>
        <v>0.90722291939481392</v>
      </c>
      <c r="H330" s="111">
        <f t="shared" si="149"/>
        <v>0.90853902523770902</v>
      </c>
      <c r="I330" s="111">
        <f t="shared" si="149"/>
        <v>0.90988869858356047</v>
      </c>
      <c r="J330" s="111">
        <f t="shared" si="149"/>
        <v>0.91129804749022358</v>
      </c>
      <c r="K330" s="111">
        <f t="shared" si="149"/>
        <v>0.91278927067411042</v>
      </c>
      <c r="L330" s="111">
        <f t="shared" si="149"/>
        <v>0.91436830720196294</v>
      </c>
      <c r="M330" s="111">
        <f t="shared" si="149"/>
        <v>0.91655468040325183</v>
      </c>
      <c r="N330" s="111">
        <f t="shared" si="149"/>
        <v>0.91951265052135522</v>
      </c>
      <c r="O330" s="111">
        <f t="shared" si="149"/>
        <v>0.92338621161957191</v>
      </c>
      <c r="P330" s="111">
        <f t="shared" si="149"/>
        <v>0.92790140443524038</v>
      </c>
      <c r="Q330" s="111">
        <f t="shared" si="149"/>
        <v>0.93216138525976089</v>
      </c>
      <c r="R330" s="111">
        <f t="shared" ref="R330:V330" si="150">IF(R311=0,"",R311/R292)</f>
        <v>0.93542566638503566</v>
      </c>
      <c r="S330" s="111">
        <f t="shared" si="150"/>
        <v>0.93860126623558637</v>
      </c>
      <c r="T330" s="111">
        <f t="shared" si="150"/>
        <v>0.9416669668148312</v>
      </c>
      <c r="U330" s="111">
        <f t="shared" si="150"/>
        <v>0.9446015501261984</v>
      </c>
      <c r="V330" s="111">
        <f t="shared" si="150"/>
        <v>0.9473837981731118</v>
      </c>
      <c r="W330" s="111">
        <f t="shared" ref="W330" si="151">IF(W311=0,"",W311/W292)</f>
        <v>0.94994678488916851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2.5141192823976986</v>
      </c>
      <c r="E332" s="124">
        <f t="shared" si="155"/>
        <v>2.5988628912268577</v>
      </c>
      <c r="F332" s="124">
        <f t="shared" si="155"/>
        <v>2.6836975122578228</v>
      </c>
      <c r="G332" s="124">
        <f t="shared" si="155"/>
        <v>2.7693382721292963</v>
      </c>
      <c r="H332" s="124">
        <f t="shared" si="155"/>
        <v>2.855693001004215</v>
      </c>
      <c r="I332" s="124">
        <f t="shared" si="155"/>
        <v>2.9429330755190075</v>
      </c>
      <c r="J332" s="124">
        <f t="shared" si="155"/>
        <v>3.0317713449605419</v>
      </c>
      <c r="K332" s="124">
        <f t="shared" si="155"/>
        <v>3.1228071882322821</v>
      </c>
      <c r="L332" s="124">
        <f t="shared" si="155"/>
        <v>3.2161887982583686</v>
      </c>
      <c r="M332" s="124">
        <f t="shared" si="155"/>
        <v>3.3277243321959999</v>
      </c>
      <c r="N332" s="124">
        <f t="shared" si="155"/>
        <v>3.4625871682298897</v>
      </c>
      <c r="O332" s="124">
        <f t="shared" si="155"/>
        <v>3.6236373971660205</v>
      </c>
      <c r="P332" s="124">
        <f t="shared" si="155"/>
        <v>3.798292902537955</v>
      </c>
      <c r="Q332" s="124">
        <f t="shared" si="155"/>
        <v>3.948388977087677</v>
      </c>
      <c r="R332" s="124">
        <f t="shared" ref="R332:V332" si="156">IF(R313=0,"",R313/R294)</f>
        <v>4.0425529827174955</v>
      </c>
      <c r="S332" s="124">
        <f t="shared" si="156"/>
        <v>4.117502907802379</v>
      </c>
      <c r="T332" s="124">
        <f t="shared" si="156"/>
        <v>4.1801264233407771</v>
      </c>
      <c r="U332" s="124">
        <f t="shared" si="156"/>
        <v>4.2371371001856035</v>
      </c>
      <c r="V332" s="124">
        <f t="shared" si="156"/>
        <v>4.2952657217728003</v>
      </c>
      <c r="W332" s="124">
        <f t="shared" ref="W332" si="157">IF(W313=0,"",W313/W294)</f>
        <v>4.3521744542800276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2.5141192823976986</v>
      </c>
      <c r="E333" s="111">
        <f t="shared" si="158"/>
        <v>2.5988628912268577</v>
      </c>
      <c r="F333" s="111">
        <f t="shared" si="158"/>
        <v>2.6836975122578228</v>
      </c>
      <c r="G333" s="111">
        <f t="shared" si="158"/>
        <v>2.7693382721292963</v>
      </c>
      <c r="H333" s="111">
        <f t="shared" si="158"/>
        <v>2.855693001004215</v>
      </c>
      <c r="I333" s="111">
        <f t="shared" si="158"/>
        <v>2.9429330755190075</v>
      </c>
      <c r="J333" s="111">
        <f t="shared" si="158"/>
        <v>3.0317713449605419</v>
      </c>
      <c r="K333" s="111">
        <f t="shared" si="158"/>
        <v>3.1228071882322821</v>
      </c>
      <c r="L333" s="111">
        <f t="shared" si="158"/>
        <v>3.2161887982583686</v>
      </c>
      <c r="M333" s="111">
        <f t="shared" si="158"/>
        <v>3.3277243321959999</v>
      </c>
      <c r="N333" s="111">
        <f t="shared" si="158"/>
        <v>3.4625871682298897</v>
      </c>
      <c r="O333" s="111">
        <f t="shared" si="158"/>
        <v>3.6236373971660205</v>
      </c>
      <c r="P333" s="111">
        <f t="shared" si="158"/>
        <v>3.798292902537955</v>
      </c>
      <c r="Q333" s="111">
        <f t="shared" si="158"/>
        <v>3.948388977087677</v>
      </c>
      <c r="R333" s="111">
        <f t="shared" ref="R333:V333" si="159">IF(R314=0,"",R314/R295)</f>
        <v>4.0425529827174955</v>
      </c>
      <c r="S333" s="111">
        <f t="shared" si="159"/>
        <v>4.117502907802379</v>
      </c>
      <c r="T333" s="111">
        <f t="shared" si="159"/>
        <v>4.1801264233407771</v>
      </c>
      <c r="U333" s="111">
        <f t="shared" si="159"/>
        <v>4.2371371001856035</v>
      </c>
      <c r="V333" s="111">
        <f t="shared" si="159"/>
        <v>4.2952657217728003</v>
      </c>
      <c r="W333" s="111">
        <f t="shared" ref="W333" si="160">IF(W314=0,"",W314/W295)</f>
        <v>4.3521744542800276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0.81654649374737087</v>
      </c>
      <c r="D334" s="124">
        <f t="shared" si="161"/>
        <v>0.81991358773769407</v>
      </c>
      <c r="E334" s="124">
        <f t="shared" si="161"/>
        <v>0.8438674157981404</v>
      </c>
      <c r="F334" s="124">
        <f t="shared" si="161"/>
        <v>0.8129391457994255</v>
      </c>
      <c r="G334" s="124">
        <f t="shared" si="161"/>
        <v>0.83097693178246179</v>
      </c>
      <c r="H334" s="124">
        <f t="shared" si="161"/>
        <v>0.83478249480665689</v>
      </c>
      <c r="I334" s="124">
        <f t="shared" si="161"/>
        <v>0.86533976639313315</v>
      </c>
      <c r="J334" s="124">
        <f t="shared" si="161"/>
        <v>0.87931167898351736</v>
      </c>
      <c r="K334" s="124">
        <f t="shared" si="161"/>
        <v>0.88322525676682162</v>
      </c>
      <c r="L334" s="124">
        <f t="shared" si="161"/>
        <v>0.86486636954227902</v>
      </c>
      <c r="M334" s="124">
        <f t="shared" si="161"/>
        <v>0.88308459566092024</v>
      </c>
      <c r="N334" s="124">
        <f t="shared" si="161"/>
        <v>0.86619089926122916</v>
      </c>
      <c r="O334" s="124">
        <f t="shared" si="161"/>
        <v>0.88674784388794947</v>
      </c>
      <c r="P334" s="124">
        <f t="shared" si="161"/>
        <v>0.90450162144565227</v>
      </c>
      <c r="Q334" s="124">
        <f t="shared" si="161"/>
        <v>0.91605269917072096</v>
      </c>
      <c r="R334" s="124">
        <f t="shared" ref="R334:V334" si="162">IF(R315=0,"",R315/R296)</f>
        <v>0.91233389130338494</v>
      </c>
      <c r="S334" s="124">
        <f t="shared" si="162"/>
        <v>0.90821900992109794</v>
      </c>
      <c r="T334" s="124">
        <f t="shared" si="162"/>
        <v>0.91603057963203904</v>
      </c>
      <c r="U334" s="124">
        <f t="shared" si="162"/>
        <v>0.92702090301305451</v>
      </c>
      <c r="V334" s="124">
        <f t="shared" si="162"/>
        <v>0.92577428072946366</v>
      </c>
      <c r="W334" s="124">
        <f t="shared" ref="W334" si="163">IF(W315=0,"",W315/W296)</f>
        <v>0.94632799419949587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0.90065205152084016</v>
      </c>
      <c r="D335" s="111">
        <f t="shared" si="164"/>
        <v>0.90202780858186171</v>
      </c>
      <c r="E335" s="111">
        <f t="shared" si="164"/>
        <v>0.9034407074942985</v>
      </c>
      <c r="F335" s="111">
        <f t="shared" si="164"/>
        <v>0.90485867120465557</v>
      </c>
      <c r="G335" s="111">
        <f t="shared" si="164"/>
        <v>0.90631084037551801</v>
      </c>
      <c r="H335" s="111">
        <f t="shared" si="164"/>
        <v>0.90779364856076705</v>
      </c>
      <c r="I335" s="111">
        <f t="shared" si="164"/>
        <v>0.90931427602051496</v>
      </c>
      <c r="J335" s="111">
        <f t="shared" si="164"/>
        <v>0.91090213774603901</v>
      </c>
      <c r="K335" s="111">
        <f t="shared" si="164"/>
        <v>0.91258224421698708</v>
      </c>
      <c r="L335" s="111">
        <f t="shared" si="164"/>
        <v>0.91436128676204287</v>
      </c>
      <c r="M335" s="111">
        <f t="shared" si="164"/>
        <v>0.91682459326309806</v>
      </c>
      <c r="N335" s="111">
        <f t="shared" si="164"/>
        <v>0.92015722971215264</v>
      </c>
      <c r="O335" s="111">
        <f t="shared" si="164"/>
        <v>0.92452142893936884</v>
      </c>
      <c r="P335" s="111">
        <f t="shared" si="164"/>
        <v>0.92960853109091257</v>
      </c>
      <c r="Q335" s="111">
        <f t="shared" si="164"/>
        <v>0.93440809525188284</v>
      </c>
      <c r="R335" s="111">
        <f t="shared" ref="R335:V335" si="165">IF(R316=0,"",R316/R297)</f>
        <v>0.93808584107881698</v>
      </c>
      <c r="S335" s="111">
        <f t="shared" si="165"/>
        <v>0.94166367296588926</v>
      </c>
      <c r="T335" s="111">
        <f t="shared" si="165"/>
        <v>0.94511768537451679</v>
      </c>
      <c r="U335" s="111">
        <f t="shared" si="165"/>
        <v>0.94842397276612822</v>
      </c>
      <c r="V335" s="111">
        <f t="shared" si="165"/>
        <v>0.95155862960214777</v>
      </c>
      <c r="W335" s="111">
        <f t="shared" ref="W335" si="166">IF(W316=0,"",W316/W297)</f>
        <v>0.95444625273806016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0.95637914722554807</v>
      </c>
      <c r="D336" s="111">
        <f t="shared" si="167"/>
        <v>0.95579895288201089</v>
      </c>
      <c r="E336" s="111">
        <f t="shared" si="167"/>
        <v>0.95655158306192656</v>
      </c>
      <c r="F336" s="111">
        <f t="shared" si="167"/>
        <v>0.95436224257056801</v>
      </c>
      <c r="G336" s="111">
        <f t="shared" si="167"/>
        <v>0.955755390472808</v>
      </c>
      <c r="H336" s="111">
        <f t="shared" si="167"/>
        <v>0.95690424724006951</v>
      </c>
      <c r="I336" s="111">
        <f t="shared" si="167"/>
        <v>0.95321276020357804</v>
      </c>
      <c r="J336" s="111">
        <f t="shared" si="167"/>
        <v>0.95831683941065171</v>
      </c>
      <c r="K336" s="111">
        <f t="shared" si="167"/>
        <v>0.95859791687862039</v>
      </c>
      <c r="L336" s="111">
        <f t="shared" si="167"/>
        <v>0.95974811000146143</v>
      </c>
      <c r="M336" s="111">
        <f t="shared" si="167"/>
        <v>0.95944721275788081</v>
      </c>
      <c r="N336" s="111">
        <f t="shared" si="167"/>
        <v>0.96096038660103489</v>
      </c>
      <c r="O336" s="111">
        <f t="shared" si="167"/>
        <v>0.96159767385931327</v>
      </c>
      <c r="P336" s="111">
        <f t="shared" si="167"/>
        <v>0.96793875133348606</v>
      </c>
      <c r="Q336" s="111">
        <f t="shared" si="167"/>
        <v>0.97054527745541985</v>
      </c>
      <c r="R336" s="111">
        <f t="shared" ref="R336:V336" si="168">IF(R317=0,"",R317/R298)</f>
        <v>0.97183778246639652</v>
      </c>
      <c r="S336" s="111">
        <f t="shared" si="168"/>
        <v>0.97188507302085592</v>
      </c>
      <c r="T336" s="111" t="str">
        <f t="shared" si="168"/>
        <v/>
      </c>
      <c r="U336" s="111">
        <f t="shared" si="168"/>
        <v>0.97696889790269792</v>
      </c>
      <c r="V336" s="111">
        <f t="shared" si="168"/>
        <v>0.97967823706007007</v>
      </c>
      <c r="W336" s="111">
        <f t="shared" ref="W336" si="169">IF(W317=0,"",W317/W298)</f>
        <v>0.97877016881194312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0.90065205152084016</v>
      </c>
      <c r="D337" s="112">
        <f t="shared" si="170"/>
        <v>0.90202780858186171</v>
      </c>
      <c r="E337" s="112">
        <f t="shared" si="170"/>
        <v>0.9034407074942985</v>
      </c>
      <c r="F337" s="112">
        <f t="shared" si="170"/>
        <v>0.90485867120465557</v>
      </c>
      <c r="G337" s="112">
        <f t="shared" si="170"/>
        <v>0.9063108403755179</v>
      </c>
      <c r="H337" s="112">
        <f t="shared" si="170"/>
        <v>0.90779364856076705</v>
      </c>
      <c r="I337" s="112">
        <f t="shared" si="170"/>
        <v>0.90931427602051496</v>
      </c>
      <c r="J337" s="112">
        <f t="shared" si="170"/>
        <v>0.91090213774603901</v>
      </c>
      <c r="K337" s="112">
        <f t="shared" si="170"/>
        <v>0.91258224421698697</v>
      </c>
      <c r="L337" s="112">
        <f t="shared" si="170"/>
        <v>0.91436128676204287</v>
      </c>
      <c r="M337" s="112">
        <f t="shared" si="170"/>
        <v>0.91682459326309806</v>
      </c>
      <c r="N337" s="112">
        <f t="shared" si="170"/>
        <v>0.92015722971215252</v>
      </c>
      <c r="O337" s="112">
        <f t="shared" si="170"/>
        <v>0.92452142893936895</v>
      </c>
      <c r="P337" s="112">
        <f t="shared" si="170"/>
        <v>0.92960853109091246</v>
      </c>
      <c r="Q337" s="112">
        <f t="shared" si="170"/>
        <v>0.93440809525188273</v>
      </c>
      <c r="R337" s="112">
        <f t="shared" ref="R337:V337" si="171">IF(R318=0,"",R318/R299)</f>
        <v>0.93808584107881698</v>
      </c>
      <c r="S337" s="112">
        <f t="shared" si="171"/>
        <v>0.94166367296588938</v>
      </c>
      <c r="T337" s="112" t="str">
        <f t="shared" si="171"/>
        <v/>
      </c>
      <c r="U337" s="112">
        <f t="shared" si="171"/>
        <v>0.94842397276612811</v>
      </c>
      <c r="V337" s="112">
        <f t="shared" si="171"/>
        <v>0.95155862960214777</v>
      </c>
      <c r="W337" s="112">
        <f t="shared" ref="W337" si="172">IF(W318=0,"",W318/W299)</f>
        <v>0.95444625273806016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0.77625627360508975</v>
      </c>
      <c r="D339" s="112">
        <f t="shared" si="176"/>
        <v>0.77728714299572677</v>
      </c>
      <c r="E339" s="112">
        <f t="shared" si="176"/>
        <v>0.77839730082130376</v>
      </c>
      <c r="F339" s="112">
        <f t="shared" si="176"/>
        <v>0.77951812272683929</v>
      </c>
      <c r="G339" s="112">
        <f t="shared" si="176"/>
        <v>0.78071260017044242</v>
      </c>
      <c r="H339" s="112">
        <f t="shared" si="176"/>
        <v>0.78197367265657802</v>
      </c>
      <c r="I339" s="112">
        <f t="shared" si="176"/>
        <v>0.78331774592973724</v>
      </c>
      <c r="J339" s="112">
        <f t="shared" si="176"/>
        <v>0.78481048956675137</v>
      </c>
      <c r="K339" s="112">
        <f t="shared" si="176"/>
        <v>0.78651009996613286</v>
      </c>
      <c r="L339" s="112">
        <f t="shared" si="176"/>
        <v>0.78843694512547491</v>
      </c>
      <c r="M339" s="112">
        <f t="shared" si="176"/>
        <v>0.79192615878362294</v>
      </c>
      <c r="N339" s="112">
        <f t="shared" si="176"/>
        <v>0.79756437864609031</v>
      </c>
      <c r="O339" s="112">
        <f t="shared" si="176"/>
        <v>0.80610389913358227</v>
      </c>
      <c r="P339" s="112">
        <f t="shared" si="176"/>
        <v>0.81721271906665649</v>
      </c>
      <c r="Q339" s="112">
        <f t="shared" si="176"/>
        <v>0.82811314311122963</v>
      </c>
      <c r="R339" s="112">
        <f t="shared" ref="R339:V339" si="177">IF(R320=0,"",R320/R301)</f>
        <v>0.83592717396286853</v>
      </c>
      <c r="S339" s="112">
        <f t="shared" si="177"/>
        <v>0.84366417033693031</v>
      </c>
      <c r="T339" s="112">
        <f t="shared" si="177"/>
        <v>0.85116190179147466</v>
      </c>
      <c r="U339" s="112">
        <f t="shared" si="177"/>
        <v>0.85820505844539963</v>
      </c>
      <c r="V339" s="112">
        <f t="shared" si="177"/>
        <v>0.86446331183166114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0.893604883903937</v>
      </c>
      <c r="D340" s="113">
        <f t="shared" si="179"/>
        <v>0.89130078254409484</v>
      </c>
      <c r="E340" s="113">
        <f t="shared" si="179"/>
        <v>0.89198427052230156</v>
      </c>
      <c r="F340" s="113">
        <f t="shared" si="179"/>
        <v>0.88605942253880254</v>
      </c>
      <c r="G340" s="113">
        <f t="shared" si="179"/>
        <v>0.88843296478210432</v>
      </c>
      <c r="H340" s="113">
        <f t="shared" si="179"/>
        <v>0.89011210590744583</v>
      </c>
      <c r="I340" s="113">
        <f t="shared" si="179"/>
        <v>0.88003663448720171</v>
      </c>
      <c r="J340" s="113">
        <f t="shared" si="179"/>
        <v>0.89146103317614023</v>
      </c>
      <c r="K340" s="113">
        <f t="shared" si="179"/>
        <v>0.89103130942354303</v>
      </c>
      <c r="L340" s="113">
        <f t="shared" si="179"/>
        <v>0.89294424875425515</v>
      </c>
      <c r="M340" s="113">
        <f t="shared" si="179"/>
        <v>0.89060458207292903</v>
      </c>
      <c r="N340" s="113">
        <f t="shared" si="179"/>
        <v>0.89352610208102912</v>
      </c>
      <c r="O340" s="113">
        <f t="shared" si="179"/>
        <v>0.89431880245426609</v>
      </c>
      <c r="P340" s="113">
        <f t="shared" si="179"/>
        <v>0.9116851802367788</v>
      </c>
      <c r="Q340" s="113">
        <f t="shared" si="179"/>
        <v>0.91782164307897984</v>
      </c>
      <c r="R340" s="113">
        <f t="shared" ref="R340:V340" si="180">IF(R321=0,"",R321/R302)</f>
        <v>0.92095802885512723</v>
      </c>
      <c r="S340" s="113">
        <f t="shared" si="180"/>
        <v>0.92042761336534062</v>
      </c>
      <c r="T340" s="113">
        <f t="shared" si="180"/>
        <v>0.93045914818842457</v>
      </c>
      <c r="U340" s="113">
        <f t="shared" si="180"/>
        <v>0.93348274914468143</v>
      </c>
      <c r="V340" s="113">
        <f t="shared" si="180"/>
        <v>0.94047372259716133</v>
      </c>
      <c r="W340" s="113">
        <f t="shared" ref="W340" si="181">IF(W321=0,"",W321/W302)</f>
        <v>0.93695811667524231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0.77625627360508975</v>
      </c>
      <c r="D341" s="111">
        <f t="shared" si="182"/>
        <v>0.77728714299572677</v>
      </c>
      <c r="E341" s="111">
        <f t="shared" si="182"/>
        <v>0.77839730082130376</v>
      </c>
      <c r="F341" s="111">
        <f t="shared" si="182"/>
        <v>0.77951812272683929</v>
      </c>
      <c r="G341" s="111">
        <f t="shared" si="182"/>
        <v>0.78071260017044242</v>
      </c>
      <c r="H341" s="111">
        <f t="shared" si="182"/>
        <v>0.78197367265657802</v>
      </c>
      <c r="I341" s="111">
        <f t="shared" si="182"/>
        <v>0.78331774592973724</v>
      </c>
      <c r="J341" s="111">
        <f t="shared" si="182"/>
        <v>0.78481048956675126</v>
      </c>
      <c r="K341" s="111">
        <f t="shared" si="182"/>
        <v>0.78651009996613297</v>
      </c>
      <c r="L341" s="111">
        <f t="shared" si="182"/>
        <v>0.78843694512547491</v>
      </c>
      <c r="M341" s="111">
        <f t="shared" si="182"/>
        <v>0.79192615878362294</v>
      </c>
      <c r="N341" s="111">
        <f t="shared" si="182"/>
        <v>0.79756437864609031</v>
      </c>
      <c r="O341" s="111">
        <f t="shared" si="182"/>
        <v>0.80610389913358227</v>
      </c>
      <c r="P341" s="111">
        <f t="shared" si="182"/>
        <v>0.81721271906665649</v>
      </c>
      <c r="Q341" s="111">
        <f t="shared" si="182"/>
        <v>0.82811314311122963</v>
      </c>
      <c r="R341" s="111">
        <f t="shared" ref="R341:V341" si="183">IF(R322=0,"",R322/R303)</f>
        <v>0.83592717396286864</v>
      </c>
      <c r="S341" s="111">
        <f t="shared" si="183"/>
        <v>0.84366417033693031</v>
      </c>
      <c r="T341" s="111">
        <f t="shared" si="183"/>
        <v>0.85116190179147466</v>
      </c>
      <c r="U341" s="111">
        <f t="shared" si="183"/>
        <v>0.85820505844539974</v>
      </c>
      <c r="V341" s="111">
        <f t="shared" si="183"/>
        <v>0.86446331183166125</v>
      </c>
      <c r="W341" s="111">
        <f t="shared" ref="W341" si="184">IF(W322=0,"",W322/W303)</f>
        <v>0.86938976711328297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0.77560244913429854</v>
      </c>
      <c r="D343" s="124">
        <f t="shared" si="188"/>
        <v>0.77690942615596315</v>
      </c>
      <c r="E343" s="124">
        <f t="shared" si="188"/>
        <v>0.77826473202001623</v>
      </c>
      <c r="F343" s="124">
        <f t="shared" si="188"/>
        <v>0.77962662818075856</v>
      </c>
      <c r="G343" s="124">
        <f t="shared" si="188"/>
        <v>0.78103303236268384</v>
      </c>
      <c r="H343" s="124">
        <f t="shared" si="188"/>
        <v>0.78247930391903431</v>
      </c>
      <c r="I343" s="124">
        <f t="shared" si="188"/>
        <v>0.78397478577823299</v>
      </c>
      <c r="J343" s="124">
        <f t="shared" si="188"/>
        <v>0.78555775262027328</v>
      </c>
      <c r="K343" s="124">
        <f t="shared" si="188"/>
        <v>0.78726074799058698</v>
      </c>
      <c r="L343" s="124">
        <f t="shared" si="188"/>
        <v>0.78909247862179499</v>
      </c>
      <c r="M343" s="124">
        <f t="shared" si="188"/>
        <v>0.79158460725550395</v>
      </c>
      <c r="N343" s="124">
        <f t="shared" si="188"/>
        <v>0.79488788882673578</v>
      </c>
      <c r="O343" s="124">
        <f t="shared" si="188"/>
        <v>0.79936888082037838</v>
      </c>
      <c r="P343" s="124">
        <f t="shared" si="188"/>
        <v>0.80522010253588128</v>
      </c>
      <c r="Q343" s="124">
        <f t="shared" si="188"/>
        <v>0.8127615477518576</v>
      </c>
      <c r="R343" s="124">
        <f t="shared" ref="R343:V343" si="189">IF(R324=0,"",R324/R305)</f>
        <v>0.82302052111649326</v>
      </c>
      <c r="S343" s="124">
        <f t="shared" si="189"/>
        <v>0.83582467941454286</v>
      </c>
      <c r="T343" s="124">
        <f t="shared" si="189"/>
        <v>0.84959122619980154</v>
      </c>
      <c r="U343" s="124">
        <f t="shared" si="189"/>
        <v>0.8627373650261031</v>
      </c>
      <c r="V343" s="124">
        <f t="shared" si="189"/>
        <v>0.87368029944726444</v>
      </c>
      <c r="W343" s="124">
        <f t="shared" ref="W343" si="190">IF(W324=0,"",W324/W305)</f>
        <v>0.88186404411964792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0.77560244913429854</v>
      </c>
      <c r="D345" s="45">
        <f t="shared" si="194"/>
        <v>0.77690942615596315</v>
      </c>
      <c r="E345" s="45">
        <f t="shared" si="194"/>
        <v>0.77826473202001623</v>
      </c>
      <c r="F345" s="45">
        <f t="shared" si="194"/>
        <v>0.77962662818075856</v>
      </c>
      <c r="G345" s="45">
        <f t="shared" si="194"/>
        <v>0.78103303236268384</v>
      </c>
      <c r="H345" s="45">
        <f t="shared" si="194"/>
        <v>0.78247930391903431</v>
      </c>
      <c r="I345" s="45">
        <f t="shared" si="194"/>
        <v>0.78397478577823299</v>
      </c>
      <c r="J345" s="45">
        <f t="shared" si="194"/>
        <v>0.78555775262027328</v>
      </c>
      <c r="K345" s="45">
        <f t="shared" si="194"/>
        <v>0.78726074799058698</v>
      </c>
      <c r="L345" s="45">
        <f t="shared" si="194"/>
        <v>0.78909247862179499</v>
      </c>
      <c r="M345" s="45">
        <f t="shared" si="194"/>
        <v>0.79158460725550395</v>
      </c>
      <c r="N345" s="45">
        <f t="shared" si="194"/>
        <v>0.79488788882673578</v>
      </c>
      <c r="O345" s="45">
        <f t="shared" si="194"/>
        <v>0.79936888082037838</v>
      </c>
      <c r="P345" s="45">
        <f t="shared" si="194"/>
        <v>0.80522010253588128</v>
      </c>
      <c r="Q345" s="45">
        <f t="shared" si="194"/>
        <v>0.8127615477518576</v>
      </c>
      <c r="R345" s="45">
        <f t="shared" ref="R345:V345" si="195">IF(R326=0,"",R326/R307)</f>
        <v>0.82302052111649326</v>
      </c>
      <c r="S345" s="45">
        <f t="shared" si="195"/>
        <v>0.83582467941454286</v>
      </c>
      <c r="T345" s="45">
        <f t="shared" si="195"/>
        <v>0.84959122619980154</v>
      </c>
      <c r="U345" s="45">
        <f t="shared" si="195"/>
        <v>0.8627373650261031</v>
      </c>
      <c r="V345" s="45">
        <f t="shared" si="195"/>
        <v>0.87368029944726444</v>
      </c>
      <c r="W345" s="45">
        <f t="shared" ref="W345" si="196">IF(W326=0,"",W326/W307)</f>
        <v>0.88186404411964792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14842.879457635625</v>
      </c>
      <c r="D366" s="117">
        <f t="shared" si="204"/>
        <v>14053.811020253635</v>
      </c>
      <c r="E366" s="117">
        <f t="shared" si="204"/>
        <v>12799.002911514734</v>
      </c>
      <c r="F366" s="117">
        <f t="shared" si="204"/>
        <v>13990.069459675886</v>
      </c>
      <c r="G366" s="117">
        <f t="shared" si="204"/>
        <v>13380.565849226792</v>
      </c>
      <c r="H366" s="117">
        <f t="shared" si="204"/>
        <v>11138.357708573956</v>
      </c>
      <c r="I366" s="117">
        <f t="shared" si="204"/>
        <v>10487.192514177736</v>
      </c>
      <c r="J366" s="117">
        <f t="shared" si="204"/>
        <v>9685.3574848795524</v>
      </c>
      <c r="K366" s="117">
        <f t="shared" si="204"/>
        <v>11145.283523233371</v>
      </c>
      <c r="L366" s="117">
        <f t="shared" si="204"/>
        <v>12950.352984451938</v>
      </c>
      <c r="M366" s="117">
        <f t="shared" si="204"/>
        <v>12361.801980812616</v>
      </c>
      <c r="N366" s="117">
        <f t="shared" si="204"/>
        <v>10752.091599116087</v>
      </c>
      <c r="O366" s="117">
        <f t="shared" si="204"/>
        <v>13767.483355898032</v>
      </c>
      <c r="P366" s="117">
        <f t="shared" si="204"/>
        <v>10888.666435099538</v>
      </c>
      <c r="Q366" s="117">
        <f t="shared" si="204"/>
        <v>10761.471042802121</v>
      </c>
      <c r="R366" s="117">
        <f t="shared" ref="R366:V366" si="205">R367+R370+R372+R381</f>
        <v>8959.2194006947902</v>
      </c>
      <c r="S366" s="117">
        <f t="shared" si="205"/>
        <v>8510.686750083365</v>
      </c>
      <c r="T366" s="117">
        <f t="shared" si="205"/>
        <v>7705.2981442937626</v>
      </c>
      <c r="U366" s="117">
        <f t="shared" si="205"/>
        <v>8528.1145745255071</v>
      </c>
      <c r="V366" s="117">
        <f t="shared" si="205"/>
        <v>8950.782404617039</v>
      </c>
      <c r="W366" s="117">
        <f t="shared" ref="W366" si="206">W367+W370+W372+W381</f>
        <v>7696.8794017760856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12061.422295400977</v>
      </c>
      <c r="D367" s="122">
        <f t="shared" si="207"/>
        <v>11166.338864960311</v>
      </c>
      <c r="E367" s="122">
        <f t="shared" si="207"/>
        <v>9900.2257208763422</v>
      </c>
      <c r="F367" s="122">
        <f t="shared" si="207"/>
        <v>10931.904003167487</v>
      </c>
      <c r="G367" s="122">
        <f t="shared" si="207"/>
        <v>10346.154048368917</v>
      </c>
      <c r="H367" s="122">
        <f t="shared" si="207"/>
        <v>8163.0446877273753</v>
      </c>
      <c r="I367" s="122">
        <f t="shared" si="207"/>
        <v>7501.4855273658222</v>
      </c>
      <c r="J367" s="122">
        <f t="shared" si="207"/>
        <v>6934.4567148023471</v>
      </c>
      <c r="K367" s="122">
        <f t="shared" si="207"/>
        <v>8371.3063271674182</v>
      </c>
      <c r="L367" s="122">
        <f t="shared" si="207"/>
        <v>10054.268040681345</v>
      </c>
      <c r="M367" s="122">
        <f t="shared" si="207"/>
        <v>9459.9323580861146</v>
      </c>
      <c r="N367" s="122">
        <f t="shared" si="207"/>
        <v>7954.4163179354327</v>
      </c>
      <c r="O367" s="122">
        <f t="shared" si="207"/>
        <v>11085.920407097994</v>
      </c>
      <c r="P367" s="122">
        <f t="shared" si="207"/>
        <v>8433.0057994505369</v>
      </c>
      <c r="Q367" s="122">
        <f t="shared" si="207"/>
        <v>8319.1657323698455</v>
      </c>
      <c r="R367" s="122">
        <f t="shared" ref="R367:V367" si="208">SUM(R368:R369)</f>
        <v>6526.1402574747381</v>
      </c>
      <c r="S367" s="122">
        <f t="shared" si="208"/>
        <v>5897.8913076492981</v>
      </c>
      <c r="T367" s="122">
        <f t="shared" si="208"/>
        <v>5132.7146862070995</v>
      </c>
      <c r="U367" s="122">
        <f t="shared" si="208"/>
        <v>6018.113251367422</v>
      </c>
      <c r="V367" s="122">
        <f t="shared" si="208"/>
        <v>6487.4244622903325</v>
      </c>
      <c r="W367" s="122">
        <f t="shared" ref="W367" si="209">SUM(W368:W369)</f>
        <v>5118.4321769054277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12009.565699541139</v>
      </c>
      <c r="D368" s="98">
        <v>11119.061519100747</v>
      </c>
      <c r="E368" s="98">
        <v>9859.2964749777802</v>
      </c>
      <c r="F368" s="98">
        <v>10887.040606352224</v>
      </c>
      <c r="G368" s="98">
        <v>10304.148006487796</v>
      </c>
      <c r="H368" s="98">
        <v>8130.6299908423462</v>
      </c>
      <c r="I368" s="98">
        <v>7472.2014343002811</v>
      </c>
      <c r="J368" s="98">
        <v>6907.6133552587589</v>
      </c>
      <c r="K368" s="98">
        <v>8339.2619701325748</v>
      </c>
      <c r="L368" s="98">
        <v>10016.258498007377</v>
      </c>
      <c r="M368" s="98">
        <v>9424.7022363640208</v>
      </c>
      <c r="N368" s="98">
        <v>7924.9275733358281</v>
      </c>
      <c r="O368" s="98">
        <v>11044.857188196802</v>
      </c>
      <c r="P368" s="98">
        <v>8401.6613799402421</v>
      </c>
      <c r="Q368" s="98">
        <v>8288.1786134503218</v>
      </c>
      <c r="R368" s="98">
        <v>6502.0755383629648</v>
      </c>
      <c r="S368" s="98">
        <v>5876.30706670775</v>
      </c>
      <c r="T368" s="98">
        <v>5113.9500853419877</v>
      </c>
      <c r="U368" s="98">
        <v>5996.3581018650866</v>
      </c>
      <c r="V368" s="98">
        <v>6463.939544072201</v>
      </c>
      <c r="W368" s="98">
        <v>5100.0273009933799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51.856595859838087</v>
      </c>
      <c r="D369" s="98">
        <v>47.277345859564456</v>
      </c>
      <c r="E369" s="98">
        <v>40.929245898561994</v>
      </c>
      <c r="F369" s="98">
        <v>44.863396815262746</v>
      </c>
      <c r="G369" s="98">
        <v>42.006041881120822</v>
      </c>
      <c r="H369" s="98">
        <v>32.414696885028668</v>
      </c>
      <c r="I369" s="98">
        <v>29.284093065541118</v>
      </c>
      <c r="J369" s="98">
        <v>26.843359543587795</v>
      </c>
      <c r="K369" s="98">
        <v>32.04435703484279</v>
      </c>
      <c r="L369" s="98">
        <v>38.009542673967516</v>
      </c>
      <c r="M369" s="98">
        <v>35.230121722093529</v>
      </c>
      <c r="N369" s="98">
        <v>29.488744599604868</v>
      </c>
      <c r="O369" s="98">
        <v>41.063218901192094</v>
      </c>
      <c r="P369" s="98">
        <v>31.344419510294927</v>
      </c>
      <c r="Q369" s="98">
        <v>30.987118919524157</v>
      </c>
      <c r="R369" s="98">
        <v>24.064719111772913</v>
      </c>
      <c r="S369" s="98">
        <v>21.58424094154849</v>
      </c>
      <c r="T369" s="98">
        <v>18.764600865111529</v>
      </c>
      <c r="U369" s="98">
        <v>21.755149502335321</v>
      </c>
      <c r="V369" s="98">
        <v>23.48491821813117</v>
      </c>
      <c r="W369" s="98">
        <v>18.404875912048006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1.1780403283430074</v>
      </c>
      <c r="D370" s="122">
        <f t="shared" si="210"/>
        <v>0.77461731393086342</v>
      </c>
      <c r="E370" s="122">
        <f t="shared" si="210"/>
        <v>24.858912767685464</v>
      </c>
      <c r="F370" s="122">
        <f t="shared" si="210"/>
        <v>28.685283483724284</v>
      </c>
      <c r="G370" s="122">
        <f t="shared" si="210"/>
        <v>29.467781371357539</v>
      </c>
      <c r="H370" s="122">
        <f t="shared" si="210"/>
        <v>56.598402697587105</v>
      </c>
      <c r="I370" s="122">
        <f t="shared" si="210"/>
        <v>35.619445081016657</v>
      </c>
      <c r="J370" s="122">
        <f t="shared" si="210"/>
        <v>29.318601910596556</v>
      </c>
      <c r="K370" s="122">
        <f t="shared" si="210"/>
        <v>27.065748912880956</v>
      </c>
      <c r="L370" s="122">
        <f t="shared" si="210"/>
        <v>35.194176195523823</v>
      </c>
      <c r="M370" s="122">
        <f t="shared" si="210"/>
        <v>31.187945503076492</v>
      </c>
      <c r="N370" s="122">
        <f t="shared" si="210"/>
        <v>26.15863860536604</v>
      </c>
      <c r="O370" s="122">
        <f t="shared" si="210"/>
        <v>23.500903039919766</v>
      </c>
      <c r="P370" s="122">
        <f t="shared" si="210"/>
        <v>8.398459718128727</v>
      </c>
      <c r="Q370" s="122">
        <f t="shared" si="210"/>
        <v>7.1195406694479271</v>
      </c>
      <c r="R370" s="122">
        <f t="shared" si="210"/>
        <v>3.3082596533875557</v>
      </c>
      <c r="S370" s="122">
        <f t="shared" si="210"/>
        <v>6.0279350162173557</v>
      </c>
      <c r="T370" s="122">
        <f t="shared" si="210"/>
        <v>6.1583516688297433</v>
      </c>
      <c r="U370" s="122">
        <f t="shared" si="210"/>
        <v>8.0944597938654503</v>
      </c>
      <c r="V370" s="122">
        <f t="shared" si="210"/>
        <v>14.084240370026444</v>
      </c>
      <c r="W370" s="122">
        <f t="shared" si="210"/>
        <v>8.4662300315792898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1.1780403283430074</v>
      </c>
      <c r="D371" s="98">
        <f>RES_hhdet_in_fech!D129</f>
        <v>0.77461731393086342</v>
      </c>
      <c r="E371" s="98">
        <f>RES_hhdet_in_fech!E129</f>
        <v>24.858912767685464</v>
      </c>
      <c r="F371" s="98">
        <f>RES_hhdet_in_fech!F129</f>
        <v>28.685283483724284</v>
      </c>
      <c r="G371" s="98">
        <f>RES_hhdet_in_fech!G129</f>
        <v>29.467781371357539</v>
      </c>
      <c r="H371" s="98">
        <f>RES_hhdet_in_fech!H129</f>
        <v>56.598402697587105</v>
      </c>
      <c r="I371" s="98">
        <f>RES_hhdet_in_fech!I129</f>
        <v>35.619445081016657</v>
      </c>
      <c r="J371" s="98">
        <f>RES_hhdet_in_fech!J129</f>
        <v>29.318601910596556</v>
      </c>
      <c r="K371" s="98">
        <f>RES_hhdet_in_fech!K129</f>
        <v>27.065748912880956</v>
      </c>
      <c r="L371" s="98">
        <f>RES_hhdet_in_fech!L129</f>
        <v>35.194176195523823</v>
      </c>
      <c r="M371" s="98">
        <f>RES_hhdet_in_fech!M129</f>
        <v>31.187945503076492</v>
      </c>
      <c r="N371" s="98">
        <f>RES_hhdet_in_fech!N129</f>
        <v>26.15863860536604</v>
      </c>
      <c r="O371" s="98">
        <f>RES_hhdet_in_fech!O129</f>
        <v>23.500903039919766</v>
      </c>
      <c r="P371" s="98">
        <f>RES_hhdet_in_fech!P129</f>
        <v>8.398459718128727</v>
      </c>
      <c r="Q371" s="98">
        <f>RES_hhdet_in_fech!Q129</f>
        <v>7.1195406694479271</v>
      </c>
      <c r="R371" s="98">
        <f>RES_hhdet_in_fech!R129</f>
        <v>3.3082596533875557</v>
      </c>
      <c r="S371" s="98">
        <f>RES_hhdet_in_fech!S129</f>
        <v>6.0279350162173557</v>
      </c>
      <c r="T371" s="98">
        <f>RES_hhdet_in_fech!T129</f>
        <v>6.1583516688297433</v>
      </c>
      <c r="U371" s="98">
        <f>RES_hhdet_in_fech!U129</f>
        <v>8.0944597938654503</v>
      </c>
      <c r="V371" s="98">
        <f>RES_hhdet_in_fech!V129</f>
        <v>14.084240370026444</v>
      </c>
      <c r="W371" s="98">
        <f>RES_hhdet_in_fech!W129</f>
        <v>8.4662300315792898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1951.9602800544585</v>
      </c>
      <c r="D372" s="122">
        <v>2037.2044995713502</v>
      </c>
      <c r="E372" s="122">
        <v>2005.7969017208552</v>
      </c>
      <c r="F372" s="122">
        <v>2135.3050885671628</v>
      </c>
      <c r="G372" s="122">
        <v>2092.1114984585706</v>
      </c>
      <c r="H372" s="122">
        <v>2024.4552108884909</v>
      </c>
      <c r="I372" s="122">
        <v>2105.9588430260869</v>
      </c>
      <c r="J372" s="122">
        <v>1917.2111708663381</v>
      </c>
      <c r="K372" s="122">
        <v>1947.444702401348</v>
      </c>
      <c r="L372" s="122">
        <v>2042.783742112234</v>
      </c>
      <c r="M372" s="122">
        <v>2121.5971853848723</v>
      </c>
      <c r="N372" s="122">
        <v>2014.9704637419143</v>
      </c>
      <c r="O372" s="122">
        <v>1908.6427354536404</v>
      </c>
      <c r="P372" s="122">
        <v>1735.8227392643928</v>
      </c>
      <c r="Q372" s="122">
        <v>1758.9744544042758</v>
      </c>
      <c r="R372" s="122">
        <v>1784.9589811339224</v>
      </c>
      <c r="S372" s="122">
        <v>1924.7317799164614</v>
      </c>
      <c r="T372" s="122">
        <v>1925.7239894307418</v>
      </c>
      <c r="U372" s="122">
        <v>1869.2366282259454</v>
      </c>
      <c r="V372" s="122">
        <v>1835.1708435084113</v>
      </c>
      <c r="W372" s="122">
        <v>1928.5711627213964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1771.7583131733109</v>
      </c>
      <c r="D373" s="98">
        <v>1909.4105429814012</v>
      </c>
      <c r="E373" s="98">
        <v>1747.6625668705956</v>
      </c>
      <c r="F373" s="98">
        <v>1968.7013739356264</v>
      </c>
      <c r="G373" s="98">
        <v>2004.1650981746982</v>
      </c>
      <c r="H373" s="98">
        <v>1814.8887449203814</v>
      </c>
      <c r="I373" s="98">
        <v>1969.5271383668417</v>
      </c>
      <c r="J373" s="98">
        <v>1836.8031831550657</v>
      </c>
      <c r="K373" s="98">
        <v>1885.8329988162759</v>
      </c>
      <c r="L373" s="98">
        <v>1959.7752631630954</v>
      </c>
      <c r="M373" s="98">
        <v>2044.2567493455504</v>
      </c>
      <c r="N373" s="98">
        <v>1792.5422515048069</v>
      </c>
      <c r="O373" s="98">
        <v>1724.5522291870075</v>
      </c>
      <c r="P373" s="98">
        <v>1738.4474594002886</v>
      </c>
      <c r="Q373" s="98">
        <v>1724.2677885740734</v>
      </c>
      <c r="R373" s="98">
        <v>1780.5116668976229</v>
      </c>
      <c r="S373" s="98">
        <v>1911.9778026703225</v>
      </c>
      <c r="T373" s="98">
        <v>1727.5864905357198</v>
      </c>
      <c r="U373" s="98">
        <v>1841.8051415418772</v>
      </c>
      <c r="V373" s="98">
        <v>1753.3202028966293</v>
      </c>
      <c r="W373" s="98">
        <v>1933.581619239498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1668.5341872119352</v>
      </c>
      <c r="D374" s="98">
        <v>1802.0364843381108</v>
      </c>
      <c r="E374" s="98">
        <v>1650.709299360587</v>
      </c>
      <c r="F374" s="98">
        <v>1866.7178231982762</v>
      </c>
      <c r="G374" s="98">
        <v>1900.7080766837662</v>
      </c>
      <c r="H374" s="98">
        <v>1721.9794734830512</v>
      </c>
      <c r="I374" s="98">
        <v>1879.2683965863253</v>
      </c>
      <c r="J374" s="98">
        <v>1746.4556745012083</v>
      </c>
      <c r="K374" s="98">
        <v>1796.0764885582337</v>
      </c>
      <c r="L374" s="98">
        <v>1867.6195078993856</v>
      </c>
      <c r="M374" s="98">
        <v>1953.8390074493859</v>
      </c>
      <c r="N374" s="98">
        <v>1716.1276984777921</v>
      </c>
      <c r="O374" s="98">
        <v>1657.9032481722415</v>
      </c>
      <c r="P374" s="98">
        <v>1671.7675444536899</v>
      </c>
      <c r="Q374" s="98">
        <v>1662.7037785643174</v>
      </c>
      <c r="R374" s="98">
        <v>1721.8071094671991</v>
      </c>
      <c r="S374" s="98">
        <v>1855.3364198224319</v>
      </c>
      <c r="T374" s="98">
        <v>0</v>
      </c>
      <c r="U374" s="98">
        <v>1790.9399019288569</v>
      </c>
      <c r="V374" s="98">
        <v>1705.0403530097933</v>
      </c>
      <c r="W374" s="98">
        <v>1887.7055509935337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732.60580861193262</v>
      </c>
      <c r="D375" s="101">
        <v>813.00518442642283</v>
      </c>
      <c r="E375" s="101">
        <v>742.76337389214996</v>
      </c>
      <c r="F375" s="101">
        <v>895.43436362525097</v>
      </c>
      <c r="G375" s="101">
        <v>897.60743948521804</v>
      </c>
      <c r="H375" s="101">
        <v>804.82526950226054</v>
      </c>
      <c r="I375" s="101">
        <v>969.5658506603811</v>
      </c>
      <c r="J375" s="101">
        <v>817.05430973093928</v>
      </c>
      <c r="K375" s="101">
        <v>850.64306908338096</v>
      </c>
      <c r="L375" s="101">
        <v>877.81812860975049</v>
      </c>
      <c r="M375" s="101">
        <v>952.60871792401247</v>
      </c>
      <c r="N375" s="101">
        <v>839.11118878130992</v>
      </c>
      <c r="O375" s="101">
        <v>843.51545546445004</v>
      </c>
      <c r="P375" s="101">
        <v>761.4410636118655</v>
      </c>
      <c r="Q375" s="101">
        <v>746.65431137434427</v>
      </c>
      <c r="R375" s="101">
        <v>783.17960241450089</v>
      </c>
      <c r="S375" s="101">
        <v>894.17093288292961</v>
      </c>
      <c r="T375" s="101">
        <v>0</v>
      </c>
      <c r="U375" s="101">
        <v>799.73821063067362</v>
      </c>
      <c r="V375" s="101">
        <v>715.28583052670581</v>
      </c>
      <c r="W375" s="101">
        <v>879.74475403550025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935.92837860000282</v>
      </c>
      <c r="D376" s="104">
        <v>989.03129991168805</v>
      </c>
      <c r="E376" s="104">
        <v>907.94592546843705</v>
      </c>
      <c r="F376" s="104">
        <v>971.28345957302508</v>
      </c>
      <c r="G376" s="104">
        <v>1003.1006371985483</v>
      </c>
      <c r="H376" s="104">
        <v>917.1542039807905</v>
      </c>
      <c r="I376" s="104">
        <v>909.70254592594438</v>
      </c>
      <c r="J376" s="104">
        <v>929.40136477026897</v>
      </c>
      <c r="K376" s="104">
        <v>945.43341947485271</v>
      </c>
      <c r="L376" s="104">
        <v>989.80137928963472</v>
      </c>
      <c r="M376" s="104">
        <v>1001.2302895253735</v>
      </c>
      <c r="N376" s="104">
        <v>877.01650969648222</v>
      </c>
      <c r="O376" s="104">
        <v>814.38779270779139</v>
      </c>
      <c r="P376" s="104">
        <v>910.32648084182449</v>
      </c>
      <c r="Q376" s="104">
        <v>916.04946718997314</v>
      </c>
      <c r="R376" s="104">
        <v>938.62750705269843</v>
      </c>
      <c r="S376" s="104">
        <v>961.1654869395029</v>
      </c>
      <c r="T376" s="104">
        <v>0</v>
      </c>
      <c r="U376" s="104">
        <v>991.20169129818305</v>
      </c>
      <c r="V376" s="104">
        <v>989.75452248308738</v>
      </c>
      <c r="W376" s="104">
        <v>1007.9607969580333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2052.8842114382232</v>
      </c>
      <c r="D377" s="101">
        <v>2144.3550435602137</v>
      </c>
      <c r="E377" s="101">
        <v>2182.5843609624571</v>
      </c>
      <c r="F377" s="101">
        <v>2219.2999091187166</v>
      </c>
      <c r="G377" s="101">
        <v>2214.5904262413155</v>
      </c>
      <c r="H377" s="101">
        <v>2165.216088167545</v>
      </c>
      <c r="I377" s="101">
        <v>2350.6491317685541</v>
      </c>
      <c r="J377" s="101">
        <v>2168.4959644555556</v>
      </c>
      <c r="K377" s="101">
        <v>2185.2458749375201</v>
      </c>
      <c r="L377" s="101">
        <v>2217.8888706951066</v>
      </c>
      <c r="M377" s="101">
        <v>2364.5595240291018</v>
      </c>
      <c r="N377" s="101">
        <v>2230.857592935839</v>
      </c>
      <c r="O377" s="101">
        <v>2153.2821306905144</v>
      </c>
      <c r="P377" s="101">
        <v>1914.1787087002342</v>
      </c>
      <c r="Q377" s="101">
        <v>1941.6030023123706</v>
      </c>
      <c r="R377" s="101">
        <v>1929.0107969203689</v>
      </c>
      <c r="S377" s="101">
        <v>2051.27546224566</v>
      </c>
      <c r="T377" s="101">
        <v>2127.1155583956338</v>
      </c>
      <c r="U377" s="101">
        <v>2012.7416267961632</v>
      </c>
      <c r="V377" s="101">
        <v>1982.3244919345191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1784.0510717602258</v>
      </c>
      <c r="D378" s="104">
        <v>1871.3484363352381</v>
      </c>
      <c r="E378" s="104">
        <v>1907.0255944020973</v>
      </c>
      <c r="F378" s="104">
        <v>1954.0398197838263</v>
      </c>
      <c r="G378" s="104">
        <v>1947.4197647593523</v>
      </c>
      <c r="H378" s="104">
        <v>1902.8280274015665</v>
      </c>
      <c r="I378" s="104">
        <v>2092.7525015780807</v>
      </c>
      <c r="J378" s="104">
        <v>1909.7303927384212</v>
      </c>
      <c r="K378" s="104">
        <v>1929.8751235891914</v>
      </c>
      <c r="L378" s="104">
        <v>1958.8708577929817</v>
      </c>
      <c r="M378" s="104">
        <v>2103.445819144848</v>
      </c>
      <c r="N378" s="104">
        <v>1991.5473855365265</v>
      </c>
      <c r="O378" s="104">
        <v>1941.3925176494831</v>
      </c>
      <c r="P378" s="104">
        <v>1718.0961889572914</v>
      </c>
      <c r="Q378" s="104">
        <v>1755.8156960512706</v>
      </c>
      <c r="R378" s="104">
        <v>1755.0367753276312</v>
      </c>
      <c r="S378" s="104">
        <v>1883.317946581979</v>
      </c>
      <c r="T378" s="104">
        <v>1947.4964723162052</v>
      </c>
      <c r="U378" s="104">
        <v>1851.36894314095</v>
      </c>
      <c r="V378" s="104">
        <v>1820.6519164338808</v>
      </c>
      <c r="W378" s="104">
        <v>1924.0713319116242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848.35594704546315</v>
      </c>
      <c r="D379" s="98">
        <v>913.34695873920441</v>
      </c>
      <c r="E379" s="98">
        <v>929.54084708994787</v>
      </c>
      <c r="F379" s="98">
        <v>1009.808280852504</v>
      </c>
      <c r="G379" s="98">
        <v>990.79039492376489</v>
      </c>
      <c r="H379" s="98">
        <v>959.04823650993671</v>
      </c>
      <c r="I379" s="98">
        <v>1158.6257229594171</v>
      </c>
      <c r="J379" s="98">
        <v>963.24473866141443</v>
      </c>
      <c r="K379" s="98">
        <v>985.03941010901212</v>
      </c>
      <c r="L379" s="98">
        <v>991.23351853091276</v>
      </c>
      <c r="M379" s="98">
        <v>1105.8926635232874</v>
      </c>
      <c r="N379" s="98">
        <v>1047.4827088741229</v>
      </c>
      <c r="O379" s="98">
        <v>1058.1372459514957</v>
      </c>
      <c r="P379" s="98">
        <v>830.10893585627809</v>
      </c>
      <c r="Q379" s="98">
        <v>839.44782963250361</v>
      </c>
      <c r="R379" s="98">
        <v>845.48775994291066</v>
      </c>
      <c r="S379" s="98">
        <v>958.5781079384534</v>
      </c>
      <c r="T379" s="98">
        <v>909.91866474379458</v>
      </c>
      <c r="U379" s="98">
        <v>868.49341074154165</v>
      </c>
      <c r="V379" s="98">
        <v>799.61103149464145</v>
      </c>
      <c r="W379" s="98">
        <v>928.69507797363178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935.69512471476321</v>
      </c>
      <c r="D380" s="98">
        <v>958.00147759603419</v>
      </c>
      <c r="E380" s="98">
        <v>977.48474731214969</v>
      </c>
      <c r="F380" s="98">
        <v>944.23153893132201</v>
      </c>
      <c r="G380" s="98">
        <v>956.62936983558745</v>
      </c>
      <c r="H380" s="98">
        <v>943.77979089162977</v>
      </c>
      <c r="I380" s="98">
        <v>934.12677861866359</v>
      </c>
      <c r="J380" s="98">
        <v>946.48565407700676</v>
      </c>
      <c r="K380" s="98">
        <v>944.83571348017927</v>
      </c>
      <c r="L380" s="98">
        <v>967.63733926206874</v>
      </c>
      <c r="M380" s="98">
        <v>997.55315562156068</v>
      </c>
      <c r="N380" s="98">
        <v>944.0646766624036</v>
      </c>
      <c r="O380" s="98">
        <v>883.2552716979875</v>
      </c>
      <c r="P380" s="98">
        <v>887.98725310101349</v>
      </c>
      <c r="Q380" s="98">
        <v>916.36786641876745</v>
      </c>
      <c r="R380" s="98">
        <v>909.54901538472018</v>
      </c>
      <c r="S380" s="98">
        <v>924.73983864352522</v>
      </c>
      <c r="T380" s="98">
        <v>1037.5778075724104</v>
      </c>
      <c r="U380" s="98">
        <v>982.87553239940826</v>
      </c>
      <c r="V380" s="98">
        <v>1021.0408849392389</v>
      </c>
      <c r="W380" s="98">
        <v>995.37625393799237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828.31884185184754</v>
      </c>
      <c r="D381" s="122">
        <v>849.4930384080435</v>
      </c>
      <c r="E381" s="122">
        <v>868.12137614985022</v>
      </c>
      <c r="F381" s="122">
        <v>894.17508445751253</v>
      </c>
      <c r="G381" s="122">
        <v>912.83252102794791</v>
      </c>
      <c r="H381" s="122">
        <v>894.25940726050237</v>
      </c>
      <c r="I381" s="122">
        <v>844.12869870480881</v>
      </c>
      <c r="J381" s="122">
        <v>804.37099730027035</v>
      </c>
      <c r="K381" s="122">
        <v>799.46674475172335</v>
      </c>
      <c r="L381" s="122">
        <v>818.10702546283346</v>
      </c>
      <c r="M381" s="122">
        <v>749.0844918385518</v>
      </c>
      <c r="N381" s="122">
        <v>756.54617883337369</v>
      </c>
      <c r="O381" s="122">
        <v>749.41931030647652</v>
      </c>
      <c r="P381" s="122">
        <v>711.43943666648045</v>
      </c>
      <c r="Q381" s="122">
        <v>676.21131535855238</v>
      </c>
      <c r="R381" s="122">
        <v>644.81190243274273</v>
      </c>
      <c r="S381" s="122">
        <v>682.03572750138903</v>
      </c>
      <c r="T381" s="122">
        <v>640.70111698709229</v>
      </c>
      <c r="U381" s="122">
        <v>632.67023513827473</v>
      </c>
      <c r="V381" s="122">
        <v>614.10285844826922</v>
      </c>
      <c r="W381" s="122">
        <v>641.40983211768162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828.31884185184754</v>
      </c>
      <c r="D383" s="33">
        <v>849.4930384080435</v>
      </c>
      <c r="E383" s="33">
        <v>868.12137614985022</v>
      </c>
      <c r="F383" s="33">
        <v>894.17508445751253</v>
      </c>
      <c r="G383" s="33">
        <v>912.83252102794791</v>
      </c>
      <c r="H383" s="33">
        <v>894.25940726050237</v>
      </c>
      <c r="I383" s="33">
        <v>844.12869870480881</v>
      </c>
      <c r="J383" s="33">
        <v>804.37099730027035</v>
      </c>
      <c r="K383" s="33">
        <v>799.46674475172335</v>
      </c>
      <c r="L383" s="33">
        <v>818.10702546283346</v>
      </c>
      <c r="M383" s="33">
        <v>749.0844918385518</v>
      </c>
      <c r="N383" s="33">
        <v>756.54617883337369</v>
      </c>
      <c r="O383" s="33">
        <v>749.41931030647652</v>
      </c>
      <c r="P383" s="33">
        <v>711.43943666648045</v>
      </c>
      <c r="Q383" s="33">
        <v>676.21131535855238</v>
      </c>
      <c r="R383" s="33">
        <v>644.81190243274273</v>
      </c>
      <c r="S383" s="33">
        <v>682.03572750138903</v>
      </c>
      <c r="T383" s="33">
        <v>640.70111698709229</v>
      </c>
      <c r="U383" s="33">
        <v>632.67023513827473</v>
      </c>
      <c r="V383" s="33">
        <v>614.10285844826922</v>
      </c>
      <c r="W383" s="33">
        <v>641.40983211768162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13126.065893649353</v>
      </c>
      <c r="D385" s="117">
        <f t="shared" si="211"/>
        <v>12424.733756443471</v>
      </c>
      <c r="E385" s="117">
        <f t="shared" si="211"/>
        <v>11393.252590495462</v>
      </c>
      <c r="F385" s="117">
        <f t="shared" si="211"/>
        <v>12417.782153591899</v>
      </c>
      <c r="G385" s="117">
        <f t="shared" si="211"/>
        <v>11923.220278823312</v>
      </c>
      <c r="H385" s="117">
        <f t="shared" si="211"/>
        <v>9970.7562558710142</v>
      </c>
      <c r="I385" s="117">
        <f t="shared" si="211"/>
        <v>9417.1269237299039</v>
      </c>
      <c r="J385" s="117">
        <f t="shared" si="211"/>
        <v>8728.3312666877027</v>
      </c>
      <c r="K385" s="117">
        <f t="shared" si="211"/>
        <v>10077.975458756995</v>
      </c>
      <c r="L385" s="117">
        <f t="shared" si="211"/>
        <v>11722.047044539195</v>
      </c>
      <c r="M385" s="117">
        <f t="shared" si="211"/>
        <v>11243.783498874476</v>
      </c>
      <c r="N385" s="117">
        <f t="shared" si="211"/>
        <v>9753.8549419869269</v>
      </c>
      <c r="O385" s="117">
        <f t="shared" si="211"/>
        <v>12616.438112672844</v>
      </c>
      <c r="P385" s="117">
        <f t="shared" si="211"/>
        <v>10002.077441833313</v>
      </c>
      <c r="Q385" s="117">
        <f t="shared" si="211"/>
        <v>9945.9297444223939</v>
      </c>
      <c r="R385" s="117">
        <f t="shared" ref="R385:V385" si="212">R386+R389+R391+R400</f>
        <v>8278.8188784373433</v>
      </c>
      <c r="S385" s="117">
        <f t="shared" si="212"/>
        <v>7880.0538193073999</v>
      </c>
      <c r="T385" s="117">
        <f t="shared" si="212"/>
        <v>7168.5012645648594</v>
      </c>
      <c r="U385" s="117">
        <f t="shared" si="212"/>
        <v>7998.8713221711678</v>
      </c>
      <c r="V385" s="117">
        <f t="shared" si="212"/>
        <v>8443.2956064463961</v>
      </c>
      <c r="W385" s="117">
        <f t="shared" ref="W385" si="213">W386+W389+W391+W400</f>
        <v>7290.7030719837221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10886.890503047585</v>
      </c>
      <c r="D386" s="122">
        <f t="shared" si="214"/>
        <v>10092.47547692604</v>
      </c>
      <c r="E386" s="122">
        <f t="shared" si="214"/>
        <v>8960.3927863460722</v>
      </c>
      <c r="F386" s="122">
        <f t="shared" si="214"/>
        <v>9907.8037288484065</v>
      </c>
      <c r="G386" s="122">
        <f t="shared" si="214"/>
        <v>9390.1652782032306</v>
      </c>
      <c r="H386" s="122">
        <f t="shared" si="214"/>
        <v>7419.4093433334183</v>
      </c>
      <c r="I386" s="122">
        <f t="shared" si="214"/>
        <v>6828.1557316752378</v>
      </c>
      <c r="J386" s="122">
        <f t="shared" si="214"/>
        <v>6321.737923008287</v>
      </c>
      <c r="K386" s="122">
        <f t="shared" si="214"/>
        <v>7644.0332087125007</v>
      </c>
      <c r="L386" s="122">
        <f t="shared" si="214"/>
        <v>9196.5588699942491</v>
      </c>
      <c r="M386" s="122">
        <f t="shared" si="214"/>
        <v>8673.4850678685307</v>
      </c>
      <c r="N386" s="122">
        <f t="shared" si="214"/>
        <v>7316.5599027474045</v>
      </c>
      <c r="O386" s="122">
        <f t="shared" si="214"/>
        <v>10239.732055789436</v>
      </c>
      <c r="P386" s="122">
        <f t="shared" si="214"/>
        <v>7827.2578135461645</v>
      </c>
      <c r="Q386" s="122">
        <f t="shared" si="214"/>
        <v>7756.9071765136987</v>
      </c>
      <c r="R386" s="122">
        <f t="shared" ref="R386:V386" si="215">SUM(R387:R388)</f>
        <v>6106.2730624707883</v>
      </c>
      <c r="S386" s="122">
        <f t="shared" si="215"/>
        <v>5537.093494542567</v>
      </c>
      <c r="T386" s="122">
        <f t="shared" si="215"/>
        <v>4834.4024661715484</v>
      </c>
      <c r="U386" s="122">
        <f t="shared" si="215"/>
        <v>5685.9243076358853</v>
      </c>
      <c r="V386" s="122">
        <f t="shared" si="215"/>
        <v>6147.3165146426254</v>
      </c>
      <c r="W386" s="122">
        <f t="shared" ref="W386" si="216">SUM(W387:W388)</f>
        <v>4863.159413337693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10835.033907187748</v>
      </c>
      <c r="D387" s="98">
        <v>10045.198131066476</v>
      </c>
      <c r="E387" s="98">
        <v>8919.4635404475102</v>
      </c>
      <c r="F387" s="98">
        <v>9862.9403320331439</v>
      </c>
      <c r="G387" s="98">
        <v>9348.1592363221098</v>
      </c>
      <c r="H387" s="98">
        <v>7386.9946464483892</v>
      </c>
      <c r="I387" s="98">
        <v>6798.8716386096967</v>
      </c>
      <c r="J387" s="98">
        <v>6294.8945634646989</v>
      </c>
      <c r="K387" s="98">
        <v>7611.9888516776582</v>
      </c>
      <c r="L387" s="98">
        <v>9158.549327320281</v>
      </c>
      <c r="M387" s="98">
        <v>8638.2549461464369</v>
      </c>
      <c r="N387" s="98">
        <v>7287.0711581477999</v>
      </c>
      <c r="O387" s="98">
        <v>10198.668836888244</v>
      </c>
      <c r="P387" s="98">
        <v>7795.9133940358697</v>
      </c>
      <c r="Q387" s="98">
        <v>7725.920057594175</v>
      </c>
      <c r="R387" s="98">
        <v>6082.2083433590151</v>
      </c>
      <c r="S387" s="98">
        <v>5515.5092536010188</v>
      </c>
      <c r="T387" s="98">
        <v>4815.6378653064367</v>
      </c>
      <c r="U387" s="98">
        <v>5664.1691581335499</v>
      </c>
      <c r="V387" s="98">
        <v>6123.8315964244939</v>
      </c>
      <c r="W387" s="98">
        <v>4844.7545374256451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51.856595859838087</v>
      </c>
      <c r="D388" s="98">
        <v>47.277345859564456</v>
      </c>
      <c r="E388" s="98">
        <v>40.929245898561994</v>
      </c>
      <c r="F388" s="98">
        <v>44.863396815262746</v>
      </c>
      <c r="G388" s="98">
        <v>42.006041881120822</v>
      </c>
      <c r="H388" s="98">
        <v>32.414696885028668</v>
      </c>
      <c r="I388" s="98">
        <v>29.284093065541118</v>
      </c>
      <c r="J388" s="98">
        <v>26.843359543587795</v>
      </c>
      <c r="K388" s="98">
        <v>32.04435703484279</v>
      </c>
      <c r="L388" s="98">
        <v>38.009542673967516</v>
      </c>
      <c r="M388" s="98">
        <v>35.230121722093529</v>
      </c>
      <c r="N388" s="98">
        <v>29.488744599604868</v>
      </c>
      <c r="O388" s="98">
        <v>41.063218901192094</v>
      </c>
      <c r="P388" s="98">
        <v>31.344419510294927</v>
      </c>
      <c r="Q388" s="98">
        <v>30.987118919524157</v>
      </c>
      <c r="R388" s="98">
        <v>24.064719111772913</v>
      </c>
      <c r="S388" s="98">
        <v>21.58424094154849</v>
      </c>
      <c r="T388" s="98">
        <v>18.764600865111529</v>
      </c>
      <c r="U388" s="98">
        <v>21.755149502335321</v>
      </c>
      <c r="V388" s="98">
        <v>23.48491821813117</v>
      </c>
      <c r="W388" s="98">
        <v>18.404875912048006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2.8629455847837897</v>
      </c>
      <c r="D389" s="122">
        <f t="shared" si="217"/>
        <v>1.9474803254326953</v>
      </c>
      <c r="E389" s="122">
        <f t="shared" si="217"/>
        <v>64.604905908183284</v>
      </c>
      <c r="F389" s="122">
        <f t="shared" si="217"/>
        <v>76.98262392368126</v>
      </c>
      <c r="G389" s="122">
        <f t="shared" si="217"/>
        <v>81.606254746439149</v>
      </c>
      <c r="H389" s="122">
        <f t="shared" si="217"/>
        <v>161.62766245151755</v>
      </c>
      <c r="I389" s="122">
        <f t="shared" si="217"/>
        <v>104.82564306055673</v>
      </c>
      <c r="J389" s="122">
        <f t="shared" si="217"/>
        <v>88.887297146852021</v>
      </c>
      <c r="K389" s="122">
        <f t="shared" si="217"/>
        <v>84.521115260034733</v>
      </c>
      <c r="L389" s="122">
        <f t="shared" si="217"/>
        <v>113.19111524397503</v>
      </c>
      <c r="M389" s="122">
        <f t="shared" si="217"/>
        <v>103.78488512179045</v>
      </c>
      <c r="N389" s="122">
        <f t="shared" si="217"/>
        <v>90.576566373303464</v>
      </c>
      <c r="O389" s="122">
        <f t="shared" si="217"/>
        <v>85.158751122625873</v>
      </c>
      <c r="P389" s="122">
        <f t="shared" si="217"/>
        <v>31.899809939619264</v>
      </c>
      <c r="Q389" s="122">
        <f t="shared" si="217"/>
        <v>28.110715901175617</v>
      </c>
      <c r="R389" s="122">
        <f t="shared" si="217"/>
        <v>13.373814929405812</v>
      </c>
      <c r="S389" s="122">
        <f t="shared" si="217"/>
        <v>24.820039957318741</v>
      </c>
      <c r="T389" s="122">
        <f t="shared" si="217"/>
        <v>25.74268853509998</v>
      </c>
      <c r="U389" s="122">
        <f t="shared" si="217"/>
        <v>34.297335898548006</v>
      </c>
      <c r="V389" s="122">
        <f t="shared" si="217"/>
        <v>60.495554878583242</v>
      </c>
      <c r="W389" s="122">
        <f t="shared" si="217"/>
        <v>36.846510067497775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2.8629455847837897</v>
      </c>
      <c r="D390" s="98">
        <f>RES_hhdet_in_tesh!D129</f>
        <v>1.9474803254326953</v>
      </c>
      <c r="E390" s="98">
        <f>RES_hhdet_in_tesh!E129</f>
        <v>64.604905908183284</v>
      </c>
      <c r="F390" s="98">
        <f>RES_hhdet_in_tesh!F129</f>
        <v>76.98262392368126</v>
      </c>
      <c r="G390" s="98">
        <f>RES_hhdet_in_tesh!G129</f>
        <v>81.606254746439149</v>
      </c>
      <c r="H390" s="98">
        <f>RES_hhdet_in_tesh!H129</f>
        <v>161.62766245151755</v>
      </c>
      <c r="I390" s="98">
        <f>RES_hhdet_in_tesh!I129</f>
        <v>104.82564306055673</v>
      </c>
      <c r="J390" s="98">
        <f>RES_hhdet_in_tesh!J129</f>
        <v>88.887297146852021</v>
      </c>
      <c r="K390" s="98">
        <f>RES_hhdet_in_tesh!K129</f>
        <v>84.521115260034733</v>
      </c>
      <c r="L390" s="98">
        <f>RES_hhdet_in_tesh!L129</f>
        <v>113.19111524397503</v>
      </c>
      <c r="M390" s="98">
        <f>RES_hhdet_in_tesh!M129</f>
        <v>103.78488512179045</v>
      </c>
      <c r="N390" s="98">
        <f>RES_hhdet_in_tesh!N129</f>
        <v>90.576566373303464</v>
      </c>
      <c r="O390" s="98">
        <f>RES_hhdet_in_tesh!O129</f>
        <v>85.158751122625873</v>
      </c>
      <c r="P390" s="98">
        <f>RES_hhdet_in_tesh!P129</f>
        <v>31.899809939619264</v>
      </c>
      <c r="Q390" s="98">
        <f>RES_hhdet_in_tesh!Q129</f>
        <v>28.110715901175617</v>
      </c>
      <c r="R390" s="98">
        <f>RES_hhdet_in_tesh!R129</f>
        <v>13.373814929405812</v>
      </c>
      <c r="S390" s="98">
        <f>RES_hhdet_in_tesh!S129</f>
        <v>24.820039957318741</v>
      </c>
      <c r="T390" s="98">
        <f>RES_hhdet_in_tesh!T129</f>
        <v>25.74268853509998</v>
      </c>
      <c r="U390" s="98">
        <f>RES_hhdet_in_tesh!U129</f>
        <v>34.297335898548006</v>
      </c>
      <c r="V390" s="98">
        <f>RES_hhdet_in_tesh!V129</f>
        <v>60.495554878583242</v>
      </c>
      <c r="W390" s="98">
        <f>RES_hhdet_in_tesh!W129</f>
        <v>36.846510067497775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1593.8663226126041</v>
      </c>
      <c r="D391" s="122">
        <v>1670.3316501989193</v>
      </c>
      <c r="E391" s="122">
        <v>1692.6266480710949</v>
      </c>
      <c r="F391" s="122">
        <v>1735.8730947209563</v>
      </c>
      <c r="G391" s="122">
        <v>1738.4963939359118</v>
      </c>
      <c r="H391" s="122">
        <v>1689.9797715698312</v>
      </c>
      <c r="I391" s="122">
        <v>1822.3699332577469</v>
      </c>
      <c r="J391" s="122">
        <v>1685.8261736204347</v>
      </c>
      <c r="K391" s="122">
        <v>1720.032347317617</v>
      </c>
      <c r="L391" s="122">
        <v>1766.7349588005991</v>
      </c>
      <c r="M391" s="122">
        <v>1873.5497926109465</v>
      </c>
      <c r="N391" s="122">
        <v>1745.3490779734248</v>
      </c>
      <c r="O391" s="122">
        <v>1692.4848304159136</v>
      </c>
      <c r="P391" s="122">
        <v>1570.0544822068766</v>
      </c>
      <c r="Q391" s="122">
        <v>1611.313296729383</v>
      </c>
      <c r="R391" s="122">
        <v>1628.4785730748367</v>
      </c>
      <c r="S391" s="122">
        <v>1748.0779915194009</v>
      </c>
      <c r="T391" s="122">
        <v>1764.0220622495654</v>
      </c>
      <c r="U391" s="122">
        <v>1732.8214270430931</v>
      </c>
      <c r="V391" s="122">
        <v>1698.9539676646828</v>
      </c>
      <c r="W391" s="122">
        <v>1825.0608800891287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1595.7377595586456</v>
      </c>
      <c r="D392" s="98">
        <v>1722.3414077686161</v>
      </c>
      <c r="E392" s="98">
        <v>1578.9095058748726</v>
      </c>
      <c r="F392" s="98">
        <v>1781.3965092181709</v>
      </c>
      <c r="G392" s="98">
        <v>1816.3965543779932</v>
      </c>
      <c r="H392" s="98">
        <v>1647.5444754831442</v>
      </c>
      <c r="I392" s="98">
        <v>1790.9191439268016</v>
      </c>
      <c r="J392" s="98">
        <v>1673.1479461546783</v>
      </c>
      <c r="K392" s="98">
        <v>1720.977710278208</v>
      </c>
      <c r="L392" s="98">
        <v>1791.9426313902291</v>
      </c>
      <c r="M392" s="98">
        <v>1874.2248627440772</v>
      </c>
      <c r="N392" s="98">
        <v>1649.4207122866485</v>
      </c>
      <c r="O392" s="98">
        <v>1594.3854912085462</v>
      </c>
      <c r="P392" s="98">
        <v>1616.0755891118313</v>
      </c>
      <c r="Q392" s="98">
        <v>1611.1697800256761</v>
      </c>
      <c r="R392" s="98">
        <v>1670.2727845923032</v>
      </c>
      <c r="S392" s="98">
        <v>1800.4400402917863</v>
      </c>
      <c r="T392" s="98">
        <v>1632.772545219404</v>
      </c>
      <c r="U392" s="98">
        <v>1746.8121494022284</v>
      </c>
      <c r="V392" s="98">
        <v>1668.386969522076</v>
      </c>
      <c r="W392" s="98">
        <v>1845.4997308463292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1595.7513030824236</v>
      </c>
      <c r="D393" s="98">
        <v>1722.3845847855464</v>
      </c>
      <c r="E393" s="98">
        <v>1578.9885934784131</v>
      </c>
      <c r="F393" s="98">
        <v>1781.525007993956</v>
      </c>
      <c r="G393" s="98">
        <v>1816.6119900057131</v>
      </c>
      <c r="H393" s="98">
        <v>1647.7694718361502</v>
      </c>
      <c r="I393" s="98">
        <v>1791.3426154734034</v>
      </c>
      <c r="J393" s="98">
        <v>1673.6578821587957</v>
      </c>
      <c r="K393" s="98">
        <v>1721.71518048659</v>
      </c>
      <c r="L393" s="98">
        <v>1792.4442929082945</v>
      </c>
      <c r="M393" s="98">
        <v>1874.6053898749378</v>
      </c>
      <c r="N393" s="98">
        <v>1649.1307365859636</v>
      </c>
      <c r="O393" s="98">
        <v>1594.2359069262272</v>
      </c>
      <c r="P393" s="98">
        <v>1618.1685894983527</v>
      </c>
      <c r="Q393" s="98">
        <v>1613.7293000928805</v>
      </c>
      <c r="R393" s="98">
        <v>1673.3172030994788</v>
      </c>
      <c r="S393" s="98">
        <v>1803.1737718573777</v>
      </c>
      <c r="T393" s="98">
        <v>0</v>
      </c>
      <c r="U393" s="98">
        <v>1749.692582197401</v>
      </c>
      <c r="V393" s="98">
        <v>1670.3909271529135</v>
      </c>
      <c r="W393" s="98">
        <v>1847.6298808131828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659.82292448242106</v>
      </c>
      <c r="D394" s="101">
        <v>733.35328487385846</v>
      </c>
      <c r="E394" s="101">
        <v>671.04266800997618</v>
      </c>
      <c r="F394" s="101">
        <v>810.24154842093105</v>
      </c>
      <c r="G394" s="101">
        <v>813.51135280716494</v>
      </c>
      <c r="H394" s="101">
        <v>730.61526785535978</v>
      </c>
      <c r="I394" s="101">
        <v>881.64006954745935</v>
      </c>
      <c r="J394" s="101">
        <v>744.25651738852685</v>
      </c>
      <c r="K394" s="101">
        <v>776.28176101173722</v>
      </c>
      <c r="L394" s="101">
        <v>802.64291361865992</v>
      </c>
      <c r="M394" s="101">
        <v>873.37510034956404</v>
      </c>
      <c r="N394" s="101">
        <v>772.11422688948142</v>
      </c>
      <c r="O394" s="101">
        <v>779.84811421843608</v>
      </c>
      <c r="P394" s="101">
        <v>707.84210865652835</v>
      </c>
      <c r="Q394" s="101">
        <v>697.67983290290726</v>
      </c>
      <c r="R394" s="101">
        <v>734.68969604678034</v>
      </c>
      <c r="S394" s="101">
        <v>842.00828491787513</v>
      </c>
      <c r="T394" s="101">
        <v>0</v>
      </c>
      <c r="U394" s="101">
        <v>758.49089089921802</v>
      </c>
      <c r="V394" s="101">
        <v>680.63640466982633</v>
      </c>
      <c r="W394" s="101">
        <v>839.66908385514967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935.92837860000282</v>
      </c>
      <c r="D395" s="104">
        <v>989.03129991168805</v>
      </c>
      <c r="E395" s="104">
        <v>907.94592546843705</v>
      </c>
      <c r="F395" s="104">
        <v>971.28345957302508</v>
      </c>
      <c r="G395" s="104">
        <v>1003.1006371985483</v>
      </c>
      <c r="H395" s="104">
        <v>917.1542039807905</v>
      </c>
      <c r="I395" s="104">
        <v>909.70254592594438</v>
      </c>
      <c r="J395" s="104">
        <v>929.40136477026897</v>
      </c>
      <c r="K395" s="104">
        <v>945.43341947485271</v>
      </c>
      <c r="L395" s="104">
        <v>989.80137928963472</v>
      </c>
      <c r="M395" s="104">
        <v>1001.2302895253735</v>
      </c>
      <c r="N395" s="104">
        <v>877.01650969648222</v>
      </c>
      <c r="O395" s="104">
        <v>814.38779270779139</v>
      </c>
      <c r="P395" s="104">
        <v>910.32648084182449</v>
      </c>
      <c r="Q395" s="104">
        <v>916.04946718997314</v>
      </c>
      <c r="R395" s="104">
        <v>938.62750705269843</v>
      </c>
      <c r="S395" s="104">
        <v>961.1654869395029</v>
      </c>
      <c r="T395" s="104">
        <v>0</v>
      </c>
      <c r="U395" s="104">
        <v>991.20169129818305</v>
      </c>
      <c r="V395" s="104">
        <v>989.75452248308738</v>
      </c>
      <c r="W395" s="104">
        <v>1007.9607969580333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1593.5642481137581</v>
      </c>
      <c r="D396" s="101">
        <v>1666.7796053773957</v>
      </c>
      <c r="E396" s="101">
        <v>1698.9177753879667</v>
      </c>
      <c r="F396" s="101">
        <v>1729.9844989240669</v>
      </c>
      <c r="G396" s="101">
        <v>1728.9586499834254</v>
      </c>
      <c r="H396" s="101">
        <v>1693.1419765594837</v>
      </c>
      <c r="I396" s="101">
        <v>1841.3051793686377</v>
      </c>
      <c r="J396" s="101">
        <v>1701.8583794878894</v>
      </c>
      <c r="K396" s="101">
        <v>1718.7179515476882</v>
      </c>
      <c r="L396" s="101">
        <v>1748.6655258386395</v>
      </c>
      <c r="M396" s="101">
        <v>1872.556541079598</v>
      </c>
      <c r="N396" s="101">
        <v>1779.252549957785</v>
      </c>
      <c r="O396" s="101">
        <v>1735.7691214842914</v>
      </c>
      <c r="P396" s="101">
        <v>1564.2911873164198</v>
      </c>
      <c r="Q396" s="101">
        <v>1607.866964919097</v>
      </c>
      <c r="R396" s="101">
        <v>1612.5125440135048</v>
      </c>
      <c r="S396" s="101">
        <v>1730.587610987988</v>
      </c>
      <c r="T396" s="101">
        <v>1810.5197240142627</v>
      </c>
      <c r="U396" s="101">
        <v>1727.3450454600898</v>
      </c>
      <c r="V396" s="101">
        <v>1713.6467954227294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1594.2367508589912</v>
      </c>
      <c r="D397" s="104">
        <v>1667.9343257182663</v>
      </c>
      <c r="E397" s="104">
        <v>1701.0368336901136</v>
      </c>
      <c r="F397" s="104">
        <v>1731.3953943354827</v>
      </c>
      <c r="G397" s="104">
        <v>1730.1519152804194</v>
      </c>
      <c r="H397" s="104">
        <v>1693.7302626501194</v>
      </c>
      <c r="I397" s="104">
        <v>1841.6988683034465</v>
      </c>
      <c r="J397" s="104">
        <v>1702.4502289984689</v>
      </c>
      <c r="K397" s="104">
        <v>1719.5791583955988</v>
      </c>
      <c r="L397" s="104">
        <v>1749.1624665185575</v>
      </c>
      <c r="M397" s="104">
        <v>1873.3384846725473</v>
      </c>
      <c r="N397" s="104">
        <v>1779.4995725081169</v>
      </c>
      <c r="O397" s="104">
        <v>1736.2238314779586</v>
      </c>
      <c r="P397" s="104">
        <v>1566.3628336936513</v>
      </c>
      <c r="Q397" s="104">
        <v>1611.5256470936404</v>
      </c>
      <c r="R397" s="104">
        <v>1616.3152091739937</v>
      </c>
      <c r="S397" s="104">
        <v>1733.4578427805648</v>
      </c>
      <c r="T397" s="104">
        <v>1812.0659087312979</v>
      </c>
      <c r="U397" s="104">
        <v>1728.2209707242976</v>
      </c>
      <c r="V397" s="104">
        <v>1712.2752854022276</v>
      </c>
      <c r="W397" s="104">
        <v>1802.7742514967404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658.54162614422796</v>
      </c>
      <c r="D398" s="98">
        <v>709.93284812223214</v>
      </c>
      <c r="E398" s="98">
        <v>723.55208637796352</v>
      </c>
      <c r="F398" s="98">
        <v>787.16385540416081</v>
      </c>
      <c r="G398" s="98">
        <v>773.52254544483208</v>
      </c>
      <c r="H398" s="98">
        <v>749.95047175848981</v>
      </c>
      <c r="I398" s="98">
        <v>907.57208968478278</v>
      </c>
      <c r="J398" s="98">
        <v>755.96457492146203</v>
      </c>
      <c r="K398" s="98">
        <v>774.74344491541967</v>
      </c>
      <c r="L398" s="98">
        <v>781.52512725648853</v>
      </c>
      <c r="M398" s="98">
        <v>875.78532905098643</v>
      </c>
      <c r="N398" s="98">
        <v>835.4348958457133</v>
      </c>
      <c r="O398" s="98">
        <v>852.96855977997109</v>
      </c>
      <c r="P398" s="98">
        <v>678.37558059263768</v>
      </c>
      <c r="Q398" s="98">
        <v>695.15778067487247</v>
      </c>
      <c r="R398" s="98">
        <v>706.76619378927353</v>
      </c>
      <c r="S398" s="98">
        <v>808.71800413703966</v>
      </c>
      <c r="T398" s="98">
        <v>774.4881011588875</v>
      </c>
      <c r="U398" s="98">
        <v>745.34543832488941</v>
      </c>
      <c r="V398" s="98">
        <v>691.23440046298856</v>
      </c>
      <c r="W398" s="98">
        <v>807.39799755874787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935.69512471476321</v>
      </c>
      <c r="D399" s="98">
        <v>958.00147759603419</v>
      </c>
      <c r="E399" s="98">
        <v>977.48474731214969</v>
      </c>
      <c r="F399" s="98">
        <v>944.23153893132201</v>
      </c>
      <c r="G399" s="98">
        <v>956.62936983558745</v>
      </c>
      <c r="H399" s="98">
        <v>943.77979089162977</v>
      </c>
      <c r="I399" s="98">
        <v>934.12677861866359</v>
      </c>
      <c r="J399" s="98">
        <v>946.48565407700676</v>
      </c>
      <c r="K399" s="98">
        <v>944.83571348017927</v>
      </c>
      <c r="L399" s="98">
        <v>967.63733926206874</v>
      </c>
      <c r="M399" s="98">
        <v>997.55315562156068</v>
      </c>
      <c r="N399" s="98">
        <v>944.0646766624036</v>
      </c>
      <c r="O399" s="98">
        <v>883.2552716979875</v>
      </c>
      <c r="P399" s="98">
        <v>887.98725310101349</v>
      </c>
      <c r="Q399" s="98">
        <v>916.36786641876745</v>
      </c>
      <c r="R399" s="98">
        <v>909.54901538472018</v>
      </c>
      <c r="S399" s="98">
        <v>924.73983864352522</v>
      </c>
      <c r="T399" s="98">
        <v>1037.5778075724104</v>
      </c>
      <c r="U399" s="98">
        <v>982.87553239940826</v>
      </c>
      <c r="V399" s="98">
        <v>1021.0408849392389</v>
      </c>
      <c r="W399" s="98">
        <v>995.37625393799237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642.44612240437868</v>
      </c>
      <c r="D400" s="122">
        <v>659.97914899307864</v>
      </c>
      <c r="E400" s="122">
        <v>675.62825017011085</v>
      </c>
      <c r="F400" s="122">
        <v>697.12270609885536</v>
      </c>
      <c r="G400" s="122">
        <v>712.95235193773158</v>
      </c>
      <c r="H400" s="122">
        <v>699.73947851624632</v>
      </c>
      <c r="I400" s="122">
        <v>661.77561573636115</v>
      </c>
      <c r="J400" s="122">
        <v>631.87987291212823</v>
      </c>
      <c r="K400" s="122">
        <v>629.38878746684134</v>
      </c>
      <c r="L400" s="122">
        <v>645.56210050037134</v>
      </c>
      <c r="M400" s="122">
        <v>592.96375327320879</v>
      </c>
      <c r="N400" s="122">
        <v>601.3693948927945</v>
      </c>
      <c r="O400" s="122">
        <v>599.06247534486795</v>
      </c>
      <c r="P400" s="122">
        <v>572.86533614065297</v>
      </c>
      <c r="Q400" s="122">
        <v>549.59855527813659</v>
      </c>
      <c r="R400" s="122">
        <v>530.69342796231319</v>
      </c>
      <c r="S400" s="122">
        <v>570.06229328811298</v>
      </c>
      <c r="T400" s="122">
        <v>544.33404760864619</v>
      </c>
      <c r="U400" s="122">
        <v>545.82825159364029</v>
      </c>
      <c r="V400" s="122">
        <v>536.5295692605049</v>
      </c>
      <c r="W400" s="122">
        <v>565.63626848940305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642.44612240437868</v>
      </c>
      <c r="D402" s="33">
        <v>659.97914899307864</v>
      </c>
      <c r="E402" s="33">
        <v>675.62825017011085</v>
      </c>
      <c r="F402" s="33">
        <v>697.12270609885536</v>
      </c>
      <c r="G402" s="33">
        <v>712.95235193773158</v>
      </c>
      <c r="H402" s="33">
        <v>699.73947851624632</v>
      </c>
      <c r="I402" s="33">
        <v>661.77561573636115</v>
      </c>
      <c r="J402" s="33">
        <v>631.87987291212823</v>
      </c>
      <c r="K402" s="33">
        <v>629.38878746684134</v>
      </c>
      <c r="L402" s="33">
        <v>645.56210050037134</v>
      </c>
      <c r="M402" s="33">
        <v>592.96375327320879</v>
      </c>
      <c r="N402" s="33">
        <v>601.3693948927945</v>
      </c>
      <c r="O402" s="33">
        <v>599.06247534486795</v>
      </c>
      <c r="P402" s="33">
        <v>572.86533614065297</v>
      </c>
      <c r="Q402" s="33">
        <v>549.59855527813659</v>
      </c>
      <c r="R402" s="33">
        <v>530.69342796231319</v>
      </c>
      <c r="S402" s="33">
        <v>570.06229328811298</v>
      </c>
      <c r="T402" s="33">
        <v>544.33404760864619</v>
      </c>
      <c r="U402" s="33">
        <v>545.82825159364029</v>
      </c>
      <c r="V402" s="33">
        <v>536.5295692605049</v>
      </c>
      <c r="W402" s="33">
        <v>565.63626848940305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145.58651707082637</v>
      </c>
      <c r="D423" s="118">
        <f t="shared" si="225"/>
        <v>150.32864161425491</v>
      </c>
      <c r="E423" s="118">
        <f t="shared" si="225"/>
        <v>133.19822047886259</v>
      </c>
      <c r="F423" s="118">
        <f t="shared" si="225"/>
        <v>138.21537125364731</v>
      </c>
      <c r="G423" s="118">
        <f t="shared" si="225"/>
        <v>135.80616996799921</v>
      </c>
      <c r="H423" s="118">
        <f t="shared" si="225"/>
        <v>136.6411716886231</v>
      </c>
      <c r="I423" s="118">
        <f t="shared" si="225"/>
        <v>125.54660649968643</v>
      </c>
      <c r="J423" s="118">
        <f t="shared" si="225"/>
        <v>136.94544790372717</v>
      </c>
      <c r="K423" s="118">
        <f t="shared" si="225"/>
        <v>118.13208193857842</v>
      </c>
      <c r="L423" s="118">
        <f t="shared" si="225"/>
        <v>124.09547441881315</v>
      </c>
      <c r="M423" s="118">
        <f t="shared" si="225"/>
        <v>106.53423478171347</v>
      </c>
      <c r="N423" s="118">
        <f t="shared" si="225"/>
        <v>93.829923043723809</v>
      </c>
      <c r="O423" s="118">
        <f t="shared" si="225"/>
        <v>112.08193687610024</v>
      </c>
      <c r="P423" s="118">
        <f t="shared" si="225"/>
        <v>87.502661524879812</v>
      </c>
      <c r="Q423" s="118">
        <f t="shared" si="225"/>
        <v>88.893974000709918</v>
      </c>
      <c r="R423" s="118">
        <f t="shared" ref="R423:V423" si="226">R424+R427+R429+R438</f>
        <v>102.09281215718283</v>
      </c>
      <c r="S423" s="118">
        <f t="shared" si="226"/>
        <v>103.83464716029927</v>
      </c>
      <c r="T423" s="118">
        <f t="shared" si="226"/>
        <v>86.904998356311594</v>
      </c>
      <c r="U423" s="118">
        <f t="shared" si="226"/>
        <v>83.370546344709652</v>
      </c>
      <c r="V423" s="118">
        <f t="shared" si="226"/>
        <v>72.39663905751469</v>
      </c>
      <c r="W423" s="118">
        <f t="shared" ref="W423" si="227">W424+W427+W429+W438</f>
        <v>67.807391381221322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118.30456940108817</v>
      </c>
      <c r="D424" s="123">
        <f t="shared" si="228"/>
        <v>119.44237409730371</v>
      </c>
      <c r="E424" s="123">
        <f t="shared" si="228"/>
        <v>103.030873379474</v>
      </c>
      <c r="F424" s="123">
        <f t="shared" si="228"/>
        <v>108.00212069440522</v>
      </c>
      <c r="G424" s="123">
        <f t="shared" si="228"/>
        <v>105.00838088914495</v>
      </c>
      <c r="H424" s="123">
        <f t="shared" si="228"/>
        <v>100.1411536477279</v>
      </c>
      <c r="I424" s="123">
        <f t="shared" si="228"/>
        <v>89.8034483865992</v>
      </c>
      <c r="J424" s="123">
        <f t="shared" si="228"/>
        <v>98.049275131058906</v>
      </c>
      <c r="K424" s="123">
        <f t="shared" si="228"/>
        <v>88.729895736827771</v>
      </c>
      <c r="L424" s="123">
        <f t="shared" si="228"/>
        <v>96.344027374406366</v>
      </c>
      <c r="M424" s="123">
        <f t="shared" si="228"/>
        <v>81.525869482438139</v>
      </c>
      <c r="N424" s="123">
        <f t="shared" si="228"/>
        <v>69.41554246347566</v>
      </c>
      <c r="O424" s="123">
        <f t="shared" si="228"/>
        <v>90.251166401412405</v>
      </c>
      <c r="P424" s="123">
        <f t="shared" si="228"/>
        <v>67.768670893252803</v>
      </c>
      <c r="Q424" s="123">
        <f t="shared" si="228"/>
        <v>68.719573688349698</v>
      </c>
      <c r="R424" s="123">
        <f t="shared" ref="R424:V424" si="229">SUM(R425:R426)</f>
        <v>74.36719446407659</v>
      </c>
      <c r="S424" s="123">
        <f t="shared" si="229"/>
        <v>71.957232230825809</v>
      </c>
      <c r="T424" s="123">
        <f t="shared" si="229"/>
        <v>57.889850985010561</v>
      </c>
      <c r="U424" s="123">
        <f t="shared" si="229"/>
        <v>58.832862216647072</v>
      </c>
      <c r="V424" s="123">
        <f t="shared" si="229"/>
        <v>52.472253930232739</v>
      </c>
      <c r="W424" s="123">
        <f t="shared" ref="W424" si="230">SUM(W425:W426)</f>
        <v>45.091980237805963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117.79593351275321</v>
      </c>
      <c r="D425" s="99">
        <v>118.93666506421987</v>
      </c>
      <c r="E425" s="99">
        <v>102.6049259242761</v>
      </c>
      <c r="F425" s="99">
        <v>107.55889122621751</v>
      </c>
      <c r="G425" s="99">
        <v>104.58204020014337</v>
      </c>
      <c r="H425" s="99">
        <v>99.743502371104569</v>
      </c>
      <c r="I425" s="99">
        <v>89.452876152530891</v>
      </c>
      <c r="J425" s="99">
        <v>97.669725289798393</v>
      </c>
      <c r="K425" s="99">
        <v>88.390248333240592</v>
      </c>
      <c r="L425" s="99">
        <v>95.979804697524045</v>
      </c>
      <c r="M425" s="99">
        <v>81.222255651319074</v>
      </c>
      <c r="N425" s="99">
        <v>69.158204008819595</v>
      </c>
      <c r="O425" s="99">
        <v>89.916868186565381</v>
      </c>
      <c r="P425" s="99">
        <v>67.516783286312986</v>
      </c>
      <c r="Q425" s="99">
        <v>68.463607925617708</v>
      </c>
      <c r="R425" s="99">
        <v>74.092970255692649</v>
      </c>
      <c r="S425" s="99">
        <v>71.693893665067108</v>
      </c>
      <c r="T425" s="99">
        <v>57.678212502397528</v>
      </c>
      <c r="U425" s="99">
        <v>58.620184644837899</v>
      </c>
      <c r="V425" s="99">
        <v>52.28230079868792</v>
      </c>
      <c r="W425" s="99">
        <v>44.929838341181849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0.50863588833496232</v>
      </c>
      <c r="D426" s="99">
        <v>0.5057090330838514</v>
      </c>
      <c r="E426" s="99">
        <v>0.42594745519790239</v>
      </c>
      <c r="F426" s="99">
        <v>0.44322946818770809</v>
      </c>
      <c r="G426" s="99">
        <v>0.4263406890015819</v>
      </c>
      <c r="H426" s="99">
        <v>0.39765127662334232</v>
      </c>
      <c r="I426" s="99">
        <v>0.3505722340683044</v>
      </c>
      <c r="J426" s="99">
        <v>0.37954984126051972</v>
      </c>
      <c r="K426" s="99">
        <v>0.33964740358717271</v>
      </c>
      <c r="L426" s="99">
        <v>0.36422267688232751</v>
      </c>
      <c r="M426" s="99">
        <v>0.30361383111907242</v>
      </c>
      <c r="N426" s="99">
        <v>0.25733845465606114</v>
      </c>
      <c r="O426" s="99">
        <v>0.33429821484702921</v>
      </c>
      <c r="P426" s="99">
        <v>0.25188760693982115</v>
      </c>
      <c r="Q426" s="99">
        <v>0.25596576273199162</v>
      </c>
      <c r="R426" s="99">
        <v>0.27422420838394373</v>
      </c>
      <c r="S426" s="99">
        <v>0.26333856575870562</v>
      </c>
      <c r="T426" s="99">
        <v>0.21163848261303425</v>
      </c>
      <c r="U426" s="99">
        <v>0.2126775718091766</v>
      </c>
      <c r="V426" s="99">
        <v>0.18995313154482141</v>
      </c>
      <c r="W426" s="99">
        <v>0.16214189662411418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1.155481918868531E-2</v>
      </c>
      <c r="D427" s="123">
        <f t="shared" si="231"/>
        <v>8.2858072024941717E-3</v>
      </c>
      <c r="E427" s="123">
        <f t="shared" si="231"/>
        <v>0.25870475743982096</v>
      </c>
      <c r="F427" s="123">
        <f t="shared" si="231"/>
        <v>0.2833972424259088</v>
      </c>
      <c r="G427" s="123">
        <f t="shared" si="231"/>
        <v>0.29908350443413245</v>
      </c>
      <c r="H427" s="123">
        <f t="shared" si="231"/>
        <v>0.69432785897598648</v>
      </c>
      <c r="I427" s="123">
        <f t="shared" si="231"/>
        <v>0.42641540615164497</v>
      </c>
      <c r="J427" s="123">
        <f t="shared" si="231"/>
        <v>0.41454836094856323</v>
      </c>
      <c r="K427" s="123">
        <f t="shared" si="231"/>
        <v>0.28687769688768411</v>
      </c>
      <c r="L427" s="123">
        <f t="shared" si="231"/>
        <v>0.33724470653474325</v>
      </c>
      <c r="M427" s="123">
        <f t="shared" si="231"/>
        <v>0.26877828278928823</v>
      </c>
      <c r="N427" s="123">
        <f t="shared" si="231"/>
        <v>0.22827772853719513</v>
      </c>
      <c r="O427" s="123">
        <f t="shared" si="231"/>
        <v>0.19132231090900245</v>
      </c>
      <c r="P427" s="123">
        <f t="shared" si="231"/>
        <v>6.7491054338559842E-2</v>
      </c>
      <c r="Q427" s="123">
        <f t="shared" si="231"/>
        <v>5.8810199892719087E-2</v>
      </c>
      <c r="R427" s="123">
        <f t="shared" si="231"/>
        <v>3.7698544510952586E-2</v>
      </c>
      <c r="S427" s="123">
        <f t="shared" si="231"/>
        <v>7.3543830702970103E-2</v>
      </c>
      <c r="T427" s="123">
        <f t="shared" si="231"/>
        <v>6.9457603279579672E-2</v>
      </c>
      <c r="U427" s="123">
        <f t="shared" si="231"/>
        <v>7.9131152552250464E-2</v>
      </c>
      <c r="V427" s="123">
        <f t="shared" si="231"/>
        <v>0.11391760187825811</v>
      </c>
      <c r="W427" s="123">
        <f t="shared" si="231"/>
        <v>7.4585158907683677E-2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1.155481918868531E-2</v>
      </c>
      <c r="D428" s="99">
        <f>RES_hhdet_in_fecs!D129</f>
        <v>8.2858072024941717E-3</v>
      </c>
      <c r="E428" s="99">
        <f>RES_hhdet_in_fecs!E129</f>
        <v>0.25870475743982096</v>
      </c>
      <c r="F428" s="99">
        <f>RES_hhdet_in_fecs!F129</f>
        <v>0.2833972424259088</v>
      </c>
      <c r="G428" s="99">
        <f>RES_hhdet_in_fecs!G129</f>
        <v>0.29908350443413245</v>
      </c>
      <c r="H428" s="99">
        <f>RES_hhdet_in_fecs!H129</f>
        <v>0.69432785897598648</v>
      </c>
      <c r="I428" s="99">
        <f>RES_hhdet_in_fecs!I129</f>
        <v>0.42641540615164497</v>
      </c>
      <c r="J428" s="99">
        <f>RES_hhdet_in_fecs!J129</f>
        <v>0.41454836094856323</v>
      </c>
      <c r="K428" s="99">
        <f>RES_hhdet_in_fecs!K129</f>
        <v>0.28687769688768411</v>
      </c>
      <c r="L428" s="99">
        <f>RES_hhdet_in_fecs!L129</f>
        <v>0.33724470653474325</v>
      </c>
      <c r="M428" s="99">
        <f>RES_hhdet_in_fecs!M129</f>
        <v>0.26877828278928823</v>
      </c>
      <c r="N428" s="99">
        <f>RES_hhdet_in_fecs!N129</f>
        <v>0.22827772853719513</v>
      </c>
      <c r="O428" s="99">
        <f>RES_hhdet_in_fecs!O129</f>
        <v>0.19132231090900245</v>
      </c>
      <c r="P428" s="99">
        <f>RES_hhdet_in_fecs!P129</f>
        <v>6.7491054338559842E-2</v>
      </c>
      <c r="Q428" s="99">
        <f>RES_hhdet_in_fecs!Q129</f>
        <v>5.8810199892719087E-2</v>
      </c>
      <c r="R428" s="99">
        <f>RES_hhdet_in_fecs!R129</f>
        <v>3.7698544510952586E-2</v>
      </c>
      <c r="S428" s="99">
        <f>RES_hhdet_in_fecs!S129</f>
        <v>7.3543830702970103E-2</v>
      </c>
      <c r="T428" s="99">
        <f>RES_hhdet_in_fecs!T129</f>
        <v>6.9457603279579672E-2</v>
      </c>
      <c r="U428" s="99">
        <f>RES_hhdet_in_fecs!U129</f>
        <v>7.9131152552250464E-2</v>
      </c>
      <c r="V428" s="99">
        <f>RES_hhdet_in_fecs!V129</f>
        <v>0.11391760187825811</v>
      </c>
      <c r="W428" s="99">
        <f>RES_hhdet_in_fecs!W129</f>
        <v>7.4585158907683677E-2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19.145820017256362</v>
      </c>
      <c r="D429" s="123">
        <v>21.791255387571159</v>
      </c>
      <c r="E429" s="123">
        <v>20.874171198982499</v>
      </c>
      <c r="F429" s="123">
        <v>21.095819889013626</v>
      </c>
      <c r="G429" s="123">
        <v>21.233903928516472</v>
      </c>
      <c r="H429" s="123">
        <v>24.835253031423623</v>
      </c>
      <c r="I429" s="123">
        <v>25.211321887387076</v>
      </c>
      <c r="J429" s="123">
        <v>27.108275861805737</v>
      </c>
      <c r="K429" s="123">
        <v>20.64152936758892</v>
      </c>
      <c r="L429" s="123">
        <v>19.574772820231694</v>
      </c>
      <c r="M429" s="123">
        <v>18.283963212712511</v>
      </c>
      <c r="N429" s="123">
        <v>17.583976271539857</v>
      </c>
      <c r="O429" s="123">
        <v>15.53837902426055</v>
      </c>
      <c r="P429" s="123">
        <v>13.949284839089975</v>
      </c>
      <c r="Q429" s="123">
        <v>14.529819278035456</v>
      </c>
      <c r="R429" s="123">
        <v>20.340107080651457</v>
      </c>
      <c r="S429" s="123">
        <v>23.482693126248936</v>
      </c>
      <c r="T429" s="123">
        <v>21.719476261943857</v>
      </c>
      <c r="U429" s="123">
        <v>18.273591141499256</v>
      </c>
      <c r="V429" s="123">
        <v>14.843417609819292</v>
      </c>
      <c r="W429" s="123">
        <v>16.990181710137069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17.378307399342955</v>
      </c>
      <c r="D430" s="99">
        <v>20.424288671355036</v>
      </c>
      <c r="E430" s="99">
        <v>18.187787401412109</v>
      </c>
      <c r="F430" s="99">
        <v>19.44985277381047</v>
      </c>
      <c r="G430" s="99">
        <v>20.341291170610166</v>
      </c>
      <c r="H430" s="99">
        <v>22.264370662070032</v>
      </c>
      <c r="I430" s="99">
        <v>23.578040385614372</v>
      </c>
      <c r="J430" s="99">
        <v>25.971352634206923</v>
      </c>
      <c r="K430" s="99">
        <v>19.988489110594578</v>
      </c>
      <c r="L430" s="99">
        <v>18.779352294756855</v>
      </c>
      <c r="M430" s="99">
        <v>17.617441925288393</v>
      </c>
      <c r="N430" s="99">
        <v>15.642919329774537</v>
      </c>
      <c r="O430" s="99">
        <v>14.039686781859782</v>
      </c>
      <c r="P430" s="99">
        <v>13.970377412640442</v>
      </c>
      <c r="Q430" s="99">
        <v>14.243128598137664</v>
      </c>
      <c r="R430" s="99">
        <v>20.289428690423033</v>
      </c>
      <c r="S430" s="99">
        <v>23.327088206677626</v>
      </c>
      <c r="T430" s="99">
        <v>19.484762083032116</v>
      </c>
      <c r="U430" s="99">
        <v>18.005421898237692</v>
      </c>
      <c r="V430" s="99">
        <v>14.181384838031555</v>
      </c>
      <c r="W430" s="99">
        <v>17.034322454507198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16.36583262857561</v>
      </c>
      <c r="D431" s="99">
        <v>19.275746375091551</v>
      </c>
      <c r="E431" s="99">
        <v>17.178802342870863</v>
      </c>
      <c r="F431" s="99">
        <v>18.442302785044753</v>
      </c>
      <c r="G431" s="99">
        <v>19.291253227275181</v>
      </c>
      <c r="H431" s="99">
        <v>21.124594759545303</v>
      </c>
      <c r="I431" s="99">
        <v>22.497514904447137</v>
      </c>
      <c r="J431" s="99">
        <v>24.693890231925526</v>
      </c>
      <c r="K431" s="99">
        <v>19.037133911579613</v>
      </c>
      <c r="L431" s="99">
        <v>17.89627890026296</v>
      </c>
      <c r="M431" s="99">
        <v>16.838220177637883</v>
      </c>
      <c r="N431" s="99">
        <v>14.976074970809554</v>
      </c>
      <c r="O431" s="99">
        <v>13.497093288928253</v>
      </c>
      <c r="P431" s="99">
        <v>13.434529422176523</v>
      </c>
      <c r="Q431" s="99">
        <v>13.734585715531747</v>
      </c>
      <c r="R431" s="99">
        <v>19.620473831024228</v>
      </c>
      <c r="S431" s="99">
        <v>22.636034925621956</v>
      </c>
      <c r="T431" s="99">
        <v>0</v>
      </c>
      <c r="U431" s="99">
        <v>17.508165115459537</v>
      </c>
      <c r="V431" s="99">
        <v>13.790882789383238</v>
      </c>
      <c r="W431" s="99">
        <v>16.630166906238131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7.1857706832483785</v>
      </c>
      <c r="D432" s="102">
        <v>8.6964286643698721</v>
      </c>
      <c r="E432" s="102">
        <v>7.7298802354598219</v>
      </c>
      <c r="F432" s="102">
        <v>8.8464745195485808</v>
      </c>
      <c r="G432" s="102">
        <v>9.1102745477923275</v>
      </c>
      <c r="H432" s="102">
        <v>9.8732928773465023</v>
      </c>
      <c r="I432" s="102">
        <v>11.607081891920119</v>
      </c>
      <c r="J432" s="102">
        <v>11.552683376164056</v>
      </c>
      <c r="K432" s="102">
        <v>9.0162117929045777</v>
      </c>
      <c r="L432" s="102">
        <v>8.4116052476751726</v>
      </c>
      <c r="M432" s="102">
        <v>8.2095992936907223</v>
      </c>
      <c r="N432" s="102">
        <v>7.3226439286427301</v>
      </c>
      <c r="O432" s="102">
        <v>6.8671117000391364</v>
      </c>
      <c r="P432" s="102">
        <v>6.1190339567753025</v>
      </c>
      <c r="Q432" s="102">
        <v>6.1676576258803362</v>
      </c>
      <c r="R432" s="102">
        <v>8.9245507291003605</v>
      </c>
      <c r="S432" s="102">
        <v>10.909333881426804</v>
      </c>
      <c r="T432" s="102">
        <v>0</v>
      </c>
      <c r="U432" s="102">
        <v>7.8182124513412079</v>
      </c>
      <c r="V432" s="102">
        <v>5.785448439555954</v>
      </c>
      <c r="W432" s="102">
        <v>7.7503094096415541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9.1800619453272336</v>
      </c>
      <c r="D433" s="105">
        <v>10.579317710721678</v>
      </c>
      <c r="E433" s="105">
        <v>9.4489221074110414</v>
      </c>
      <c r="F433" s="105">
        <v>9.5958282654961717</v>
      </c>
      <c r="G433" s="105">
        <v>10.180978679482854</v>
      </c>
      <c r="H433" s="105">
        <v>11.251301882198801</v>
      </c>
      <c r="I433" s="105">
        <v>10.890433012527023</v>
      </c>
      <c r="J433" s="105">
        <v>13.141206855761467</v>
      </c>
      <c r="K433" s="105">
        <v>10.020922118675033</v>
      </c>
      <c r="L433" s="105">
        <v>9.4846736525877837</v>
      </c>
      <c r="M433" s="105">
        <v>8.6286208839471605</v>
      </c>
      <c r="N433" s="105">
        <v>7.6534310421668241</v>
      </c>
      <c r="O433" s="105">
        <v>6.629981588889116</v>
      </c>
      <c r="P433" s="105">
        <v>7.3154954654012219</v>
      </c>
      <c r="Q433" s="105">
        <v>7.5669280896514115</v>
      </c>
      <c r="R433" s="105">
        <v>10.695923101923873</v>
      </c>
      <c r="S433" s="105">
        <v>11.72670104419516</v>
      </c>
      <c r="T433" s="105">
        <v>0</v>
      </c>
      <c r="U433" s="105">
        <v>9.6899526641183265</v>
      </c>
      <c r="V433" s="105">
        <v>8.0054343498272829</v>
      </c>
      <c r="W433" s="105">
        <v>8.8798574965965731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20.135733308757139</v>
      </c>
      <c r="D434" s="102">
        <v>22.937406826697572</v>
      </c>
      <c r="E434" s="102">
        <v>22.71398443574455</v>
      </c>
      <c r="F434" s="102">
        <v>21.925649600680082</v>
      </c>
      <c r="G434" s="102">
        <v>22.477004875919452</v>
      </c>
      <c r="H434" s="102">
        <v>26.562054387832109</v>
      </c>
      <c r="I434" s="102">
        <v>28.140612577294263</v>
      </c>
      <c r="J434" s="102">
        <v>30.661299966821414</v>
      </c>
      <c r="K434" s="102">
        <v>23.162052738804451</v>
      </c>
      <c r="L434" s="102">
        <v>21.252700366357068</v>
      </c>
      <c r="M434" s="102">
        <v>20.377817075475729</v>
      </c>
      <c r="N434" s="102">
        <v>19.467951359704255</v>
      </c>
      <c r="O434" s="102">
        <v>17.530003531480311</v>
      </c>
      <c r="P434" s="102">
        <v>15.382575326727506</v>
      </c>
      <c r="Q434" s="102">
        <v>16.038402753747931</v>
      </c>
      <c r="R434" s="102">
        <v>21.981617832006233</v>
      </c>
      <c r="S434" s="102">
        <v>25.026589522728177</v>
      </c>
      <c r="T434" s="102">
        <v>23.990891805134769</v>
      </c>
      <c r="U434" s="102">
        <v>19.676490930127095</v>
      </c>
      <c r="V434" s="102">
        <v>16.033640887463271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17.498881032846445</v>
      </c>
      <c r="D435" s="105">
        <v>20.01715179006009</v>
      </c>
      <c r="E435" s="105">
        <v>19.846265942597771</v>
      </c>
      <c r="F435" s="105">
        <v>19.305003446501022</v>
      </c>
      <c r="G435" s="105">
        <v>19.765353913432019</v>
      </c>
      <c r="H435" s="105">
        <v>23.343176614444527</v>
      </c>
      <c r="I435" s="105">
        <v>25.053223201696714</v>
      </c>
      <c r="J435" s="105">
        <v>27.002501912522469</v>
      </c>
      <c r="K435" s="105">
        <v>20.455304322749338</v>
      </c>
      <c r="L435" s="105">
        <v>18.770685919901595</v>
      </c>
      <c r="M435" s="105">
        <v>18.127534407622033</v>
      </c>
      <c r="N435" s="105">
        <v>17.379570867698305</v>
      </c>
      <c r="O435" s="105">
        <v>15.804997034676228</v>
      </c>
      <c r="P435" s="105">
        <v>13.806832102497179</v>
      </c>
      <c r="Q435" s="105">
        <v>14.503726694429577</v>
      </c>
      <c r="R435" s="105">
        <v>19.999135172264733</v>
      </c>
      <c r="S435" s="105">
        <v>22.977423587125163</v>
      </c>
      <c r="T435" s="105">
        <v>21.965039451575301</v>
      </c>
      <c r="U435" s="105">
        <v>18.098917284290415</v>
      </c>
      <c r="V435" s="105">
        <v>14.725984130219233</v>
      </c>
      <c r="W435" s="105">
        <v>16.950539437867988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8.3211069603569747</v>
      </c>
      <c r="D436" s="99">
        <v>9.7697491044886373</v>
      </c>
      <c r="E436" s="99">
        <v>9.6736587647312735</v>
      </c>
      <c r="F436" s="99">
        <v>9.9764355591891185</v>
      </c>
      <c r="G436" s="99">
        <v>10.056035767983106</v>
      </c>
      <c r="H436" s="99">
        <v>11.765242073501629</v>
      </c>
      <c r="I436" s="99">
        <v>13.870397394169109</v>
      </c>
      <c r="J436" s="99">
        <v>13.619732919805232</v>
      </c>
      <c r="K436" s="99">
        <v>10.440717462696551</v>
      </c>
      <c r="L436" s="99">
        <v>9.498396984978303</v>
      </c>
      <c r="M436" s="99">
        <v>9.5306031306788217</v>
      </c>
      <c r="N436" s="99">
        <v>9.1410327988063447</v>
      </c>
      <c r="O436" s="99">
        <v>8.6143610230825765</v>
      </c>
      <c r="P436" s="99">
        <v>6.6708574163743375</v>
      </c>
      <c r="Q436" s="99">
        <v>6.9341685021970525</v>
      </c>
      <c r="R436" s="99">
        <v>9.6345696200223507</v>
      </c>
      <c r="S436" s="99">
        <v>11.695133722599014</v>
      </c>
      <c r="T436" s="99">
        <v>10.262611333540365</v>
      </c>
      <c r="U436" s="99">
        <v>8.4903608549761156</v>
      </c>
      <c r="V436" s="99">
        <v>6.4674962049869391</v>
      </c>
      <c r="W436" s="99">
        <v>8.1815483053353777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9.1777740724894734</v>
      </c>
      <c r="D437" s="99">
        <v>10.247402685571458</v>
      </c>
      <c r="E437" s="99">
        <v>10.172607177866501</v>
      </c>
      <c r="F437" s="99">
        <v>9.3285678873119</v>
      </c>
      <c r="G437" s="99">
        <v>9.7093181454489148</v>
      </c>
      <c r="H437" s="99">
        <v>11.5779345409429</v>
      </c>
      <c r="I437" s="99">
        <v>11.182825807527603</v>
      </c>
      <c r="J437" s="99">
        <v>13.382768992717237</v>
      </c>
      <c r="K437" s="99">
        <v>10.014586860052788</v>
      </c>
      <c r="L437" s="99">
        <v>9.2722889349232887</v>
      </c>
      <c r="M437" s="99">
        <v>8.5969312769432111</v>
      </c>
      <c r="N437" s="99">
        <v>8.2385380688919625</v>
      </c>
      <c r="O437" s="99">
        <v>7.1906360115936518</v>
      </c>
      <c r="P437" s="99">
        <v>7.1359746861228439</v>
      </c>
      <c r="Q437" s="99">
        <v>7.5695581922325283</v>
      </c>
      <c r="R437" s="99">
        <v>10.364565552242381</v>
      </c>
      <c r="S437" s="99">
        <v>11.282289864526145</v>
      </c>
      <c r="T437" s="99">
        <v>11.702428118034932</v>
      </c>
      <c r="U437" s="99">
        <v>9.6085564293142998</v>
      </c>
      <c r="V437" s="99">
        <v>8.2584879252322914</v>
      </c>
      <c r="W437" s="99">
        <v>8.7689911325326104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8.1245728332931328</v>
      </c>
      <c r="D438" s="123">
        <v>9.0867263221775207</v>
      </c>
      <c r="E438" s="123">
        <v>9.0344711429662894</v>
      </c>
      <c r="F438" s="123">
        <v>8.8340334278025647</v>
      </c>
      <c r="G438" s="123">
        <v>9.2648016459036615</v>
      </c>
      <c r="H438" s="123">
        <v>10.97043715049559</v>
      </c>
      <c r="I438" s="123">
        <v>10.105420819548513</v>
      </c>
      <c r="J438" s="123">
        <v>11.373348549913969</v>
      </c>
      <c r="K438" s="123">
        <v>8.4737791372740503</v>
      </c>
      <c r="L438" s="123">
        <v>7.8394295176403554</v>
      </c>
      <c r="M438" s="123">
        <v>6.4556238037735403</v>
      </c>
      <c r="N438" s="123">
        <v>6.602126580171106</v>
      </c>
      <c r="O438" s="123">
        <v>6.101069139518283</v>
      </c>
      <c r="P438" s="123">
        <v>5.717214738198483</v>
      </c>
      <c r="Q438" s="123">
        <v>5.5857708344320365</v>
      </c>
      <c r="R438" s="123">
        <v>7.3478120679438348</v>
      </c>
      <c r="S438" s="123">
        <v>8.3211779725215536</v>
      </c>
      <c r="T438" s="123">
        <v>7.2262135060776007</v>
      </c>
      <c r="U438" s="123">
        <v>6.1849618340110784</v>
      </c>
      <c r="V438" s="123">
        <v>4.9670499155843979</v>
      </c>
      <c r="W438" s="123">
        <v>5.6506442743706069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8.1245728332931328</v>
      </c>
      <c r="D440" s="110">
        <v>9.0867263221775207</v>
      </c>
      <c r="E440" s="110">
        <v>9.0344711429662894</v>
      </c>
      <c r="F440" s="110">
        <v>8.8340334278025647</v>
      </c>
      <c r="G440" s="110">
        <v>9.2648016459036615</v>
      </c>
      <c r="H440" s="110">
        <v>10.97043715049559</v>
      </c>
      <c r="I440" s="110">
        <v>10.105420819548513</v>
      </c>
      <c r="J440" s="110">
        <v>11.373348549913969</v>
      </c>
      <c r="K440" s="110">
        <v>8.4737791372740503</v>
      </c>
      <c r="L440" s="110">
        <v>7.8394295176403554</v>
      </c>
      <c r="M440" s="110">
        <v>6.4556238037735403</v>
      </c>
      <c r="N440" s="110">
        <v>6.602126580171106</v>
      </c>
      <c r="O440" s="110">
        <v>6.101069139518283</v>
      </c>
      <c r="P440" s="110">
        <v>5.717214738198483</v>
      </c>
      <c r="Q440" s="110">
        <v>5.5857708344320365</v>
      </c>
      <c r="R440" s="110">
        <v>7.3478120679438348</v>
      </c>
      <c r="S440" s="110">
        <v>8.3211779725215536</v>
      </c>
      <c r="T440" s="110">
        <v>7.2262135060776007</v>
      </c>
      <c r="U440" s="110">
        <v>6.1849618340110784</v>
      </c>
      <c r="V440" s="110">
        <v>4.9670499155843979</v>
      </c>
      <c r="W440" s="110">
        <v>5.6506442743706069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128.74713573958914</v>
      </c>
      <c r="D442" s="118">
        <f t="shared" si="232"/>
        <v>132.90297879579828</v>
      </c>
      <c r="E442" s="118">
        <f t="shared" si="232"/>
        <v>118.5686870306827</v>
      </c>
      <c r="F442" s="118">
        <f t="shared" si="232"/>
        <v>122.68190486492291</v>
      </c>
      <c r="G442" s="118">
        <f t="shared" si="232"/>
        <v>121.01482837105453</v>
      </c>
      <c r="H442" s="118">
        <f t="shared" si="232"/>
        <v>122.31747741187549</v>
      </c>
      <c r="I442" s="118">
        <f t="shared" si="232"/>
        <v>112.73639981842365</v>
      </c>
      <c r="J442" s="118">
        <f t="shared" si="232"/>
        <v>123.41364132761473</v>
      </c>
      <c r="K442" s="118">
        <f t="shared" si="232"/>
        <v>106.81937522603975</v>
      </c>
      <c r="L442" s="118">
        <f t="shared" si="232"/>
        <v>112.32535444386572</v>
      </c>
      <c r="M442" s="118">
        <f t="shared" si="232"/>
        <v>96.899131126925525</v>
      </c>
      <c r="N442" s="118">
        <f t="shared" si="232"/>
        <v>85.118644140040274</v>
      </c>
      <c r="O442" s="118">
        <f t="shared" si="232"/>
        <v>102.71120607819941</v>
      </c>
      <c r="P442" s="118">
        <f t="shared" si="232"/>
        <v>80.377923426614331</v>
      </c>
      <c r="Q442" s="118">
        <f t="shared" si="232"/>
        <v>82.157282828440984</v>
      </c>
      <c r="R442" s="118">
        <f t="shared" ref="R442:V442" si="233">R443+R446+R448+R457</f>
        <v>94.339457807462182</v>
      </c>
      <c r="S442" s="118">
        <f t="shared" si="233"/>
        <v>96.140609090557547</v>
      </c>
      <c r="T442" s="118">
        <f t="shared" si="233"/>
        <v>80.850679486760654</v>
      </c>
      <c r="U442" s="118">
        <f t="shared" si="233"/>
        <v>78.196683035012342</v>
      </c>
      <c r="V442" s="118">
        <f t="shared" si="233"/>
        <v>68.291932128803936</v>
      </c>
      <c r="W442" s="118">
        <f t="shared" ref="W442" si="234">W443+W446+W448+W457</f>
        <v>64.229089588203308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106.7841637193106</v>
      </c>
      <c r="D443" s="123">
        <f t="shared" si="235"/>
        <v>107.95563756940922</v>
      </c>
      <c r="E443" s="123">
        <f t="shared" si="235"/>
        <v>93.250105667151942</v>
      </c>
      <c r="F443" s="123">
        <f t="shared" si="235"/>
        <v>97.884486895376682</v>
      </c>
      <c r="G443" s="123">
        <f t="shared" si="235"/>
        <v>95.305564515641422</v>
      </c>
      <c r="H443" s="123">
        <f t="shared" si="235"/>
        <v>91.018515694661815</v>
      </c>
      <c r="I443" s="123">
        <f t="shared" si="235"/>
        <v>81.742733301051047</v>
      </c>
      <c r="J443" s="123">
        <f t="shared" si="235"/>
        <v>89.385779796760289</v>
      </c>
      <c r="K443" s="123">
        <f t="shared" si="235"/>
        <v>81.021317714389369</v>
      </c>
      <c r="L443" s="123">
        <f t="shared" si="235"/>
        <v>88.125114223732382</v>
      </c>
      <c r="M443" s="123">
        <f t="shared" si="235"/>
        <v>74.748252401245026</v>
      </c>
      <c r="N443" s="123">
        <f t="shared" si="235"/>
        <v>63.849181928102396</v>
      </c>
      <c r="O443" s="123">
        <f t="shared" si="235"/>
        <v>83.362294490336055</v>
      </c>
      <c r="P443" s="123">
        <f t="shared" si="235"/>
        <v>62.900805641259403</v>
      </c>
      <c r="Q443" s="123">
        <f t="shared" si="235"/>
        <v>64.075097366556932</v>
      </c>
      <c r="R443" s="123">
        <f t="shared" ref="R443:V443" si="236">SUM(R444:R445)</f>
        <v>69.582690284261858</v>
      </c>
      <c r="S443" s="123">
        <f t="shared" si="236"/>
        <v>67.555317941150179</v>
      </c>
      <c r="T443" s="123">
        <f t="shared" si="236"/>
        <v>54.525305901046991</v>
      </c>
      <c r="U443" s="123">
        <f t="shared" si="236"/>
        <v>55.585394856007028</v>
      </c>
      <c r="V443" s="123">
        <f t="shared" si="236"/>
        <v>49.721357839434894</v>
      </c>
      <c r="W443" s="123">
        <f t="shared" ref="W443" si="237">SUM(W444:W445)</f>
        <v>42.843097374419905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106.27552783097563</v>
      </c>
      <c r="D444" s="99">
        <v>107.44992853632537</v>
      </c>
      <c r="E444" s="99">
        <v>92.824158211954042</v>
      </c>
      <c r="F444" s="99">
        <v>97.441257427188972</v>
      </c>
      <c r="G444" s="99">
        <v>94.879223826639844</v>
      </c>
      <c r="H444" s="99">
        <v>90.620864418038479</v>
      </c>
      <c r="I444" s="99">
        <v>81.392161066982737</v>
      </c>
      <c r="J444" s="99">
        <v>89.006229955499776</v>
      </c>
      <c r="K444" s="99">
        <v>80.68167031080219</v>
      </c>
      <c r="L444" s="99">
        <v>87.760891546850061</v>
      </c>
      <c r="M444" s="99">
        <v>74.44463857012596</v>
      </c>
      <c r="N444" s="99">
        <v>63.591843473446332</v>
      </c>
      <c r="O444" s="99">
        <v>83.027996275489031</v>
      </c>
      <c r="P444" s="99">
        <v>62.648918034319578</v>
      </c>
      <c r="Q444" s="99">
        <v>63.819131603824935</v>
      </c>
      <c r="R444" s="99">
        <v>69.308466075877917</v>
      </c>
      <c r="S444" s="99">
        <v>67.291979375391477</v>
      </c>
      <c r="T444" s="99">
        <v>54.313667418433958</v>
      </c>
      <c r="U444" s="99">
        <v>55.372717284197854</v>
      </c>
      <c r="V444" s="99">
        <v>49.531404707890076</v>
      </c>
      <c r="W444" s="99">
        <v>42.680955477795791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0.50863588833496232</v>
      </c>
      <c r="D445" s="99">
        <v>0.5057090330838514</v>
      </c>
      <c r="E445" s="99">
        <v>0.42594745519790239</v>
      </c>
      <c r="F445" s="99">
        <v>0.44322946818770809</v>
      </c>
      <c r="G445" s="99">
        <v>0.4263406890015819</v>
      </c>
      <c r="H445" s="99">
        <v>0.39765127662334232</v>
      </c>
      <c r="I445" s="99">
        <v>0.3505722340683044</v>
      </c>
      <c r="J445" s="99">
        <v>0.37954984126051972</v>
      </c>
      <c r="K445" s="99">
        <v>0.33964740358717271</v>
      </c>
      <c r="L445" s="99">
        <v>0.36422267688232751</v>
      </c>
      <c r="M445" s="99">
        <v>0.30361383111907242</v>
      </c>
      <c r="N445" s="99">
        <v>0.25733845465606114</v>
      </c>
      <c r="O445" s="99">
        <v>0.33429821484702921</v>
      </c>
      <c r="P445" s="99">
        <v>0.25188760693982115</v>
      </c>
      <c r="Q445" s="99">
        <v>0.25596576273199162</v>
      </c>
      <c r="R445" s="99">
        <v>0.27422420838394373</v>
      </c>
      <c r="S445" s="99">
        <v>0.26333856575870562</v>
      </c>
      <c r="T445" s="99">
        <v>0.21163848261303425</v>
      </c>
      <c r="U445" s="99">
        <v>0.2126775718091766</v>
      </c>
      <c r="V445" s="99">
        <v>0.18995313154482141</v>
      </c>
      <c r="W445" s="99">
        <v>0.16214189662411418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2.8081227597489811E-2</v>
      </c>
      <c r="D446" s="123">
        <f t="shared" si="238"/>
        <v>2.0831507658020332E-2</v>
      </c>
      <c r="E446" s="123">
        <f t="shared" si="238"/>
        <v>0.67233819389419591</v>
      </c>
      <c r="F446" s="123">
        <f t="shared" si="238"/>
        <v>0.76055247447913832</v>
      </c>
      <c r="G446" s="123">
        <f t="shared" si="238"/>
        <v>0.82826339539199501</v>
      </c>
      <c r="H446" s="123">
        <f t="shared" si="238"/>
        <v>1.9827872072799659</v>
      </c>
      <c r="I446" s="123">
        <f t="shared" si="238"/>
        <v>1.2549120026745473</v>
      </c>
      <c r="J446" s="123">
        <f t="shared" si="238"/>
        <v>1.2568158418242135</v>
      </c>
      <c r="K446" s="123">
        <f t="shared" si="238"/>
        <v>0.8958637339843819</v>
      </c>
      <c r="L446" s="123">
        <f t="shared" si="238"/>
        <v>1.0846426474289719</v>
      </c>
      <c r="M446" s="123">
        <f t="shared" si="238"/>
        <v>0.8944200316037717</v>
      </c>
      <c r="N446" s="123">
        <f t="shared" si="238"/>
        <v>0.79043153362555796</v>
      </c>
      <c r="O446" s="123">
        <f t="shared" si="238"/>
        <v>0.69328268072208576</v>
      </c>
      <c r="P446" s="123">
        <f t="shared" si="238"/>
        <v>0.25635079267895533</v>
      </c>
      <c r="Q446" s="123">
        <f t="shared" si="238"/>
        <v>0.23220554499673493</v>
      </c>
      <c r="R446" s="123">
        <f t="shared" si="238"/>
        <v>0.15239836355685968</v>
      </c>
      <c r="S446" s="123">
        <f t="shared" si="238"/>
        <v>0.30281693677040528</v>
      </c>
      <c r="T446" s="123">
        <f t="shared" si="238"/>
        <v>0.29034156277089201</v>
      </c>
      <c r="U446" s="123">
        <f t="shared" si="238"/>
        <v>0.33528954225958713</v>
      </c>
      <c r="V446" s="123">
        <f t="shared" si="238"/>
        <v>0.48930637045424275</v>
      </c>
      <c r="W446" s="123">
        <f t="shared" si="238"/>
        <v>0.32460762326643738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2.8081227597489811E-2</v>
      </c>
      <c r="D447" s="99">
        <f>RES_hhdet_in_tess!D129</f>
        <v>2.0831507658020332E-2</v>
      </c>
      <c r="E447" s="99">
        <f>RES_hhdet_in_tess!E129</f>
        <v>0.67233819389419591</v>
      </c>
      <c r="F447" s="99">
        <f>RES_hhdet_in_tess!F129</f>
        <v>0.76055247447913832</v>
      </c>
      <c r="G447" s="99">
        <f>RES_hhdet_in_tess!G129</f>
        <v>0.82826339539199501</v>
      </c>
      <c r="H447" s="99">
        <f>RES_hhdet_in_tess!H129</f>
        <v>1.9827872072799659</v>
      </c>
      <c r="I447" s="99">
        <f>RES_hhdet_in_tess!I129</f>
        <v>1.2549120026745473</v>
      </c>
      <c r="J447" s="99">
        <f>RES_hhdet_in_tess!J129</f>
        <v>1.2568158418242135</v>
      </c>
      <c r="K447" s="99">
        <f>RES_hhdet_in_tess!K129</f>
        <v>0.8958637339843819</v>
      </c>
      <c r="L447" s="99">
        <f>RES_hhdet_in_tess!L129</f>
        <v>1.0846426474289719</v>
      </c>
      <c r="M447" s="99">
        <f>RES_hhdet_in_tess!M129</f>
        <v>0.8944200316037717</v>
      </c>
      <c r="N447" s="99">
        <f>RES_hhdet_in_tess!N129</f>
        <v>0.79043153362555796</v>
      </c>
      <c r="O447" s="99">
        <f>RES_hhdet_in_tess!O129</f>
        <v>0.69328268072208576</v>
      </c>
      <c r="P447" s="99">
        <f>RES_hhdet_in_tess!P129</f>
        <v>0.25635079267895533</v>
      </c>
      <c r="Q447" s="99">
        <f>RES_hhdet_in_tess!Q129</f>
        <v>0.23220554499673493</v>
      </c>
      <c r="R447" s="99">
        <f>RES_hhdet_in_tess!R129</f>
        <v>0.15239836355685968</v>
      </c>
      <c r="S447" s="99">
        <f>RES_hhdet_in_tess!S129</f>
        <v>0.30281693677040528</v>
      </c>
      <c r="T447" s="99">
        <f>RES_hhdet_in_tess!T129</f>
        <v>0.29034156277089201</v>
      </c>
      <c r="U447" s="99">
        <f>RES_hhdet_in_tess!U129</f>
        <v>0.33528954225958713</v>
      </c>
      <c r="V447" s="99">
        <f>RES_hhdet_in_tess!V129</f>
        <v>0.48930637045424275</v>
      </c>
      <c r="W447" s="99">
        <f>RES_hhdet_in_tess!W129</f>
        <v>0.32460762326643738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15.633452205008908</v>
      </c>
      <c r="D448" s="123">
        <v>17.866946386131822</v>
      </c>
      <c r="E448" s="123">
        <v>17.615032906613333</v>
      </c>
      <c r="F448" s="123">
        <v>17.149617800513273</v>
      </c>
      <c r="G448" s="123">
        <v>17.644884336282182</v>
      </c>
      <c r="H448" s="123">
        <v>20.732034484726402</v>
      </c>
      <c r="I448" s="123">
        <v>21.816359392493617</v>
      </c>
      <c r="J448" s="123">
        <v>23.836623562392756</v>
      </c>
      <c r="K448" s="123">
        <v>18.231120075748613</v>
      </c>
      <c r="L448" s="123">
        <v>16.929562703648664</v>
      </c>
      <c r="M448" s="123">
        <v>16.146286260777369</v>
      </c>
      <c r="N448" s="123">
        <v>15.231080219233226</v>
      </c>
      <c r="O448" s="123">
        <v>13.778624097276785</v>
      </c>
      <c r="P448" s="123">
        <v>12.617150754964134</v>
      </c>
      <c r="Q448" s="123">
        <v>13.310080168107154</v>
      </c>
      <c r="R448" s="123">
        <v>18.556969042418277</v>
      </c>
      <c r="S448" s="123">
        <v>21.327428301402776</v>
      </c>
      <c r="T448" s="123">
        <v>19.895704429532746</v>
      </c>
      <c r="U448" s="123">
        <v>16.940000961283992</v>
      </c>
      <c r="V448" s="123">
        <v>13.74165426129751</v>
      </c>
      <c r="W448" s="123">
        <v>16.078284578838975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15.651808211178027</v>
      </c>
      <c r="D449" s="99">
        <v>18.423276352065727</v>
      </c>
      <c r="E449" s="99">
        <v>16.431587517687642</v>
      </c>
      <c r="F449" s="99">
        <v>17.599367936036327</v>
      </c>
      <c r="G449" s="99">
        <v>18.435532695158802</v>
      </c>
      <c r="H449" s="99">
        <v>20.211454276229855</v>
      </c>
      <c r="I449" s="99">
        <v>21.439848723227399</v>
      </c>
      <c r="J449" s="99">
        <v>23.657360634655305</v>
      </c>
      <c r="K449" s="99">
        <v>18.24114025105321</v>
      </c>
      <c r="L449" s="99">
        <v>17.171112728791599</v>
      </c>
      <c r="M449" s="99">
        <v>16.152104027488782</v>
      </c>
      <c r="N449" s="99">
        <v>14.393945315096028</v>
      </c>
      <c r="O449" s="99">
        <v>12.979991285426175</v>
      </c>
      <c r="P449" s="99">
        <v>12.986982025350345</v>
      </c>
      <c r="Q449" s="99">
        <v>13.308894663813435</v>
      </c>
      <c r="R449" s="99">
        <v>19.033225778064171</v>
      </c>
      <c r="S449" s="99">
        <v>21.966271560299337</v>
      </c>
      <c r="T449" s="99">
        <v>18.415393239988465</v>
      </c>
      <c r="U449" s="99">
        <v>17.076773768056835</v>
      </c>
      <c r="V449" s="99">
        <v>13.49441912233798</v>
      </c>
      <c r="W449" s="99">
        <v>16.258345234636188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15.651941052953193</v>
      </c>
      <c r="D450" s="99">
        <v>18.423738201331719</v>
      </c>
      <c r="E450" s="99">
        <v>16.432410576181056</v>
      </c>
      <c r="F450" s="99">
        <v>17.600637444100741</v>
      </c>
      <c r="G450" s="99">
        <v>18.43771926094421</v>
      </c>
      <c r="H450" s="99">
        <v>20.214214446634216</v>
      </c>
      <c r="I450" s="99">
        <v>21.444918279789192</v>
      </c>
      <c r="J450" s="99">
        <v>23.664570839812431</v>
      </c>
      <c r="K450" s="99">
        <v>18.248956910979558</v>
      </c>
      <c r="L450" s="99">
        <v>17.175919850586407</v>
      </c>
      <c r="M450" s="99">
        <v>16.155383417238177</v>
      </c>
      <c r="N450" s="99">
        <v>14.391414793715235</v>
      </c>
      <c r="O450" s="99">
        <v>12.978773510495555</v>
      </c>
      <c r="P450" s="99">
        <v>13.003801633654524</v>
      </c>
      <c r="Q450" s="99">
        <v>13.330037304016008</v>
      </c>
      <c r="R450" s="99">
        <v>19.067917778882549</v>
      </c>
      <c r="S450" s="99">
        <v>21.999624456590738</v>
      </c>
      <c r="T450" s="99">
        <v>0</v>
      </c>
      <c r="U450" s="99">
        <v>17.104932777148964</v>
      </c>
      <c r="V450" s="99">
        <v>13.510627738605029</v>
      </c>
      <c r="W450" s="99">
        <v>16.277111270189483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6.471879107625961</v>
      </c>
      <c r="D451" s="102">
        <v>7.8444204906100419</v>
      </c>
      <c r="E451" s="102">
        <v>6.9834884687700169</v>
      </c>
      <c r="F451" s="102">
        <v>8.0048091786045728</v>
      </c>
      <c r="G451" s="102">
        <v>8.2567405814613579</v>
      </c>
      <c r="H451" s="102">
        <v>8.9629125644354168</v>
      </c>
      <c r="I451" s="102">
        <v>10.554485267262173</v>
      </c>
      <c r="J451" s="102">
        <v>10.523363984050967</v>
      </c>
      <c r="K451" s="102">
        <v>8.2280347923045216</v>
      </c>
      <c r="L451" s="102">
        <v>7.6912461979986233</v>
      </c>
      <c r="M451" s="102">
        <v>7.5267625332910137</v>
      </c>
      <c r="N451" s="102">
        <v>6.73798375154841</v>
      </c>
      <c r="O451" s="102">
        <v>6.3487919216064421</v>
      </c>
      <c r="P451" s="102">
        <v>5.6883061682533027</v>
      </c>
      <c r="Q451" s="102">
        <v>5.7631092143645946</v>
      </c>
      <c r="R451" s="102">
        <v>8.3719946769586784</v>
      </c>
      <c r="S451" s="102">
        <v>10.272923412395585</v>
      </c>
      <c r="T451" s="102">
        <v>0</v>
      </c>
      <c r="U451" s="102">
        <v>7.4149801130306372</v>
      </c>
      <c r="V451" s="102">
        <v>5.5051933887777489</v>
      </c>
      <c r="W451" s="102">
        <v>7.3972537735929089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9.1800619453272336</v>
      </c>
      <c r="D452" s="105">
        <v>10.579317710721678</v>
      </c>
      <c r="E452" s="105">
        <v>9.4489221074110414</v>
      </c>
      <c r="F452" s="105">
        <v>9.5958282654961717</v>
      </c>
      <c r="G452" s="105">
        <v>10.180978679482854</v>
      </c>
      <c r="H452" s="105">
        <v>11.251301882198801</v>
      </c>
      <c r="I452" s="105">
        <v>10.890433012527023</v>
      </c>
      <c r="J452" s="105">
        <v>13.141206855761467</v>
      </c>
      <c r="K452" s="105">
        <v>10.020922118675033</v>
      </c>
      <c r="L452" s="105">
        <v>9.4846736525877837</v>
      </c>
      <c r="M452" s="105">
        <v>8.6286208839471605</v>
      </c>
      <c r="N452" s="105">
        <v>7.6534310421668241</v>
      </c>
      <c r="O452" s="105">
        <v>6.629981588889116</v>
      </c>
      <c r="P452" s="105">
        <v>7.3154954654012219</v>
      </c>
      <c r="Q452" s="105">
        <v>7.5669280896514115</v>
      </c>
      <c r="R452" s="105">
        <v>10.695923101923873</v>
      </c>
      <c r="S452" s="105">
        <v>11.72670104419516</v>
      </c>
      <c r="T452" s="105">
        <v>0</v>
      </c>
      <c r="U452" s="105">
        <v>9.6899526641183265</v>
      </c>
      <c r="V452" s="105">
        <v>8.0054343498272829</v>
      </c>
      <c r="W452" s="105">
        <v>8.8798574965965731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15.630489304561699</v>
      </c>
      <c r="D453" s="102">
        <v>17.828951420054434</v>
      </c>
      <c r="E453" s="102">
        <v>17.68050417568066</v>
      </c>
      <c r="F453" s="102">
        <v>17.091441216288608</v>
      </c>
      <c r="G453" s="102">
        <v>17.548080920722782</v>
      </c>
      <c r="H453" s="102">
        <v>20.770827222956843</v>
      </c>
      <c r="I453" s="102">
        <v>22.043041213128156</v>
      </c>
      <c r="J453" s="102">
        <v>24.063309837714133</v>
      </c>
      <c r="K453" s="102">
        <v>18.21718841501793</v>
      </c>
      <c r="L453" s="102">
        <v>16.756414152517632</v>
      </c>
      <c r="M453" s="102">
        <v>16.137726400976813</v>
      </c>
      <c r="N453" s="102">
        <v>15.526944529714834</v>
      </c>
      <c r="O453" s="102">
        <v>14.131004198551743</v>
      </c>
      <c r="P453" s="102">
        <v>12.570836209002648</v>
      </c>
      <c r="Q453" s="102">
        <v>13.281612114889999</v>
      </c>
      <c r="R453" s="102">
        <v>18.375031673440766</v>
      </c>
      <c r="S453" s="102">
        <v>21.114036886055381</v>
      </c>
      <c r="T453" s="102">
        <v>20.420133094532019</v>
      </c>
      <c r="U453" s="102">
        <v>16.886464048690097</v>
      </c>
      <c r="V453" s="102">
        <v>13.860494302296033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15.637085553805553</v>
      </c>
      <c r="D454" s="105">
        <v>17.84130305478449</v>
      </c>
      <c r="E454" s="105">
        <v>17.702557049399676</v>
      </c>
      <c r="F454" s="105">
        <v>17.105380205916287</v>
      </c>
      <c r="G454" s="105">
        <v>17.560191977277977</v>
      </c>
      <c r="H454" s="105">
        <v>20.77804409485266</v>
      </c>
      <c r="I454" s="105">
        <v>22.047754229477853</v>
      </c>
      <c r="J454" s="105">
        <v>24.07167825327798</v>
      </c>
      <c r="K454" s="105">
        <v>18.226316595356398</v>
      </c>
      <c r="L454" s="105">
        <v>16.761176037348605</v>
      </c>
      <c r="M454" s="105">
        <v>16.144465205112862</v>
      </c>
      <c r="N454" s="105">
        <v>15.529100213255477</v>
      </c>
      <c r="O454" s="105">
        <v>14.134706020844872</v>
      </c>
      <c r="P454" s="105">
        <v>12.587484213864087</v>
      </c>
      <c r="Q454" s="105">
        <v>13.31183426544982</v>
      </c>
      <c r="R454" s="105">
        <v>18.418364107056171</v>
      </c>
      <c r="S454" s="105">
        <v>21.149055153582093</v>
      </c>
      <c r="T454" s="105">
        <v>20.437571898037891</v>
      </c>
      <c r="U454" s="105">
        <v>16.89502706308161</v>
      </c>
      <c r="V454" s="105">
        <v>13.849401113854002</v>
      </c>
      <c r="W454" s="105">
        <v>15.881945508334208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6.4593114813160799</v>
      </c>
      <c r="D455" s="99">
        <v>7.5939003692130331</v>
      </c>
      <c r="E455" s="99">
        <v>7.5299498715331694</v>
      </c>
      <c r="F455" s="99">
        <v>7.7768123186043869</v>
      </c>
      <c r="G455" s="99">
        <v>7.8508738318290634</v>
      </c>
      <c r="H455" s="99">
        <v>9.2001095539097637</v>
      </c>
      <c r="I455" s="99">
        <v>10.864928421950248</v>
      </c>
      <c r="J455" s="99">
        <v>10.688909260560742</v>
      </c>
      <c r="K455" s="99">
        <v>8.2117297353036118</v>
      </c>
      <c r="L455" s="99">
        <v>7.4888871024253136</v>
      </c>
      <c r="M455" s="99">
        <v>7.5475339281696492</v>
      </c>
      <c r="N455" s="99">
        <v>7.2905621443635136</v>
      </c>
      <c r="O455" s="99">
        <v>6.9440700092512202</v>
      </c>
      <c r="P455" s="99">
        <v>5.4515095277412424</v>
      </c>
      <c r="Q455" s="99">
        <v>5.7422760732172877</v>
      </c>
      <c r="R455" s="99">
        <v>8.0537985548137918</v>
      </c>
      <c r="S455" s="99">
        <v>9.8667652890559516</v>
      </c>
      <c r="T455" s="99">
        <v>8.735143780002959</v>
      </c>
      <c r="U455" s="99">
        <v>7.286470633767312</v>
      </c>
      <c r="V455" s="99">
        <v>5.5909131886217098</v>
      </c>
      <c r="W455" s="99">
        <v>7.1129543758015981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9.1777740724894734</v>
      </c>
      <c r="D456" s="99">
        <v>10.247402685571458</v>
      </c>
      <c r="E456" s="99">
        <v>10.172607177866501</v>
      </c>
      <c r="F456" s="99">
        <v>9.3285678873119</v>
      </c>
      <c r="G456" s="99">
        <v>9.7093181454489148</v>
      </c>
      <c r="H456" s="99">
        <v>11.5779345409429</v>
      </c>
      <c r="I456" s="99">
        <v>11.182825807527603</v>
      </c>
      <c r="J456" s="99">
        <v>13.382768992717237</v>
      </c>
      <c r="K456" s="99">
        <v>10.014586860052788</v>
      </c>
      <c r="L456" s="99">
        <v>9.2722889349232887</v>
      </c>
      <c r="M456" s="99">
        <v>8.5969312769432111</v>
      </c>
      <c r="N456" s="99">
        <v>8.2385380688919625</v>
      </c>
      <c r="O456" s="99">
        <v>7.1906360115936518</v>
      </c>
      <c r="P456" s="99">
        <v>7.1359746861228439</v>
      </c>
      <c r="Q456" s="99">
        <v>7.5695581922325283</v>
      </c>
      <c r="R456" s="99">
        <v>10.364565552242381</v>
      </c>
      <c r="S456" s="99">
        <v>11.282289864526145</v>
      </c>
      <c r="T456" s="99">
        <v>11.702428118034932</v>
      </c>
      <c r="U456" s="99">
        <v>9.6085564293142998</v>
      </c>
      <c r="V456" s="99">
        <v>8.2584879252322914</v>
      </c>
      <c r="W456" s="99">
        <v>8.7689911325326104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6.3014385876721413</v>
      </c>
      <c r="D457" s="123">
        <v>7.0595633325992235</v>
      </c>
      <c r="E457" s="123">
        <v>7.0312102630232278</v>
      </c>
      <c r="F457" s="123">
        <v>6.887247694553821</v>
      </c>
      <c r="G457" s="123">
        <v>7.2361161237389213</v>
      </c>
      <c r="H457" s="123">
        <v>8.5841400252073061</v>
      </c>
      <c r="I457" s="123">
        <v>7.922395122204442</v>
      </c>
      <c r="J457" s="123">
        <v>8.934422126637461</v>
      </c>
      <c r="K457" s="123">
        <v>6.6710737019173987</v>
      </c>
      <c r="L457" s="123">
        <v>6.1860348690556917</v>
      </c>
      <c r="M457" s="123">
        <v>5.1101724332993603</v>
      </c>
      <c r="N457" s="123">
        <v>5.2479504590790871</v>
      </c>
      <c r="O457" s="123">
        <v>4.877004809864478</v>
      </c>
      <c r="P457" s="123">
        <v>4.6036162377118339</v>
      </c>
      <c r="Q457" s="123">
        <v>4.5398997487801678</v>
      </c>
      <c r="R457" s="123">
        <v>6.047400117225191</v>
      </c>
      <c r="S457" s="123">
        <v>6.9550459112341825</v>
      </c>
      <c r="T457" s="123">
        <v>6.1393275934100346</v>
      </c>
      <c r="U457" s="123">
        <v>5.3359976754617326</v>
      </c>
      <c r="V457" s="123">
        <v>4.3396136576172868</v>
      </c>
      <c r="W457" s="123">
        <v>4.9831000116779958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6.3014385876721413</v>
      </c>
      <c r="D459" s="110">
        <v>7.0595633325992235</v>
      </c>
      <c r="E459" s="110">
        <v>7.0312102630232278</v>
      </c>
      <c r="F459" s="110">
        <v>6.887247694553821</v>
      </c>
      <c r="G459" s="110">
        <v>7.2361161237389213</v>
      </c>
      <c r="H459" s="110">
        <v>8.5841400252073061</v>
      </c>
      <c r="I459" s="110">
        <v>7.922395122204442</v>
      </c>
      <c r="J459" s="110">
        <v>8.934422126637461</v>
      </c>
      <c r="K459" s="110">
        <v>6.6710737019173987</v>
      </c>
      <c r="L459" s="110">
        <v>6.1860348690556917</v>
      </c>
      <c r="M459" s="110">
        <v>5.1101724332993603</v>
      </c>
      <c r="N459" s="110">
        <v>5.2479504590790871</v>
      </c>
      <c r="O459" s="110">
        <v>4.877004809864478</v>
      </c>
      <c r="P459" s="110">
        <v>4.6036162377118339</v>
      </c>
      <c r="Q459" s="110">
        <v>4.5398997487801678</v>
      </c>
      <c r="R459" s="110">
        <v>6.047400117225191</v>
      </c>
      <c r="S459" s="110">
        <v>6.9550459112341825</v>
      </c>
      <c r="T459" s="110">
        <v>6.1393275934100346</v>
      </c>
      <c r="U459" s="110">
        <v>5.3359976754617326</v>
      </c>
      <c r="V459" s="110">
        <v>4.3396136576172868</v>
      </c>
      <c r="W459" s="110">
        <v>4.9831000116779958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239433</v>
      </c>
      <c r="C5" s="120">
        <v>290852</v>
      </c>
      <c r="D5" s="120">
        <v>374262</v>
      </c>
      <c r="E5" s="120">
        <v>442502</v>
      </c>
      <c r="F5" s="120">
        <v>486747</v>
      </c>
      <c r="G5" s="120">
        <v>546876</v>
      </c>
      <c r="H5" s="120">
        <v>631625</v>
      </c>
      <c r="I5" s="120">
        <v>770979</v>
      </c>
      <c r="J5" s="120">
        <v>874897</v>
      </c>
      <c r="K5" s="120">
        <v>1014040</v>
      </c>
      <c r="L5" s="120">
        <v>1123301</v>
      </c>
      <c r="M5" s="120">
        <v>1268618</v>
      </c>
      <c r="N5" s="120">
        <v>1379549</v>
      </c>
      <c r="O5" s="120">
        <v>1499687</v>
      </c>
      <c r="P5" s="120">
        <v>1690859</v>
      </c>
      <c r="Q5" s="120">
        <v>1819083</v>
      </c>
      <c r="R5" s="120">
        <v>1927155</v>
      </c>
      <c r="S5" s="120">
        <v>2031000</v>
      </c>
      <c r="T5" s="120">
        <v>2147463</v>
      </c>
      <c r="U5" s="120">
        <v>2243686</v>
      </c>
      <c r="V5" s="120">
        <v>2349514</v>
      </c>
      <c r="W5" s="120">
        <v>2437584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239433</v>
      </c>
      <c r="C7" s="52">
        <v>290852</v>
      </c>
      <c r="D7" s="52">
        <v>374262</v>
      </c>
      <c r="E7" s="52">
        <v>442502</v>
      </c>
      <c r="F7" s="52">
        <v>486747</v>
      </c>
      <c r="G7" s="52">
        <v>546876</v>
      </c>
      <c r="H7" s="52">
        <v>631625</v>
      </c>
      <c r="I7" s="52">
        <v>770979</v>
      </c>
      <c r="J7" s="52">
        <v>874897</v>
      </c>
      <c r="K7" s="52">
        <v>1014040</v>
      </c>
      <c r="L7" s="52">
        <v>1123301</v>
      </c>
      <c r="M7" s="52">
        <v>1268618</v>
      </c>
      <c r="N7" s="52">
        <v>1379549</v>
      </c>
      <c r="O7" s="52">
        <v>1499687</v>
      </c>
      <c r="P7" s="52">
        <v>1690859</v>
      </c>
      <c r="Q7" s="52">
        <v>1819083</v>
      </c>
      <c r="R7" s="52">
        <v>1927155</v>
      </c>
      <c r="S7" s="52">
        <v>2031000</v>
      </c>
      <c r="T7" s="52">
        <v>2147463</v>
      </c>
      <c r="U7" s="52">
        <v>2243686</v>
      </c>
      <c r="V7" s="52">
        <v>2349514</v>
      </c>
      <c r="W7" s="52">
        <v>2437584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44864</v>
      </c>
      <c r="C9" s="52">
        <v>45286</v>
      </c>
      <c r="D9" s="52">
        <v>47724</v>
      </c>
      <c r="E9" s="52">
        <v>52175</v>
      </c>
      <c r="F9" s="52">
        <v>57352</v>
      </c>
      <c r="G9" s="52">
        <v>61511</v>
      </c>
      <c r="H9" s="52">
        <v>68762</v>
      </c>
      <c r="I9" s="52">
        <v>85306</v>
      </c>
      <c r="J9" s="52">
        <v>107830</v>
      </c>
      <c r="K9" s="52">
        <v>131446</v>
      </c>
      <c r="L9" s="52">
        <v>154101</v>
      </c>
      <c r="M9" s="52">
        <v>179678</v>
      </c>
      <c r="N9" s="52">
        <v>205682</v>
      </c>
      <c r="O9" s="52">
        <v>230587</v>
      </c>
      <c r="P9" s="52">
        <v>256498</v>
      </c>
      <c r="Q9" s="52">
        <v>302623</v>
      </c>
      <c r="R9" s="52">
        <v>347375</v>
      </c>
      <c r="S9" s="52">
        <v>379340</v>
      </c>
      <c r="T9" s="52">
        <v>403475</v>
      </c>
      <c r="U9" s="52">
        <v>424092</v>
      </c>
      <c r="V9" s="52">
        <v>447837</v>
      </c>
      <c r="W9" s="52">
        <v>456323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41091</v>
      </c>
      <c r="C11" s="52">
        <v>45209</v>
      </c>
      <c r="D11" s="52">
        <v>46454</v>
      </c>
      <c r="E11" s="52">
        <v>51838</v>
      </c>
      <c r="F11" s="52">
        <v>55865</v>
      </c>
      <c r="G11" s="52">
        <v>61360</v>
      </c>
      <c r="H11" s="52">
        <v>66781</v>
      </c>
      <c r="I11" s="52">
        <v>74427</v>
      </c>
      <c r="J11" s="52">
        <v>81562</v>
      </c>
      <c r="K11" s="52">
        <v>97340</v>
      </c>
      <c r="L11" s="52">
        <v>108743</v>
      </c>
      <c r="M11" s="52">
        <v>123561</v>
      </c>
      <c r="N11" s="52">
        <v>129215</v>
      </c>
      <c r="O11" s="52">
        <v>141501</v>
      </c>
      <c r="P11" s="52">
        <v>181501</v>
      </c>
      <c r="Q11" s="52">
        <v>211961</v>
      </c>
      <c r="R11" s="52">
        <v>219698</v>
      </c>
      <c r="S11" s="52">
        <v>227606</v>
      </c>
      <c r="T11" s="52">
        <v>258933</v>
      </c>
      <c r="U11" s="52">
        <v>267809</v>
      </c>
      <c r="V11" s="52">
        <v>277483</v>
      </c>
      <c r="W11" s="52">
        <v>270549</v>
      </c>
      <c r="DA11" s="63" t="s">
        <v>1121</v>
      </c>
    </row>
    <row r="12" spans="1:105" ht="12" customHeight="1" x14ac:dyDescent="0.25">
      <c r="A12" s="97" t="s">
        <v>123</v>
      </c>
      <c r="B12" s="52">
        <v>75</v>
      </c>
      <c r="C12" s="52">
        <v>114</v>
      </c>
      <c r="D12" s="52">
        <v>141</v>
      </c>
      <c r="E12" s="52">
        <v>178</v>
      </c>
      <c r="F12" s="52">
        <v>256</v>
      </c>
      <c r="G12" s="52">
        <v>274</v>
      </c>
      <c r="H12" s="52">
        <v>370</v>
      </c>
      <c r="I12" s="52">
        <v>346</v>
      </c>
      <c r="J12" s="52">
        <v>564</v>
      </c>
      <c r="K12" s="52">
        <v>798</v>
      </c>
      <c r="L12" s="52">
        <v>895</v>
      </c>
      <c r="M12" s="52">
        <v>1144</v>
      </c>
      <c r="N12" s="52">
        <v>1174</v>
      </c>
      <c r="O12" s="52">
        <v>1155</v>
      </c>
      <c r="P12" s="52">
        <v>2606</v>
      </c>
      <c r="Q12" s="52">
        <v>2438</v>
      </c>
      <c r="R12" s="52">
        <v>3325</v>
      </c>
      <c r="S12" s="52">
        <v>3034</v>
      </c>
      <c r="T12" s="52">
        <v>4148</v>
      </c>
      <c r="U12" s="52">
        <v>4174</v>
      </c>
      <c r="V12" s="52">
        <v>4791</v>
      </c>
      <c r="W12" s="52">
        <v>4167</v>
      </c>
      <c r="DA12" s="63" t="s">
        <v>1122</v>
      </c>
    </row>
    <row r="13" spans="1:105" ht="12" customHeight="1" x14ac:dyDescent="0.25">
      <c r="A13" s="97" t="s">
        <v>122</v>
      </c>
      <c r="B13" s="52">
        <v>167028</v>
      </c>
      <c r="C13" s="52">
        <v>191641</v>
      </c>
      <c r="D13" s="52">
        <v>237478</v>
      </c>
      <c r="E13" s="52">
        <v>250550</v>
      </c>
      <c r="F13" s="52">
        <v>279102</v>
      </c>
      <c r="G13" s="52">
        <v>302234</v>
      </c>
      <c r="H13" s="52">
        <v>332526</v>
      </c>
      <c r="I13" s="52">
        <v>367262</v>
      </c>
      <c r="J13" s="52">
        <v>397862</v>
      </c>
      <c r="K13" s="52">
        <v>393605</v>
      </c>
      <c r="L13" s="52">
        <v>446484</v>
      </c>
      <c r="M13" s="52">
        <v>450230</v>
      </c>
      <c r="N13" s="52">
        <v>483318</v>
      </c>
      <c r="O13" s="52">
        <v>476568</v>
      </c>
      <c r="P13" s="52">
        <v>438705</v>
      </c>
      <c r="Q13" s="52">
        <v>383084</v>
      </c>
      <c r="R13" s="52">
        <v>365587</v>
      </c>
      <c r="S13" s="52">
        <v>380947</v>
      </c>
      <c r="T13" s="52">
        <v>391441</v>
      </c>
      <c r="U13" s="52">
        <v>387492</v>
      </c>
      <c r="V13" s="52">
        <v>440721</v>
      </c>
      <c r="W13" s="52">
        <v>393025</v>
      </c>
      <c r="DA13" s="63" t="s">
        <v>1123</v>
      </c>
    </row>
    <row r="14" spans="1:105" ht="12" customHeight="1" x14ac:dyDescent="0.25">
      <c r="A14" s="97" t="s">
        <v>121</v>
      </c>
      <c r="B14" s="52">
        <v>31239</v>
      </c>
      <c r="C14" s="52">
        <v>53888</v>
      </c>
      <c r="D14" s="52">
        <v>90189</v>
      </c>
      <c r="E14" s="52">
        <v>139936</v>
      </c>
      <c r="F14" s="52">
        <v>151524</v>
      </c>
      <c r="G14" s="52">
        <v>183008</v>
      </c>
      <c r="H14" s="52">
        <v>231948</v>
      </c>
      <c r="I14" s="52">
        <v>328944</v>
      </c>
      <c r="J14" s="52">
        <v>394909</v>
      </c>
      <c r="K14" s="52">
        <v>522297</v>
      </c>
      <c r="L14" s="52">
        <v>567179</v>
      </c>
      <c r="M14" s="52">
        <v>693683</v>
      </c>
      <c r="N14" s="52">
        <v>765842</v>
      </c>
      <c r="O14" s="52">
        <v>880463</v>
      </c>
      <c r="P14" s="52">
        <v>1068047</v>
      </c>
      <c r="Q14" s="52">
        <v>1221600</v>
      </c>
      <c r="R14" s="52">
        <v>1338545</v>
      </c>
      <c r="S14" s="52">
        <v>1419413</v>
      </c>
      <c r="T14" s="52">
        <v>1492941</v>
      </c>
      <c r="U14" s="52">
        <v>1584211</v>
      </c>
      <c r="V14" s="52">
        <v>1626519</v>
      </c>
      <c r="W14" s="52">
        <v>1769843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239433</v>
      </c>
      <c r="C17" s="36">
        <v>290852</v>
      </c>
      <c r="D17" s="36">
        <v>374262</v>
      </c>
      <c r="E17" s="36">
        <v>442502</v>
      </c>
      <c r="F17" s="36">
        <v>486747</v>
      </c>
      <c r="G17" s="36">
        <v>546876</v>
      </c>
      <c r="H17" s="36">
        <v>631625</v>
      </c>
      <c r="I17" s="36">
        <v>770979</v>
      </c>
      <c r="J17" s="36">
        <v>874897</v>
      </c>
      <c r="K17" s="36">
        <v>1014040</v>
      </c>
      <c r="L17" s="36">
        <v>1123301</v>
      </c>
      <c r="M17" s="36">
        <v>1268618</v>
      </c>
      <c r="N17" s="36">
        <v>1379549</v>
      </c>
      <c r="O17" s="36">
        <v>1499687</v>
      </c>
      <c r="P17" s="36">
        <v>1690859</v>
      </c>
      <c r="Q17" s="36">
        <v>1819083</v>
      </c>
      <c r="R17" s="36">
        <v>1927155</v>
      </c>
      <c r="S17" s="36">
        <v>2031000</v>
      </c>
      <c r="T17" s="36">
        <v>2147463</v>
      </c>
      <c r="U17" s="36">
        <v>2243686</v>
      </c>
      <c r="V17" s="36">
        <v>2349514</v>
      </c>
      <c r="W17" s="36">
        <v>2437584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18706</v>
      </c>
      <c r="D21" s="52">
        <v>18723</v>
      </c>
      <c r="E21" s="52">
        <v>18850</v>
      </c>
      <c r="F21" s="52">
        <v>19227</v>
      </c>
      <c r="G21" s="52">
        <v>19978</v>
      </c>
      <c r="H21" s="52">
        <v>21201</v>
      </c>
      <c r="I21" s="52">
        <v>23030</v>
      </c>
      <c r="J21" s="52">
        <v>25613</v>
      </c>
      <c r="K21" s="52">
        <v>29168</v>
      </c>
      <c r="L21" s="52">
        <v>33910</v>
      </c>
      <c r="M21" s="52">
        <v>40066</v>
      </c>
      <c r="N21" s="52">
        <v>47861</v>
      </c>
      <c r="O21" s="52">
        <v>53809</v>
      </c>
      <c r="P21" s="52">
        <v>50661</v>
      </c>
      <c r="Q21" s="52">
        <v>64906</v>
      </c>
      <c r="R21" s="52">
        <v>81860</v>
      </c>
      <c r="S21" s="52">
        <v>101836</v>
      </c>
      <c r="T21" s="52">
        <v>111156</v>
      </c>
      <c r="U21" s="52">
        <v>115932</v>
      </c>
      <c r="V21" s="52">
        <v>125016</v>
      </c>
      <c r="W21" s="52">
        <v>140618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7010</v>
      </c>
      <c r="D23" s="52">
        <v>7025</v>
      </c>
      <c r="E23" s="52">
        <v>7131</v>
      </c>
      <c r="F23" s="52">
        <v>7438</v>
      </c>
      <c r="G23" s="52">
        <v>8082</v>
      </c>
      <c r="H23" s="52">
        <v>9199</v>
      </c>
      <c r="I23" s="52">
        <v>6762</v>
      </c>
      <c r="J23" s="52">
        <v>6536</v>
      </c>
      <c r="K23" s="52">
        <v>10232</v>
      </c>
      <c r="L23" s="52">
        <v>12208</v>
      </c>
      <c r="M23" s="52">
        <v>14383</v>
      </c>
      <c r="N23" s="52">
        <v>16805</v>
      </c>
      <c r="O23" s="52">
        <v>22008</v>
      </c>
      <c r="P23" s="52">
        <v>24528</v>
      </c>
      <c r="Q23" s="52">
        <v>29878</v>
      </c>
      <c r="R23" s="52">
        <v>34274</v>
      </c>
      <c r="S23" s="52">
        <v>39934</v>
      </c>
      <c r="T23" s="52">
        <v>44359</v>
      </c>
      <c r="U23" s="52">
        <v>48904</v>
      </c>
      <c r="V23" s="52">
        <v>53394</v>
      </c>
      <c r="W23" s="52">
        <v>60215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6420</v>
      </c>
      <c r="D25" s="52">
        <v>6441</v>
      </c>
      <c r="E25" s="52">
        <v>6579</v>
      </c>
      <c r="F25" s="52">
        <v>6941</v>
      </c>
      <c r="G25" s="52">
        <v>7649</v>
      </c>
      <c r="H25" s="52">
        <v>8854</v>
      </c>
      <c r="I25" s="52">
        <v>6833</v>
      </c>
      <c r="J25" s="52">
        <v>7541</v>
      </c>
      <c r="K25" s="52">
        <v>10479</v>
      </c>
      <c r="L25" s="52">
        <v>10979</v>
      </c>
      <c r="M25" s="52">
        <v>12995</v>
      </c>
      <c r="N25" s="52">
        <v>13891</v>
      </c>
      <c r="O25" s="52">
        <v>15366</v>
      </c>
      <c r="P25" s="52">
        <v>16128</v>
      </c>
      <c r="Q25" s="52">
        <v>18948</v>
      </c>
      <c r="R25" s="52">
        <v>22279</v>
      </c>
      <c r="S25" s="52">
        <v>27228</v>
      </c>
      <c r="T25" s="52">
        <v>28353</v>
      </c>
      <c r="U25" s="52">
        <v>31382</v>
      </c>
      <c r="V25" s="52">
        <v>33933</v>
      </c>
      <c r="W25" s="52">
        <v>41088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12</v>
      </c>
      <c r="D26" s="52">
        <v>11</v>
      </c>
      <c r="E26" s="52">
        <v>12</v>
      </c>
      <c r="F26" s="52">
        <v>15</v>
      </c>
      <c r="G26" s="52">
        <v>17</v>
      </c>
      <c r="H26" s="52">
        <v>24</v>
      </c>
      <c r="I26" s="52">
        <v>24</v>
      </c>
      <c r="J26" s="52">
        <v>39</v>
      </c>
      <c r="K26" s="52">
        <v>50</v>
      </c>
      <c r="L26" s="52">
        <v>57</v>
      </c>
      <c r="M26" s="52">
        <v>75</v>
      </c>
      <c r="N26" s="52">
        <v>93</v>
      </c>
      <c r="O26" s="52">
        <v>103</v>
      </c>
      <c r="P26" s="52">
        <v>134</v>
      </c>
      <c r="Q26" s="52">
        <v>168</v>
      </c>
      <c r="R26" s="52">
        <v>257</v>
      </c>
      <c r="S26" s="52">
        <v>291</v>
      </c>
      <c r="T26" s="52">
        <v>302</v>
      </c>
      <c r="U26" s="52">
        <v>401</v>
      </c>
      <c r="V26" s="52">
        <v>449</v>
      </c>
      <c r="W26" s="52">
        <v>624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26098</v>
      </c>
      <c r="D27" s="52">
        <v>26197</v>
      </c>
      <c r="E27" s="52">
        <v>26933</v>
      </c>
      <c r="F27" s="52">
        <v>29041</v>
      </c>
      <c r="G27" s="52">
        <v>33097</v>
      </c>
      <c r="H27" s="52">
        <v>39722</v>
      </c>
      <c r="I27" s="52">
        <v>33972</v>
      </c>
      <c r="J27" s="52">
        <v>40548</v>
      </c>
      <c r="K27" s="52">
        <v>56088</v>
      </c>
      <c r="L27" s="52">
        <v>59716</v>
      </c>
      <c r="M27" s="52">
        <v>55606</v>
      </c>
      <c r="N27" s="52">
        <v>63752</v>
      </c>
      <c r="O27" s="52">
        <v>65787</v>
      </c>
      <c r="P27" s="52">
        <v>66460</v>
      </c>
      <c r="Q27" s="52">
        <v>71113</v>
      </c>
      <c r="R27" s="52">
        <v>73023</v>
      </c>
      <c r="S27" s="52">
        <v>73141</v>
      </c>
      <c r="T27" s="52">
        <v>80478</v>
      </c>
      <c r="U27" s="52">
        <v>63379</v>
      </c>
      <c r="V27" s="52">
        <v>63303</v>
      </c>
      <c r="W27" s="52">
        <v>47696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4881</v>
      </c>
      <c r="D28" s="52">
        <v>4935</v>
      </c>
      <c r="E28" s="52">
        <v>5338</v>
      </c>
      <c r="F28" s="52">
        <v>6573</v>
      </c>
      <c r="G28" s="52">
        <v>9189</v>
      </c>
      <c r="H28" s="52">
        <v>13511</v>
      </c>
      <c r="I28" s="52">
        <v>17090</v>
      </c>
      <c r="J28" s="52">
        <v>26866</v>
      </c>
      <c r="K28" s="52">
        <v>38261</v>
      </c>
      <c r="L28" s="52">
        <v>46428</v>
      </c>
      <c r="M28" s="52">
        <v>53033</v>
      </c>
      <c r="N28" s="52">
        <v>57279</v>
      </c>
      <c r="O28" s="52">
        <v>79148</v>
      </c>
      <c r="P28" s="52">
        <v>96491</v>
      </c>
      <c r="Q28" s="52">
        <v>121740</v>
      </c>
      <c r="R28" s="52">
        <v>132112</v>
      </c>
      <c r="S28" s="52">
        <v>158651</v>
      </c>
      <c r="T28" s="52">
        <v>161617</v>
      </c>
      <c r="U28" s="52">
        <v>196062</v>
      </c>
      <c r="V28" s="52">
        <v>206458</v>
      </c>
      <c r="W28" s="52">
        <v>244750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37411</v>
      </c>
      <c r="D31" s="36">
        <v>37586</v>
      </c>
      <c r="E31" s="36">
        <v>38862</v>
      </c>
      <c r="F31" s="36">
        <v>42571</v>
      </c>
      <c r="G31" s="36">
        <v>49952</v>
      </c>
      <c r="H31" s="36">
        <v>62119</v>
      </c>
      <c r="I31" s="36">
        <v>57921</v>
      </c>
      <c r="J31" s="36">
        <v>74989</v>
      </c>
      <c r="K31" s="36">
        <v>104876</v>
      </c>
      <c r="L31" s="36">
        <v>117196</v>
      </c>
      <c r="M31" s="36">
        <v>121706</v>
      </c>
      <c r="N31" s="36">
        <v>135028</v>
      </c>
      <c r="O31" s="36">
        <v>160411</v>
      </c>
      <c r="P31" s="36">
        <v>179224</v>
      </c>
      <c r="Q31" s="36">
        <v>212002</v>
      </c>
      <c r="R31" s="36">
        <v>227696</v>
      </c>
      <c r="S31" s="36">
        <v>259300</v>
      </c>
      <c r="T31" s="36">
        <v>270766</v>
      </c>
      <c r="U31" s="36">
        <v>291235</v>
      </c>
      <c r="V31" s="36">
        <v>304183</v>
      </c>
      <c r="W31" s="36">
        <v>334170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70125</v>
      </c>
      <c r="D35" s="52">
        <v>102133</v>
      </c>
      <c r="E35" s="52">
        <v>87090</v>
      </c>
      <c r="F35" s="52">
        <v>63472</v>
      </c>
      <c r="G35" s="52">
        <v>80107</v>
      </c>
      <c r="H35" s="52">
        <v>105950</v>
      </c>
      <c r="I35" s="52">
        <v>162384</v>
      </c>
      <c r="J35" s="52">
        <v>129531</v>
      </c>
      <c r="K35" s="52">
        <v>168311</v>
      </c>
      <c r="L35" s="52">
        <v>143171</v>
      </c>
      <c r="M35" s="52">
        <v>185383</v>
      </c>
      <c r="N35" s="52">
        <v>158792</v>
      </c>
      <c r="O35" s="52">
        <v>173947</v>
      </c>
      <c r="P35" s="52">
        <v>241833</v>
      </c>
      <c r="Q35" s="52">
        <v>193130</v>
      </c>
      <c r="R35" s="52">
        <v>189932</v>
      </c>
      <c r="S35" s="52">
        <v>205681</v>
      </c>
      <c r="T35" s="52">
        <v>227619</v>
      </c>
      <c r="U35" s="52">
        <v>212155</v>
      </c>
      <c r="V35" s="52">
        <v>230844</v>
      </c>
      <c r="W35" s="52">
        <v>228688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7432</v>
      </c>
      <c r="D37" s="52">
        <v>9463</v>
      </c>
      <c r="E37" s="52">
        <v>11582</v>
      </c>
      <c r="F37" s="52">
        <v>12615</v>
      </c>
      <c r="G37" s="52">
        <v>12241</v>
      </c>
      <c r="H37" s="52">
        <v>16450</v>
      </c>
      <c r="I37" s="52">
        <v>23306</v>
      </c>
      <c r="J37" s="52">
        <v>29060</v>
      </c>
      <c r="K37" s="52">
        <v>33848</v>
      </c>
      <c r="L37" s="52">
        <v>34863</v>
      </c>
      <c r="M37" s="52">
        <v>39960</v>
      </c>
      <c r="N37" s="52">
        <v>42809</v>
      </c>
      <c r="O37" s="52">
        <v>46913</v>
      </c>
      <c r="P37" s="52">
        <v>50439</v>
      </c>
      <c r="Q37" s="52">
        <v>76003</v>
      </c>
      <c r="R37" s="52">
        <v>79026</v>
      </c>
      <c r="S37" s="52">
        <v>71899</v>
      </c>
      <c r="T37" s="52">
        <v>68494</v>
      </c>
      <c r="U37" s="52">
        <v>69521</v>
      </c>
      <c r="V37" s="52">
        <v>77139</v>
      </c>
      <c r="W37" s="52">
        <v>68701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10538</v>
      </c>
      <c r="D39" s="52">
        <v>7686</v>
      </c>
      <c r="E39" s="52">
        <v>11963</v>
      </c>
      <c r="F39" s="52">
        <v>10968</v>
      </c>
      <c r="G39" s="52">
        <v>13144</v>
      </c>
      <c r="H39" s="52">
        <v>14275</v>
      </c>
      <c r="I39" s="52">
        <v>14479</v>
      </c>
      <c r="J39" s="52">
        <v>14676</v>
      </c>
      <c r="K39" s="52">
        <v>26257</v>
      </c>
      <c r="L39" s="52">
        <v>22382</v>
      </c>
      <c r="M39" s="52">
        <v>27813</v>
      </c>
      <c r="N39" s="52">
        <v>19545</v>
      </c>
      <c r="O39" s="52">
        <v>27652</v>
      </c>
      <c r="P39" s="52">
        <v>56128</v>
      </c>
      <c r="Q39" s="52">
        <v>49408</v>
      </c>
      <c r="R39" s="52">
        <v>30016</v>
      </c>
      <c r="S39" s="52">
        <v>35136</v>
      </c>
      <c r="T39" s="52">
        <v>59680</v>
      </c>
      <c r="U39" s="52">
        <v>40258</v>
      </c>
      <c r="V39" s="52">
        <v>43607</v>
      </c>
      <c r="W39" s="52">
        <v>34154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51</v>
      </c>
      <c r="D40" s="52">
        <v>38</v>
      </c>
      <c r="E40" s="52">
        <v>49</v>
      </c>
      <c r="F40" s="52">
        <v>93</v>
      </c>
      <c r="G40" s="52">
        <v>35</v>
      </c>
      <c r="H40" s="52">
        <v>120</v>
      </c>
      <c r="I40" s="52">
        <v>0</v>
      </c>
      <c r="J40" s="52">
        <v>257</v>
      </c>
      <c r="K40" s="52">
        <v>284</v>
      </c>
      <c r="L40" s="52">
        <v>154</v>
      </c>
      <c r="M40" s="52">
        <v>324</v>
      </c>
      <c r="N40" s="52">
        <v>123</v>
      </c>
      <c r="O40" s="52">
        <v>84</v>
      </c>
      <c r="P40" s="52">
        <v>1585</v>
      </c>
      <c r="Q40" s="52">
        <v>0</v>
      </c>
      <c r="R40" s="52">
        <v>1144</v>
      </c>
      <c r="S40" s="52">
        <v>0</v>
      </c>
      <c r="T40" s="52">
        <v>1416</v>
      </c>
      <c r="U40" s="52">
        <v>427</v>
      </c>
      <c r="V40" s="52">
        <v>1066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50711</v>
      </c>
      <c r="D41" s="52">
        <v>72034</v>
      </c>
      <c r="E41" s="52">
        <v>40005</v>
      </c>
      <c r="F41" s="52">
        <v>57593</v>
      </c>
      <c r="G41" s="52">
        <v>56229</v>
      </c>
      <c r="H41" s="52">
        <v>70014</v>
      </c>
      <c r="I41" s="52">
        <v>68708</v>
      </c>
      <c r="J41" s="52">
        <v>71148</v>
      </c>
      <c r="K41" s="52">
        <v>51831</v>
      </c>
      <c r="L41" s="52">
        <v>112595</v>
      </c>
      <c r="M41" s="52">
        <v>59352</v>
      </c>
      <c r="N41" s="52">
        <v>96840</v>
      </c>
      <c r="O41" s="52">
        <v>59037</v>
      </c>
      <c r="P41" s="52">
        <v>28597</v>
      </c>
      <c r="Q41" s="52">
        <v>15492</v>
      </c>
      <c r="R41" s="52">
        <v>55526</v>
      </c>
      <c r="S41" s="52">
        <v>88501</v>
      </c>
      <c r="T41" s="52">
        <v>90972</v>
      </c>
      <c r="U41" s="52">
        <v>59430</v>
      </c>
      <c r="V41" s="52">
        <v>116532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27530</v>
      </c>
      <c r="D42" s="52">
        <v>41236</v>
      </c>
      <c r="E42" s="52">
        <v>55085</v>
      </c>
      <c r="F42" s="52">
        <v>18161</v>
      </c>
      <c r="G42" s="52">
        <v>40673</v>
      </c>
      <c r="H42" s="52">
        <v>62451</v>
      </c>
      <c r="I42" s="52">
        <v>114086</v>
      </c>
      <c r="J42" s="52">
        <v>92831</v>
      </c>
      <c r="K42" s="52">
        <v>165649</v>
      </c>
      <c r="L42" s="52">
        <v>91310</v>
      </c>
      <c r="M42" s="52">
        <v>179537</v>
      </c>
      <c r="N42" s="52">
        <v>129438</v>
      </c>
      <c r="O42" s="52">
        <v>193769</v>
      </c>
      <c r="P42" s="52">
        <v>284075</v>
      </c>
      <c r="Q42" s="52">
        <v>275293</v>
      </c>
      <c r="R42" s="52">
        <v>249057</v>
      </c>
      <c r="S42" s="52">
        <v>239519</v>
      </c>
      <c r="T42" s="52">
        <v>235145</v>
      </c>
      <c r="U42" s="52">
        <v>287332</v>
      </c>
      <c r="V42" s="52">
        <v>248766</v>
      </c>
      <c r="W42" s="52">
        <v>388074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88830</v>
      </c>
      <c r="D45" s="36">
        <v>120996</v>
      </c>
      <c r="E45" s="36">
        <v>107102</v>
      </c>
      <c r="F45" s="36">
        <v>86816</v>
      </c>
      <c r="G45" s="36">
        <v>110081</v>
      </c>
      <c r="H45" s="36">
        <v>146868</v>
      </c>
      <c r="I45" s="36">
        <v>197275</v>
      </c>
      <c r="J45" s="36">
        <v>178907</v>
      </c>
      <c r="K45" s="36">
        <v>244019</v>
      </c>
      <c r="L45" s="36">
        <v>226457</v>
      </c>
      <c r="M45" s="36">
        <v>267023</v>
      </c>
      <c r="N45" s="36">
        <v>245959</v>
      </c>
      <c r="O45" s="36">
        <v>280549</v>
      </c>
      <c r="P45" s="36">
        <v>370396</v>
      </c>
      <c r="Q45" s="36">
        <v>340226</v>
      </c>
      <c r="R45" s="36">
        <v>335768</v>
      </c>
      <c r="S45" s="36">
        <v>363145</v>
      </c>
      <c r="T45" s="36">
        <v>387229</v>
      </c>
      <c r="U45" s="36">
        <v>387458</v>
      </c>
      <c r="V45" s="36">
        <v>410011</v>
      </c>
      <c r="W45" s="36">
        <v>422240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22826</v>
      </c>
      <c r="D49" s="52">
        <v>34246</v>
      </c>
      <c r="E49" s="52">
        <v>28594</v>
      </c>
      <c r="F49" s="52">
        <v>20194</v>
      </c>
      <c r="G49" s="52">
        <v>25139</v>
      </c>
      <c r="H49" s="52">
        <v>37456</v>
      </c>
      <c r="I49" s="52">
        <v>54130</v>
      </c>
      <c r="J49" s="52">
        <v>45824</v>
      </c>
      <c r="K49" s="52">
        <v>46849</v>
      </c>
      <c r="L49" s="52">
        <v>42131</v>
      </c>
      <c r="M49" s="52">
        <v>51897</v>
      </c>
      <c r="N49" s="52">
        <v>42096</v>
      </c>
      <c r="O49" s="52">
        <v>42841</v>
      </c>
      <c r="P49" s="52">
        <v>133402</v>
      </c>
      <c r="Q49" s="52">
        <v>101215</v>
      </c>
      <c r="R49" s="52">
        <v>74698</v>
      </c>
      <c r="S49" s="52">
        <v>71648</v>
      </c>
      <c r="T49" s="52">
        <v>75091</v>
      </c>
      <c r="U49" s="52">
        <v>63560</v>
      </c>
      <c r="V49" s="52">
        <v>65135</v>
      </c>
      <c r="W49" s="52">
        <v>57712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374</v>
      </c>
      <c r="D51" s="52">
        <v>399</v>
      </c>
      <c r="E51" s="52">
        <v>3267</v>
      </c>
      <c r="F51" s="52">
        <v>2506</v>
      </c>
      <c r="G51" s="52">
        <v>3352</v>
      </c>
      <c r="H51" s="52">
        <v>5788</v>
      </c>
      <c r="I51" s="52">
        <v>9261</v>
      </c>
      <c r="J51" s="52">
        <v>8588</v>
      </c>
      <c r="K51" s="52">
        <v>9324</v>
      </c>
      <c r="L51" s="52">
        <v>8929</v>
      </c>
      <c r="M51" s="52">
        <v>11699</v>
      </c>
      <c r="N51" s="52">
        <v>9899</v>
      </c>
      <c r="O51" s="52">
        <v>10485</v>
      </c>
      <c r="P51" s="52">
        <v>18331</v>
      </c>
      <c r="Q51" s="52">
        <v>13070</v>
      </c>
      <c r="R51" s="52">
        <v>5776</v>
      </c>
      <c r="S51" s="52">
        <v>10453</v>
      </c>
      <c r="T51" s="52">
        <v>11269</v>
      </c>
      <c r="U51" s="52">
        <v>10953</v>
      </c>
      <c r="V51" s="52">
        <v>16947</v>
      </c>
      <c r="W51" s="52">
        <v>9542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2708</v>
      </c>
      <c r="D53" s="52">
        <v>2175</v>
      </c>
      <c r="E53" s="52">
        <v>3194</v>
      </c>
      <c r="F53" s="52">
        <v>2551</v>
      </c>
      <c r="G53" s="52">
        <v>3002</v>
      </c>
      <c r="H53" s="52">
        <v>3640</v>
      </c>
      <c r="I53" s="52">
        <v>3973</v>
      </c>
      <c r="J53" s="52">
        <v>3759</v>
      </c>
      <c r="K53" s="52">
        <v>5041</v>
      </c>
      <c r="L53" s="52">
        <v>4165</v>
      </c>
      <c r="M53" s="52">
        <v>5405</v>
      </c>
      <c r="N53" s="52">
        <v>3345</v>
      </c>
      <c r="O53" s="52">
        <v>4223</v>
      </c>
      <c r="P53" s="52">
        <v>20216</v>
      </c>
      <c r="Q53" s="52">
        <v>14699</v>
      </c>
      <c r="R53" s="52">
        <v>6678</v>
      </c>
      <c r="S53" s="52">
        <v>6932</v>
      </c>
      <c r="T53" s="52">
        <v>11573</v>
      </c>
      <c r="U53" s="52">
        <v>6604</v>
      </c>
      <c r="V53" s="52">
        <v>6928</v>
      </c>
      <c r="W53" s="52">
        <v>4669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13</v>
      </c>
      <c r="D54" s="52">
        <v>11</v>
      </c>
      <c r="E54" s="52">
        <v>13</v>
      </c>
      <c r="F54" s="52">
        <v>22</v>
      </c>
      <c r="G54" s="52">
        <v>8</v>
      </c>
      <c r="H54" s="52">
        <v>31</v>
      </c>
      <c r="I54" s="52">
        <v>0</v>
      </c>
      <c r="J54" s="52">
        <v>66</v>
      </c>
      <c r="K54" s="52">
        <v>55</v>
      </c>
      <c r="L54" s="52">
        <v>29</v>
      </c>
      <c r="M54" s="52">
        <v>63</v>
      </c>
      <c r="N54" s="52">
        <v>21</v>
      </c>
      <c r="O54" s="52">
        <v>13</v>
      </c>
      <c r="P54" s="52">
        <v>572</v>
      </c>
      <c r="Q54" s="52">
        <v>0</v>
      </c>
      <c r="R54" s="52">
        <v>256</v>
      </c>
      <c r="S54" s="52">
        <v>0</v>
      </c>
      <c r="T54" s="52">
        <v>276</v>
      </c>
      <c r="U54" s="52">
        <v>71</v>
      </c>
      <c r="V54" s="52">
        <v>170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13031</v>
      </c>
      <c r="D55" s="52">
        <v>20389</v>
      </c>
      <c r="E55" s="52">
        <v>10680</v>
      </c>
      <c r="F55" s="52">
        <v>13397</v>
      </c>
      <c r="G55" s="52">
        <v>12841</v>
      </c>
      <c r="H55" s="52">
        <v>17857</v>
      </c>
      <c r="I55" s="52">
        <v>18853</v>
      </c>
      <c r="J55" s="52">
        <v>18223</v>
      </c>
      <c r="K55" s="52">
        <v>9951</v>
      </c>
      <c r="L55" s="52">
        <v>20947</v>
      </c>
      <c r="M55" s="52">
        <v>11536</v>
      </c>
      <c r="N55" s="52">
        <v>16576</v>
      </c>
      <c r="O55" s="52">
        <v>9016</v>
      </c>
      <c r="P55" s="52">
        <v>10302</v>
      </c>
      <c r="Q55" s="52">
        <v>4609</v>
      </c>
      <c r="R55" s="52">
        <v>12352</v>
      </c>
      <c r="S55" s="52">
        <v>17461</v>
      </c>
      <c r="T55" s="52">
        <v>17642</v>
      </c>
      <c r="U55" s="52">
        <v>9749</v>
      </c>
      <c r="V55" s="52">
        <v>18515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7074</v>
      </c>
      <c r="D56" s="52">
        <v>11671</v>
      </c>
      <c r="E56" s="52">
        <v>14707</v>
      </c>
      <c r="F56" s="52">
        <v>4224</v>
      </c>
      <c r="G56" s="52">
        <v>9288</v>
      </c>
      <c r="H56" s="52">
        <v>15928</v>
      </c>
      <c r="I56" s="52">
        <v>31304</v>
      </c>
      <c r="J56" s="52">
        <v>23776</v>
      </c>
      <c r="K56" s="52">
        <v>31802</v>
      </c>
      <c r="L56" s="52">
        <v>16990</v>
      </c>
      <c r="M56" s="52">
        <v>34893</v>
      </c>
      <c r="N56" s="52">
        <v>22154</v>
      </c>
      <c r="O56" s="52">
        <v>29589</v>
      </c>
      <c r="P56" s="52">
        <v>102312</v>
      </c>
      <c r="Q56" s="52">
        <v>81907</v>
      </c>
      <c r="R56" s="52">
        <v>55412</v>
      </c>
      <c r="S56" s="52">
        <v>47255</v>
      </c>
      <c r="T56" s="52">
        <v>45600</v>
      </c>
      <c r="U56" s="52">
        <v>47136</v>
      </c>
      <c r="V56" s="52">
        <v>39522</v>
      </c>
      <c r="W56" s="52">
        <v>53043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22826</v>
      </c>
      <c r="D59" s="36">
        <v>34246</v>
      </c>
      <c r="E59" s="36">
        <v>28594</v>
      </c>
      <c r="F59" s="36">
        <v>20194</v>
      </c>
      <c r="G59" s="36">
        <v>25139</v>
      </c>
      <c r="H59" s="36">
        <v>37456</v>
      </c>
      <c r="I59" s="36">
        <v>54130</v>
      </c>
      <c r="J59" s="36">
        <v>45824</v>
      </c>
      <c r="K59" s="36">
        <v>46849</v>
      </c>
      <c r="L59" s="36">
        <v>42131</v>
      </c>
      <c r="M59" s="36">
        <v>51897</v>
      </c>
      <c r="N59" s="36">
        <v>42096</v>
      </c>
      <c r="O59" s="36">
        <v>42841</v>
      </c>
      <c r="P59" s="36">
        <v>133402</v>
      </c>
      <c r="Q59" s="36">
        <v>101215</v>
      </c>
      <c r="R59" s="36">
        <v>74698</v>
      </c>
      <c r="S59" s="36">
        <v>71648</v>
      </c>
      <c r="T59" s="36">
        <v>75091</v>
      </c>
      <c r="U59" s="36">
        <v>63560</v>
      </c>
      <c r="V59" s="36">
        <v>65135</v>
      </c>
      <c r="W59" s="36">
        <v>57712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47299</v>
      </c>
      <c r="D63" s="52">
        <v>67887</v>
      </c>
      <c r="E63" s="52">
        <v>58496</v>
      </c>
      <c r="F63" s="52">
        <v>43278</v>
      </c>
      <c r="G63" s="52">
        <v>54968</v>
      </c>
      <c r="H63" s="52">
        <v>68494</v>
      </c>
      <c r="I63" s="52">
        <v>108254</v>
      </c>
      <c r="J63" s="52">
        <v>83707</v>
      </c>
      <c r="K63" s="52">
        <v>121462</v>
      </c>
      <c r="L63" s="52">
        <v>101040</v>
      </c>
      <c r="M63" s="52">
        <v>133486</v>
      </c>
      <c r="N63" s="52">
        <v>116696</v>
      </c>
      <c r="O63" s="52">
        <v>131106</v>
      </c>
      <c r="P63" s="52">
        <v>108431</v>
      </c>
      <c r="Q63" s="52">
        <v>91915</v>
      </c>
      <c r="R63" s="52">
        <v>115234</v>
      </c>
      <c r="S63" s="52">
        <v>134033</v>
      </c>
      <c r="T63" s="52">
        <v>152528</v>
      </c>
      <c r="U63" s="52">
        <v>148595</v>
      </c>
      <c r="V63" s="52">
        <v>165709</v>
      </c>
      <c r="W63" s="52">
        <v>170976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7058</v>
      </c>
      <c r="D65" s="52">
        <v>9064</v>
      </c>
      <c r="E65" s="52">
        <v>8315</v>
      </c>
      <c r="F65" s="52">
        <v>10109</v>
      </c>
      <c r="G65" s="52">
        <v>8889</v>
      </c>
      <c r="H65" s="52">
        <v>10662</v>
      </c>
      <c r="I65" s="52">
        <v>14045</v>
      </c>
      <c r="J65" s="52">
        <v>20472</v>
      </c>
      <c r="K65" s="52">
        <v>24524</v>
      </c>
      <c r="L65" s="52">
        <v>25934</v>
      </c>
      <c r="M65" s="52">
        <v>28261</v>
      </c>
      <c r="N65" s="52">
        <v>32910</v>
      </c>
      <c r="O65" s="52">
        <v>36428</v>
      </c>
      <c r="P65" s="52">
        <v>32108</v>
      </c>
      <c r="Q65" s="52">
        <v>62933</v>
      </c>
      <c r="R65" s="52">
        <v>73250</v>
      </c>
      <c r="S65" s="52">
        <v>61446</v>
      </c>
      <c r="T65" s="52">
        <v>57225</v>
      </c>
      <c r="U65" s="52">
        <v>58568</v>
      </c>
      <c r="V65" s="52">
        <v>60192</v>
      </c>
      <c r="W65" s="52">
        <v>59159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7830</v>
      </c>
      <c r="D67" s="52">
        <f t="shared" si="0"/>
        <v>5511</v>
      </c>
      <c r="E67" s="52">
        <f t="shared" si="0"/>
        <v>8769</v>
      </c>
      <c r="F67" s="52">
        <f t="shared" si="0"/>
        <v>8417</v>
      </c>
      <c r="G67" s="52">
        <f t="shared" si="0"/>
        <v>10142</v>
      </c>
      <c r="H67" s="52">
        <f t="shared" si="0"/>
        <v>10635</v>
      </c>
      <c r="I67" s="52">
        <f t="shared" si="0"/>
        <v>10506</v>
      </c>
      <c r="J67" s="52">
        <f t="shared" si="0"/>
        <v>10917</v>
      </c>
      <c r="K67" s="52">
        <f t="shared" si="0"/>
        <v>21216</v>
      </c>
      <c r="L67" s="52">
        <f t="shared" si="0"/>
        <v>18217</v>
      </c>
      <c r="M67" s="52">
        <f t="shared" si="0"/>
        <v>22408</v>
      </c>
      <c r="N67" s="52">
        <f t="shared" si="0"/>
        <v>16200</v>
      </c>
      <c r="O67" s="52">
        <f t="shared" si="0"/>
        <v>23429</v>
      </c>
      <c r="P67" s="52">
        <f t="shared" si="0"/>
        <v>35912</v>
      </c>
      <c r="Q67" s="52">
        <f t="shared" si="0"/>
        <v>34709</v>
      </c>
      <c r="R67" s="52">
        <f t="shared" ref="R67:V67" si="1">R39-R53</f>
        <v>23338</v>
      </c>
      <c r="S67" s="52">
        <f t="shared" si="1"/>
        <v>28204</v>
      </c>
      <c r="T67" s="52">
        <f t="shared" si="1"/>
        <v>48107</v>
      </c>
      <c r="U67" s="52">
        <f t="shared" si="1"/>
        <v>33654</v>
      </c>
      <c r="V67" s="52">
        <f t="shared" si="1"/>
        <v>36679</v>
      </c>
      <c r="W67" s="52">
        <f t="shared" ref="W67" si="2">W39-W53</f>
        <v>29485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38</v>
      </c>
      <c r="D68" s="52">
        <f t="shared" si="3"/>
        <v>27</v>
      </c>
      <c r="E68" s="52">
        <f t="shared" si="3"/>
        <v>36</v>
      </c>
      <c r="F68" s="52">
        <f t="shared" si="3"/>
        <v>71</v>
      </c>
      <c r="G68" s="52">
        <f t="shared" si="3"/>
        <v>27</v>
      </c>
      <c r="H68" s="52">
        <f t="shared" si="3"/>
        <v>89</v>
      </c>
      <c r="I68" s="52">
        <f t="shared" si="3"/>
        <v>0</v>
      </c>
      <c r="J68" s="52">
        <f t="shared" si="3"/>
        <v>191</v>
      </c>
      <c r="K68" s="52">
        <f t="shared" si="3"/>
        <v>229</v>
      </c>
      <c r="L68" s="52">
        <f t="shared" si="3"/>
        <v>125</v>
      </c>
      <c r="M68" s="52">
        <f t="shared" si="3"/>
        <v>261</v>
      </c>
      <c r="N68" s="52">
        <f t="shared" si="3"/>
        <v>102</v>
      </c>
      <c r="O68" s="52">
        <f t="shared" si="3"/>
        <v>71</v>
      </c>
      <c r="P68" s="52">
        <f t="shared" si="3"/>
        <v>1013</v>
      </c>
      <c r="Q68" s="52">
        <f t="shared" si="3"/>
        <v>0</v>
      </c>
      <c r="R68" s="52">
        <f t="shared" ref="R68:V68" si="4">R40-R54</f>
        <v>888</v>
      </c>
      <c r="S68" s="52">
        <f t="shared" si="4"/>
        <v>0</v>
      </c>
      <c r="T68" s="52">
        <f t="shared" si="4"/>
        <v>1140</v>
      </c>
      <c r="U68" s="52">
        <f t="shared" si="4"/>
        <v>356</v>
      </c>
      <c r="V68" s="52">
        <f t="shared" si="4"/>
        <v>896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37680</v>
      </c>
      <c r="D69" s="52">
        <f t="shared" si="6"/>
        <v>51645</v>
      </c>
      <c r="E69" s="52">
        <f t="shared" si="6"/>
        <v>29325</v>
      </c>
      <c r="F69" s="52">
        <f t="shared" si="6"/>
        <v>44196</v>
      </c>
      <c r="G69" s="52">
        <f t="shared" si="6"/>
        <v>43388</v>
      </c>
      <c r="H69" s="52">
        <f t="shared" si="6"/>
        <v>52157</v>
      </c>
      <c r="I69" s="52">
        <f t="shared" si="6"/>
        <v>49855</v>
      </c>
      <c r="J69" s="52">
        <f t="shared" si="6"/>
        <v>52925</v>
      </c>
      <c r="K69" s="52">
        <f t="shared" si="6"/>
        <v>41880</v>
      </c>
      <c r="L69" s="52">
        <f t="shared" si="6"/>
        <v>91648</v>
      </c>
      <c r="M69" s="52">
        <f t="shared" si="6"/>
        <v>47816</v>
      </c>
      <c r="N69" s="52">
        <f t="shared" si="6"/>
        <v>80264</v>
      </c>
      <c r="O69" s="52">
        <f t="shared" si="6"/>
        <v>50021</v>
      </c>
      <c r="P69" s="52">
        <f t="shared" si="6"/>
        <v>18295</v>
      </c>
      <c r="Q69" s="52">
        <f t="shared" si="6"/>
        <v>10883</v>
      </c>
      <c r="R69" s="52">
        <f t="shared" ref="R69:V69" si="7">R41-R55</f>
        <v>43174</v>
      </c>
      <c r="S69" s="52">
        <f t="shared" si="7"/>
        <v>71040</v>
      </c>
      <c r="T69" s="52">
        <f t="shared" si="7"/>
        <v>73330</v>
      </c>
      <c r="U69" s="52">
        <f t="shared" si="7"/>
        <v>49681</v>
      </c>
      <c r="V69" s="52">
        <f t="shared" si="7"/>
        <v>98017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20456</v>
      </c>
      <c r="D70" s="52">
        <f t="shared" si="9"/>
        <v>29565</v>
      </c>
      <c r="E70" s="52">
        <f t="shared" si="9"/>
        <v>40378</v>
      </c>
      <c r="F70" s="52">
        <f t="shared" si="9"/>
        <v>13937</v>
      </c>
      <c r="G70" s="52">
        <f t="shared" si="9"/>
        <v>31385</v>
      </c>
      <c r="H70" s="52">
        <f t="shared" si="9"/>
        <v>46523</v>
      </c>
      <c r="I70" s="52">
        <f t="shared" si="9"/>
        <v>82782</v>
      </c>
      <c r="J70" s="52">
        <f t="shared" si="9"/>
        <v>69055</v>
      </c>
      <c r="K70" s="52">
        <f t="shared" si="9"/>
        <v>133847</v>
      </c>
      <c r="L70" s="52">
        <f t="shared" si="9"/>
        <v>74320</v>
      </c>
      <c r="M70" s="52">
        <f t="shared" si="9"/>
        <v>144644</v>
      </c>
      <c r="N70" s="52">
        <f t="shared" si="9"/>
        <v>107284</v>
      </c>
      <c r="O70" s="52">
        <f t="shared" si="9"/>
        <v>164180</v>
      </c>
      <c r="P70" s="52">
        <f t="shared" si="9"/>
        <v>181763</v>
      </c>
      <c r="Q70" s="52">
        <f t="shared" si="9"/>
        <v>193386</v>
      </c>
      <c r="R70" s="52">
        <f t="shared" ref="R70:V70" si="10">R42-R56</f>
        <v>193645</v>
      </c>
      <c r="S70" s="52">
        <f t="shared" si="10"/>
        <v>192264</v>
      </c>
      <c r="T70" s="52">
        <f t="shared" si="10"/>
        <v>189545</v>
      </c>
      <c r="U70" s="52">
        <f t="shared" si="10"/>
        <v>240196</v>
      </c>
      <c r="V70" s="52">
        <f t="shared" si="10"/>
        <v>209244</v>
      </c>
      <c r="W70" s="52">
        <f t="shared" ref="W70" si="11">W42-W56</f>
        <v>335031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66004</v>
      </c>
      <c r="D73" s="36">
        <v>86750</v>
      </c>
      <c r="E73" s="36">
        <v>78508</v>
      </c>
      <c r="F73" s="36">
        <v>66622</v>
      </c>
      <c r="G73" s="36">
        <v>84942</v>
      </c>
      <c r="H73" s="36">
        <v>109412</v>
      </c>
      <c r="I73" s="36">
        <v>143145</v>
      </c>
      <c r="J73" s="36">
        <v>133083</v>
      </c>
      <c r="K73" s="36">
        <v>197170</v>
      </c>
      <c r="L73" s="36">
        <v>184326</v>
      </c>
      <c r="M73" s="36">
        <v>215126</v>
      </c>
      <c r="N73" s="36">
        <v>203863</v>
      </c>
      <c r="O73" s="36">
        <v>237708</v>
      </c>
      <c r="P73" s="36">
        <v>236994</v>
      </c>
      <c r="Q73" s="36">
        <v>239011</v>
      </c>
      <c r="R73" s="36">
        <v>261070</v>
      </c>
      <c r="S73" s="36">
        <v>291497</v>
      </c>
      <c r="T73" s="36">
        <v>312138</v>
      </c>
      <c r="U73" s="36">
        <v>323898</v>
      </c>
      <c r="V73" s="36">
        <v>344876</v>
      </c>
      <c r="W73" s="36">
        <v>364528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18650</v>
      </c>
      <c r="I79" s="138">
        <f>RES_hhdet_numvin!I145</f>
        <v>53600</v>
      </c>
      <c r="J79" s="138">
        <f>RES_hhdet_numvin!J145</f>
        <v>60054</v>
      </c>
      <c r="K79" s="138">
        <f>RES_hhdet_numvin!K145</f>
        <v>97306</v>
      </c>
      <c r="L79" s="138">
        <f>RES_hhdet_numvin!L145</f>
        <v>96647</v>
      </c>
      <c r="M79" s="138">
        <f>RES_hhdet_numvin!M145</f>
        <v>140123</v>
      </c>
      <c r="N79" s="138">
        <f>RES_hhdet_numvin!N145</f>
        <v>130532</v>
      </c>
      <c r="O79" s="138">
        <f>RES_hhdet_numvin!O145</f>
        <v>152205</v>
      </c>
      <c r="P79" s="138">
        <f>RES_hhdet_numvin!P145</f>
        <v>221582</v>
      </c>
      <c r="Q79" s="138">
        <f>RES_hhdet_numvin!Q145</f>
        <v>182945</v>
      </c>
      <c r="R79" s="138">
        <f>RES_hhdet_numvin!R145</f>
        <v>184136</v>
      </c>
      <c r="S79" s="138">
        <f>RES_hhdet_numvin!S145</f>
        <v>202469</v>
      </c>
      <c r="T79" s="138">
        <f>RES_hhdet_numvin!T145</f>
        <v>226117</v>
      </c>
      <c r="U79" s="138">
        <f>RES_hhdet_numvin!U145</f>
        <v>211740</v>
      </c>
      <c r="V79" s="138">
        <f>RES_hhdet_numvin!V145</f>
        <v>230790</v>
      </c>
      <c r="W79" s="138">
        <f>RES_hhdet_numvin!W145</f>
        <v>228688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15946</v>
      </c>
      <c r="Q81" s="138">
        <f>RES_hhdet_numvin!Q147</f>
        <v>42292</v>
      </c>
      <c r="R81" s="138">
        <f>RES_hhdet_numvin!R147</f>
        <v>58468</v>
      </c>
      <c r="S81" s="138">
        <f>RES_hhdet_numvin!S147</f>
        <v>61849</v>
      </c>
      <c r="T81" s="138">
        <f>RES_hhdet_numvin!T147</f>
        <v>64143</v>
      </c>
      <c r="U81" s="138">
        <f>RES_hhdet_numvin!U147</f>
        <v>68069</v>
      </c>
      <c r="V81" s="138">
        <f>RES_hhdet_numvin!V147</f>
        <v>76855</v>
      </c>
      <c r="W81" s="138">
        <f>RES_hhdet_numvin!W147</f>
        <v>68701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18286</v>
      </c>
      <c r="Q83" s="138">
        <f>RES_hhdet_numvin!Q149</f>
        <v>27925</v>
      </c>
      <c r="R83" s="138">
        <f>RES_hhdet_numvin!R149</f>
        <v>22143</v>
      </c>
      <c r="S83" s="138">
        <f>RES_hhdet_numvin!S149</f>
        <v>30092</v>
      </c>
      <c r="T83" s="138">
        <f>RES_hhdet_numvin!T149</f>
        <v>55447</v>
      </c>
      <c r="U83" s="138">
        <f>RES_hhdet_numvin!U149</f>
        <v>39091</v>
      </c>
      <c r="V83" s="138">
        <f>RES_hhdet_numvin!V149</f>
        <v>43411</v>
      </c>
      <c r="W83" s="138">
        <f>RES_hhdet_numvin!W149</f>
        <v>34154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514</v>
      </c>
      <c r="Q84" s="138">
        <f>RES_hhdet_numvin!Q150</f>
        <v>0</v>
      </c>
      <c r="R84" s="138">
        <f>RES_hhdet_numvin!R150</f>
        <v>851</v>
      </c>
      <c r="S84" s="138">
        <f>RES_hhdet_numvin!S150</f>
        <v>0</v>
      </c>
      <c r="T84" s="138">
        <f>RES_hhdet_numvin!T150</f>
        <v>1321</v>
      </c>
      <c r="U84" s="138">
        <f>RES_hhdet_numvin!U150</f>
        <v>418</v>
      </c>
      <c r="V84" s="138">
        <f>RES_hhdet_numvin!V150</f>
        <v>1063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9316</v>
      </c>
      <c r="Q87" s="138">
        <f>RES_hhdet_numvin!Q153</f>
        <v>8762</v>
      </c>
      <c r="R87" s="138">
        <f>RES_hhdet_numvin!R153</f>
        <v>40950</v>
      </c>
      <c r="S87" s="138">
        <f>RES_hhdet_numvin!S153</f>
        <v>75780</v>
      </c>
      <c r="T87" s="138">
        <f>RES_hhdet_numvin!T153</f>
        <v>84521</v>
      </c>
      <c r="U87" s="138">
        <f>RES_hhdet_numvin!U153</f>
        <v>57705</v>
      </c>
      <c r="V87" s="138">
        <f>RES_hhdet_numvin!V153</f>
        <v>115991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92557</v>
      </c>
      <c r="Q88" s="138">
        <f>RES_hhdet_numvin!Q154</f>
        <v>155559</v>
      </c>
      <c r="R88" s="138">
        <f>RES_hhdet_numvin!R154</f>
        <v>183631</v>
      </c>
      <c r="S88" s="138">
        <f>RES_hhdet_numvin!S154</f>
        <v>205080</v>
      </c>
      <c r="T88" s="138">
        <f>RES_hhdet_numvin!T154</f>
        <v>218437</v>
      </c>
      <c r="U88" s="138">
        <f>RES_hhdet_numvin!U154</f>
        <v>278921</v>
      </c>
      <c r="V88" s="138">
        <f>RES_hhdet_numvin!V154</f>
        <v>247584</v>
      </c>
      <c r="W88" s="138">
        <f>RES_hhdet_numvin!W154</f>
        <v>388074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120683</v>
      </c>
      <c r="Q93" s="39">
        <f>RES_hhdet_numvin!Q159</f>
        <v>192252</v>
      </c>
      <c r="R93" s="39">
        <f>RES_hhdet_numvin!R159</f>
        <v>247554</v>
      </c>
      <c r="S93" s="39">
        <f>RES_hhdet_numvin!S159</f>
        <v>310925</v>
      </c>
      <c r="T93" s="39">
        <f>RES_hhdet_numvin!T159</f>
        <v>359726</v>
      </c>
      <c r="U93" s="39">
        <f>RES_hhdet_numvin!U159</f>
        <v>376133</v>
      </c>
      <c r="V93" s="39">
        <f>RES_hhdet_numvin!V159</f>
        <v>408071</v>
      </c>
      <c r="W93" s="39">
        <f>RES_hhdet_numvin!W159</f>
        <v>422240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172.32241805084473</v>
      </c>
      <c r="C97" s="117">
        <f t="shared" si="12"/>
        <v>218.46795039455424</v>
      </c>
      <c r="D97" s="117">
        <f t="shared" si="12"/>
        <v>270.84941742990918</v>
      </c>
      <c r="E97" s="117">
        <f t="shared" si="12"/>
        <v>319.26387296564684</v>
      </c>
      <c r="F97" s="117">
        <f t="shared" si="12"/>
        <v>325.84936078554909</v>
      </c>
      <c r="G97" s="117">
        <f t="shared" si="12"/>
        <v>340.04916840012129</v>
      </c>
      <c r="H97" s="117">
        <f t="shared" si="12"/>
        <v>382.80037128885908</v>
      </c>
      <c r="I97" s="117">
        <f t="shared" si="12"/>
        <v>453.14741845419258</v>
      </c>
      <c r="J97" s="117">
        <f t="shared" si="12"/>
        <v>507.66891533431158</v>
      </c>
      <c r="K97" s="117">
        <f t="shared" si="12"/>
        <v>577.28193539135998</v>
      </c>
      <c r="L97" s="117">
        <f t="shared" si="12"/>
        <v>644.03729836997366</v>
      </c>
      <c r="M97" s="117">
        <f t="shared" si="12"/>
        <v>720.68206720716125</v>
      </c>
      <c r="N97" s="117">
        <f t="shared" si="12"/>
        <v>768.01751937752579</v>
      </c>
      <c r="O97" s="117">
        <f t="shared" si="12"/>
        <v>817.08806093249893</v>
      </c>
      <c r="P97" s="117">
        <f t="shared" si="12"/>
        <v>850.98379985201916</v>
      </c>
      <c r="Q97" s="117">
        <f t="shared" si="12"/>
        <v>894.05052995335177</v>
      </c>
      <c r="R97" s="117">
        <f t="shared" ref="R97:V97" si="13">R98+R100+R102+R111</f>
        <v>947.13612344823855</v>
      </c>
      <c r="S97" s="117">
        <f t="shared" si="13"/>
        <v>1014.2184620154193</v>
      </c>
      <c r="T97" s="117">
        <f t="shared" si="13"/>
        <v>1081.5489490721122</v>
      </c>
      <c r="U97" s="117">
        <f t="shared" si="13"/>
        <v>1107.0416292285499</v>
      </c>
      <c r="V97" s="117">
        <f t="shared" si="13"/>
        <v>1163.6126434773578</v>
      </c>
      <c r="W97" s="117">
        <f t="shared" ref="W97" si="14">W98+W100+W102+W111</f>
        <v>1239.4359299969499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108.41500717676105</v>
      </c>
      <c r="C98" s="122">
        <f t="shared" si="15"/>
        <v>142.12273180084617</v>
      </c>
      <c r="D98" s="122">
        <f t="shared" si="15"/>
        <v>171.2098014014081</v>
      </c>
      <c r="E98" s="122">
        <f t="shared" si="15"/>
        <v>199.666698773711</v>
      </c>
      <c r="F98" s="122">
        <f t="shared" si="15"/>
        <v>190.96832738512151</v>
      </c>
      <c r="G98" s="122">
        <f t="shared" si="15"/>
        <v>190.32313303176031</v>
      </c>
      <c r="H98" s="122">
        <f t="shared" si="15"/>
        <v>211.53356785605681</v>
      </c>
      <c r="I98" s="122">
        <f t="shared" si="15"/>
        <v>241.84355085984342</v>
      </c>
      <c r="J98" s="122">
        <f t="shared" si="15"/>
        <v>280.63702855408712</v>
      </c>
      <c r="K98" s="122">
        <f t="shared" si="15"/>
        <v>314.23868634246901</v>
      </c>
      <c r="L98" s="122">
        <f t="shared" si="15"/>
        <v>344.68586878924361</v>
      </c>
      <c r="M98" s="122">
        <f t="shared" si="15"/>
        <v>372.21930353648133</v>
      </c>
      <c r="N98" s="122">
        <f t="shared" si="15"/>
        <v>402.71222322109946</v>
      </c>
      <c r="O98" s="122">
        <f t="shared" si="15"/>
        <v>430.19910860658507</v>
      </c>
      <c r="P98" s="122">
        <f t="shared" si="15"/>
        <v>450.91711551975283</v>
      </c>
      <c r="Q98" s="122">
        <f t="shared" si="15"/>
        <v>471.34812118678605</v>
      </c>
      <c r="R98" s="122">
        <f t="shared" si="15"/>
        <v>490.73404064938921</v>
      </c>
      <c r="S98" s="122">
        <f t="shared" si="15"/>
        <v>510.39865510894526</v>
      </c>
      <c r="T98" s="122">
        <f t="shared" si="15"/>
        <v>527.53516900053069</v>
      </c>
      <c r="U98" s="122">
        <f t="shared" si="15"/>
        <v>552.14363659045318</v>
      </c>
      <c r="V98" s="122">
        <f t="shared" si="15"/>
        <v>585.165124936947</v>
      </c>
      <c r="W98" s="122">
        <f t="shared" si="15"/>
        <v>613.66102788801902</v>
      </c>
      <c r="DA98" s="130" t="s">
        <v>1705</v>
      </c>
    </row>
    <row r="99" spans="1:105" ht="12" customHeight="1" x14ac:dyDescent="0.25">
      <c r="A99" s="97" t="s">
        <v>53</v>
      </c>
      <c r="B99" s="98">
        <v>108.41500717676105</v>
      </c>
      <c r="C99" s="98">
        <v>142.12273180084617</v>
      </c>
      <c r="D99" s="98">
        <v>171.2098014014081</v>
      </c>
      <c r="E99" s="98">
        <v>199.666698773711</v>
      </c>
      <c r="F99" s="98">
        <v>190.96832738512151</v>
      </c>
      <c r="G99" s="98">
        <v>190.32313303176031</v>
      </c>
      <c r="H99" s="98">
        <v>211.53356785605681</v>
      </c>
      <c r="I99" s="98">
        <v>241.84355085984342</v>
      </c>
      <c r="J99" s="98">
        <v>280.63702855408712</v>
      </c>
      <c r="K99" s="98">
        <v>314.23868634246901</v>
      </c>
      <c r="L99" s="98">
        <v>344.68586878924361</v>
      </c>
      <c r="M99" s="98">
        <v>372.21930353648133</v>
      </c>
      <c r="N99" s="98">
        <v>402.71222322109946</v>
      </c>
      <c r="O99" s="98">
        <v>430.19910860658507</v>
      </c>
      <c r="P99" s="98">
        <v>450.91711551975283</v>
      </c>
      <c r="Q99" s="98">
        <v>471.34812118678605</v>
      </c>
      <c r="R99" s="98">
        <v>490.73404064938921</v>
      </c>
      <c r="S99" s="98">
        <v>510.39865510894526</v>
      </c>
      <c r="T99" s="98">
        <v>527.53516900053069</v>
      </c>
      <c r="U99" s="98">
        <v>552.14363659045318</v>
      </c>
      <c r="V99" s="98">
        <v>585.165124936947</v>
      </c>
      <c r="W99" s="98">
        <v>613.66102788801902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2.9078160437012763</v>
      </c>
      <c r="C100" s="122">
        <f t="shared" si="16"/>
        <v>2.9169775074863042</v>
      </c>
      <c r="D100" s="122">
        <f t="shared" si="16"/>
        <v>3.0441304750361673</v>
      </c>
      <c r="E100" s="122">
        <f t="shared" si="16"/>
        <v>5.968762168002395</v>
      </c>
      <c r="F100" s="122">
        <f t="shared" si="16"/>
        <v>3.3105520269114059</v>
      </c>
      <c r="G100" s="122">
        <f t="shared" si="16"/>
        <v>3.5634876510464553</v>
      </c>
      <c r="H100" s="122">
        <f t="shared" si="16"/>
        <v>5.451510356838428</v>
      </c>
      <c r="I100" s="122">
        <f t="shared" si="16"/>
        <v>4.6845558193845065</v>
      </c>
      <c r="J100" s="122">
        <f t="shared" si="16"/>
        <v>5.841501195565133</v>
      </c>
      <c r="K100" s="122">
        <f t="shared" si="16"/>
        <v>6.9160310349198753</v>
      </c>
      <c r="L100" s="122">
        <f t="shared" si="16"/>
        <v>9.0148694642743958</v>
      </c>
      <c r="M100" s="122">
        <f t="shared" si="16"/>
        <v>10.873556615194873</v>
      </c>
      <c r="N100" s="122">
        <f t="shared" si="16"/>
        <v>12.085671766150002</v>
      </c>
      <c r="O100" s="122">
        <f t="shared" si="16"/>
        <v>13.14936070115585</v>
      </c>
      <c r="P100" s="122">
        <f t="shared" si="16"/>
        <v>13.983098286898334</v>
      </c>
      <c r="Q100" s="122">
        <f t="shared" si="16"/>
        <v>15.897162109537186</v>
      </c>
      <c r="R100" s="122">
        <f t="shared" si="16"/>
        <v>19.16699623716292</v>
      </c>
      <c r="S100" s="122">
        <f t="shared" si="16"/>
        <v>21.64907904475433</v>
      </c>
      <c r="T100" s="122">
        <f t="shared" si="16"/>
        <v>21.515972823588587</v>
      </c>
      <c r="U100" s="122">
        <f t="shared" si="16"/>
        <v>23.130817165847347</v>
      </c>
      <c r="V100" s="122">
        <f t="shared" si="16"/>
        <v>24.51500935582926</v>
      </c>
      <c r="W100" s="122">
        <f t="shared" si="16"/>
        <v>27.496087916965497</v>
      </c>
      <c r="DA100" s="130" t="s">
        <v>1707</v>
      </c>
    </row>
    <row r="101" spans="1:105" ht="12" customHeight="1" x14ac:dyDescent="0.25">
      <c r="A101" s="97" t="s">
        <v>53</v>
      </c>
      <c r="B101" s="98">
        <v>2.9078160437012763</v>
      </c>
      <c r="C101" s="98">
        <v>2.9169775074863042</v>
      </c>
      <c r="D101" s="98">
        <v>3.0441304750361673</v>
      </c>
      <c r="E101" s="98">
        <v>5.968762168002395</v>
      </c>
      <c r="F101" s="98">
        <v>3.3105520269114059</v>
      </c>
      <c r="G101" s="98">
        <v>3.5634876510464553</v>
      </c>
      <c r="H101" s="98">
        <v>5.451510356838428</v>
      </c>
      <c r="I101" s="98">
        <v>4.6845558193845065</v>
      </c>
      <c r="J101" s="98">
        <v>5.841501195565133</v>
      </c>
      <c r="K101" s="98">
        <v>6.9160310349198753</v>
      </c>
      <c r="L101" s="98">
        <v>9.0148694642743958</v>
      </c>
      <c r="M101" s="98">
        <v>10.873556615194873</v>
      </c>
      <c r="N101" s="98">
        <v>12.085671766150002</v>
      </c>
      <c r="O101" s="98">
        <v>13.14936070115585</v>
      </c>
      <c r="P101" s="98">
        <v>13.983098286898334</v>
      </c>
      <c r="Q101" s="98">
        <v>15.897162109537186</v>
      </c>
      <c r="R101" s="98">
        <v>19.16699623716292</v>
      </c>
      <c r="S101" s="98">
        <v>21.64907904475433</v>
      </c>
      <c r="T101" s="98">
        <v>21.515972823588587</v>
      </c>
      <c r="U101" s="98">
        <v>23.130817165847347</v>
      </c>
      <c r="V101" s="98">
        <v>24.51500935582926</v>
      </c>
      <c r="W101" s="98">
        <v>27.496087916965497</v>
      </c>
      <c r="DA101" s="63" t="s">
        <v>1708</v>
      </c>
    </row>
    <row r="102" spans="1:105" ht="12" customHeight="1" x14ac:dyDescent="0.25">
      <c r="A102" s="121" t="s">
        <v>55</v>
      </c>
      <c r="B102" s="122">
        <v>44.276686750597001</v>
      </c>
      <c r="C102" s="122">
        <v>52.438844014626412</v>
      </c>
      <c r="D102" s="122">
        <v>68.997511341681971</v>
      </c>
      <c r="E102" s="122">
        <v>80.345592893892857</v>
      </c>
      <c r="F102" s="122">
        <v>93.898819488638225</v>
      </c>
      <c r="G102" s="122">
        <v>102.99870990171955</v>
      </c>
      <c r="H102" s="122">
        <v>117.02969481600519</v>
      </c>
      <c r="I102" s="122">
        <v>150.42635463324393</v>
      </c>
      <c r="J102" s="122">
        <v>160.40146301726764</v>
      </c>
      <c r="K102" s="122">
        <v>186.09973973815647</v>
      </c>
      <c r="L102" s="122">
        <v>210.9271636359988</v>
      </c>
      <c r="M102" s="122">
        <v>255.39515945892146</v>
      </c>
      <c r="N102" s="122">
        <v>262.78049987703844</v>
      </c>
      <c r="O102" s="122">
        <v>276.10759519804805</v>
      </c>
      <c r="P102" s="122">
        <v>281.29988015570575</v>
      </c>
      <c r="Q102" s="122">
        <v>299.22146471184089</v>
      </c>
      <c r="R102" s="122">
        <v>327.89477779977631</v>
      </c>
      <c r="S102" s="122">
        <v>359.46363184517054</v>
      </c>
      <c r="T102" s="122">
        <v>409.91229137646462</v>
      </c>
      <c r="U102" s="122">
        <v>404.84077106908882</v>
      </c>
      <c r="V102" s="122">
        <v>424.9184511041322</v>
      </c>
      <c r="W102" s="122">
        <v>458.9628095007688</v>
      </c>
      <c r="DA102" s="130" t="s">
        <v>1709</v>
      </c>
    </row>
    <row r="103" spans="1:105" ht="12" customHeight="1" x14ac:dyDescent="0.25">
      <c r="A103" s="97" t="s">
        <v>124</v>
      </c>
      <c r="B103" s="98">
        <v>8.9081345028731658</v>
      </c>
      <c r="C103" s="98">
        <v>9.3008181626635018</v>
      </c>
      <c r="D103" s="98">
        <v>9.6002126687474121</v>
      </c>
      <c r="E103" s="98">
        <v>9.1905798731986987</v>
      </c>
      <c r="F103" s="98">
        <v>13.824820247651347</v>
      </c>
      <c r="G103" s="98">
        <v>13.260707501620988</v>
      </c>
      <c r="H103" s="98">
        <v>15.344846053579136</v>
      </c>
      <c r="I103" s="98">
        <v>14.296452894180069</v>
      </c>
      <c r="J103" s="98">
        <v>17.999686029207993</v>
      </c>
      <c r="K103" s="98">
        <v>20.91322756773733</v>
      </c>
      <c r="L103" s="98">
        <v>24.296963101177482</v>
      </c>
      <c r="M103" s="98">
        <v>29.886493818917014</v>
      </c>
      <c r="N103" s="98">
        <v>28.373297062707671</v>
      </c>
      <c r="O103" s="98">
        <v>27.430967349632873</v>
      </c>
      <c r="P103" s="98">
        <v>36.218621060135419</v>
      </c>
      <c r="Q103" s="98">
        <v>32.723057248557332</v>
      </c>
      <c r="R103" s="98">
        <v>44.317969208359706</v>
      </c>
      <c r="S103" s="98">
        <v>37.036831549500292</v>
      </c>
      <c r="T103" s="98">
        <v>58.785366116391835</v>
      </c>
      <c r="U103" s="98">
        <v>54.018309236316611</v>
      </c>
      <c r="V103" s="98">
        <v>60.094275333894323</v>
      </c>
      <c r="W103" s="98">
        <v>51.968991223013269</v>
      </c>
      <c r="DA103" s="63" t="s">
        <v>1710</v>
      </c>
    </row>
    <row r="104" spans="1:105" ht="12" customHeight="1" x14ac:dyDescent="0.25">
      <c r="A104" s="97" t="s">
        <v>123</v>
      </c>
      <c r="B104" s="98">
        <v>1.3220775514140429E-2</v>
      </c>
      <c r="C104" s="98">
        <v>1.8904903679846354E-2</v>
      </c>
      <c r="D104" s="98">
        <v>2.3648018605260824E-2</v>
      </c>
      <c r="E104" s="98">
        <v>2.5705351135188841E-2</v>
      </c>
      <c r="F104" s="98">
        <v>5.236188155962624E-2</v>
      </c>
      <c r="G104" s="98">
        <v>4.9033291355257198E-2</v>
      </c>
      <c r="H104" s="98">
        <v>7.056087325592747E-2</v>
      </c>
      <c r="I104" s="98">
        <v>5.6310009230374269E-2</v>
      </c>
      <c r="J104" s="98">
        <v>0.10357184862837149</v>
      </c>
      <c r="K104" s="98">
        <v>0.14324866736649713</v>
      </c>
      <c r="L104" s="98">
        <v>0.16732933130739736</v>
      </c>
      <c r="M104" s="98">
        <v>0.23359596742571359</v>
      </c>
      <c r="N104" s="98">
        <v>0.21876461523607688</v>
      </c>
      <c r="O104" s="98">
        <v>0.19322419365061719</v>
      </c>
      <c r="P104" s="98">
        <v>0.43918169381431704</v>
      </c>
      <c r="Q104" s="98">
        <v>0.32403072101486469</v>
      </c>
      <c r="R104" s="98">
        <v>0.57984638230641194</v>
      </c>
      <c r="S104" s="98">
        <v>0.43605755222400805</v>
      </c>
      <c r="T104" s="98">
        <v>0.83407108262738672</v>
      </c>
      <c r="U104" s="98">
        <v>0.75509386750131413</v>
      </c>
      <c r="V104" s="98">
        <v>0.93398917484366439</v>
      </c>
      <c r="W104" s="98">
        <v>0.73358316972535964</v>
      </c>
      <c r="DA104" s="63" t="s">
        <v>1711</v>
      </c>
    </row>
    <row r="105" spans="1:105" ht="12" customHeight="1" x14ac:dyDescent="0.25">
      <c r="A105" s="100" t="s">
        <v>50</v>
      </c>
      <c r="B105" s="101">
        <v>7.0719787913234638E-3</v>
      </c>
      <c r="C105" s="101">
        <v>9.6299280606219981E-3</v>
      </c>
      <c r="D105" s="101">
        <v>1.2298138257516463E-2</v>
      </c>
      <c r="E105" s="101">
        <v>1.3298093252830774E-2</v>
      </c>
      <c r="F105" s="101">
        <v>2.8657898766244822E-2</v>
      </c>
      <c r="G105" s="101">
        <v>2.6410909814556283E-2</v>
      </c>
      <c r="H105" s="101">
        <v>3.7704297640621366E-2</v>
      </c>
      <c r="I105" s="101">
        <v>3.2716783595443173E-2</v>
      </c>
      <c r="J105" s="101">
        <v>5.526611576985363E-2</v>
      </c>
      <c r="K105" s="101">
        <v>7.7082190329767486E-2</v>
      </c>
      <c r="L105" s="101">
        <v>8.9399240608733582E-2</v>
      </c>
      <c r="M105" s="101">
        <v>0.12874473079905438</v>
      </c>
      <c r="N105" s="101">
        <v>0.12088735768688769</v>
      </c>
      <c r="O105" s="101">
        <v>0.11034734870517748</v>
      </c>
      <c r="P105" s="101">
        <v>0.22273747766220461</v>
      </c>
      <c r="Q105" s="101">
        <v>0.1610964648849848</v>
      </c>
      <c r="R105" s="101">
        <v>0.29000276765557947</v>
      </c>
      <c r="S105" s="101">
        <v>0.22809717771808175</v>
      </c>
      <c r="T105" s="101">
        <v>0.40124741700681049</v>
      </c>
      <c r="U105" s="101">
        <v>0.36428482550948438</v>
      </c>
      <c r="V105" s="101">
        <v>0.42520457992982946</v>
      </c>
      <c r="W105" s="101">
        <v>0.36398432526350732</v>
      </c>
      <c r="DA105" s="131" t="s">
        <v>1712</v>
      </c>
    </row>
    <row r="106" spans="1:105" ht="12" customHeight="1" x14ac:dyDescent="0.25">
      <c r="A106" s="103" t="s">
        <v>52</v>
      </c>
      <c r="B106" s="104">
        <v>6.148796722816964E-3</v>
      </c>
      <c r="C106" s="104">
        <v>9.2749756192243536E-3</v>
      </c>
      <c r="D106" s="104">
        <v>1.1349880347744361E-2</v>
      </c>
      <c r="E106" s="104">
        <v>1.2407257882358065E-2</v>
      </c>
      <c r="F106" s="104">
        <v>2.3703982793381418E-2</v>
      </c>
      <c r="G106" s="104">
        <v>2.2622381540700915E-2</v>
      </c>
      <c r="H106" s="104">
        <v>3.2856575615306097E-2</v>
      </c>
      <c r="I106" s="104">
        <v>2.3593225634931096E-2</v>
      </c>
      <c r="J106" s="104">
        <v>4.8305732858517865E-2</v>
      </c>
      <c r="K106" s="104">
        <v>6.6166477036729648E-2</v>
      </c>
      <c r="L106" s="104">
        <v>7.7930090698663787E-2</v>
      </c>
      <c r="M106" s="104">
        <v>0.10485123662665921</v>
      </c>
      <c r="N106" s="104">
        <v>9.7877257549189176E-2</v>
      </c>
      <c r="O106" s="104">
        <v>8.2876844945439704E-2</v>
      </c>
      <c r="P106" s="104">
        <v>0.21644421615211243</v>
      </c>
      <c r="Q106" s="104">
        <v>0.16293425612987988</v>
      </c>
      <c r="R106" s="104">
        <v>0.28984361465083242</v>
      </c>
      <c r="S106" s="104">
        <v>0.2079603745059263</v>
      </c>
      <c r="T106" s="104">
        <v>0.43282366562057623</v>
      </c>
      <c r="U106" s="104">
        <v>0.3908090419918297</v>
      </c>
      <c r="V106" s="104">
        <v>0.50878459491383488</v>
      </c>
      <c r="W106" s="104">
        <v>0.36959884446185226</v>
      </c>
      <c r="DA106" s="132" t="s">
        <v>1713</v>
      </c>
    </row>
    <row r="107" spans="1:105" ht="12" customHeight="1" x14ac:dyDescent="0.25">
      <c r="A107" s="106" t="s">
        <v>122</v>
      </c>
      <c r="B107" s="101">
        <v>30.463239754851067</v>
      </c>
      <c r="C107" s="101">
        <v>34.770302200546695</v>
      </c>
      <c r="D107" s="101">
        <v>44.744850531243713</v>
      </c>
      <c r="E107" s="101">
        <v>47.991768767108596</v>
      </c>
      <c r="F107" s="101">
        <v>54.283210662215772</v>
      </c>
      <c r="G107" s="101">
        <v>58.63742381555825</v>
      </c>
      <c r="H107" s="101">
        <v>63.071099688281627</v>
      </c>
      <c r="I107" s="101">
        <v>75.804506781435663</v>
      </c>
      <c r="J107" s="101">
        <v>76.048495581770794</v>
      </c>
      <c r="K107" s="101">
        <v>76.161941200292659</v>
      </c>
      <c r="L107" s="101">
        <v>88.018543154094587</v>
      </c>
      <c r="M107" s="101">
        <v>95.30261236649784</v>
      </c>
      <c r="N107" s="101">
        <v>97.314206795790255</v>
      </c>
      <c r="O107" s="101">
        <v>93.77940691442825</v>
      </c>
      <c r="P107" s="101">
        <v>77.958850685402012</v>
      </c>
      <c r="Q107" s="101">
        <v>70.166557702248681</v>
      </c>
      <c r="R107" s="101">
        <v>66.915955314117127</v>
      </c>
      <c r="S107" s="101">
        <v>74.19287836901411</v>
      </c>
      <c r="T107" s="101">
        <v>78.985239275821115</v>
      </c>
      <c r="U107" s="101">
        <v>74.344352686049916</v>
      </c>
      <c r="V107" s="101">
        <v>83.35022422230881</v>
      </c>
      <c r="W107" s="101">
        <v>79.201653234973392</v>
      </c>
      <c r="DA107" s="131" t="s">
        <v>1714</v>
      </c>
    </row>
    <row r="108" spans="1:105" ht="12" customHeight="1" x14ac:dyDescent="0.25">
      <c r="A108" s="107" t="s">
        <v>121</v>
      </c>
      <c r="B108" s="104">
        <v>4.89209171735863</v>
      </c>
      <c r="C108" s="104">
        <v>8.3488187477363649</v>
      </c>
      <c r="D108" s="104">
        <v>14.628800123085583</v>
      </c>
      <c r="E108" s="104">
        <v>23.137538902450373</v>
      </c>
      <c r="F108" s="104">
        <v>25.738426697211487</v>
      </c>
      <c r="G108" s="104">
        <v>31.051545293185058</v>
      </c>
      <c r="H108" s="104">
        <v>38.543188200888494</v>
      </c>
      <c r="I108" s="104">
        <v>60.269084948397804</v>
      </c>
      <c r="J108" s="104">
        <v>66.249709557660466</v>
      </c>
      <c r="K108" s="104">
        <v>88.881322302759969</v>
      </c>
      <c r="L108" s="104">
        <v>98.44432804941934</v>
      </c>
      <c r="M108" s="104">
        <v>129.97245730608088</v>
      </c>
      <c r="N108" s="104">
        <v>136.87423140330441</v>
      </c>
      <c r="O108" s="104">
        <v>154.70399674033629</v>
      </c>
      <c r="P108" s="104">
        <v>166.68322671635397</v>
      </c>
      <c r="Q108" s="104">
        <v>196.00781904002002</v>
      </c>
      <c r="R108" s="104">
        <v>216.08100689499304</v>
      </c>
      <c r="S108" s="104">
        <v>247.79786437443212</v>
      </c>
      <c r="T108" s="104">
        <v>271.30761490162428</v>
      </c>
      <c r="U108" s="104">
        <v>275.72301527922099</v>
      </c>
      <c r="V108" s="104">
        <v>280.53996237308542</v>
      </c>
      <c r="W108" s="104">
        <v>327.05858187305677</v>
      </c>
      <c r="DA108" s="132" t="s">
        <v>1715</v>
      </c>
    </row>
    <row r="109" spans="1:105" ht="12" customHeight="1" x14ac:dyDescent="0.25">
      <c r="A109" s="108" t="s">
        <v>53</v>
      </c>
      <c r="B109" s="98">
        <v>2.4784041786657145</v>
      </c>
      <c r="C109" s="98">
        <v>4.0056956428848149</v>
      </c>
      <c r="D109" s="98">
        <v>7.1731190129734825</v>
      </c>
      <c r="E109" s="98">
        <v>11.309530742866791</v>
      </c>
      <c r="F109" s="98">
        <v>13.333683550069182</v>
      </c>
      <c r="G109" s="98">
        <v>15.831207550053108</v>
      </c>
      <c r="H109" s="98">
        <v>19.460115119728346</v>
      </c>
      <c r="I109" s="98">
        <v>33.41320949370364</v>
      </c>
      <c r="J109" s="98">
        <v>33.474686349305294</v>
      </c>
      <c r="K109" s="98">
        <v>45.445775756637531</v>
      </c>
      <c r="L109" s="98">
        <v>49.928591780553496</v>
      </c>
      <c r="M109" s="98">
        <v>68.538742578208414</v>
      </c>
      <c r="N109" s="98">
        <v>72.359346509156168</v>
      </c>
      <c r="O109" s="98">
        <v>84.940516749484061</v>
      </c>
      <c r="P109" s="98">
        <v>81.416794323940721</v>
      </c>
      <c r="Q109" s="98">
        <v>94.943046557163939</v>
      </c>
      <c r="R109" s="98">
        <v>105.5061219009494</v>
      </c>
      <c r="S109" s="98">
        <v>127.7774606487874</v>
      </c>
      <c r="T109" s="98">
        <v>128.61322975280922</v>
      </c>
      <c r="U109" s="98">
        <v>131.13265528148116</v>
      </c>
      <c r="V109" s="98">
        <v>124.94848804302238</v>
      </c>
      <c r="W109" s="98">
        <v>159.55736530519718</v>
      </c>
      <c r="DA109" s="63" t="s">
        <v>1716</v>
      </c>
    </row>
    <row r="110" spans="1:105" ht="12" customHeight="1" x14ac:dyDescent="0.25">
      <c r="A110" s="108" t="s">
        <v>52</v>
      </c>
      <c r="B110" s="98">
        <v>2.4136875386929155</v>
      </c>
      <c r="C110" s="98">
        <v>4.34312310485155</v>
      </c>
      <c r="D110" s="98">
        <v>7.4556811101120992</v>
      </c>
      <c r="E110" s="98">
        <v>11.828008159583581</v>
      </c>
      <c r="F110" s="98">
        <v>12.404743147142305</v>
      </c>
      <c r="G110" s="98">
        <v>15.220337743131951</v>
      </c>
      <c r="H110" s="98">
        <v>19.083073081160144</v>
      </c>
      <c r="I110" s="98">
        <v>26.855875454694164</v>
      </c>
      <c r="J110" s="98">
        <v>32.775023208355172</v>
      </c>
      <c r="K110" s="98">
        <v>43.435546546122445</v>
      </c>
      <c r="L110" s="98">
        <v>48.515736268865837</v>
      </c>
      <c r="M110" s="98">
        <v>61.433714727872477</v>
      </c>
      <c r="N110" s="98">
        <v>64.514884894148238</v>
      </c>
      <c r="O110" s="98">
        <v>69.763479990852233</v>
      </c>
      <c r="P110" s="98">
        <v>85.26643239241325</v>
      </c>
      <c r="Q110" s="98">
        <v>101.0647724828561</v>
      </c>
      <c r="R110" s="98">
        <v>110.57488499404363</v>
      </c>
      <c r="S110" s="98">
        <v>120.02040372564473</v>
      </c>
      <c r="T110" s="98">
        <v>142.69438514881506</v>
      </c>
      <c r="U110" s="98">
        <v>144.59035999773982</v>
      </c>
      <c r="V110" s="98">
        <v>155.59147433006305</v>
      </c>
      <c r="W110" s="98">
        <v>167.50121656785959</v>
      </c>
      <c r="DA110" s="63" t="s">
        <v>1717</v>
      </c>
    </row>
    <row r="111" spans="1:105" ht="12" customHeight="1" x14ac:dyDescent="0.25">
      <c r="A111" s="121" t="s">
        <v>54</v>
      </c>
      <c r="B111" s="122">
        <v>16.722908079785409</v>
      </c>
      <c r="C111" s="122">
        <v>20.989397071595366</v>
      </c>
      <c r="D111" s="122">
        <v>27.597974211782972</v>
      </c>
      <c r="E111" s="122">
        <v>33.282819130040572</v>
      </c>
      <c r="F111" s="122">
        <v>37.671661884877956</v>
      </c>
      <c r="G111" s="122">
        <v>43.163837815595009</v>
      </c>
      <c r="H111" s="122">
        <v>48.785598259958668</v>
      </c>
      <c r="I111" s="122">
        <v>56.192957141720754</v>
      </c>
      <c r="J111" s="122">
        <v>60.78892256739168</v>
      </c>
      <c r="K111" s="122">
        <v>70.02747827581463</v>
      </c>
      <c r="L111" s="122">
        <v>79.40939648045682</v>
      </c>
      <c r="M111" s="122">
        <v>82.19404759656355</v>
      </c>
      <c r="N111" s="122">
        <v>90.439124513237871</v>
      </c>
      <c r="O111" s="122">
        <v>97.631996426710003</v>
      </c>
      <c r="P111" s="122">
        <v>104.7837058896622</v>
      </c>
      <c r="Q111" s="122">
        <v>107.58378194518767</v>
      </c>
      <c r="R111" s="122">
        <v>109.34030876191019</v>
      </c>
      <c r="S111" s="122">
        <v>122.70709601654914</v>
      </c>
      <c r="T111" s="122">
        <v>122.58551587152819</v>
      </c>
      <c r="U111" s="122">
        <v>126.92640440316062</v>
      </c>
      <c r="V111" s="122">
        <v>129.01405808044944</v>
      </c>
      <c r="W111" s="122">
        <v>139.31600469119635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16.722908079785409</v>
      </c>
      <c r="C113" s="33">
        <v>20.989397071595366</v>
      </c>
      <c r="D113" s="33">
        <v>27.597974211782972</v>
      </c>
      <c r="E113" s="33">
        <v>33.282819130040572</v>
      </c>
      <c r="F113" s="33">
        <v>37.671661884877956</v>
      </c>
      <c r="G113" s="33">
        <v>43.163837815595009</v>
      </c>
      <c r="H113" s="33">
        <v>48.785598259958668</v>
      </c>
      <c r="I113" s="33">
        <v>56.192957141720754</v>
      </c>
      <c r="J113" s="33">
        <v>60.78892256739168</v>
      </c>
      <c r="K113" s="33">
        <v>70.02747827581463</v>
      </c>
      <c r="L113" s="33">
        <v>79.40939648045682</v>
      </c>
      <c r="M113" s="33">
        <v>82.19404759656355</v>
      </c>
      <c r="N113" s="33">
        <v>90.439124513237871</v>
      </c>
      <c r="O113" s="33">
        <v>97.631996426710003</v>
      </c>
      <c r="P113" s="33">
        <v>104.7837058896622</v>
      </c>
      <c r="Q113" s="33">
        <v>107.58378194518767</v>
      </c>
      <c r="R113" s="33">
        <v>109.34030876191019</v>
      </c>
      <c r="S113" s="33">
        <v>122.70709601654914</v>
      </c>
      <c r="T113" s="33">
        <v>122.58551587152819</v>
      </c>
      <c r="U113" s="33">
        <v>126.92640440316062</v>
      </c>
      <c r="V113" s="33">
        <v>129.01405808044944</v>
      </c>
      <c r="W113" s="33">
        <v>139.31600469119635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216.74773098942788</v>
      </c>
      <c r="C115" s="117">
        <f t="shared" si="17"/>
        <v>293.48306751821667</v>
      </c>
      <c r="D115" s="117">
        <f t="shared" si="17"/>
        <v>380.39696745736944</v>
      </c>
      <c r="E115" s="117">
        <f t="shared" si="17"/>
        <v>468.5764753700542</v>
      </c>
      <c r="F115" s="117">
        <f t="shared" si="17"/>
        <v>473.12824734589452</v>
      </c>
      <c r="G115" s="117">
        <f t="shared" si="17"/>
        <v>499.00566140808382</v>
      </c>
      <c r="H115" s="117">
        <f t="shared" si="17"/>
        <v>579.51854756975933</v>
      </c>
      <c r="I115" s="117">
        <f t="shared" si="17"/>
        <v>697.95831539174355</v>
      </c>
      <c r="J115" s="117">
        <f t="shared" si="17"/>
        <v>818.04133817202535</v>
      </c>
      <c r="K115" s="117">
        <f t="shared" si="17"/>
        <v>953.58176469574641</v>
      </c>
      <c r="L115" s="117">
        <f t="shared" si="17"/>
        <v>1084.7021964596104</v>
      </c>
      <c r="M115" s="117">
        <f t="shared" si="17"/>
        <v>1229.8991966294573</v>
      </c>
      <c r="N115" s="117">
        <f t="shared" si="17"/>
        <v>1356.0049224134982</v>
      </c>
      <c r="O115" s="117">
        <f t="shared" si="17"/>
        <v>1485.1855968720661</v>
      </c>
      <c r="P115" s="117">
        <f t="shared" si="17"/>
        <v>1597.3841084166925</v>
      </c>
      <c r="Q115" s="117">
        <f t="shared" si="17"/>
        <v>1717.5329369548479</v>
      </c>
      <c r="R115" s="117">
        <f t="shared" ref="R115:V115" si="18">R116+R118+R120+R129</f>
        <v>1848.0447623150801</v>
      </c>
      <c r="S115" s="117">
        <f t="shared" si="18"/>
        <v>1996.3493247700831</v>
      </c>
      <c r="T115" s="117">
        <f t="shared" si="18"/>
        <v>2136.8633548268367</v>
      </c>
      <c r="U115" s="117">
        <f t="shared" si="18"/>
        <v>2259.3250028496291</v>
      </c>
      <c r="V115" s="117">
        <f t="shared" si="18"/>
        <v>2430.2321413342142</v>
      </c>
      <c r="W115" s="117">
        <f t="shared" ref="W115" si="19">W116+W118+W120+W129</f>
        <v>2614.3026652884732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165.33721403088526</v>
      </c>
      <c r="C116" s="122">
        <f t="shared" si="20"/>
        <v>231.60655580323237</v>
      </c>
      <c r="D116" s="122">
        <f t="shared" si="20"/>
        <v>299.11924584665121</v>
      </c>
      <c r="E116" s="122">
        <f t="shared" si="20"/>
        <v>365.92731786227517</v>
      </c>
      <c r="F116" s="122">
        <f t="shared" si="20"/>
        <v>362.00590262157897</v>
      </c>
      <c r="G116" s="122">
        <f t="shared" si="20"/>
        <v>374.44944429573275</v>
      </c>
      <c r="H116" s="122">
        <f t="shared" si="20"/>
        <v>433.06314653189497</v>
      </c>
      <c r="I116" s="122">
        <f t="shared" si="20"/>
        <v>519.09582944969748</v>
      </c>
      <c r="J116" s="122">
        <f t="shared" si="20"/>
        <v>622.95095804677828</v>
      </c>
      <c r="K116" s="122">
        <f t="shared" si="20"/>
        <v>725.07755134676779</v>
      </c>
      <c r="L116" s="122">
        <f t="shared" si="20"/>
        <v>821.25508633008644</v>
      </c>
      <c r="M116" s="122">
        <f t="shared" si="20"/>
        <v>919.84518487784021</v>
      </c>
      <c r="N116" s="122">
        <f t="shared" si="20"/>
        <v>1027.1987236510226</v>
      </c>
      <c r="O116" s="122">
        <f t="shared" si="20"/>
        <v>1133.0509572738251</v>
      </c>
      <c r="P116" s="122">
        <f t="shared" si="20"/>
        <v>1226.569136156038</v>
      </c>
      <c r="Q116" s="122">
        <f t="shared" si="20"/>
        <v>1315.8594711437936</v>
      </c>
      <c r="R116" s="122">
        <f t="shared" si="20"/>
        <v>1403.889672635632</v>
      </c>
      <c r="S116" s="122">
        <f t="shared" si="20"/>
        <v>1499.0773309472956</v>
      </c>
      <c r="T116" s="122">
        <f t="shared" si="20"/>
        <v>1589.4440254063775</v>
      </c>
      <c r="U116" s="122">
        <f t="shared" si="20"/>
        <v>1700.0848231768671</v>
      </c>
      <c r="V116" s="122">
        <f t="shared" si="20"/>
        <v>1839.2254860719424</v>
      </c>
      <c r="W116" s="122">
        <f t="shared" si="20"/>
        <v>1966.1736676128676</v>
      </c>
      <c r="DA116" s="130" t="s">
        <v>1873</v>
      </c>
    </row>
    <row r="117" spans="1:105" ht="12" customHeight="1" x14ac:dyDescent="0.25">
      <c r="A117" s="97" t="s">
        <v>53</v>
      </c>
      <c r="B117" s="98">
        <v>165.33721403088526</v>
      </c>
      <c r="C117" s="98">
        <v>231.60655580323237</v>
      </c>
      <c r="D117" s="98">
        <v>299.11924584665121</v>
      </c>
      <c r="E117" s="98">
        <v>365.92731786227517</v>
      </c>
      <c r="F117" s="98">
        <v>362.00590262157897</v>
      </c>
      <c r="G117" s="98">
        <v>374.44944429573275</v>
      </c>
      <c r="H117" s="98">
        <v>433.06314653189497</v>
      </c>
      <c r="I117" s="98">
        <v>519.09582944969748</v>
      </c>
      <c r="J117" s="98">
        <v>622.95095804677828</v>
      </c>
      <c r="K117" s="98">
        <v>725.07755134676779</v>
      </c>
      <c r="L117" s="98">
        <v>821.25508633008644</v>
      </c>
      <c r="M117" s="98">
        <v>919.84518487784021</v>
      </c>
      <c r="N117" s="98">
        <v>1027.1987236510226</v>
      </c>
      <c r="O117" s="98">
        <v>1133.0509572738251</v>
      </c>
      <c r="P117" s="98">
        <v>1226.569136156038</v>
      </c>
      <c r="Q117" s="98">
        <v>1315.8594711437936</v>
      </c>
      <c r="R117" s="98">
        <v>1403.889672635632</v>
      </c>
      <c r="S117" s="98">
        <v>1499.0773309472956</v>
      </c>
      <c r="T117" s="98">
        <v>1589.4440254063775</v>
      </c>
      <c r="U117" s="98">
        <v>1700.0848231768671</v>
      </c>
      <c r="V117" s="98">
        <v>1839.2254860719424</v>
      </c>
      <c r="W117" s="98">
        <v>1966.1736676128676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5.5963961765292689</v>
      </c>
      <c r="C118" s="122">
        <f t="shared" si="21"/>
        <v>5.8139821708410446</v>
      </c>
      <c r="D118" s="122">
        <f t="shared" si="21"/>
        <v>6.3646166853244708</v>
      </c>
      <c r="E118" s="122">
        <f t="shared" si="21"/>
        <v>13.237368471495392</v>
      </c>
      <c r="F118" s="122">
        <f t="shared" si="21"/>
        <v>7.7846284340650467</v>
      </c>
      <c r="G118" s="122">
        <f t="shared" si="21"/>
        <v>8.8573487465360881</v>
      </c>
      <c r="H118" s="122">
        <f t="shared" si="21"/>
        <v>14.384452040372949</v>
      </c>
      <c r="I118" s="122">
        <f t="shared" si="21"/>
        <v>12.878292780210826</v>
      </c>
      <c r="J118" s="122">
        <f t="shared" si="21"/>
        <v>16.509255572702372</v>
      </c>
      <c r="K118" s="122">
        <f t="shared" si="21"/>
        <v>20.167460309798525</v>
      </c>
      <c r="L118" s="122">
        <f t="shared" si="21"/>
        <v>27.071553595419235</v>
      </c>
      <c r="M118" s="122">
        <f t="shared" si="21"/>
        <v>33.700359503392157</v>
      </c>
      <c r="N118" s="122">
        <f t="shared" si="21"/>
        <v>38.651582561738074</v>
      </c>
      <c r="O118" s="122">
        <f t="shared" si="21"/>
        <v>43.498023467723712</v>
      </c>
      <c r="P118" s="122">
        <f t="shared" si="21"/>
        <v>47.926815022684011</v>
      </c>
      <c r="Q118" s="122">
        <f t="shared" si="21"/>
        <v>56.924845044979428</v>
      </c>
      <c r="R118" s="122">
        <f t="shared" si="21"/>
        <v>71.182408677753727</v>
      </c>
      <c r="S118" s="122">
        <f t="shared" si="21"/>
        <v>82.701676665607806</v>
      </c>
      <c r="T118" s="122">
        <f t="shared" si="21"/>
        <v>84.164112738799645</v>
      </c>
      <c r="U118" s="122">
        <f t="shared" si="21"/>
        <v>92.489382759920844</v>
      </c>
      <c r="V118" s="122">
        <f t="shared" si="21"/>
        <v>100.06213444875546</v>
      </c>
      <c r="W118" s="122">
        <f t="shared" si="21"/>
        <v>114.21332878397496</v>
      </c>
      <c r="DA118" s="130" t="s">
        <v>1875</v>
      </c>
    </row>
    <row r="119" spans="1:105" ht="12" customHeight="1" x14ac:dyDescent="0.25">
      <c r="A119" s="97" t="s">
        <v>53</v>
      </c>
      <c r="B119" s="98">
        <v>5.5963961765292689</v>
      </c>
      <c r="C119" s="98">
        <v>5.8139821708410446</v>
      </c>
      <c r="D119" s="98">
        <v>6.3646166853244708</v>
      </c>
      <c r="E119" s="98">
        <v>13.237368471495392</v>
      </c>
      <c r="F119" s="98">
        <v>7.7846284340650467</v>
      </c>
      <c r="G119" s="98">
        <v>8.8573487465360881</v>
      </c>
      <c r="H119" s="98">
        <v>14.384452040372949</v>
      </c>
      <c r="I119" s="98">
        <v>12.878292780210826</v>
      </c>
      <c r="J119" s="98">
        <v>16.509255572702372</v>
      </c>
      <c r="K119" s="98">
        <v>20.167460309798525</v>
      </c>
      <c r="L119" s="98">
        <v>27.071553595419235</v>
      </c>
      <c r="M119" s="98">
        <v>33.700359503392157</v>
      </c>
      <c r="N119" s="98">
        <v>38.651582561738074</v>
      </c>
      <c r="O119" s="98">
        <v>43.498023467723712</v>
      </c>
      <c r="P119" s="98">
        <v>47.926815022684011</v>
      </c>
      <c r="Q119" s="98">
        <v>56.924845044979428</v>
      </c>
      <c r="R119" s="98">
        <v>71.182408677753727</v>
      </c>
      <c r="S119" s="98">
        <v>82.701676665607806</v>
      </c>
      <c r="T119" s="98">
        <v>84.164112738799645</v>
      </c>
      <c r="U119" s="98">
        <v>92.489382759920844</v>
      </c>
      <c r="V119" s="98">
        <v>100.06213444875546</v>
      </c>
      <c r="W119" s="98">
        <v>114.21332878397496</v>
      </c>
      <c r="DA119" s="63" t="s">
        <v>1876</v>
      </c>
    </row>
    <row r="120" spans="1:105" ht="12" customHeight="1" x14ac:dyDescent="0.25">
      <c r="A120" s="121" t="s">
        <v>55</v>
      </c>
      <c r="B120" s="122">
        <v>33.086309996423516</v>
      </c>
      <c r="C120" s="122">
        <v>39.99574196086219</v>
      </c>
      <c r="D120" s="122">
        <v>53.674487878063836</v>
      </c>
      <c r="E120" s="122">
        <v>63.70526694197801</v>
      </c>
      <c r="F120" s="122">
        <v>74.161242874472407</v>
      </c>
      <c r="G120" s="122">
        <v>82.173801261919934</v>
      </c>
      <c r="H120" s="122">
        <v>94.068115969303705</v>
      </c>
      <c r="I120" s="122">
        <v>122.11359105996038</v>
      </c>
      <c r="J120" s="122">
        <v>131.04631757307749</v>
      </c>
      <c r="K120" s="122">
        <v>153.45924607074704</v>
      </c>
      <c r="L120" s="122">
        <v>174.02297243658387</v>
      </c>
      <c r="M120" s="122">
        <v>211.67226869276874</v>
      </c>
      <c r="N120" s="122">
        <v>218.82026131209059</v>
      </c>
      <c r="O120" s="122">
        <v>231.38758719994831</v>
      </c>
      <c r="P120" s="122">
        <v>239.60058119313436</v>
      </c>
      <c r="Q120" s="122">
        <v>258.78427091817969</v>
      </c>
      <c r="R120" s="122">
        <v>285.03385957738533</v>
      </c>
      <c r="S120" s="122">
        <v>315.01773610230737</v>
      </c>
      <c r="T120" s="122">
        <v>362.74470706172798</v>
      </c>
      <c r="U120" s="122">
        <v>361.44837158995813</v>
      </c>
      <c r="V120" s="122">
        <v>382.55382998019536</v>
      </c>
      <c r="W120" s="122">
        <v>415.36141971798702</v>
      </c>
      <c r="DA120" s="130" t="s">
        <v>1877</v>
      </c>
    </row>
    <row r="121" spans="1:105" ht="12" customHeight="1" x14ac:dyDescent="0.25">
      <c r="A121" s="97" t="s">
        <v>124</v>
      </c>
      <c r="B121" s="98">
        <v>5.9619582588184077</v>
      </c>
      <c r="C121" s="98">
        <v>6.2720653666947594</v>
      </c>
      <c r="D121" s="98">
        <v>6.5098478164178344</v>
      </c>
      <c r="E121" s="98">
        <v>6.2767482454762824</v>
      </c>
      <c r="F121" s="98">
        <v>9.4992096352892972</v>
      </c>
      <c r="G121" s="98">
        <v>9.1676991058885413</v>
      </c>
      <c r="H121" s="98">
        <v>10.67174988832774</v>
      </c>
      <c r="I121" s="98">
        <v>9.9786631244175954</v>
      </c>
      <c r="J121" s="98">
        <v>12.595003198353256</v>
      </c>
      <c r="K121" s="98">
        <v>14.698893224941401</v>
      </c>
      <c r="L121" s="98">
        <v>17.144558258765954</v>
      </c>
      <c r="M121" s="98">
        <v>21.219056805489949</v>
      </c>
      <c r="N121" s="98">
        <v>20.281854591259659</v>
      </c>
      <c r="O121" s="98">
        <v>19.859461529383537</v>
      </c>
      <c r="P121" s="98">
        <v>26.895783742128415</v>
      </c>
      <c r="Q121" s="98">
        <v>24.849010808658839</v>
      </c>
      <c r="R121" s="98">
        <v>34.204479113534106</v>
      </c>
      <c r="S121" s="98">
        <v>29.142656659333703</v>
      </c>
      <c r="T121" s="98">
        <v>47.37737493487414</v>
      </c>
      <c r="U121" s="98">
        <v>44.293412017322751</v>
      </c>
      <c r="V121" s="98">
        <v>50.048831068683455</v>
      </c>
      <c r="W121" s="98">
        <v>43.869584370966763</v>
      </c>
      <c r="DA121" s="63" t="s">
        <v>1878</v>
      </c>
    </row>
    <row r="122" spans="1:105" ht="12" customHeight="1" x14ac:dyDescent="0.25">
      <c r="A122" s="97" t="s">
        <v>123</v>
      </c>
      <c r="B122" s="98">
        <v>1.0881868764726597E-2</v>
      </c>
      <c r="C122" s="98">
        <v>1.5814664799448496E-2</v>
      </c>
      <c r="D122" s="98">
        <v>1.9756949389977616E-2</v>
      </c>
      <c r="E122" s="98">
        <v>2.1551650886182949E-2</v>
      </c>
      <c r="F122" s="98">
        <v>4.3526466221521509E-2</v>
      </c>
      <c r="G122" s="98">
        <v>4.094000261773445E-2</v>
      </c>
      <c r="H122" s="98">
        <v>5.9121984769487823E-2</v>
      </c>
      <c r="I122" s="98">
        <v>4.640359773936982E-2</v>
      </c>
      <c r="J122" s="98">
        <v>8.7065106876326945E-2</v>
      </c>
      <c r="K122" s="98">
        <v>0.12047568067395448</v>
      </c>
      <c r="L122" s="98">
        <v>0.14109788013411556</v>
      </c>
      <c r="M122" s="98">
        <v>0.19643684328981248</v>
      </c>
      <c r="N122" s="98">
        <v>0.18427747026323432</v>
      </c>
      <c r="O122" s="98">
        <v>0.16216266033224302</v>
      </c>
      <c r="P122" s="98">
        <v>0.3849722737566223</v>
      </c>
      <c r="Q122" s="98">
        <v>0.2853543834615212</v>
      </c>
      <c r="R122" s="98">
        <v>0.5171125604593515</v>
      </c>
      <c r="S122" s="98">
        <v>0.38794043737220296</v>
      </c>
      <c r="T122" s="98">
        <v>0.75857456410912705</v>
      </c>
      <c r="U122" s="98">
        <v>0.69007387231576034</v>
      </c>
      <c r="V122" s="98">
        <v>0.8639139137387104</v>
      </c>
      <c r="W122" s="98">
        <v>0.67581466149481684</v>
      </c>
      <c r="DA122" s="63" t="s">
        <v>1879</v>
      </c>
    </row>
    <row r="123" spans="1:105" ht="12" customHeight="1" x14ac:dyDescent="0.25">
      <c r="A123" s="100" t="s">
        <v>50</v>
      </c>
      <c r="B123" s="101">
        <v>4.7330720419096325E-3</v>
      </c>
      <c r="C123" s="101">
        <v>6.5396891802241425E-3</v>
      </c>
      <c r="D123" s="101">
        <v>8.4070690422332547E-3</v>
      </c>
      <c r="E123" s="101">
        <v>9.1443930038248838E-3</v>
      </c>
      <c r="F123" s="101">
        <v>1.9822483428140088E-2</v>
      </c>
      <c r="G123" s="101">
        <v>1.8317621077033538E-2</v>
      </c>
      <c r="H123" s="101">
        <v>2.6265409154181726E-2</v>
      </c>
      <c r="I123" s="101">
        <v>2.2810372104438724E-2</v>
      </c>
      <c r="J123" s="101">
        <v>3.875937401780908E-2</v>
      </c>
      <c r="K123" s="101">
        <v>5.4309203637224829E-2</v>
      </c>
      <c r="L123" s="101">
        <v>6.3167789435451788E-2</v>
      </c>
      <c r="M123" s="101">
        <v>9.1585606663153282E-2</v>
      </c>
      <c r="N123" s="101">
        <v>8.640021271404516E-2</v>
      </c>
      <c r="O123" s="101">
        <v>7.9285815386803307E-2</v>
      </c>
      <c r="P123" s="101">
        <v>0.16852805760450987</v>
      </c>
      <c r="Q123" s="101">
        <v>0.12242012733164134</v>
      </c>
      <c r="R123" s="101">
        <v>0.22726894580851911</v>
      </c>
      <c r="S123" s="101">
        <v>0.17998006286627669</v>
      </c>
      <c r="T123" s="101">
        <v>0.32575089848855082</v>
      </c>
      <c r="U123" s="101">
        <v>0.29926483032393064</v>
      </c>
      <c r="V123" s="101">
        <v>0.35512931882487553</v>
      </c>
      <c r="W123" s="101">
        <v>0.30621581703296452</v>
      </c>
      <c r="DA123" s="131" t="s">
        <v>1880</v>
      </c>
    </row>
    <row r="124" spans="1:105" ht="12" customHeight="1" x14ac:dyDescent="0.25">
      <c r="A124" s="103" t="s">
        <v>52</v>
      </c>
      <c r="B124" s="104">
        <v>6.148796722816964E-3</v>
      </c>
      <c r="C124" s="104">
        <v>9.2749756192243536E-3</v>
      </c>
      <c r="D124" s="104">
        <v>1.1349880347744361E-2</v>
      </c>
      <c r="E124" s="104">
        <v>1.2407257882358065E-2</v>
      </c>
      <c r="F124" s="104">
        <v>2.3703982793381418E-2</v>
      </c>
      <c r="G124" s="104">
        <v>2.2622381540700915E-2</v>
      </c>
      <c r="H124" s="104">
        <v>3.2856575615306097E-2</v>
      </c>
      <c r="I124" s="104">
        <v>2.3593225634931096E-2</v>
      </c>
      <c r="J124" s="104">
        <v>4.8305732858517865E-2</v>
      </c>
      <c r="K124" s="104">
        <v>6.6166477036729648E-2</v>
      </c>
      <c r="L124" s="104">
        <v>7.7930090698663787E-2</v>
      </c>
      <c r="M124" s="104">
        <v>0.10485123662665921</v>
      </c>
      <c r="N124" s="104">
        <v>9.7877257549189176E-2</v>
      </c>
      <c r="O124" s="104">
        <v>8.2876844945439704E-2</v>
      </c>
      <c r="P124" s="104">
        <v>0.21644421615211243</v>
      </c>
      <c r="Q124" s="104">
        <v>0.16293425612987988</v>
      </c>
      <c r="R124" s="104">
        <v>0.28984361465083242</v>
      </c>
      <c r="S124" s="104">
        <v>0.2079603745059263</v>
      </c>
      <c r="T124" s="104">
        <v>0.43282366562057623</v>
      </c>
      <c r="U124" s="104">
        <v>0.3908090419918297</v>
      </c>
      <c r="V124" s="104">
        <v>0.50878459491383488</v>
      </c>
      <c r="W124" s="104">
        <v>0.36959884446185226</v>
      </c>
      <c r="DA124" s="132" t="s">
        <v>1881</v>
      </c>
    </row>
    <row r="125" spans="1:105" ht="12" customHeight="1" x14ac:dyDescent="0.25">
      <c r="A125" s="106" t="s">
        <v>122</v>
      </c>
      <c r="B125" s="101">
        <v>22.841464516297073</v>
      </c>
      <c r="C125" s="101">
        <v>26.308051580489824</v>
      </c>
      <c r="D125" s="101">
        <v>34.164123963146423</v>
      </c>
      <c r="E125" s="101">
        <v>36.823650933559833</v>
      </c>
      <c r="F125" s="101">
        <v>41.872480753554321</v>
      </c>
      <c r="G125" s="101">
        <v>45.437786005616267</v>
      </c>
      <c r="H125" s="101">
        <v>49.090295079223182</v>
      </c>
      <c r="I125" s="101">
        <v>59.140213076083683</v>
      </c>
      <c r="J125" s="101">
        <v>59.411590528495644</v>
      </c>
      <c r="K125" s="101">
        <v>59.588186475837084</v>
      </c>
      <c r="L125" s="101">
        <v>69.037202346180209</v>
      </c>
      <c r="M125" s="101">
        <v>74.888344391880281</v>
      </c>
      <c r="N125" s="101">
        <v>76.747831580984368</v>
      </c>
      <c r="O125" s="101">
        <v>74.23118396260773</v>
      </c>
      <c r="P125" s="101">
        <v>61.914320824884847</v>
      </c>
      <c r="Q125" s="101">
        <v>55.917273622417213</v>
      </c>
      <c r="R125" s="101">
        <v>53.815030981045609</v>
      </c>
      <c r="S125" s="101">
        <v>60.504607229862657</v>
      </c>
      <c r="T125" s="101">
        <v>65.401778762269146</v>
      </c>
      <c r="U125" s="101">
        <v>62.227106779677477</v>
      </c>
      <c r="V125" s="101">
        <v>70.715748858548977</v>
      </c>
      <c r="W125" s="101">
        <v>67.446436442130846</v>
      </c>
      <c r="DA125" s="131" t="s">
        <v>1882</v>
      </c>
    </row>
    <row r="126" spans="1:105" ht="12" customHeight="1" x14ac:dyDescent="0.25">
      <c r="A126" s="107" t="s">
        <v>121</v>
      </c>
      <c r="B126" s="104">
        <v>4.2720053525433119</v>
      </c>
      <c r="C126" s="104">
        <v>7.3998103488781641</v>
      </c>
      <c r="D126" s="104">
        <v>12.980759149109604</v>
      </c>
      <c r="E126" s="104">
        <v>20.583316112055712</v>
      </c>
      <c r="F126" s="104">
        <v>22.746026019407275</v>
      </c>
      <c r="G126" s="104">
        <v>27.527376147797391</v>
      </c>
      <c r="H126" s="104">
        <v>34.246949016983294</v>
      </c>
      <c r="I126" s="104">
        <v>52.948311261719738</v>
      </c>
      <c r="J126" s="104">
        <v>58.952658739352259</v>
      </c>
      <c r="K126" s="104">
        <v>79.051690689294617</v>
      </c>
      <c r="L126" s="104">
        <v>87.700113951503596</v>
      </c>
      <c r="M126" s="104">
        <v>115.36843065210871</v>
      </c>
      <c r="N126" s="104">
        <v>121.60629766958334</v>
      </c>
      <c r="O126" s="104">
        <v>137.13477904762479</v>
      </c>
      <c r="P126" s="104">
        <v>150.40550435236446</v>
      </c>
      <c r="Q126" s="104">
        <v>177.73263210364212</v>
      </c>
      <c r="R126" s="104">
        <v>196.49723692234625</v>
      </c>
      <c r="S126" s="104">
        <v>224.98253177573878</v>
      </c>
      <c r="T126" s="104">
        <v>249.20697880047558</v>
      </c>
      <c r="U126" s="104">
        <v>254.23777892064214</v>
      </c>
      <c r="V126" s="104">
        <v>260.92533613922421</v>
      </c>
      <c r="W126" s="104">
        <v>303.36958424339457</v>
      </c>
      <c r="DA126" s="132" t="s">
        <v>1883</v>
      </c>
    </row>
    <row r="127" spans="1:105" ht="12" customHeight="1" x14ac:dyDescent="0.25">
      <c r="A127" s="108" t="s">
        <v>53</v>
      </c>
      <c r="B127" s="98">
        <v>1.8583178138503962</v>
      </c>
      <c r="C127" s="98">
        <v>3.0566872440266142</v>
      </c>
      <c r="D127" s="98">
        <v>5.5250780389975045</v>
      </c>
      <c r="E127" s="98">
        <v>8.7553079524721333</v>
      </c>
      <c r="F127" s="98">
        <v>10.341282872264971</v>
      </c>
      <c r="G127" s="98">
        <v>12.307038404665441</v>
      </c>
      <c r="H127" s="98">
        <v>15.163875935823146</v>
      </c>
      <c r="I127" s="98">
        <v>26.092435807025577</v>
      </c>
      <c r="J127" s="98">
        <v>26.17763553099709</v>
      </c>
      <c r="K127" s="98">
        <v>35.616144143172178</v>
      </c>
      <c r="L127" s="98">
        <v>39.184377682637759</v>
      </c>
      <c r="M127" s="98">
        <v>53.934715924236244</v>
      </c>
      <c r="N127" s="98">
        <v>57.091412775435103</v>
      </c>
      <c r="O127" s="98">
        <v>67.371299056772557</v>
      </c>
      <c r="P127" s="98">
        <v>65.139071959951224</v>
      </c>
      <c r="Q127" s="98">
        <v>76.667859620786032</v>
      </c>
      <c r="R127" s="98">
        <v>85.922351928302604</v>
      </c>
      <c r="S127" s="98">
        <v>104.96212805009404</v>
      </c>
      <c r="T127" s="98">
        <v>106.51259365166052</v>
      </c>
      <c r="U127" s="98">
        <v>109.64741892290233</v>
      </c>
      <c r="V127" s="98">
        <v>105.33386180916114</v>
      </c>
      <c r="W127" s="98">
        <v>135.86836767553501</v>
      </c>
      <c r="DA127" s="63" t="s">
        <v>1884</v>
      </c>
    </row>
    <row r="128" spans="1:105" ht="12" customHeight="1" x14ac:dyDescent="0.25">
      <c r="A128" s="108" t="s">
        <v>52</v>
      </c>
      <c r="B128" s="98">
        <v>2.4136875386929155</v>
      </c>
      <c r="C128" s="98">
        <v>4.34312310485155</v>
      </c>
      <c r="D128" s="98">
        <v>7.4556811101120992</v>
      </c>
      <c r="E128" s="98">
        <v>11.828008159583581</v>
      </c>
      <c r="F128" s="98">
        <v>12.404743147142305</v>
      </c>
      <c r="G128" s="98">
        <v>15.220337743131951</v>
      </c>
      <c r="H128" s="98">
        <v>19.083073081160144</v>
      </c>
      <c r="I128" s="98">
        <v>26.855875454694164</v>
      </c>
      <c r="J128" s="98">
        <v>32.775023208355172</v>
      </c>
      <c r="K128" s="98">
        <v>43.435546546122445</v>
      </c>
      <c r="L128" s="98">
        <v>48.515736268865837</v>
      </c>
      <c r="M128" s="98">
        <v>61.433714727872477</v>
      </c>
      <c r="N128" s="98">
        <v>64.514884894148238</v>
      </c>
      <c r="O128" s="98">
        <v>69.763479990852233</v>
      </c>
      <c r="P128" s="98">
        <v>85.26643239241325</v>
      </c>
      <c r="Q128" s="98">
        <v>101.0647724828561</v>
      </c>
      <c r="R128" s="98">
        <v>110.57488499404363</v>
      </c>
      <c r="S128" s="98">
        <v>120.02040372564473</v>
      </c>
      <c r="T128" s="98">
        <v>142.69438514881506</v>
      </c>
      <c r="U128" s="98">
        <v>144.59035999773982</v>
      </c>
      <c r="V128" s="98">
        <v>155.59147433006305</v>
      </c>
      <c r="W128" s="98">
        <v>167.50121656785959</v>
      </c>
      <c r="DA128" s="63" t="s">
        <v>1885</v>
      </c>
    </row>
    <row r="129" spans="1:105" ht="12" customHeight="1" x14ac:dyDescent="0.25">
      <c r="A129" s="121" t="s">
        <v>54</v>
      </c>
      <c r="B129" s="122">
        <v>12.727810785589819</v>
      </c>
      <c r="C129" s="122">
        <v>16.066787583281027</v>
      </c>
      <c r="D129" s="122">
        <v>21.238617047329981</v>
      </c>
      <c r="E129" s="122">
        <v>25.706522094305623</v>
      </c>
      <c r="F129" s="122">
        <v>29.176473415778119</v>
      </c>
      <c r="G129" s="122">
        <v>33.525067103895005</v>
      </c>
      <c r="H129" s="122">
        <v>38.00283302818778</v>
      </c>
      <c r="I129" s="122">
        <v>43.870602101874795</v>
      </c>
      <c r="J129" s="122">
        <v>47.534806979467135</v>
      </c>
      <c r="K129" s="122">
        <v>54.877506968433003</v>
      </c>
      <c r="L129" s="122">
        <v>62.352584097520868</v>
      </c>
      <c r="M129" s="122">
        <v>64.681383555455923</v>
      </c>
      <c r="N129" s="122">
        <v>71.334354888646814</v>
      </c>
      <c r="O129" s="122">
        <v>77.249028930568983</v>
      </c>
      <c r="P129" s="122">
        <v>83.287576044836328</v>
      </c>
      <c r="Q129" s="122">
        <v>85.964349847895093</v>
      </c>
      <c r="R129" s="122">
        <v>87.938821424308941</v>
      </c>
      <c r="S129" s="122">
        <v>99.55258105487205</v>
      </c>
      <c r="T129" s="122">
        <v>100.51050961993175</v>
      </c>
      <c r="U129" s="122">
        <v>105.30242532288328</v>
      </c>
      <c r="V129" s="122">
        <v>108.39069083332109</v>
      </c>
      <c r="W129" s="122">
        <v>118.55424917364381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12.727810785589819</v>
      </c>
      <c r="C131" s="33">
        <v>16.066787583281027</v>
      </c>
      <c r="D131" s="33">
        <v>21.238617047329981</v>
      </c>
      <c r="E131" s="33">
        <v>25.706522094305623</v>
      </c>
      <c r="F131" s="33">
        <v>29.176473415778119</v>
      </c>
      <c r="G131" s="33">
        <v>33.525067103895005</v>
      </c>
      <c r="H131" s="33">
        <v>38.00283302818778</v>
      </c>
      <c r="I131" s="33">
        <v>43.870602101874795</v>
      </c>
      <c r="J131" s="33">
        <v>47.534806979467135</v>
      </c>
      <c r="K131" s="33">
        <v>54.877506968433003</v>
      </c>
      <c r="L131" s="33">
        <v>62.352584097520868</v>
      </c>
      <c r="M131" s="33">
        <v>64.681383555455923</v>
      </c>
      <c r="N131" s="33">
        <v>71.334354888646814</v>
      </c>
      <c r="O131" s="33">
        <v>77.249028930568983</v>
      </c>
      <c r="P131" s="33">
        <v>83.287576044836328</v>
      </c>
      <c r="Q131" s="33">
        <v>85.964349847895093</v>
      </c>
      <c r="R131" s="33">
        <v>87.938821424308941</v>
      </c>
      <c r="S131" s="33">
        <v>99.55258105487205</v>
      </c>
      <c r="T131" s="33">
        <v>100.51050961993175</v>
      </c>
      <c r="U131" s="33">
        <v>105.30242532288328</v>
      </c>
      <c r="V131" s="33">
        <v>108.39069083332109</v>
      </c>
      <c r="W131" s="33">
        <v>118.55424917364381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1.2578034445029387</v>
      </c>
      <c r="C133" s="154">
        <f t="shared" si="22"/>
        <v>1.3433689792401344</v>
      </c>
      <c r="D133" s="154">
        <f t="shared" si="22"/>
        <v>1.4044592418435204</v>
      </c>
      <c r="E133" s="154">
        <f t="shared" si="22"/>
        <v>1.4676777269455525</v>
      </c>
      <c r="F133" s="154">
        <f t="shared" si="22"/>
        <v>1.4519845802529407</v>
      </c>
      <c r="G133" s="154">
        <f t="shared" si="22"/>
        <v>1.4674514975461586</v>
      </c>
      <c r="H133" s="154">
        <f t="shared" si="22"/>
        <v>1.513892334060611</v>
      </c>
      <c r="I133" s="154">
        <f t="shared" si="22"/>
        <v>1.5402455955120888</v>
      </c>
      <c r="J133" s="154">
        <f t="shared" si="22"/>
        <v>1.6113677900356109</v>
      </c>
      <c r="K133" s="154">
        <f t="shared" si="22"/>
        <v>1.6518475743559851</v>
      </c>
      <c r="L133" s="154">
        <f t="shared" si="22"/>
        <v>1.6842226361810684</v>
      </c>
      <c r="M133" s="154">
        <f t="shared" si="22"/>
        <v>1.7065766620163738</v>
      </c>
      <c r="N133" s="154">
        <f t="shared" si="22"/>
        <v>1.7655911332758831</v>
      </c>
      <c r="O133" s="154">
        <f t="shared" si="22"/>
        <v>1.8176567103148016</v>
      </c>
      <c r="P133" s="154">
        <f t="shared" si="22"/>
        <v>1.8771028410816606</v>
      </c>
      <c r="Q133" s="154">
        <f t="shared" si="22"/>
        <v>1.9210692006909971</v>
      </c>
      <c r="R133" s="154">
        <f t="shared" ref="R133:V133" si="23">IF(R115=0,"",R115/R97)</f>
        <v>1.9511923540482263</v>
      </c>
      <c r="S133" s="154">
        <f t="shared" si="23"/>
        <v>1.968362241013645</v>
      </c>
      <c r="T133" s="154">
        <f t="shared" si="23"/>
        <v>1.975743545088833</v>
      </c>
      <c r="U133" s="154">
        <f t="shared" si="23"/>
        <v>2.0408672476246954</v>
      </c>
      <c r="V133" s="154">
        <f t="shared" si="23"/>
        <v>2.0885233199870288</v>
      </c>
      <c r="W133" s="154">
        <f t="shared" ref="W133" si="24">IF(W115=0,"",W115/W97)</f>
        <v>2.1092680968954216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1.5250399214687833</v>
      </c>
      <c r="C134" s="155">
        <f t="shared" si="25"/>
        <v>1.629623585675078</v>
      </c>
      <c r="D134" s="155">
        <f t="shared" si="25"/>
        <v>1.747091833518073</v>
      </c>
      <c r="E134" s="155">
        <f t="shared" si="25"/>
        <v>1.8326907797328433</v>
      </c>
      <c r="F134" s="155">
        <f t="shared" si="25"/>
        <v>1.8956332056651983</v>
      </c>
      <c r="G134" s="155">
        <f t="shared" si="25"/>
        <v>1.967440522499418</v>
      </c>
      <c r="H134" s="155">
        <f t="shared" si="25"/>
        <v>2.0472549625153742</v>
      </c>
      <c r="I134" s="155">
        <f t="shared" si="25"/>
        <v>2.1464117095705859</v>
      </c>
      <c r="J134" s="155">
        <f t="shared" si="25"/>
        <v>2.2197746364988933</v>
      </c>
      <c r="K134" s="155">
        <f t="shared" si="25"/>
        <v>2.3074102039637197</v>
      </c>
      <c r="L134" s="155">
        <f t="shared" si="25"/>
        <v>2.3826189603155403</v>
      </c>
      <c r="M134" s="155">
        <f t="shared" si="25"/>
        <v>2.471245247461181</v>
      </c>
      <c r="N134" s="155">
        <f t="shared" si="25"/>
        <v>2.5507016286591924</v>
      </c>
      <c r="O134" s="155">
        <f t="shared" si="25"/>
        <v>2.6337826708748358</v>
      </c>
      <c r="P134" s="155">
        <f t="shared" si="25"/>
        <v>2.720165400557538</v>
      </c>
      <c r="Q134" s="155">
        <f t="shared" si="25"/>
        <v>2.791693468153964</v>
      </c>
      <c r="R134" s="155">
        <f t="shared" ref="R134:V134" si="26">IF(R116=0,"",R116/R98)</f>
        <v>2.8607953725359305</v>
      </c>
      <c r="S134" s="155">
        <f t="shared" si="26"/>
        <v>2.9370714752908502</v>
      </c>
      <c r="T134" s="155">
        <f t="shared" si="26"/>
        <v>3.0129631516657773</v>
      </c>
      <c r="U134" s="155">
        <f t="shared" si="26"/>
        <v>3.0790626034831718</v>
      </c>
      <c r="V134" s="155">
        <f t="shared" si="26"/>
        <v>3.1430880066034756</v>
      </c>
      <c r="W134" s="155">
        <f t="shared" ref="W134" si="27">IF(W116=0,"",W116/W98)</f>
        <v>3.2040060852155912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1.5250399214687833</v>
      </c>
      <c r="C135" s="156">
        <f t="shared" si="28"/>
        <v>1.629623585675078</v>
      </c>
      <c r="D135" s="156">
        <f t="shared" si="28"/>
        <v>1.747091833518073</v>
      </c>
      <c r="E135" s="156">
        <f t="shared" si="28"/>
        <v>1.8326907797328433</v>
      </c>
      <c r="F135" s="156">
        <f t="shared" si="28"/>
        <v>1.8956332056651983</v>
      </c>
      <c r="G135" s="156">
        <f t="shared" si="28"/>
        <v>1.967440522499418</v>
      </c>
      <c r="H135" s="156">
        <f t="shared" si="28"/>
        <v>2.0472549625153742</v>
      </c>
      <c r="I135" s="156">
        <f t="shared" si="28"/>
        <v>2.1464117095705859</v>
      </c>
      <c r="J135" s="156">
        <f t="shared" si="28"/>
        <v>2.2197746364988933</v>
      </c>
      <c r="K135" s="156">
        <f t="shared" si="28"/>
        <v>2.3074102039637197</v>
      </c>
      <c r="L135" s="156">
        <f t="shared" si="28"/>
        <v>2.3826189603155403</v>
      </c>
      <c r="M135" s="156">
        <f t="shared" si="28"/>
        <v>2.471245247461181</v>
      </c>
      <c r="N135" s="156">
        <f t="shared" si="28"/>
        <v>2.5507016286591924</v>
      </c>
      <c r="O135" s="156">
        <f t="shared" si="28"/>
        <v>2.6337826708748358</v>
      </c>
      <c r="P135" s="156">
        <f t="shared" si="28"/>
        <v>2.720165400557538</v>
      </c>
      <c r="Q135" s="156">
        <f t="shared" si="28"/>
        <v>2.791693468153964</v>
      </c>
      <c r="R135" s="156">
        <f t="shared" ref="R135:V135" si="29">IF(R117=0,"",R117/R99)</f>
        <v>2.8607953725359305</v>
      </c>
      <c r="S135" s="156">
        <f t="shared" si="29"/>
        <v>2.9370714752908502</v>
      </c>
      <c r="T135" s="156">
        <f t="shared" si="29"/>
        <v>3.0129631516657773</v>
      </c>
      <c r="U135" s="156">
        <f t="shared" si="29"/>
        <v>3.0790626034831718</v>
      </c>
      <c r="V135" s="156">
        <f t="shared" si="29"/>
        <v>3.1430880066034756</v>
      </c>
      <c r="W135" s="156">
        <f t="shared" ref="W135" si="30">IF(W117=0,"",W117/W99)</f>
        <v>3.2040060852155912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1.9246046147423326</v>
      </c>
      <c r="C136" s="155">
        <f t="shared" si="31"/>
        <v>1.9931528974493959</v>
      </c>
      <c r="D136" s="155">
        <f t="shared" si="31"/>
        <v>2.0907831439941327</v>
      </c>
      <c r="E136" s="155">
        <f t="shared" si="31"/>
        <v>2.2177744897357217</v>
      </c>
      <c r="F136" s="155">
        <f t="shared" si="31"/>
        <v>2.3514593248449112</v>
      </c>
      <c r="G136" s="155">
        <f t="shared" si="31"/>
        <v>2.4855842404659478</v>
      </c>
      <c r="H136" s="155">
        <f t="shared" si="31"/>
        <v>2.6386177588984951</v>
      </c>
      <c r="I136" s="155">
        <f t="shared" si="31"/>
        <v>2.7490958111590773</v>
      </c>
      <c r="J136" s="155">
        <f t="shared" si="31"/>
        <v>2.8262008377634498</v>
      </c>
      <c r="K136" s="155">
        <f t="shared" si="31"/>
        <v>2.9160453745754733</v>
      </c>
      <c r="L136" s="155">
        <f t="shared" si="31"/>
        <v>3.0029889731296531</v>
      </c>
      <c r="M136" s="155">
        <f t="shared" si="31"/>
        <v>3.0992949865455026</v>
      </c>
      <c r="N136" s="155">
        <f t="shared" si="31"/>
        <v>3.1981327401257795</v>
      </c>
      <c r="O136" s="155">
        <f t="shared" si="31"/>
        <v>3.3079953053459219</v>
      </c>
      <c r="P136" s="155">
        <f t="shared" si="31"/>
        <v>3.427481809778147</v>
      </c>
      <c r="Q136" s="155">
        <f t="shared" si="31"/>
        <v>3.5808180512186198</v>
      </c>
      <c r="R136" s="155">
        <f t="shared" ref="R136:V136" si="32">IF(R118=0,"",R118/R100)</f>
        <v>3.7138009418365745</v>
      </c>
      <c r="S136" s="155">
        <f t="shared" si="32"/>
        <v>3.8201013768133842</v>
      </c>
      <c r="T136" s="155">
        <f t="shared" si="32"/>
        <v>3.9117038039073964</v>
      </c>
      <c r="U136" s="155">
        <f t="shared" si="32"/>
        <v>3.9985350321510222</v>
      </c>
      <c r="V136" s="155">
        <f t="shared" si="32"/>
        <v>4.0816682138023479</v>
      </c>
      <c r="W136" s="155">
        <f t="shared" ref="W136" si="33">IF(W118=0,"",W118/W100)</f>
        <v>4.1538028656616142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1.9246046147423326</v>
      </c>
      <c r="C137" s="156">
        <f t="shared" si="34"/>
        <v>1.9931528974493959</v>
      </c>
      <c r="D137" s="156">
        <f t="shared" si="34"/>
        <v>2.0907831439941327</v>
      </c>
      <c r="E137" s="156">
        <f t="shared" si="34"/>
        <v>2.2177744897357217</v>
      </c>
      <c r="F137" s="156">
        <f t="shared" si="34"/>
        <v>2.3514593248449112</v>
      </c>
      <c r="G137" s="156">
        <f t="shared" si="34"/>
        <v>2.4855842404659478</v>
      </c>
      <c r="H137" s="156">
        <f t="shared" si="34"/>
        <v>2.6386177588984951</v>
      </c>
      <c r="I137" s="156">
        <f t="shared" si="34"/>
        <v>2.7490958111590773</v>
      </c>
      <c r="J137" s="156">
        <f t="shared" si="34"/>
        <v>2.8262008377634498</v>
      </c>
      <c r="K137" s="156">
        <f t="shared" si="34"/>
        <v>2.9160453745754733</v>
      </c>
      <c r="L137" s="156">
        <f t="shared" si="34"/>
        <v>3.0029889731296531</v>
      </c>
      <c r="M137" s="156">
        <f t="shared" si="34"/>
        <v>3.0992949865455026</v>
      </c>
      <c r="N137" s="156">
        <f t="shared" si="34"/>
        <v>3.1981327401257795</v>
      </c>
      <c r="O137" s="156">
        <f t="shared" si="34"/>
        <v>3.3079953053459219</v>
      </c>
      <c r="P137" s="156">
        <f t="shared" si="34"/>
        <v>3.427481809778147</v>
      </c>
      <c r="Q137" s="156">
        <f t="shared" si="34"/>
        <v>3.5808180512186198</v>
      </c>
      <c r="R137" s="156">
        <f t="shared" ref="R137:V137" si="35">IF(R119=0,"",R119/R101)</f>
        <v>3.7138009418365745</v>
      </c>
      <c r="S137" s="156">
        <f t="shared" si="35"/>
        <v>3.8201013768133842</v>
      </c>
      <c r="T137" s="156">
        <f t="shared" si="35"/>
        <v>3.9117038039073964</v>
      </c>
      <c r="U137" s="156">
        <f t="shared" si="35"/>
        <v>3.9985350321510222</v>
      </c>
      <c r="V137" s="156">
        <f t="shared" si="35"/>
        <v>4.0816682138023479</v>
      </c>
      <c r="W137" s="156">
        <f t="shared" ref="W137" si="36">IF(W119=0,"",W119/W101)</f>
        <v>4.1538028656616142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0.74726255337923175</v>
      </c>
      <c r="C138" s="155">
        <f t="shared" si="37"/>
        <v>0.76271212137526234</v>
      </c>
      <c r="D138" s="155">
        <f t="shared" si="37"/>
        <v>0.77791918627706547</v>
      </c>
      <c r="E138" s="155">
        <f t="shared" si="37"/>
        <v>0.79289061972707542</v>
      </c>
      <c r="F138" s="155">
        <f t="shared" si="37"/>
        <v>0.78979952334167447</v>
      </c>
      <c r="G138" s="155">
        <f t="shared" si="37"/>
        <v>0.79781388854607438</v>
      </c>
      <c r="H138" s="155">
        <f t="shared" si="37"/>
        <v>0.80379698603160654</v>
      </c>
      <c r="I138" s="155">
        <f t="shared" si="37"/>
        <v>0.81178322347627718</v>
      </c>
      <c r="J138" s="155">
        <f t="shared" si="37"/>
        <v>0.8169895405440909</v>
      </c>
      <c r="K138" s="155">
        <f t="shared" si="37"/>
        <v>0.82460752651597036</v>
      </c>
      <c r="L138" s="155">
        <f t="shared" si="37"/>
        <v>0.82503822379605307</v>
      </c>
      <c r="M138" s="155">
        <f t="shared" si="37"/>
        <v>0.82880297786855572</v>
      </c>
      <c r="N138" s="155">
        <f t="shared" si="37"/>
        <v>0.83271118448470138</v>
      </c>
      <c r="O138" s="155">
        <f t="shared" si="37"/>
        <v>0.83803412591376669</v>
      </c>
      <c r="P138" s="155">
        <f t="shared" si="37"/>
        <v>0.85176211614633501</v>
      </c>
      <c r="Q138" s="155">
        <f t="shared" si="37"/>
        <v>0.86485864631201037</v>
      </c>
      <c r="R138" s="155">
        <f t="shared" ref="R138:V138" si="38">IF(R120=0,"",R120/R102)</f>
        <v>0.8692845353927432</v>
      </c>
      <c r="S138" s="155">
        <f t="shared" si="38"/>
        <v>0.8763549583174326</v>
      </c>
      <c r="T138" s="155">
        <f t="shared" si="38"/>
        <v>0.88493249578745181</v>
      </c>
      <c r="U138" s="155">
        <f t="shared" si="38"/>
        <v>0.89281613271177795</v>
      </c>
      <c r="V138" s="155">
        <f t="shared" si="38"/>
        <v>0.90029940800675001</v>
      </c>
      <c r="W138" s="155">
        <f t="shared" ref="W138" si="39">IF(W120=0,"",W120/W102)</f>
        <v>0.90500016803058914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0.66927124381602909</v>
      </c>
      <c r="C139" s="156">
        <f t="shared" si="40"/>
        <v>0.67435630468219043</v>
      </c>
      <c r="D139" s="156">
        <f t="shared" si="40"/>
        <v>0.67809412572807171</v>
      </c>
      <c r="E139" s="156">
        <f t="shared" si="40"/>
        <v>0.68295453954764629</v>
      </c>
      <c r="F139" s="156">
        <f t="shared" si="40"/>
        <v>0.68711270491224552</v>
      </c>
      <c r="G139" s="156">
        <f t="shared" si="40"/>
        <v>0.69134313570885131</v>
      </c>
      <c r="H139" s="156">
        <f t="shared" si="40"/>
        <v>0.6954615152909005</v>
      </c>
      <c r="I139" s="156">
        <f t="shared" si="40"/>
        <v>0.697981744022659</v>
      </c>
      <c r="J139" s="156">
        <f t="shared" si="40"/>
        <v>0.69973460525452569</v>
      </c>
      <c r="K139" s="156">
        <f t="shared" si="40"/>
        <v>0.70285149326339591</v>
      </c>
      <c r="L139" s="156">
        <f t="shared" si="40"/>
        <v>0.70562556264223375</v>
      </c>
      <c r="M139" s="156">
        <f t="shared" si="40"/>
        <v>0.70998816167787115</v>
      </c>
      <c r="N139" s="156">
        <f t="shared" si="40"/>
        <v>0.71482191676331597</v>
      </c>
      <c r="O139" s="156">
        <f t="shared" si="40"/>
        <v>0.72397962770530333</v>
      </c>
      <c r="P139" s="156">
        <f t="shared" si="40"/>
        <v>0.74259546484312933</v>
      </c>
      <c r="Q139" s="156">
        <f t="shared" si="40"/>
        <v>0.75937314230486097</v>
      </c>
      <c r="R139" s="156">
        <f t="shared" ref="R139:V139" si="41">IF(R121=0,"",R121/R103)</f>
        <v>0.77179707745006754</v>
      </c>
      <c r="S139" s="156">
        <f t="shared" si="41"/>
        <v>0.78685609540827206</v>
      </c>
      <c r="T139" s="156">
        <f t="shared" si="41"/>
        <v>0.80593824730239005</v>
      </c>
      <c r="U139" s="156">
        <f t="shared" si="41"/>
        <v>0.81997035159967957</v>
      </c>
      <c r="V139" s="156">
        <f t="shared" si="41"/>
        <v>0.83283858222107476</v>
      </c>
      <c r="W139" s="156">
        <f t="shared" ref="W139" si="42">IF(W121=0,"",W121/W103)</f>
        <v>0.8441492385855689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0.82308853615189004</v>
      </c>
      <c r="C140" s="156">
        <f t="shared" si="43"/>
        <v>0.83653770827236651</v>
      </c>
      <c r="D140" s="156">
        <f t="shared" si="43"/>
        <v>0.83545897522181467</v>
      </c>
      <c r="E140" s="156">
        <f t="shared" si="43"/>
        <v>0.83841106751816497</v>
      </c>
      <c r="F140" s="156">
        <f t="shared" si="43"/>
        <v>0.83126245514986807</v>
      </c>
      <c r="G140" s="156">
        <f t="shared" si="43"/>
        <v>0.83494298437188208</v>
      </c>
      <c r="H140" s="156">
        <f t="shared" si="43"/>
        <v>0.83788623980105403</v>
      </c>
      <c r="I140" s="156">
        <f t="shared" si="43"/>
        <v>0.82407370152479364</v>
      </c>
      <c r="J140" s="156">
        <f t="shared" si="43"/>
        <v>0.84062520877393276</v>
      </c>
      <c r="K140" s="156">
        <f t="shared" si="43"/>
        <v>0.84102479198442592</v>
      </c>
      <c r="L140" s="156">
        <f t="shared" si="43"/>
        <v>0.84323459032360248</v>
      </c>
      <c r="M140" s="156">
        <f t="shared" si="43"/>
        <v>0.84092566089473197</v>
      </c>
      <c r="N140" s="156">
        <f t="shared" si="43"/>
        <v>0.84235501278108338</v>
      </c>
      <c r="O140" s="156">
        <f t="shared" si="43"/>
        <v>0.83924614857216695</v>
      </c>
      <c r="P140" s="156">
        <f t="shared" si="43"/>
        <v>0.87656721393170334</v>
      </c>
      <c r="Q140" s="156">
        <f t="shared" si="43"/>
        <v>0.88063990527747138</v>
      </c>
      <c r="R140" s="156">
        <f t="shared" ref="R140:V140" si="44">IF(R122=0,"",R122/R104)</f>
        <v>0.89180958308728464</v>
      </c>
      <c r="S140" s="156">
        <f t="shared" si="44"/>
        <v>0.88965421053621208</v>
      </c>
      <c r="T140" s="156">
        <f t="shared" si="44"/>
        <v>0.90948431124066798</v>
      </c>
      <c r="U140" s="156">
        <f t="shared" si="44"/>
        <v>0.91389150675966702</v>
      </c>
      <c r="V140" s="156">
        <f t="shared" si="44"/>
        <v>0.92497208426780375</v>
      </c>
      <c r="W140" s="156">
        <f t="shared" ref="W140" si="45">IF(W122=0,"",W122/W104)</f>
        <v>0.92125158998376377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0.66927124381602909</v>
      </c>
      <c r="C141" s="157">
        <f t="shared" si="46"/>
        <v>0.67910052277189525</v>
      </c>
      <c r="D141" s="157">
        <f t="shared" si="46"/>
        <v>0.68360501940974383</v>
      </c>
      <c r="E141" s="157">
        <f t="shared" si="46"/>
        <v>0.68764693027538448</v>
      </c>
      <c r="F141" s="157">
        <f t="shared" si="46"/>
        <v>0.69169353935635802</v>
      </c>
      <c r="G141" s="157">
        <f t="shared" si="46"/>
        <v>0.69356266806597644</v>
      </c>
      <c r="H141" s="157">
        <f t="shared" si="46"/>
        <v>0.69661579177340893</v>
      </c>
      <c r="I141" s="157">
        <f t="shared" si="46"/>
        <v>0.69720704781064646</v>
      </c>
      <c r="J141" s="157">
        <f t="shared" si="46"/>
        <v>0.70132256406829674</v>
      </c>
      <c r="K141" s="157">
        <f t="shared" si="46"/>
        <v>0.70456227832762797</v>
      </c>
      <c r="L141" s="157">
        <f t="shared" si="46"/>
        <v>0.70658082781612364</v>
      </c>
      <c r="M141" s="157">
        <f t="shared" si="46"/>
        <v>0.71137363133020715</v>
      </c>
      <c r="N141" s="157">
        <f t="shared" si="46"/>
        <v>0.71471669467564802</v>
      </c>
      <c r="O141" s="157">
        <f t="shared" si="46"/>
        <v>0.71851128565523226</v>
      </c>
      <c r="P141" s="157">
        <f t="shared" si="46"/>
        <v>0.75662191820315605</v>
      </c>
      <c r="Q141" s="157">
        <f t="shared" si="46"/>
        <v>0.75991814853940765</v>
      </c>
      <c r="R141" s="157">
        <f t="shared" ref="R141:V141" si="47">IF(R123=0,"",R123/R105)</f>
        <v>0.78367854088356181</v>
      </c>
      <c r="S141" s="157">
        <f t="shared" si="47"/>
        <v>0.78904993330835627</v>
      </c>
      <c r="T141" s="157">
        <f t="shared" si="47"/>
        <v>0.81184547160093434</v>
      </c>
      <c r="U141" s="157">
        <f t="shared" si="47"/>
        <v>0.82151330323842742</v>
      </c>
      <c r="V141" s="157">
        <f t="shared" si="47"/>
        <v>0.83519636332111402</v>
      </c>
      <c r="W141" s="157">
        <f t="shared" ref="W141" si="48">IF(W123=0,"",W123/W105)</f>
        <v>0.84128847254968697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0.74980418038628749</v>
      </c>
      <c r="C143" s="157">
        <f t="shared" si="52"/>
        <v>0.75662418545433818</v>
      </c>
      <c r="D143" s="157">
        <f t="shared" si="52"/>
        <v>0.76353197200403766</v>
      </c>
      <c r="E143" s="157">
        <f t="shared" si="52"/>
        <v>0.76729097258855583</v>
      </c>
      <c r="F143" s="157">
        <f t="shared" si="52"/>
        <v>0.77137074691678043</v>
      </c>
      <c r="G143" s="157">
        <f t="shared" si="52"/>
        <v>0.77489396786153275</v>
      </c>
      <c r="H143" s="157">
        <f t="shared" si="52"/>
        <v>0.77833263288326604</v>
      </c>
      <c r="I143" s="157">
        <f t="shared" si="52"/>
        <v>0.78016750701380433</v>
      </c>
      <c r="J143" s="157">
        <f t="shared" si="52"/>
        <v>0.78123294976445135</v>
      </c>
      <c r="K143" s="157">
        <f t="shared" si="52"/>
        <v>0.78238796880361172</v>
      </c>
      <c r="L143" s="157">
        <f t="shared" si="52"/>
        <v>0.78434838696791842</v>
      </c>
      <c r="M143" s="157">
        <f t="shared" si="52"/>
        <v>0.78579529492736255</v>
      </c>
      <c r="N143" s="157">
        <f t="shared" si="52"/>
        <v>0.78866009504692813</v>
      </c>
      <c r="O143" s="157">
        <f t="shared" si="52"/>
        <v>0.79155100682543378</v>
      </c>
      <c r="P143" s="157">
        <f t="shared" si="52"/>
        <v>0.79419232429087694</v>
      </c>
      <c r="Q143" s="157">
        <f t="shared" si="52"/>
        <v>0.7969220017846933</v>
      </c>
      <c r="R143" s="157">
        <f t="shared" ref="R143:V143" si="53">IF(R125=0,"",R125/R107)</f>
        <v>0.80421822760247375</v>
      </c>
      <c r="S143" s="157">
        <f t="shared" si="53"/>
        <v>0.81550424461132354</v>
      </c>
      <c r="T143" s="157">
        <f t="shared" si="53"/>
        <v>0.82802532931352246</v>
      </c>
      <c r="U143" s="157">
        <f t="shared" si="53"/>
        <v>0.83701188498415513</v>
      </c>
      <c r="V143" s="157">
        <f t="shared" si="53"/>
        <v>0.84841702009029274</v>
      </c>
      <c r="W143" s="157">
        <f t="shared" ref="W143" si="54">IF(W125=0,"",W125/W107)</f>
        <v>0.85157864371886938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0.87324719145901064</v>
      </c>
      <c r="C144" s="158">
        <f t="shared" si="55"/>
        <v>0.88633021897672559</v>
      </c>
      <c r="D144" s="158">
        <f t="shared" si="55"/>
        <v>0.88734271026266742</v>
      </c>
      <c r="E144" s="158">
        <f t="shared" si="55"/>
        <v>0.8896069801907861</v>
      </c>
      <c r="F144" s="158">
        <f t="shared" si="55"/>
        <v>0.8837380111454749</v>
      </c>
      <c r="G144" s="158">
        <f t="shared" si="55"/>
        <v>0.88650583692009932</v>
      </c>
      <c r="H144" s="158">
        <f t="shared" si="55"/>
        <v>0.88853441076246609</v>
      </c>
      <c r="I144" s="158">
        <f t="shared" si="55"/>
        <v>0.87853185936129463</v>
      </c>
      <c r="J144" s="158">
        <f t="shared" si="55"/>
        <v>0.88985535382676328</v>
      </c>
      <c r="K144" s="158">
        <f t="shared" si="55"/>
        <v>0.88940723023919144</v>
      </c>
      <c r="L144" s="158">
        <f t="shared" si="55"/>
        <v>0.89085999863270826</v>
      </c>
      <c r="M144" s="158">
        <f t="shared" si="55"/>
        <v>0.88763752754493086</v>
      </c>
      <c r="N144" s="158">
        <f t="shared" si="55"/>
        <v>0.88845282580083607</v>
      </c>
      <c r="O144" s="158">
        <f t="shared" si="55"/>
        <v>0.88643333034116345</v>
      </c>
      <c r="P144" s="158">
        <f t="shared" si="55"/>
        <v>0.90234336900803203</v>
      </c>
      <c r="Q144" s="158">
        <f t="shared" si="55"/>
        <v>0.9067629698351648</v>
      </c>
      <c r="R144" s="158">
        <f t="shared" ref="R144:V144" si="56">IF(R126=0,"",R126/R108)</f>
        <v>0.90936838802235065</v>
      </c>
      <c r="S144" s="158">
        <f t="shared" si="56"/>
        <v>0.90792764636494805</v>
      </c>
      <c r="T144" s="158">
        <f t="shared" si="56"/>
        <v>0.91854030300932632</v>
      </c>
      <c r="U144" s="158">
        <f t="shared" si="56"/>
        <v>0.92207673945237745</v>
      </c>
      <c r="V144" s="158">
        <f t="shared" si="56"/>
        <v>0.93008259476496247</v>
      </c>
      <c r="W144" s="158">
        <f t="shared" ref="W144" si="57">IF(W126=0,"",W126/W108)</f>
        <v>0.92756955804676988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0.74980418038628749</v>
      </c>
      <c r="C145" s="156">
        <f t="shared" si="58"/>
        <v>0.76308524574404624</v>
      </c>
      <c r="D145" s="156">
        <f t="shared" si="58"/>
        <v>0.7702476466659357</v>
      </c>
      <c r="E145" s="156">
        <f t="shared" si="58"/>
        <v>0.77415307067398254</v>
      </c>
      <c r="F145" s="156">
        <f t="shared" si="58"/>
        <v>0.77557584394683754</v>
      </c>
      <c r="G145" s="156">
        <f t="shared" si="58"/>
        <v>0.77739100859833998</v>
      </c>
      <c r="H145" s="156">
        <f t="shared" si="58"/>
        <v>0.77922848053710925</v>
      </c>
      <c r="I145" s="156">
        <f t="shared" si="58"/>
        <v>0.78090181106195189</v>
      </c>
      <c r="J145" s="156">
        <f t="shared" si="58"/>
        <v>0.78201286960050509</v>
      </c>
      <c r="K145" s="156">
        <f t="shared" si="58"/>
        <v>0.78370637424910283</v>
      </c>
      <c r="L145" s="156">
        <f t="shared" si="58"/>
        <v>0.78480838904612449</v>
      </c>
      <c r="M145" s="156">
        <f t="shared" si="58"/>
        <v>0.78692304374700539</v>
      </c>
      <c r="N145" s="156">
        <f t="shared" si="58"/>
        <v>0.78899845741712027</v>
      </c>
      <c r="O145" s="156">
        <f t="shared" si="58"/>
        <v>0.79315857302200576</v>
      </c>
      <c r="P145" s="156">
        <f t="shared" si="58"/>
        <v>0.80006923019808696</v>
      </c>
      <c r="Q145" s="156">
        <f t="shared" si="58"/>
        <v>0.80751421405700663</v>
      </c>
      <c r="R145" s="156">
        <f t="shared" ref="R145:V145" si="59">IF(R127=0,"",R127/R109)</f>
        <v>0.81438261951252167</v>
      </c>
      <c r="S145" s="156">
        <f t="shared" si="59"/>
        <v>0.82144477998819998</v>
      </c>
      <c r="T145" s="156">
        <f t="shared" si="59"/>
        <v>0.82816203166948332</v>
      </c>
      <c r="U145" s="156">
        <f t="shared" si="59"/>
        <v>0.83615647595589393</v>
      </c>
      <c r="V145" s="156">
        <f t="shared" si="59"/>
        <v>0.84301829865194111</v>
      </c>
      <c r="W145" s="156">
        <f t="shared" ref="W145" si="60">IF(W127=0,"",W127/W109)</f>
        <v>0.85153303588116747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0.76110032566495722</v>
      </c>
      <c r="C147" s="155">
        <f t="shared" si="64"/>
        <v>0.76547161066498515</v>
      </c>
      <c r="D147" s="155">
        <f t="shared" si="64"/>
        <v>0.76957159552175181</v>
      </c>
      <c r="E147" s="155">
        <f t="shared" si="64"/>
        <v>0.77236612661525728</v>
      </c>
      <c r="F147" s="155">
        <f t="shared" si="64"/>
        <v>0.77449392875046086</v>
      </c>
      <c r="G147" s="155">
        <f t="shared" si="64"/>
        <v>0.77669338039682989</v>
      </c>
      <c r="H147" s="155">
        <f t="shared" si="64"/>
        <v>0.77897646813074006</v>
      </c>
      <c r="I147" s="155">
        <f t="shared" si="64"/>
        <v>0.7807135330363818</v>
      </c>
      <c r="J147" s="155">
        <f t="shared" si="64"/>
        <v>0.78196495301868862</v>
      </c>
      <c r="K147" s="155">
        <f t="shared" si="64"/>
        <v>0.78365676331066791</v>
      </c>
      <c r="L147" s="155">
        <f t="shared" si="64"/>
        <v>0.78520410506918104</v>
      </c>
      <c r="M147" s="155">
        <f t="shared" si="64"/>
        <v>0.78693513030206563</v>
      </c>
      <c r="N147" s="155">
        <f t="shared" si="64"/>
        <v>0.78875547803655899</v>
      </c>
      <c r="O147" s="155">
        <f t="shared" si="64"/>
        <v>0.79122656258041368</v>
      </c>
      <c r="P147" s="155">
        <f t="shared" si="64"/>
        <v>0.79485236123008085</v>
      </c>
      <c r="Q147" s="155">
        <f t="shared" si="64"/>
        <v>0.79904562094398812</v>
      </c>
      <c r="R147" s="155">
        <f t="shared" ref="R147:V147" si="65">IF(R129=0,"",R129/R111)</f>
        <v>0.80426717667129288</v>
      </c>
      <c r="S147" s="155">
        <f t="shared" si="65"/>
        <v>0.81130255940084905</v>
      </c>
      <c r="T147" s="155">
        <f t="shared" si="65"/>
        <v>0.81992157805387522</v>
      </c>
      <c r="U147" s="155">
        <f t="shared" si="65"/>
        <v>0.82963372214033293</v>
      </c>
      <c r="V147" s="155">
        <f t="shared" si="65"/>
        <v>0.84014635649807856</v>
      </c>
      <c r="W147" s="155">
        <f t="shared" ref="W147" si="66">IF(W129=0,"",W129/W111)</f>
        <v>0.85097365113525592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0.76110032566495722</v>
      </c>
      <c r="C149" s="159">
        <f t="shared" si="70"/>
        <v>0.76547161066498515</v>
      </c>
      <c r="D149" s="159">
        <f t="shared" si="70"/>
        <v>0.76957159552175181</v>
      </c>
      <c r="E149" s="159">
        <f t="shared" si="70"/>
        <v>0.77236612661525728</v>
      </c>
      <c r="F149" s="159">
        <f t="shared" si="70"/>
        <v>0.77449392875046086</v>
      </c>
      <c r="G149" s="159">
        <f t="shared" si="70"/>
        <v>0.77669338039682989</v>
      </c>
      <c r="H149" s="159">
        <f t="shared" si="70"/>
        <v>0.77897646813074006</v>
      </c>
      <c r="I149" s="159">
        <f t="shared" si="70"/>
        <v>0.7807135330363818</v>
      </c>
      <c r="J149" s="159">
        <f t="shared" si="70"/>
        <v>0.78196495301868862</v>
      </c>
      <c r="K149" s="159">
        <f t="shared" si="70"/>
        <v>0.78365676331066791</v>
      </c>
      <c r="L149" s="159">
        <f t="shared" si="70"/>
        <v>0.78520410506918104</v>
      </c>
      <c r="M149" s="159">
        <f t="shared" si="70"/>
        <v>0.78693513030206563</v>
      </c>
      <c r="N149" s="159">
        <f t="shared" si="70"/>
        <v>0.78875547803655899</v>
      </c>
      <c r="O149" s="159">
        <f t="shared" si="70"/>
        <v>0.79122656258041368</v>
      </c>
      <c r="P149" s="159">
        <f t="shared" si="70"/>
        <v>0.79485236123008085</v>
      </c>
      <c r="Q149" s="159">
        <f t="shared" si="70"/>
        <v>0.79904562094398812</v>
      </c>
      <c r="R149" s="159">
        <f t="shared" ref="R149:V149" si="71">IF(R131=0,"",R131/R113)</f>
        <v>0.80426717667129288</v>
      </c>
      <c r="S149" s="159">
        <f t="shared" si="71"/>
        <v>0.81130255940084905</v>
      </c>
      <c r="T149" s="159">
        <f t="shared" si="71"/>
        <v>0.81992157805387522</v>
      </c>
      <c r="U149" s="159">
        <f t="shared" si="71"/>
        <v>0.82963372214033293</v>
      </c>
      <c r="V149" s="159">
        <f t="shared" si="71"/>
        <v>0.84014635649807856</v>
      </c>
      <c r="W149" s="159">
        <f t="shared" ref="W149" si="72">IF(W131=0,"",W131/W113)</f>
        <v>0.85097365113525592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23.552823679880152</v>
      </c>
      <c r="C151" s="117">
        <f t="shared" si="73"/>
        <v>24.597000945799817</v>
      </c>
      <c r="D151" s="117">
        <f t="shared" si="73"/>
        <v>25.395011615710764</v>
      </c>
      <c r="E151" s="117">
        <f t="shared" si="73"/>
        <v>24.31545644633168</v>
      </c>
      <c r="F151" s="117">
        <f t="shared" si="73"/>
        <v>36.599099393458765</v>
      </c>
      <c r="G151" s="117">
        <f t="shared" si="73"/>
        <v>35.102850147313951</v>
      </c>
      <c r="H151" s="117">
        <f t="shared" si="73"/>
        <v>40.638710602417227</v>
      </c>
      <c r="I151" s="117">
        <f t="shared" si="73"/>
        <v>37.85581495996054</v>
      </c>
      <c r="J151" s="117">
        <f t="shared" si="73"/>
        <v>47.698850867214347</v>
      </c>
      <c r="K151" s="117">
        <f t="shared" si="73"/>
        <v>55.453686432792537</v>
      </c>
      <c r="L151" s="117">
        <f t="shared" si="73"/>
        <v>64.425618588984634</v>
      </c>
      <c r="M151" s="117">
        <f t="shared" si="73"/>
        <v>79.296382279529254</v>
      </c>
      <c r="N151" s="117">
        <f t="shared" si="73"/>
        <v>75.277953790055321</v>
      </c>
      <c r="O151" s="117">
        <f t="shared" si="73"/>
        <v>72.760595095150109</v>
      </c>
      <c r="P151" s="117">
        <f t="shared" si="73"/>
        <v>96.273361033338247</v>
      </c>
      <c r="Q151" s="117">
        <f t="shared" si="73"/>
        <v>86.875685478254837</v>
      </c>
      <c r="R151" s="117">
        <f t="shared" ref="R151:V151" si="74">R152+R154+R156+R165</f>
        <v>117.8484986106531</v>
      </c>
      <c r="S151" s="117">
        <f t="shared" si="74"/>
        <v>98.449127068519402</v>
      </c>
      <c r="T151" s="117">
        <f t="shared" si="74"/>
        <v>156.36338604477072</v>
      </c>
      <c r="U151" s="117">
        <f t="shared" si="74"/>
        <v>143.67178728019178</v>
      </c>
      <c r="V151" s="117">
        <f t="shared" si="74"/>
        <v>159.88464681551855</v>
      </c>
      <c r="W151" s="117">
        <f t="shared" ref="W151" si="75">W152+W154+W156+W165</f>
        <v>138.25695997810644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23.552823679880152</v>
      </c>
      <c r="C156" s="122">
        <v>24.597000945799817</v>
      </c>
      <c r="D156" s="122">
        <v>25.395011615710764</v>
      </c>
      <c r="E156" s="122">
        <v>24.31545644633168</v>
      </c>
      <c r="F156" s="122">
        <v>36.599099393458765</v>
      </c>
      <c r="G156" s="122">
        <v>35.102850147313951</v>
      </c>
      <c r="H156" s="122">
        <v>40.638710602417227</v>
      </c>
      <c r="I156" s="122">
        <v>37.85581495996054</v>
      </c>
      <c r="J156" s="122">
        <v>47.698850867214347</v>
      </c>
      <c r="K156" s="122">
        <v>55.453686432792537</v>
      </c>
      <c r="L156" s="122">
        <v>64.425618588984634</v>
      </c>
      <c r="M156" s="122">
        <v>79.296382279529254</v>
      </c>
      <c r="N156" s="122">
        <v>75.277953790055321</v>
      </c>
      <c r="O156" s="122">
        <v>72.760595095150109</v>
      </c>
      <c r="P156" s="122">
        <v>96.273361033338247</v>
      </c>
      <c r="Q156" s="122">
        <v>86.875685478254837</v>
      </c>
      <c r="R156" s="122">
        <v>117.8484986106531</v>
      </c>
      <c r="S156" s="122">
        <v>98.449127068519402</v>
      </c>
      <c r="T156" s="122">
        <v>156.36338604477072</v>
      </c>
      <c r="U156" s="122">
        <v>143.67178728019178</v>
      </c>
      <c r="V156" s="122">
        <v>159.88464681551855</v>
      </c>
      <c r="W156" s="122">
        <v>138.25695997810644</v>
      </c>
      <c r="DA156" s="130" t="s">
        <v>2213</v>
      </c>
    </row>
    <row r="157" spans="1:105" ht="12" customHeight="1" x14ac:dyDescent="0.25">
      <c r="A157" s="97" t="s">
        <v>124</v>
      </c>
      <c r="B157" s="98">
        <v>23.534140425613135</v>
      </c>
      <c r="C157" s="98">
        <v>24.571559920050358</v>
      </c>
      <c r="D157" s="98">
        <v>25.36252152335387</v>
      </c>
      <c r="E157" s="98">
        <v>24.280324602071349</v>
      </c>
      <c r="F157" s="98">
        <v>36.523388927518866</v>
      </c>
      <c r="G157" s="98">
        <v>35.033075935873441</v>
      </c>
      <c r="H157" s="98">
        <v>40.539100719445962</v>
      </c>
      <c r="I157" s="98">
        <v>37.769381444709822</v>
      </c>
      <c r="J157" s="98">
        <v>47.552844929732551</v>
      </c>
      <c r="K157" s="98">
        <v>55.250045244960283</v>
      </c>
      <c r="L157" s="98">
        <v>64.189437345678243</v>
      </c>
      <c r="M157" s="98">
        <v>78.956255334577378</v>
      </c>
      <c r="N157" s="98">
        <v>74.958585009693181</v>
      </c>
      <c r="O157" s="98">
        <v>72.469071656748483</v>
      </c>
      <c r="P157" s="98">
        <v>95.68491739503682</v>
      </c>
      <c r="Q157" s="98">
        <v>86.450089431691964</v>
      </c>
      <c r="R157" s="98">
        <v>117.08234876686464</v>
      </c>
      <c r="S157" s="98">
        <v>97.846523795143597</v>
      </c>
      <c r="T157" s="98">
        <v>155.30334221020502</v>
      </c>
      <c r="U157" s="98">
        <v>142.70939383679519</v>
      </c>
      <c r="V157" s="98">
        <v>158.76131125177568</v>
      </c>
      <c r="W157" s="98">
        <v>137.29536041753508</v>
      </c>
      <c r="DA157" s="63" t="s">
        <v>2214</v>
      </c>
    </row>
    <row r="158" spans="1:105" ht="12" customHeight="1" x14ac:dyDescent="0.25">
      <c r="A158" s="97" t="s">
        <v>123</v>
      </c>
      <c r="B158" s="98">
        <v>1.8683254267016756E-2</v>
      </c>
      <c r="C158" s="98">
        <v>2.5441025749457891E-2</v>
      </c>
      <c r="D158" s="98">
        <v>3.2490092356895636E-2</v>
      </c>
      <c r="E158" s="98">
        <v>3.5131844260330648E-2</v>
      </c>
      <c r="F158" s="98">
        <v>7.5710465939898233E-2</v>
      </c>
      <c r="G158" s="98">
        <v>6.9774211440509659E-2</v>
      </c>
      <c r="H158" s="98">
        <v>9.9609882971266495E-2</v>
      </c>
      <c r="I158" s="98">
        <v>8.643351525072035E-2</v>
      </c>
      <c r="J158" s="98">
        <v>0.14600593748179586</v>
      </c>
      <c r="K158" s="98">
        <v>0.20364118783225513</v>
      </c>
      <c r="L158" s="98">
        <v>0.23618124330638751</v>
      </c>
      <c r="M158" s="98">
        <v>0.34012694495188256</v>
      </c>
      <c r="N158" s="98">
        <v>0.31936878036214417</v>
      </c>
      <c r="O158" s="98">
        <v>0.29152343840162626</v>
      </c>
      <c r="P158" s="98">
        <v>0.58844363830143076</v>
      </c>
      <c r="Q158" s="98">
        <v>0.42559604656286676</v>
      </c>
      <c r="R158" s="98">
        <v>0.76614984378845996</v>
      </c>
      <c r="S158" s="98">
        <v>0.60260327337581088</v>
      </c>
      <c r="T158" s="98">
        <v>1.0600438345657162</v>
      </c>
      <c r="U158" s="98">
        <v>0.96239344339660204</v>
      </c>
      <c r="V158" s="98">
        <v>1.1233355637428826</v>
      </c>
      <c r="W158" s="98">
        <v>0.96159956057136242</v>
      </c>
      <c r="DA158" s="63" t="s">
        <v>2215</v>
      </c>
    </row>
    <row r="159" spans="1:105" ht="12" customHeight="1" x14ac:dyDescent="0.25">
      <c r="A159" s="100" t="s">
        <v>50</v>
      </c>
      <c r="B159" s="101">
        <v>1.8683254267016756E-2</v>
      </c>
      <c r="C159" s="101">
        <v>2.5441025749457891E-2</v>
      </c>
      <c r="D159" s="101">
        <v>3.2490092356895636E-2</v>
      </c>
      <c r="E159" s="101">
        <v>3.5131844260330648E-2</v>
      </c>
      <c r="F159" s="101">
        <v>7.5710465939898233E-2</v>
      </c>
      <c r="G159" s="101">
        <v>6.9774211440509659E-2</v>
      </c>
      <c r="H159" s="101">
        <v>9.9609882971266495E-2</v>
      </c>
      <c r="I159" s="101">
        <v>8.643351525072035E-2</v>
      </c>
      <c r="J159" s="101">
        <v>0.14600593748179586</v>
      </c>
      <c r="K159" s="101">
        <v>0.20364118783225513</v>
      </c>
      <c r="L159" s="101">
        <v>0.23618124330638751</v>
      </c>
      <c r="M159" s="101">
        <v>0.34012694495188256</v>
      </c>
      <c r="N159" s="101">
        <v>0.31936878036214417</v>
      </c>
      <c r="O159" s="101">
        <v>0.29152343840162626</v>
      </c>
      <c r="P159" s="101">
        <v>0.58844363830143076</v>
      </c>
      <c r="Q159" s="101">
        <v>0.42559604656286676</v>
      </c>
      <c r="R159" s="101">
        <v>0.76614984378845996</v>
      </c>
      <c r="S159" s="101">
        <v>0.60260327337581088</v>
      </c>
      <c r="T159" s="101">
        <v>1.0600438345657162</v>
      </c>
      <c r="U159" s="101">
        <v>0.96239344339660204</v>
      </c>
      <c r="V159" s="101">
        <v>1.1233355637428826</v>
      </c>
      <c r="W159" s="101">
        <v>0.96159956057136242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8370.2318474534604</v>
      </c>
      <c r="C169" s="117">
        <f t="shared" si="78"/>
        <v>8735.6534013473047</v>
      </c>
      <c r="D169" s="117">
        <f t="shared" si="78"/>
        <v>8416.5069515736141</v>
      </c>
      <c r="E169" s="117">
        <f t="shared" si="78"/>
        <v>8391.0103063725655</v>
      </c>
      <c r="F169" s="117">
        <f t="shared" si="78"/>
        <v>7785.6218239371492</v>
      </c>
      <c r="G169" s="117">
        <f t="shared" si="78"/>
        <v>7231.5695486607783</v>
      </c>
      <c r="H169" s="117">
        <f t="shared" si="78"/>
        <v>7048.4358885247284</v>
      </c>
      <c r="I169" s="117">
        <f t="shared" si="78"/>
        <v>6835.6005502384114</v>
      </c>
      <c r="J169" s="117">
        <f t="shared" si="78"/>
        <v>6748.4395138376794</v>
      </c>
      <c r="K169" s="117">
        <f t="shared" si="78"/>
        <v>6620.8324214049908</v>
      </c>
      <c r="L169" s="117">
        <f t="shared" si="78"/>
        <v>6667.9846096841302</v>
      </c>
      <c r="M169" s="117">
        <f t="shared" si="78"/>
        <v>6606.8213139174159</v>
      </c>
      <c r="N169" s="117">
        <f t="shared" si="78"/>
        <v>6474.6114493654268</v>
      </c>
      <c r="O169" s="117">
        <f t="shared" si="78"/>
        <v>6336.4783109041846</v>
      </c>
      <c r="P169" s="117">
        <f t="shared" si="78"/>
        <v>5853.2033672109746</v>
      </c>
      <c r="Q169" s="117">
        <f t="shared" si="78"/>
        <v>5715.9610987280294</v>
      </c>
      <c r="R169" s="117">
        <f t="shared" ref="R169:V169" si="79">R170+R172+R174+R183</f>
        <v>5715.7795380771213</v>
      </c>
      <c r="S169" s="117">
        <f t="shared" si="79"/>
        <v>5807.6616017918896</v>
      </c>
      <c r="T169" s="117">
        <f t="shared" si="79"/>
        <v>5857.3369029914202</v>
      </c>
      <c r="U169" s="117">
        <f t="shared" si="79"/>
        <v>5738.2780602669154</v>
      </c>
      <c r="V169" s="117">
        <f t="shared" si="79"/>
        <v>5759.8358825023697</v>
      </c>
      <c r="W169" s="117">
        <f t="shared" ref="W169" si="80">W170+W172+W174+W183</f>
        <v>5913.4946183862894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5266.0516030193457</v>
      </c>
      <c r="C170" s="122">
        <f t="shared" si="81"/>
        <v>5682.9156094640612</v>
      </c>
      <c r="D170" s="122">
        <f t="shared" si="81"/>
        <v>5320.2569063874398</v>
      </c>
      <c r="E170" s="122">
        <f t="shared" si="81"/>
        <v>5247.7134718899788</v>
      </c>
      <c r="F170" s="122">
        <f t="shared" si="81"/>
        <v>4562.8666380870618</v>
      </c>
      <c r="G170" s="122">
        <f t="shared" si="81"/>
        <v>4047.4587240240435</v>
      </c>
      <c r="H170" s="122">
        <f t="shared" si="81"/>
        <v>3894.9303687566844</v>
      </c>
      <c r="I170" s="122">
        <f t="shared" si="81"/>
        <v>3648.1415142305809</v>
      </c>
      <c r="J170" s="122">
        <f t="shared" si="81"/>
        <v>3730.5061533918083</v>
      </c>
      <c r="K170" s="122">
        <f t="shared" si="81"/>
        <v>3603.9958208383446</v>
      </c>
      <c r="L170" s="122">
        <f t="shared" si="81"/>
        <v>3568.6754075879066</v>
      </c>
      <c r="M170" s="122">
        <f t="shared" si="81"/>
        <v>3412.3041767728964</v>
      </c>
      <c r="N170" s="122">
        <f t="shared" si="81"/>
        <v>3394.9813714927031</v>
      </c>
      <c r="O170" s="122">
        <f t="shared" si="81"/>
        <v>3336.1732368784851</v>
      </c>
      <c r="P170" s="122">
        <f t="shared" si="81"/>
        <v>3101.4804034486169</v>
      </c>
      <c r="Q170" s="122">
        <f t="shared" si="81"/>
        <v>3013.4846235176301</v>
      </c>
      <c r="R170" s="122">
        <f t="shared" si="81"/>
        <v>2961.483063247324</v>
      </c>
      <c r="S170" s="122">
        <f t="shared" si="81"/>
        <v>2922.6668433860332</v>
      </c>
      <c r="T170" s="122">
        <f t="shared" si="81"/>
        <v>2856.9684392588701</v>
      </c>
      <c r="U170" s="122">
        <f t="shared" si="81"/>
        <v>2862.0005176958675</v>
      </c>
      <c r="V170" s="122">
        <f t="shared" si="81"/>
        <v>2896.5438822738211</v>
      </c>
      <c r="W170" s="122">
        <f t="shared" si="81"/>
        <v>2927.8489497542078</v>
      </c>
      <c r="DA170" s="130" t="s">
        <v>2377</v>
      </c>
    </row>
    <row r="171" spans="1:105" ht="12" customHeight="1" x14ac:dyDescent="0.25">
      <c r="A171" s="97" t="s">
        <v>53</v>
      </c>
      <c r="B171" s="98">
        <v>5266.0516030193457</v>
      </c>
      <c r="C171" s="98">
        <v>5682.9156094640612</v>
      </c>
      <c r="D171" s="98">
        <v>5320.2569063874398</v>
      </c>
      <c r="E171" s="98">
        <v>5247.7134718899788</v>
      </c>
      <c r="F171" s="98">
        <v>4562.8666380870618</v>
      </c>
      <c r="G171" s="98">
        <v>4047.4587240240435</v>
      </c>
      <c r="H171" s="98">
        <v>3894.9303687566844</v>
      </c>
      <c r="I171" s="98">
        <v>3648.1415142305809</v>
      </c>
      <c r="J171" s="98">
        <v>3730.5061533918083</v>
      </c>
      <c r="K171" s="98">
        <v>3603.9958208383446</v>
      </c>
      <c r="L171" s="98">
        <v>3568.6754075879066</v>
      </c>
      <c r="M171" s="98">
        <v>3412.3041767728964</v>
      </c>
      <c r="N171" s="98">
        <v>3394.9813714927031</v>
      </c>
      <c r="O171" s="98">
        <v>3336.1732368784851</v>
      </c>
      <c r="P171" s="98">
        <v>3101.4804034486169</v>
      </c>
      <c r="Q171" s="98">
        <v>3013.4846235176301</v>
      </c>
      <c r="R171" s="98">
        <v>2961.483063247324</v>
      </c>
      <c r="S171" s="98">
        <v>2922.6668433860332</v>
      </c>
      <c r="T171" s="98">
        <v>2856.9684392588701</v>
      </c>
      <c r="U171" s="98">
        <v>2862.0005176958675</v>
      </c>
      <c r="V171" s="98">
        <v>2896.5438822738211</v>
      </c>
      <c r="W171" s="98">
        <v>2927.8489497542078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141.24160240336894</v>
      </c>
      <c r="C172" s="122">
        <f t="shared" si="82"/>
        <v>116.6381816596266</v>
      </c>
      <c r="D172" s="122">
        <f t="shared" si="82"/>
        <v>94.594795690373672</v>
      </c>
      <c r="E172" s="122">
        <f t="shared" si="82"/>
        <v>156.87319834456761</v>
      </c>
      <c r="F172" s="122">
        <f t="shared" si="82"/>
        <v>79.100066508842687</v>
      </c>
      <c r="G172" s="122">
        <f t="shared" si="82"/>
        <v>75.782007953668241</v>
      </c>
      <c r="H172" s="122">
        <f t="shared" si="82"/>
        <v>100.37770108851126</v>
      </c>
      <c r="I172" s="122">
        <f t="shared" si="82"/>
        <v>70.665198636333557</v>
      </c>
      <c r="J172" s="122">
        <f t="shared" si="82"/>
        <v>77.651036527068342</v>
      </c>
      <c r="K172" s="122">
        <f t="shared" si="82"/>
        <v>79.319791069502344</v>
      </c>
      <c r="L172" s="122">
        <f t="shared" si="82"/>
        <v>93.334673315087599</v>
      </c>
      <c r="M172" s="122">
        <f t="shared" si="82"/>
        <v>99.682854440593132</v>
      </c>
      <c r="N172" s="122">
        <f t="shared" si="82"/>
        <v>101.88573413508657</v>
      </c>
      <c r="O172" s="122">
        <f t="shared" si="82"/>
        <v>101.97265493029047</v>
      </c>
      <c r="P172" s="122">
        <f t="shared" si="82"/>
        <v>96.177997737615982</v>
      </c>
      <c r="Q172" s="122">
        <f t="shared" si="82"/>
        <v>101.63582163865941</v>
      </c>
      <c r="R172" s="122">
        <f t="shared" si="82"/>
        <v>115.66903868044072</v>
      </c>
      <c r="S172" s="122">
        <f t="shared" si="82"/>
        <v>123.96789231437364</v>
      </c>
      <c r="T172" s="122">
        <f t="shared" si="82"/>
        <v>116.52390003382378</v>
      </c>
      <c r="U172" s="122">
        <f t="shared" si="82"/>
        <v>119.89708169449945</v>
      </c>
      <c r="V172" s="122">
        <f t="shared" si="82"/>
        <v>121.34831237791913</v>
      </c>
      <c r="W172" s="122">
        <f t="shared" si="82"/>
        <v>131.18706985043747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141.24160240336894</v>
      </c>
      <c r="C173" s="98">
        <f>RES_hhdet_fech!C147</f>
        <v>116.6381816596266</v>
      </c>
      <c r="D173" s="98">
        <f>RES_hhdet_fech!D147</f>
        <v>94.594795690373672</v>
      </c>
      <c r="E173" s="98">
        <f>RES_hhdet_fech!E147</f>
        <v>156.87319834456761</v>
      </c>
      <c r="F173" s="98">
        <f>RES_hhdet_fech!F147</f>
        <v>79.100066508842687</v>
      </c>
      <c r="G173" s="98">
        <f>RES_hhdet_fech!G147</f>
        <v>75.782007953668241</v>
      </c>
      <c r="H173" s="98">
        <f>RES_hhdet_fech!H147</f>
        <v>100.37770108851126</v>
      </c>
      <c r="I173" s="98">
        <f>RES_hhdet_fech!I147</f>
        <v>70.665198636333557</v>
      </c>
      <c r="J173" s="98">
        <f>RES_hhdet_fech!J147</f>
        <v>77.651036527068342</v>
      </c>
      <c r="K173" s="98">
        <f>RES_hhdet_fech!K147</f>
        <v>79.319791069502344</v>
      </c>
      <c r="L173" s="98">
        <f>RES_hhdet_fech!L147</f>
        <v>93.334673315087599</v>
      </c>
      <c r="M173" s="98">
        <f>RES_hhdet_fech!M147</f>
        <v>99.682854440593132</v>
      </c>
      <c r="N173" s="98">
        <f>RES_hhdet_fech!N147</f>
        <v>101.88573413508657</v>
      </c>
      <c r="O173" s="98">
        <f>RES_hhdet_fech!O147</f>
        <v>101.97265493029047</v>
      </c>
      <c r="P173" s="98">
        <f>RES_hhdet_fech!P147</f>
        <v>96.177997737615982</v>
      </c>
      <c r="Q173" s="98">
        <f>RES_hhdet_fech!Q147</f>
        <v>101.63582163865941</v>
      </c>
      <c r="R173" s="98">
        <f>RES_hhdet_fech!R147</f>
        <v>115.66903868044072</v>
      </c>
      <c r="S173" s="98">
        <f>RES_hhdet_fech!S147</f>
        <v>123.96789231437364</v>
      </c>
      <c r="T173" s="98">
        <f>RES_hhdet_fech!T147</f>
        <v>116.52390003382378</v>
      </c>
      <c r="U173" s="98">
        <f>RES_hhdet_fech!U147</f>
        <v>119.89708169449945</v>
      </c>
      <c r="V173" s="98">
        <f>RES_hhdet_fech!V147</f>
        <v>121.34831237791913</v>
      </c>
      <c r="W173" s="98">
        <f>RES_hhdet_fech!W147</f>
        <v>131.18706985043747</v>
      </c>
      <c r="DA173" s="63" t="s">
        <v>2380</v>
      </c>
    </row>
    <row r="174" spans="1:105" ht="12" customHeight="1" x14ac:dyDescent="0.25">
      <c r="A174" s="121" t="s">
        <v>55</v>
      </c>
      <c r="B174" s="122">
        <v>2150.6553687647197</v>
      </c>
      <c r="C174" s="122">
        <v>2096.8181614364184</v>
      </c>
      <c r="D174" s="122">
        <v>2144.0623330815347</v>
      </c>
      <c r="E174" s="122">
        <v>2111.6723661270998</v>
      </c>
      <c r="F174" s="122">
        <v>2243.5541886295396</v>
      </c>
      <c r="G174" s="122">
        <v>2190.3959876772769</v>
      </c>
      <c r="H174" s="122">
        <v>2154.8471810174397</v>
      </c>
      <c r="I174" s="122">
        <v>2269.1389835321415</v>
      </c>
      <c r="J174" s="122">
        <v>2132.2155806807236</v>
      </c>
      <c r="K174" s="122">
        <v>2134.373371025561</v>
      </c>
      <c r="L174" s="122">
        <v>2183.8161927094034</v>
      </c>
      <c r="M174" s="122">
        <v>2341.3239481918563</v>
      </c>
      <c r="N174" s="122">
        <v>2215.3161747570812</v>
      </c>
      <c r="O174" s="122">
        <v>2141.2010187147712</v>
      </c>
      <c r="P174" s="122">
        <v>1934.825793404925</v>
      </c>
      <c r="Q174" s="122">
        <v>1913.0219097197378</v>
      </c>
      <c r="R174" s="122">
        <v>1978.7802568093373</v>
      </c>
      <c r="S174" s="122">
        <v>2058.3761882616118</v>
      </c>
      <c r="T174" s="122">
        <v>2219.9590627211196</v>
      </c>
      <c r="U174" s="122">
        <v>2098.465724496878</v>
      </c>
      <c r="V174" s="122">
        <v>2103.3292784554837</v>
      </c>
      <c r="W174" s="122">
        <v>2189.765552487193</v>
      </c>
      <c r="DA174" s="130" t="s">
        <v>2381</v>
      </c>
    </row>
    <row r="175" spans="1:105" ht="12" customHeight="1" x14ac:dyDescent="0.25">
      <c r="A175" s="97" t="s">
        <v>124</v>
      </c>
      <c r="B175" s="98">
        <v>2521.2724019472612</v>
      </c>
      <c r="C175" s="98">
        <v>2392.6323349726058</v>
      </c>
      <c r="D175" s="98">
        <v>2403.463067497576</v>
      </c>
      <c r="E175" s="98">
        <v>2061.9322490316154</v>
      </c>
      <c r="F175" s="98">
        <v>2878.0570926373425</v>
      </c>
      <c r="G175" s="98">
        <v>2513.3968097107577</v>
      </c>
      <c r="H175" s="98">
        <v>2672.3253560612357</v>
      </c>
      <c r="I175" s="98">
        <v>2233.9708326187297</v>
      </c>
      <c r="J175" s="98">
        <v>2566.5916544431102</v>
      </c>
      <c r="K175" s="98">
        <v>2498.673069784109</v>
      </c>
      <c r="L175" s="98">
        <v>2598.5459373632707</v>
      </c>
      <c r="M175" s="98">
        <v>2813.0229045896758</v>
      </c>
      <c r="N175" s="98">
        <v>2553.7394639886252</v>
      </c>
      <c r="O175" s="98">
        <v>2254.5575669163486</v>
      </c>
      <c r="P175" s="98">
        <v>2320.772684058903</v>
      </c>
      <c r="Q175" s="98">
        <v>1795.467825688319</v>
      </c>
      <c r="R175" s="98">
        <v>2346.02946723786</v>
      </c>
      <c r="S175" s="98">
        <v>1892.4736207335852</v>
      </c>
      <c r="T175" s="98">
        <v>2640.3502370637848</v>
      </c>
      <c r="U175" s="98">
        <v>2345.8245855007194</v>
      </c>
      <c r="V175" s="98">
        <v>2518.6999640813706</v>
      </c>
      <c r="W175" s="98">
        <v>2233.9737641744914</v>
      </c>
      <c r="DA175" s="63" t="s">
        <v>2382</v>
      </c>
    </row>
    <row r="176" spans="1:105" ht="12" customHeight="1" x14ac:dyDescent="0.25">
      <c r="A176" s="97" t="s">
        <v>123</v>
      </c>
      <c r="B176" s="98">
        <v>2050.1015897260422</v>
      </c>
      <c r="C176" s="98">
        <v>1928.6318403211674</v>
      </c>
      <c r="D176" s="98">
        <v>1950.5422438239957</v>
      </c>
      <c r="E176" s="98">
        <v>1679.5125488890237</v>
      </c>
      <c r="F176" s="98">
        <v>2378.783916165833</v>
      </c>
      <c r="G176" s="98">
        <v>2081.2305783271577</v>
      </c>
      <c r="H176" s="98">
        <v>2217.8998809903692</v>
      </c>
      <c r="I176" s="98">
        <v>1892.7323911828114</v>
      </c>
      <c r="J176" s="98">
        <v>2135.7102828864549</v>
      </c>
      <c r="K176" s="98">
        <v>2087.6967436997011</v>
      </c>
      <c r="L176" s="98">
        <v>2174.3465062626046</v>
      </c>
      <c r="M176" s="98">
        <v>2374.7562073086092</v>
      </c>
      <c r="N176" s="98">
        <v>2167.1486160098589</v>
      </c>
      <c r="O176" s="98">
        <v>1945.6254304386821</v>
      </c>
      <c r="P176" s="98">
        <v>1959.9704908137021</v>
      </c>
      <c r="Q176" s="98">
        <v>1545.7248914695963</v>
      </c>
      <c r="R176" s="98">
        <v>2028.154413901826</v>
      </c>
      <c r="S176" s="98">
        <v>1671.5060423089037</v>
      </c>
      <c r="T176" s="98">
        <v>2338.5358464215306</v>
      </c>
      <c r="U176" s="98">
        <v>2103.9151123718939</v>
      </c>
      <c r="V176" s="98">
        <v>2267.2289925760419</v>
      </c>
      <c r="W176" s="98">
        <v>2047.4135502534036</v>
      </c>
      <c r="DA176" s="63" t="s">
        <v>2383</v>
      </c>
    </row>
    <row r="177" spans="1:105" ht="12" customHeight="1" x14ac:dyDescent="0.25">
      <c r="A177" s="100" t="s">
        <v>50</v>
      </c>
      <c r="B177" s="101">
        <v>1096.6281779078918</v>
      </c>
      <c r="C177" s="101">
        <v>982.42160828977046</v>
      </c>
      <c r="D177" s="101">
        <v>1014.3783541483438</v>
      </c>
      <c r="E177" s="101">
        <v>868.85856477765117</v>
      </c>
      <c r="F177" s="101">
        <v>1301.9193853571378</v>
      </c>
      <c r="G177" s="101">
        <v>1121.017814391568</v>
      </c>
      <c r="H177" s="101">
        <v>1185.1377880011528</v>
      </c>
      <c r="I177" s="101">
        <v>1099.6999803901854</v>
      </c>
      <c r="J177" s="101">
        <v>1139.6186638358115</v>
      </c>
      <c r="K177" s="101">
        <v>1123.390818966411</v>
      </c>
      <c r="L177" s="101">
        <v>1161.6906908151639</v>
      </c>
      <c r="M177" s="101">
        <v>1308.8297370568202</v>
      </c>
      <c r="N177" s="101">
        <v>1197.5468227414854</v>
      </c>
      <c r="O177" s="101">
        <v>1111.1165934555966</v>
      </c>
      <c r="P177" s="101">
        <v>994.02796055696058</v>
      </c>
      <c r="Q177" s="101">
        <v>768.47903470564938</v>
      </c>
      <c r="R177" s="101">
        <v>1014.3555452133501</v>
      </c>
      <c r="S177" s="101">
        <v>874.34745446977274</v>
      </c>
      <c r="T177" s="101">
        <v>1125.0017984062697</v>
      </c>
      <c r="U177" s="101">
        <v>1015.0053954660526</v>
      </c>
      <c r="V177" s="101">
        <v>1032.1705832986677</v>
      </c>
      <c r="W177" s="101">
        <v>1015.871778933187</v>
      </c>
      <c r="DA177" s="131" t="s">
        <v>2384</v>
      </c>
    </row>
    <row r="178" spans="1:105" ht="12" customHeight="1" x14ac:dyDescent="0.25">
      <c r="A178" s="103" t="s">
        <v>52</v>
      </c>
      <c r="B178" s="104">
        <v>953.47341181815057</v>
      </c>
      <c r="C178" s="104">
        <v>946.2102320313968</v>
      </c>
      <c r="D178" s="104">
        <v>936.16388967565194</v>
      </c>
      <c r="E178" s="104">
        <v>810.65398411137244</v>
      </c>
      <c r="F178" s="104">
        <v>1076.8645308086948</v>
      </c>
      <c r="G178" s="104">
        <v>960.21276393558992</v>
      </c>
      <c r="H178" s="104">
        <v>1032.7620929892159</v>
      </c>
      <c r="I178" s="104">
        <v>793.03241079262625</v>
      </c>
      <c r="J178" s="104">
        <v>996.0916190506432</v>
      </c>
      <c r="K178" s="104">
        <v>964.30592473329045</v>
      </c>
      <c r="L178" s="104">
        <v>1012.6558154474412</v>
      </c>
      <c r="M178" s="104">
        <v>1065.9264702517889</v>
      </c>
      <c r="N178" s="104">
        <v>969.60179326837317</v>
      </c>
      <c r="O178" s="104">
        <v>834.50883698308553</v>
      </c>
      <c r="P178" s="104">
        <v>965.94253025674129</v>
      </c>
      <c r="Q178" s="104">
        <v>777.24585676394713</v>
      </c>
      <c r="R178" s="104">
        <v>1013.7988686884755</v>
      </c>
      <c r="S178" s="104">
        <v>797.15858783913075</v>
      </c>
      <c r="T178" s="104">
        <v>1213.5340480152606</v>
      </c>
      <c r="U178" s="104">
        <v>1088.9097169058409</v>
      </c>
      <c r="V178" s="104">
        <v>1235.0584092773743</v>
      </c>
      <c r="W178" s="104">
        <v>1031.5417713202162</v>
      </c>
      <c r="DA178" s="132" t="s">
        <v>2385</v>
      </c>
    </row>
    <row r="179" spans="1:105" ht="12" customHeight="1" x14ac:dyDescent="0.25">
      <c r="A179" s="106" t="s">
        <v>122</v>
      </c>
      <c r="B179" s="101">
        <v>2121.126268343738</v>
      </c>
      <c r="C179" s="101">
        <v>2110.0840352135401</v>
      </c>
      <c r="D179" s="101">
        <v>2191.2876631871768</v>
      </c>
      <c r="E179" s="101">
        <v>2227.6761954159765</v>
      </c>
      <c r="F179" s="101">
        <v>2261.9463135397432</v>
      </c>
      <c r="G179" s="101">
        <v>2256.3749908181821</v>
      </c>
      <c r="H179" s="101">
        <v>2205.8933417979806</v>
      </c>
      <c r="I179" s="101">
        <v>2400.4836162415299</v>
      </c>
      <c r="J179" s="101">
        <v>2222.9919007494918</v>
      </c>
      <c r="K179" s="101">
        <v>2250.3864944789916</v>
      </c>
      <c r="L179" s="101">
        <v>2292.7040092861557</v>
      </c>
      <c r="M179" s="101">
        <v>2461.7848251390847</v>
      </c>
      <c r="N179" s="101">
        <v>2341.6554422451482</v>
      </c>
      <c r="O179" s="101">
        <v>2288.5600846359816</v>
      </c>
      <c r="P179" s="101">
        <v>2066.6767724808819</v>
      </c>
      <c r="Q179" s="101">
        <v>2130.1778880797738</v>
      </c>
      <c r="R179" s="101">
        <v>2128.7205516147519</v>
      </c>
      <c r="S179" s="101">
        <v>2265.0478293086285</v>
      </c>
      <c r="T179" s="101">
        <v>2346.7095495305798</v>
      </c>
      <c r="U179" s="101">
        <v>2231.3359288417842</v>
      </c>
      <c r="V179" s="101">
        <v>2199.4938015330595</v>
      </c>
      <c r="W179" s="101">
        <v>2343.6555616633564</v>
      </c>
      <c r="DA179" s="131" t="s">
        <v>2386</v>
      </c>
    </row>
    <row r="180" spans="1:105" ht="12" customHeight="1" x14ac:dyDescent="0.25">
      <c r="A180" s="107" t="s">
        <v>121</v>
      </c>
      <c r="B180" s="104">
        <v>1821.281944776749</v>
      </c>
      <c r="C180" s="104">
        <v>1801.8253050061967</v>
      </c>
      <c r="D180" s="104">
        <v>1886.4046106674352</v>
      </c>
      <c r="E180" s="104">
        <v>1922.947471955021</v>
      </c>
      <c r="F180" s="104">
        <v>1975.5147863610359</v>
      </c>
      <c r="G180" s="104">
        <v>1973.2988271536888</v>
      </c>
      <c r="H180" s="104">
        <v>1932.5766067236329</v>
      </c>
      <c r="I180" s="104">
        <v>2130.8473720446837</v>
      </c>
      <c r="J180" s="104">
        <v>1951.0421949248846</v>
      </c>
      <c r="K180" s="104">
        <v>1979.1225650943782</v>
      </c>
      <c r="L180" s="104">
        <v>2018.6000102520491</v>
      </c>
      <c r="M180" s="104">
        <v>2179.0640371318323</v>
      </c>
      <c r="N180" s="104">
        <v>2078.5583856989174</v>
      </c>
      <c r="O180" s="104">
        <v>2043.4788084111553</v>
      </c>
      <c r="P180" s="104">
        <v>1815.0193078686582</v>
      </c>
      <c r="Q180" s="104">
        <v>1866.0534834933144</v>
      </c>
      <c r="R180" s="104">
        <v>1877.4281852225881</v>
      </c>
      <c r="S180" s="104">
        <v>2030.3387123230839</v>
      </c>
      <c r="T180" s="104">
        <v>2113.4844319406398</v>
      </c>
      <c r="U180" s="104">
        <v>2024.1360953164319</v>
      </c>
      <c r="V180" s="104">
        <v>2005.9278510727409</v>
      </c>
      <c r="W180" s="104">
        <v>2149.1687721360881</v>
      </c>
      <c r="DA180" s="132" t="s">
        <v>2387</v>
      </c>
    </row>
    <row r="181" spans="1:105" ht="12" customHeight="1" x14ac:dyDescent="0.25">
      <c r="A181" s="108" t="s">
        <v>53</v>
      </c>
      <c r="B181" s="98">
        <v>922.68768519742184</v>
      </c>
      <c r="C181" s="98">
        <v>864.50119371196547</v>
      </c>
      <c r="D181" s="98">
        <v>924.98391290380869</v>
      </c>
      <c r="E181" s="98">
        <v>939.92855690844942</v>
      </c>
      <c r="F181" s="98">
        <v>1023.4071149606966</v>
      </c>
      <c r="G181" s="98">
        <v>1006.0595373268799</v>
      </c>
      <c r="H181" s="98">
        <v>975.74085071843979</v>
      </c>
      <c r="I181" s="98">
        <v>1181.3428012420757</v>
      </c>
      <c r="J181" s="98">
        <v>985.82357515888611</v>
      </c>
      <c r="K181" s="98">
        <v>1011.9421939044156</v>
      </c>
      <c r="L181" s="98">
        <v>1023.7852995400697</v>
      </c>
      <c r="M181" s="98">
        <v>1149.0919860866761</v>
      </c>
      <c r="N181" s="98">
        <v>1098.8417975267566</v>
      </c>
      <c r="O181" s="98">
        <v>1121.9758352099971</v>
      </c>
      <c r="P181" s="98">
        <v>886.55023420077077</v>
      </c>
      <c r="Q181" s="98">
        <v>903.88640427293444</v>
      </c>
      <c r="R181" s="98">
        <v>916.69402052829116</v>
      </c>
      <c r="S181" s="98">
        <v>1046.9481872755832</v>
      </c>
      <c r="T181" s="98">
        <v>1001.896164701198</v>
      </c>
      <c r="U181" s="98">
        <v>962.67023832281552</v>
      </c>
      <c r="V181" s="98">
        <v>893.41158384276503</v>
      </c>
      <c r="W181" s="98">
        <v>1048.4840511273844</v>
      </c>
      <c r="DA181" s="63" t="s">
        <v>2388</v>
      </c>
    </row>
    <row r="182" spans="1:105" ht="12" customHeight="1" x14ac:dyDescent="0.25">
      <c r="A182" s="108" t="s">
        <v>52</v>
      </c>
      <c r="B182" s="98">
        <v>898.5942595793274</v>
      </c>
      <c r="C182" s="98">
        <v>937.3241112942311</v>
      </c>
      <c r="D182" s="98">
        <v>961.42069776362644</v>
      </c>
      <c r="E182" s="98">
        <v>983.01891504657169</v>
      </c>
      <c r="F182" s="98">
        <v>952.10767140033943</v>
      </c>
      <c r="G182" s="98">
        <v>967.23928982680866</v>
      </c>
      <c r="H182" s="98">
        <v>956.83575600519282</v>
      </c>
      <c r="I182" s="98">
        <v>949.50457080260799</v>
      </c>
      <c r="J182" s="98">
        <v>965.21861976599837</v>
      </c>
      <c r="K182" s="98">
        <v>967.1803711899629</v>
      </c>
      <c r="L182" s="98">
        <v>994.81471071197927</v>
      </c>
      <c r="M182" s="98">
        <v>1029.9720510451559</v>
      </c>
      <c r="N182" s="98">
        <v>979.71658817216075</v>
      </c>
      <c r="O182" s="98">
        <v>921.50297320115828</v>
      </c>
      <c r="P182" s="98">
        <v>928.4690736678873</v>
      </c>
      <c r="Q182" s="98">
        <v>962.16707922038017</v>
      </c>
      <c r="R182" s="98">
        <v>960.73416469429651</v>
      </c>
      <c r="S182" s="98">
        <v>983.39052504750055</v>
      </c>
      <c r="T182" s="98">
        <v>1111.5882672394414</v>
      </c>
      <c r="U182" s="98">
        <v>1061.4658569936164</v>
      </c>
      <c r="V182" s="98">
        <v>1112.5162672299759</v>
      </c>
      <c r="W182" s="98">
        <v>1100.6847210087035</v>
      </c>
      <c r="DA182" s="63" t="s">
        <v>2389</v>
      </c>
    </row>
    <row r="183" spans="1:105" ht="12" customHeight="1" x14ac:dyDescent="0.25">
      <c r="A183" s="121" t="s">
        <v>54</v>
      </c>
      <c r="B183" s="122">
        <v>812.28327326602562</v>
      </c>
      <c r="C183" s="122">
        <v>839.28144878719797</v>
      </c>
      <c r="D183" s="122">
        <v>857.5929164142658</v>
      </c>
      <c r="E183" s="122">
        <v>874.75127001091937</v>
      </c>
      <c r="F183" s="122">
        <v>900.1009307117057</v>
      </c>
      <c r="G183" s="122">
        <v>917.93282900578924</v>
      </c>
      <c r="H183" s="122">
        <v>898.28063766209266</v>
      </c>
      <c r="I183" s="122">
        <v>847.65485383935538</v>
      </c>
      <c r="J183" s="122">
        <v>808.06674323807852</v>
      </c>
      <c r="K183" s="122">
        <v>803.14343847158307</v>
      </c>
      <c r="L183" s="122">
        <v>822.15833607173215</v>
      </c>
      <c r="M183" s="122">
        <v>753.51033451207081</v>
      </c>
      <c r="N183" s="122">
        <v>762.42816898055548</v>
      </c>
      <c r="O183" s="122">
        <v>757.13140038063773</v>
      </c>
      <c r="P183" s="122">
        <v>720.7191726198173</v>
      </c>
      <c r="Q183" s="122">
        <v>687.81874385200263</v>
      </c>
      <c r="R183" s="122">
        <v>659.84717934001958</v>
      </c>
      <c r="S183" s="122">
        <v>702.65067782987035</v>
      </c>
      <c r="T183" s="122">
        <v>663.88550097760606</v>
      </c>
      <c r="U183" s="122">
        <v>657.91473637967067</v>
      </c>
      <c r="V183" s="122">
        <v>638.61440939514591</v>
      </c>
      <c r="W183" s="122">
        <v>664.69304629445116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812.28327326602562</v>
      </c>
      <c r="C185" s="33">
        <v>839.28144878719797</v>
      </c>
      <c r="D185" s="33">
        <v>857.5929164142658</v>
      </c>
      <c r="E185" s="33">
        <v>874.75127001091937</v>
      </c>
      <c r="F185" s="33">
        <v>900.1009307117057</v>
      </c>
      <c r="G185" s="33">
        <v>917.93282900578924</v>
      </c>
      <c r="H185" s="33">
        <v>898.28063766209266</v>
      </c>
      <c r="I185" s="33">
        <v>847.65485383935538</v>
      </c>
      <c r="J185" s="33">
        <v>808.06674323807852</v>
      </c>
      <c r="K185" s="33">
        <v>803.14343847158307</v>
      </c>
      <c r="L185" s="33">
        <v>822.15833607173215</v>
      </c>
      <c r="M185" s="33">
        <v>753.51033451207081</v>
      </c>
      <c r="N185" s="33">
        <v>762.42816898055548</v>
      </c>
      <c r="O185" s="33">
        <v>757.13140038063773</v>
      </c>
      <c r="P185" s="33">
        <v>720.7191726198173</v>
      </c>
      <c r="Q185" s="33">
        <v>687.81874385200263</v>
      </c>
      <c r="R185" s="33">
        <v>659.84717934001958</v>
      </c>
      <c r="S185" s="33">
        <v>702.65067782987035</v>
      </c>
      <c r="T185" s="33">
        <v>663.88550097760606</v>
      </c>
      <c r="U185" s="33">
        <v>657.91473637967067</v>
      </c>
      <c r="V185" s="33">
        <v>638.61440939514591</v>
      </c>
      <c r="W185" s="33">
        <v>664.69304629445116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10528.106449015157</v>
      </c>
      <c r="C187" s="117">
        <f t="shared" si="83"/>
        <v>11735.205792763534</v>
      </c>
      <c r="D187" s="117">
        <f t="shared" si="83"/>
        <v>11820.6409721778</v>
      </c>
      <c r="E187" s="117">
        <f t="shared" si="83"/>
        <v>12315.298933233589</v>
      </c>
      <c r="F187" s="117">
        <f t="shared" si="83"/>
        <v>11304.602836037519</v>
      </c>
      <c r="G187" s="117">
        <f t="shared" si="83"/>
        <v>10611.977563791452</v>
      </c>
      <c r="H187" s="117">
        <f t="shared" si="83"/>
        <v>10670.573058755279</v>
      </c>
      <c r="I187" s="117">
        <f t="shared" si="83"/>
        <v>10528.503640184725</v>
      </c>
      <c r="J187" s="117">
        <f t="shared" si="83"/>
        <v>10874.218065601612</v>
      </c>
      <c r="K187" s="117">
        <f t="shared" si="83"/>
        <v>10936.605975515295</v>
      </c>
      <c r="L187" s="117">
        <f t="shared" si="83"/>
        <v>11230.370617337001</v>
      </c>
      <c r="M187" s="117">
        <f t="shared" si="83"/>
        <v>11275.047064443817</v>
      </c>
      <c r="N187" s="117">
        <f t="shared" si="83"/>
        <v>11431.516566406111</v>
      </c>
      <c r="O187" s="117">
        <f t="shared" si="83"/>
        <v>11517.542321579189</v>
      </c>
      <c r="P187" s="117">
        <f t="shared" si="83"/>
        <v>10987.064670020467</v>
      </c>
      <c r="Q187" s="117">
        <f t="shared" si="83"/>
        <v>10980.756819114291</v>
      </c>
      <c r="R187" s="117">
        <f t="shared" ref="R187:V187" si="84">R188+R190+R192+R201</f>
        <v>11152.585332121382</v>
      </c>
      <c r="S187" s="117">
        <f t="shared" si="84"/>
        <v>11431.581805551978</v>
      </c>
      <c r="T187" s="117">
        <f t="shared" si="84"/>
        <v>11572.595577495917</v>
      </c>
      <c r="U187" s="117">
        <f t="shared" si="84"/>
        <v>11711.063750962117</v>
      </c>
      <c r="V187" s="117">
        <f t="shared" si="84"/>
        <v>12029.551559904266</v>
      </c>
      <c r="W187" s="117">
        <f t="shared" ref="W187" si="85">W188+W190+W192+W201</f>
        <v>12473.145539724967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8030.9389231191844</v>
      </c>
      <c r="C188" s="122">
        <f t="shared" si="86"/>
        <v>9261.0133125836928</v>
      </c>
      <c r="D188" s="122">
        <f t="shared" si="86"/>
        <v>9294.9773933676242</v>
      </c>
      <c r="E188" s="122">
        <f t="shared" si="86"/>
        <v>9617.4360946125908</v>
      </c>
      <c r="F188" s="122">
        <f t="shared" si="86"/>
        <v>8649.5215121797646</v>
      </c>
      <c r="G188" s="122">
        <f t="shared" si="86"/>
        <v>7963.134306788691</v>
      </c>
      <c r="H188" s="122">
        <f t="shared" si="86"/>
        <v>7973.9155260889584</v>
      </c>
      <c r="I188" s="122">
        <f t="shared" si="86"/>
        <v>7830.4136643150878</v>
      </c>
      <c r="J188" s="122">
        <f t="shared" si="86"/>
        <v>8280.8829406021869</v>
      </c>
      <c r="K188" s="122">
        <f t="shared" si="86"/>
        <v>8315.8967320449974</v>
      </c>
      <c r="L188" s="122">
        <f t="shared" si="86"/>
        <v>8502.793689330736</v>
      </c>
      <c r="M188" s="122">
        <f t="shared" si="86"/>
        <v>8432.6404797419564</v>
      </c>
      <c r="N188" s="122">
        <f t="shared" si="86"/>
        <v>8659.5845135340569</v>
      </c>
      <c r="O188" s="122">
        <f t="shared" si="86"/>
        <v>8786.7552583269626</v>
      </c>
      <c r="P188" s="122">
        <f t="shared" si="86"/>
        <v>8436.5396839681616</v>
      </c>
      <c r="Q188" s="122">
        <f t="shared" si="86"/>
        <v>8412.7253398565772</v>
      </c>
      <c r="R188" s="122">
        <f t="shared" si="86"/>
        <v>8472.1970431814771</v>
      </c>
      <c r="S188" s="122">
        <f t="shared" si="86"/>
        <v>8584.0814174874686</v>
      </c>
      <c r="T188" s="122">
        <f t="shared" si="86"/>
        <v>8607.9406329590638</v>
      </c>
      <c r="U188" s="122">
        <f t="shared" si="86"/>
        <v>8812.2787651868239</v>
      </c>
      <c r="V188" s="122">
        <f t="shared" si="86"/>
        <v>9104.0923369755146</v>
      </c>
      <c r="W188" s="122">
        <f t="shared" si="86"/>
        <v>9380.8458516045594</v>
      </c>
      <c r="DA188" s="130" t="s">
        <v>2545</v>
      </c>
    </row>
    <row r="189" spans="1:105" ht="12" customHeight="1" x14ac:dyDescent="0.25">
      <c r="A189" s="97" t="s">
        <v>53</v>
      </c>
      <c r="B189" s="98">
        <v>8030.9389231191844</v>
      </c>
      <c r="C189" s="98">
        <v>9261.0133125836928</v>
      </c>
      <c r="D189" s="98">
        <v>9294.9773933676242</v>
      </c>
      <c r="E189" s="98">
        <v>9617.4360946125908</v>
      </c>
      <c r="F189" s="98">
        <v>8649.5215121797646</v>
      </c>
      <c r="G189" s="98">
        <v>7963.134306788691</v>
      </c>
      <c r="H189" s="98">
        <v>7973.9155260889584</v>
      </c>
      <c r="I189" s="98">
        <v>7830.4136643150878</v>
      </c>
      <c r="J189" s="98">
        <v>8280.8829406021869</v>
      </c>
      <c r="K189" s="98">
        <v>8315.8967320449974</v>
      </c>
      <c r="L189" s="98">
        <v>8502.793689330736</v>
      </c>
      <c r="M189" s="98">
        <v>8432.6404797419564</v>
      </c>
      <c r="N189" s="98">
        <v>8659.5845135340569</v>
      </c>
      <c r="O189" s="98">
        <v>8786.7552583269626</v>
      </c>
      <c r="P189" s="98">
        <v>8436.5396839681616</v>
      </c>
      <c r="Q189" s="98">
        <v>8412.7253398565772</v>
      </c>
      <c r="R189" s="98">
        <v>8472.1970431814771</v>
      </c>
      <c r="S189" s="98">
        <v>8584.0814174874686</v>
      </c>
      <c r="T189" s="98">
        <v>8607.9406329590638</v>
      </c>
      <c r="U189" s="98">
        <v>8812.2787651868239</v>
      </c>
      <c r="V189" s="98">
        <v>9104.0923369755146</v>
      </c>
      <c r="W189" s="98">
        <v>9380.8458516045594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271.83423977912565</v>
      </c>
      <c r="C190" s="122">
        <f t="shared" si="87"/>
        <v>232.47772972811376</v>
      </c>
      <c r="D190" s="122">
        <f t="shared" si="87"/>
        <v>197.77720433900205</v>
      </c>
      <c r="E190" s="122">
        <f t="shared" si="87"/>
        <v>347.9093774118341</v>
      </c>
      <c r="F190" s="122">
        <f t="shared" si="87"/>
        <v>186.00058898807077</v>
      </c>
      <c r="G190" s="122">
        <f t="shared" si="87"/>
        <v>188.36256468050291</v>
      </c>
      <c r="H190" s="122">
        <f t="shared" si="87"/>
        <v>264.85838468955058</v>
      </c>
      <c r="I190" s="122">
        <f t="shared" si="87"/>
        <v>194.26540156586876</v>
      </c>
      <c r="J190" s="122">
        <f t="shared" si="87"/>
        <v>219.45742448600072</v>
      </c>
      <c r="K190" s="122">
        <f t="shared" si="87"/>
        <v>231.30010986051522</v>
      </c>
      <c r="L190" s="122">
        <f t="shared" si="87"/>
        <v>280.2829947758666</v>
      </c>
      <c r="M190" s="122">
        <f t="shared" si="87"/>
        <v>308.94657101227546</v>
      </c>
      <c r="N190" s="122">
        <f t="shared" si="87"/>
        <v>325.84410208917109</v>
      </c>
      <c r="O190" s="122">
        <f t="shared" si="87"/>
        <v>337.32506378306056</v>
      </c>
      <c r="P190" s="122">
        <f t="shared" si="87"/>
        <v>329.6483377465625</v>
      </c>
      <c r="Q190" s="122">
        <f t="shared" si="87"/>
        <v>363.93938477414764</v>
      </c>
      <c r="R190" s="122">
        <f t="shared" si="87"/>
        <v>429.57178479275194</v>
      </c>
      <c r="S190" s="122">
        <f t="shared" si="87"/>
        <v>473.56991611079218</v>
      </c>
      <c r="T190" s="122">
        <f t="shared" si="87"/>
        <v>455.80698300843358</v>
      </c>
      <c r="U190" s="122">
        <f t="shared" si="87"/>
        <v>479.41268140812906</v>
      </c>
      <c r="V190" s="122">
        <f t="shared" si="87"/>
        <v>495.30354943151048</v>
      </c>
      <c r="W190" s="122">
        <f t="shared" si="87"/>
        <v>544.9252266824974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271.83423977912565</v>
      </c>
      <c r="C191" s="98">
        <f>RES_hhdet_tesh!C147</f>
        <v>232.47772972811376</v>
      </c>
      <c r="D191" s="98">
        <f>RES_hhdet_tesh!D147</f>
        <v>197.77720433900205</v>
      </c>
      <c r="E191" s="98">
        <f>RES_hhdet_tesh!E147</f>
        <v>347.9093774118341</v>
      </c>
      <c r="F191" s="98">
        <f>RES_hhdet_tesh!F147</f>
        <v>186.00058898807077</v>
      </c>
      <c r="G191" s="98">
        <f>RES_hhdet_tesh!G147</f>
        <v>188.36256468050291</v>
      </c>
      <c r="H191" s="98">
        <f>RES_hhdet_tesh!H147</f>
        <v>264.85838468955058</v>
      </c>
      <c r="I191" s="98">
        <f>RES_hhdet_tesh!I147</f>
        <v>194.26540156586876</v>
      </c>
      <c r="J191" s="98">
        <f>RES_hhdet_tesh!J147</f>
        <v>219.45742448600072</v>
      </c>
      <c r="K191" s="98">
        <f>RES_hhdet_tesh!K147</f>
        <v>231.30010986051522</v>
      </c>
      <c r="L191" s="98">
        <f>RES_hhdet_tesh!L147</f>
        <v>280.2829947758666</v>
      </c>
      <c r="M191" s="98">
        <f>RES_hhdet_tesh!M147</f>
        <v>308.94657101227546</v>
      </c>
      <c r="N191" s="98">
        <f>RES_hhdet_tesh!N147</f>
        <v>325.84410208917109</v>
      </c>
      <c r="O191" s="98">
        <f>RES_hhdet_tesh!O147</f>
        <v>337.32506378306056</v>
      </c>
      <c r="P191" s="98">
        <f>RES_hhdet_tesh!P147</f>
        <v>329.6483377465625</v>
      </c>
      <c r="Q191" s="98">
        <f>RES_hhdet_tesh!Q147</f>
        <v>363.93938477414764</v>
      </c>
      <c r="R191" s="98">
        <f>RES_hhdet_tesh!R147</f>
        <v>429.57178479275194</v>
      </c>
      <c r="S191" s="98">
        <f>RES_hhdet_tesh!S147</f>
        <v>473.56991611079218</v>
      </c>
      <c r="T191" s="98">
        <f>RES_hhdet_tesh!T147</f>
        <v>455.80698300843358</v>
      </c>
      <c r="U191" s="98">
        <f>RES_hhdet_tesh!U147</f>
        <v>479.41268140812906</v>
      </c>
      <c r="V191" s="98">
        <f>RES_hhdet_tesh!V147</f>
        <v>495.30354943151048</v>
      </c>
      <c r="W191" s="98">
        <f>RES_hhdet_tesh!W147</f>
        <v>544.9252266824974</v>
      </c>
      <c r="DA191" s="63" t="s">
        <v>2548</v>
      </c>
    </row>
    <row r="192" spans="1:105" ht="12" customHeight="1" x14ac:dyDescent="0.25">
      <c r="A192" s="121" t="s">
        <v>55</v>
      </c>
      <c r="B192" s="122">
        <v>1607.1042223018778</v>
      </c>
      <c r="C192" s="122">
        <v>1599.2686280473481</v>
      </c>
      <c r="D192" s="122">
        <v>1667.907225478094</v>
      </c>
      <c r="E192" s="122">
        <v>1674.3252110390558</v>
      </c>
      <c r="F192" s="122">
        <v>1771.9580287708277</v>
      </c>
      <c r="G192" s="122">
        <v>1747.5283403845276</v>
      </c>
      <c r="H192" s="122">
        <v>1732.0596694605219</v>
      </c>
      <c r="I192" s="122">
        <v>1842.048958567405</v>
      </c>
      <c r="J192" s="122">
        <v>1741.9978276012962</v>
      </c>
      <c r="K192" s="122">
        <v>1760.0203461429414</v>
      </c>
      <c r="L192" s="122">
        <v>1801.7318327300256</v>
      </c>
      <c r="M192" s="122">
        <v>1940.496260416375</v>
      </c>
      <c r="N192" s="122">
        <v>1844.7185558900867</v>
      </c>
      <c r="O192" s="122">
        <v>1794.3995241242999</v>
      </c>
      <c r="P192" s="122">
        <v>1648.0113121650904</v>
      </c>
      <c r="Q192" s="122">
        <v>1654.4935392054292</v>
      </c>
      <c r="R192" s="122">
        <v>1720.1230761848381</v>
      </c>
      <c r="S192" s="122">
        <v>1803.8681786656007</v>
      </c>
      <c r="T192" s="122">
        <v>1964.5139139197727</v>
      </c>
      <c r="U192" s="122">
        <v>1873.544052773522</v>
      </c>
      <c r="V192" s="122">
        <v>1893.6261042367366</v>
      </c>
      <c r="W192" s="122">
        <v>1981.7381929485055</v>
      </c>
      <c r="DA192" s="130" t="s">
        <v>2549</v>
      </c>
    </row>
    <row r="193" spans="1:105" ht="12" customHeight="1" x14ac:dyDescent="0.25">
      <c r="A193" s="97" t="s">
        <v>124</v>
      </c>
      <c r="B193" s="98">
        <v>1687.4151164502709</v>
      </c>
      <c r="C193" s="98">
        <v>1613.486699875247</v>
      </c>
      <c r="D193" s="98">
        <v>1629.7741874744784</v>
      </c>
      <c r="E193" s="98">
        <v>1408.2059897158294</v>
      </c>
      <c r="F193" s="98">
        <v>1977.5495938139179</v>
      </c>
      <c r="G193" s="98">
        <v>1737.6196317060583</v>
      </c>
      <c r="H193" s="98">
        <v>1858.499441476642</v>
      </c>
      <c r="I193" s="98">
        <v>1559.2708578469728</v>
      </c>
      <c r="J193" s="98">
        <v>1795.9329981713097</v>
      </c>
      <c r="K193" s="98">
        <v>1756.1960982747944</v>
      </c>
      <c r="L193" s="98">
        <v>1833.6004391036483</v>
      </c>
      <c r="M193" s="98">
        <v>1997.212960787369</v>
      </c>
      <c r="N193" s="98">
        <v>1825.4689385624722</v>
      </c>
      <c r="O193" s="98">
        <v>1632.2537479362729</v>
      </c>
      <c r="P193" s="98">
        <v>1723.3952701139581</v>
      </c>
      <c r="Q193" s="98">
        <v>1363.4300447002149</v>
      </c>
      <c r="R193" s="98">
        <v>1810.6586864259195</v>
      </c>
      <c r="S193" s="98">
        <v>1489.104403873584</v>
      </c>
      <c r="T193" s="98">
        <v>2127.9592423236368</v>
      </c>
      <c r="U193" s="98">
        <v>1923.5066101641976</v>
      </c>
      <c r="V193" s="98">
        <v>2097.6705071258007</v>
      </c>
      <c r="W193" s="98">
        <v>1885.8072520480337</v>
      </c>
      <c r="DA193" s="63" t="s">
        <v>2550</v>
      </c>
    </row>
    <row r="194" spans="1:105" ht="12" customHeight="1" x14ac:dyDescent="0.25">
      <c r="A194" s="97" t="s">
        <v>123</v>
      </c>
      <c r="B194" s="98">
        <v>1687.4151164502712</v>
      </c>
      <c r="C194" s="98">
        <v>1613.3732598033862</v>
      </c>
      <c r="D194" s="98">
        <v>1629.5980241520544</v>
      </c>
      <c r="E194" s="98">
        <v>1408.1219090242005</v>
      </c>
      <c r="F194" s="98">
        <v>1977.393758423028</v>
      </c>
      <c r="G194" s="98">
        <v>1737.7088702344952</v>
      </c>
      <c r="H194" s="98">
        <v>1858.3477915382252</v>
      </c>
      <c r="I194" s="98">
        <v>1559.7509875978928</v>
      </c>
      <c r="J194" s="98">
        <v>1795.331902432061</v>
      </c>
      <c r="K194" s="98">
        <v>1755.8047195966046</v>
      </c>
      <c r="L194" s="98">
        <v>1833.4841854299038</v>
      </c>
      <c r="M194" s="98">
        <v>1996.9934330948595</v>
      </c>
      <c r="N194" s="98">
        <v>1825.5085001374914</v>
      </c>
      <c r="O194" s="98">
        <v>1632.8586490597286</v>
      </c>
      <c r="P194" s="98">
        <v>1718.0458725209198</v>
      </c>
      <c r="Q194" s="98">
        <v>1361.2270220088153</v>
      </c>
      <c r="R194" s="98">
        <v>1808.7275422984235</v>
      </c>
      <c r="S194" s="98">
        <v>1487.0623884768361</v>
      </c>
      <c r="T194" s="98">
        <v>2126.8616635942976</v>
      </c>
      <c r="U194" s="98">
        <v>1922.750152139984</v>
      </c>
      <c r="V194" s="98">
        <v>2097.1235267754546</v>
      </c>
      <c r="W194" s="98">
        <v>1886.1829885252507</v>
      </c>
      <c r="DA194" s="63" t="s">
        <v>2551</v>
      </c>
    </row>
    <row r="195" spans="1:105" ht="12" customHeight="1" x14ac:dyDescent="0.25">
      <c r="A195" s="100" t="s">
        <v>50</v>
      </c>
      <c r="B195" s="101">
        <v>733.94170463212026</v>
      </c>
      <c r="C195" s="101">
        <v>667.16302777198939</v>
      </c>
      <c r="D195" s="101">
        <v>693.43413447640251</v>
      </c>
      <c r="E195" s="101">
        <v>597.46792491282804</v>
      </c>
      <c r="F195" s="101">
        <v>900.52922761433285</v>
      </c>
      <c r="G195" s="101">
        <v>777.49610629890537</v>
      </c>
      <c r="H195" s="101">
        <v>825.58569854900941</v>
      </c>
      <c r="I195" s="101">
        <v>766.71857680526693</v>
      </c>
      <c r="J195" s="101">
        <v>799.24028338141773</v>
      </c>
      <c r="K195" s="101">
        <v>791.49879486331417</v>
      </c>
      <c r="L195" s="101">
        <v>820.82836998246285</v>
      </c>
      <c r="M195" s="101">
        <v>931.06696284307054</v>
      </c>
      <c r="N195" s="101">
        <v>855.90670686911858</v>
      </c>
      <c r="O195" s="101">
        <v>798.34981207664282</v>
      </c>
      <c r="P195" s="101">
        <v>752.10334226417876</v>
      </c>
      <c r="Q195" s="101">
        <v>583.98116524486829</v>
      </c>
      <c r="R195" s="101">
        <v>794.92867360994796</v>
      </c>
      <c r="S195" s="101">
        <v>689.90380063770533</v>
      </c>
      <c r="T195" s="101">
        <v>913.32761557903723</v>
      </c>
      <c r="U195" s="101">
        <v>833.84043523414311</v>
      </c>
      <c r="V195" s="101">
        <v>862.06511749808021</v>
      </c>
      <c r="W195" s="101">
        <v>854.64121720503408</v>
      </c>
      <c r="DA195" s="131" t="s">
        <v>2552</v>
      </c>
    </row>
    <row r="196" spans="1:105" ht="12" customHeight="1" x14ac:dyDescent="0.25">
      <c r="A196" s="103" t="s">
        <v>52</v>
      </c>
      <c r="B196" s="104">
        <v>953.47341181815057</v>
      </c>
      <c r="C196" s="104">
        <v>946.2102320313968</v>
      </c>
      <c r="D196" s="104">
        <v>936.16388967565194</v>
      </c>
      <c r="E196" s="104">
        <v>810.65398411137244</v>
      </c>
      <c r="F196" s="104">
        <v>1076.8645308086948</v>
      </c>
      <c r="G196" s="104">
        <v>960.21276393558992</v>
      </c>
      <c r="H196" s="104">
        <v>1032.7620929892159</v>
      </c>
      <c r="I196" s="104">
        <v>793.03241079262625</v>
      </c>
      <c r="J196" s="104">
        <v>996.0916190506432</v>
      </c>
      <c r="K196" s="104">
        <v>964.30592473329045</v>
      </c>
      <c r="L196" s="104">
        <v>1012.6558154474412</v>
      </c>
      <c r="M196" s="104">
        <v>1065.9264702517889</v>
      </c>
      <c r="N196" s="104">
        <v>969.60179326837317</v>
      </c>
      <c r="O196" s="104">
        <v>834.50883698308553</v>
      </c>
      <c r="P196" s="104">
        <v>965.94253025674129</v>
      </c>
      <c r="Q196" s="104">
        <v>777.24585676394713</v>
      </c>
      <c r="R196" s="104">
        <v>1013.7988686884755</v>
      </c>
      <c r="S196" s="104">
        <v>797.15858783913075</v>
      </c>
      <c r="T196" s="104">
        <v>1213.5340480152606</v>
      </c>
      <c r="U196" s="104">
        <v>1088.9097169058409</v>
      </c>
      <c r="V196" s="104">
        <v>1235.0584092773743</v>
      </c>
      <c r="W196" s="104">
        <v>1031.5417713202162</v>
      </c>
      <c r="DA196" s="132" t="s">
        <v>2553</v>
      </c>
    </row>
    <row r="197" spans="1:105" ht="12" customHeight="1" x14ac:dyDescent="0.25">
      <c r="A197" s="106" t="s">
        <v>122</v>
      </c>
      <c r="B197" s="101">
        <v>1590.4293431313013</v>
      </c>
      <c r="C197" s="101">
        <v>1596.5406143836478</v>
      </c>
      <c r="D197" s="101">
        <v>1673.1181907014245</v>
      </c>
      <c r="E197" s="101">
        <v>1709.2758345930986</v>
      </c>
      <c r="F197" s="101">
        <v>1744.79921736081</v>
      </c>
      <c r="G197" s="101">
        <v>1748.4513696186307</v>
      </c>
      <c r="H197" s="101">
        <v>1716.9187725812887</v>
      </c>
      <c r="I197" s="101">
        <v>1872.7793185106364</v>
      </c>
      <c r="J197" s="101">
        <v>1736.6745199250099</v>
      </c>
      <c r="K197" s="101">
        <v>1760.6753184384988</v>
      </c>
      <c r="L197" s="101">
        <v>1798.2786914784758</v>
      </c>
      <c r="M197" s="101">
        <v>1934.4589327178726</v>
      </c>
      <c r="N197" s="101">
        <v>1846.7702036482153</v>
      </c>
      <c r="O197" s="101">
        <v>1811.5120391741114</v>
      </c>
      <c r="P197" s="101">
        <v>1641.3388294945596</v>
      </c>
      <c r="Q197" s="101">
        <v>1697.585626726024</v>
      </c>
      <c r="R197" s="101">
        <v>1711.9558690805757</v>
      </c>
      <c r="S197" s="101">
        <v>1847.156119048851</v>
      </c>
      <c r="T197" s="101">
        <v>1943.1349475532459</v>
      </c>
      <c r="U197" s="101">
        <v>1867.6546918327322</v>
      </c>
      <c r="V197" s="101">
        <v>1866.0879768037482</v>
      </c>
      <c r="W197" s="101">
        <v>1995.807024545466</v>
      </c>
      <c r="DA197" s="131" t="s">
        <v>2554</v>
      </c>
    </row>
    <row r="198" spans="1:105" ht="12" customHeight="1" x14ac:dyDescent="0.25">
      <c r="A198" s="107" t="s">
        <v>121</v>
      </c>
      <c r="B198" s="104">
        <v>1590.429343131301</v>
      </c>
      <c r="C198" s="104">
        <v>1597.0122171439475</v>
      </c>
      <c r="D198" s="104">
        <v>1673.8873798816342</v>
      </c>
      <c r="E198" s="104">
        <v>1710.6674935914129</v>
      </c>
      <c r="F198" s="104">
        <v>1745.8375082871796</v>
      </c>
      <c r="G198" s="104">
        <v>1749.3409282593309</v>
      </c>
      <c r="H198" s="104">
        <v>1717.160816508509</v>
      </c>
      <c r="I198" s="104">
        <v>1872.0173037775446</v>
      </c>
      <c r="J198" s="104">
        <v>1736.145342695828</v>
      </c>
      <c r="K198" s="104">
        <v>1760.2459189244746</v>
      </c>
      <c r="L198" s="104">
        <v>1798.2900023731252</v>
      </c>
      <c r="M198" s="104">
        <v>1934.2190142817749</v>
      </c>
      <c r="N198" s="104">
        <v>1846.7010713662273</v>
      </c>
      <c r="O198" s="104">
        <v>1811.4077256214925</v>
      </c>
      <c r="P198" s="104">
        <v>1637.7706370768317</v>
      </c>
      <c r="Q198" s="104">
        <v>1692.0681985636525</v>
      </c>
      <c r="R198" s="104">
        <v>1707.2738424235918</v>
      </c>
      <c r="S198" s="104">
        <v>1843.4006484031372</v>
      </c>
      <c r="T198" s="104">
        <v>1941.3206305202491</v>
      </c>
      <c r="U198" s="104">
        <v>1866.4088109772422</v>
      </c>
      <c r="V198" s="104">
        <v>1865.6785806370399</v>
      </c>
      <c r="W198" s="104">
        <v>1993.5035281381902</v>
      </c>
      <c r="DA198" s="132" t="s">
        <v>2555</v>
      </c>
    </row>
    <row r="199" spans="1:105" ht="12" customHeight="1" x14ac:dyDescent="0.25">
      <c r="A199" s="108" t="s">
        <v>53</v>
      </c>
      <c r="B199" s="98">
        <v>691.83508355197364</v>
      </c>
      <c r="C199" s="98">
        <v>659.68810584971652</v>
      </c>
      <c r="D199" s="98">
        <v>712.4666821180075</v>
      </c>
      <c r="E199" s="98">
        <v>727.64857854484126</v>
      </c>
      <c r="F199" s="98">
        <v>793.72983688684053</v>
      </c>
      <c r="G199" s="98">
        <v>782.10163843252246</v>
      </c>
      <c r="H199" s="98">
        <v>760.32506050331631</v>
      </c>
      <c r="I199" s="98">
        <v>922.51273297493628</v>
      </c>
      <c r="J199" s="98">
        <v>770.92672292982968</v>
      </c>
      <c r="K199" s="98">
        <v>793.06554773451205</v>
      </c>
      <c r="L199" s="98">
        <v>803.475291661146</v>
      </c>
      <c r="M199" s="98">
        <v>904.24696323661897</v>
      </c>
      <c r="N199" s="98">
        <v>866.98448319406646</v>
      </c>
      <c r="O199" s="98">
        <v>889.90475242033438</v>
      </c>
      <c r="P199" s="98">
        <v>709.30156340894428</v>
      </c>
      <c r="Q199" s="98">
        <v>729.9011193432724</v>
      </c>
      <c r="R199" s="98">
        <v>746.53967772929502</v>
      </c>
      <c r="S199" s="98">
        <v>860.0101233556361</v>
      </c>
      <c r="T199" s="98">
        <v>829.73236328080736</v>
      </c>
      <c r="U199" s="98">
        <v>804.9429539836259</v>
      </c>
      <c r="V199" s="98">
        <v>753.16231340706383</v>
      </c>
      <c r="W199" s="98">
        <v>892.81880712948669</v>
      </c>
      <c r="DA199" s="63" t="s">
        <v>2556</v>
      </c>
    </row>
    <row r="200" spans="1:105" ht="12" customHeight="1" x14ac:dyDescent="0.25">
      <c r="A200" s="108" t="s">
        <v>52</v>
      </c>
      <c r="B200" s="98">
        <v>898.5942595793274</v>
      </c>
      <c r="C200" s="98">
        <v>937.3241112942311</v>
      </c>
      <c r="D200" s="98">
        <v>961.42069776362644</v>
      </c>
      <c r="E200" s="98">
        <v>983.01891504657169</v>
      </c>
      <c r="F200" s="98">
        <v>952.10767140033943</v>
      </c>
      <c r="G200" s="98">
        <v>967.23928982680866</v>
      </c>
      <c r="H200" s="98">
        <v>956.83575600519282</v>
      </c>
      <c r="I200" s="98">
        <v>949.50457080260799</v>
      </c>
      <c r="J200" s="98">
        <v>965.21861976599837</v>
      </c>
      <c r="K200" s="98">
        <v>967.1803711899629</v>
      </c>
      <c r="L200" s="98">
        <v>994.81471071197927</v>
      </c>
      <c r="M200" s="98">
        <v>1029.9720510451559</v>
      </c>
      <c r="N200" s="98">
        <v>979.71658817216075</v>
      </c>
      <c r="O200" s="98">
        <v>921.50297320115828</v>
      </c>
      <c r="P200" s="98">
        <v>928.4690736678873</v>
      </c>
      <c r="Q200" s="98">
        <v>962.16707922038017</v>
      </c>
      <c r="R200" s="98">
        <v>960.73416469429651</v>
      </c>
      <c r="S200" s="98">
        <v>983.39052504750055</v>
      </c>
      <c r="T200" s="98">
        <v>1111.5882672394414</v>
      </c>
      <c r="U200" s="98">
        <v>1061.4658569936164</v>
      </c>
      <c r="V200" s="98">
        <v>1112.5162672299759</v>
      </c>
      <c r="W200" s="98">
        <v>1100.6847210087035</v>
      </c>
      <c r="DA200" s="63" t="s">
        <v>2557</v>
      </c>
    </row>
    <row r="201" spans="1:105" ht="12" customHeight="1" x14ac:dyDescent="0.25">
      <c r="A201" s="121" t="s">
        <v>54</v>
      </c>
      <c r="B201" s="122">
        <v>618.22906381496955</v>
      </c>
      <c r="C201" s="122">
        <v>642.44612240437868</v>
      </c>
      <c r="D201" s="122">
        <v>659.97914899307887</v>
      </c>
      <c r="E201" s="122">
        <v>675.62825017011073</v>
      </c>
      <c r="F201" s="122">
        <v>697.12270609885536</v>
      </c>
      <c r="G201" s="122">
        <v>712.95235193773158</v>
      </c>
      <c r="H201" s="122">
        <v>699.73947851624598</v>
      </c>
      <c r="I201" s="122">
        <v>661.77561573636103</v>
      </c>
      <c r="J201" s="122">
        <v>631.8798729121288</v>
      </c>
      <c r="K201" s="122">
        <v>629.38878746684145</v>
      </c>
      <c r="L201" s="122">
        <v>645.56210050037134</v>
      </c>
      <c r="M201" s="122">
        <v>592.96375327320948</v>
      </c>
      <c r="N201" s="122">
        <v>601.36939489279644</v>
      </c>
      <c r="O201" s="122">
        <v>599.06247534486681</v>
      </c>
      <c r="P201" s="122">
        <v>572.86533614065183</v>
      </c>
      <c r="Q201" s="122">
        <v>549.59855527813738</v>
      </c>
      <c r="R201" s="122">
        <v>530.69342796231388</v>
      </c>
      <c r="S201" s="122">
        <v>570.06229328811526</v>
      </c>
      <c r="T201" s="122">
        <v>544.33404760864619</v>
      </c>
      <c r="U201" s="122">
        <v>545.82825159364222</v>
      </c>
      <c r="V201" s="122">
        <v>536.52956926050422</v>
      </c>
      <c r="W201" s="122">
        <v>565.63626848940487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618.22906381496955</v>
      </c>
      <c r="C203" s="33">
        <v>642.44612240437868</v>
      </c>
      <c r="D203" s="33">
        <v>659.97914899307887</v>
      </c>
      <c r="E203" s="33">
        <v>675.62825017011073</v>
      </c>
      <c r="F203" s="33">
        <v>697.12270609885536</v>
      </c>
      <c r="G203" s="33">
        <v>712.95235193773158</v>
      </c>
      <c r="H203" s="33">
        <v>699.73947851624598</v>
      </c>
      <c r="I203" s="33">
        <v>661.77561573636103</v>
      </c>
      <c r="J203" s="33">
        <v>631.8798729121288</v>
      </c>
      <c r="K203" s="33">
        <v>629.38878746684145</v>
      </c>
      <c r="L203" s="33">
        <v>645.56210050037134</v>
      </c>
      <c r="M203" s="33">
        <v>592.96375327320948</v>
      </c>
      <c r="N203" s="33">
        <v>601.36939489279644</v>
      </c>
      <c r="O203" s="33">
        <v>599.06247534486681</v>
      </c>
      <c r="P203" s="33">
        <v>572.86533614065183</v>
      </c>
      <c r="Q203" s="33">
        <v>549.59855527813738</v>
      </c>
      <c r="R203" s="33">
        <v>530.69342796231388</v>
      </c>
      <c r="S203" s="33">
        <v>570.06229328811526</v>
      </c>
      <c r="T203" s="33">
        <v>544.33404760864619</v>
      </c>
      <c r="U203" s="33">
        <v>545.82825159364222</v>
      </c>
      <c r="V203" s="33">
        <v>536.52956926050422</v>
      </c>
      <c r="W203" s="33">
        <v>565.63626848940487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98.369162479191061</v>
      </c>
      <c r="C205" s="117">
        <f t="shared" si="88"/>
        <v>84.568787375709348</v>
      </c>
      <c r="D205" s="117">
        <f t="shared" si="88"/>
        <v>67.853566794680646</v>
      </c>
      <c r="E205" s="117">
        <f t="shared" si="88"/>
        <v>54.949935698215327</v>
      </c>
      <c r="F205" s="117">
        <f t="shared" si="88"/>
        <v>75.191217189749011</v>
      </c>
      <c r="G205" s="117">
        <f t="shared" si="88"/>
        <v>64.187951468548547</v>
      </c>
      <c r="H205" s="117">
        <f t="shared" si="88"/>
        <v>64.339933666997396</v>
      </c>
      <c r="I205" s="117">
        <f t="shared" si="88"/>
        <v>49.10096767870531</v>
      </c>
      <c r="J205" s="117">
        <f t="shared" si="88"/>
        <v>54.519390130740355</v>
      </c>
      <c r="K205" s="117">
        <f t="shared" si="88"/>
        <v>54.685896446681134</v>
      </c>
      <c r="L205" s="117">
        <f t="shared" si="88"/>
        <v>57.353833557510079</v>
      </c>
      <c r="M205" s="117">
        <f t="shared" si="88"/>
        <v>62.506114748119025</v>
      </c>
      <c r="N205" s="117">
        <f t="shared" si="88"/>
        <v>54.567075029633102</v>
      </c>
      <c r="O205" s="117">
        <f t="shared" si="88"/>
        <v>48.517187316520122</v>
      </c>
      <c r="P205" s="117">
        <f t="shared" si="88"/>
        <v>56.937545373882891</v>
      </c>
      <c r="Q205" s="117">
        <f t="shared" si="88"/>
        <v>47.757955782256687</v>
      </c>
      <c r="R205" s="117">
        <f t="shared" ref="R205:V205" si="89">R206+R208+R210+R219</f>
        <v>61.151541319018506</v>
      </c>
      <c r="S205" s="117">
        <f t="shared" si="89"/>
        <v>48.473228492624024</v>
      </c>
      <c r="T205" s="117">
        <f t="shared" si="89"/>
        <v>72.813075729253882</v>
      </c>
      <c r="U205" s="117">
        <f t="shared" si="89"/>
        <v>64.033820811018913</v>
      </c>
      <c r="V205" s="117">
        <f t="shared" si="89"/>
        <v>68.050093259933149</v>
      </c>
      <c r="W205" s="117">
        <f t="shared" ref="W205" si="90">W206+W208+W210+W219</f>
        <v>56.718849474769463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98.369162479191061</v>
      </c>
      <c r="C210" s="122">
        <v>84.568787375709348</v>
      </c>
      <c r="D210" s="122">
        <v>67.853566794680646</v>
      </c>
      <c r="E210" s="122">
        <v>54.949935698215327</v>
      </c>
      <c r="F210" s="122">
        <v>75.191217189749011</v>
      </c>
      <c r="G210" s="122">
        <v>64.187951468548547</v>
      </c>
      <c r="H210" s="122">
        <v>64.339933666997396</v>
      </c>
      <c r="I210" s="122">
        <v>49.10096767870531</v>
      </c>
      <c r="J210" s="122">
        <v>54.519390130740355</v>
      </c>
      <c r="K210" s="122">
        <v>54.685896446681134</v>
      </c>
      <c r="L210" s="122">
        <v>57.353833557510079</v>
      </c>
      <c r="M210" s="122">
        <v>62.506114748119025</v>
      </c>
      <c r="N210" s="122">
        <v>54.567075029633102</v>
      </c>
      <c r="O210" s="122">
        <v>48.517187316520122</v>
      </c>
      <c r="P210" s="122">
        <v>56.937545373882891</v>
      </c>
      <c r="Q210" s="122">
        <v>47.757955782256687</v>
      </c>
      <c r="R210" s="122">
        <v>61.151541319018506</v>
      </c>
      <c r="S210" s="122">
        <v>48.473228492624024</v>
      </c>
      <c r="T210" s="122">
        <v>72.813075729253882</v>
      </c>
      <c r="U210" s="122">
        <v>64.033820811018913</v>
      </c>
      <c r="V210" s="122">
        <v>68.050093259933149</v>
      </c>
      <c r="W210" s="122">
        <v>56.718849474769463</v>
      </c>
      <c r="DA210" s="130" t="s">
        <v>2717</v>
      </c>
    </row>
    <row r="211" spans="1:105" ht="12" customHeight="1" x14ac:dyDescent="0.25">
      <c r="A211" s="97" t="s">
        <v>124</v>
      </c>
      <c r="B211" s="98">
        <v>572.73223882633999</v>
      </c>
      <c r="C211" s="98">
        <v>543.51036121237712</v>
      </c>
      <c r="D211" s="98">
        <v>545.97067041274966</v>
      </c>
      <c r="E211" s="98">
        <v>468.38852969002176</v>
      </c>
      <c r="F211" s="98">
        <v>653.77944916349895</v>
      </c>
      <c r="G211" s="98">
        <v>570.94321929389571</v>
      </c>
      <c r="H211" s="98">
        <v>607.04542788287029</v>
      </c>
      <c r="I211" s="98">
        <v>507.46881433767078</v>
      </c>
      <c r="J211" s="98">
        <v>583.02696022329701</v>
      </c>
      <c r="K211" s="98">
        <v>567.5985745321583</v>
      </c>
      <c r="L211" s="98">
        <v>590.28569513144055</v>
      </c>
      <c r="M211" s="98">
        <v>639.00628300659093</v>
      </c>
      <c r="N211" s="98">
        <v>580.10745663965622</v>
      </c>
      <c r="O211" s="98">
        <v>512.14529690071788</v>
      </c>
      <c r="P211" s="98">
        <v>527.18672291082044</v>
      </c>
      <c r="Q211" s="98">
        <v>407.85847128335854</v>
      </c>
      <c r="R211" s="98">
        <v>532.92405377775242</v>
      </c>
      <c r="S211" s="98">
        <v>429.89430768584128</v>
      </c>
      <c r="T211" s="98">
        <v>599.78195985140951</v>
      </c>
      <c r="U211" s="98">
        <v>532.87751284234355</v>
      </c>
      <c r="V211" s="98">
        <v>572.14788384072426</v>
      </c>
      <c r="W211" s="98">
        <v>507.46948026987741</v>
      </c>
      <c r="DA211" s="63" t="s">
        <v>2718</v>
      </c>
    </row>
    <row r="212" spans="1:105" ht="12" customHeight="1" x14ac:dyDescent="0.25">
      <c r="A212" s="97" t="s">
        <v>123</v>
      </c>
      <c r="B212" s="98">
        <v>249.11005689355676</v>
      </c>
      <c r="C212" s="98">
        <v>223.16689253910431</v>
      </c>
      <c r="D212" s="98">
        <v>230.42618692833784</v>
      </c>
      <c r="E212" s="98">
        <v>197.36991157489126</v>
      </c>
      <c r="F212" s="98">
        <v>295.74400757772747</v>
      </c>
      <c r="G212" s="98">
        <v>254.65040671718856</v>
      </c>
      <c r="H212" s="98">
        <v>269.21589992234186</v>
      </c>
      <c r="I212" s="98">
        <v>249.80784754543453</v>
      </c>
      <c r="J212" s="98">
        <v>258.87577567694296</v>
      </c>
      <c r="K212" s="98">
        <v>255.18945843640992</v>
      </c>
      <c r="L212" s="98">
        <v>263.88965732557261</v>
      </c>
      <c r="M212" s="98">
        <v>297.31376306982742</v>
      </c>
      <c r="N212" s="98">
        <v>272.03473625395583</v>
      </c>
      <c r="O212" s="98">
        <v>252.40124536937338</v>
      </c>
      <c r="P212" s="98">
        <v>225.80339152011925</v>
      </c>
      <c r="Q212" s="98">
        <v>174.56769752373535</v>
      </c>
      <c r="R212" s="98">
        <v>230.42100565066465</v>
      </c>
      <c r="S212" s="98">
        <v>198.61676775735361</v>
      </c>
      <c r="T212" s="98">
        <v>255.5554085259682</v>
      </c>
      <c r="U212" s="98">
        <v>230.56862563406852</v>
      </c>
      <c r="V212" s="98">
        <v>234.46786970212534</v>
      </c>
      <c r="W212" s="98">
        <v>230.76543330246278</v>
      </c>
      <c r="DA212" s="63" t="s">
        <v>2719</v>
      </c>
    </row>
    <row r="213" spans="1:105" ht="12" customHeight="1" x14ac:dyDescent="0.25">
      <c r="A213" s="100" t="s">
        <v>50</v>
      </c>
      <c r="B213" s="101">
        <v>249.11005689355676</v>
      </c>
      <c r="C213" s="101">
        <v>223.16689253910431</v>
      </c>
      <c r="D213" s="101">
        <v>230.42618692833784</v>
      </c>
      <c r="E213" s="101">
        <v>197.36991157489126</v>
      </c>
      <c r="F213" s="101">
        <v>295.74400757772747</v>
      </c>
      <c r="G213" s="101">
        <v>254.65040671718856</v>
      </c>
      <c r="H213" s="101">
        <v>269.21589992234186</v>
      </c>
      <c r="I213" s="101">
        <v>249.80784754543453</v>
      </c>
      <c r="J213" s="101">
        <v>258.87577567694296</v>
      </c>
      <c r="K213" s="101">
        <v>255.18945843640992</v>
      </c>
      <c r="L213" s="101">
        <v>263.88965732557261</v>
      </c>
      <c r="M213" s="101">
        <v>297.31376306982742</v>
      </c>
      <c r="N213" s="101">
        <v>272.03473625395583</v>
      </c>
      <c r="O213" s="101">
        <v>252.40124536937338</v>
      </c>
      <c r="P213" s="101">
        <v>225.80339152011925</v>
      </c>
      <c r="Q213" s="101">
        <v>174.56769752373535</v>
      </c>
      <c r="R213" s="101">
        <v>230.42100565066465</v>
      </c>
      <c r="S213" s="101">
        <v>198.61676775735361</v>
      </c>
      <c r="T213" s="101">
        <v>255.5554085259682</v>
      </c>
      <c r="U213" s="101">
        <v>230.56862563406852</v>
      </c>
      <c r="V213" s="101">
        <v>234.46786970212534</v>
      </c>
      <c r="W213" s="101">
        <v>230.76543330246278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100.38881324715116</v>
      </c>
      <c r="C223" s="118">
        <f t="shared" si="93"/>
        <v>104.14851583817038</v>
      </c>
      <c r="D223" s="118">
        <f t="shared" si="93"/>
        <v>100.01115475943951</v>
      </c>
      <c r="E223" s="118">
        <f t="shared" si="93"/>
        <v>99.309378366463861</v>
      </c>
      <c r="F223" s="118">
        <f t="shared" si="93"/>
        <v>91.651546247655403</v>
      </c>
      <c r="G223" s="118">
        <f t="shared" si="93"/>
        <v>84.750492671996369</v>
      </c>
      <c r="H223" s="118">
        <f t="shared" si="93"/>
        <v>82.676138341995966</v>
      </c>
      <c r="I223" s="118">
        <f t="shared" si="93"/>
        <v>80.187170340782586</v>
      </c>
      <c r="J223" s="118">
        <f t="shared" si="93"/>
        <v>79.565084283752938</v>
      </c>
      <c r="K223" s="118">
        <f t="shared" si="93"/>
        <v>77.821925378248935</v>
      </c>
      <c r="L223" s="118">
        <f t="shared" si="93"/>
        <v>77.856643474859155</v>
      </c>
      <c r="M223" s="118">
        <f t="shared" si="93"/>
        <v>76.456759102253415</v>
      </c>
      <c r="N223" s="118">
        <f t="shared" si="93"/>
        <v>74.183508790694162</v>
      </c>
      <c r="O223" s="118">
        <f t="shared" si="93"/>
        <v>71.863073440502149</v>
      </c>
      <c r="P223" s="118">
        <f t="shared" si="93"/>
        <v>65.572434669288867</v>
      </c>
      <c r="Q223" s="118">
        <f t="shared" si="93"/>
        <v>63.153734835077827</v>
      </c>
      <c r="R223" s="118">
        <f t="shared" ref="R223:V223" si="94">R224+R226+R228+R237</f>
        <v>63.096777327154278</v>
      </c>
      <c r="S223" s="118">
        <f t="shared" si="94"/>
        <v>64.185965986099276</v>
      </c>
      <c r="T223" s="118">
        <f t="shared" si="94"/>
        <v>64.659693076532719</v>
      </c>
      <c r="U223" s="118">
        <f t="shared" si="94"/>
        <v>63.031485151285381</v>
      </c>
      <c r="V223" s="118">
        <f t="shared" si="94"/>
        <v>62.640812719194578</v>
      </c>
      <c r="W223" s="118">
        <f t="shared" ref="W223" si="95">W224+W226+W228+W237</f>
        <v>63.844653075843588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63.158665203067962</v>
      </c>
      <c r="C224" s="123">
        <f t="shared" si="96"/>
        <v>67.753057403578936</v>
      </c>
      <c r="D224" s="123">
        <f t="shared" si="96"/>
        <v>63.219223828385061</v>
      </c>
      <c r="E224" s="123">
        <f t="shared" si="96"/>
        <v>62.107796762319026</v>
      </c>
      <c r="F224" s="123">
        <f t="shared" si="96"/>
        <v>53.713600809221141</v>
      </c>
      <c r="G224" s="123">
        <f t="shared" si="96"/>
        <v>47.434255955421527</v>
      </c>
      <c r="H224" s="123">
        <f t="shared" si="96"/>
        <v>45.686419950847977</v>
      </c>
      <c r="I224" s="123">
        <f t="shared" si="96"/>
        <v>42.795675797452077</v>
      </c>
      <c r="J224" s="123">
        <f t="shared" si="96"/>
        <v>43.983210623293381</v>
      </c>
      <c r="K224" s="123">
        <f t="shared" si="96"/>
        <v>42.361726740892927</v>
      </c>
      <c r="L224" s="123">
        <f t="shared" si="96"/>
        <v>41.668525821512226</v>
      </c>
      <c r="M224" s="123">
        <f t="shared" si="96"/>
        <v>39.488538592312167</v>
      </c>
      <c r="N224" s="123">
        <f t="shared" si="96"/>
        <v>38.89833890202874</v>
      </c>
      <c r="O224" s="123">
        <f t="shared" si="96"/>
        <v>37.836105572943332</v>
      </c>
      <c r="P224" s="123">
        <f t="shared" si="96"/>
        <v>34.745353676327113</v>
      </c>
      <c r="Q224" s="123">
        <f t="shared" si="96"/>
        <v>33.294979716633648</v>
      </c>
      <c r="R224" s="123">
        <f t="shared" si="96"/>
        <v>32.691960240075638</v>
      </c>
      <c r="S224" s="123">
        <f t="shared" si="96"/>
        <v>32.301157929104541</v>
      </c>
      <c r="T224" s="123">
        <f t="shared" si="96"/>
        <v>31.538343358305859</v>
      </c>
      <c r="U224" s="123">
        <f t="shared" si="96"/>
        <v>31.437330369753294</v>
      </c>
      <c r="V224" s="123">
        <f t="shared" si="96"/>
        <v>31.501220965972298</v>
      </c>
      <c r="W224" s="123">
        <f t="shared" si="96"/>
        <v>31.610327313790695</v>
      </c>
      <c r="DA224" s="130" t="s">
        <v>2881</v>
      </c>
    </row>
    <row r="225" spans="1:105" ht="12" customHeight="1" x14ac:dyDescent="0.25">
      <c r="A225" s="97" t="s">
        <v>53</v>
      </c>
      <c r="B225" s="99">
        <v>63.158665203067962</v>
      </c>
      <c r="C225" s="99">
        <v>67.753057403578936</v>
      </c>
      <c r="D225" s="99">
        <v>63.219223828385061</v>
      </c>
      <c r="E225" s="99">
        <v>62.107796762319026</v>
      </c>
      <c r="F225" s="99">
        <v>53.713600809221141</v>
      </c>
      <c r="G225" s="99">
        <v>47.434255955421527</v>
      </c>
      <c r="H225" s="99">
        <v>45.686419950847977</v>
      </c>
      <c r="I225" s="99">
        <v>42.795675797452077</v>
      </c>
      <c r="J225" s="99">
        <v>43.983210623293381</v>
      </c>
      <c r="K225" s="99">
        <v>42.361726740892927</v>
      </c>
      <c r="L225" s="99">
        <v>41.668525821512226</v>
      </c>
      <c r="M225" s="99">
        <v>39.488538592312167</v>
      </c>
      <c r="N225" s="99">
        <v>38.89833890202874</v>
      </c>
      <c r="O225" s="99">
        <v>37.836105572943332</v>
      </c>
      <c r="P225" s="99">
        <v>34.745353676327113</v>
      </c>
      <c r="Q225" s="99">
        <v>33.294979716633648</v>
      </c>
      <c r="R225" s="99">
        <v>32.691960240075638</v>
      </c>
      <c r="S225" s="99">
        <v>32.301157929104541</v>
      </c>
      <c r="T225" s="99">
        <v>31.538343358305859</v>
      </c>
      <c r="U225" s="99">
        <v>31.437330369753294</v>
      </c>
      <c r="V225" s="99">
        <v>31.501220965972298</v>
      </c>
      <c r="W225" s="99">
        <v>31.610327313790695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1.6939885423501131</v>
      </c>
      <c r="C226" s="123">
        <f t="shared" si="97"/>
        <v>1.3905878532268086</v>
      </c>
      <c r="D226" s="123">
        <f t="shared" si="97"/>
        <v>1.1240452607787259</v>
      </c>
      <c r="E226" s="123">
        <f t="shared" si="97"/>
        <v>1.8566274192425336</v>
      </c>
      <c r="F226" s="123">
        <f t="shared" si="97"/>
        <v>0.93115791747533216</v>
      </c>
      <c r="G226" s="123">
        <f t="shared" si="97"/>
        <v>0.88812843000810693</v>
      </c>
      <c r="H226" s="123">
        <f t="shared" si="97"/>
        <v>1.1774017431521624</v>
      </c>
      <c r="I226" s="123">
        <f t="shared" si="97"/>
        <v>0.82896042250732194</v>
      </c>
      <c r="J226" s="123">
        <f t="shared" si="97"/>
        <v>0.91551702483638497</v>
      </c>
      <c r="K226" s="123">
        <f t="shared" si="97"/>
        <v>0.9323327443951811</v>
      </c>
      <c r="L226" s="123">
        <f t="shared" si="97"/>
        <v>1.0897932148165919</v>
      </c>
      <c r="M226" s="123">
        <f t="shared" si="97"/>
        <v>1.1535695649184146</v>
      </c>
      <c r="N226" s="123">
        <f t="shared" si="97"/>
        <v>1.1673659976302209</v>
      </c>
      <c r="O226" s="123">
        <f t="shared" si="97"/>
        <v>1.1564891459610738</v>
      </c>
      <c r="P226" s="123">
        <f t="shared" si="97"/>
        <v>1.0774656333661468</v>
      </c>
      <c r="Q226" s="123">
        <f t="shared" si="97"/>
        <v>1.1229400653096655</v>
      </c>
      <c r="R226" s="123">
        <f t="shared" si="97"/>
        <v>1.2768763260804565</v>
      </c>
      <c r="S226" s="123">
        <f t="shared" si="97"/>
        <v>1.3700865279416006</v>
      </c>
      <c r="T226" s="123">
        <f t="shared" si="97"/>
        <v>1.2863182939707136</v>
      </c>
      <c r="U226" s="123">
        <f t="shared" si="97"/>
        <v>1.3169963262738378</v>
      </c>
      <c r="V226" s="123">
        <f t="shared" si="97"/>
        <v>1.3197176212168622</v>
      </c>
      <c r="W226" s="123">
        <f t="shared" si="97"/>
        <v>1.4163525128772712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1.6939885423501131</v>
      </c>
      <c r="C227" s="99">
        <f>RES_hhdet_fecs!C147</f>
        <v>1.3905878532268086</v>
      </c>
      <c r="D227" s="99">
        <f>RES_hhdet_fecs!D147</f>
        <v>1.1240452607787259</v>
      </c>
      <c r="E227" s="99">
        <f>RES_hhdet_fecs!E147</f>
        <v>1.8566274192425336</v>
      </c>
      <c r="F227" s="99">
        <f>RES_hhdet_fecs!F147</f>
        <v>0.93115791747533216</v>
      </c>
      <c r="G227" s="99">
        <f>RES_hhdet_fecs!G147</f>
        <v>0.88812843000810693</v>
      </c>
      <c r="H227" s="99">
        <f>RES_hhdet_fecs!H147</f>
        <v>1.1774017431521624</v>
      </c>
      <c r="I227" s="99">
        <f>RES_hhdet_fecs!I147</f>
        <v>0.82896042250732194</v>
      </c>
      <c r="J227" s="99">
        <f>RES_hhdet_fecs!J147</f>
        <v>0.91551702483638497</v>
      </c>
      <c r="K227" s="99">
        <f>RES_hhdet_fecs!K147</f>
        <v>0.9323327443951811</v>
      </c>
      <c r="L227" s="99">
        <f>RES_hhdet_fecs!L147</f>
        <v>1.0897932148165919</v>
      </c>
      <c r="M227" s="99">
        <f>RES_hhdet_fecs!M147</f>
        <v>1.1535695649184146</v>
      </c>
      <c r="N227" s="99">
        <f>RES_hhdet_fecs!N147</f>
        <v>1.1673659976302209</v>
      </c>
      <c r="O227" s="99">
        <f>RES_hhdet_fecs!O147</f>
        <v>1.1564891459610738</v>
      </c>
      <c r="P227" s="99">
        <f>RES_hhdet_fecs!P147</f>
        <v>1.0774656333661468</v>
      </c>
      <c r="Q227" s="99">
        <f>RES_hhdet_fecs!Q147</f>
        <v>1.1229400653096655</v>
      </c>
      <c r="R227" s="99">
        <f>RES_hhdet_fecs!R147</f>
        <v>1.2768763260804565</v>
      </c>
      <c r="S227" s="99">
        <f>RES_hhdet_fecs!S147</f>
        <v>1.3700865279416006</v>
      </c>
      <c r="T227" s="99">
        <f>RES_hhdet_fecs!T147</f>
        <v>1.2863182939707136</v>
      </c>
      <c r="U227" s="99">
        <f>RES_hhdet_fecs!U147</f>
        <v>1.3169963262738378</v>
      </c>
      <c r="V227" s="99">
        <f>RES_hhdet_fecs!V147</f>
        <v>1.3197176212168622</v>
      </c>
      <c r="W227" s="99">
        <f>RES_hhdet_fecs!W147</f>
        <v>1.4163525128772712</v>
      </c>
      <c r="DA227" s="63" t="s">
        <v>2884</v>
      </c>
    </row>
    <row r="228" spans="1:105" ht="12" customHeight="1" x14ac:dyDescent="0.25">
      <c r="A228" s="121" t="s">
        <v>55</v>
      </c>
      <c r="B228" s="123">
        <v>25.793997598715251</v>
      </c>
      <c r="C228" s="123">
        <v>24.998759619107968</v>
      </c>
      <c r="D228" s="123">
        <v>25.477332941263811</v>
      </c>
      <c r="E228" s="123">
        <v>24.992088239298006</v>
      </c>
      <c r="F228" s="123">
        <v>26.410891143736237</v>
      </c>
      <c r="G228" s="123">
        <v>25.670380109500801</v>
      </c>
      <c r="H228" s="123">
        <v>25.275741520711549</v>
      </c>
      <c r="I228" s="123">
        <v>26.618851242420217</v>
      </c>
      <c r="J228" s="123">
        <v>25.139132097150132</v>
      </c>
      <c r="K228" s="123">
        <v>25.087637722451962</v>
      </c>
      <c r="L228" s="123">
        <v>25.498648944610352</v>
      </c>
      <c r="M228" s="123">
        <v>27.094730216201395</v>
      </c>
      <c r="N228" s="123">
        <v>25.382206825764928</v>
      </c>
      <c r="O228" s="123">
        <v>24.283723309520909</v>
      </c>
      <c r="P228" s="123">
        <v>21.675521927910221</v>
      </c>
      <c r="Q228" s="123">
        <v>21.136336712826704</v>
      </c>
      <c r="R228" s="123">
        <v>21.843854615370802</v>
      </c>
      <c r="S228" s="123">
        <v>22.749063748065605</v>
      </c>
      <c r="T228" s="123">
        <v>24.506336926719392</v>
      </c>
      <c r="U228" s="123">
        <v>23.050366288446082</v>
      </c>
      <c r="V228" s="123">
        <v>22.874654435689887</v>
      </c>
      <c r="W228" s="123">
        <v>23.641658788577473</v>
      </c>
      <c r="DA228" s="130" t="s">
        <v>2885</v>
      </c>
    </row>
    <row r="229" spans="1:105" ht="12" customHeight="1" x14ac:dyDescent="0.25">
      <c r="A229" s="97" t="s">
        <v>124</v>
      </c>
      <c r="B229" s="99">
        <v>30.239012361561372</v>
      </c>
      <c r="C229" s="99">
        <v>28.525525817608617</v>
      </c>
      <c r="D229" s="99">
        <v>28.559724145080793</v>
      </c>
      <c r="E229" s="99">
        <v>24.403403453048099</v>
      </c>
      <c r="F229" s="99">
        <v>33.880194632399011</v>
      </c>
      <c r="G229" s="99">
        <v>29.455793305985488</v>
      </c>
      <c r="H229" s="99">
        <v>31.345612604952791</v>
      </c>
      <c r="I229" s="99">
        <v>26.206300145096993</v>
      </c>
      <c r="J229" s="99">
        <v>30.260489241847402</v>
      </c>
      <c r="K229" s="99">
        <v>29.369652757366573</v>
      </c>
      <c r="L229" s="99">
        <v>30.341111511341609</v>
      </c>
      <c r="M229" s="99">
        <v>32.553417800519981</v>
      </c>
      <c r="N229" s="99">
        <v>29.259725538358012</v>
      </c>
      <c r="O229" s="99">
        <v>25.569319116635629</v>
      </c>
      <c r="P229" s="99">
        <v>25.999218831214993</v>
      </c>
      <c r="Q229" s="99">
        <v>19.83752111148317</v>
      </c>
      <c r="R229" s="99">
        <v>25.897937089968348</v>
      </c>
      <c r="S229" s="99">
        <v>20.915517428308451</v>
      </c>
      <c r="T229" s="99">
        <v>29.147074646825178</v>
      </c>
      <c r="U229" s="99">
        <v>25.767452531157236</v>
      </c>
      <c r="V229" s="99">
        <v>27.391997960420763</v>
      </c>
      <c r="W229" s="99">
        <v>24.118949818741498</v>
      </c>
      <c r="DA229" s="63" t="s">
        <v>2886</v>
      </c>
    </row>
    <row r="230" spans="1:105" ht="12" customHeight="1" x14ac:dyDescent="0.25">
      <c r="A230" s="97" t="s">
        <v>123</v>
      </c>
      <c r="B230" s="99">
        <v>24.588000592995485</v>
      </c>
      <c r="C230" s="99">
        <v>22.993602715133985</v>
      </c>
      <c r="D230" s="99">
        <v>23.177784244024551</v>
      </c>
      <c r="E230" s="99">
        <v>19.877385570861978</v>
      </c>
      <c r="F230" s="99">
        <v>28.002801707545622</v>
      </c>
      <c r="G230" s="99">
        <v>24.391014383580885</v>
      </c>
      <c r="H230" s="99">
        <v>26.015331669255751</v>
      </c>
      <c r="I230" s="99">
        <v>22.203294874508035</v>
      </c>
      <c r="J230" s="99">
        <v>25.180335144902944</v>
      </c>
      <c r="K230" s="99">
        <v>24.538995984153658</v>
      </c>
      <c r="L230" s="99">
        <v>25.388079103096871</v>
      </c>
      <c r="M230" s="99">
        <v>27.481621591051983</v>
      </c>
      <c r="N230" s="99">
        <v>24.83032219983868</v>
      </c>
      <c r="O230" s="99">
        <v>22.065667447281484</v>
      </c>
      <c r="P230" s="99">
        <v>21.957213665694777</v>
      </c>
      <c r="Q230" s="99">
        <v>17.078195291702265</v>
      </c>
      <c r="R230" s="99">
        <v>22.388898414738325</v>
      </c>
      <c r="S230" s="99">
        <v>18.473395547718624</v>
      </c>
      <c r="T230" s="99">
        <v>25.815317196601985</v>
      </c>
      <c r="U230" s="99">
        <v>23.110224491084605</v>
      </c>
      <c r="V230" s="99">
        <v>24.657137740143867</v>
      </c>
      <c r="W230" s="99">
        <v>22.104764822527311</v>
      </c>
      <c r="DA230" s="63" t="s">
        <v>2887</v>
      </c>
    </row>
    <row r="231" spans="1:105" ht="12" customHeight="1" x14ac:dyDescent="0.25">
      <c r="A231" s="100" t="s">
        <v>50</v>
      </c>
      <c r="B231" s="102">
        <v>13.152467382017894</v>
      </c>
      <c r="C231" s="102">
        <v>11.712661632723142</v>
      </c>
      <c r="D231" s="102">
        <v>12.05359315272565</v>
      </c>
      <c r="E231" s="102">
        <v>10.283124535184593</v>
      </c>
      <c r="F231" s="102">
        <v>15.326062253745302</v>
      </c>
      <c r="G231" s="102">
        <v>13.137785846416202</v>
      </c>
      <c r="H231" s="102">
        <v>13.901327509360184</v>
      </c>
      <c r="I231" s="102">
        <v>12.900377809266145</v>
      </c>
      <c r="J231" s="102">
        <v>13.436269948557362</v>
      </c>
      <c r="K231" s="102">
        <v>13.20444785788157</v>
      </c>
      <c r="L231" s="102">
        <v>13.564119181004459</v>
      </c>
      <c r="M231" s="102">
        <v>15.146297312630759</v>
      </c>
      <c r="N231" s="102">
        <v>13.72101259617947</v>
      </c>
      <c r="O231" s="102">
        <v>12.601361424855275</v>
      </c>
      <c r="P231" s="102">
        <v>11.135924965157347</v>
      </c>
      <c r="Q231" s="102">
        <v>8.4906668092819988</v>
      </c>
      <c r="R231" s="102">
        <v>11.197521797424399</v>
      </c>
      <c r="S231" s="102">
        <v>9.6632413905303753</v>
      </c>
      <c r="T231" s="102">
        <v>12.419000682434074</v>
      </c>
      <c r="U231" s="102">
        <v>11.149215294355592</v>
      </c>
      <c r="V231" s="102">
        <v>11.225320568436711</v>
      </c>
      <c r="W231" s="102">
        <v>10.967792393667256</v>
      </c>
      <c r="DA231" s="131" t="s">
        <v>2888</v>
      </c>
    </row>
    <row r="232" spans="1:105" ht="12" customHeight="1" x14ac:dyDescent="0.25">
      <c r="A232" s="103" t="s">
        <v>52</v>
      </c>
      <c r="B232" s="105">
        <v>11.435533210977592</v>
      </c>
      <c r="C232" s="105">
        <v>11.280941082410843</v>
      </c>
      <c r="D232" s="105">
        <v>11.124191091298902</v>
      </c>
      <c r="E232" s="105">
        <v>9.5942610356773859</v>
      </c>
      <c r="F232" s="105">
        <v>12.676739453800312</v>
      </c>
      <c r="G232" s="105">
        <v>11.253228537164684</v>
      </c>
      <c r="H232" s="105">
        <v>12.114004159895561</v>
      </c>
      <c r="I232" s="105">
        <v>9.3029170652418927</v>
      </c>
      <c r="J232" s="105">
        <v>11.744065196345579</v>
      </c>
      <c r="K232" s="105">
        <v>11.334548126272091</v>
      </c>
      <c r="L232" s="105">
        <v>11.823959922092415</v>
      </c>
      <c r="M232" s="105">
        <v>12.335324278421224</v>
      </c>
      <c r="N232" s="105">
        <v>11.109309603659204</v>
      </c>
      <c r="O232" s="105">
        <v>9.4643060224262072</v>
      </c>
      <c r="P232" s="105">
        <v>10.821288700537428</v>
      </c>
      <c r="Q232" s="105">
        <v>8.5875284824202662</v>
      </c>
      <c r="R232" s="105">
        <v>11.191376617313921</v>
      </c>
      <c r="S232" s="105">
        <v>8.8101541571882489</v>
      </c>
      <c r="T232" s="105">
        <v>13.396316514167909</v>
      </c>
      <c r="U232" s="105">
        <v>11.961009196729009</v>
      </c>
      <c r="V232" s="105">
        <v>13.431817171707156</v>
      </c>
      <c r="W232" s="105">
        <v>11.13697242886005</v>
      </c>
      <c r="DA232" s="132" t="s">
        <v>2889</v>
      </c>
    </row>
    <row r="233" spans="1:105" ht="12" customHeight="1" x14ac:dyDescent="0.25">
      <c r="A233" s="106" t="s">
        <v>122</v>
      </c>
      <c r="B233" s="102">
        <v>25.439838789073654</v>
      </c>
      <c r="C233" s="102">
        <v>25.156918488480077</v>
      </c>
      <c r="D233" s="102">
        <v>26.038499209519305</v>
      </c>
      <c r="E233" s="102">
        <v>26.365018048007531</v>
      </c>
      <c r="F233" s="102">
        <v>26.627401362819512</v>
      </c>
      <c r="G233" s="102">
        <v>26.443622070954998</v>
      </c>
      <c r="H233" s="102">
        <v>25.874498396317193</v>
      </c>
      <c r="I233" s="102">
        <v>28.159630923592182</v>
      </c>
      <c r="J233" s="102">
        <v>26.209398125678721</v>
      </c>
      <c r="K233" s="102">
        <v>26.451267559555525</v>
      </c>
      <c r="L233" s="102">
        <v>26.770043587852289</v>
      </c>
      <c r="M233" s="102">
        <v>28.488751306282833</v>
      </c>
      <c r="N233" s="102">
        <v>26.829751629589325</v>
      </c>
      <c r="O233" s="102">
        <v>25.954947427529238</v>
      </c>
      <c r="P233" s="102">
        <v>23.152625860429083</v>
      </c>
      <c r="Q233" s="102">
        <v>23.535620199597357</v>
      </c>
      <c r="R233" s="102">
        <v>23.499053058676726</v>
      </c>
      <c r="S233" s="102">
        <v>25.03318769193352</v>
      </c>
      <c r="T233" s="102">
        <v>25.90554747412963</v>
      </c>
      <c r="U233" s="102">
        <v>24.509864455710677</v>
      </c>
      <c r="V233" s="102">
        <v>23.920486991202917</v>
      </c>
      <c r="W233" s="102">
        <v>25.303122082573275</v>
      </c>
      <c r="DA233" s="131" t="s">
        <v>2890</v>
      </c>
    </row>
    <row r="234" spans="1:105" ht="12" customHeight="1" x14ac:dyDescent="0.25">
      <c r="A234" s="107" t="s">
        <v>121</v>
      </c>
      <c r="B234" s="105">
        <v>21.84364021890589</v>
      </c>
      <c r="C234" s="105">
        <v>21.481785356446441</v>
      </c>
      <c r="D234" s="105">
        <v>22.415653494007692</v>
      </c>
      <c r="E234" s="105">
        <v>22.758489275860661</v>
      </c>
      <c r="F234" s="105">
        <v>23.255558630965577</v>
      </c>
      <c r="G234" s="105">
        <v>23.126106533998382</v>
      </c>
      <c r="H234" s="105">
        <v>22.668571215085638</v>
      </c>
      <c r="I234" s="105">
        <v>24.996577833442373</v>
      </c>
      <c r="J234" s="105">
        <v>23.003071504463762</v>
      </c>
      <c r="K234" s="105">
        <v>23.262804247581194</v>
      </c>
      <c r="L234" s="105">
        <v>23.569553698172935</v>
      </c>
      <c r="M234" s="105">
        <v>25.21699410946939</v>
      </c>
      <c r="N234" s="105">
        <v>23.815290768155553</v>
      </c>
      <c r="O234" s="105">
        <v>23.175439175772354</v>
      </c>
      <c r="P234" s="105">
        <v>20.333350393295099</v>
      </c>
      <c r="Q234" s="105">
        <v>20.617398342832455</v>
      </c>
      <c r="R234" s="105">
        <v>20.725024007935183</v>
      </c>
      <c r="S234" s="105">
        <v>22.439195060748979</v>
      </c>
      <c r="T234" s="105">
        <v>23.330953461379213</v>
      </c>
      <c r="U234" s="105">
        <v>22.233900639904483</v>
      </c>
      <c r="V234" s="105">
        <v>21.815369988054915</v>
      </c>
      <c r="W234" s="105">
        <v>23.203358337697921</v>
      </c>
      <c r="DA234" s="132" t="s">
        <v>2891</v>
      </c>
    </row>
    <row r="235" spans="1:105" ht="12" customHeight="1" x14ac:dyDescent="0.25">
      <c r="A235" s="108" t="s">
        <v>53</v>
      </c>
      <c r="B235" s="99">
        <v>11.066302989314563</v>
      </c>
      <c r="C235" s="99">
        <v>10.306786696864767</v>
      </c>
      <c r="D235" s="99">
        <v>10.991342346140236</v>
      </c>
      <c r="E235" s="99">
        <v>11.124252895336754</v>
      </c>
      <c r="F235" s="99">
        <v>12.047444205242334</v>
      </c>
      <c r="G235" s="99">
        <v>11.790530516518912</v>
      </c>
      <c r="H235" s="99">
        <v>11.445161286246627</v>
      </c>
      <c r="I235" s="99">
        <v>13.858114694948295</v>
      </c>
      <c r="J235" s="99">
        <v>11.623003464073738</v>
      </c>
      <c r="K235" s="99">
        <v>11.894469590640888</v>
      </c>
      <c r="L235" s="99">
        <v>11.953909873356617</v>
      </c>
      <c r="M235" s="99">
        <v>13.297748643737137</v>
      </c>
      <c r="N235" s="99">
        <v>12.590089889393695</v>
      </c>
      <c r="O235" s="99">
        <v>12.724517924319928</v>
      </c>
      <c r="P235" s="99">
        <v>9.9318704077205204</v>
      </c>
      <c r="Q235" s="99">
        <v>9.9867373676121929</v>
      </c>
      <c r="R235" s="99">
        <v>10.119431322549893</v>
      </c>
      <c r="S235" s="99">
        <v>11.570815475361936</v>
      </c>
      <c r="T235" s="99">
        <v>11.060026011317456</v>
      </c>
      <c r="U235" s="99">
        <v>10.574345508381732</v>
      </c>
      <c r="V235" s="99">
        <v>9.716253873598216</v>
      </c>
      <c r="W235" s="99">
        <v>11.319888630937815</v>
      </c>
      <c r="DA235" s="63" t="s">
        <v>2892</v>
      </c>
    </row>
    <row r="236" spans="1:105" ht="12" customHeight="1" x14ac:dyDescent="0.25">
      <c r="A236" s="108" t="s">
        <v>52</v>
      </c>
      <c r="B236" s="99">
        <v>10.777337229591328</v>
      </c>
      <c r="C236" s="99">
        <v>11.174998659581673</v>
      </c>
      <c r="D236" s="99">
        <v>11.424311147867455</v>
      </c>
      <c r="E236" s="99">
        <v>11.634236380523909</v>
      </c>
      <c r="F236" s="99">
        <v>11.208114425723245</v>
      </c>
      <c r="G236" s="99">
        <v>11.335576017479466</v>
      </c>
      <c r="H236" s="99">
        <v>11.223409928839006</v>
      </c>
      <c r="I236" s="99">
        <v>11.138463138494078</v>
      </c>
      <c r="J236" s="99">
        <v>11.380068040390023</v>
      </c>
      <c r="K236" s="99">
        <v>11.368334656940311</v>
      </c>
      <c r="L236" s="99">
        <v>11.615643824816319</v>
      </c>
      <c r="M236" s="99">
        <v>11.919245465732249</v>
      </c>
      <c r="N236" s="99">
        <v>11.225200878761857</v>
      </c>
      <c r="O236" s="99">
        <v>10.450921251452428</v>
      </c>
      <c r="P236" s="99">
        <v>10.401479985574579</v>
      </c>
      <c r="Q236" s="99">
        <v>10.630660975220264</v>
      </c>
      <c r="R236" s="99">
        <v>10.605592685385284</v>
      </c>
      <c r="S236" s="99">
        <v>10.868379585387043</v>
      </c>
      <c r="T236" s="99">
        <v>12.270927450061754</v>
      </c>
      <c r="U236" s="99">
        <v>11.659555131522751</v>
      </c>
      <c r="V236" s="99">
        <v>12.099116114456701</v>
      </c>
      <c r="W236" s="99">
        <v>11.883469706760103</v>
      </c>
      <c r="DA236" s="63" t="s">
        <v>2893</v>
      </c>
    </row>
    <row r="237" spans="1:105" ht="12" customHeight="1" x14ac:dyDescent="0.25">
      <c r="A237" s="121" t="s">
        <v>54</v>
      </c>
      <c r="B237" s="123">
        <v>9.7421619030178359</v>
      </c>
      <c r="C237" s="123">
        <v>10.006110962256676</v>
      </c>
      <c r="D237" s="123">
        <v>10.190552729011911</v>
      </c>
      <c r="E237" s="123">
        <v>10.352865945604293</v>
      </c>
      <c r="F237" s="123">
        <v>10.59589637722269</v>
      </c>
      <c r="G237" s="123">
        <v>10.757728177065935</v>
      </c>
      <c r="H237" s="123">
        <v>10.53657512728428</v>
      </c>
      <c r="I237" s="123">
        <v>9.9436828784029601</v>
      </c>
      <c r="J237" s="123">
        <v>9.5272245384730496</v>
      </c>
      <c r="K237" s="123">
        <v>9.4402281705088615</v>
      </c>
      <c r="L237" s="123">
        <v>9.5996754939199729</v>
      </c>
      <c r="M237" s="123">
        <v>8.7199207288214406</v>
      </c>
      <c r="N237" s="123">
        <v>8.7355970652702659</v>
      </c>
      <c r="O237" s="123">
        <v>8.5867554120768386</v>
      </c>
      <c r="P237" s="123">
        <v>8.0740934316853821</v>
      </c>
      <c r="Q237" s="123">
        <v>7.5994783403078099</v>
      </c>
      <c r="R237" s="123">
        <v>7.2840861456273842</v>
      </c>
      <c r="S237" s="123">
        <v>7.7656577809875253</v>
      </c>
      <c r="T237" s="123">
        <v>7.3286944975367501</v>
      </c>
      <c r="U237" s="123">
        <v>7.2267921668121637</v>
      </c>
      <c r="V237" s="123">
        <v>6.9452196963155277</v>
      </c>
      <c r="W237" s="123">
        <v>7.1763144605981513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9.7421619030178359</v>
      </c>
      <c r="C239" s="110">
        <v>10.006110962256676</v>
      </c>
      <c r="D239" s="110">
        <v>10.190552729011911</v>
      </c>
      <c r="E239" s="110">
        <v>10.352865945604293</v>
      </c>
      <c r="F239" s="110">
        <v>10.59589637722269</v>
      </c>
      <c r="G239" s="110">
        <v>10.757728177065935</v>
      </c>
      <c r="H239" s="110">
        <v>10.53657512728428</v>
      </c>
      <c r="I239" s="110">
        <v>9.9436828784029601</v>
      </c>
      <c r="J239" s="110">
        <v>9.5272245384730496</v>
      </c>
      <c r="K239" s="110">
        <v>9.4402281705088615</v>
      </c>
      <c r="L239" s="110">
        <v>9.5996754939199729</v>
      </c>
      <c r="M239" s="110">
        <v>8.7199207288214406</v>
      </c>
      <c r="N239" s="110">
        <v>8.7355970652702659</v>
      </c>
      <c r="O239" s="110">
        <v>8.5867554120768386</v>
      </c>
      <c r="P239" s="110">
        <v>8.0740934316853821</v>
      </c>
      <c r="Q239" s="110">
        <v>7.5994783403078099</v>
      </c>
      <c r="R239" s="110">
        <v>7.2840861456273842</v>
      </c>
      <c r="S239" s="110">
        <v>7.7656577809875253</v>
      </c>
      <c r="T239" s="110">
        <v>7.3286944975367501</v>
      </c>
      <c r="U239" s="110">
        <v>7.2267921668121637</v>
      </c>
      <c r="V239" s="110">
        <v>6.9452196963155277</v>
      </c>
      <c r="W239" s="110">
        <v>7.1763144605981513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126.26939509182895</v>
      </c>
      <c r="C241" s="118">
        <f t="shared" si="98"/>
        <v>139.90988541089791</v>
      </c>
      <c r="D241" s="118">
        <f t="shared" si="98"/>
        <v>140.46159058933739</v>
      </c>
      <c r="E241" s="118">
        <f t="shared" si="98"/>
        <v>145.75416270526748</v>
      </c>
      <c r="F241" s="118">
        <f t="shared" si="98"/>
        <v>133.07663190793494</v>
      </c>
      <c r="G241" s="118">
        <f t="shared" si="98"/>
        <v>124.36723738929577</v>
      </c>
      <c r="H241" s="118">
        <f t="shared" si="98"/>
        <v>125.16277204568223</v>
      </c>
      <c r="I241" s="118">
        <f t="shared" si="98"/>
        <v>123.50793593396794</v>
      </c>
      <c r="J241" s="118">
        <f t="shared" si="98"/>
        <v>128.20861402630811</v>
      </c>
      <c r="K241" s="118">
        <f t="shared" si="98"/>
        <v>128.54995866777296</v>
      </c>
      <c r="L241" s="118">
        <f t="shared" si="98"/>
        <v>131.12792131743686</v>
      </c>
      <c r="M241" s="118">
        <f t="shared" si="98"/>
        <v>130.47932073731363</v>
      </c>
      <c r="N241" s="118">
        <f t="shared" si="98"/>
        <v>130.97774535614312</v>
      </c>
      <c r="O241" s="118">
        <f t="shared" si="98"/>
        <v>130.62239766297412</v>
      </c>
      <c r="P241" s="118">
        <f t="shared" si="98"/>
        <v>123.08620341436375</v>
      </c>
      <c r="Q241" s="118">
        <f t="shared" si="98"/>
        <v>121.32269490027417</v>
      </c>
      <c r="R241" s="118">
        <f t="shared" ref="R241:V241" si="99">R242+R244+R246+R255</f>
        <v>123.11394948582689</v>
      </c>
      <c r="S241" s="118">
        <f t="shared" si="99"/>
        <v>126.34123185002395</v>
      </c>
      <c r="T241" s="118">
        <f t="shared" si="99"/>
        <v>127.75097122338467</v>
      </c>
      <c r="U241" s="118">
        <f t="shared" si="99"/>
        <v>128.63889361440064</v>
      </c>
      <c r="V241" s="118">
        <f t="shared" si="99"/>
        <v>130.82679814697792</v>
      </c>
      <c r="W241" s="118">
        <f t="shared" ref="W241" si="100">W242+W244+W246+W255</f>
        <v>134.66548989023303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96.319485821359947</v>
      </c>
      <c r="C242" s="123">
        <f t="shared" si="101"/>
        <v>110.41198034646969</v>
      </c>
      <c r="D242" s="123">
        <f t="shared" si="101"/>
        <v>110.44978967192272</v>
      </c>
      <c r="E242" s="123">
        <f t="shared" si="101"/>
        <v>113.8243864758234</v>
      </c>
      <c r="F242" s="123">
        <f t="shared" si="101"/>
        <v>101.82128528980468</v>
      </c>
      <c r="G242" s="123">
        <f t="shared" si="101"/>
        <v>93.324077321305651</v>
      </c>
      <c r="H242" s="123">
        <f t="shared" si="101"/>
        <v>93.531749963934914</v>
      </c>
      <c r="I242" s="123">
        <f t="shared" si="101"/>
        <v>91.857139650637663</v>
      </c>
      <c r="J242" s="123">
        <f t="shared" si="101"/>
        <v>97.632815373375351</v>
      </c>
      <c r="K242" s="123">
        <f t="shared" si="101"/>
        <v>97.745880539459094</v>
      </c>
      <c r="L242" s="123">
        <f t="shared" si="101"/>
        <v>99.28021967073272</v>
      </c>
      <c r="M242" s="123">
        <f t="shared" si="101"/>
        <v>97.585863325438865</v>
      </c>
      <c r="N242" s="123">
        <f t="shared" si="101"/>
        <v>99.218056389541928</v>
      </c>
      <c r="O242" s="123">
        <f t="shared" si="101"/>
        <v>99.652079191408944</v>
      </c>
      <c r="P242" s="123">
        <f t="shared" si="101"/>
        <v>94.513108900479679</v>
      </c>
      <c r="Q242" s="123">
        <f t="shared" si="101"/>
        <v>92.949377397244902</v>
      </c>
      <c r="R242" s="123">
        <f t="shared" si="101"/>
        <v>93.525008573937015</v>
      </c>
      <c r="S242" s="123">
        <f t="shared" si="101"/>
        <v>94.870809572437821</v>
      </c>
      <c r="T242" s="123">
        <f t="shared" si="101"/>
        <v>95.023866403158678</v>
      </c>
      <c r="U242" s="123">
        <f t="shared" si="101"/>
        <v>96.797508294853174</v>
      </c>
      <c r="V242" s="123">
        <f t="shared" si="101"/>
        <v>99.011109811513464</v>
      </c>
      <c r="W242" s="123">
        <f t="shared" si="101"/>
        <v>101.279681069042</v>
      </c>
      <c r="DA242" s="130" t="s">
        <v>3049</v>
      </c>
    </row>
    <row r="243" spans="1:105" ht="12" customHeight="1" x14ac:dyDescent="0.25">
      <c r="A243" s="97" t="s">
        <v>53</v>
      </c>
      <c r="B243" s="99">
        <v>96.319485821359947</v>
      </c>
      <c r="C243" s="99">
        <v>110.41198034646969</v>
      </c>
      <c r="D243" s="99">
        <v>110.44978967192272</v>
      </c>
      <c r="E243" s="99">
        <v>113.8243864758234</v>
      </c>
      <c r="F243" s="99">
        <v>101.82128528980468</v>
      </c>
      <c r="G243" s="99">
        <v>93.324077321305651</v>
      </c>
      <c r="H243" s="99">
        <v>93.531749963934914</v>
      </c>
      <c r="I243" s="99">
        <v>91.857139650637663</v>
      </c>
      <c r="J243" s="99">
        <v>97.632815373375351</v>
      </c>
      <c r="K243" s="99">
        <v>97.745880539459094</v>
      </c>
      <c r="L243" s="99">
        <v>99.28021967073272</v>
      </c>
      <c r="M243" s="99">
        <v>97.585863325438865</v>
      </c>
      <c r="N243" s="99">
        <v>99.218056389541928</v>
      </c>
      <c r="O243" s="99">
        <v>99.652079191408944</v>
      </c>
      <c r="P243" s="99">
        <v>94.513108900479679</v>
      </c>
      <c r="Q243" s="99">
        <v>92.949377397244902</v>
      </c>
      <c r="R243" s="99">
        <v>93.525008573937015</v>
      </c>
      <c r="S243" s="99">
        <v>94.870809572437821</v>
      </c>
      <c r="T243" s="99">
        <v>95.023866403158678</v>
      </c>
      <c r="U243" s="99">
        <v>96.797508294853174</v>
      </c>
      <c r="V243" s="99">
        <v>99.011109811513464</v>
      </c>
      <c r="W243" s="99">
        <v>101.279681069042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3.2602581659276657</v>
      </c>
      <c r="C244" s="123">
        <f t="shared" si="102"/>
        <v>2.7716542088169489</v>
      </c>
      <c r="D244" s="123">
        <f t="shared" si="102"/>
        <v>2.3501348843226491</v>
      </c>
      <c r="E244" s="123">
        <f t="shared" si="102"/>
        <v>4.1175809273399597</v>
      </c>
      <c r="F244" s="123">
        <f t="shared" si="102"/>
        <v>2.1895799679505377</v>
      </c>
      <c r="G244" s="123">
        <f t="shared" si="102"/>
        <v>2.2075180291379155</v>
      </c>
      <c r="H244" s="123">
        <f t="shared" si="102"/>
        <v>3.10671314883934</v>
      </c>
      <c r="I244" s="123">
        <f t="shared" si="102"/>
        <v>2.2788916251315379</v>
      </c>
      <c r="J244" s="123">
        <f t="shared" si="102"/>
        <v>2.5874349825792913</v>
      </c>
      <c r="K244" s="123">
        <f t="shared" si="102"/>
        <v>2.7187245868588246</v>
      </c>
      <c r="L244" s="123">
        <f t="shared" si="102"/>
        <v>3.2726370070857409</v>
      </c>
      <c r="M244" s="123">
        <f t="shared" si="102"/>
        <v>3.5752523691831195</v>
      </c>
      <c r="N244" s="123">
        <f t="shared" si="102"/>
        <v>3.7333914167308029</v>
      </c>
      <c r="O244" s="123">
        <f t="shared" si="102"/>
        <v>3.8256606655227468</v>
      </c>
      <c r="P244" s="123">
        <f t="shared" si="102"/>
        <v>3.6929938590235576</v>
      </c>
      <c r="Q244" s="123">
        <f t="shared" si="102"/>
        <v>4.021044056297467</v>
      </c>
      <c r="R244" s="123">
        <f t="shared" si="102"/>
        <v>4.742064502406425</v>
      </c>
      <c r="S244" s="123">
        <f t="shared" si="102"/>
        <v>5.2338694317431784</v>
      </c>
      <c r="T244" s="123">
        <f t="shared" si="102"/>
        <v>5.0316961635609116</v>
      </c>
      <c r="U244" s="123">
        <f t="shared" si="102"/>
        <v>5.2660559478201376</v>
      </c>
      <c r="V244" s="123">
        <f t="shared" si="102"/>
        <v>5.3866494657157125</v>
      </c>
      <c r="W244" s="123">
        <f t="shared" si="102"/>
        <v>5.8832491267766356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3.2602581659276657</v>
      </c>
      <c r="C245" s="99">
        <f>RES_hhdet_tess!C147</f>
        <v>2.7716542088169489</v>
      </c>
      <c r="D245" s="99">
        <f>RES_hhdet_tess!D147</f>
        <v>2.3501348843226491</v>
      </c>
      <c r="E245" s="99">
        <f>RES_hhdet_tess!E147</f>
        <v>4.1175809273399597</v>
      </c>
      <c r="F245" s="99">
        <f>RES_hhdet_tess!F147</f>
        <v>2.1895799679505377</v>
      </c>
      <c r="G245" s="99">
        <f>RES_hhdet_tess!G147</f>
        <v>2.2075180291379155</v>
      </c>
      <c r="H245" s="99">
        <f>RES_hhdet_tess!H147</f>
        <v>3.10671314883934</v>
      </c>
      <c r="I245" s="99">
        <f>RES_hhdet_tess!I147</f>
        <v>2.2788916251315379</v>
      </c>
      <c r="J245" s="99">
        <f>RES_hhdet_tess!J147</f>
        <v>2.5874349825792913</v>
      </c>
      <c r="K245" s="99">
        <f>RES_hhdet_tess!K147</f>
        <v>2.7187245868588246</v>
      </c>
      <c r="L245" s="99">
        <f>RES_hhdet_tess!L147</f>
        <v>3.2726370070857409</v>
      </c>
      <c r="M245" s="99">
        <f>RES_hhdet_tess!M147</f>
        <v>3.5752523691831195</v>
      </c>
      <c r="N245" s="99">
        <f>RES_hhdet_tess!N147</f>
        <v>3.7333914167308029</v>
      </c>
      <c r="O245" s="99">
        <f>RES_hhdet_tess!O147</f>
        <v>3.8256606655227468</v>
      </c>
      <c r="P245" s="99">
        <f>RES_hhdet_tess!P147</f>
        <v>3.6929938590235576</v>
      </c>
      <c r="Q245" s="99">
        <f>RES_hhdet_tess!Q147</f>
        <v>4.021044056297467</v>
      </c>
      <c r="R245" s="99">
        <f>RES_hhdet_tess!R147</f>
        <v>4.742064502406425</v>
      </c>
      <c r="S245" s="99">
        <f>RES_hhdet_tess!S147</f>
        <v>5.2338694317431784</v>
      </c>
      <c r="T245" s="99">
        <f>RES_hhdet_tess!T147</f>
        <v>5.0316961635609116</v>
      </c>
      <c r="U245" s="99">
        <f>RES_hhdet_tess!U147</f>
        <v>5.2660559478201376</v>
      </c>
      <c r="V245" s="99">
        <f>RES_hhdet_tess!V147</f>
        <v>5.3866494657157125</v>
      </c>
      <c r="W245" s="99">
        <f>RES_hhdet_tess!W147</f>
        <v>5.8832491267766356</v>
      </c>
      <c r="DA245" s="63" t="s">
        <v>3052</v>
      </c>
    </row>
    <row r="246" spans="1:105" ht="12" customHeight="1" x14ac:dyDescent="0.25">
      <c r="A246" s="121" t="s">
        <v>55</v>
      </c>
      <c r="B246" s="123">
        <v>19.274888507473733</v>
      </c>
      <c r="C246" s="123">
        <v>19.066856980840083</v>
      </c>
      <c r="D246" s="123">
        <v>19.81930611017782</v>
      </c>
      <c r="E246" s="123">
        <v>19.815992332330747</v>
      </c>
      <c r="F246" s="123">
        <v>20.859309236351731</v>
      </c>
      <c r="G246" s="123">
        <v>20.480185775616636</v>
      </c>
      <c r="H246" s="123">
        <v>20.31656485406188</v>
      </c>
      <c r="I246" s="123">
        <v>21.608736866807391</v>
      </c>
      <c r="J246" s="123">
        <v>20.53840798172789</v>
      </c>
      <c r="K246" s="123">
        <v>20.687454888439866</v>
      </c>
      <c r="L246" s="123">
        <v>21.037360034460434</v>
      </c>
      <c r="M246" s="123">
        <v>22.456193087732856</v>
      </c>
      <c r="N246" s="123">
        <v>21.136047510718385</v>
      </c>
      <c r="O246" s="123">
        <v>20.350588837626113</v>
      </c>
      <c r="P246" s="123">
        <v>18.462388425893096</v>
      </c>
      <c r="Q246" s="123">
        <v>18.279943557450149</v>
      </c>
      <c r="R246" s="123">
        <v>18.988525010509239</v>
      </c>
      <c r="S246" s="123">
        <v>19.936254812696653</v>
      </c>
      <c r="T246" s="123">
        <v>21.686453899169983</v>
      </c>
      <c r="U246" s="123">
        <v>20.579738887240371</v>
      </c>
      <c r="V246" s="123">
        <v>20.594037846810586</v>
      </c>
      <c r="W246" s="123">
        <v>21.395705176184467</v>
      </c>
      <c r="DA246" s="130" t="s">
        <v>3053</v>
      </c>
    </row>
    <row r="247" spans="1:105" ht="12" customHeight="1" x14ac:dyDescent="0.25">
      <c r="A247" s="97" t="s">
        <v>124</v>
      </c>
      <c r="B247" s="99">
        <v>20.23810141499046</v>
      </c>
      <c r="C247" s="99">
        <v>19.236368179478962</v>
      </c>
      <c r="D247" s="99">
        <v>19.366181175193461</v>
      </c>
      <c r="E247" s="99">
        <v>16.666415168671904</v>
      </c>
      <c r="F247" s="99">
        <v>23.279512176821029</v>
      </c>
      <c r="G247" s="99">
        <v>20.364060508951798</v>
      </c>
      <c r="H247" s="99">
        <v>21.799667239962016</v>
      </c>
      <c r="I247" s="99">
        <v>18.291519079656062</v>
      </c>
      <c r="J247" s="99">
        <v>21.174311494452912</v>
      </c>
      <c r="K247" s="99">
        <v>20.642504297142509</v>
      </c>
      <c r="L247" s="99">
        <v>21.409463881381175</v>
      </c>
      <c r="M247" s="99">
        <v>23.112541260522864</v>
      </c>
      <c r="N247" s="99">
        <v>20.91549309329762</v>
      </c>
      <c r="O247" s="99">
        <v>18.511666134739961</v>
      </c>
      <c r="P247" s="99">
        <v>19.306901993524342</v>
      </c>
      <c r="Q247" s="99">
        <v>15.064080741965991</v>
      </c>
      <c r="R247" s="99">
        <v>19.98795215802328</v>
      </c>
      <c r="S247" s="99">
        <v>16.457502377082452</v>
      </c>
      <c r="T247" s="99">
        <v>23.490742254854215</v>
      </c>
      <c r="U247" s="99">
        <v>21.128547111801051</v>
      </c>
      <c r="V247" s="99">
        <v>22.813112745559401</v>
      </c>
      <c r="W247" s="99">
        <v>20.359993124974174</v>
      </c>
      <c r="DA247" s="63" t="s">
        <v>3054</v>
      </c>
    </row>
    <row r="248" spans="1:105" ht="12" customHeight="1" x14ac:dyDescent="0.25">
      <c r="A248" s="97" t="s">
        <v>123</v>
      </c>
      <c r="B248" s="99">
        <v>20.238101414990464</v>
      </c>
      <c r="C248" s="99">
        <v>19.23501572024345</v>
      </c>
      <c r="D248" s="99">
        <v>19.364087872425074</v>
      </c>
      <c r="E248" s="99">
        <v>16.665420055936558</v>
      </c>
      <c r="F248" s="99">
        <v>23.277677698489285</v>
      </c>
      <c r="G248" s="99">
        <v>20.365106341284527</v>
      </c>
      <c r="H248" s="99">
        <v>21.797888429529973</v>
      </c>
      <c r="I248" s="99">
        <v>18.297151393282313</v>
      </c>
      <c r="J248" s="99">
        <v>21.167224488181631</v>
      </c>
      <c r="K248" s="99">
        <v>20.637903993079497</v>
      </c>
      <c r="L248" s="99">
        <v>21.408106481603102</v>
      </c>
      <c r="M248" s="99">
        <v>23.110000798914328</v>
      </c>
      <c r="N248" s="99">
        <v>20.915946374003525</v>
      </c>
      <c r="O248" s="99">
        <v>18.518526420805223</v>
      </c>
      <c r="P248" s="99">
        <v>19.246973608641191</v>
      </c>
      <c r="Q248" s="99">
        <v>15.039740283994844</v>
      </c>
      <c r="R248" s="99">
        <v>19.966634161031351</v>
      </c>
      <c r="S248" s="99">
        <v>16.434934131928788</v>
      </c>
      <c r="T248" s="99">
        <v>23.478625980010921</v>
      </c>
      <c r="U248" s="99">
        <v>21.120237881711464</v>
      </c>
      <c r="V248" s="99">
        <v>22.807164087579199</v>
      </c>
      <c r="W248" s="99">
        <v>20.364049738970454</v>
      </c>
      <c r="DA248" s="63" t="s">
        <v>3055</v>
      </c>
    </row>
    <row r="249" spans="1:105" ht="12" customHeight="1" x14ac:dyDescent="0.25">
      <c r="A249" s="100" t="s">
        <v>50</v>
      </c>
      <c r="B249" s="102">
        <v>8.8025682040128661</v>
      </c>
      <c r="C249" s="102">
        <v>7.9540746378326084</v>
      </c>
      <c r="D249" s="102">
        <v>8.2398967811261734</v>
      </c>
      <c r="E249" s="102">
        <v>7.0711590202591736</v>
      </c>
      <c r="F249" s="102">
        <v>10.600938244688969</v>
      </c>
      <c r="G249" s="102">
        <v>9.1118778041198425</v>
      </c>
      <c r="H249" s="102">
        <v>9.6838842696344134</v>
      </c>
      <c r="I249" s="102">
        <v>8.9942343280404238</v>
      </c>
      <c r="J249" s="102">
        <v>9.4231592918360523</v>
      </c>
      <c r="K249" s="102">
        <v>9.3033558668074043</v>
      </c>
      <c r="L249" s="102">
        <v>9.5841465595106907</v>
      </c>
      <c r="M249" s="102">
        <v>10.774676520493102</v>
      </c>
      <c r="N249" s="102">
        <v>9.8066367703443227</v>
      </c>
      <c r="O249" s="102">
        <v>9.0542203983790142</v>
      </c>
      <c r="P249" s="102">
        <v>8.4256849081037668</v>
      </c>
      <c r="Q249" s="102">
        <v>6.4522118015745775</v>
      </c>
      <c r="R249" s="102">
        <v>8.7752575437174301</v>
      </c>
      <c r="S249" s="102">
        <v>7.6247799747405409</v>
      </c>
      <c r="T249" s="102">
        <v>10.082309465843016</v>
      </c>
      <c r="U249" s="102">
        <v>9.1592286849824571</v>
      </c>
      <c r="V249" s="102">
        <v>9.3753469158720417</v>
      </c>
      <c r="W249" s="102">
        <v>9.2270773101103991</v>
      </c>
      <c r="DA249" s="131" t="s">
        <v>3056</v>
      </c>
    </row>
    <row r="250" spans="1:105" ht="12" customHeight="1" x14ac:dyDescent="0.25">
      <c r="A250" s="103" t="s">
        <v>52</v>
      </c>
      <c r="B250" s="105">
        <v>11.435533210977592</v>
      </c>
      <c r="C250" s="105">
        <v>11.280941082410843</v>
      </c>
      <c r="D250" s="105">
        <v>11.124191091298902</v>
      </c>
      <c r="E250" s="105">
        <v>9.5942610356773859</v>
      </c>
      <c r="F250" s="105">
        <v>12.676739453800312</v>
      </c>
      <c r="G250" s="105">
        <v>11.253228537164684</v>
      </c>
      <c r="H250" s="105">
        <v>12.114004159895561</v>
      </c>
      <c r="I250" s="105">
        <v>9.3029170652418927</v>
      </c>
      <c r="J250" s="105">
        <v>11.744065196345579</v>
      </c>
      <c r="K250" s="105">
        <v>11.334548126272091</v>
      </c>
      <c r="L250" s="105">
        <v>11.823959922092415</v>
      </c>
      <c r="M250" s="105">
        <v>12.335324278421224</v>
      </c>
      <c r="N250" s="105">
        <v>11.109309603659204</v>
      </c>
      <c r="O250" s="105">
        <v>9.4643060224262072</v>
      </c>
      <c r="P250" s="105">
        <v>10.821288700537428</v>
      </c>
      <c r="Q250" s="105">
        <v>8.5875284824202662</v>
      </c>
      <c r="R250" s="105">
        <v>11.191376617313921</v>
      </c>
      <c r="S250" s="105">
        <v>8.8101541571882489</v>
      </c>
      <c r="T250" s="105">
        <v>13.396316514167909</v>
      </c>
      <c r="U250" s="105">
        <v>11.961009196729009</v>
      </c>
      <c r="V250" s="105">
        <v>13.431817171707156</v>
      </c>
      <c r="W250" s="105">
        <v>11.13697242886005</v>
      </c>
      <c r="DA250" s="132" t="s">
        <v>3057</v>
      </c>
    </row>
    <row r="251" spans="1:105" ht="12" customHeight="1" x14ac:dyDescent="0.25">
      <c r="A251" s="106" t="s">
        <v>122</v>
      </c>
      <c r="B251" s="102">
        <v>19.074897472400657</v>
      </c>
      <c r="C251" s="102">
        <v>19.034332959887418</v>
      </c>
      <c r="D251" s="102">
        <v>19.881226649469852</v>
      </c>
      <c r="E251" s="102">
        <v>20.22964034037053</v>
      </c>
      <c r="F251" s="102">
        <v>20.539598477690987</v>
      </c>
      <c r="G251" s="102">
        <v>20.491003231193123</v>
      </c>
      <c r="H251" s="102">
        <v>20.138966461339411</v>
      </c>
      <c r="I251" s="102">
        <v>21.969229056087748</v>
      </c>
      <c r="J251" s="102">
        <v>20.475645409274872</v>
      </c>
      <c r="K251" s="102">
        <v>20.695153498201517</v>
      </c>
      <c r="L251" s="102">
        <v>20.997040507192811</v>
      </c>
      <c r="M251" s="102">
        <v>22.386326734832803</v>
      </c>
      <c r="N251" s="102">
        <v>21.159554470277396</v>
      </c>
      <c r="O251" s="102">
        <v>20.544664768361972</v>
      </c>
      <c r="P251" s="102">
        <v>18.38763774553124</v>
      </c>
      <c r="Q251" s="102">
        <v>18.756053562707393</v>
      </c>
      <c r="R251" s="102">
        <v>18.898366801185482</v>
      </c>
      <c r="S251" s="102">
        <v>20.414670818923724</v>
      </c>
      <c r="T251" s="102">
        <v>21.450449478313271</v>
      </c>
      <c r="U251" s="102">
        <v>20.515047848780533</v>
      </c>
      <c r="V251" s="102">
        <v>20.294548292184992</v>
      </c>
      <c r="W251" s="102">
        <v>21.547598384930723</v>
      </c>
      <c r="DA251" s="131" t="s">
        <v>3058</v>
      </c>
    </row>
    <row r="252" spans="1:105" ht="12" customHeight="1" x14ac:dyDescent="0.25">
      <c r="A252" s="107" t="s">
        <v>121</v>
      </c>
      <c r="B252" s="105">
        <v>19.074897472400657</v>
      </c>
      <c r="C252" s="105">
        <v>19.03995551899019</v>
      </c>
      <c r="D252" s="105">
        <v>19.890366723681616</v>
      </c>
      <c r="E252" s="105">
        <v>20.246110918402799</v>
      </c>
      <c r="F252" s="105">
        <v>20.551821132606502</v>
      </c>
      <c r="G252" s="105">
        <v>20.501428427625608</v>
      </c>
      <c r="H252" s="105">
        <v>20.141805567423113</v>
      </c>
      <c r="I252" s="105">
        <v>21.960290001683454</v>
      </c>
      <c r="J252" s="105">
        <v>20.469406332706939</v>
      </c>
      <c r="K252" s="105">
        <v>20.690106293437687</v>
      </c>
      <c r="L252" s="105">
        <v>20.997172575327884</v>
      </c>
      <c r="M252" s="105">
        <v>22.38355030344449</v>
      </c>
      <c r="N252" s="105">
        <v>21.158762380236364</v>
      </c>
      <c r="O252" s="105">
        <v>20.543481730698954</v>
      </c>
      <c r="P252" s="105">
        <v>18.347663897106695</v>
      </c>
      <c r="Q252" s="105">
        <v>18.695093351621363</v>
      </c>
      <c r="R252" s="105">
        <v>18.84668167382053</v>
      </c>
      <c r="S252" s="105">
        <v>20.37316555782979</v>
      </c>
      <c r="T252" s="105">
        <v>21.430421061911755</v>
      </c>
      <c r="U252" s="105">
        <v>20.501362607351254</v>
      </c>
      <c r="V252" s="105">
        <v>20.290095924247801</v>
      </c>
      <c r="W252" s="105">
        <v>21.52272883849929</v>
      </c>
      <c r="DA252" s="132" t="s">
        <v>3059</v>
      </c>
    </row>
    <row r="253" spans="1:105" ht="12" customHeight="1" x14ac:dyDescent="0.25">
      <c r="A253" s="108" t="s">
        <v>53</v>
      </c>
      <c r="B253" s="99">
        <v>8.2975602428093289</v>
      </c>
      <c r="C253" s="99">
        <v>7.864956859408518</v>
      </c>
      <c r="D253" s="99">
        <v>8.4660555758141616</v>
      </c>
      <c r="E253" s="99">
        <v>8.6118745378788901</v>
      </c>
      <c r="F253" s="99">
        <v>9.3437067068832622</v>
      </c>
      <c r="G253" s="99">
        <v>9.1658524101461438</v>
      </c>
      <c r="H253" s="99">
        <v>8.9183956385841068</v>
      </c>
      <c r="I253" s="99">
        <v>10.821826863189372</v>
      </c>
      <c r="J253" s="99">
        <v>9.0893382923169153</v>
      </c>
      <c r="K253" s="99">
        <v>9.3217716364973793</v>
      </c>
      <c r="L253" s="99">
        <v>9.381528750511567</v>
      </c>
      <c r="M253" s="99">
        <v>10.464304837712243</v>
      </c>
      <c r="N253" s="99">
        <v>9.9335615014745056</v>
      </c>
      <c r="O253" s="99">
        <v>10.092560479246529</v>
      </c>
      <c r="P253" s="99">
        <v>7.9461839115321151</v>
      </c>
      <c r="Q253" s="99">
        <v>8.0644323764010988</v>
      </c>
      <c r="R253" s="99">
        <v>8.2410889884352425</v>
      </c>
      <c r="S253" s="99">
        <v>9.5047859724427433</v>
      </c>
      <c r="T253" s="99">
        <v>9.1594936118499959</v>
      </c>
      <c r="U253" s="99">
        <v>8.8418074758285048</v>
      </c>
      <c r="V253" s="99">
        <v>8.1909798097911004</v>
      </c>
      <c r="W253" s="99">
        <v>9.6392591317391876</v>
      </c>
      <c r="DA253" s="63" t="s">
        <v>3060</v>
      </c>
    </row>
    <row r="254" spans="1:105" ht="12" customHeight="1" x14ac:dyDescent="0.25">
      <c r="A254" s="108" t="s">
        <v>52</v>
      </c>
      <c r="B254" s="99">
        <v>10.777337229591328</v>
      </c>
      <c r="C254" s="99">
        <v>11.174998659581673</v>
      </c>
      <c r="D254" s="99">
        <v>11.424311147867455</v>
      </c>
      <c r="E254" s="99">
        <v>11.634236380523909</v>
      </c>
      <c r="F254" s="99">
        <v>11.208114425723245</v>
      </c>
      <c r="G254" s="99">
        <v>11.335576017479466</v>
      </c>
      <c r="H254" s="99">
        <v>11.223409928839006</v>
      </c>
      <c r="I254" s="99">
        <v>11.138463138494078</v>
      </c>
      <c r="J254" s="99">
        <v>11.380068040390023</v>
      </c>
      <c r="K254" s="99">
        <v>11.368334656940311</v>
      </c>
      <c r="L254" s="99">
        <v>11.615643824816319</v>
      </c>
      <c r="M254" s="99">
        <v>11.919245465732249</v>
      </c>
      <c r="N254" s="99">
        <v>11.225200878761857</v>
      </c>
      <c r="O254" s="99">
        <v>10.450921251452428</v>
      </c>
      <c r="P254" s="99">
        <v>10.401479985574579</v>
      </c>
      <c r="Q254" s="99">
        <v>10.630660975220264</v>
      </c>
      <c r="R254" s="99">
        <v>10.605592685385284</v>
      </c>
      <c r="S254" s="99">
        <v>10.868379585387043</v>
      </c>
      <c r="T254" s="99">
        <v>12.270927450061754</v>
      </c>
      <c r="U254" s="99">
        <v>11.659555131522751</v>
      </c>
      <c r="V254" s="99">
        <v>12.099116114456701</v>
      </c>
      <c r="W254" s="99">
        <v>11.883469706760103</v>
      </c>
      <c r="DA254" s="63" t="s">
        <v>3061</v>
      </c>
    </row>
    <row r="255" spans="1:105" ht="12" customHeight="1" x14ac:dyDescent="0.25">
      <c r="A255" s="121" t="s">
        <v>54</v>
      </c>
      <c r="B255" s="123">
        <v>7.4147625970676145</v>
      </c>
      <c r="C255" s="123">
        <v>7.6593938747711823</v>
      </c>
      <c r="D255" s="123">
        <v>7.8423599229142384</v>
      </c>
      <c r="E255" s="123">
        <v>7.996202969773389</v>
      </c>
      <c r="F255" s="123">
        <v>8.2064574138279767</v>
      </c>
      <c r="G255" s="123">
        <v>8.3554562632355669</v>
      </c>
      <c r="H255" s="123">
        <v>8.2077440788461118</v>
      </c>
      <c r="I255" s="123">
        <v>7.7631677913913544</v>
      </c>
      <c r="J255" s="123">
        <v>7.4499556886255762</v>
      </c>
      <c r="K255" s="123">
        <v>7.3978986530151642</v>
      </c>
      <c r="L255" s="123">
        <v>7.5377046051579804</v>
      </c>
      <c r="M255" s="123">
        <v>6.862011954958783</v>
      </c>
      <c r="N255" s="123">
        <v>6.8902500391520105</v>
      </c>
      <c r="O255" s="123">
        <v>6.7940689684163189</v>
      </c>
      <c r="P255" s="123">
        <v>6.4177122289674102</v>
      </c>
      <c r="Q255" s="123">
        <v>6.0723298892816429</v>
      </c>
      <c r="R255" s="123">
        <v>5.8583513989742171</v>
      </c>
      <c r="S255" s="123">
        <v>6.3002980331462979</v>
      </c>
      <c r="T255" s="123">
        <v>6.0089547574950837</v>
      </c>
      <c r="U255" s="123">
        <v>5.9955904844869785</v>
      </c>
      <c r="V255" s="123">
        <v>5.835001022938183</v>
      </c>
      <c r="W255" s="123">
        <v>6.1068545182299445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7.4147625970676145</v>
      </c>
      <c r="C257" s="110">
        <v>7.6593938747711823</v>
      </c>
      <c r="D257" s="110">
        <v>7.8423599229142384</v>
      </c>
      <c r="E257" s="110">
        <v>7.996202969773389</v>
      </c>
      <c r="F257" s="110">
        <v>8.2064574138279767</v>
      </c>
      <c r="G257" s="110">
        <v>8.3554562632355669</v>
      </c>
      <c r="H257" s="110">
        <v>8.2077440788461118</v>
      </c>
      <c r="I257" s="110">
        <v>7.7631677913913544</v>
      </c>
      <c r="J257" s="110">
        <v>7.4499556886255762</v>
      </c>
      <c r="K257" s="110">
        <v>7.3978986530151642</v>
      </c>
      <c r="L257" s="110">
        <v>7.5377046051579804</v>
      </c>
      <c r="M257" s="110">
        <v>6.862011954958783</v>
      </c>
      <c r="N257" s="110">
        <v>6.8902500391520105</v>
      </c>
      <c r="O257" s="110">
        <v>6.7940689684163189</v>
      </c>
      <c r="P257" s="110">
        <v>6.4177122289674102</v>
      </c>
      <c r="Q257" s="110">
        <v>6.0723298892816429</v>
      </c>
      <c r="R257" s="110">
        <v>5.8583513989742171</v>
      </c>
      <c r="S257" s="110">
        <v>6.3002980331462979</v>
      </c>
      <c r="T257" s="110">
        <v>6.0089547574950837</v>
      </c>
      <c r="U257" s="110">
        <v>5.9955904844869785</v>
      </c>
      <c r="V257" s="110">
        <v>5.835001022938183</v>
      </c>
      <c r="W257" s="110">
        <v>6.1068545182299445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1.1797956928046835</v>
      </c>
      <c r="C259" s="118">
        <f t="shared" si="103"/>
        <v>1.0082489868537494</v>
      </c>
      <c r="D259" s="118">
        <f t="shared" si="103"/>
        <v>0.80628621929837396</v>
      </c>
      <c r="E259" s="118">
        <f t="shared" si="103"/>
        <v>0.65034408923590104</v>
      </c>
      <c r="F259" s="118">
        <f t="shared" si="103"/>
        <v>0.88514334185818966</v>
      </c>
      <c r="G259" s="118">
        <f t="shared" si="103"/>
        <v>0.75225170330735669</v>
      </c>
      <c r="H259" s="118">
        <f t="shared" si="103"/>
        <v>0.7546890318499998</v>
      </c>
      <c r="I259" s="118">
        <f t="shared" si="103"/>
        <v>0.57599440315632233</v>
      </c>
      <c r="J259" s="118">
        <f t="shared" si="103"/>
        <v>0.64279154639475133</v>
      </c>
      <c r="K259" s="118">
        <f t="shared" si="103"/>
        <v>0.64278348727835077</v>
      </c>
      <c r="L259" s="118">
        <f t="shared" si="103"/>
        <v>0.66967415682367704</v>
      </c>
      <c r="M259" s="118">
        <f t="shared" si="103"/>
        <v>0.72334557431538893</v>
      </c>
      <c r="N259" s="118">
        <f t="shared" si="103"/>
        <v>0.62520772432452221</v>
      </c>
      <c r="O259" s="118">
        <f t="shared" si="103"/>
        <v>0.55024163647080571</v>
      </c>
      <c r="P259" s="118">
        <f t="shared" si="103"/>
        <v>0.63786156742365474</v>
      </c>
      <c r="Q259" s="118">
        <f t="shared" si="103"/>
        <v>0.52766161694298108</v>
      </c>
      <c r="R259" s="118">
        <f t="shared" ref="R259:V259" si="104">R260+R262+R264+R273</f>
        <v>0.67505493522173765</v>
      </c>
      <c r="S259" s="118">
        <f t="shared" si="104"/>
        <v>0.53572353359982727</v>
      </c>
      <c r="T259" s="118">
        <f t="shared" si="104"/>
        <v>0.80379039256004126</v>
      </c>
      <c r="U259" s="118">
        <f t="shared" si="104"/>
        <v>0.70337247223639521</v>
      </c>
      <c r="V259" s="118">
        <f t="shared" si="104"/>
        <v>0.74007545256085583</v>
      </c>
      <c r="W259" s="118">
        <f t="shared" ref="W259" si="105">W260+W262+W264+W273</f>
        <v>0.612361302624441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1.1797956928046835</v>
      </c>
      <c r="C264" s="123">
        <v>1.0082489868537494</v>
      </c>
      <c r="D264" s="123">
        <v>0.80628621929837396</v>
      </c>
      <c r="E264" s="123">
        <v>0.65034408923590104</v>
      </c>
      <c r="F264" s="123">
        <v>0.88514334185818966</v>
      </c>
      <c r="G264" s="123">
        <v>0.75225170330735669</v>
      </c>
      <c r="H264" s="123">
        <v>0.7546890318499998</v>
      </c>
      <c r="I264" s="123">
        <v>0.57599440315632233</v>
      </c>
      <c r="J264" s="123">
        <v>0.64279154639475133</v>
      </c>
      <c r="K264" s="123">
        <v>0.64278348727835077</v>
      </c>
      <c r="L264" s="123">
        <v>0.66967415682367704</v>
      </c>
      <c r="M264" s="123">
        <v>0.72334557431538893</v>
      </c>
      <c r="N264" s="123">
        <v>0.62520772432452221</v>
      </c>
      <c r="O264" s="123">
        <v>0.55024163647080571</v>
      </c>
      <c r="P264" s="123">
        <v>0.63786156742365474</v>
      </c>
      <c r="Q264" s="123">
        <v>0.52766161694298108</v>
      </c>
      <c r="R264" s="123">
        <v>0.67505493522173765</v>
      </c>
      <c r="S264" s="123">
        <v>0.53572353359982727</v>
      </c>
      <c r="T264" s="123">
        <v>0.80379039256004126</v>
      </c>
      <c r="U264" s="123">
        <v>0.70337247223639521</v>
      </c>
      <c r="V264" s="123">
        <v>0.74007545256085583</v>
      </c>
      <c r="W264" s="123">
        <v>0.612361302624441</v>
      </c>
      <c r="DA264" s="130" t="s">
        <v>3221</v>
      </c>
    </row>
    <row r="265" spans="1:105" ht="12" customHeight="1" x14ac:dyDescent="0.25">
      <c r="A265" s="97" t="s">
        <v>124</v>
      </c>
      <c r="B265" s="99">
        <v>6.8690940480522826</v>
      </c>
      <c r="C265" s="99">
        <v>6.4798584447279728</v>
      </c>
      <c r="D265" s="99">
        <v>6.4876269367965564</v>
      </c>
      <c r="E265" s="99">
        <v>5.5434771283944064</v>
      </c>
      <c r="F265" s="99">
        <v>7.6962250126957619</v>
      </c>
      <c r="G265" s="99">
        <v>6.6911780073876628</v>
      </c>
      <c r="H265" s="99">
        <v>7.1204693593410759</v>
      </c>
      <c r="I265" s="99">
        <v>5.9530231409602345</v>
      </c>
      <c r="J265" s="99">
        <v>6.8739727361780565</v>
      </c>
      <c r="K265" s="99">
        <v>6.6716103203633921</v>
      </c>
      <c r="L265" s="99">
        <v>6.8922868909163597</v>
      </c>
      <c r="M265" s="99">
        <v>7.3948343875661209</v>
      </c>
      <c r="N265" s="99">
        <v>6.6466392532934071</v>
      </c>
      <c r="O265" s="99">
        <v>5.8083265305349512</v>
      </c>
      <c r="P265" s="99">
        <v>5.9059825496987983</v>
      </c>
      <c r="Q265" s="99">
        <v>4.5062912956845169</v>
      </c>
      <c r="R265" s="99">
        <v>5.8829753893572114</v>
      </c>
      <c r="S265" s="99">
        <v>4.7511689390145486</v>
      </c>
      <c r="T265" s="99">
        <v>6.6210494767728099</v>
      </c>
      <c r="U265" s="99">
        <v>5.8533345169776787</v>
      </c>
      <c r="V265" s="99">
        <v>6.222366256689182</v>
      </c>
      <c r="W265" s="99">
        <v>5.4788606408253182</v>
      </c>
      <c r="DA265" s="63" t="s">
        <v>3222</v>
      </c>
    </row>
    <row r="266" spans="1:105" ht="12" customHeight="1" x14ac:dyDescent="0.25">
      <c r="A266" s="97" t="s">
        <v>123</v>
      </c>
      <c r="B266" s="99">
        <v>2.9877144904991857</v>
      </c>
      <c r="C266" s="99">
        <v>2.6606482164893897</v>
      </c>
      <c r="D266" s="99">
        <v>2.7380942205731595</v>
      </c>
      <c r="E266" s="99">
        <v>2.3359145694125321</v>
      </c>
      <c r="F266" s="99">
        <v>3.4814683015607835</v>
      </c>
      <c r="G266" s="99">
        <v>2.9843794328719042</v>
      </c>
      <c r="H266" s="99">
        <v>3.1578255570262592</v>
      </c>
      <c r="I266" s="99">
        <v>2.9304498231528977</v>
      </c>
      <c r="J266" s="99">
        <v>3.0521830815142907</v>
      </c>
      <c r="K266" s="99">
        <v>2.9995223753963778</v>
      </c>
      <c r="L266" s="99">
        <v>3.0812253131569731</v>
      </c>
      <c r="M266" s="99">
        <v>3.4406328975372049</v>
      </c>
      <c r="N266" s="99">
        <v>3.1168652213481285</v>
      </c>
      <c r="O266" s="99">
        <v>2.8625252612701253</v>
      </c>
      <c r="P266" s="99">
        <v>2.529636715085144</v>
      </c>
      <c r="Q266" s="99">
        <v>1.9287398723964995</v>
      </c>
      <c r="R266" s="99">
        <v>2.543629051502927</v>
      </c>
      <c r="S266" s="99">
        <v>2.1951019142728803</v>
      </c>
      <c r="T266" s="99">
        <v>2.821100195021724</v>
      </c>
      <c r="U266" s="99">
        <v>2.5326557462658164</v>
      </c>
      <c r="V266" s="99">
        <v>2.5499438203260834</v>
      </c>
      <c r="W266" s="99">
        <v>2.4914437201454542</v>
      </c>
      <c r="DA266" s="63" t="s">
        <v>3223</v>
      </c>
    </row>
    <row r="267" spans="1:105" ht="12" customHeight="1" x14ac:dyDescent="0.25">
      <c r="A267" s="100" t="s">
        <v>50</v>
      </c>
      <c r="B267" s="102">
        <v>2.9877144904991857</v>
      </c>
      <c r="C267" s="102">
        <v>2.6606482164893897</v>
      </c>
      <c r="D267" s="102">
        <v>2.7380942205731595</v>
      </c>
      <c r="E267" s="102">
        <v>2.3359145694125321</v>
      </c>
      <c r="F267" s="102">
        <v>3.4814683015607835</v>
      </c>
      <c r="G267" s="102">
        <v>2.9843794328719042</v>
      </c>
      <c r="H267" s="102">
        <v>3.1578255570262592</v>
      </c>
      <c r="I267" s="102">
        <v>2.9304498231528977</v>
      </c>
      <c r="J267" s="102">
        <v>3.0521830815142907</v>
      </c>
      <c r="K267" s="102">
        <v>2.9995223753963778</v>
      </c>
      <c r="L267" s="102">
        <v>3.0812253131569731</v>
      </c>
      <c r="M267" s="102">
        <v>3.4406328975372049</v>
      </c>
      <c r="N267" s="102">
        <v>3.1168652213481285</v>
      </c>
      <c r="O267" s="102">
        <v>2.8625252612701253</v>
      </c>
      <c r="P267" s="102">
        <v>2.529636715085144</v>
      </c>
      <c r="Q267" s="102">
        <v>1.9287398723964995</v>
      </c>
      <c r="R267" s="102">
        <v>2.543629051502927</v>
      </c>
      <c r="S267" s="102">
        <v>2.1951019142728803</v>
      </c>
      <c r="T267" s="102">
        <v>2.821100195021724</v>
      </c>
      <c r="U267" s="102">
        <v>2.5326557462658164</v>
      </c>
      <c r="V267" s="102">
        <v>2.5499438203260834</v>
      </c>
      <c r="W267" s="102">
        <v>2.4914437201454542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15.812125260296996</v>
      </c>
      <c r="D279" s="117">
        <f t="shared" si="108"/>
        <v>22.233804239427023</v>
      </c>
      <c r="E279" s="117">
        <f t="shared" si="108"/>
        <v>18.895170434518331</v>
      </c>
      <c r="F279" s="117">
        <f t="shared" si="108"/>
        <v>12.783921636456023</v>
      </c>
      <c r="G279" s="117">
        <f t="shared" si="108"/>
        <v>14.45886315116271</v>
      </c>
      <c r="H279" s="117">
        <f t="shared" si="108"/>
        <v>19.374787836165055</v>
      </c>
      <c r="I279" s="117">
        <f t="shared" si="108"/>
        <v>27.512347064067569</v>
      </c>
      <c r="J279" s="117">
        <f t="shared" si="108"/>
        <v>21.33979108213487</v>
      </c>
      <c r="K279" s="117">
        <f t="shared" si="108"/>
        <v>23.798600901419558</v>
      </c>
      <c r="L279" s="117">
        <f t="shared" si="108"/>
        <v>22.438294197419911</v>
      </c>
      <c r="M279" s="117">
        <f t="shared" si="108"/>
        <v>27.930289820009389</v>
      </c>
      <c r="N279" s="117">
        <f t="shared" si="108"/>
        <v>21.647046860884256</v>
      </c>
      <c r="O279" s="117">
        <f t="shared" si="108"/>
        <v>21.495368788895597</v>
      </c>
      <c r="P279" s="117">
        <f t="shared" si="108"/>
        <v>59.625575532023397</v>
      </c>
      <c r="Q279" s="117">
        <f t="shared" si="108"/>
        <v>42.183202182313543</v>
      </c>
      <c r="R279" s="117">
        <f t="shared" ref="R279:V279" si="109">R280+R282+R284+R293</f>
        <v>26.980764056825251</v>
      </c>
      <c r="S279" s="117">
        <f t="shared" si="109"/>
        <v>25.793189453198536</v>
      </c>
      <c r="T279" s="117">
        <f t="shared" si="109"/>
        <v>27.733013078914023</v>
      </c>
      <c r="U279" s="117">
        <f t="shared" si="109"/>
        <v>23.249428829531809</v>
      </c>
      <c r="V279" s="117">
        <f t="shared" si="109"/>
        <v>25.028627305101619</v>
      </c>
      <c r="W279" s="117">
        <f t="shared" ref="W279" si="110">W280+W282+W284+W293</f>
        <v>20.372728925880306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10.23365888592107</v>
      </c>
      <c r="D280" s="122">
        <f t="shared" si="111"/>
        <v>13.632470826323242</v>
      </c>
      <c r="E280" s="122">
        <f t="shared" si="111"/>
        <v>11.44940386281106</v>
      </c>
      <c r="F280" s="122">
        <f t="shared" si="111"/>
        <v>7.2056675007063822</v>
      </c>
      <c r="G280" s="122">
        <f t="shared" si="111"/>
        <v>7.6686342897252384</v>
      </c>
      <c r="H280" s="122">
        <f t="shared" si="111"/>
        <v>9.3692041091836984</v>
      </c>
      <c r="I280" s="122">
        <f t="shared" si="111"/>
        <v>12.96967530466876</v>
      </c>
      <c r="J280" s="122">
        <f t="shared" si="111"/>
        <v>9.7049956319905331</v>
      </c>
      <c r="K280" s="122">
        <f t="shared" si="111"/>
        <v>11.909209516628211</v>
      </c>
      <c r="L280" s="122">
        <f t="shared" si="111"/>
        <v>11.186155655491149</v>
      </c>
      <c r="M280" s="122">
        <f t="shared" si="111"/>
        <v>13.916164682964562</v>
      </c>
      <c r="N280" s="122">
        <f t="shared" si="111"/>
        <v>10.658922418770558</v>
      </c>
      <c r="O280" s="122">
        <f t="shared" si="111"/>
        <v>10.772296687466282</v>
      </c>
      <c r="P280" s="122">
        <f t="shared" si="111"/>
        <v>29.944615637899851</v>
      </c>
      <c r="Q280" s="122">
        <f t="shared" si="111"/>
        <v>20.512739012235308</v>
      </c>
      <c r="R280" s="122">
        <f t="shared" si="111"/>
        <v>10.977971452335025</v>
      </c>
      <c r="S280" s="122">
        <f t="shared" si="111"/>
        <v>9.49359523247319</v>
      </c>
      <c r="T280" s="122">
        <f t="shared" si="111"/>
        <v>9.9627288315552445</v>
      </c>
      <c r="U280" s="122">
        <f t="shared" si="111"/>
        <v>8.97740461812751</v>
      </c>
      <c r="V280" s="122">
        <f t="shared" si="111"/>
        <v>10.117827102574291</v>
      </c>
      <c r="W280" s="122">
        <f t="shared" si="111"/>
        <v>7.215720400734714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10.23365888592107</v>
      </c>
      <c r="D281" s="98">
        <v>13.632470826323242</v>
      </c>
      <c r="E281" s="98">
        <v>11.44940386281106</v>
      </c>
      <c r="F281" s="98">
        <v>7.2056675007063822</v>
      </c>
      <c r="G281" s="98">
        <v>7.6686342897252384</v>
      </c>
      <c r="H281" s="98">
        <v>9.3692041091836984</v>
      </c>
      <c r="I281" s="98">
        <v>12.96967530466876</v>
      </c>
      <c r="J281" s="98">
        <v>9.7049956319905331</v>
      </c>
      <c r="K281" s="98">
        <v>11.909209516628211</v>
      </c>
      <c r="L281" s="98">
        <v>11.186155655491149</v>
      </c>
      <c r="M281" s="98">
        <v>13.916164682964562</v>
      </c>
      <c r="N281" s="98">
        <v>10.658922418770558</v>
      </c>
      <c r="O281" s="98">
        <v>10.772296687466282</v>
      </c>
      <c r="P281" s="98">
        <v>29.944615637899851</v>
      </c>
      <c r="Q281" s="98">
        <v>20.512739012235308</v>
      </c>
      <c r="R281" s="98">
        <v>10.977971452335025</v>
      </c>
      <c r="S281" s="98">
        <v>9.49359523247319</v>
      </c>
      <c r="T281" s="98">
        <v>9.9627288315552445</v>
      </c>
      <c r="U281" s="98">
        <v>8.97740461812751</v>
      </c>
      <c r="V281" s="98">
        <v>10.117827102574291</v>
      </c>
      <c r="W281" s="98">
        <v>7.215720400734714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2.310673110200584E-2</v>
      </c>
      <c r="D282" s="122">
        <f t="shared" si="112"/>
        <v>2.2758675359645136E-2</v>
      </c>
      <c r="E282" s="122">
        <f t="shared" si="112"/>
        <v>0.3404089542383692</v>
      </c>
      <c r="F282" s="122">
        <f t="shared" si="112"/>
        <v>0.13754726726545985</v>
      </c>
      <c r="G282" s="122">
        <f t="shared" si="112"/>
        <v>0.18021347968355855</v>
      </c>
      <c r="H282" s="122">
        <f t="shared" si="112"/>
        <v>0.37032612630330719</v>
      </c>
      <c r="I282" s="122">
        <f t="shared" si="112"/>
        <v>0.42524205230878798</v>
      </c>
      <c r="J282" s="122">
        <f t="shared" si="112"/>
        <v>0.34565513337083437</v>
      </c>
      <c r="K282" s="122">
        <f t="shared" si="112"/>
        <v>0.46435999640603642</v>
      </c>
      <c r="L282" s="122">
        <f t="shared" si="112"/>
        <v>0.53168722146033176</v>
      </c>
      <c r="M282" s="122">
        <f t="shared" si="112"/>
        <v>0.75773290845171026</v>
      </c>
      <c r="N282" s="122">
        <f t="shared" si="112"/>
        <v>0.58553697112486924</v>
      </c>
      <c r="O282" s="122">
        <f t="shared" si="112"/>
        <v>0.60162305128447935</v>
      </c>
      <c r="P282" s="122">
        <f t="shared" si="112"/>
        <v>0.95636476807500481</v>
      </c>
      <c r="Q282" s="122">
        <f t="shared" si="112"/>
        <v>0.61271011348013105</v>
      </c>
      <c r="R282" s="122">
        <f t="shared" si="112"/>
        <v>0.21073445826535681</v>
      </c>
      <c r="S282" s="122">
        <f t="shared" si="112"/>
        <v>0.36802636486607443</v>
      </c>
      <c r="T282" s="122">
        <f t="shared" si="112"/>
        <v>0.39419132727969364</v>
      </c>
      <c r="U282" s="122">
        <f t="shared" si="112"/>
        <v>0.43797918191935192</v>
      </c>
      <c r="V282" s="122">
        <f t="shared" si="112"/>
        <v>0.78012129953312337</v>
      </c>
      <c r="W282" s="122">
        <f t="shared" si="112"/>
        <v>0.4157453055937983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2.310673110200584E-2</v>
      </c>
      <c r="D283" s="98">
        <v>2.2758675359645136E-2</v>
      </c>
      <c r="E283" s="98">
        <v>0.3404089542383692</v>
      </c>
      <c r="F283" s="98">
        <v>0.13754726726545985</v>
      </c>
      <c r="G283" s="98">
        <v>0.18021347968355855</v>
      </c>
      <c r="H283" s="98">
        <v>0.37032612630330719</v>
      </c>
      <c r="I283" s="98">
        <v>0.42524205230878798</v>
      </c>
      <c r="J283" s="98">
        <v>0.34565513337083437</v>
      </c>
      <c r="K283" s="98">
        <v>0.46435999640603642</v>
      </c>
      <c r="L283" s="98">
        <v>0.53168722146033176</v>
      </c>
      <c r="M283" s="98">
        <v>0.75773290845171026</v>
      </c>
      <c r="N283" s="98">
        <v>0.58553697112486924</v>
      </c>
      <c r="O283" s="98">
        <v>0.60162305128447935</v>
      </c>
      <c r="P283" s="98">
        <v>0.95636476807500481</v>
      </c>
      <c r="Q283" s="98">
        <v>0.61271011348013105</v>
      </c>
      <c r="R283" s="98">
        <v>0.21073445826535681</v>
      </c>
      <c r="S283" s="98">
        <v>0.36802636486607443</v>
      </c>
      <c r="T283" s="98">
        <v>0.39419132727969364</v>
      </c>
      <c r="U283" s="98">
        <v>0.43797918191935192</v>
      </c>
      <c r="V283" s="98">
        <v>0.78012129953312337</v>
      </c>
      <c r="W283" s="98">
        <v>0.4157453055937983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3.9296325681139663</v>
      </c>
      <c r="D284" s="122">
        <v>6.0771354777852498</v>
      </c>
      <c r="E284" s="122">
        <v>4.9709584231757953</v>
      </c>
      <c r="F284" s="122">
        <v>3.8880867777245087</v>
      </c>
      <c r="G284" s="122">
        <v>4.6368686280031319</v>
      </c>
      <c r="H284" s="122">
        <v>6.7551733050332174</v>
      </c>
      <c r="I284" s="122">
        <v>10.188565866944597</v>
      </c>
      <c r="J284" s="122">
        <v>8.1197940931890145</v>
      </c>
      <c r="K284" s="122">
        <v>8.2045483681898279</v>
      </c>
      <c r="L284" s="122">
        <v>7.7567654142109381</v>
      </c>
      <c r="M284" s="122">
        <v>9.9137234518996227</v>
      </c>
      <c r="N284" s="122">
        <v>7.6641895394179151</v>
      </c>
      <c r="O284" s="122">
        <v>7.3608409097458898</v>
      </c>
      <c r="P284" s="122">
        <v>20.564023868079339</v>
      </c>
      <c r="Q284" s="122">
        <v>15.172737726932084</v>
      </c>
      <c r="R284" s="122">
        <v>11.6505139082265</v>
      </c>
      <c r="S284" s="122">
        <v>11.72980553393154</v>
      </c>
      <c r="T284" s="122">
        <v>13.239301211078418</v>
      </c>
      <c r="U284" s="122">
        <v>10.376390674765364</v>
      </c>
      <c r="V284" s="122">
        <v>10.691333272295322</v>
      </c>
      <c r="W284" s="122">
        <v>9.5583703363896575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0.54215984167950215</v>
      </c>
      <c r="D285" s="98">
        <v>0.43801374790313985</v>
      </c>
      <c r="E285" s="98">
        <v>0.55322706478852091</v>
      </c>
      <c r="F285" s="98">
        <v>0.61744758614691864</v>
      </c>
      <c r="G285" s="98">
        <v>0.63501184723888915</v>
      </c>
      <c r="H285" s="98">
        <v>0.81879090171915092</v>
      </c>
      <c r="I285" s="98">
        <v>0.74503083765545042</v>
      </c>
      <c r="J285" s="98">
        <v>0.80594948590884818</v>
      </c>
      <c r="K285" s="98">
        <v>1.0479661835267371</v>
      </c>
      <c r="L285" s="98">
        <v>0.89516958688242376</v>
      </c>
      <c r="M285" s="98">
        <v>1.2450350063084321</v>
      </c>
      <c r="N285" s="98">
        <v>0.68718326856642165</v>
      </c>
      <c r="O285" s="98">
        <v>0.75023230649575523</v>
      </c>
      <c r="P285" s="98">
        <v>3.6627828510530831</v>
      </c>
      <c r="Q285" s="98">
        <v>2.0375318409364573</v>
      </c>
      <c r="R285" s="98">
        <v>1.1983350378457966</v>
      </c>
      <c r="S285" s="98">
        <v>0.99777540392269526</v>
      </c>
      <c r="T285" s="98">
        <v>2.3258844392937719</v>
      </c>
      <c r="U285" s="98">
        <v>1.1740083943020785</v>
      </c>
      <c r="V285" s="98">
        <v>1.3184899242409833</v>
      </c>
      <c r="W285" s="98">
        <v>0.7829175712487908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2.1321038305669457E-3</v>
      </c>
      <c r="D286" s="98">
        <v>1.824861127357535E-3</v>
      </c>
      <c r="E286" s="98">
        <v>1.856346181712203E-3</v>
      </c>
      <c r="F286" s="98">
        <v>4.4461493393858405E-3</v>
      </c>
      <c r="G286" s="98">
        <v>1.4104833911044784E-3</v>
      </c>
      <c r="H286" s="98">
        <v>5.8141740053832868E-3</v>
      </c>
      <c r="I286" s="98">
        <v>0</v>
      </c>
      <c r="J286" s="98">
        <v>1.1845314242994152E-2</v>
      </c>
      <c r="K286" s="98">
        <v>9.6113865644917619E-3</v>
      </c>
      <c r="L286" s="98">
        <v>5.2472419155177863E-3</v>
      </c>
      <c r="M286" s="98">
        <v>1.2360531866262531E-2</v>
      </c>
      <c r="N286" s="98">
        <v>3.7099475771452863E-3</v>
      </c>
      <c r="O286" s="98">
        <v>2.0226277526069285E-3</v>
      </c>
      <c r="P286" s="98">
        <v>9.1118373722023277E-2</v>
      </c>
      <c r="Q286" s="98">
        <v>0</v>
      </c>
      <c r="R286" s="98">
        <v>4.1410241144669818E-2</v>
      </c>
      <c r="S286" s="98">
        <v>0</v>
      </c>
      <c r="T286" s="98">
        <v>5.0784629150533833E-2</v>
      </c>
      <c r="U286" s="98">
        <v>1.1638976634600545E-2</v>
      </c>
      <c r="V286" s="98">
        <v>2.9890380774251227E-2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1.0763057214910443E-3</v>
      </c>
      <c r="D287" s="101">
        <v>9.4272762146522745E-4</v>
      </c>
      <c r="E287" s="101">
        <v>9.5553972853959751E-4</v>
      </c>
      <c r="F287" s="101">
        <v>2.425719105387429E-3</v>
      </c>
      <c r="G287" s="101">
        <v>7.5725510374387208E-4</v>
      </c>
      <c r="H287" s="101">
        <v>3.0985045266449991E-3</v>
      </c>
      <c r="I287" s="101">
        <v>0</v>
      </c>
      <c r="J287" s="101">
        <v>6.3017183947345666E-3</v>
      </c>
      <c r="K287" s="101">
        <v>5.1559700303810095E-3</v>
      </c>
      <c r="L287" s="101">
        <v>2.7910163011060419E-3</v>
      </c>
      <c r="M287" s="101">
        <v>6.7674985884919152E-3</v>
      </c>
      <c r="N287" s="101">
        <v>2.0229368404995245E-3</v>
      </c>
      <c r="O287" s="101">
        <v>1.1290556779436616E-3</v>
      </c>
      <c r="P287" s="101">
        <v>4.5439818166171209E-2</v>
      </c>
      <c r="Q287" s="101">
        <v>0</v>
      </c>
      <c r="R287" s="101">
        <v>2.0221699430807365E-2</v>
      </c>
      <c r="S287" s="101">
        <v>0</v>
      </c>
      <c r="T287" s="101">
        <v>2.3843820522512146E-2</v>
      </c>
      <c r="U287" s="101">
        <v>5.4761836240774363E-3</v>
      </c>
      <c r="V287" s="101">
        <v>1.3305487616538591E-2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1.0557981090759012E-3</v>
      </c>
      <c r="D288" s="104">
        <v>8.8213350589230754E-4</v>
      </c>
      <c r="E288" s="104">
        <v>9.0080645317260543E-4</v>
      </c>
      <c r="F288" s="104">
        <v>2.0204302339984111E-3</v>
      </c>
      <c r="G288" s="104">
        <v>6.5322828736060639E-4</v>
      </c>
      <c r="H288" s="104">
        <v>2.7156694787382877E-3</v>
      </c>
      <c r="I288" s="104">
        <v>0</v>
      </c>
      <c r="J288" s="104">
        <v>5.5435958482595842E-3</v>
      </c>
      <c r="K288" s="104">
        <v>4.4554165341107524E-3</v>
      </c>
      <c r="L288" s="104">
        <v>2.4562256144117444E-3</v>
      </c>
      <c r="M288" s="104">
        <v>5.5930332777706163E-3</v>
      </c>
      <c r="N288" s="104">
        <v>1.6870107366457616E-3</v>
      </c>
      <c r="O288" s="104">
        <v>8.9357207466326681E-4</v>
      </c>
      <c r="P288" s="104">
        <v>4.5678555555852061E-2</v>
      </c>
      <c r="Q288" s="104">
        <v>0</v>
      </c>
      <c r="R288" s="104">
        <v>2.118854171386245E-2</v>
      </c>
      <c r="S288" s="104">
        <v>0</v>
      </c>
      <c r="T288" s="104">
        <v>2.694080862802169E-2</v>
      </c>
      <c r="U288" s="104">
        <v>6.1627930105231082E-3</v>
      </c>
      <c r="V288" s="104">
        <v>1.6584893157712634E-2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2.3001835046647883</v>
      </c>
      <c r="D289" s="101">
        <v>3.7593512453266724</v>
      </c>
      <c r="E289" s="101">
        <v>2.0042993099810009</v>
      </c>
      <c r="F289" s="101">
        <v>2.5564884679676214</v>
      </c>
      <c r="G289" s="101">
        <v>2.4451896529118424</v>
      </c>
      <c r="H289" s="101">
        <v>3.3245282619439243</v>
      </c>
      <c r="I289" s="101">
        <v>3.8105578745685764</v>
      </c>
      <c r="J289" s="101">
        <v>3.3978075632221487</v>
      </c>
      <c r="K289" s="101">
        <v>1.8697662684009684</v>
      </c>
      <c r="L289" s="101">
        <v>3.9946791207609968</v>
      </c>
      <c r="M289" s="101">
        <v>2.3454478649354873</v>
      </c>
      <c r="N289" s="101">
        <v>3.1795954824165493</v>
      </c>
      <c r="O289" s="101">
        <v>1.6693028108603332</v>
      </c>
      <c r="P289" s="101">
        <v>1.6956035302691157</v>
      </c>
      <c r="Q289" s="101">
        <v>0.76946244519842788</v>
      </c>
      <c r="R289" s="101">
        <v>2.0487653794978851</v>
      </c>
      <c r="S289" s="101">
        <v>3.0797352404360678</v>
      </c>
      <c r="T289" s="101">
        <v>3.2267044437846759</v>
      </c>
      <c r="U289" s="101">
        <v>1.6872070610176952</v>
      </c>
      <c r="V289" s="101">
        <v>3.1558674091287724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1.0851571179391089</v>
      </c>
      <c r="D290" s="104">
        <v>1.87794562342808</v>
      </c>
      <c r="E290" s="104">
        <v>2.4115757022245612</v>
      </c>
      <c r="F290" s="104">
        <v>0.70970457427058298</v>
      </c>
      <c r="G290" s="104">
        <v>1.5552566444612954</v>
      </c>
      <c r="H290" s="104">
        <v>2.6060399673647594</v>
      </c>
      <c r="I290" s="104">
        <v>5.63297715472057</v>
      </c>
      <c r="J290" s="104">
        <v>3.9041917298150226</v>
      </c>
      <c r="K290" s="104">
        <v>5.2772045296976309</v>
      </c>
      <c r="L290" s="104">
        <v>2.8616694646519996</v>
      </c>
      <c r="M290" s="104">
        <v>6.310880048789441</v>
      </c>
      <c r="N290" s="104">
        <v>3.7937008408577988</v>
      </c>
      <c r="O290" s="104">
        <v>4.9392831646371942</v>
      </c>
      <c r="P290" s="104">
        <v>15.114519113035115</v>
      </c>
      <c r="Q290" s="104">
        <v>12.3657434407972</v>
      </c>
      <c r="R290" s="104">
        <v>8.362003249738148</v>
      </c>
      <c r="S290" s="104">
        <v>7.6522948895727758</v>
      </c>
      <c r="T290" s="104">
        <v>7.6359276988494358</v>
      </c>
      <c r="U290" s="104">
        <v>7.5035362428109895</v>
      </c>
      <c r="V290" s="104">
        <v>6.1870855581513151</v>
      </c>
      <c r="W290" s="104">
        <v>8.7754527651408658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0.51601633442816897</v>
      </c>
      <c r="D291" s="98">
        <v>0.91656684053699533</v>
      </c>
      <c r="E291" s="98">
        <v>1.1754735372443561</v>
      </c>
      <c r="F291" s="98">
        <v>0.36676097835949922</v>
      </c>
      <c r="G291" s="98">
        <v>0.79126923371039815</v>
      </c>
      <c r="H291" s="98">
        <v>1.3134755211633939</v>
      </c>
      <c r="I291" s="98">
        <v>3.1186259356424411</v>
      </c>
      <c r="J291" s="98">
        <v>1.9692267331396207</v>
      </c>
      <c r="K291" s="98">
        <v>2.6935703628793468</v>
      </c>
      <c r="L291" s="98">
        <v>1.4480702906139471</v>
      </c>
      <c r="M291" s="98">
        <v>3.3179632595286388</v>
      </c>
      <c r="N291" s="98">
        <v>1.9953509830092278</v>
      </c>
      <c r="O291" s="98">
        <v>2.6921085959121935</v>
      </c>
      <c r="P291" s="98">
        <v>7.3026745868725298</v>
      </c>
      <c r="Q291" s="98">
        <v>5.9120080293817265</v>
      </c>
      <c r="R291" s="98">
        <v>4.0283893167632474</v>
      </c>
      <c r="S291" s="98">
        <v>3.8948932494094248</v>
      </c>
      <c r="T291" s="98">
        <v>3.5676948505861592</v>
      </c>
      <c r="U291" s="98">
        <v>3.5199746697087968</v>
      </c>
      <c r="V291" s="98">
        <v>2.7173024236226331</v>
      </c>
      <c r="W291" s="98">
        <v>4.2356640602713114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0.56914078351094</v>
      </c>
      <c r="D292" s="98">
        <v>0.96137878289108469</v>
      </c>
      <c r="E292" s="98">
        <v>1.2361021649802051</v>
      </c>
      <c r="F292" s="98">
        <v>0.34294359591108375</v>
      </c>
      <c r="G292" s="98">
        <v>0.76398741075089727</v>
      </c>
      <c r="H292" s="98">
        <v>1.2925644462013655</v>
      </c>
      <c r="I292" s="98">
        <v>2.514351219078129</v>
      </c>
      <c r="J292" s="98">
        <v>1.9349649966754017</v>
      </c>
      <c r="K292" s="98">
        <v>2.5836341668182845</v>
      </c>
      <c r="L292" s="98">
        <v>1.4135991740380522</v>
      </c>
      <c r="M292" s="98">
        <v>2.9929167892608022</v>
      </c>
      <c r="N292" s="98">
        <v>1.798349857848571</v>
      </c>
      <c r="O292" s="98">
        <v>2.2471745687250002</v>
      </c>
      <c r="P292" s="98">
        <v>7.8118445261625862</v>
      </c>
      <c r="Q292" s="98">
        <v>6.4537354114154741</v>
      </c>
      <c r="R292" s="98">
        <v>4.3336139329749015</v>
      </c>
      <c r="S292" s="98">
        <v>3.7574016401633514</v>
      </c>
      <c r="T292" s="98">
        <v>4.0682328482632766</v>
      </c>
      <c r="U292" s="98">
        <v>3.9835615731021932</v>
      </c>
      <c r="V292" s="98">
        <v>3.4697831345286825</v>
      </c>
      <c r="W292" s="98">
        <v>4.5397887048695544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1.6257270751599546</v>
      </c>
      <c r="D293" s="122">
        <v>2.5014392599588868</v>
      </c>
      <c r="E293" s="122">
        <v>2.1343991942931058</v>
      </c>
      <c r="F293" s="122">
        <v>1.5526200907596734</v>
      </c>
      <c r="G293" s="122">
        <v>1.9731467537507812</v>
      </c>
      <c r="H293" s="122">
        <v>2.8800842956448309</v>
      </c>
      <c r="I293" s="122">
        <v>3.9288638401454263</v>
      </c>
      <c r="J293" s="122">
        <v>3.1693462235844878</v>
      </c>
      <c r="K293" s="122">
        <v>3.2204830201954842</v>
      </c>
      <c r="L293" s="122">
        <v>2.963685906257493</v>
      </c>
      <c r="M293" s="122">
        <v>3.3426687766934937</v>
      </c>
      <c r="N293" s="122">
        <v>2.738397931570911</v>
      </c>
      <c r="O293" s="122">
        <v>2.7606081403989475</v>
      </c>
      <c r="P293" s="122">
        <v>8.1605712579692025</v>
      </c>
      <c r="Q293" s="122">
        <v>5.8850153296660244</v>
      </c>
      <c r="R293" s="122">
        <v>4.1415442379983674</v>
      </c>
      <c r="S293" s="122">
        <v>4.201762321927732</v>
      </c>
      <c r="T293" s="122">
        <v>4.1367917090006658</v>
      </c>
      <c r="U293" s="122">
        <v>3.4576543547195833</v>
      </c>
      <c r="V293" s="122">
        <v>3.4393456306988832</v>
      </c>
      <c r="W293" s="122">
        <v>3.1828928831621357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1.6257270751599546</v>
      </c>
      <c r="D295" s="33">
        <v>2.5014392599588868</v>
      </c>
      <c r="E295" s="33">
        <v>2.1343991942931058</v>
      </c>
      <c r="F295" s="33">
        <v>1.5526200907596734</v>
      </c>
      <c r="G295" s="33">
        <v>1.9731467537507812</v>
      </c>
      <c r="H295" s="33">
        <v>2.8800842956448309</v>
      </c>
      <c r="I295" s="33">
        <v>3.9288638401454263</v>
      </c>
      <c r="J295" s="33">
        <v>3.1693462235844878</v>
      </c>
      <c r="K295" s="33">
        <v>3.2204830201954842</v>
      </c>
      <c r="L295" s="33">
        <v>2.963685906257493</v>
      </c>
      <c r="M295" s="33">
        <v>3.3426687766934937</v>
      </c>
      <c r="N295" s="33">
        <v>2.738397931570911</v>
      </c>
      <c r="O295" s="33">
        <v>2.7606081403989475</v>
      </c>
      <c r="P295" s="33">
        <v>8.1605712579692025</v>
      </c>
      <c r="Q295" s="33">
        <v>5.8850153296660244</v>
      </c>
      <c r="R295" s="33">
        <v>4.1415442379983674</v>
      </c>
      <c r="S295" s="33">
        <v>4.201762321927732</v>
      </c>
      <c r="T295" s="33">
        <v>4.1367917090006658</v>
      </c>
      <c r="U295" s="33">
        <v>3.4576543547195833</v>
      </c>
      <c r="V295" s="33">
        <v>3.4393456306988832</v>
      </c>
      <c r="W295" s="33">
        <v>3.1828928831621357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25.416256674495742</v>
      </c>
      <c r="D297" s="117">
        <f t="shared" si="113"/>
        <v>35.83707693547197</v>
      </c>
      <c r="E297" s="117">
        <f t="shared" si="113"/>
        <v>31.812692079963988</v>
      </c>
      <c r="F297" s="117">
        <f t="shared" si="113"/>
        <v>21.034737966289441</v>
      </c>
      <c r="G297" s="117">
        <f t="shared" si="113"/>
        <v>23.83986182533372</v>
      </c>
      <c r="H297" s="117">
        <f t="shared" si="113"/>
        <v>31.64430511314136</v>
      </c>
      <c r="I297" s="117">
        <f t="shared" si="113"/>
        <v>45.493839057181802</v>
      </c>
      <c r="J297" s="117">
        <f t="shared" si="113"/>
        <v>35.564428625550718</v>
      </c>
      <c r="K297" s="117">
        <f t="shared" si="113"/>
        <v>43.010312117291029</v>
      </c>
      <c r="L297" s="117">
        <f t="shared" si="113"/>
        <v>41.565228366475985</v>
      </c>
      <c r="M297" s="117">
        <f t="shared" si="113"/>
        <v>53.721421867336439</v>
      </c>
      <c r="N297" s="117">
        <f t="shared" si="113"/>
        <v>42.584079973125377</v>
      </c>
      <c r="O297" s="117">
        <f t="shared" si="113"/>
        <v>44.300434673219335</v>
      </c>
      <c r="P297" s="117">
        <f t="shared" si="113"/>
        <v>125.28078895314988</v>
      </c>
      <c r="Q297" s="117">
        <f t="shared" si="113"/>
        <v>89.284082143359115</v>
      </c>
      <c r="R297" s="117">
        <f t="shared" ref="R297:V297" si="114">R298+R300+R302+R311</f>
        <v>51.966422773389901</v>
      </c>
      <c r="S297" s="117">
        <f t="shared" si="114"/>
        <v>48.08207914254384</v>
      </c>
      <c r="T297" s="117">
        <f t="shared" si="114"/>
        <v>51.461095766083552</v>
      </c>
      <c r="U297" s="117">
        <f t="shared" si="114"/>
        <v>45.499597122267566</v>
      </c>
      <c r="V297" s="117">
        <f t="shared" si="114"/>
        <v>51.453710871670147</v>
      </c>
      <c r="W297" s="117">
        <f t="shared" ref="W297" si="115">W298+W300+W302+W311</f>
        <v>38.937837382987361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20.967161976180158</v>
      </c>
      <c r="D298" s="122">
        <f t="shared" si="116"/>
        <v>28.935430645679844</v>
      </c>
      <c r="E298" s="122">
        <f t="shared" si="116"/>
        <v>25.169710840548657</v>
      </c>
      <c r="F298" s="122">
        <f t="shared" si="116"/>
        <v>16.399688178874396</v>
      </c>
      <c r="G298" s="122">
        <f t="shared" si="116"/>
        <v>18.064240535411074</v>
      </c>
      <c r="H298" s="122">
        <f t="shared" si="116"/>
        <v>22.835246447740072</v>
      </c>
      <c r="I298" s="122">
        <f t="shared" si="116"/>
        <v>32.696375225477091</v>
      </c>
      <c r="J298" s="122">
        <f t="shared" si="116"/>
        <v>25.300838219573578</v>
      </c>
      <c r="K298" s="122">
        <f t="shared" si="116"/>
        <v>32.100694601162211</v>
      </c>
      <c r="L298" s="122">
        <f t="shared" si="116"/>
        <v>31.168728578470432</v>
      </c>
      <c r="M298" s="122">
        <f t="shared" si="116"/>
        <v>40.166709631747189</v>
      </c>
      <c r="N298" s="122">
        <f t="shared" si="116"/>
        <v>31.945136240311481</v>
      </c>
      <c r="O298" s="122">
        <f t="shared" si="116"/>
        <v>33.580921596248899</v>
      </c>
      <c r="P298" s="122">
        <f t="shared" si="116"/>
        <v>96.963678523129943</v>
      </c>
      <c r="Q298" s="122">
        <f t="shared" si="116"/>
        <v>68.452893795046577</v>
      </c>
      <c r="R298" s="122">
        <f t="shared" si="116"/>
        <v>37.26991572889488</v>
      </c>
      <c r="S298" s="122">
        <f t="shared" si="116"/>
        <v>32.578310328470259</v>
      </c>
      <c r="T298" s="122">
        <f t="shared" si="116"/>
        <v>34.422291550186571</v>
      </c>
      <c r="U298" s="122">
        <f t="shared" si="116"/>
        <v>31.185774852981218</v>
      </c>
      <c r="V298" s="122">
        <f t="shared" si="116"/>
        <v>35.375783626098865</v>
      </c>
      <c r="W298" s="122">
        <f t="shared" si="116"/>
        <v>25.415126019267603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20.967161976180158</v>
      </c>
      <c r="D299" s="98">
        <v>28.935430645679844</v>
      </c>
      <c r="E299" s="98">
        <v>25.169710840548657</v>
      </c>
      <c r="F299" s="98">
        <v>16.399688178874396</v>
      </c>
      <c r="G299" s="98">
        <v>18.064240535411074</v>
      </c>
      <c r="H299" s="98">
        <v>22.835246447740072</v>
      </c>
      <c r="I299" s="98">
        <v>32.696375225477091</v>
      </c>
      <c r="J299" s="98">
        <v>25.300838219573578</v>
      </c>
      <c r="K299" s="98">
        <v>32.100694601162211</v>
      </c>
      <c r="L299" s="98">
        <v>31.168728578470432</v>
      </c>
      <c r="M299" s="98">
        <v>40.166709631747189</v>
      </c>
      <c r="N299" s="98">
        <v>31.945136240311481</v>
      </c>
      <c r="O299" s="98">
        <v>33.580921596248899</v>
      </c>
      <c r="P299" s="98">
        <v>96.963678523129943</v>
      </c>
      <c r="Q299" s="98">
        <v>68.452893795046577</v>
      </c>
      <c r="R299" s="98">
        <v>37.26991572889488</v>
      </c>
      <c r="S299" s="98">
        <v>32.578310328470259</v>
      </c>
      <c r="T299" s="98">
        <v>34.422291550186571</v>
      </c>
      <c r="U299" s="98">
        <v>31.185774852981218</v>
      </c>
      <c r="V299" s="98">
        <v>35.375783626098865</v>
      </c>
      <c r="W299" s="98">
        <v>25.415126019267603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5.6155389756752189E-2</v>
      </c>
      <c r="D300" s="122">
        <f t="shared" si="117"/>
        <v>5.7218024563513215E-2</v>
      </c>
      <c r="E300" s="122">
        <f t="shared" si="117"/>
        <v>0.88467619901143923</v>
      </c>
      <c r="F300" s="122">
        <f t="shared" si="117"/>
        <v>0.36913525897817645</v>
      </c>
      <c r="G300" s="122">
        <f t="shared" si="117"/>
        <v>0.4990720864412741</v>
      </c>
      <c r="H300" s="122">
        <f t="shared" si="117"/>
        <v>1.0575377269733572</v>
      </c>
      <c r="I300" s="122">
        <f t="shared" si="117"/>
        <v>1.2514589008411161</v>
      </c>
      <c r="J300" s="122">
        <f t="shared" si="117"/>
        <v>1.0479473285922101</v>
      </c>
      <c r="K300" s="122">
        <f t="shared" si="117"/>
        <v>1.4501067347042873</v>
      </c>
      <c r="L300" s="122">
        <f t="shared" si="117"/>
        <v>1.7100064858378354</v>
      </c>
      <c r="M300" s="122">
        <f t="shared" si="117"/>
        <v>2.5215262367604003</v>
      </c>
      <c r="N300" s="122">
        <f t="shared" si="117"/>
        <v>2.0274728027411677</v>
      </c>
      <c r="O300" s="122">
        <f t="shared" si="117"/>
        <v>2.1800637876315698</v>
      </c>
      <c r="P300" s="122">
        <f t="shared" si="117"/>
        <v>3.6325535108166482</v>
      </c>
      <c r="Q300" s="122">
        <f t="shared" si="117"/>
        <v>2.4192178582150889</v>
      </c>
      <c r="R300" s="122">
        <f t="shared" si="117"/>
        <v>0.85190521282197373</v>
      </c>
      <c r="S300" s="122">
        <f t="shared" si="117"/>
        <v>1.5153496274840008</v>
      </c>
      <c r="T300" s="122">
        <f t="shared" si="117"/>
        <v>1.6477695830136194</v>
      </c>
      <c r="U300" s="122">
        <f t="shared" si="117"/>
        <v>1.8557778408194257</v>
      </c>
      <c r="V300" s="122">
        <f t="shared" si="117"/>
        <v>3.3508282767094761</v>
      </c>
      <c r="W300" s="122">
        <f t="shared" si="117"/>
        <v>1.8093960984921724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5.6155389756752189E-2</v>
      </c>
      <c r="D301" s="98">
        <v>5.7218024563513215E-2</v>
      </c>
      <c r="E301" s="98">
        <v>0.88467619901143923</v>
      </c>
      <c r="F301" s="98">
        <v>0.36913525897817645</v>
      </c>
      <c r="G301" s="98">
        <v>0.4990720864412741</v>
      </c>
      <c r="H301" s="98">
        <v>1.0575377269733572</v>
      </c>
      <c r="I301" s="98">
        <v>1.2514589008411161</v>
      </c>
      <c r="J301" s="98">
        <v>1.0479473285922101</v>
      </c>
      <c r="K301" s="98">
        <v>1.4501067347042873</v>
      </c>
      <c r="L301" s="98">
        <v>1.7100064858378354</v>
      </c>
      <c r="M301" s="98">
        <v>2.5215262367604003</v>
      </c>
      <c r="N301" s="98">
        <v>2.0274728027411677</v>
      </c>
      <c r="O301" s="98">
        <v>2.1800637876315698</v>
      </c>
      <c r="P301" s="98">
        <v>3.6325535108166482</v>
      </c>
      <c r="Q301" s="98">
        <v>2.4192178582150889</v>
      </c>
      <c r="R301" s="98">
        <v>0.85190521282197373</v>
      </c>
      <c r="S301" s="98">
        <v>1.5153496274840008</v>
      </c>
      <c r="T301" s="98">
        <v>1.6477695830136194</v>
      </c>
      <c r="U301" s="98">
        <v>1.8557778408194257</v>
      </c>
      <c r="V301" s="98">
        <v>3.3508282767094761</v>
      </c>
      <c r="W301" s="98">
        <v>1.8093960984921724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3.1320214074408277</v>
      </c>
      <c r="D302" s="122">
        <v>4.9010365252099595</v>
      </c>
      <c r="E302" s="122">
        <v>4.0971774234336271</v>
      </c>
      <c r="F302" s="122">
        <v>3.0554505622322026</v>
      </c>
      <c r="G302" s="122">
        <v>3.7354564111028123</v>
      </c>
      <c r="H302" s="122">
        <v>5.4979145835436238</v>
      </c>
      <c r="I302" s="122">
        <v>8.4658747434337371</v>
      </c>
      <c r="J302" s="122">
        <v>6.7259385807103591</v>
      </c>
      <c r="K302" s="122">
        <v>6.9241509100544532</v>
      </c>
      <c r="L302" s="122">
        <v>6.3478710445425168</v>
      </c>
      <c r="M302" s="122">
        <v>8.387180848044693</v>
      </c>
      <c r="N302" s="122">
        <v>6.4347515794788279</v>
      </c>
      <c r="O302" s="122">
        <v>6.3327050497645345</v>
      </c>
      <c r="P302" s="122">
        <v>18.113500894109961</v>
      </c>
      <c r="Q302" s="122">
        <v>13.628856322214675</v>
      </c>
      <c r="R302" s="122">
        <v>10.436025934688624</v>
      </c>
      <c r="S302" s="122">
        <v>10.476482540888226</v>
      </c>
      <c r="T302" s="122">
        <v>11.876452692300308</v>
      </c>
      <c r="U302" s="122">
        <v>9.4749968213051208</v>
      </c>
      <c r="V302" s="122">
        <v>9.7222104483301592</v>
      </c>
      <c r="W302" s="122">
        <v>8.9064364752825735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0.37498760069518811</v>
      </c>
      <c r="D303" s="98">
        <v>0.30359118615315267</v>
      </c>
      <c r="E303" s="98">
        <v>0.38438393842802132</v>
      </c>
      <c r="F303" s="98">
        <v>0.43007102826972837</v>
      </c>
      <c r="G303" s="98">
        <v>0.44354261235188819</v>
      </c>
      <c r="H303" s="98">
        <v>0.57366672096649773</v>
      </c>
      <c r="I303" s="98">
        <v>0.52377088100828684</v>
      </c>
      <c r="J303" s="98">
        <v>0.56887712474769736</v>
      </c>
      <c r="K303" s="98">
        <v>0.7432939869723274</v>
      </c>
      <c r="L303" s="98">
        <v>0.63855998323765606</v>
      </c>
      <c r="M303" s="98">
        <v>0.89878219746826316</v>
      </c>
      <c r="N303" s="98">
        <v>0.50587255608130499</v>
      </c>
      <c r="O303" s="98">
        <v>0.56803131438298826</v>
      </c>
      <c r="P303" s="98">
        <v>2.8669041931395269</v>
      </c>
      <c r="Q303" s="98">
        <v>1.6421073954897505</v>
      </c>
      <c r="R303" s="98">
        <v>0.98455058576395904</v>
      </c>
      <c r="S303" s="98">
        <v>0.83483674243105888</v>
      </c>
      <c r="T303" s="98">
        <v>1.9778690719207164</v>
      </c>
      <c r="U303" s="98">
        <v>1.0117235506353346</v>
      </c>
      <c r="V303" s="98">
        <v>1.1471263965494569</v>
      </c>
      <c r="W303" s="98">
        <v>0.68420477948364122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1.8002304131472511E-3</v>
      </c>
      <c r="D304" s="98">
        <v>1.5355463227047568E-3</v>
      </c>
      <c r="E304" s="98">
        <v>1.5647185203107098E-3</v>
      </c>
      <c r="F304" s="98">
        <v>3.7100173882014323E-3</v>
      </c>
      <c r="G304" s="98">
        <v>1.1821552804423625E-3</v>
      </c>
      <c r="H304" s="98">
        <v>4.8865643042281543E-3</v>
      </c>
      <c r="I304" s="98">
        <v>0</v>
      </c>
      <c r="J304" s="98">
        <v>9.9916456380347747E-3</v>
      </c>
      <c r="K304" s="98">
        <v>8.1124062164442904E-3</v>
      </c>
      <c r="L304" s="98">
        <v>4.4471682788706814E-3</v>
      </c>
      <c r="M304" s="98">
        <v>1.0478443906314274E-2</v>
      </c>
      <c r="N304" s="98">
        <v>3.1762033248608499E-3</v>
      </c>
      <c r="O304" s="98">
        <v>1.7484259315299901E-3</v>
      </c>
      <c r="P304" s="98">
        <v>8.124484778053026E-2</v>
      </c>
      <c r="Q304" s="98">
        <v>0</v>
      </c>
      <c r="R304" s="98">
        <v>3.7802664969020128E-2</v>
      </c>
      <c r="S304" s="98">
        <v>0</v>
      </c>
      <c r="T304" s="98">
        <v>4.7216947188983394E-2</v>
      </c>
      <c r="U304" s="98">
        <v>1.0881996013646721E-2</v>
      </c>
      <c r="V304" s="98">
        <v>2.8161072681936038E-2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7.4443230407134986E-4</v>
      </c>
      <c r="D305" s="101">
        <v>6.534128168124493E-4</v>
      </c>
      <c r="E305" s="101">
        <v>6.6391206713810433E-4</v>
      </c>
      <c r="F305" s="101">
        <v>1.6895871542030214E-3</v>
      </c>
      <c r="G305" s="101">
        <v>5.2892699308175614E-4</v>
      </c>
      <c r="H305" s="101">
        <v>2.1708948254898666E-3</v>
      </c>
      <c r="I305" s="101">
        <v>0</v>
      </c>
      <c r="J305" s="101">
        <v>4.4480497897751905E-3</v>
      </c>
      <c r="K305" s="101">
        <v>3.6569896823335384E-3</v>
      </c>
      <c r="L305" s="101">
        <v>1.9909426644589374E-3</v>
      </c>
      <c r="M305" s="101">
        <v>4.885410628543657E-3</v>
      </c>
      <c r="N305" s="101">
        <v>1.4891925882150883E-3</v>
      </c>
      <c r="O305" s="101">
        <v>8.5485385686672334E-4</v>
      </c>
      <c r="P305" s="101">
        <v>3.5566292224678192E-2</v>
      </c>
      <c r="Q305" s="101">
        <v>0</v>
      </c>
      <c r="R305" s="101">
        <v>1.6614123255157681E-2</v>
      </c>
      <c r="S305" s="101">
        <v>0</v>
      </c>
      <c r="T305" s="101">
        <v>2.02761385609617E-2</v>
      </c>
      <c r="U305" s="101">
        <v>4.7192030031236116E-3</v>
      </c>
      <c r="V305" s="101">
        <v>1.1576179524223401E-2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1.0557981090759012E-3</v>
      </c>
      <c r="D306" s="104">
        <v>8.8213350589230754E-4</v>
      </c>
      <c r="E306" s="104">
        <v>9.0080645317260543E-4</v>
      </c>
      <c r="F306" s="104">
        <v>2.0204302339984111E-3</v>
      </c>
      <c r="G306" s="104">
        <v>6.5322828736060639E-4</v>
      </c>
      <c r="H306" s="104">
        <v>2.7156694787382877E-3</v>
      </c>
      <c r="I306" s="104">
        <v>0</v>
      </c>
      <c r="J306" s="104">
        <v>5.5435958482595842E-3</v>
      </c>
      <c r="K306" s="104">
        <v>4.4554165341107524E-3</v>
      </c>
      <c r="L306" s="104">
        <v>2.4562256144117444E-3</v>
      </c>
      <c r="M306" s="104">
        <v>5.5930332777706163E-3</v>
      </c>
      <c r="N306" s="104">
        <v>1.6870107366457616E-3</v>
      </c>
      <c r="O306" s="104">
        <v>8.9357207466326681E-4</v>
      </c>
      <c r="P306" s="104">
        <v>4.5678555555852061E-2</v>
      </c>
      <c r="Q306" s="104">
        <v>0</v>
      </c>
      <c r="R306" s="104">
        <v>2.118854171386245E-2</v>
      </c>
      <c r="S306" s="104">
        <v>0</v>
      </c>
      <c r="T306" s="104">
        <v>2.694080862802169E-2</v>
      </c>
      <c r="U306" s="104">
        <v>6.1627930105231082E-3</v>
      </c>
      <c r="V306" s="104">
        <v>1.6584893157712634E-2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1.7855318759389842</v>
      </c>
      <c r="D307" s="101">
        <v>2.9220953889973966</v>
      </c>
      <c r="E307" s="101">
        <v>1.5601411729272128</v>
      </c>
      <c r="F307" s="101">
        <v>1.9928290913229336</v>
      </c>
      <c r="G307" s="101">
        <v>1.9089903718346661</v>
      </c>
      <c r="H307" s="101">
        <v>2.5996935748428807</v>
      </c>
      <c r="I307" s="101">
        <v>2.9848776050418677</v>
      </c>
      <c r="J307" s="101">
        <v>2.6666350171459849</v>
      </c>
      <c r="K307" s="101">
        <v>1.470590054673349</v>
      </c>
      <c r="L307" s="101">
        <v>3.1495526027293184</v>
      </c>
      <c r="M307" s="101">
        <v>1.8574215183056102</v>
      </c>
      <c r="N307" s="101">
        <v>2.5359320952794708</v>
      </c>
      <c r="O307" s="101">
        <v>1.3456315046691634</v>
      </c>
      <c r="P307" s="101">
        <v>1.3856687714302458</v>
      </c>
      <c r="Q307" s="101">
        <v>0.63720196399932238</v>
      </c>
      <c r="R307" s="101">
        <v>1.712618653796631</v>
      </c>
      <c r="S307" s="101">
        <v>2.5982622764799017</v>
      </c>
      <c r="T307" s="101">
        <v>2.7464478908907672</v>
      </c>
      <c r="U307" s="101">
        <v>1.447969634410182</v>
      </c>
      <c r="V307" s="101">
        <v>2.7281315921970628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0.96970170039350823</v>
      </c>
      <c r="D308" s="104">
        <v>1.6738144037367055</v>
      </c>
      <c r="E308" s="104">
        <v>2.1510875935580822</v>
      </c>
      <c r="F308" s="104">
        <v>0.62884042525133954</v>
      </c>
      <c r="G308" s="104">
        <v>1.3817412716358157</v>
      </c>
      <c r="H308" s="104">
        <v>2.3196677234300176</v>
      </c>
      <c r="I308" s="104">
        <v>4.9572262573835832</v>
      </c>
      <c r="J308" s="104">
        <v>3.4804347931786417</v>
      </c>
      <c r="K308" s="104">
        <v>4.7021544621923326</v>
      </c>
      <c r="L308" s="104">
        <v>2.5553112902966713</v>
      </c>
      <c r="M308" s="104">
        <v>5.6204986883645063</v>
      </c>
      <c r="N308" s="104">
        <v>3.3897707247931912</v>
      </c>
      <c r="O308" s="104">
        <v>4.4172938047808525</v>
      </c>
      <c r="P308" s="104">
        <v>13.779683081759659</v>
      </c>
      <c r="Q308" s="104">
        <v>11.349546962725602</v>
      </c>
      <c r="R308" s="104">
        <v>7.701054030159014</v>
      </c>
      <c r="S308" s="104">
        <v>7.0433835219772645</v>
      </c>
      <c r="T308" s="104">
        <v>7.1049187822998423</v>
      </c>
      <c r="U308" s="104">
        <v>7.0044216402459574</v>
      </c>
      <c r="V308" s="104">
        <v>5.8187913869017036</v>
      </c>
      <c r="W308" s="104">
        <v>8.2222316957989321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0.40056091688256823</v>
      </c>
      <c r="D309" s="98">
        <v>0.71243562084562095</v>
      </c>
      <c r="E309" s="98">
        <v>0.91498542857787701</v>
      </c>
      <c r="F309" s="98">
        <v>0.28589682934025579</v>
      </c>
      <c r="G309" s="98">
        <v>0.61775386088491846</v>
      </c>
      <c r="H309" s="98">
        <v>1.0271032772286521</v>
      </c>
      <c r="I309" s="98">
        <v>2.4428750383054547</v>
      </c>
      <c r="J309" s="98">
        <v>1.5454697965032402</v>
      </c>
      <c r="K309" s="98">
        <v>2.1185202953740481</v>
      </c>
      <c r="L309" s="98">
        <v>1.141712116258619</v>
      </c>
      <c r="M309" s="98">
        <v>2.6275818991037041</v>
      </c>
      <c r="N309" s="98">
        <v>1.5914208669446201</v>
      </c>
      <c r="O309" s="98">
        <v>2.1701192360558528</v>
      </c>
      <c r="P309" s="98">
        <v>5.9678385555970728</v>
      </c>
      <c r="Q309" s="98">
        <v>4.8958115513101284</v>
      </c>
      <c r="R309" s="98">
        <v>3.3674400971841121</v>
      </c>
      <c r="S309" s="98">
        <v>3.285981881813913</v>
      </c>
      <c r="T309" s="98">
        <v>3.0366859340365662</v>
      </c>
      <c r="U309" s="98">
        <v>3.0208600671437642</v>
      </c>
      <c r="V309" s="98">
        <v>2.3490082523730211</v>
      </c>
      <c r="W309" s="98">
        <v>3.6824429909293781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0.56914078351094</v>
      </c>
      <c r="D310" s="98">
        <v>0.96137878289108469</v>
      </c>
      <c r="E310" s="98">
        <v>1.2361021649802051</v>
      </c>
      <c r="F310" s="98">
        <v>0.34294359591108375</v>
      </c>
      <c r="G310" s="98">
        <v>0.76398741075089727</v>
      </c>
      <c r="H310" s="98">
        <v>1.2925644462013655</v>
      </c>
      <c r="I310" s="98">
        <v>2.514351219078129</v>
      </c>
      <c r="J310" s="98">
        <v>1.9349649966754017</v>
      </c>
      <c r="K310" s="98">
        <v>2.5836341668182845</v>
      </c>
      <c r="L310" s="98">
        <v>1.4135991740380522</v>
      </c>
      <c r="M310" s="98">
        <v>2.9929167892608022</v>
      </c>
      <c r="N310" s="98">
        <v>1.798349857848571</v>
      </c>
      <c r="O310" s="98">
        <v>2.2471745687250002</v>
      </c>
      <c r="P310" s="98">
        <v>7.8118445261625862</v>
      </c>
      <c r="Q310" s="98">
        <v>6.4537354114154741</v>
      </c>
      <c r="R310" s="98">
        <v>4.3336139329749015</v>
      </c>
      <c r="S310" s="98">
        <v>3.7574016401633514</v>
      </c>
      <c r="T310" s="98">
        <v>4.0682328482632766</v>
      </c>
      <c r="U310" s="98">
        <v>3.9835615731021932</v>
      </c>
      <c r="V310" s="98">
        <v>3.4697831345286825</v>
      </c>
      <c r="W310" s="98">
        <v>4.5397887048695544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1.2609179011180007</v>
      </c>
      <c r="D311" s="122">
        <v>1.9433917400186562</v>
      </c>
      <c r="E311" s="122">
        <v>1.6611276169702625</v>
      </c>
      <c r="F311" s="122">
        <v>1.2104639662046675</v>
      </c>
      <c r="G311" s="122">
        <v>1.5410927923785585</v>
      </c>
      <c r="H311" s="122">
        <v>2.2536063548843095</v>
      </c>
      <c r="I311" s="122">
        <v>3.0801301874298566</v>
      </c>
      <c r="J311" s="122">
        <v>2.4897044966745803</v>
      </c>
      <c r="K311" s="122">
        <v>2.5353598713700816</v>
      </c>
      <c r="L311" s="122">
        <v>2.338622257625206</v>
      </c>
      <c r="M311" s="122">
        <v>2.6460051507841551</v>
      </c>
      <c r="N311" s="122">
        <v>2.1767193505939018</v>
      </c>
      <c r="O311" s="122">
        <v>2.2067442395743329</v>
      </c>
      <c r="P311" s="122">
        <v>6.571056025093327</v>
      </c>
      <c r="Q311" s="122">
        <v>4.7831141678827667</v>
      </c>
      <c r="R311" s="122">
        <v>3.4085758969844262</v>
      </c>
      <c r="S311" s="122">
        <v>3.5119366457013523</v>
      </c>
      <c r="T311" s="122">
        <v>3.5145819405830481</v>
      </c>
      <c r="U311" s="122">
        <v>2.9830476071618039</v>
      </c>
      <c r="V311" s="122">
        <v>3.0048885205316407</v>
      </c>
      <c r="W311" s="122">
        <v>2.8068787899450074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1.2609179011180007</v>
      </c>
      <c r="D313" s="33">
        <v>1.9433917400186562</v>
      </c>
      <c r="E313" s="33">
        <v>1.6611276169702625</v>
      </c>
      <c r="F313" s="33">
        <v>1.2104639662046675</v>
      </c>
      <c r="G313" s="33">
        <v>1.5410927923785585</v>
      </c>
      <c r="H313" s="33">
        <v>2.2536063548843095</v>
      </c>
      <c r="I313" s="33">
        <v>3.0801301874298566</v>
      </c>
      <c r="J313" s="33">
        <v>2.4897044966745803</v>
      </c>
      <c r="K313" s="33">
        <v>2.5353598713700816</v>
      </c>
      <c r="L313" s="33">
        <v>2.338622257625206</v>
      </c>
      <c r="M313" s="33">
        <v>2.6460051507841551</v>
      </c>
      <c r="N313" s="33">
        <v>2.1767193505939018</v>
      </c>
      <c r="O313" s="33">
        <v>2.2067442395743329</v>
      </c>
      <c r="P313" s="33">
        <v>6.571056025093327</v>
      </c>
      <c r="Q313" s="33">
        <v>4.7831141678827667</v>
      </c>
      <c r="R313" s="33">
        <v>3.4085758969844262</v>
      </c>
      <c r="S313" s="33">
        <v>3.5119366457013523</v>
      </c>
      <c r="T313" s="33">
        <v>3.5145819405830481</v>
      </c>
      <c r="U313" s="33">
        <v>2.9830476071618039</v>
      </c>
      <c r="V313" s="33">
        <v>3.0048885205316407</v>
      </c>
      <c r="W313" s="33">
        <v>2.8068787899450074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1.607390294226543</v>
      </c>
      <c r="D315" s="154">
        <f t="shared" si="118"/>
        <v>1.6118283920087042</v>
      </c>
      <c r="E315" s="154">
        <f t="shared" si="118"/>
        <v>1.6836414463797318</v>
      </c>
      <c r="F315" s="154">
        <f t="shared" si="118"/>
        <v>1.6454057342079202</v>
      </c>
      <c r="G315" s="154">
        <f t="shared" si="118"/>
        <v>1.6488061043316975</v>
      </c>
      <c r="H315" s="154">
        <f t="shared" si="118"/>
        <v>1.6332723424240021</v>
      </c>
      <c r="I315" s="154">
        <f t="shared" si="118"/>
        <v>1.6535789895075479</v>
      </c>
      <c r="J315" s="154">
        <f t="shared" si="118"/>
        <v>1.666578107005197</v>
      </c>
      <c r="K315" s="154">
        <f t="shared" si="118"/>
        <v>1.8072622124070123</v>
      </c>
      <c r="L315" s="154">
        <f t="shared" si="118"/>
        <v>1.8524237181655014</v>
      </c>
      <c r="M315" s="154">
        <f t="shared" si="118"/>
        <v>1.9234108279410034</v>
      </c>
      <c r="N315" s="154">
        <f t="shared" si="118"/>
        <v>1.9672004337032174</v>
      </c>
      <c r="O315" s="154">
        <f t="shared" si="118"/>
        <v>2.0609292684526874</v>
      </c>
      <c r="P315" s="154">
        <f t="shared" si="118"/>
        <v>2.1011250262207484</v>
      </c>
      <c r="Q315" s="154">
        <f t="shared" si="118"/>
        <v>2.1165790533748026</v>
      </c>
      <c r="R315" s="154">
        <f t="shared" ref="R315:V315" si="119">IF(R297=0,"",R297/R279)</f>
        <v>1.926054527734699</v>
      </c>
      <c r="S315" s="154">
        <f t="shared" si="119"/>
        <v>1.8641385637781731</v>
      </c>
      <c r="T315" s="154">
        <f t="shared" si="119"/>
        <v>1.8555897846242491</v>
      </c>
      <c r="U315" s="154">
        <f t="shared" si="119"/>
        <v>1.9570199963137687</v>
      </c>
      <c r="V315" s="154">
        <f t="shared" si="119"/>
        <v>2.0557943607711264</v>
      </c>
      <c r="W315" s="154">
        <f t="shared" ref="W315" si="120">IF(W297=0,"",W297/W279)</f>
        <v>1.9112725410842257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2.0488431566764138</v>
      </c>
      <c r="D316" s="155">
        <f t="shared" si="121"/>
        <v>2.1225375072732797</v>
      </c>
      <c r="E316" s="155">
        <f t="shared" si="121"/>
        <v>2.1983424763539596</v>
      </c>
      <c r="F316" s="155">
        <f t="shared" si="121"/>
        <v>2.2759429542463221</v>
      </c>
      <c r="G316" s="155">
        <f t="shared" si="121"/>
        <v>2.3556007305778435</v>
      </c>
      <c r="H316" s="155">
        <f t="shared" si="121"/>
        <v>2.4372664082914954</v>
      </c>
      <c r="I316" s="155">
        <f t="shared" si="121"/>
        <v>2.5209864131068271</v>
      </c>
      <c r="J316" s="155">
        <f t="shared" si="121"/>
        <v>2.6069912011268239</v>
      </c>
      <c r="K316" s="155">
        <f t="shared" si="121"/>
        <v>2.6954513275076466</v>
      </c>
      <c r="L316" s="155">
        <f t="shared" si="121"/>
        <v>2.7863664281454978</v>
      </c>
      <c r="M316" s="155">
        <f t="shared" si="121"/>
        <v>2.8863347442932437</v>
      </c>
      <c r="N316" s="155">
        <f t="shared" si="121"/>
        <v>2.9970324377308075</v>
      </c>
      <c r="O316" s="155">
        <f t="shared" si="121"/>
        <v>3.117340950636903</v>
      </c>
      <c r="P316" s="155">
        <f t="shared" si="121"/>
        <v>3.2381006220165474</v>
      </c>
      <c r="Q316" s="155">
        <f t="shared" si="121"/>
        <v>3.3370918312867057</v>
      </c>
      <c r="R316" s="155">
        <f t="shared" ref="R316:V316" si="122">IF(R298=0,"",R298/R280)</f>
        <v>3.3949729137770288</v>
      </c>
      <c r="S316" s="155">
        <f t="shared" si="122"/>
        <v>3.4316093672326535</v>
      </c>
      <c r="T316" s="155">
        <f t="shared" si="122"/>
        <v>3.455106741554566</v>
      </c>
      <c r="U316" s="155">
        <f t="shared" si="122"/>
        <v>3.4738074287093776</v>
      </c>
      <c r="V316" s="155">
        <f t="shared" si="122"/>
        <v>3.4963815123010122</v>
      </c>
      <c r="W316" s="155">
        <f t="shared" ref="W316" si="123">IF(W298=0,"",W298/W280)</f>
        <v>3.5221883066145137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2.0488431566764138</v>
      </c>
      <c r="D317" s="156">
        <f t="shared" si="124"/>
        <v>2.1225375072732797</v>
      </c>
      <c r="E317" s="156">
        <f t="shared" si="124"/>
        <v>2.1983424763539596</v>
      </c>
      <c r="F317" s="156">
        <f t="shared" si="124"/>
        <v>2.2759429542463221</v>
      </c>
      <c r="G317" s="156">
        <f t="shared" si="124"/>
        <v>2.3556007305778435</v>
      </c>
      <c r="H317" s="156">
        <f t="shared" si="124"/>
        <v>2.4372664082914954</v>
      </c>
      <c r="I317" s="156">
        <f t="shared" si="124"/>
        <v>2.5209864131068271</v>
      </c>
      <c r="J317" s="156">
        <f t="shared" si="124"/>
        <v>2.6069912011268239</v>
      </c>
      <c r="K317" s="156">
        <f t="shared" si="124"/>
        <v>2.6954513275076466</v>
      </c>
      <c r="L317" s="156">
        <f t="shared" si="124"/>
        <v>2.7863664281454978</v>
      </c>
      <c r="M317" s="156">
        <f t="shared" si="124"/>
        <v>2.8863347442932437</v>
      </c>
      <c r="N317" s="156">
        <f t="shared" si="124"/>
        <v>2.9970324377308075</v>
      </c>
      <c r="O317" s="156">
        <f t="shared" si="124"/>
        <v>3.117340950636903</v>
      </c>
      <c r="P317" s="156">
        <f t="shared" si="124"/>
        <v>3.2381006220165474</v>
      </c>
      <c r="Q317" s="156">
        <f t="shared" si="124"/>
        <v>3.3370918312867057</v>
      </c>
      <c r="R317" s="156">
        <f t="shared" ref="R317:V317" si="125">IF(R299=0,"",R299/R281)</f>
        <v>3.3949729137770288</v>
      </c>
      <c r="S317" s="156">
        <f t="shared" si="125"/>
        <v>3.4316093672326535</v>
      </c>
      <c r="T317" s="156">
        <f t="shared" si="125"/>
        <v>3.455106741554566</v>
      </c>
      <c r="U317" s="156">
        <f t="shared" si="125"/>
        <v>3.4738074287093776</v>
      </c>
      <c r="V317" s="156">
        <f t="shared" si="125"/>
        <v>3.4963815123010122</v>
      </c>
      <c r="W317" s="156">
        <f t="shared" ref="W317" si="126">IF(W299=0,"",W299/W281)</f>
        <v>3.5221883066145137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2.4302611004928116</v>
      </c>
      <c r="D318" s="155">
        <f t="shared" si="127"/>
        <v>2.5141192823976986</v>
      </c>
      <c r="E318" s="155">
        <f t="shared" si="127"/>
        <v>2.5988628912268577</v>
      </c>
      <c r="F318" s="155">
        <f t="shared" si="127"/>
        <v>2.6836975122578228</v>
      </c>
      <c r="G318" s="155">
        <f t="shared" si="127"/>
        <v>2.7693382721292963</v>
      </c>
      <c r="H318" s="155">
        <f t="shared" si="127"/>
        <v>2.855693001004215</v>
      </c>
      <c r="I318" s="155">
        <f t="shared" si="127"/>
        <v>2.9429330755190075</v>
      </c>
      <c r="J318" s="155">
        <f t="shared" si="127"/>
        <v>3.0317713449605419</v>
      </c>
      <c r="K318" s="155">
        <f t="shared" si="127"/>
        <v>3.1228071882322821</v>
      </c>
      <c r="L318" s="155">
        <f t="shared" si="127"/>
        <v>3.2161887982583686</v>
      </c>
      <c r="M318" s="155">
        <f t="shared" si="127"/>
        <v>3.3277243321959999</v>
      </c>
      <c r="N318" s="155">
        <f t="shared" si="127"/>
        <v>3.4625871682298897</v>
      </c>
      <c r="O318" s="155">
        <f t="shared" si="127"/>
        <v>3.6236373971660201</v>
      </c>
      <c r="P318" s="155">
        <f t="shared" si="127"/>
        <v>3.798292902537955</v>
      </c>
      <c r="Q318" s="155">
        <f t="shared" si="127"/>
        <v>3.9483889770876766</v>
      </c>
      <c r="R318" s="155">
        <f t="shared" ref="R318:V318" si="128">IF(R300=0,"",R300/R282)</f>
        <v>4.0425529827174955</v>
      </c>
      <c r="S318" s="155">
        <f t="shared" si="128"/>
        <v>4.117502907802379</v>
      </c>
      <c r="T318" s="155">
        <f t="shared" si="128"/>
        <v>4.1801264233407771</v>
      </c>
      <c r="U318" s="155">
        <f t="shared" si="128"/>
        <v>4.2371371001856035</v>
      </c>
      <c r="V318" s="155">
        <f t="shared" si="128"/>
        <v>4.2952657217728003</v>
      </c>
      <c r="W318" s="155">
        <f t="shared" ref="W318" si="129">IF(W300=0,"",W300/W282)</f>
        <v>4.3521744542800276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2.4302611004928116</v>
      </c>
      <c r="D319" s="156">
        <f t="shared" si="130"/>
        <v>2.5141192823976986</v>
      </c>
      <c r="E319" s="156">
        <f t="shared" si="130"/>
        <v>2.5988628912268577</v>
      </c>
      <c r="F319" s="156">
        <f t="shared" si="130"/>
        <v>2.6836975122578228</v>
      </c>
      <c r="G319" s="156">
        <f t="shared" si="130"/>
        <v>2.7693382721292963</v>
      </c>
      <c r="H319" s="156">
        <f t="shared" si="130"/>
        <v>2.855693001004215</v>
      </c>
      <c r="I319" s="156">
        <f t="shared" si="130"/>
        <v>2.9429330755190075</v>
      </c>
      <c r="J319" s="156">
        <f t="shared" si="130"/>
        <v>3.0317713449605419</v>
      </c>
      <c r="K319" s="156">
        <f t="shared" si="130"/>
        <v>3.1228071882322821</v>
      </c>
      <c r="L319" s="156">
        <f t="shared" si="130"/>
        <v>3.2161887982583686</v>
      </c>
      <c r="M319" s="156">
        <f t="shared" si="130"/>
        <v>3.3277243321959999</v>
      </c>
      <c r="N319" s="156">
        <f t="shared" si="130"/>
        <v>3.4625871682298897</v>
      </c>
      <c r="O319" s="156">
        <f t="shared" si="130"/>
        <v>3.6236373971660201</v>
      </c>
      <c r="P319" s="156">
        <f t="shared" si="130"/>
        <v>3.798292902537955</v>
      </c>
      <c r="Q319" s="156">
        <f t="shared" si="130"/>
        <v>3.9483889770876766</v>
      </c>
      <c r="R319" s="156">
        <f t="shared" ref="R319:V319" si="131">IF(R301=0,"",R301/R283)</f>
        <v>4.0425529827174955</v>
      </c>
      <c r="S319" s="156">
        <f t="shared" si="131"/>
        <v>4.117502907802379</v>
      </c>
      <c r="T319" s="156">
        <f t="shared" si="131"/>
        <v>4.1801264233407771</v>
      </c>
      <c r="U319" s="156">
        <f t="shared" si="131"/>
        <v>4.2371371001856035</v>
      </c>
      <c r="V319" s="156">
        <f t="shared" si="131"/>
        <v>4.2952657217728003</v>
      </c>
      <c r="W319" s="156">
        <f t="shared" ref="W319" si="132">IF(W301=0,"",W301/W283)</f>
        <v>4.3521744542800276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0.79702652936430807</v>
      </c>
      <c r="D320" s="155">
        <f t="shared" si="133"/>
        <v>0.80647149353927061</v>
      </c>
      <c r="E320" s="155">
        <f t="shared" si="133"/>
        <v>0.82422283081902425</v>
      </c>
      <c r="F320" s="155">
        <f t="shared" si="133"/>
        <v>0.78584937448860026</v>
      </c>
      <c r="G320" s="155">
        <f t="shared" si="133"/>
        <v>0.80559893125794402</v>
      </c>
      <c r="H320" s="155">
        <f t="shared" si="133"/>
        <v>0.81388209232873099</v>
      </c>
      <c r="I320" s="155">
        <f t="shared" si="133"/>
        <v>0.83091917488604605</v>
      </c>
      <c r="J320" s="155">
        <f t="shared" si="133"/>
        <v>0.82833856419489271</v>
      </c>
      <c r="K320" s="155">
        <f t="shared" si="133"/>
        <v>0.84394053143745806</v>
      </c>
      <c r="L320" s="155">
        <f t="shared" si="133"/>
        <v>0.81836573694916337</v>
      </c>
      <c r="M320" s="155">
        <f t="shared" si="133"/>
        <v>0.84601722942327784</v>
      </c>
      <c r="N320" s="155">
        <f t="shared" si="133"/>
        <v>0.83958669685608256</v>
      </c>
      <c r="O320" s="155">
        <f t="shared" si="133"/>
        <v>0.86032358631469885</v>
      </c>
      <c r="P320" s="155">
        <f t="shared" si="133"/>
        <v>0.88083446169437585</v>
      </c>
      <c r="Q320" s="155">
        <f t="shared" si="133"/>
        <v>0.89824635260273622</v>
      </c>
      <c r="R320" s="155">
        <f t="shared" ref="R320:V320" si="134">IF(R302=0,"",R302/R284)</f>
        <v>0.89575670368666582</v>
      </c>
      <c r="S320" s="155">
        <f t="shared" si="134"/>
        <v>0.89315057360347971</v>
      </c>
      <c r="T320" s="155">
        <f t="shared" si="134"/>
        <v>0.89706038883398909</v>
      </c>
      <c r="U320" s="155">
        <f t="shared" si="134"/>
        <v>0.91313030882189428</v>
      </c>
      <c r="V320" s="155">
        <f t="shared" si="134"/>
        <v>0.90935435279372767</v>
      </c>
      <c r="W320" s="155">
        <f t="shared" ref="W320" si="135">IF(W302=0,"",W302/W284)</f>
        <v>0.93179445468595123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0.69165506529135745</v>
      </c>
      <c r="D321" s="156">
        <f t="shared" si="136"/>
        <v>0.69310880675893149</v>
      </c>
      <c r="E321" s="156">
        <f t="shared" si="136"/>
        <v>0.69480320630184222</v>
      </c>
      <c r="F321" s="156">
        <f t="shared" si="136"/>
        <v>0.69653042285502609</v>
      </c>
      <c r="G321" s="156">
        <f t="shared" si="136"/>
        <v>0.69847927134031729</v>
      </c>
      <c r="H321" s="156">
        <f t="shared" si="136"/>
        <v>0.70062664321503176</v>
      </c>
      <c r="I321" s="156">
        <f t="shared" si="136"/>
        <v>0.70301906248142676</v>
      </c>
      <c r="J321" s="156">
        <f t="shared" si="136"/>
        <v>0.7058471215552542</v>
      </c>
      <c r="K321" s="156">
        <f t="shared" si="136"/>
        <v>0.70927287412167106</v>
      </c>
      <c r="L321" s="156">
        <f t="shared" si="136"/>
        <v>0.71333967618532135</v>
      </c>
      <c r="M321" s="156">
        <f t="shared" si="136"/>
        <v>0.72189311377933107</v>
      </c>
      <c r="N321" s="156">
        <f t="shared" si="136"/>
        <v>0.73615377326726694</v>
      </c>
      <c r="O321" s="156">
        <f t="shared" si="136"/>
        <v>0.75714056761457549</v>
      </c>
      <c r="P321" s="156">
        <f t="shared" si="136"/>
        <v>0.78271202790939853</v>
      </c>
      <c r="Q321" s="156">
        <f t="shared" si="136"/>
        <v>0.8059296853663066</v>
      </c>
      <c r="R321" s="156">
        <f t="shared" ref="R321:V321" si="137">IF(R303=0,"",R303/R285)</f>
        <v>0.82159876384308173</v>
      </c>
      <c r="S321" s="156">
        <f t="shared" si="137"/>
        <v>0.8366980576479911</v>
      </c>
      <c r="T321" s="156">
        <f t="shared" si="137"/>
        <v>0.8503728897731796</v>
      </c>
      <c r="U321" s="156">
        <f t="shared" si="137"/>
        <v>0.86176858321083938</v>
      </c>
      <c r="V321" s="156">
        <f t="shared" si="137"/>
        <v>0.87003046095314274</v>
      </c>
      <c r="W321" s="156">
        <f t="shared" ref="W321" si="138">IF(W303=0,"",W303/W285)</f>
        <v>0.87391675012773318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0.84434462681329803</v>
      </c>
      <c r="D322" s="156">
        <f t="shared" si="139"/>
        <v>0.84145927582351621</v>
      </c>
      <c r="E322" s="156">
        <f t="shared" si="139"/>
        <v>0.84290232916981567</v>
      </c>
      <c r="F322" s="156">
        <f t="shared" si="139"/>
        <v>0.83443382239470787</v>
      </c>
      <c r="G322" s="156">
        <f t="shared" si="139"/>
        <v>0.83812066692729814</v>
      </c>
      <c r="H322" s="156">
        <f t="shared" si="139"/>
        <v>0.84045718268901692</v>
      </c>
      <c r="I322" s="156" t="str">
        <f t="shared" si="139"/>
        <v/>
      </c>
      <c r="J322" s="156">
        <f t="shared" si="139"/>
        <v>0.84351039010588347</v>
      </c>
      <c r="K322" s="156">
        <f t="shared" si="139"/>
        <v>0.84404119655479326</v>
      </c>
      <c r="L322" s="156">
        <f t="shared" si="139"/>
        <v>0.84752491889481418</v>
      </c>
      <c r="M322" s="156">
        <f t="shared" si="139"/>
        <v>0.84773406352478042</v>
      </c>
      <c r="N322" s="156">
        <f t="shared" si="139"/>
        <v>0.85613159183905785</v>
      </c>
      <c r="O322" s="156">
        <f t="shared" si="139"/>
        <v>0.86443287909823019</v>
      </c>
      <c r="P322" s="156">
        <f t="shared" si="139"/>
        <v>0.89164066984322621</v>
      </c>
      <c r="Q322" s="156" t="str">
        <f t="shared" si="139"/>
        <v/>
      </c>
      <c r="R322" s="156">
        <f t="shared" ref="R322:V322" si="140">IF(R304=0,"",R304/R286)</f>
        <v>0.91288202927758022</v>
      </c>
      <c r="S322" s="156" t="str">
        <f t="shared" si="140"/>
        <v/>
      </c>
      <c r="T322" s="156">
        <f t="shared" si="140"/>
        <v>0.92974878381064363</v>
      </c>
      <c r="U322" s="156">
        <f t="shared" si="140"/>
        <v>0.93496158255843054</v>
      </c>
      <c r="V322" s="156">
        <f t="shared" si="140"/>
        <v>0.94214499623220305</v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0.69165506529135745</v>
      </c>
      <c r="D323" s="157">
        <f t="shared" si="142"/>
        <v>0.69310880675893138</v>
      </c>
      <c r="E323" s="157">
        <f t="shared" si="142"/>
        <v>0.69480320630184222</v>
      </c>
      <c r="F323" s="157">
        <f t="shared" si="142"/>
        <v>0.69653042285502609</v>
      </c>
      <c r="G323" s="157">
        <f t="shared" si="142"/>
        <v>0.69847927134031729</v>
      </c>
      <c r="H323" s="157">
        <f t="shared" si="142"/>
        <v>0.70062664321503176</v>
      </c>
      <c r="I323" s="157" t="str">
        <f t="shared" si="142"/>
        <v/>
      </c>
      <c r="J323" s="157">
        <f t="shared" si="142"/>
        <v>0.70584712155525409</v>
      </c>
      <c r="K323" s="157">
        <f t="shared" si="142"/>
        <v>0.70927287412167106</v>
      </c>
      <c r="L323" s="157">
        <f t="shared" si="142"/>
        <v>0.71333967618532135</v>
      </c>
      <c r="M323" s="157">
        <f t="shared" si="142"/>
        <v>0.72189311377933119</v>
      </c>
      <c r="N323" s="157">
        <f t="shared" si="142"/>
        <v>0.73615377326726694</v>
      </c>
      <c r="O323" s="157">
        <f t="shared" si="142"/>
        <v>0.75714056761457549</v>
      </c>
      <c r="P323" s="157">
        <f t="shared" si="142"/>
        <v>0.78271202790939853</v>
      </c>
      <c r="Q323" s="157" t="str">
        <f t="shared" si="142"/>
        <v/>
      </c>
      <c r="R323" s="157">
        <f t="shared" ref="R323:V323" si="143">IF(R305=0,"",R305/R287)</f>
        <v>0.82159876384308173</v>
      </c>
      <c r="S323" s="157" t="str">
        <f t="shared" si="143"/>
        <v/>
      </c>
      <c r="T323" s="157">
        <f t="shared" si="143"/>
        <v>0.8503728897731796</v>
      </c>
      <c r="U323" s="157">
        <f t="shared" si="143"/>
        <v>0.86176858321083927</v>
      </c>
      <c r="V323" s="157">
        <f t="shared" si="143"/>
        <v>0.87003046095314263</v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>
        <f t="shared" ref="R324:V324" si="146">IF(R306=0,"",R306/R288)</f>
        <v>1</v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0.77625627360508975</v>
      </c>
      <c r="D325" s="157">
        <f t="shared" si="148"/>
        <v>0.77728714299572677</v>
      </c>
      <c r="E325" s="157">
        <f t="shared" si="148"/>
        <v>0.77839730082130376</v>
      </c>
      <c r="F325" s="157">
        <f t="shared" si="148"/>
        <v>0.77951812272683929</v>
      </c>
      <c r="G325" s="157">
        <f t="shared" si="148"/>
        <v>0.78071260017044242</v>
      </c>
      <c r="H325" s="157">
        <f t="shared" si="148"/>
        <v>0.78197367265657802</v>
      </c>
      <c r="I325" s="157">
        <f t="shared" si="148"/>
        <v>0.78331774592973724</v>
      </c>
      <c r="J325" s="157">
        <f t="shared" si="148"/>
        <v>0.78481048956675137</v>
      </c>
      <c r="K325" s="157">
        <f t="shared" si="148"/>
        <v>0.78651009996613297</v>
      </c>
      <c r="L325" s="157">
        <f t="shared" si="148"/>
        <v>0.78843694512547491</v>
      </c>
      <c r="M325" s="157">
        <f t="shared" si="148"/>
        <v>0.79192615878362294</v>
      </c>
      <c r="N325" s="157">
        <f t="shared" si="148"/>
        <v>0.79756437864609031</v>
      </c>
      <c r="O325" s="157">
        <f t="shared" si="148"/>
        <v>0.80610389913358227</v>
      </c>
      <c r="P325" s="157">
        <f t="shared" si="148"/>
        <v>0.81721271906665649</v>
      </c>
      <c r="Q325" s="157">
        <f t="shared" si="148"/>
        <v>0.82811314311122963</v>
      </c>
      <c r="R325" s="157">
        <f t="shared" ref="R325:V325" si="149">IF(R307=0,"",R307/R289)</f>
        <v>0.83592717396286853</v>
      </c>
      <c r="S325" s="157">
        <f t="shared" si="149"/>
        <v>0.84366417033693031</v>
      </c>
      <c r="T325" s="157">
        <f t="shared" si="149"/>
        <v>0.85116190179147466</v>
      </c>
      <c r="U325" s="157">
        <f t="shared" si="149"/>
        <v>0.85820505844539963</v>
      </c>
      <c r="V325" s="157">
        <f t="shared" si="149"/>
        <v>0.86446331183166125</v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0.893604883903937</v>
      </c>
      <c r="D326" s="158">
        <f t="shared" si="151"/>
        <v>0.89130078254409473</v>
      </c>
      <c r="E326" s="158">
        <f t="shared" si="151"/>
        <v>0.89198427052230156</v>
      </c>
      <c r="F326" s="158">
        <f t="shared" si="151"/>
        <v>0.88605942253880265</v>
      </c>
      <c r="G326" s="158">
        <f t="shared" si="151"/>
        <v>0.88843296478210432</v>
      </c>
      <c r="H326" s="158">
        <f t="shared" si="151"/>
        <v>0.89011210590744594</v>
      </c>
      <c r="I326" s="158">
        <f t="shared" si="151"/>
        <v>0.8800366344872016</v>
      </c>
      <c r="J326" s="158">
        <f t="shared" si="151"/>
        <v>0.89146103317614012</v>
      </c>
      <c r="K326" s="158">
        <f t="shared" si="151"/>
        <v>0.89103130942354303</v>
      </c>
      <c r="L326" s="158">
        <f t="shared" si="151"/>
        <v>0.89294424875425515</v>
      </c>
      <c r="M326" s="158">
        <f t="shared" si="151"/>
        <v>0.89060458207292903</v>
      </c>
      <c r="N326" s="158">
        <f t="shared" si="151"/>
        <v>0.89352610208102901</v>
      </c>
      <c r="O326" s="158">
        <f t="shared" si="151"/>
        <v>0.89431880245426598</v>
      </c>
      <c r="P326" s="158">
        <f t="shared" si="151"/>
        <v>0.91168518023677891</v>
      </c>
      <c r="Q326" s="158">
        <f t="shared" si="151"/>
        <v>0.91782164307897973</v>
      </c>
      <c r="R326" s="158">
        <f t="shared" ref="R326:V326" si="152">IF(R308=0,"",R308/R290)</f>
        <v>0.92095802885512734</v>
      </c>
      <c r="S326" s="158">
        <f t="shared" si="152"/>
        <v>0.92042761336534085</v>
      </c>
      <c r="T326" s="158">
        <f t="shared" si="152"/>
        <v>0.93045914818842446</v>
      </c>
      <c r="U326" s="158">
        <f t="shared" si="152"/>
        <v>0.93348274914468155</v>
      </c>
      <c r="V326" s="158">
        <f t="shared" si="152"/>
        <v>0.94047372259716144</v>
      </c>
      <c r="W326" s="158">
        <f t="shared" ref="W326" si="153">IF(W308=0,"",W308/W290)</f>
        <v>0.9369581166752422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0.77625627360508975</v>
      </c>
      <c r="D327" s="156">
        <f t="shared" si="154"/>
        <v>0.77728714299572677</v>
      </c>
      <c r="E327" s="156">
        <f t="shared" si="154"/>
        <v>0.77839730082130376</v>
      </c>
      <c r="F327" s="156">
        <f t="shared" si="154"/>
        <v>0.7795181227268394</v>
      </c>
      <c r="G327" s="156">
        <f t="shared" si="154"/>
        <v>0.78071260017044242</v>
      </c>
      <c r="H327" s="156">
        <f t="shared" si="154"/>
        <v>0.78197367265657813</v>
      </c>
      <c r="I327" s="156">
        <f t="shared" si="154"/>
        <v>0.78331774592973724</v>
      </c>
      <c r="J327" s="156">
        <f t="shared" si="154"/>
        <v>0.78481048956675137</v>
      </c>
      <c r="K327" s="156">
        <f t="shared" si="154"/>
        <v>0.78651009996613297</v>
      </c>
      <c r="L327" s="156">
        <f t="shared" si="154"/>
        <v>0.7884369451254748</v>
      </c>
      <c r="M327" s="156">
        <f t="shared" si="154"/>
        <v>0.79192615878362294</v>
      </c>
      <c r="N327" s="156">
        <f t="shared" si="154"/>
        <v>0.79756437864609031</v>
      </c>
      <c r="O327" s="156">
        <f t="shared" si="154"/>
        <v>0.80610389913358227</v>
      </c>
      <c r="P327" s="156">
        <f t="shared" si="154"/>
        <v>0.81721271906665649</v>
      </c>
      <c r="Q327" s="156">
        <f t="shared" si="154"/>
        <v>0.82811314311122963</v>
      </c>
      <c r="R327" s="156">
        <f t="shared" ref="R327:V327" si="155">IF(R309=0,"",R309/R291)</f>
        <v>0.83592717396286853</v>
      </c>
      <c r="S327" s="156">
        <f t="shared" si="155"/>
        <v>0.84366417033693031</v>
      </c>
      <c r="T327" s="156">
        <f t="shared" si="155"/>
        <v>0.85116190179147466</v>
      </c>
      <c r="U327" s="156">
        <f t="shared" si="155"/>
        <v>0.85820505844539963</v>
      </c>
      <c r="V327" s="156">
        <f t="shared" si="155"/>
        <v>0.86446331183166125</v>
      </c>
      <c r="W327" s="156">
        <f t="shared" ref="W327" si="156">IF(W309=0,"",W309/W291)</f>
        <v>0.86938976711328297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0.77560244913429854</v>
      </c>
      <c r="D329" s="155">
        <f t="shared" si="160"/>
        <v>0.77690942615596326</v>
      </c>
      <c r="E329" s="155">
        <f t="shared" si="160"/>
        <v>0.77826473202001623</v>
      </c>
      <c r="F329" s="155">
        <f t="shared" si="160"/>
        <v>0.77962662818075845</v>
      </c>
      <c r="G329" s="155">
        <f t="shared" si="160"/>
        <v>0.78103303236268384</v>
      </c>
      <c r="H329" s="155">
        <f t="shared" si="160"/>
        <v>0.78247930391903431</v>
      </c>
      <c r="I329" s="155">
        <f t="shared" si="160"/>
        <v>0.78397478577823299</v>
      </c>
      <c r="J329" s="155">
        <f t="shared" si="160"/>
        <v>0.78555775262027328</v>
      </c>
      <c r="K329" s="155">
        <f t="shared" si="160"/>
        <v>0.78726074799058698</v>
      </c>
      <c r="L329" s="155">
        <f t="shared" si="160"/>
        <v>0.7890924786217951</v>
      </c>
      <c r="M329" s="155">
        <f t="shared" si="160"/>
        <v>0.79158460725550395</v>
      </c>
      <c r="N329" s="155">
        <f t="shared" si="160"/>
        <v>0.79488788882673589</v>
      </c>
      <c r="O329" s="155">
        <f t="shared" si="160"/>
        <v>0.79936888082037849</v>
      </c>
      <c r="P329" s="155">
        <f t="shared" si="160"/>
        <v>0.80522010253588128</v>
      </c>
      <c r="Q329" s="155">
        <f t="shared" si="160"/>
        <v>0.8127615477518576</v>
      </c>
      <c r="R329" s="155">
        <f t="shared" ref="R329:V329" si="161">IF(R311=0,"",R311/R293)</f>
        <v>0.82302052111649326</v>
      </c>
      <c r="S329" s="155">
        <f t="shared" si="161"/>
        <v>0.83582467941454297</v>
      </c>
      <c r="T329" s="155">
        <f t="shared" si="161"/>
        <v>0.84959122619980154</v>
      </c>
      <c r="U329" s="155">
        <f t="shared" si="161"/>
        <v>0.8627373650261031</v>
      </c>
      <c r="V329" s="155">
        <f t="shared" si="161"/>
        <v>0.87368029944726444</v>
      </c>
      <c r="W329" s="155">
        <f t="shared" ref="W329" si="162">IF(W311=0,"",W311/W293)</f>
        <v>0.88186404411964803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0.77560244913429854</v>
      </c>
      <c r="D331" s="159">
        <f t="shared" si="166"/>
        <v>0.77690942615596326</v>
      </c>
      <c r="E331" s="159">
        <f t="shared" si="166"/>
        <v>0.77826473202001623</v>
      </c>
      <c r="F331" s="159">
        <f t="shared" si="166"/>
        <v>0.77962662818075845</v>
      </c>
      <c r="G331" s="159">
        <f t="shared" si="166"/>
        <v>0.78103303236268384</v>
      </c>
      <c r="H331" s="159">
        <f t="shared" si="166"/>
        <v>0.78247930391903431</v>
      </c>
      <c r="I331" s="159">
        <f t="shared" si="166"/>
        <v>0.78397478577823299</v>
      </c>
      <c r="J331" s="159">
        <f t="shared" si="166"/>
        <v>0.78555775262027328</v>
      </c>
      <c r="K331" s="159">
        <f t="shared" si="166"/>
        <v>0.78726074799058698</v>
      </c>
      <c r="L331" s="159">
        <f t="shared" si="166"/>
        <v>0.7890924786217951</v>
      </c>
      <c r="M331" s="159">
        <f t="shared" si="166"/>
        <v>0.79158460725550395</v>
      </c>
      <c r="N331" s="159">
        <f t="shared" si="166"/>
        <v>0.79488788882673589</v>
      </c>
      <c r="O331" s="159">
        <f t="shared" si="166"/>
        <v>0.79936888082037849</v>
      </c>
      <c r="P331" s="159">
        <f t="shared" si="166"/>
        <v>0.80522010253588128</v>
      </c>
      <c r="Q331" s="159">
        <f t="shared" si="166"/>
        <v>0.8127615477518576</v>
      </c>
      <c r="R331" s="159">
        <f t="shared" ref="R331:V331" si="167">IF(R313=0,"",R313/R295)</f>
        <v>0.82302052111649326</v>
      </c>
      <c r="S331" s="159">
        <f t="shared" si="167"/>
        <v>0.83582467941454297</v>
      </c>
      <c r="T331" s="159">
        <f t="shared" si="167"/>
        <v>0.84959122619980154</v>
      </c>
      <c r="U331" s="159">
        <f t="shared" si="167"/>
        <v>0.8627373650261031</v>
      </c>
      <c r="V331" s="159">
        <f t="shared" si="167"/>
        <v>0.87368029944726444</v>
      </c>
      <c r="W331" s="159">
        <f t="shared" ref="W331" si="168">IF(W313=0,"",W313/W295)</f>
        <v>0.88186404411964803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1.4351597153231801</v>
      </c>
      <c r="D333" s="117">
        <f t="shared" si="169"/>
        <v>1.1596662951593693</v>
      </c>
      <c r="E333" s="117">
        <f t="shared" si="169"/>
        <v>1.4640788407415706</v>
      </c>
      <c r="F333" s="117">
        <f t="shared" si="169"/>
        <v>1.6376251848455541</v>
      </c>
      <c r="G333" s="117">
        <f t="shared" si="169"/>
        <v>1.6796198270212137</v>
      </c>
      <c r="H333" s="117">
        <f t="shared" si="169"/>
        <v>2.1713256231901061</v>
      </c>
      <c r="I333" s="117">
        <f t="shared" si="169"/>
        <v>1.9682752151014753</v>
      </c>
      <c r="J333" s="117">
        <f t="shared" si="169"/>
        <v>2.1458627389144698</v>
      </c>
      <c r="K333" s="117">
        <f t="shared" si="169"/>
        <v>2.782212666315667</v>
      </c>
      <c r="L333" s="117">
        <f t="shared" si="169"/>
        <v>2.3722958971009547</v>
      </c>
      <c r="M333" s="117">
        <f t="shared" si="169"/>
        <v>3.307100485054042</v>
      </c>
      <c r="N333" s="117">
        <f t="shared" si="169"/>
        <v>1.8207937492433475</v>
      </c>
      <c r="O333" s="117">
        <f t="shared" si="169"/>
        <v>1.9849996429749199</v>
      </c>
      <c r="P333" s="117">
        <f t="shared" si="169"/>
        <v>9.7966451897084088</v>
      </c>
      <c r="Q333" s="117">
        <f t="shared" si="169"/>
        <v>5.3828958746402717</v>
      </c>
      <c r="R333" s="117">
        <f t="shared" ref="R333:V333" si="170">R334+R336+R338+R347</f>
        <v>3.2192694623543323</v>
      </c>
      <c r="S333" s="117">
        <f t="shared" si="170"/>
        <v>2.6359937045815744</v>
      </c>
      <c r="T333" s="117">
        <f t="shared" si="170"/>
        <v>6.207678477543455</v>
      </c>
      <c r="U333" s="117">
        <f t="shared" si="170"/>
        <v>3.1160458654734366</v>
      </c>
      <c r="V333" s="117">
        <f t="shared" si="170"/>
        <v>3.5184314101603613</v>
      </c>
      <c r="W333" s="117">
        <f t="shared" ref="W333" si="171">W334+W336+W338+W347</f>
        <v>2.0683670702891002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1.4351597153231801</v>
      </c>
      <c r="D338" s="122">
        <v>1.1596662951593693</v>
      </c>
      <c r="E338" s="122">
        <v>1.4640788407415706</v>
      </c>
      <c r="F338" s="122">
        <v>1.6376251848455541</v>
      </c>
      <c r="G338" s="122">
        <v>1.6796198270212137</v>
      </c>
      <c r="H338" s="122">
        <v>2.1713256231901061</v>
      </c>
      <c r="I338" s="122">
        <v>1.9682752151014753</v>
      </c>
      <c r="J338" s="122">
        <v>2.1458627389144698</v>
      </c>
      <c r="K338" s="122">
        <v>2.782212666315667</v>
      </c>
      <c r="L338" s="122">
        <v>2.3722958971009547</v>
      </c>
      <c r="M338" s="122">
        <v>3.307100485054042</v>
      </c>
      <c r="N338" s="122">
        <v>1.8207937492433475</v>
      </c>
      <c r="O338" s="122">
        <v>1.9849996429749199</v>
      </c>
      <c r="P338" s="122">
        <v>9.7966451897084088</v>
      </c>
      <c r="Q338" s="122">
        <v>5.3828958746402717</v>
      </c>
      <c r="R338" s="122">
        <v>3.2192694623543323</v>
      </c>
      <c r="S338" s="122">
        <v>2.6359937045815744</v>
      </c>
      <c r="T338" s="122">
        <v>6.207678477543455</v>
      </c>
      <c r="U338" s="122">
        <v>3.1160458654734366</v>
      </c>
      <c r="V338" s="122">
        <v>3.5184314101603613</v>
      </c>
      <c r="W338" s="122">
        <v>2.0683670702891002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1.4323162546657</v>
      </c>
      <c r="D339" s="98">
        <v>1.1571757305838668</v>
      </c>
      <c r="E339" s="98">
        <v>1.4615544282345019</v>
      </c>
      <c r="F339" s="98">
        <v>1.631216748372029</v>
      </c>
      <c r="G339" s="98">
        <v>1.6776192568744819</v>
      </c>
      <c r="H339" s="98">
        <v>2.1631397745574947</v>
      </c>
      <c r="I339" s="98">
        <v>1.9682752151014753</v>
      </c>
      <c r="J339" s="98">
        <v>2.1292144130975976</v>
      </c>
      <c r="K339" s="98">
        <v>2.7685912596467284</v>
      </c>
      <c r="L339" s="98">
        <v>2.3649223926327387</v>
      </c>
      <c r="M339" s="98">
        <v>3.2892216281440638</v>
      </c>
      <c r="N339" s="98">
        <v>1.8154494114741875</v>
      </c>
      <c r="O339" s="98">
        <v>1.9820168237477864</v>
      </c>
      <c r="P339" s="98">
        <v>9.6765990609378907</v>
      </c>
      <c r="Q339" s="98">
        <v>5.3828958746402717</v>
      </c>
      <c r="R339" s="98">
        <v>3.1658463451017056</v>
      </c>
      <c r="S339" s="98">
        <v>2.6359937045815744</v>
      </c>
      <c r="T339" s="98">
        <v>6.1446861843445895</v>
      </c>
      <c r="U339" s="98">
        <v>3.1015784958615482</v>
      </c>
      <c r="V339" s="98">
        <v>3.4832800309464664</v>
      </c>
      <c r="W339" s="98">
        <v>2.0683670702891002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2.8434606574801228E-3</v>
      </c>
      <c r="D340" s="98">
        <v>2.4905645755024385E-3</v>
      </c>
      <c r="E340" s="98">
        <v>2.5244125070686897E-3</v>
      </c>
      <c r="F340" s="98">
        <v>6.4084364735251722E-3</v>
      </c>
      <c r="G340" s="98">
        <v>2.0005701467319063E-3</v>
      </c>
      <c r="H340" s="98">
        <v>8.1858486326112454E-3</v>
      </c>
      <c r="I340" s="98">
        <v>0</v>
      </c>
      <c r="J340" s="98">
        <v>1.6648325816872128E-2</v>
      </c>
      <c r="K340" s="98">
        <v>1.3621406668938704E-2</v>
      </c>
      <c r="L340" s="98">
        <v>7.3735044682160609E-3</v>
      </c>
      <c r="M340" s="98">
        <v>1.7878856909978012E-2</v>
      </c>
      <c r="N340" s="98">
        <v>5.3443377691599521E-3</v>
      </c>
      <c r="O340" s="98">
        <v>2.982819227133564E-3</v>
      </c>
      <c r="P340" s="98">
        <v>0.12004612877051728</v>
      </c>
      <c r="Q340" s="98">
        <v>0</v>
      </c>
      <c r="R340" s="98">
        <v>5.3423117252626606E-2</v>
      </c>
      <c r="S340" s="98">
        <v>0</v>
      </c>
      <c r="T340" s="98">
        <v>6.2992293198865595E-2</v>
      </c>
      <c r="U340" s="98">
        <v>1.4467369611888358E-2</v>
      </c>
      <c r="V340" s="98">
        <v>3.5151379213894905E-2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2.8434606574801228E-3</v>
      </c>
      <c r="D341" s="101">
        <v>2.4905645755024385E-3</v>
      </c>
      <c r="E341" s="101">
        <v>2.5244125070686897E-3</v>
      </c>
      <c r="F341" s="101">
        <v>6.4084364735251722E-3</v>
      </c>
      <c r="G341" s="101">
        <v>2.0005701467319063E-3</v>
      </c>
      <c r="H341" s="101">
        <v>8.1858486326112454E-3</v>
      </c>
      <c r="I341" s="101">
        <v>0</v>
      </c>
      <c r="J341" s="101">
        <v>1.6648325816872128E-2</v>
      </c>
      <c r="K341" s="101">
        <v>1.3621406668938704E-2</v>
      </c>
      <c r="L341" s="101">
        <v>7.3735044682160609E-3</v>
      </c>
      <c r="M341" s="101">
        <v>1.7878856909978012E-2</v>
      </c>
      <c r="N341" s="101">
        <v>5.3443377691599521E-3</v>
      </c>
      <c r="O341" s="101">
        <v>2.982819227133564E-3</v>
      </c>
      <c r="P341" s="101">
        <v>0.12004612877051728</v>
      </c>
      <c r="Q341" s="101">
        <v>0</v>
      </c>
      <c r="R341" s="101">
        <v>5.3423117252626606E-2</v>
      </c>
      <c r="S341" s="101">
        <v>0</v>
      </c>
      <c r="T341" s="101">
        <v>6.2992293198865595E-2</v>
      </c>
      <c r="U341" s="101">
        <v>1.4467369611888358E-2</v>
      </c>
      <c r="V341" s="101">
        <v>3.5151379213894905E-2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8056.3838069418243</v>
      </c>
      <c r="D351" s="117">
        <f t="shared" si="174"/>
        <v>7550.6378352080901</v>
      </c>
      <c r="E351" s="117">
        <f t="shared" si="174"/>
        <v>7685.2078111998389</v>
      </c>
      <c r="F351" s="117">
        <f t="shared" si="174"/>
        <v>7362.4348139043068</v>
      </c>
      <c r="G351" s="117">
        <f t="shared" si="174"/>
        <v>6689.0718981670843</v>
      </c>
      <c r="H351" s="117">
        <f t="shared" si="174"/>
        <v>6015.8261035508222</v>
      </c>
      <c r="I351" s="117">
        <f t="shared" si="174"/>
        <v>5911.1139175153494</v>
      </c>
      <c r="J351" s="117">
        <f t="shared" si="174"/>
        <v>5415.977878081977</v>
      </c>
      <c r="K351" s="117">
        <f t="shared" si="174"/>
        <v>5907.8684386755203</v>
      </c>
      <c r="L351" s="117">
        <f t="shared" si="174"/>
        <v>6193.9512832829405</v>
      </c>
      <c r="M351" s="117">
        <f t="shared" si="174"/>
        <v>6259.114604056288</v>
      </c>
      <c r="N351" s="117">
        <f t="shared" si="174"/>
        <v>5980.500641203058</v>
      </c>
      <c r="O351" s="117">
        <f t="shared" si="174"/>
        <v>5835.32454926019</v>
      </c>
      <c r="P351" s="117">
        <f t="shared" si="174"/>
        <v>5198.1637714384497</v>
      </c>
      <c r="Q351" s="117">
        <f t="shared" si="174"/>
        <v>4847.0151793736759</v>
      </c>
      <c r="R351" s="117">
        <f t="shared" ref="R351:V351" si="175">R352+R354+R356+R365</f>
        <v>4200.7320943114628</v>
      </c>
      <c r="S351" s="117">
        <f t="shared" si="175"/>
        <v>4186.7853023210555</v>
      </c>
      <c r="T351" s="117">
        <f t="shared" si="175"/>
        <v>4295.2543195292383</v>
      </c>
      <c r="U351" s="117">
        <f t="shared" si="175"/>
        <v>4254.1041108787749</v>
      </c>
      <c r="V351" s="117">
        <f t="shared" si="175"/>
        <v>4468.9174108901798</v>
      </c>
      <c r="W351" s="117">
        <f t="shared" ref="W351" si="176">W352+W354+W356+W365</f>
        <v>4105.469181591141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5214.117797391661</v>
      </c>
      <c r="D352" s="122">
        <f t="shared" si="177"/>
        <v>4629.6103401897826</v>
      </c>
      <c r="E352" s="122">
        <f t="shared" si="177"/>
        <v>4656.8009695912651</v>
      </c>
      <c r="F352" s="122">
        <f t="shared" si="177"/>
        <v>4149.8421824906027</v>
      </c>
      <c r="G352" s="122">
        <f t="shared" si="177"/>
        <v>3547.7233298661254</v>
      </c>
      <c r="H352" s="122">
        <f t="shared" si="177"/>
        <v>2909.1158636748828</v>
      </c>
      <c r="I352" s="122">
        <f t="shared" si="177"/>
        <v>2786.5753518067186</v>
      </c>
      <c r="J352" s="122">
        <f t="shared" si="177"/>
        <v>2463.100104749692</v>
      </c>
      <c r="K352" s="122">
        <f t="shared" si="177"/>
        <v>2956.3940890603021</v>
      </c>
      <c r="L352" s="122">
        <f t="shared" si="177"/>
        <v>3087.8685593354548</v>
      </c>
      <c r="M352" s="122">
        <f t="shared" si="177"/>
        <v>3118.5809442333439</v>
      </c>
      <c r="N352" s="122">
        <f t="shared" si="177"/>
        <v>2944.7754591956859</v>
      </c>
      <c r="O352" s="122">
        <f t="shared" si="177"/>
        <v>2924.3437472335581</v>
      </c>
      <c r="P352" s="122">
        <f t="shared" si="177"/>
        <v>2610.5746530694837</v>
      </c>
      <c r="Q352" s="122">
        <f t="shared" si="177"/>
        <v>2356.9940691824004</v>
      </c>
      <c r="R352" s="122">
        <f t="shared" si="177"/>
        <v>1709.1998178084598</v>
      </c>
      <c r="S352" s="122">
        <f t="shared" si="177"/>
        <v>1541.0131832523336</v>
      </c>
      <c r="T352" s="122">
        <f t="shared" si="177"/>
        <v>1543.0149593291803</v>
      </c>
      <c r="U352" s="122">
        <f t="shared" si="177"/>
        <v>1642.656005488089</v>
      </c>
      <c r="V352" s="122">
        <f t="shared" si="177"/>
        <v>1806.5606694241039</v>
      </c>
      <c r="W352" s="122">
        <f t="shared" si="177"/>
        <v>1454.0966915120723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5214.117797391661</v>
      </c>
      <c r="D353" s="98">
        <v>4629.6103401897826</v>
      </c>
      <c r="E353" s="98">
        <v>4656.8009695912651</v>
      </c>
      <c r="F353" s="98">
        <v>4149.8421824906027</v>
      </c>
      <c r="G353" s="98">
        <v>3547.7233298661254</v>
      </c>
      <c r="H353" s="98">
        <v>2909.1158636748828</v>
      </c>
      <c r="I353" s="98">
        <v>2786.5753518067186</v>
      </c>
      <c r="J353" s="98">
        <v>2463.100104749692</v>
      </c>
      <c r="K353" s="98">
        <v>2956.3940890603021</v>
      </c>
      <c r="L353" s="98">
        <v>3087.8685593354548</v>
      </c>
      <c r="M353" s="98">
        <v>3118.5809442333439</v>
      </c>
      <c r="N353" s="98">
        <v>2944.7754591956859</v>
      </c>
      <c r="O353" s="98">
        <v>2924.3437472335581</v>
      </c>
      <c r="P353" s="98">
        <v>2610.5746530694837</v>
      </c>
      <c r="Q353" s="98">
        <v>2356.9940691824004</v>
      </c>
      <c r="R353" s="98">
        <v>1709.1998178084598</v>
      </c>
      <c r="S353" s="98">
        <v>1541.0131832523336</v>
      </c>
      <c r="T353" s="98">
        <v>1543.0149593291803</v>
      </c>
      <c r="U353" s="98">
        <v>1642.656005488089</v>
      </c>
      <c r="V353" s="98">
        <v>1806.5606694241039</v>
      </c>
      <c r="W353" s="98">
        <v>1454.0966915120723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11.773034378179617</v>
      </c>
      <c r="D354" s="122">
        <f t="shared" si="178"/>
        <v>7.7288849627014233</v>
      </c>
      <c r="E354" s="122">
        <f t="shared" si="178"/>
        <v>138.45408609471335</v>
      </c>
      <c r="F354" s="122">
        <f t="shared" si="178"/>
        <v>79.215347048494507</v>
      </c>
      <c r="G354" s="122">
        <f t="shared" si="178"/>
        <v>83.371763742383777</v>
      </c>
      <c r="H354" s="122">
        <f t="shared" si="178"/>
        <v>114.98539216433851</v>
      </c>
      <c r="I354" s="122">
        <f t="shared" si="178"/>
        <v>91.364586520436077</v>
      </c>
      <c r="J354" s="122">
        <f t="shared" si="178"/>
        <v>87.726283194457139</v>
      </c>
      <c r="K354" s="122">
        <f t="shared" si="178"/>
        <v>115.2747499029265</v>
      </c>
      <c r="L354" s="122">
        <f t="shared" si="178"/>
        <v>146.76894414050602</v>
      </c>
      <c r="M354" s="122">
        <f t="shared" si="178"/>
        <v>169.80622628077521</v>
      </c>
      <c r="N354" s="122">
        <f t="shared" si="178"/>
        <v>161.76821964514988</v>
      </c>
      <c r="O354" s="122">
        <f t="shared" si="178"/>
        <v>163.321959955148</v>
      </c>
      <c r="P354" s="122">
        <f t="shared" si="178"/>
        <v>83.375978266535029</v>
      </c>
      <c r="Q354" s="122">
        <f t="shared" si="178"/>
        <v>70.40279227163883</v>
      </c>
      <c r="R354" s="122">
        <f t="shared" si="178"/>
        <v>32.81000494827304</v>
      </c>
      <c r="S354" s="122">
        <f t="shared" si="178"/>
        <v>59.738535945070971</v>
      </c>
      <c r="T354" s="122">
        <f t="shared" si="178"/>
        <v>61.05185889471224</v>
      </c>
      <c r="U354" s="122">
        <f t="shared" si="178"/>
        <v>80.13999190878009</v>
      </c>
      <c r="V354" s="122">
        <f t="shared" si="178"/>
        <v>139.29240367805676</v>
      </c>
      <c r="W354" s="122">
        <f t="shared" si="178"/>
        <v>83.780113391597496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11.773034378179617</v>
      </c>
      <c r="D355" s="98">
        <f>RES_hhdet_in_fech!D147</f>
        <v>7.7288849627014233</v>
      </c>
      <c r="E355" s="98">
        <f>RES_hhdet_in_fech!E147</f>
        <v>138.45408609471335</v>
      </c>
      <c r="F355" s="98">
        <f>RES_hhdet_in_fech!F147</f>
        <v>79.215347048494507</v>
      </c>
      <c r="G355" s="98">
        <f>RES_hhdet_in_fech!G147</f>
        <v>83.371763742383777</v>
      </c>
      <c r="H355" s="98">
        <f>RES_hhdet_in_fech!H147</f>
        <v>114.98539216433851</v>
      </c>
      <c r="I355" s="98">
        <f>RES_hhdet_in_fech!I147</f>
        <v>91.364586520436077</v>
      </c>
      <c r="J355" s="98">
        <f>RES_hhdet_in_fech!J147</f>
        <v>87.726283194457139</v>
      </c>
      <c r="K355" s="98">
        <f>RES_hhdet_in_fech!K147</f>
        <v>115.2747499029265</v>
      </c>
      <c r="L355" s="98">
        <f>RES_hhdet_in_fech!L147</f>
        <v>146.76894414050602</v>
      </c>
      <c r="M355" s="98">
        <f>RES_hhdet_in_fech!M147</f>
        <v>169.80622628077521</v>
      </c>
      <c r="N355" s="98">
        <f>RES_hhdet_in_fech!N147</f>
        <v>161.76821964514988</v>
      </c>
      <c r="O355" s="98">
        <f>RES_hhdet_in_fech!O147</f>
        <v>163.321959955148</v>
      </c>
      <c r="P355" s="98">
        <f>RES_hhdet_in_fech!P147</f>
        <v>83.375978266535029</v>
      </c>
      <c r="Q355" s="98">
        <f>RES_hhdet_in_fech!Q147</f>
        <v>70.40279227163883</v>
      </c>
      <c r="R355" s="98">
        <f>RES_hhdet_in_fech!R147</f>
        <v>32.81000494827304</v>
      </c>
      <c r="S355" s="98">
        <f>RES_hhdet_in_fech!S147</f>
        <v>59.738535945070971</v>
      </c>
      <c r="T355" s="98">
        <f>RES_hhdet_in_fech!T147</f>
        <v>61.05185889471224</v>
      </c>
      <c r="U355" s="98">
        <f>RES_hhdet_in_fech!U147</f>
        <v>80.13999190878009</v>
      </c>
      <c r="V355" s="98">
        <f>RES_hhdet_in_fech!V147</f>
        <v>139.29240367805676</v>
      </c>
      <c r="W355" s="98">
        <f>RES_hhdet_in_fech!W147</f>
        <v>83.780113391597496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2002.1741333201362</v>
      </c>
      <c r="D356" s="122">
        <v>2063.8055716475633</v>
      </c>
      <c r="E356" s="122">
        <v>2021.83137936401</v>
      </c>
      <c r="F356" s="122">
        <v>2239.2021999076969</v>
      </c>
      <c r="G356" s="122">
        <v>2145.144283530627</v>
      </c>
      <c r="H356" s="122">
        <v>2097.4654404510979</v>
      </c>
      <c r="I356" s="122">
        <v>2189.0452804833858</v>
      </c>
      <c r="J356" s="122">
        <v>2060.7804928375576</v>
      </c>
      <c r="K356" s="122">
        <v>2036.7328549605691</v>
      </c>
      <c r="L356" s="122">
        <v>2141.2067543441462</v>
      </c>
      <c r="M356" s="122">
        <v>2221.642941703617</v>
      </c>
      <c r="N356" s="122">
        <v>2117.4107835288473</v>
      </c>
      <c r="O356" s="122">
        <v>1998.2395317650078</v>
      </c>
      <c r="P356" s="122">
        <v>1792.7737034359509</v>
      </c>
      <c r="Q356" s="122">
        <v>1743.4070025610843</v>
      </c>
      <c r="R356" s="122">
        <v>1813.9103691219875</v>
      </c>
      <c r="S356" s="122">
        <v>1903.9978556222618</v>
      </c>
      <c r="T356" s="122">
        <v>2050.4863843182538</v>
      </c>
      <c r="U356" s="122">
        <v>1898.637878343631</v>
      </c>
      <c r="V356" s="122">
        <v>1908.9614793397498</v>
      </c>
      <c r="W356" s="122">
        <v>1926.1825445697898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2328.4043422203135</v>
      </c>
      <c r="D357" s="98">
        <v>2342.1148910866741</v>
      </c>
      <c r="E357" s="98">
        <v>2014.4116354071691</v>
      </c>
      <c r="F357" s="98">
        <v>2814.9413668712914</v>
      </c>
      <c r="G357" s="98">
        <v>2460.0892016616526</v>
      </c>
      <c r="H357" s="98">
        <v>2616.0819195037702</v>
      </c>
      <c r="I357" s="98">
        <v>2180.8982234917917</v>
      </c>
      <c r="J357" s="98">
        <v>2493.5335251715633</v>
      </c>
      <c r="K357" s="98">
        <v>2417.7438433675766</v>
      </c>
      <c r="L357" s="98">
        <v>2499.5971897821341</v>
      </c>
      <c r="M357" s="98">
        <v>2678.9559895221214</v>
      </c>
      <c r="N357" s="98">
        <v>2389.2201534910268</v>
      </c>
      <c r="O357" s="98">
        <v>2066.1145452393166</v>
      </c>
      <c r="P357" s="98">
        <v>2107.1509971184882</v>
      </c>
      <c r="Q357" s="98">
        <v>1612.1161514450644</v>
      </c>
      <c r="R357" s="98">
        <v>2086.9476624957492</v>
      </c>
      <c r="S357" s="98">
        <v>1673.9942221034255</v>
      </c>
      <c r="T357" s="98">
        <v>2337.3400180581152</v>
      </c>
      <c r="U357" s="98">
        <v>2067.4920693115041</v>
      </c>
      <c r="V357" s="98">
        <v>2213.3426412994568</v>
      </c>
      <c r="W357" s="98">
        <v>1950.1673492446855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1907.4128884225829</v>
      </c>
      <c r="D358" s="98">
        <v>1929.3759010152846</v>
      </c>
      <c r="E358" s="98">
        <v>1660.7158533317631</v>
      </c>
      <c r="F358" s="98">
        <v>2350.3962189571507</v>
      </c>
      <c r="G358" s="98">
        <v>2050.4902298181355</v>
      </c>
      <c r="H358" s="98">
        <v>2181.2530220196008</v>
      </c>
      <c r="I358" s="98">
        <v>0</v>
      </c>
      <c r="J358" s="98">
        <v>2087.2879491821509</v>
      </c>
      <c r="K358" s="98">
        <v>2032.3713771825308</v>
      </c>
      <c r="L358" s="98">
        <v>2104.3249474990293</v>
      </c>
      <c r="M358" s="98">
        <v>2281.7934222957656</v>
      </c>
      <c r="N358" s="98">
        <v>2054.6043010571279</v>
      </c>
      <c r="O358" s="98">
        <v>1809.4739048321985</v>
      </c>
      <c r="P358" s="98">
        <v>1852.6340671103685</v>
      </c>
      <c r="Q358" s="98">
        <v>0</v>
      </c>
      <c r="R358" s="98">
        <v>1881.2543145019922</v>
      </c>
      <c r="S358" s="98">
        <v>0</v>
      </c>
      <c r="T358" s="98">
        <v>2139.946510944596</v>
      </c>
      <c r="U358" s="98">
        <v>1906.4971585972444</v>
      </c>
      <c r="V358" s="98">
        <v>2044.8536964973046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962.87965699544964</v>
      </c>
      <c r="D359" s="101">
        <v>996.72020342187238</v>
      </c>
      <c r="E359" s="101">
        <v>854.84054176273219</v>
      </c>
      <c r="F359" s="101">
        <v>1282.3233270752635</v>
      </c>
      <c r="G359" s="101">
        <v>1100.859607067654</v>
      </c>
      <c r="H359" s="101">
        <v>1162.4389562864949</v>
      </c>
      <c r="I359" s="101">
        <v>0</v>
      </c>
      <c r="J359" s="101">
        <v>1110.4391656176213</v>
      </c>
      <c r="K359" s="101">
        <v>1090.2532991514752</v>
      </c>
      <c r="L359" s="101">
        <v>1119.2937786849402</v>
      </c>
      <c r="M359" s="101">
        <v>1249.3017235581106</v>
      </c>
      <c r="N359" s="101">
        <v>1120.3216883337843</v>
      </c>
      <c r="O359" s="101">
        <v>1010.0705795757526</v>
      </c>
      <c r="P359" s="101">
        <v>923.89000921778177</v>
      </c>
      <c r="Q359" s="101">
        <v>0</v>
      </c>
      <c r="R359" s="101">
        <v>918.66548586050646</v>
      </c>
      <c r="S359" s="101">
        <v>0</v>
      </c>
      <c r="T359" s="101">
        <v>1004.7233068000589</v>
      </c>
      <c r="U359" s="101">
        <v>897.01430349324767</v>
      </c>
      <c r="V359" s="101">
        <v>910.2518881196695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944.53323142713316</v>
      </c>
      <c r="D360" s="104">
        <v>932.65569759341258</v>
      </c>
      <c r="E360" s="104">
        <v>805.87531156903083</v>
      </c>
      <c r="F360" s="104">
        <v>1068.0728918818872</v>
      </c>
      <c r="G360" s="104">
        <v>949.63062275048151</v>
      </c>
      <c r="H360" s="104">
        <v>1018.8140657331061</v>
      </c>
      <c r="I360" s="104">
        <v>0</v>
      </c>
      <c r="J360" s="104">
        <v>976.84878356452987</v>
      </c>
      <c r="K360" s="104">
        <v>942.11807803105557</v>
      </c>
      <c r="L360" s="104">
        <v>985.03116881408926</v>
      </c>
      <c r="M360" s="104">
        <v>1032.491698737655</v>
      </c>
      <c r="N360" s="104">
        <v>934.28261272334328</v>
      </c>
      <c r="O360" s="104">
        <v>799.40332525644567</v>
      </c>
      <c r="P360" s="104">
        <v>928.74405789258651</v>
      </c>
      <c r="Q360" s="104">
        <v>0</v>
      </c>
      <c r="R360" s="104">
        <v>962.58882864148552</v>
      </c>
      <c r="S360" s="104">
        <v>0</v>
      </c>
      <c r="T360" s="104">
        <v>1135.2232041445372</v>
      </c>
      <c r="U360" s="104">
        <v>1009.4828551039965</v>
      </c>
      <c r="V360" s="104">
        <v>1134.6018083776348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2052.8842114382232</v>
      </c>
      <c r="D361" s="101">
        <v>2144.3550435602137</v>
      </c>
      <c r="E361" s="101">
        <v>2182.5843609624571</v>
      </c>
      <c r="F361" s="101">
        <v>2219.2999091187157</v>
      </c>
      <c r="G361" s="101">
        <v>2214.5904262413151</v>
      </c>
      <c r="H361" s="101">
        <v>2165.2160881675441</v>
      </c>
      <c r="I361" s="101">
        <v>2350.6491317685541</v>
      </c>
      <c r="J361" s="101">
        <v>2168.4959644555556</v>
      </c>
      <c r="K361" s="101">
        <v>2185.2458749375201</v>
      </c>
      <c r="L361" s="101">
        <v>2217.8888706951061</v>
      </c>
      <c r="M361" s="101">
        <v>2364.5595240291018</v>
      </c>
      <c r="N361" s="101">
        <v>2230.857592935839</v>
      </c>
      <c r="O361" s="101">
        <v>2153.2821306905144</v>
      </c>
      <c r="P361" s="101">
        <v>1914.1787087002347</v>
      </c>
      <c r="Q361" s="101">
        <v>1941.6030023123708</v>
      </c>
      <c r="R361" s="101">
        <v>1929.0107969203696</v>
      </c>
      <c r="S361" s="101">
        <v>2051.27546224566</v>
      </c>
      <c r="T361" s="101">
        <v>2127.1155583956343</v>
      </c>
      <c r="U361" s="101">
        <v>2012.741626796163</v>
      </c>
      <c r="V361" s="101">
        <v>1982.3244919345193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1784.0510717602258</v>
      </c>
      <c r="D362" s="104">
        <v>1871.3484363352388</v>
      </c>
      <c r="E362" s="104">
        <v>1907.0255944020976</v>
      </c>
      <c r="F362" s="104">
        <v>1954.0398197838258</v>
      </c>
      <c r="G362" s="104">
        <v>1947.4197647593523</v>
      </c>
      <c r="H362" s="104">
        <v>1902.8280274015667</v>
      </c>
      <c r="I362" s="104">
        <v>2092.7525015780807</v>
      </c>
      <c r="J362" s="104">
        <v>1909.7303927384216</v>
      </c>
      <c r="K362" s="104">
        <v>1929.8751235891907</v>
      </c>
      <c r="L362" s="104">
        <v>1958.8708577929815</v>
      </c>
      <c r="M362" s="104">
        <v>2103.4458191448484</v>
      </c>
      <c r="N362" s="104">
        <v>1991.547385536526</v>
      </c>
      <c r="O362" s="104">
        <v>1941.3925176494834</v>
      </c>
      <c r="P362" s="104">
        <v>1718.0961889572916</v>
      </c>
      <c r="Q362" s="104">
        <v>1755.8156960512708</v>
      </c>
      <c r="R362" s="104">
        <v>1755.0367753276305</v>
      </c>
      <c r="S362" s="104">
        <v>1883.3179465819785</v>
      </c>
      <c r="T362" s="104">
        <v>1947.496472316205</v>
      </c>
      <c r="U362" s="104">
        <v>1851.3689431409498</v>
      </c>
      <c r="V362" s="104">
        <v>1820.6519164338799</v>
      </c>
      <c r="W362" s="104">
        <v>1924.0713319116237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848.35594704546293</v>
      </c>
      <c r="D363" s="98">
        <v>913.34695873920452</v>
      </c>
      <c r="E363" s="98">
        <v>929.54084708994776</v>
      </c>
      <c r="F363" s="98">
        <v>1009.8082808525038</v>
      </c>
      <c r="G363" s="98">
        <v>990.79039492376501</v>
      </c>
      <c r="H363" s="98">
        <v>959.04823650993671</v>
      </c>
      <c r="I363" s="98">
        <v>1158.6257229594171</v>
      </c>
      <c r="J363" s="98">
        <v>963.24473866141443</v>
      </c>
      <c r="K363" s="98">
        <v>985.03941010901212</v>
      </c>
      <c r="L363" s="98">
        <v>991.23351853091253</v>
      </c>
      <c r="M363" s="98">
        <v>1105.8926635232874</v>
      </c>
      <c r="N363" s="98">
        <v>1047.4827088741229</v>
      </c>
      <c r="O363" s="98">
        <v>1058.1372459514957</v>
      </c>
      <c r="P363" s="98">
        <v>830.10893585627821</v>
      </c>
      <c r="Q363" s="98">
        <v>839.44782963250361</v>
      </c>
      <c r="R363" s="98">
        <v>845.48775994291066</v>
      </c>
      <c r="S363" s="98">
        <v>958.57810793845329</v>
      </c>
      <c r="T363" s="98">
        <v>909.91866474379458</v>
      </c>
      <c r="U363" s="98">
        <v>868.49341074154154</v>
      </c>
      <c r="V363" s="98">
        <v>799.61103149464157</v>
      </c>
      <c r="W363" s="98">
        <v>928.69507797363167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935.69512471476287</v>
      </c>
      <c r="D364" s="98">
        <v>958.00147759603408</v>
      </c>
      <c r="E364" s="98">
        <v>977.48474731214969</v>
      </c>
      <c r="F364" s="98">
        <v>944.23153893132201</v>
      </c>
      <c r="G364" s="98">
        <v>956.62936983558745</v>
      </c>
      <c r="H364" s="98">
        <v>943.77979089162977</v>
      </c>
      <c r="I364" s="98">
        <v>934.12677861866348</v>
      </c>
      <c r="J364" s="98">
        <v>946.4856540770071</v>
      </c>
      <c r="K364" s="98">
        <v>944.83571348017881</v>
      </c>
      <c r="L364" s="98">
        <v>967.63733926206862</v>
      </c>
      <c r="M364" s="98">
        <v>997.55315562156113</v>
      </c>
      <c r="N364" s="98">
        <v>944.06467666240326</v>
      </c>
      <c r="O364" s="98">
        <v>883.2552716979875</v>
      </c>
      <c r="P364" s="98">
        <v>887.98725310101327</v>
      </c>
      <c r="Q364" s="98">
        <v>916.36786641876722</v>
      </c>
      <c r="R364" s="98">
        <v>909.54901538472006</v>
      </c>
      <c r="S364" s="98">
        <v>924.73983864352499</v>
      </c>
      <c r="T364" s="98">
        <v>1037.5778075724102</v>
      </c>
      <c r="U364" s="98">
        <v>982.87553239940826</v>
      </c>
      <c r="V364" s="98">
        <v>1021.0408849392384</v>
      </c>
      <c r="W364" s="98">
        <v>995.37625393799203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828.31884185184754</v>
      </c>
      <c r="D365" s="122">
        <v>849.49303840804339</v>
      </c>
      <c r="E365" s="122">
        <v>868.12137614985045</v>
      </c>
      <c r="F365" s="122">
        <v>894.17508445751218</v>
      </c>
      <c r="G365" s="122">
        <v>912.83252102794802</v>
      </c>
      <c r="H365" s="122">
        <v>894.2594072605026</v>
      </c>
      <c r="I365" s="122">
        <v>844.12869870480893</v>
      </c>
      <c r="J365" s="122">
        <v>804.37099730027057</v>
      </c>
      <c r="K365" s="122">
        <v>799.46674475172324</v>
      </c>
      <c r="L365" s="122">
        <v>818.10702546283369</v>
      </c>
      <c r="M365" s="122">
        <v>749.08449183855191</v>
      </c>
      <c r="N365" s="122">
        <v>756.54617883337369</v>
      </c>
      <c r="O365" s="122">
        <v>749.41931030647652</v>
      </c>
      <c r="P365" s="122">
        <v>711.43943666648045</v>
      </c>
      <c r="Q365" s="122">
        <v>676.21131535855227</v>
      </c>
      <c r="R365" s="122">
        <v>644.81190243274261</v>
      </c>
      <c r="S365" s="122">
        <v>682.03572750138915</v>
      </c>
      <c r="T365" s="122">
        <v>640.70111698709229</v>
      </c>
      <c r="U365" s="122">
        <v>632.67023513827496</v>
      </c>
      <c r="V365" s="122">
        <v>614.1028584482691</v>
      </c>
      <c r="W365" s="122">
        <v>641.40983211768162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828.31884185184754</v>
      </c>
      <c r="D367" s="33">
        <v>849.49303840804339</v>
      </c>
      <c r="E367" s="33">
        <v>868.12137614985045</v>
      </c>
      <c r="F367" s="33">
        <v>894.17508445751218</v>
      </c>
      <c r="G367" s="33">
        <v>912.83252102794802</v>
      </c>
      <c r="H367" s="33">
        <v>894.2594072605026</v>
      </c>
      <c r="I367" s="33">
        <v>844.12869870480893</v>
      </c>
      <c r="J367" s="33">
        <v>804.37099730027057</v>
      </c>
      <c r="K367" s="33">
        <v>799.46674475172324</v>
      </c>
      <c r="L367" s="33">
        <v>818.10702546283369</v>
      </c>
      <c r="M367" s="33">
        <v>749.08449183855191</v>
      </c>
      <c r="N367" s="33">
        <v>756.54617883337369</v>
      </c>
      <c r="O367" s="33">
        <v>749.41931030647652</v>
      </c>
      <c r="P367" s="33">
        <v>711.43943666648045</v>
      </c>
      <c r="Q367" s="33">
        <v>676.21131535855227</v>
      </c>
      <c r="R367" s="33">
        <v>644.81190243274261</v>
      </c>
      <c r="S367" s="33">
        <v>682.03572750138915</v>
      </c>
      <c r="T367" s="33">
        <v>640.70111698709229</v>
      </c>
      <c r="U367" s="33">
        <v>632.67023513827496</v>
      </c>
      <c r="V367" s="33">
        <v>614.1028584482691</v>
      </c>
      <c r="W367" s="33">
        <v>641.40983211768162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12949.753137842172</v>
      </c>
      <c r="D369" s="117">
        <f t="shared" si="179"/>
        <v>12170.332440563543</v>
      </c>
      <c r="E369" s="117">
        <f t="shared" si="179"/>
        <v>12939.134394977311</v>
      </c>
      <c r="F369" s="117">
        <f t="shared" si="179"/>
        <v>12114.192460530166</v>
      </c>
      <c r="G369" s="117">
        <f t="shared" si="179"/>
        <v>11028.982578011501</v>
      </c>
      <c r="H369" s="117">
        <f t="shared" si="179"/>
        <v>9825.4823917619087</v>
      </c>
      <c r="I369" s="117">
        <f t="shared" si="179"/>
        <v>9774.4937785890324</v>
      </c>
      <c r="J369" s="117">
        <f t="shared" si="179"/>
        <v>9026.1501596358885</v>
      </c>
      <c r="K369" s="117">
        <f t="shared" si="179"/>
        <v>10677.067385090284</v>
      </c>
      <c r="L369" s="117">
        <f t="shared" si="179"/>
        <v>11473.822266314966</v>
      </c>
      <c r="M369" s="117">
        <f t="shared" si="179"/>
        <v>12038.848802765531</v>
      </c>
      <c r="N369" s="117">
        <f t="shared" si="179"/>
        <v>11764.843455137023</v>
      </c>
      <c r="O369" s="117">
        <f t="shared" si="179"/>
        <v>12026.191154490813</v>
      </c>
      <c r="P369" s="117">
        <f t="shared" si="179"/>
        <v>10921.99199056336</v>
      </c>
      <c r="Q369" s="117">
        <f t="shared" si="179"/>
        <v>10259.090800052034</v>
      </c>
      <c r="R369" s="117">
        <f t="shared" ref="R369:V369" si="180">R370+R372+R374+R383</f>
        <v>8090.8390700490581</v>
      </c>
      <c r="S369" s="117">
        <f t="shared" si="180"/>
        <v>7804.7479403163361</v>
      </c>
      <c r="T369" s="117">
        <f t="shared" si="180"/>
        <v>7970.2300376816338</v>
      </c>
      <c r="U369" s="117">
        <f t="shared" si="180"/>
        <v>8325.3668113903695</v>
      </c>
      <c r="V369" s="117">
        <f t="shared" si="180"/>
        <v>9187.175212059934</v>
      </c>
      <c r="W369" s="117">
        <f t="shared" ref="W369" si="181">W370+W372+W374+W383</f>
        <v>7846.670515042676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10682.909567290599</v>
      </c>
      <c r="D370" s="122">
        <f t="shared" si="182"/>
        <v>9826.5215911130235</v>
      </c>
      <c r="E370" s="122">
        <f t="shared" si="182"/>
        <v>10237.243375378783</v>
      </c>
      <c r="F370" s="122">
        <f t="shared" si="182"/>
        <v>9444.8040764736652</v>
      </c>
      <c r="G370" s="122">
        <f t="shared" si="182"/>
        <v>8357.0196677207041</v>
      </c>
      <c r="H370" s="122">
        <f t="shared" si="182"/>
        <v>7090.2903723626932</v>
      </c>
      <c r="I370" s="122">
        <f t="shared" si="182"/>
        <v>7024.9186010031135</v>
      </c>
      <c r="J370" s="122">
        <f t="shared" si="182"/>
        <v>6421.2803005770056</v>
      </c>
      <c r="K370" s="122">
        <f t="shared" si="182"/>
        <v>7968.8163719933509</v>
      </c>
      <c r="L370" s="122">
        <f t="shared" si="182"/>
        <v>8603.9332882583167</v>
      </c>
      <c r="M370" s="122">
        <f t="shared" si="182"/>
        <v>9001.2685322315319</v>
      </c>
      <c r="N370" s="122">
        <f t="shared" si="182"/>
        <v>8825.5875730431035</v>
      </c>
      <c r="O370" s="122">
        <f t="shared" si="182"/>
        <v>9116.1765169901428</v>
      </c>
      <c r="P370" s="122">
        <f t="shared" si="182"/>
        <v>8453.3034079249283</v>
      </c>
      <c r="Q370" s="122">
        <f t="shared" si="182"/>
        <v>7865.5056546598007</v>
      </c>
      <c r="R370" s="122">
        <f t="shared" si="182"/>
        <v>5802.6870856923533</v>
      </c>
      <c r="S370" s="122">
        <f t="shared" si="182"/>
        <v>5288.1552746777179</v>
      </c>
      <c r="T370" s="122">
        <f t="shared" si="182"/>
        <v>5331.2813882977962</v>
      </c>
      <c r="U370" s="122">
        <f t="shared" si="182"/>
        <v>5706.2706346785963</v>
      </c>
      <c r="V370" s="122">
        <f t="shared" si="182"/>
        <v>6316.4253254245768</v>
      </c>
      <c r="W370" s="122">
        <f t="shared" si="182"/>
        <v>5121.6023635306738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10682.909567290599</v>
      </c>
      <c r="D371" s="98">
        <v>9826.5215911130235</v>
      </c>
      <c r="E371" s="98">
        <v>10237.243375378783</v>
      </c>
      <c r="F371" s="98">
        <v>9444.8040764736652</v>
      </c>
      <c r="G371" s="98">
        <v>8357.0196677207041</v>
      </c>
      <c r="H371" s="98">
        <v>7090.2903723626932</v>
      </c>
      <c r="I371" s="98">
        <v>7024.9186010031135</v>
      </c>
      <c r="J371" s="98">
        <v>6421.2803005770056</v>
      </c>
      <c r="K371" s="98">
        <v>7968.8163719933509</v>
      </c>
      <c r="L371" s="98">
        <v>8603.9332882583167</v>
      </c>
      <c r="M371" s="98">
        <v>9001.2685322315319</v>
      </c>
      <c r="N371" s="98">
        <v>8825.5875730431035</v>
      </c>
      <c r="O371" s="98">
        <v>9116.1765169901428</v>
      </c>
      <c r="P371" s="98">
        <v>8453.3034079249283</v>
      </c>
      <c r="Q371" s="98">
        <v>7865.5056546598007</v>
      </c>
      <c r="R371" s="98">
        <v>5802.6870856923533</v>
      </c>
      <c r="S371" s="98">
        <v>5288.1552746777179</v>
      </c>
      <c r="T371" s="98">
        <v>5331.2813882977962</v>
      </c>
      <c r="U371" s="98">
        <v>5706.2706346785963</v>
      </c>
      <c r="V371" s="98">
        <v>6316.4253254245768</v>
      </c>
      <c r="W371" s="98">
        <v>5121.6023635306738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28.611547484054498</v>
      </c>
      <c r="D372" s="122">
        <f t="shared" si="183"/>
        <v>19.431338716161264</v>
      </c>
      <c r="E372" s="122">
        <f t="shared" si="183"/>
        <v>359.82318649027906</v>
      </c>
      <c r="F372" s="122">
        <f t="shared" si="183"/>
        <v>212.59002980668475</v>
      </c>
      <c r="G372" s="122">
        <f t="shared" si="183"/>
        <v>230.88461614670501</v>
      </c>
      <c r="H372" s="122">
        <f t="shared" si="183"/>
        <v>328.36297962142635</v>
      </c>
      <c r="I372" s="122">
        <f t="shared" si="183"/>
        <v>268.87986360210937</v>
      </c>
      <c r="J372" s="122">
        <f t="shared" si="183"/>
        <v>265.96603158884875</v>
      </c>
      <c r="K372" s="122">
        <f t="shared" si="183"/>
        <v>359.9808176185374</v>
      </c>
      <c r="L372" s="122">
        <f t="shared" si="183"/>
        <v>472.03663407690362</v>
      </c>
      <c r="M372" s="122">
        <f t="shared" si="183"/>
        <v>565.06831095291557</v>
      </c>
      <c r="N372" s="122">
        <f t="shared" si="183"/>
        <v>560.13656157069033</v>
      </c>
      <c r="O372" s="122">
        <f t="shared" si="183"/>
        <v>591.81956187192554</v>
      </c>
      <c r="P372" s="122">
        <f t="shared" si="183"/>
        <v>316.68638649193878</v>
      </c>
      <c r="Q372" s="122">
        <f t="shared" si="183"/>
        <v>277.97760896153221</v>
      </c>
      <c r="R372" s="122">
        <f t="shared" si="183"/>
        <v>132.63618336661696</v>
      </c>
      <c r="S372" s="122">
        <f t="shared" si="183"/>
        <v>245.97359546168673</v>
      </c>
      <c r="T372" s="122">
        <f t="shared" si="183"/>
        <v>255.2044885598593</v>
      </c>
      <c r="U372" s="122">
        <f t="shared" si="183"/>
        <v>339.56413292526622</v>
      </c>
      <c r="V372" s="122">
        <f t="shared" si="183"/>
        <v>598.29788682169658</v>
      </c>
      <c r="W372" s="122">
        <f t="shared" si="183"/>
        <v>364.6256692795946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28.611547484054498</v>
      </c>
      <c r="D373" s="98">
        <f>RES_hhdet_in_tesh!D147</f>
        <v>19.431338716161264</v>
      </c>
      <c r="E373" s="98">
        <f>RES_hhdet_in_tesh!E147</f>
        <v>359.82318649027906</v>
      </c>
      <c r="F373" s="98">
        <f>RES_hhdet_in_tesh!F147</f>
        <v>212.59002980668475</v>
      </c>
      <c r="G373" s="98">
        <f>RES_hhdet_in_tesh!G147</f>
        <v>230.88461614670501</v>
      </c>
      <c r="H373" s="98">
        <f>RES_hhdet_in_tesh!H147</f>
        <v>328.36297962142635</v>
      </c>
      <c r="I373" s="98">
        <f>RES_hhdet_in_tesh!I147</f>
        <v>268.87986360210937</v>
      </c>
      <c r="J373" s="98">
        <f>RES_hhdet_in_tesh!J147</f>
        <v>265.96603158884875</v>
      </c>
      <c r="K373" s="98">
        <f>RES_hhdet_in_tesh!K147</f>
        <v>359.9808176185374</v>
      </c>
      <c r="L373" s="98">
        <f>RES_hhdet_in_tesh!L147</f>
        <v>472.03663407690362</v>
      </c>
      <c r="M373" s="98">
        <f>RES_hhdet_in_tesh!M147</f>
        <v>565.06831095291557</v>
      </c>
      <c r="N373" s="98">
        <f>RES_hhdet_in_tesh!N147</f>
        <v>560.13656157069033</v>
      </c>
      <c r="O373" s="98">
        <f>RES_hhdet_in_tesh!O147</f>
        <v>591.81956187192554</v>
      </c>
      <c r="P373" s="98">
        <f>RES_hhdet_in_tesh!P147</f>
        <v>316.68638649193878</v>
      </c>
      <c r="Q373" s="98">
        <f>RES_hhdet_in_tesh!Q147</f>
        <v>277.97760896153221</v>
      </c>
      <c r="R373" s="98">
        <f>RES_hhdet_in_tesh!R147</f>
        <v>132.63618336661696</v>
      </c>
      <c r="S373" s="98">
        <f>RES_hhdet_in_tesh!S147</f>
        <v>245.97359546168673</v>
      </c>
      <c r="T373" s="98">
        <f>RES_hhdet_in_tesh!T147</f>
        <v>255.2044885598593</v>
      </c>
      <c r="U373" s="98">
        <f>RES_hhdet_in_tesh!U147</f>
        <v>339.56413292526622</v>
      </c>
      <c r="V373" s="98">
        <f>RES_hhdet_in_tesh!V147</f>
        <v>598.29788682169658</v>
      </c>
      <c r="W373" s="98">
        <f>RES_hhdet_in_tesh!W147</f>
        <v>364.6256692795946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1595.7859006631395</v>
      </c>
      <c r="D374" s="122">
        <v>1664.4003617412789</v>
      </c>
      <c r="E374" s="122">
        <v>1666.4395829381367</v>
      </c>
      <c r="F374" s="122">
        <v>1759.6756481509617</v>
      </c>
      <c r="G374" s="122">
        <v>1728.1259422063608</v>
      </c>
      <c r="H374" s="122">
        <v>1707.0895612615427</v>
      </c>
      <c r="I374" s="122">
        <v>1818.9196982474482</v>
      </c>
      <c r="J374" s="122">
        <v>1707.0239545579059</v>
      </c>
      <c r="K374" s="122">
        <v>1718.881408011554</v>
      </c>
      <c r="L374" s="122">
        <v>1752.2902434793732</v>
      </c>
      <c r="M374" s="122">
        <v>1879.548206307875</v>
      </c>
      <c r="N374" s="122">
        <v>1777.7499256304343</v>
      </c>
      <c r="O374" s="122">
        <v>1719.1326002838762</v>
      </c>
      <c r="P374" s="122">
        <v>1579.1368600058386</v>
      </c>
      <c r="Q374" s="122">
        <v>1566.0089811525631</v>
      </c>
      <c r="R374" s="122">
        <v>1624.8223730277746</v>
      </c>
      <c r="S374" s="122">
        <v>1700.5567768888184</v>
      </c>
      <c r="T374" s="122">
        <v>1839.410113215333</v>
      </c>
      <c r="U374" s="122">
        <v>1733.7037921928656</v>
      </c>
      <c r="V374" s="122">
        <v>1735.9224305531552</v>
      </c>
      <c r="W374" s="122">
        <v>1794.8062137430054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1610.4526573430715</v>
      </c>
      <c r="D375" s="98">
        <v>1623.3404574534093</v>
      </c>
      <c r="E375" s="98">
        <v>1399.6196630926388</v>
      </c>
      <c r="F375" s="98">
        <v>1960.6923005789652</v>
      </c>
      <c r="G375" s="98">
        <v>1718.3213130088141</v>
      </c>
      <c r="H375" s="98">
        <v>1832.8966936374638</v>
      </c>
      <c r="I375" s="98">
        <v>1533.2130244466086</v>
      </c>
      <c r="J375" s="98">
        <v>1760.0534612438735</v>
      </c>
      <c r="K375" s="98">
        <v>1714.840124675296</v>
      </c>
      <c r="L375" s="98">
        <v>1783.0618499529267</v>
      </c>
      <c r="M375" s="98">
        <v>1933.9198809539132</v>
      </c>
      <c r="N375" s="98">
        <v>1758.8334311586179</v>
      </c>
      <c r="O375" s="98">
        <v>1564.3391395392264</v>
      </c>
      <c r="P375" s="98">
        <v>1649.2924300659229</v>
      </c>
      <c r="Q375" s="98">
        <v>1299.2522627080614</v>
      </c>
      <c r="R375" s="98">
        <v>1714.6336197117168</v>
      </c>
      <c r="S375" s="98">
        <v>1400.6277141478959</v>
      </c>
      <c r="T375" s="98">
        <v>1987.6105855385754</v>
      </c>
      <c r="U375" s="98">
        <v>1781.6997113702212</v>
      </c>
      <c r="V375" s="98">
        <v>1925.6755184570127</v>
      </c>
      <c r="W375" s="98">
        <v>1704.2839120571316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1610.5138234540407</v>
      </c>
      <c r="D376" s="98">
        <v>1623.4912484596657</v>
      </c>
      <c r="E376" s="98">
        <v>1399.8212608625811</v>
      </c>
      <c r="F376" s="98">
        <v>1961.2501011264844</v>
      </c>
      <c r="G376" s="98">
        <v>1718.5582389430845</v>
      </c>
      <c r="H376" s="98">
        <v>1833.2497696184978</v>
      </c>
      <c r="I376" s="98">
        <v>0</v>
      </c>
      <c r="J376" s="98">
        <v>1760.6490722779458</v>
      </c>
      <c r="K376" s="98">
        <v>1715.4051690408562</v>
      </c>
      <c r="L376" s="98">
        <v>1783.4678304574491</v>
      </c>
      <c r="M376" s="98">
        <v>1934.3540100069049</v>
      </c>
      <c r="N376" s="98">
        <v>1759.0116508634137</v>
      </c>
      <c r="O376" s="98">
        <v>1564.1687372072142</v>
      </c>
      <c r="P376" s="98">
        <v>1651.8838805726696</v>
      </c>
      <c r="Q376" s="98">
        <v>0</v>
      </c>
      <c r="R376" s="98">
        <v>1717.3632562097816</v>
      </c>
      <c r="S376" s="98">
        <v>0</v>
      </c>
      <c r="T376" s="98">
        <v>1989.6126659705685</v>
      </c>
      <c r="U376" s="98">
        <v>1782.5016005452305</v>
      </c>
      <c r="V376" s="98">
        <v>1926.5486781818593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665.98059202690763</v>
      </c>
      <c r="D377" s="101">
        <v>690.83555086625324</v>
      </c>
      <c r="E377" s="101">
        <v>593.94594929355026</v>
      </c>
      <c r="F377" s="101">
        <v>893.17720924459718</v>
      </c>
      <c r="G377" s="101">
        <v>768.92761619260295</v>
      </c>
      <c r="H377" s="101">
        <v>814.43570388539194</v>
      </c>
      <c r="I377" s="101">
        <v>0</v>
      </c>
      <c r="J377" s="101">
        <v>783.80028871341608</v>
      </c>
      <c r="K377" s="101">
        <v>773.28709100980097</v>
      </c>
      <c r="L377" s="101">
        <v>798.43666164336003</v>
      </c>
      <c r="M377" s="101">
        <v>901.86231126924974</v>
      </c>
      <c r="N377" s="101">
        <v>824.7290381400702</v>
      </c>
      <c r="O377" s="101">
        <v>764.76541195076857</v>
      </c>
      <c r="P377" s="101">
        <v>723.13982268008283</v>
      </c>
      <c r="Q377" s="101">
        <v>0</v>
      </c>
      <c r="R377" s="101">
        <v>754.77442756829623</v>
      </c>
      <c r="S377" s="101">
        <v>0</v>
      </c>
      <c r="T377" s="101">
        <v>854.38946182603104</v>
      </c>
      <c r="U377" s="101">
        <v>773.01874544123382</v>
      </c>
      <c r="V377" s="101">
        <v>791.94686980422443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944.53323142713316</v>
      </c>
      <c r="D378" s="104">
        <v>932.65569759341258</v>
      </c>
      <c r="E378" s="104">
        <v>805.87531156903083</v>
      </c>
      <c r="F378" s="104">
        <v>1068.0728918818872</v>
      </c>
      <c r="G378" s="104">
        <v>949.63062275048151</v>
      </c>
      <c r="H378" s="104">
        <v>1018.8140657331061</v>
      </c>
      <c r="I378" s="104">
        <v>0</v>
      </c>
      <c r="J378" s="104">
        <v>976.84878356452987</v>
      </c>
      <c r="K378" s="104">
        <v>942.11807803105557</v>
      </c>
      <c r="L378" s="104">
        <v>985.03116881408926</v>
      </c>
      <c r="M378" s="104">
        <v>1032.491698737655</v>
      </c>
      <c r="N378" s="104">
        <v>934.28261272334328</v>
      </c>
      <c r="O378" s="104">
        <v>799.40332525644567</v>
      </c>
      <c r="P378" s="104">
        <v>928.74405789258651</v>
      </c>
      <c r="Q378" s="104">
        <v>0</v>
      </c>
      <c r="R378" s="104">
        <v>962.58882864148552</v>
      </c>
      <c r="S378" s="104">
        <v>0</v>
      </c>
      <c r="T378" s="104">
        <v>1135.2232041445372</v>
      </c>
      <c r="U378" s="104">
        <v>1009.4828551039965</v>
      </c>
      <c r="V378" s="104">
        <v>1134.6018083776348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1593.5642481137586</v>
      </c>
      <c r="D379" s="101">
        <v>1666.7796053773955</v>
      </c>
      <c r="E379" s="101">
        <v>1698.9177753879667</v>
      </c>
      <c r="F379" s="101">
        <v>1729.9844989240664</v>
      </c>
      <c r="G379" s="101">
        <v>1728.9586499834254</v>
      </c>
      <c r="H379" s="101">
        <v>1693.1419765594837</v>
      </c>
      <c r="I379" s="101">
        <v>1841.3051793686375</v>
      </c>
      <c r="J379" s="101">
        <v>1701.8583794878891</v>
      </c>
      <c r="K379" s="101">
        <v>1718.7179515476887</v>
      </c>
      <c r="L379" s="101">
        <v>1748.6655258386393</v>
      </c>
      <c r="M379" s="101">
        <v>1872.5565410795982</v>
      </c>
      <c r="N379" s="101">
        <v>1779.252549957785</v>
      </c>
      <c r="O379" s="101">
        <v>1735.7691214842914</v>
      </c>
      <c r="P379" s="101">
        <v>1564.2911873164201</v>
      </c>
      <c r="Q379" s="101">
        <v>1607.8669649190972</v>
      </c>
      <c r="R379" s="101">
        <v>1612.5125440135052</v>
      </c>
      <c r="S379" s="101">
        <v>1730.587610987988</v>
      </c>
      <c r="T379" s="101">
        <v>1810.5197240142627</v>
      </c>
      <c r="U379" s="101">
        <v>1727.3450454600898</v>
      </c>
      <c r="V379" s="101">
        <v>1713.6467954227296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1594.2367508589907</v>
      </c>
      <c r="D380" s="104">
        <v>1667.9343257182663</v>
      </c>
      <c r="E380" s="104">
        <v>1701.0368336901133</v>
      </c>
      <c r="F380" s="104">
        <v>1731.3953943354827</v>
      </c>
      <c r="G380" s="104">
        <v>1730.1519152804194</v>
      </c>
      <c r="H380" s="104">
        <v>1693.7302626501196</v>
      </c>
      <c r="I380" s="104">
        <v>1841.698868303446</v>
      </c>
      <c r="J380" s="104">
        <v>1702.4502289984691</v>
      </c>
      <c r="K380" s="104">
        <v>1719.5791583955986</v>
      </c>
      <c r="L380" s="104">
        <v>1749.1624665185573</v>
      </c>
      <c r="M380" s="104">
        <v>1873.3384846725478</v>
      </c>
      <c r="N380" s="104">
        <v>1779.4995725081164</v>
      </c>
      <c r="O380" s="104">
        <v>1736.2238314779586</v>
      </c>
      <c r="P380" s="104">
        <v>1566.3628336936508</v>
      </c>
      <c r="Q380" s="104">
        <v>1611.5256470936399</v>
      </c>
      <c r="R380" s="104">
        <v>1616.3152091739937</v>
      </c>
      <c r="S380" s="104">
        <v>1733.4578427805648</v>
      </c>
      <c r="T380" s="104">
        <v>1812.0659087312977</v>
      </c>
      <c r="U380" s="104">
        <v>1728.2209707242973</v>
      </c>
      <c r="V380" s="104">
        <v>1712.2752854022269</v>
      </c>
      <c r="W380" s="104">
        <v>1802.7742514967401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658.54162614422796</v>
      </c>
      <c r="D381" s="98">
        <v>709.93284812223214</v>
      </c>
      <c r="E381" s="98">
        <v>723.55208637796352</v>
      </c>
      <c r="F381" s="98">
        <v>787.16385540416081</v>
      </c>
      <c r="G381" s="98">
        <v>773.52254544483219</v>
      </c>
      <c r="H381" s="98">
        <v>749.9504717584897</v>
      </c>
      <c r="I381" s="98">
        <v>907.57208968478278</v>
      </c>
      <c r="J381" s="98">
        <v>755.96457492146226</v>
      </c>
      <c r="K381" s="98">
        <v>774.74344491541979</v>
      </c>
      <c r="L381" s="98">
        <v>781.52512725648842</v>
      </c>
      <c r="M381" s="98">
        <v>875.78532905098677</v>
      </c>
      <c r="N381" s="98">
        <v>835.4348958457133</v>
      </c>
      <c r="O381" s="98">
        <v>852.9685597799712</v>
      </c>
      <c r="P381" s="98">
        <v>678.3755805926379</v>
      </c>
      <c r="Q381" s="98">
        <v>695.1577806748727</v>
      </c>
      <c r="R381" s="98">
        <v>706.76619378927353</v>
      </c>
      <c r="S381" s="98">
        <v>808.71800413703966</v>
      </c>
      <c r="T381" s="98">
        <v>774.48810115888728</v>
      </c>
      <c r="U381" s="98">
        <v>745.34543832488919</v>
      </c>
      <c r="V381" s="98">
        <v>691.23440046298856</v>
      </c>
      <c r="W381" s="98">
        <v>807.39799755874799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935.69512471476287</v>
      </c>
      <c r="D382" s="98">
        <v>958.00147759603408</v>
      </c>
      <c r="E382" s="98">
        <v>977.48474731214969</v>
      </c>
      <c r="F382" s="98">
        <v>944.23153893132201</v>
      </c>
      <c r="G382" s="98">
        <v>956.62936983558745</v>
      </c>
      <c r="H382" s="98">
        <v>943.77979089162977</v>
      </c>
      <c r="I382" s="98">
        <v>934.12677861866348</v>
      </c>
      <c r="J382" s="98">
        <v>946.4856540770071</v>
      </c>
      <c r="K382" s="98">
        <v>944.83571348017881</v>
      </c>
      <c r="L382" s="98">
        <v>967.63733926206862</v>
      </c>
      <c r="M382" s="98">
        <v>997.55315562156113</v>
      </c>
      <c r="N382" s="98">
        <v>944.06467666240326</v>
      </c>
      <c r="O382" s="98">
        <v>883.2552716979875</v>
      </c>
      <c r="P382" s="98">
        <v>887.98725310101327</v>
      </c>
      <c r="Q382" s="98">
        <v>916.36786641876722</v>
      </c>
      <c r="R382" s="98">
        <v>909.54901538472006</v>
      </c>
      <c r="S382" s="98">
        <v>924.73983864352499</v>
      </c>
      <c r="T382" s="98">
        <v>1037.5778075724102</v>
      </c>
      <c r="U382" s="98">
        <v>982.87553239940826</v>
      </c>
      <c r="V382" s="98">
        <v>1021.0408849392384</v>
      </c>
      <c r="W382" s="98">
        <v>995.37625393799203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642.4461224043788</v>
      </c>
      <c r="D383" s="122">
        <v>659.97914899307864</v>
      </c>
      <c r="E383" s="122">
        <v>675.62825017011096</v>
      </c>
      <c r="F383" s="122">
        <v>697.12270609885525</v>
      </c>
      <c r="G383" s="122">
        <v>712.95235193773158</v>
      </c>
      <c r="H383" s="122">
        <v>699.73947851624632</v>
      </c>
      <c r="I383" s="122">
        <v>661.77561573636126</v>
      </c>
      <c r="J383" s="122">
        <v>631.87987291212835</v>
      </c>
      <c r="K383" s="122">
        <v>629.38878746684134</v>
      </c>
      <c r="L383" s="122">
        <v>645.56210050037146</v>
      </c>
      <c r="M383" s="122">
        <v>592.96375327320891</v>
      </c>
      <c r="N383" s="122">
        <v>601.3693948927945</v>
      </c>
      <c r="O383" s="122">
        <v>599.06247534486806</v>
      </c>
      <c r="P383" s="122">
        <v>572.86533614065297</v>
      </c>
      <c r="Q383" s="122">
        <v>549.59855527813636</v>
      </c>
      <c r="R383" s="122">
        <v>530.69342796231319</v>
      </c>
      <c r="S383" s="122">
        <v>570.06229328811321</v>
      </c>
      <c r="T383" s="122">
        <v>544.33404760864619</v>
      </c>
      <c r="U383" s="122">
        <v>545.8282515936404</v>
      </c>
      <c r="V383" s="122">
        <v>536.52956926050479</v>
      </c>
      <c r="W383" s="122">
        <v>565.63626848940316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642.4461224043788</v>
      </c>
      <c r="D385" s="33">
        <v>659.97914899307864</v>
      </c>
      <c r="E385" s="33">
        <v>675.62825017011096</v>
      </c>
      <c r="F385" s="33">
        <v>697.12270609885525</v>
      </c>
      <c r="G385" s="33">
        <v>712.95235193773158</v>
      </c>
      <c r="H385" s="33">
        <v>699.73947851624632</v>
      </c>
      <c r="I385" s="33">
        <v>661.77561573636126</v>
      </c>
      <c r="J385" s="33">
        <v>631.87987291212835</v>
      </c>
      <c r="K385" s="33">
        <v>629.38878746684134</v>
      </c>
      <c r="L385" s="33">
        <v>645.56210050037146</v>
      </c>
      <c r="M385" s="33">
        <v>592.96375327320891</v>
      </c>
      <c r="N385" s="33">
        <v>601.3693948927945</v>
      </c>
      <c r="O385" s="33">
        <v>599.06247534486806</v>
      </c>
      <c r="P385" s="33">
        <v>572.86533614065297</v>
      </c>
      <c r="Q385" s="33">
        <v>549.59855527813636</v>
      </c>
      <c r="R385" s="33">
        <v>530.69342796231319</v>
      </c>
      <c r="S385" s="33">
        <v>570.06229328811321</v>
      </c>
      <c r="T385" s="33">
        <v>544.33404760864619</v>
      </c>
      <c r="U385" s="33">
        <v>545.8282515936404</v>
      </c>
      <c r="V385" s="33">
        <v>536.52956926050479</v>
      </c>
      <c r="W385" s="33">
        <v>565.63626848940316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62.873903238551662</v>
      </c>
      <c r="D387" s="117">
        <f t="shared" si="184"/>
        <v>33.862824714108775</v>
      </c>
      <c r="E387" s="117">
        <f t="shared" si="184"/>
        <v>51.20230960136989</v>
      </c>
      <c r="F387" s="117">
        <f t="shared" si="184"/>
        <v>81.094641222420236</v>
      </c>
      <c r="G387" s="117">
        <f t="shared" si="184"/>
        <v>66.813311071292162</v>
      </c>
      <c r="H387" s="117">
        <f t="shared" si="184"/>
        <v>57.970034792559439</v>
      </c>
      <c r="I387" s="117">
        <f t="shared" si="184"/>
        <v>36.362002865351478</v>
      </c>
      <c r="J387" s="117">
        <f t="shared" si="184"/>
        <v>46.82835935131088</v>
      </c>
      <c r="K387" s="117">
        <f t="shared" si="184"/>
        <v>59.386810098735658</v>
      </c>
      <c r="L387" s="117">
        <f t="shared" si="184"/>
        <v>56.307609529822571</v>
      </c>
      <c r="M387" s="117">
        <f t="shared" si="184"/>
        <v>63.72430940235548</v>
      </c>
      <c r="N387" s="117">
        <f t="shared" si="184"/>
        <v>43.253367285332274</v>
      </c>
      <c r="O387" s="117">
        <f t="shared" si="184"/>
        <v>46.334110851168738</v>
      </c>
      <c r="P387" s="117">
        <f t="shared" si="184"/>
        <v>73.43701885810114</v>
      </c>
      <c r="Q387" s="117">
        <f t="shared" si="184"/>
        <v>53.182787873736821</v>
      </c>
      <c r="R387" s="117">
        <f t="shared" ref="R387:V387" si="185">R388+R390+R392+R401</f>
        <v>43.097130610649977</v>
      </c>
      <c r="S387" s="117">
        <f t="shared" si="185"/>
        <v>36.790890249296204</v>
      </c>
      <c r="T387" s="117">
        <f t="shared" si="185"/>
        <v>82.668741627404813</v>
      </c>
      <c r="U387" s="117">
        <f t="shared" si="185"/>
        <v>49.025265347285035</v>
      </c>
      <c r="V387" s="117">
        <f t="shared" si="185"/>
        <v>54.017523760810029</v>
      </c>
      <c r="W387" s="117">
        <f t="shared" ref="W387" si="186">W388+W390+W392+W401</f>
        <v>35.839462681749033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62.873903238551662</v>
      </c>
      <c r="D392" s="122">
        <v>33.862824714108775</v>
      </c>
      <c r="E392" s="122">
        <v>51.20230960136989</v>
      </c>
      <c r="F392" s="122">
        <v>81.094641222420236</v>
      </c>
      <c r="G392" s="122">
        <v>66.813311071292162</v>
      </c>
      <c r="H392" s="122">
        <v>57.970034792559439</v>
      </c>
      <c r="I392" s="122">
        <v>36.362002865351478</v>
      </c>
      <c r="J392" s="122">
        <v>46.82835935131088</v>
      </c>
      <c r="K392" s="122">
        <v>59.386810098735658</v>
      </c>
      <c r="L392" s="122">
        <v>56.307609529822571</v>
      </c>
      <c r="M392" s="122">
        <v>63.72430940235548</v>
      </c>
      <c r="N392" s="122">
        <v>43.253367285332274</v>
      </c>
      <c r="O392" s="122">
        <v>46.334110851168738</v>
      </c>
      <c r="P392" s="122">
        <v>73.43701885810114</v>
      </c>
      <c r="Q392" s="122">
        <v>53.182787873736821</v>
      </c>
      <c r="R392" s="122">
        <v>43.097130610649977</v>
      </c>
      <c r="S392" s="122">
        <v>36.790890249296204</v>
      </c>
      <c r="T392" s="122">
        <v>82.668741627404813</v>
      </c>
      <c r="U392" s="122">
        <v>49.025265347285035</v>
      </c>
      <c r="V392" s="122">
        <v>54.017523760810029</v>
      </c>
      <c r="W392" s="122">
        <v>35.839462681749033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528.92033037876661</v>
      </c>
      <c r="D393" s="98">
        <v>532.03481865924914</v>
      </c>
      <c r="E393" s="98">
        <v>457.59374709909264</v>
      </c>
      <c r="F393" s="98">
        <v>639.44208089848257</v>
      </c>
      <c r="G393" s="98">
        <v>558.833863049461</v>
      </c>
      <c r="H393" s="98">
        <v>594.26916883447655</v>
      </c>
      <c r="I393" s="98">
        <v>495.41284044839551</v>
      </c>
      <c r="J393" s="98">
        <v>566.43107557797225</v>
      </c>
      <c r="K393" s="98">
        <v>549.21469145937874</v>
      </c>
      <c r="L393" s="98">
        <v>567.80849763090964</v>
      </c>
      <c r="M393" s="98">
        <v>608.55164257984529</v>
      </c>
      <c r="N393" s="98">
        <v>542.73525006702164</v>
      </c>
      <c r="O393" s="98">
        <v>469.33858009656319</v>
      </c>
      <c r="P393" s="98">
        <v>478.66042050543581</v>
      </c>
      <c r="Q393" s="98">
        <v>366.20830496226085</v>
      </c>
      <c r="R393" s="98">
        <v>474.07103101253455</v>
      </c>
      <c r="S393" s="98">
        <v>380.26452749301421</v>
      </c>
      <c r="T393" s="98">
        <v>530.95015850208154</v>
      </c>
      <c r="U393" s="98">
        <v>469.65149846480131</v>
      </c>
      <c r="V393" s="98">
        <v>502.78291439758465</v>
      </c>
      <c r="W393" s="98">
        <v>443.00001505442282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218.72774288308636</v>
      </c>
      <c r="D394" s="98">
        <v>226.41496140931258</v>
      </c>
      <c r="E394" s="98">
        <v>194.18557746682228</v>
      </c>
      <c r="F394" s="98">
        <v>291.29256697841691</v>
      </c>
      <c r="G394" s="98">
        <v>250.07126834148829</v>
      </c>
      <c r="H394" s="98">
        <v>264.05963331004017</v>
      </c>
      <c r="I394" s="98">
        <v>0</v>
      </c>
      <c r="J394" s="98">
        <v>252.24736086169887</v>
      </c>
      <c r="K394" s="98">
        <v>247.66193943524917</v>
      </c>
      <c r="L394" s="98">
        <v>254.25877476607104</v>
      </c>
      <c r="M394" s="98">
        <v>283.79137952346048</v>
      </c>
      <c r="N394" s="98">
        <v>254.49227472190245</v>
      </c>
      <c r="O394" s="98">
        <v>229.44763285642799</v>
      </c>
      <c r="P394" s="98">
        <v>209.87085449391131</v>
      </c>
      <c r="Q394" s="98">
        <v>0</v>
      </c>
      <c r="R394" s="98">
        <v>208.68405176807269</v>
      </c>
      <c r="S394" s="98">
        <v>0</v>
      </c>
      <c r="T394" s="98">
        <v>228.23294637270143</v>
      </c>
      <c r="U394" s="98">
        <v>203.76576918152617</v>
      </c>
      <c r="V394" s="98">
        <v>206.77281890526416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218.72774288308636</v>
      </c>
      <c r="D395" s="101">
        <v>226.41496140931258</v>
      </c>
      <c r="E395" s="101">
        <v>194.18557746682228</v>
      </c>
      <c r="F395" s="101">
        <v>291.29256697841691</v>
      </c>
      <c r="G395" s="101">
        <v>250.07126834148829</v>
      </c>
      <c r="H395" s="101">
        <v>264.05963331004017</v>
      </c>
      <c r="I395" s="101">
        <v>0</v>
      </c>
      <c r="J395" s="101">
        <v>252.24736086169887</v>
      </c>
      <c r="K395" s="101">
        <v>247.66193943524917</v>
      </c>
      <c r="L395" s="101">
        <v>254.25877476607104</v>
      </c>
      <c r="M395" s="101">
        <v>283.79137952346048</v>
      </c>
      <c r="N395" s="101">
        <v>254.49227472190245</v>
      </c>
      <c r="O395" s="101">
        <v>229.44763285642799</v>
      </c>
      <c r="P395" s="101">
        <v>209.87085449391131</v>
      </c>
      <c r="Q395" s="101">
        <v>0</v>
      </c>
      <c r="R395" s="101">
        <v>208.68405176807269</v>
      </c>
      <c r="S395" s="101">
        <v>0</v>
      </c>
      <c r="T395" s="101">
        <v>228.23294637270143</v>
      </c>
      <c r="U395" s="101">
        <v>203.76576918152617</v>
      </c>
      <c r="V395" s="101">
        <v>206.77281890526416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79.021113254078827</v>
      </c>
      <c r="D405" s="118">
        <f t="shared" si="189"/>
        <v>80.766500093975594</v>
      </c>
      <c r="E405" s="118">
        <f t="shared" si="189"/>
        <v>79.979355543480054</v>
      </c>
      <c r="F405" s="118">
        <f t="shared" si="189"/>
        <v>72.737427363576273</v>
      </c>
      <c r="G405" s="118">
        <f t="shared" si="189"/>
        <v>67.890793660504258</v>
      </c>
      <c r="H405" s="118">
        <f t="shared" si="189"/>
        <v>73.799885851343362</v>
      </c>
      <c r="I405" s="118">
        <f t="shared" si="189"/>
        <v>70.764438811802108</v>
      </c>
      <c r="J405" s="118">
        <f t="shared" si="189"/>
        <v>76.578847761532884</v>
      </c>
      <c r="K405" s="118">
        <f t="shared" si="189"/>
        <v>62.619205426681418</v>
      </c>
      <c r="L405" s="118">
        <f t="shared" si="189"/>
        <v>59.352924507064493</v>
      </c>
      <c r="M405" s="118">
        <f t="shared" si="189"/>
        <v>53.941163738844388</v>
      </c>
      <c r="N405" s="118">
        <f t="shared" si="189"/>
        <v>52.189837647323898</v>
      </c>
      <c r="O405" s="118">
        <f t="shared" si="189"/>
        <v>47.505739493162231</v>
      </c>
      <c r="P405" s="118">
        <f t="shared" si="189"/>
        <v>41.773082842987598</v>
      </c>
      <c r="Q405" s="118">
        <f t="shared" si="189"/>
        <v>40.038247524206298</v>
      </c>
      <c r="R405" s="118">
        <f t="shared" ref="R405:V405" si="190">R406+R408+R410+R419</f>
        <v>47.868517718622996</v>
      </c>
      <c r="S405" s="118">
        <f t="shared" si="190"/>
        <v>51.080880705446631</v>
      </c>
      <c r="T405" s="118">
        <f t="shared" si="190"/>
        <v>48.444468025557768</v>
      </c>
      <c r="U405" s="118">
        <f t="shared" si="190"/>
        <v>41.587971272181456</v>
      </c>
      <c r="V405" s="118">
        <f t="shared" si="190"/>
        <v>36.14595754301569</v>
      </c>
      <c r="W405" s="118">
        <f t="shared" ref="W405" si="191">W406+W408+W410+W419</f>
        <v>36.168054748974676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51.14272145683659</v>
      </c>
      <c r="D406" s="123">
        <f t="shared" si="192"/>
        <v>49.521302986147461</v>
      </c>
      <c r="E406" s="123">
        <f t="shared" si="192"/>
        <v>48.462962823124322</v>
      </c>
      <c r="F406" s="123">
        <f t="shared" si="192"/>
        <v>40.998508231157338</v>
      </c>
      <c r="G406" s="123">
        <f t="shared" si="192"/>
        <v>36.007648926377541</v>
      </c>
      <c r="H406" s="123">
        <f t="shared" si="192"/>
        <v>35.687936282070559</v>
      </c>
      <c r="I406" s="123">
        <f t="shared" si="192"/>
        <v>33.359269289854694</v>
      </c>
      <c r="J406" s="123">
        <f t="shared" si="192"/>
        <v>34.82683500358776</v>
      </c>
      <c r="K406" s="123">
        <f t="shared" si="192"/>
        <v>31.335675583628465</v>
      </c>
      <c r="L406" s="123">
        <f t="shared" si="192"/>
        <v>29.58919453961796</v>
      </c>
      <c r="M406" s="123">
        <f t="shared" si="192"/>
        <v>26.875987417887188</v>
      </c>
      <c r="N406" s="123">
        <f t="shared" si="192"/>
        <v>25.698074850859022</v>
      </c>
      <c r="O406" s="123">
        <f t="shared" si="192"/>
        <v>23.807264029924113</v>
      </c>
      <c r="P406" s="123">
        <f t="shared" si="192"/>
        <v>20.978898712207762</v>
      </c>
      <c r="Q406" s="123">
        <f t="shared" si="192"/>
        <v>19.469695980445746</v>
      </c>
      <c r="R406" s="123">
        <f t="shared" si="192"/>
        <v>19.476810214635208</v>
      </c>
      <c r="S406" s="123">
        <f t="shared" si="192"/>
        <v>18.801133780515219</v>
      </c>
      <c r="T406" s="123">
        <f t="shared" si="192"/>
        <v>17.403053067268083</v>
      </c>
      <c r="U406" s="123">
        <f t="shared" si="192"/>
        <v>16.058546990332857</v>
      </c>
      <c r="V406" s="123">
        <f t="shared" si="192"/>
        <v>14.612009856516536</v>
      </c>
      <c r="W406" s="123">
        <f t="shared" si="192"/>
        <v>12.810192068846257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51.14272145683659</v>
      </c>
      <c r="D407" s="99">
        <v>49.521302986147461</v>
      </c>
      <c r="E407" s="99">
        <v>48.462962823124322</v>
      </c>
      <c r="F407" s="99">
        <v>40.998508231157338</v>
      </c>
      <c r="G407" s="99">
        <v>36.007648926377541</v>
      </c>
      <c r="H407" s="99">
        <v>35.687936282070559</v>
      </c>
      <c r="I407" s="99">
        <v>33.359269289854694</v>
      </c>
      <c r="J407" s="99">
        <v>34.82683500358776</v>
      </c>
      <c r="K407" s="99">
        <v>31.335675583628465</v>
      </c>
      <c r="L407" s="99">
        <v>29.58919453961796</v>
      </c>
      <c r="M407" s="99">
        <v>26.875987417887188</v>
      </c>
      <c r="N407" s="99">
        <v>25.698074850859022</v>
      </c>
      <c r="O407" s="99">
        <v>23.807264029924113</v>
      </c>
      <c r="P407" s="99">
        <v>20.978898712207762</v>
      </c>
      <c r="Q407" s="99">
        <v>19.469695980445746</v>
      </c>
      <c r="R407" s="99">
        <v>19.476810214635208</v>
      </c>
      <c r="S407" s="99">
        <v>18.801133780515219</v>
      </c>
      <c r="T407" s="99">
        <v>17.403053067268083</v>
      </c>
      <c r="U407" s="99">
        <v>16.058546990332857</v>
      </c>
      <c r="V407" s="99">
        <v>14.612009856516536</v>
      </c>
      <c r="W407" s="99">
        <v>12.810192068846257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0.11547591391322264</v>
      </c>
      <c r="D408" s="123">
        <f t="shared" si="193"/>
        <v>8.2673146519567836E-2</v>
      </c>
      <c r="E408" s="123">
        <f t="shared" si="193"/>
        <v>1.4408808259002501</v>
      </c>
      <c r="F408" s="123">
        <f t="shared" si="193"/>
        <v>0.78261073919984947</v>
      </c>
      <c r="G408" s="123">
        <f t="shared" si="193"/>
        <v>0.8461824443683239</v>
      </c>
      <c r="H408" s="123">
        <f t="shared" si="193"/>
        <v>1.4105974258948999</v>
      </c>
      <c r="I408" s="123">
        <f t="shared" si="193"/>
        <v>1.0937640151432948</v>
      </c>
      <c r="J408" s="123">
        <f t="shared" si="193"/>
        <v>1.2403997646704883</v>
      </c>
      <c r="K408" s="123">
        <f t="shared" si="193"/>
        <v>1.2218303978175531</v>
      </c>
      <c r="L408" s="123">
        <f t="shared" si="193"/>
        <v>1.4063988661105349</v>
      </c>
      <c r="M408" s="123">
        <f t="shared" si="193"/>
        <v>1.4633931530428621</v>
      </c>
      <c r="N408" s="123">
        <f t="shared" si="193"/>
        <v>1.4116973856019273</v>
      </c>
      <c r="O408" s="123">
        <f t="shared" si="193"/>
        <v>1.3296142172804417</v>
      </c>
      <c r="P408" s="123">
        <f t="shared" si="193"/>
        <v>0.6700196069965898</v>
      </c>
      <c r="Q408" s="123">
        <f t="shared" si="193"/>
        <v>0.58155469274420457</v>
      </c>
      <c r="R408" s="123">
        <f t="shared" si="193"/>
        <v>0.37387918771143291</v>
      </c>
      <c r="S408" s="123">
        <f t="shared" si="193"/>
        <v>0.72884010231824581</v>
      </c>
      <c r="T408" s="123">
        <f t="shared" si="193"/>
        <v>0.68857967563837019</v>
      </c>
      <c r="U408" s="123">
        <f t="shared" si="193"/>
        <v>0.78344572544246649</v>
      </c>
      <c r="V408" s="123">
        <f t="shared" si="193"/>
        <v>1.1266391491465784</v>
      </c>
      <c r="W408" s="123">
        <f t="shared" si="193"/>
        <v>0.73807976481952675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0.11547591391322264</v>
      </c>
      <c r="D409" s="99">
        <f>RES_hhdet_in_fecs!D147</f>
        <v>8.2673146519567836E-2</v>
      </c>
      <c r="E409" s="99">
        <f>RES_hhdet_in_fecs!E147</f>
        <v>1.4408808259002501</v>
      </c>
      <c r="F409" s="99">
        <f>RES_hhdet_in_fecs!F147</f>
        <v>0.78261073919984947</v>
      </c>
      <c r="G409" s="99">
        <f>RES_hhdet_in_fecs!G147</f>
        <v>0.8461824443683239</v>
      </c>
      <c r="H409" s="99">
        <f>RES_hhdet_in_fecs!H147</f>
        <v>1.4105974258948999</v>
      </c>
      <c r="I409" s="99">
        <f>RES_hhdet_in_fecs!I147</f>
        <v>1.0937640151432948</v>
      </c>
      <c r="J409" s="99">
        <f>RES_hhdet_in_fecs!J147</f>
        <v>1.2403997646704883</v>
      </c>
      <c r="K409" s="99">
        <f>RES_hhdet_in_fecs!K147</f>
        <v>1.2218303978175531</v>
      </c>
      <c r="L409" s="99">
        <f>RES_hhdet_in_fecs!L147</f>
        <v>1.4063988661105349</v>
      </c>
      <c r="M409" s="99">
        <f>RES_hhdet_in_fecs!M147</f>
        <v>1.4633931530428621</v>
      </c>
      <c r="N409" s="99">
        <f>RES_hhdet_in_fecs!N147</f>
        <v>1.4116973856019273</v>
      </c>
      <c r="O409" s="99">
        <f>RES_hhdet_in_fecs!O147</f>
        <v>1.3296142172804417</v>
      </c>
      <c r="P409" s="99">
        <f>RES_hhdet_in_fecs!P147</f>
        <v>0.6700196069965898</v>
      </c>
      <c r="Q409" s="99">
        <f>RES_hhdet_in_fecs!Q147</f>
        <v>0.58155469274420457</v>
      </c>
      <c r="R409" s="99">
        <f>RES_hhdet_in_fecs!R147</f>
        <v>0.37387918771143291</v>
      </c>
      <c r="S409" s="99">
        <f>RES_hhdet_in_fecs!S147</f>
        <v>0.72884010231824581</v>
      </c>
      <c r="T409" s="99">
        <f>RES_hhdet_in_fecs!T147</f>
        <v>0.68857967563837019</v>
      </c>
      <c r="U409" s="99">
        <f>RES_hhdet_in_fecs!U147</f>
        <v>0.78344572544246649</v>
      </c>
      <c r="V409" s="99">
        <f>RES_hhdet_in_fecs!V147</f>
        <v>1.1266391491465784</v>
      </c>
      <c r="W409" s="99">
        <f>RES_hhdet_in_fecs!W147</f>
        <v>0.73807976481952675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19.638343050035882</v>
      </c>
      <c r="D410" s="123">
        <v>22.075797639131036</v>
      </c>
      <c r="E410" s="123">
        <v>21.041040751489192</v>
      </c>
      <c r="F410" s="123">
        <v>22.122274965416523</v>
      </c>
      <c r="G410" s="123">
        <v>21.772160643854729</v>
      </c>
      <c r="H410" s="123">
        <v>25.730914992882322</v>
      </c>
      <c r="I410" s="123">
        <v>26.205984687255608</v>
      </c>
      <c r="J410" s="123">
        <v>29.138264443360669</v>
      </c>
      <c r="K410" s="123">
        <v>21.587920307961351</v>
      </c>
      <c r="L410" s="123">
        <v>20.517901583695643</v>
      </c>
      <c r="M410" s="123">
        <v>19.1461593641408</v>
      </c>
      <c r="N410" s="123">
        <v>18.477938830691844</v>
      </c>
      <c r="O410" s="123">
        <v>16.267792106439394</v>
      </c>
      <c r="P410" s="123">
        <v>14.406949785584761</v>
      </c>
      <c r="Q410" s="123">
        <v>14.401226016584312</v>
      </c>
      <c r="R410" s="123">
        <v>20.670016248332519</v>
      </c>
      <c r="S410" s="123">
        <v>23.229728850091611</v>
      </c>
      <c r="T410" s="123">
        <v>23.126621776573714</v>
      </c>
      <c r="U410" s="123">
        <v>18.561016722395053</v>
      </c>
      <c r="V410" s="123">
        <v>15.440258621768178</v>
      </c>
      <c r="W410" s="123">
        <v>16.969138640938286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22.838174997241531</v>
      </c>
      <c r="D411" s="99">
        <v>25.052773911230805</v>
      </c>
      <c r="E411" s="99">
        <v>20.963824057478529</v>
      </c>
      <c r="F411" s="99">
        <v>27.810309820175739</v>
      </c>
      <c r="G411" s="99">
        <v>24.968696841517197</v>
      </c>
      <c r="H411" s="99">
        <v>32.09310636874703</v>
      </c>
      <c r="I411" s="99">
        <v>26.108452830481603</v>
      </c>
      <c r="J411" s="99">
        <v>35.257146264418566</v>
      </c>
      <c r="K411" s="99">
        <v>25.626365916650325</v>
      </c>
      <c r="L411" s="99">
        <v>23.952142423789958</v>
      </c>
      <c r="M411" s="99">
        <v>23.087291545408348</v>
      </c>
      <c r="N411" s="99">
        <v>20.849928692479384</v>
      </c>
      <c r="O411" s="99">
        <v>16.820366805753107</v>
      </c>
      <c r="P411" s="99">
        <v>16.933324349832247</v>
      </c>
      <c r="Q411" s="99">
        <v>13.316712063127666</v>
      </c>
      <c r="R411" s="99">
        <v>23.781352611202632</v>
      </c>
      <c r="S411" s="99">
        <v>20.423569155425231</v>
      </c>
      <c r="T411" s="99">
        <v>26.361930015376398</v>
      </c>
      <c r="U411" s="99">
        <v>20.211729319014776</v>
      </c>
      <c r="V411" s="99">
        <v>17.902185649168267</v>
      </c>
      <c r="W411" s="99">
        <v>17.180438175840379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18.708876524534098</v>
      </c>
      <c r="D412" s="99">
        <v>20.637851038762033</v>
      </c>
      <c r="E412" s="99">
        <v>17.282939766020228</v>
      </c>
      <c r="F412" s="99">
        <v>23.22082009190094</v>
      </c>
      <c r="G412" s="99">
        <v>20.811468498882284</v>
      </c>
      <c r="H412" s="99">
        <v>26.758789444217584</v>
      </c>
      <c r="I412" s="99">
        <v>0</v>
      </c>
      <c r="J412" s="99">
        <v>29.513064804376356</v>
      </c>
      <c r="K412" s="99">
        <v>21.541691744176998</v>
      </c>
      <c r="L412" s="99">
        <v>20.16448532366298</v>
      </c>
      <c r="M412" s="99">
        <v>19.664537302210281</v>
      </c>
      <c r="N412" s="99">
        <v>17.929847572107988</v>
      </c>
      <c r="O412" s="99">
        <v>14.731039416399147</v>
      </c>
      <c r="P412" s="99">
        <v>14.887995024005724</v>
      </c>
      <c r="Q412" s="99">
        <v>0</v>
      </c>
      <c r="R412" s="99">
        <v>21.437419351003633</v>
      </c>
      <c r="S412" s="99">
        <v>0</v>
      </c>
      <c r="T412" s="99">
        <v>24.135607024363924</v>
      </c>
      <c r="U412" s="99">
        <v>18.637848768082758</v>
      </c>
      <c r="V412" s="99">
        <v>16.539396032505159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9.4444138026200459</v>
      </c>
      <c r="D413" s="102">
        <v>10.661563189796594</v>
      </c>
      <c r="E413" s="102">
        <v>8.8962585400730489</v>
      </c>
      <c r="F413" s="102">
        <v>12.66875730887371</v>
      </c>
      <c r="G413" s="102">
        <v>11.173184198108769</v>
      </c>
      <c r="H413" s="102">
        <v>14.260362717675973</v>
      </c>
      <c r="I413" s="102">
        <v>0</v>
      </c>
      <c r="J413" s="102">
        <v>15.700978424673748</v>
      </c>
      <c r="K413" s="102">
        <v>11.55590988786286</v>
      </c>
      <c r="L413" s="102">
        <v>10.725521740349071</v>
      </c>
      <c r="M413" s="102">
        <v>10.766505023888923</v>
      </c>
      <c r="N413" s="102">
        <v>9.776674317880202</v>
      </c>
      <c r="O413" s="102">
        <v>8.2230473074743688</v>
      </c>
      <c r="P413" s="102">
        <v>7.4244936461829116</v>
      </c>
      <c r="Q413" s="102">
        <v>0</v>
      </c>
      <c r="R413" s="102">
        <v>10.468450284404287</v>
      </c>
      <c r="S413" s="102">
        <v>0</v>
      </c>
      <c r="T413" s="102">
        <v>11.331875248807789</v>
      </c>
      <c r="U413" s="102">
        <v>8.7691800934102915</v>
      </c>
      <c r="V413" s="102">
        <v>7.3623929637289027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9.2644627219140503</v>
      </c>
      <c r="D414" s="105">
        <v>9.9762878489654447</v>
      </c>
      <c r="E414" s="105">
        <v>8.3866812259471768</v>
      </c>
      <c r="F414" s="105">
        <v>10.552062783027228</v>
      </c>
      <c r="G414" s="105">
        <v>9.6382843007735151</v>
      </c>
      <c r="H414" s="105">
        <v>12.498426726541611</v>
      </c>
      <c r="I414" s="105">
        <v>0</v>
      </c>
      <c r="J414" s="105">
        <v>13.812086379702611</v>
      </c>
      <c r="K414" s="105">
        <v>9.9857818563141372</v>
      </c>
      <c r="L414" s="105">
        <v>9.4389635833139103</v>
      </c>
      <c r="M414" s="105">
        <v>8.8980322783213559</v>
      </c>
      <c r="N414" s="105">
        <v>8.1531732542277844</v>
      </c>
      <c r="O414" s="105">
        <v>6.5079921089247756</v>
      </c>
      <c r="P414" s="105">
        <v>7.4635013778228094</v>
      </c>
      <c r="Q414" s="105">
        <v>0</v>
      </c>
      <c r="R414" s="105">
        <v>10.968969066599341</v>
      </c>
      <c r="S414" s="105">
        <v>0</v>
      </c>
      <c r="T414" s="105">
        <v>12.803731775556138</v>
      </c>
      <c r="U414" s="105">
        <v>9.8686686746724632</v>
      </c>
      <c r="V414" s="105">
        <v>9.1770030687762549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20.135733308757139</v>
      </c>
      <c r="D415" s="102">
        <v>22.937406826697572</v>
      </c>
      <c r="E415" s="102">
        <v>22.71398443574455</v>
      </c>
      <c r="F415" s="102">
        <v>21.925649600680071</v>
      </c>
      <c r="G415" s="102">
        <v>22.477004875919445</v>
      </c>
      <c r="H415" s="102">
        <v>26.562054387832099</v>
      </c>
      <c r="I415" s="102">
        <v>28.140612577294263</v>
      </c>
      <c r="J415" s="102">
        <v>30.661299966821414</v>
      </c>
      <c r="K415" s="102">
        <v>23.162052738804451</v>
      </c>
      <c r="L415" s="102">
        <v>21.252700366357065</v>
      </c>
      <c r="M415" s="102">
        <v>20.377817075475729</v>
      </c>
      <c r="N415" s="102">
        <v>19.467951359704255</v>
      </c>
      <c r="O415" s="102">
        <v>17.530003531480311</v>
      </c>
      <c r="P415" s="102">
        <v>15.38257532672751</v>
      </c>
      <c r="Q415" s="102">
        <v>16.038402753747935</v>
      </c>
      <c r="R415" s="102">
        <v>21.98161783200624</v>
      </c>
      <c r="S415" s="102">
        <v>25.026589522728177</v>
      </c>
      <c r="T415" s="102">
        <v>23.990891805134773</v>
      </c>
      <c r="U415" s="102">
        <v>19.676490930127091</v>
      </c>
      <c r="V415" s="102">
        <v>16.033640887463271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17.498881032846445</v>
      </c>
      <c r="D416" s="105">
        <v>20.017151790060097</v>
      </c>
      <c r="E416" s="105">
        <v>19.846265942597775</v>
      </c>
      <c r="F416" s="105">
        <v>19.305003446501015</v>
      </c>
      <c r="G416" s="105">
        <v>19.765353913432019</v>
      </c>
      <c r="H416" s="105">
        <v>23.343176614444531</v>
      </c>
      <c r="I416" s="105">
        <v>25.053223201696714</v>
      </c>
      <c r="J416" s="105">
        <v>27.002501912522476</v>
      </c>
      <c r="K416" s="105">
        <v>20.455304322749331</v>
      </c>
      <c r="L416" s="105">
        <v>18.770685919901592</v>
      </c>
      <c r="M416" s="105">
        <v>18.127534407622036</v>
      </c>
      <c r="N416" s="105">
        <v>17.379570867698302</v>
      </c>
      <c r="O416" s="105">
        <v>15.80499703467623</v>
      </c>
      <c r="P416" s="105">
        <v>13.806832102497181</v>
      </c>
      <c r="Q416" s="105">
        <v>14.503726694429579</v>
      </c>
      <c r="R416" s="105">
        <v>19.999135172264726</v>
      </c>
      <c r="S416" s="105">
        <v>22.977423587125156</v>
      </c>
      <c r="T416" s="105">
        <v>21.965039451575297</v>
      </c>
      <c r="U416" s="105">
        <v>18.098917284290412</v>
      </c>
      <c r="V416" s="105">
        <v>14.725984130219226</v>
      </c>
      <c r="W416" s="105">
        <v>16.950539437867985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8.3211069603569729</v>
      </c>
      <c r="D417" s="99">
        <v>9.7697491044886391</v>
      </c>
      <c r="E417" s="99">
        <v>9.6736587647312735</v>
      </c>
      <c r="F417" s="99">
        <v>9.9764355591891167</v>
      </c>
      <c r="G417" s="99">
        <v>10.056035767983108</v>
      </c>
      <c r="H417" s="99">
        <v>11.765242073501629</v>
      </c>
      <c r="I417" s="99">
        <v>13.870397394169109</v>
      </c>
      <c r="J417" s="99">
        <v>13.619732919805232</v>
      </c>
      <c r="K417" s="99">
        <v>10.440717462696551</v>
      </c>
      <c r="L417" s="99">
        <v>9.4983969849783012</v>
      </c>
      <c r="M417" s="99">
        <v>9.5306031306788217</v>
      </c>
      <c r="N417" s="99">
        <v>9.1410327988063447</v>
      </c>
      <c r="O417" s="99">
        <v>8.6143610230825765</v>
      </c>
      <c r="P417" s="99">
        <v>6.6708574163743384</v>
      </c>
      <c r="Q417" s="99">
        <v>6.9341685021970525</v>
      </c>
      <c r="R417" s="99">
        <v>9.6345696200223507</v>
      </c>
      <c r="S417" s="99">
        <v>11.695133722599012</v>
      </c>
      <c r="T417" s="99">
        <v>10.262611333540365</v>
      </c>
      <c r="U417" s="99">
        <v>8.4903608549761138</v>
      </c>
      <c r="V417" s="99">
        <v>6.46749620498694</v>
      </c>
      <c r="W417" s="99">
        <v>8.1815483053353759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9.1777740724894699</v>
      </c>
      <c r="D418" s="99">
        <v>10.247402685571457</v>
      </c>
      <c r="E418" s="99">
        <v>10.172607177866501</v>
      </c>
      <c r="F418" s="99">
        <v>9.3285678873119</v>
      </c>
      <c r="G418" s="99">
        <v>9.7093181454489148</v>
      </c>
      <c r="H418" s="99">
        <v>11.5779345409429</v>
      </c>
      <c r="I418" s="99">
        <v>11.182825807527601</v>
      </c>
      <c r="J418" s="99">
        <v>13.382768992717242</v>
      </c>
      <c r="K418" s="99">
        <v>10.014586860052782</v>
      </c>
      <c r="L418" s="99">
        <v>9.2722889349232887</v>
      </c>
      <c r="M418" s="99">
        <v>8.5969312769432147</v>
      </c>
      <c r="N418" s="99">
        <v>8.2385380688919589</v>
      </c>
      <c r="O418" s="99">
        <v>7.1906360115936518</v>
      </c>
      <c r="P418" s="99">
        <v>7.1359746861228421</v>
      </c>
      <c r="Q418" s="99">
        <v>7.5695581922325257</v>
      </c>
      <c r="R418" s="99">
        <v>10.364565552242379</v>
      </c>
      <c r="S418" s="99">
        <v>11.282289864526142</v>
      </c>
      <c r="T418" s="99">
        <v>11.702428118034931</v>
      </c>
      <c r="U418" s="99">
        <v>9.6085564293142998</v>
      </c>
      <c r="V418" s="99">
        <v>8.258487925232286</v>
      </c>
      <c r="W418" s="99">
        <v>8.7689911325326069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8.1245728332931328</v>
      </c>
      <c r="D419" s="123">
        <v>9.086726322177519</v>
      </c>
      <c r="E419" s="123">
        <v>9.0344711429662912</v>
      </c>
      <c r="F419" s="123">
        <v>8.8340334278025612</v>
      </c>
      <c r="G419" s="123">
        <v>9.2648016459036615</v>
      </c>
      <c r="H419" s="123">
        <v>10.970437150495592</v>
      </c>
      <c r="I419" s="123">
        <v>10.105420819548515</v>
      </c>
      <c r="J419" s="123">
        <v>11.373348549913972</v>
      </c>
      <c r="K419" s="123">
        <v>8.4737791372740485</v>
      </c>
      <c r="L419" s="123">
        <v>7.8394295176403572</v>
      </c>
      <c r="M419" s="123">
        <v>6.4556238037735412</v>
      </c>
      <c r="N419" s="123">
        <v>6.602126580171106</v>
      </c>
      <c r="O419" s="123">
        <v>6.101069139518283</v>
      </c>
      <c r="P419" s="123">
        <v>5.717214738198483</v>
      </c>
      <c r="Q419" s="123">
        <v>5.5857708344320356</v>
      </c>
      <c r="R419" s="123">
        <v>7.3478120679438339</v>
      </c>
      <c r="S419" s="123">
        <v>8.3211779725215536</v>
      </c>
      <c r="T419" s="123">
        <v>7.2262135060776007</v>
      </c>
      <c r="U419" s="123">
        <v>6.184961834011081</v>
      </c>
      <c r="V419" s="123">
        <v>4.967049915584397</v>
      </c>
      <c r="W419" s="123">
        <v>5.6506442743706069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8.1245728332931328</v>
      </c>
      <c r="D421" s="110">
        <v>9.086726322177519</v>
      </c>
      <c r="E421" s="110">
        <v>9.0344711429662912</v>
      </c>
      <c r="F421" s="110">
        <v>8.8340334278025612</v>
      </c>
      <c r="G421" s="110">
        <v>9.2648016459036615</v>
      </c>
      <c r="H421" s="110">
        <v>10.970437150495592</v>
      </c>
      <c r="I421" s="110">
        <v>10.105420819548515</v>
      </c>
      <c r="J421" s="110">
        <v>11.373348549913972</v>
      </c>
      <c r="K421" s="110">
        <v>8.4737791372740485</v>
      </c>
      <c r="L421" s="110">
        <v>7.8394295176403572</v>
      </c>
      <c r="M421" s="110">
        <v>6.4556238037735412</v>
      </c>
      <c r="N421" s="110">
        <v>6.602126580171106</v>
      </c>
      <c r="O421" s="110">
        <v>6.101069139518283</v>
      </c>
      <c r="P421" s="110">
        <v>5.717214738198483</v>
      </c>
      <c r="Q421" s="110">
        <v>5.5857708344320356</v>
      </c>
      <c r="R421" s="110">
        <v>7.3478120679438339</v>
      </c>
      <c r="S421" s="110">
        <v>8.3211779725215536</v>
      </c>
      <c r="T421" s="110">
        <v>7.2262135060776007</v>
      </c>
      <c r="U421" s="110">
        <v>6.184961834011081</v>
      </c>
      <c r="V421" s="110">
        <v>4.967049915584397</v>
      </c>
      <c r="W421" s="110">
        <v>5.6506442743706069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127.01777048358271</v>
      </c>
      <c r="D423" s="118">
        <f t="shared" si="194"/>
        <v>130.18173797464354</v>
      </c>
      <c r="E423" s="118">
        <f t="shared" si="194"/>
        <v>134.65655784774358</v>
      </c>
      <c r="F423" s="118">
        <f t="shared" si="194"/>
        <v>119.68258007556047</v>
      </c>
      <c r="G423" s="118">
        <f t="shared" si="194"/>
        <v>111.93875501536311</v>
      </c>
      <c r="H423" s="118">
        <f t="shared" si="194"/>
        <v>120.53531243504757</v>
      </c>
      <c r="I423" s="118">
        <f t="shared" si="194"/>
        <v>117.01458922348843</v>
      </c>
      <c r="J423" s="118">
        <f t="shared" si="194"/>
        <v>127.6246311390547</v>
      </c>
      <c r="K423" s="118">
        <f t="shared" si="194"/>
        <v>113.16932373859345</v>
      </c>
      <c r="L423" s="118">
        <f t="shared" si="194"/>
        <v>109.94676509937273</v>
      </c>
      <c r="M423" s="118">
        <f t="shared" si="194"/>
        <v>103.75101840703192</v>
      </c>
      <c r="N423" s="118">
        <f t="shared" si="194"/>
        <v>102.66787125471608</v>
      </c>
      <c r="O423" s="118">
        <f t="shared" si="194"/>
        <v>97.905968940946764</v>
      </c>
      <c r="P423" s="118">
        <f t="shared" si="194"/>
        <v>87.770469783793814</v>
      </c>
      <c r="Q423" s="118">
        <f t="shared" si="194"/>
        <v>84.7441160435706</v>
      </c>
      <c r="R423" s="118">
        <f t="shared" ref="R423:V423" si="195">R424+R426+R428+R437</f>
        <v>92.197375287902489</v>
      </c>
      <c r="S423" s="118">
        <f t="shared" si="195"/>
        <v>95.22183959477546</v>
      </c>
      <c r="T423" s="118">
        <f t="shared" si="195"/>
        <v>89.893059989781037</v>
      </c>
      <c r="U423" s="118">
        <f t="shared" si="195"/>
        <v>81.388491385781663</v>
      </c>
      <c r="V423" s="118">
        <f t="shared" si="195"/>
        <v>74.308655681604222</v>
      </c>
      <c r="W423" s="118">
        <f t="shared" ref="W423" si="196">W424+W426+W428+W437</f>
        <v>69.127009906146213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104.78341487064762</v>
      </c>
      <c r="D424" s="123">
        <f t="shared" si="197"/>
        <v>105.11082299714228</v>
      </c>
      <c r="E424" s="123">
        <f t="shared" si="197"/>
        <v>106.53818970403702</v>
      </c>
      <c r="F424" s="123">
        <f t="shared" si="197"/>
        <v>93.310265943312359</v>
      </c>
      <c r="G424" s="123">
        <f t="shared" si="197"/>
        <v>84.819644117365442</v>
      </c>
      <c r="H424" s="123">
        <f t="shared" si="197"/>
        <v>86.981008281537868</v>
      </c>
      <c r="I424" s="123">
        <f t="shared" si="197"/>
        <v>84.098264630895514</v>
      </c>
      <c r="J424" s="123">
        <f t="shared" si="197"/>
        <v>90.793252417448983</v>
      </c>
      <c r="K424" s="123">
        <f t="shared" si="197"/>
        <v>84.463788350240293</v>
      </c>
      <c r="L424" s="123">
        <f t="shared" si="197"/>
        <v>82.44633830105758</v>
      </c>
      <c r="M424" s="123">
        <f t="shared" si="197"/>
        <v>77.573096271435858</v>
      </c>
      <c r="N424" s="123">
        <f t="shared" si="197"/>
        <v>77.017963915258761</v>
      </c>
      <c r="O424" s="123">
        <f t="shared" si="197"/>
        <v>74.215359083107373</v>
      </c>
      <c r="P424" s="123">
        <f t="shared" si="197"/>
        <v>67.931784969222107</v>
      </c>
      <c r="Q424" s="123">
        <f t="shared" si="197"/>
        <v>64.972163413981107</v>
      </c>
      <c r="R424" s="123">
        <f t="shared" si="197"/>
        <v>66.123243125462281</v>
      </c>
      <c r="S424" s="123">
        <f t="shared" si="197"/>
        <v>64.518146795810296</v>
      </c>
      <c r="T424" s="123">
        <f t="shared" si="197"/>
        <v>60.129405976349823</v>
      </c>
      <c r="U424" s="123">
        <f t="shared" si="197"/>
        <v>55.784299829296906</v>
      </c>
      <c r="V424" s="123">
        <f t="shared" si="197"/>
        <v>51.089161119884579</v>
      </c>
      <c r="W424" s="123">
        <f t="shared" si="197"/>
        <v>45.119908710376279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104.78341487064762</v>
      </c>
      <c r="D425" s="99">
        <v>105.11082299714228</v>
      </c>
      <c r="E425" s="99">
        <v>106.53818970403702</v>
      </c>
      <c r="F425" s="99">
        <v>93.310265943312359</v>
      </c>
      <c r="G425" s="99">
        <v>84.819644117365442</v>
      </c>
      <c r="H425" s="99">
        <v>86.981008281537868</v>
      </c>
      <c r="I425" s="99">
        <v>84.098264630895514</v>
      </c>
      <c r="J425" s="99">
        <v>90.793252417448983</v>
      </c>
      <c r="K425" s="99">
        <v>84.463788350240293</v>
      </c>
      <c r="L425" s="99">
        <v>82.44633830105758</v>
      </c>
      <c r="M425" s="99">
        <v>77.573096271435858</v>
      </c>
      <c r="N425" s="99">
        <v>77.017963915258761</v>
      </c>
      <c r="O425" s="99">
        <v>74.215359083107373</v>
      </c>
      <c r="P425" s="99">
        <v>67.931784969222107</v>
      </c>
      <c r="Q425" s="99">
        <v>64.972163413981107</v>
      </c>
      <c r="R425" s="99">
        <v>66.123243125462281</v>
      </c>
      <c r="S425" s="99">
        <v>64.518146795810296</v>
      </c>
      <c r="T425" s="99">
        <v>60.129405976349823</v>
      </c>
      <c r="U425" s="99">
        <v>55.784299829296906</v>
      </c>
      <c r="V425" s="99">
        <v>51.089161119884579</v>
      </c>
      <c r="W425" s="99">
        <v>45.119908710376279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0.28063662162716163</v>
      </c>
      <c r="D426" s="123">
        <f t="shared" si="198"/>
        <v>0.20785015180133568</v>
      </c>
      <c r="E426" s="123">
        <f t="shared" si="198"/>
        <v>3.7446517091124671</v>
      </c>
      <c r="F426" s="123">
        <f t="shared" si="198"/>
        <v>2.1002904938568916</v>
      </c>
      <c r="G426" s="123">
        <f t="shared" si="198"/>
        <v>2.3433654283931187</v>
      </c>
      <c r="H426" s="123">
        <f t="shared" si="198"/>
        <v>4.0282331963626268</v>
      </c>
      <c r="I426" s="123">
        <f t="shared" si="198"/>
        <v>3.2188742969776745</v>
      </c>
      <c r="J426" s="123">
        <f t="shared" si="198"/>
        <v>3.7606084628237864</v>
      </c>
      <c r="K426" s="123">
        <f t="shared" si="198"/>
        <v>3.8155407491053634</v>
      </c>
      <c r="L426" s="123">
        <f t="shared" si="198"/>
        <v>4.5232442790679723</v>
      </c>
      <c r="M426" s="123">
        <f t="shared" si="198"/>
        <v>4.8697690029497576</v>
      </c>
      <c r="N426" s="123">
        <f t="shared" si="198"/>
        <v>4.8881252528089156</v>
      </c>
      <c r="O426" s="123">
        <f t="shared" si="198"/>
        <v>4.8180398015410359</v>
      </c>
      <c r="P426" s="123">
        <f t="shared" si="198"/>
        <v>2.5449307178164169</v>
      </c>
      <c r="Q426" s="123">
        <f t="shared" si="198"/>
        <v>2.296204138404828</v>
      </c>
      <c r="R426" s="123">
        <f t="shared" si="198"/>
        <v>1.5114264254588474</v>
      </c>
      <c r="S426" s="123">
        <f t="shared" si="198"/>
        <v>3.0010012406183613</v>
      </c>
      <c r="T426" s="123">
        <f t="shared" si="198"/>
        <v>2.8783500967113729</v>
      </c>
      <c r="U426" s="123">
        <f t="shared" si="198"/>
        <v>3.3195669492540989</v>
      </c>
      <c r="V426" s="123">
        <f t="shared" si="198"/>
        <v>4.8392145181365711</v>
      </c>
      <c r="W426" s="123">
        <f t="shared" si="198"/>
        <v>3.2122518976685548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0.28063662162716163</v>
      </c>
      <c r="D427" s="99">
        <f>RES_hhdet_in_tess!D147</f>
        <v>0.20785015180133568</v>
      </c>
      <c r="E427" s="99">
        <f>RES_hhdet_in_tess!E147</f>
        <v>3.7446517091124671</v>
      </c>
      <c r="F427" s="99">
        <f>RES_hhdet_in_tess!F147</f>
        <v>2.1002904938568916</v>
      </c>
      <c r="G427" s="99">
        <f>RES_hhdet_in_tess!G147</f>
        <v>2.3433654283931187</v>
      </c>
      <c r="H427" s="99">
        <f>RES_hhdet_in_tess!H147</f>
        <v>4.0282331963626268</v>
      </c>
      <c r="I427" s="99">
        <f>RES_hhdet_in_tess!I147</f>
        <v>3.2188742969776745</v>
      </c>
      <c r="J427" s="99">
        <f>RES_hhdet_in_tess!J147</f>
        <v>3.7606084628237864</v>
      </c>
      <c r="K427" s="99">
        <f>RES_hhdet_in_tess!K147</f>
        <v>3.8155407491053634</v>
      </c>
      <c r="L427" s="99">
        <f>RES_hhdet_in_tess!L147</f>
        <v>4.5232442790679723</v>
      </c>
      <c r="M427" s="99">
        <f>RES_hhdet_in_tess!M147</f>
        <v>4.8697690029497576</v>
      </c>
      <c r="N427" s="99">
        <f>RES_hhdet_in_tess!N147</f>
        <v>4.8881252528089156</v>
      </c>
      <c r="O427" s="99">
        <f>RES_hhdet_in_tess!O147</f>
        <v>4.8180398015410359</v>
      </c>
      <c r="P427" s="99">
        <f>RES_hhdet_in_tess!P147</f>
        <v>2.5449307178164169</v>
      </c>
      <c r="Q427" s="99">
        <f>RES_hhdet_in_tess!Q147</f>
        <v>2.296204138404828</v>
      </c>
      <c r="R427" s="99">
        <f>RES_hhdet_in_tess!R147</f>
        <v>1.5114264254588474</v>
      </c>
      <c r="S427" s="99">
        <f>RES_hhdet_in_tess!S147</f>
        <v>3.0010012406183613</v>
      </c>
      <c r="T427" s="99">
        <f>RES_hhdet_in_tess!T147</f>
        <v>2.8783500967113729</v>
      </c>
      <c r="U427" s="99">
        <f>RES_hhdet_in_tess!U147</f>
        <v>3.3195669492540989</v>
      </c>
      <c r="V427" s="99">
        <f>RES_hhdet_in_tess!V147</f>
        <v>4.8392145181365711</v>
      </c>
      <c r="W427" s="99">
        <f>RES_hhdet_in_tess!W147</f>
        <v>3.2122518976685548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15.652280403635778</v>
      </c>
      <c r="D428" s="123">
        <v>17.803501493100715</v>
      </c>
      <c r="E428" s="123">
        <v>17.342506171570868</v>
      </c>
      <c r="F428" s="123">
        <v>17.384775943837401</v>
      </c>
      <c r="G428" s="123">
        <v>17.539629345865638</v>
      </c>
      <c r="H428" s="123">
        <v>20.941930931939776</v>
      </c>
      <c r="I428" s="123">
        <v>21.775055173410788</v>
      </c>
      <c r="J428" s="123">
        <v>24.136348132144473</v>
      </c>
      <c r="K428" s="123">
        <v>18.218920937330399</v>
      </c>
      <c r="L428" s="123">
        <v>16.791147650191487</v>
      </c>
      <c r="M428" s="123">
        <v>16.19798069934695</v>
      </c>
      <c r="N428" s="123">
        <v>15.513831627569306</v>
      </c>
      <c r="O428" s="123">
        <v>13.995565246433888</v>
      </c>
      <c r="P428" s="123">
        <v>12.690137859043459</v>
      </c>
      <c r="Q428" s="123">
        <v>12.93584874240449</v>
      </c>
      <c r="R428" s="123">
        <v>18.515305619756159</v>
      </c>
      <c r="S428" s="123">
        <v>20.747645647112623</v>
      </c>
      <c r="T428" s="123">
        <v>20.745976323309812</v>
      </c>
      <c r="U428" s="123">
        <v>16.948626931768935</v>
      </c>
      <c r="V428" s="123">
        <v>14.040666385965777</v>
      </c>
      <c r="W428" s="123">
        <v>15.811749286423394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15.79613941885254</v>
      </c>
      <c r="D429" s="99">
        <v>17.36429823161447</v>
      </c>
      <c r="E429" s="99">
        <v>14.565732171483779</v>
      </c>
      <c r="F429" s="99">
        <v>19.370726858776287</v>
      </c>
      <c r="G429" s="99">
        <v>17.440117176180213</v>
      </c>
      <c r="H429" s="99">
        <v>22.485285385478193</v>
      </c>
      <c r="I429" s="99">
        <v>18.354740031725733</v>
      </c>
      <c r="J429" s="99">
        <v>24.886155204992424</v>
      </c>
      <c r="K429" s="99">
        <v>18.176086206996203</v>
      </c>
      <c r="L429" s="99">
        <v>17.086013520531026</v>
      </c>
      <c r="M429" s="99">
        <v>16.666556782446055</v>
      </c>
      <c r="N429" s="99">
        <v>15.348753679322151</v>
      </c>
      <c r="O429" s="99">
        <v>12.735382070793269</v>
      </c>
      <c r="P429" s="99">
        <v>13.253916641104793</v>
      </c>
      <c r="Q429" s="99">
        <v>10.732333563150176</v>
      </c>
      <c r="R429" s="99">
        <v>19.53872990788053</v>
      </c>
      <c r="S429" s="99">
        <v>17.088360642583712</v>
      </c>
      <c r="T429" s="99">
        <v>22.41747060717395</v>
      </c>
      <c r="U429" s="99">
        <v>17.417833339488343</v>
      </c>
      <c r="V429" s="99">
        <v>15.575446832414601</v>
      </c>
      <c r="W429" s="99">
        <v>15.014272696400866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15.796739367203815</v>
      </c>
      <c r="D430" s="99">
        <v>17.365911189630307</v>
      </c>
      <c r="E430" s="99">
        <v>14.567830183680078</v>
      </c>
      <c r="F430" s="99">
        <v>19.376237668424736</v>
      </c>
      <c r="G430" s="99">
        <v>17.442521858019674</v>
      </c>
      <c r="H430" s="99">
        <v>22.489616788455713</v>
      </c>
      <c r="I430" s="99">
        <v>0</v>
      </c>
      <c r="J430" s="99">
        <v>24.894576806359723</v>
      </c>
      <c r="K430" s="99">
        <v>18.182075275569662</v>
      </c>
      <c r="L430" s="99">
        <v>17.089903788493139</v>
      </c>
      <c r="M430" s="99">
        <v>16.670298114537346</v>
      </c>
      <c r="N430" s="99">
        <v>15.350308943340478</v>
      </c>
      <c r="O430" s="99">
        <v>12.733994814827426</v>
      </c>
      <c r="P430" s="99">
        <v>13.274741855827083</v>
      </c>
      <c r="Q430" s="99">
        <v>0</v>
      </c>
      <c r="R430" s="99">
        <v>19.569834879618661</v>
      </c>
      <c r="S430" s="99">
        <v>0</v>
      </c>
      <c r="T430" s="99">
        <v>22.440051277433987</v>
      </c>
      <c r="U430" s="99">
        <v>17.425672579691348</v>
      </c>
      <c r="V430" s="99">
        <v>15.582509212727485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6.532276645289766</v>
      </c>
      <c r="D431" s="102">
        <v>7.3896233406648628</v>
      </c>
      <c r="E431" s="102">
        <v>6.1811489577329013</v>
      </c>
      <c r="F431" s="102">
        <v>8.8241748853975075</v>
      </c>
      <c r="G431" s="102">
        <v>7.80423755724616</v>
      </c>
      <c r="H431" s="102">
        <v>9.9911900619141036</v>
      </c>
      <c r="I431" s="102">
        <v>0</v>
      </c>
      <c r="J431" s="102">
        <v>11.082490426657113</v>
      </c>
      <c r="K431" s="102">
        <v>8.1962934192555306</v>
      </c>
      <c r="L431" s="102">
        <v>7.6509402051792312</v>
      </c>
      <c r="M431" s="102">
        <v>7.772265836215988</v>
      </c>
      <c r="N431" s="102">
        <v>7.1971356891126925</v>
      </c>
      <c r="O431" s="102">
        <v>6.2260027059026504</v>
      </c>
      <c r="P431" s="102">
        <v>5.8112404780042706</v>
      </c>
      <c r="Q431" s="102">
        <v>0</v>
      </c>
      <c r="R431" s="102">
        <v>8.6008658130193218</v>
      </c>
      <c r="S431" s="102">
        <v>0</v>
      </c>
      <c r="T431" s="102">
        <v>9.636319501877848</v>
      </c>
      <c r="U431" s="102">
        <v>7.557003905018882</v>
      </c>
      <c r="V431" s="102">
        <v>6.4055061439512304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9.2644627219140503</v>
      </c>
      <c r="D432" s="105">
        <v>9.9762878489654447</v>
      </c>
      <c r="E432" s="105">
        <v>8.3866812259471768</v>
      </c>
      <c r="F432" s="105">
        <v>10.552062783027228</v>
      </c>
      <c r="G432" s="105">
        <v>9.6382843007735151</v>
      </c>
      <c r="H432" s="105">
        <v>12.498426726541611</v>
      </c>
      <c r="I432" s="105">
        <v>0</v>
      </c>
      <c r="J432" s="105">
        <v>13.812086379702611</v>
      </c>
      <c r="K432" s="105">
        <v>9.9857818563141372</v>
      </c>
      <c r="L432" s="105">
        <v>9.4389635833139103</v>
      </c>
      <c r="M432" s="105">
        <v>8.8980322783213559</v>
      </c>
      <c r="N432" s="105">
        <v>8.1531732542277844</v>
      </c>
      <c r="O432" s="105">
        <v>6.5079921089247756</v>
      </c>
      <c r="P432" s="105">
        <v>7.4635013778228094</v>
      </c>
      <c r="Q432" s="105">
        <v>0</v>
      </c>
      <c r="R432" s="105">
        <v>10.968969066599341</v>
      </c>
      <c r="S432" s="105">
        <v>0</v>
      </c>
      <c r="T432" s="105">
        <v>12.803731775556138</v>
      </c>
      <c r="U432" s="105">
        <v>9.8686686746724632</v>
      </c>
      <c r="V432" s="105">
        <v>9.1770030687762549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15.630489304561703</v>
      </c>
      <c r="D433" s="102">
        <v>17.82895142005443</v>
      </c>
      <c r="E433" s="102">
        <v>17.68050417568066</v>
      </c>
      <c r="F433" s="102">
        <v>17.091441216288604</v>
      </c>
      <c r="G433" s="102">
        <v>17.548080920722782</v>
      </c>
      <c r="H433" s="102">
        <v>20.770827222956843</v>
      </c>
      <c r="I433" s="102">
        <v>22.043041213128156</v>
      </c>
      <c r="J433" s="102">
        <v>24.063309837714129</v>
      </c>
      <c r="K433" s="102">
        <v>18.217188415017937</v>
      </c>
      <c r="L433" s="102">
        <v>16.756414152517628</v>
      </c>
      <c r="M433" s="102">
        <v>16.137726400976817</v>
      </c>
      <c r="N433" s="102">
        <v>15.526944529714834</v>
      </c>
      <c r="O433" s="102">
        <v>14.131004198551743</v>
      </c>
      <c r="P433" s="102">
        <v>12.57083620900265</v>
      </c>
      <c r="Q433" s="102">
        <v>13.281612114890001</v>
      </c>
      <c r="R433" s="102">
        <v>18.37503167344077</v>
      </c>
      <c r="S433" s="102">
        <v>21.114036886055381</v>
      </c>
      <c r="T433" s="102">
        <v>20.420133094532019</v>
      </c>
      <c r="U433" s="102">
        <v>16.886464048690097</v>
      </c>
      <c r="V433" s="102">
        <v>13.860494302296035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15.637085553805548</v>
      </c>
      <c r="D434" s="105">
        <v>17.84130305478449</v>
      </c>
      <c r="E434" s="105">
        <v>17.702557049399672</v>
      </c>
      <c r="F434" s="105">
        <v>17.105380205916287</v>
      </c>
      <c r="G434" s="105">
        <v>17.560191977277977</v>
      </c>
      <c r="H434" s="105">
        <v>20.778044094852664</v>
      </c>
      <c r="I434" s="105">
        <v>22.047754229477846</v>
      </c>
      <c r="J434" s="105">
        <v>24.071678253277984</v>
      </c>
      <c r="K434" s="105">
        <v>18.226316595356398</v>
      </c>
      <c r="L434" s="105">
        <v>16.761176037348601</v>
      </c>
      <c r="M434" s="105">
        <v>16.144465205112866</v>
      </c>
      <c r="N434" s="105">
        <v>15.529100213255472</v>
      </c>
      <c r="O434" s="105">
        <v>14.134706020844872</v>
      </c>
      <c r="P434" s="105">
        <v>12.587484213864084</v>
      </c>
      <c r="Q434" s="105">
        <v>13.311834265449816</v>
      </c>
      <c r="R434" s="105">
        <v>18.418364107056171</v>
      </c>
      <c r="S434" s="105">
        <v>21.149055153582093</v>
      </c>
      <c r="T434" s="105">
        <v>20.437571898037888</v>
      </c>
      <c r="U434" s="105">
        <v>16.895027063081606</v>
      </c>
      <c r="V434" s="105">
        <v>13.849401113853997</v>
      </c>
      <c r="W434" s="105">
        <v>15.881945508334207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6.4593114813160799</v>
      </c>
      <c r="D435" s="99">
        <v>7.5939003692130331</v>
      </c>
      <c r="E435" s="99">
        <v>7.5299498715331694</v>
      </c>
      <c r="F435" s="99">
        <v>7.7768123186043869</v>
      </c>
      <c r="G435" s="99">
        <v>7.8508738318290643</v>
      </c>
      <c r="H435" s="99">
        <v>9.2001095539097619</v>
      </c>
      <c r="I435" s="99">
        <v>10.864928421950248</v>
      </c>
      <c r="J435" s="99">
        <v>10.688909260560745</v>
      </c>
      <c r="K435" s="99">
        <v>8.2117297353036136</v>
      </c>
      <c r="L435" s="99">
        <v>7.4888871024253127</v>
      </c>
      <c r="M435" s="99">
        <v>7.5475339281696519</v>
      </c>
      <c r="N435" s="99">
        <v>7.2905621443635136</v>
      </c>
      <c r="O435" s="99">
        <v>6.9440700092512211</v>
      </c>
      <c r="P435" s="99">
        <v>5.4515095277412442</v>
      </c>
      <c r="Q435" s="99">
        <v>5.7422760732172895</v>
      </c>
      <c r="R435" s="99">
        <v>8.0537985548137918</v>
      </c>
      <c r="S435" s="99">
        <v>9.8667652890559516</v>
      </c>
      <c r="T435" s="99">
        <v>8.7351437800029572</v>
      </c>
      <c r="U435" s="99">
        <v>7.2864706337673102</v>
      </c>
      <c r="V435" s="99">
        <v>5.5909131886217098</v>
      </c>
      <c r="W435" s="99">
        <v>7.1129543758015989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9.1777740724894699</v>
      </c>
      <c r="D436" s="99">
        <v>10.247402685571457</v>
      </c>
      <c r="E436" s="99">
        <v>10.172607177866501</v>
      </c>
      <c r="F436" s="99">
        <v>9.3285678873119</v>
      </c>
      <c r="G436" s="99">
        <v>9.7093181454489148</v>
      </c>
      <c r="H436" s="99">
        <v>11.5779345409429</v>
      </c>
      <c r="I436" s="99">
        <v>11.182825807527601</v>
      </c>
      <c r="J436" s="99">
        <v>13.382768992717242</v>
      </c>
      <c r="K436" s="99">
        <v>10.014586860052782</v>
      </c>
      <c r="L436" s="99">
        <v>9.2722889349232887</v>
      </c>
      <c r="M436" s="99">
        <v>8.5969312769432147</v>
      </c>
      <c r="N436" s="99">
        <v>8.2385380688919589</v>
      </c>
      <c r="O436" s="99">
        <v>7.1906360115936518</v>
      </c>
      <c r="P436" s="99">
        <v>7.1359746861228421</v>
      </c>
      <c r="Q436" s="99">
        <v>7.5695581922325257</v>
      </c>
      <c r="R436" s="99">
        <v>10.364565552242379</v>
      </c>
      <c r="S436" s="99">
        <v>11.282289864526142</v>
      </c>
      <c r="T436" s="99">
        <v>11.702428118034931</v>
      </c>
      <c r="U436" s="99">
        <v>9.6085564293142998</v>
      </c>
      <c r="V436" s="99">
        <v>8.258487925232286</v>
      </c>
      <c r="W436" s="99">
        <v>8.7689911325326069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6.3014385876721422</v>
      </c>
      <c r="D437" s="123">
        <v>7.0595633325992235</v>
      </c>
      <c r="E437" s="123">
        <v>7.0312102630232296</v>
      </c>
      <c r="F437" s="123">
        <v>6.8872476945538192</v>
      </c>
      <c r="G437" s="123">
        <v>7.2361161237389213</v>
      </c>
      <c r="H437" s="123">
        <v>8.5841400252073061</v>
      </c>
      <c r="I437" s="123">
        <v>7.9223951222044438</v>
      </c>
      <c r="J437" s="123">
        <v>8.9344221266374628</v>
      </c>
      <c r="K437" s="123">
        <v>6.6710737019173987</v>
      </c>
      <c r="L437" s="123">
        <v>6.1860348690556934</v>
      </c>
      <c r="M437" s="123">
        <v>5.1101724332993612</v>
      </c>
      <c r="N437" s="123">
        <v>5.2479504590790871</v>
      </c>
      <c r="O437" s="123">
        <v>4.8770048098644798</v>
      </c>
      <c r="P437" s="123">
        <v>4.6036162377118339</v>
      </c>
      <c r="Q437" s="123">
        <v>4.539899748780166</v>
      </c>
      <c r="R437" s="123">
        <v>6.047400117225191</v>
      </c>
      <c r="S437" s="123">
        <v>6.9550459112341851</v>
      </c>
      <c r="T437" s="123">
        <v>6.1393275934100346</v>
      </c>
      <c r="U437" s="123">
        <v>5.3359976754617335</v>
      </c>
      <c r="V437" s="123">
        <v>4.3396136576172859</v>
      </c>
      <c r="W437" s="123">
        <v>4.9831000116779967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6.3014385876721422</v>
      </c>
      <c r="D439" s="110">
        <v>7.0595633325992235</v>
      </c>
      <c r="E439" s="110">
        <v>7.0312102630232296</v>
      </c>
      <c r="F439" s="110">
        <v>6.8872476945538192</v>
      </c>
      <c r="G439" s="110">
        <v>7.2361161237389213</v>
      </c>
      <c r="H439" s="110">
        <v>8.5841400252073061</v>
      </c>
      <c r="I439" s="110">
        <v>7.9223951222044438</v>
      </c>
      <c r="J439" s="110">
        <v>8.9344221266374628</v>
      </c>
      <c r="K439" s="110">
        <v>6.6710737019173987</v>
      </c>
      <c r="L439" s="110">
        <v>6.1860348690556934</v>
      </c>
      <c r="M439" s="110">
        <v>5.1101724332993612</v>
      </c>
      <c r="N439" s="110">
        <v>5.2479504590790871</v>
      </c>
      <c r="O439" s="110">
        <v>4.8770048098644798</v>
      </c>
      <c r="P439" s="110">
        <v>4.6036162377118339</v>
      </c>
      <c r="Q439" s="110">
        <v>4.539899748780166</v>
      </c>
      <c r="R439" s="110">
        <v>6.047400117225191</v>
      </c>
      <c r="S439" s="110">
        <v>6.9550459112341851</v>
      </c>
      <c r="T439" s="110">
        <v>6.1393275934100346</v>
      </c>
      <c r="U439" s="110">
        <v>5.3359976754617335</v>
      </c>
      <c r="V439" s="110">
        <v>4.3396136576172859</v>
      </c>
      <c r="W439" s="110">
        <v>4.9831000116779967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0.61669924715584756</v>
      </c>
      <c r="D441" s="118">
        <f t="shared" si="199"/>
        <v>0.36221864895986911</v>
      </c>
      <c r="E441" s="118">
        <f t="shared" si="199"/>
        <v>0.53285842424291718</v>
      </c>
      <c r="F441" s="118">
        <f t="shared" si="199"/>
        <v>0.80117729047342545</v>
      </c>
      <c r="G441" s="118">
        <f t="shared" si="199"/>
        <v>0.67812228434248434</v>
      </c>
      <c r="H441" s="118">
        <f t="shared" si="199"/>
        <v>0.71115452422471248</v>
      </c>
      <c r="I441" s="118">
        <f t="shared" si="199"/>
        <v>0.43530487869895734</v>
      </c>
      <c r="J441" s="118">
        <f t="shared" si="199"/>
        <v>0.66212637540468766</v>
      </c>
      <c r="K441" s="118">
        <f t="shared" si="199"/>
        <v>0.62945796776100027</v>
      </c>
      <c r="L441" s="118">
        <f t="shared" si="199"/>
        <v>0.53956208964973873</v>
      </c>
      <c r="M441" s="118">
        <f t="shared" si="199"/>
        <v>0.54917725989385413</v>
      </c>
      <c r="N441" s="118">
        <f t="shared" si="199"/>
        <v>0.37745773334913635</v>
      </c>
      <c r="O441" s="118">
        <f t="shared" si="199"/>
        <v>0.37720887350164373</v>
      </c>
      <c r="P441" s="118">
        <f t="shared" si="199"/>
        <v>0.59014890784262486</v>
      </c>
      <c r="Q441" s="118">
        <f t="shared" si="199"/>
        <v>0.43931069867026556</v>
      </c>
      <c r="R441" s="118">
        <f t="shared" ref="R441:V441" si="200">R442+R444+R446+R455</f>
        <v>0.4911038633126284</v>
      </c>
      <c r="S441" s="118">
        <f t="shared" si="200"/>
        <v>0.44886731469837565</v>
      </c>
      <c r="T441" s="118">
        <f t="shared" si="200"/>
        <v>0.93238791292824796</v>
      </c>
      <c r="U441" s="118">
        <f t="shared" si="200"/>
        <v>0.47926925945702659</v>
      </c>
      <c r="V441" s="118">
        <f t="shared" si="200"/>
        <v>0.43691009273947451</v>
      </c>
      <c r="W441" s="118">
        <f t="shared" ref="W441" si="201">W442+W444+W446+W455</f>
        <v>0.31573581267146511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0.61669924715584756</v>
      </c>
      <c r="D446" s="123">
        <v>0.36221864895986911</v>
      </c>
      <c r="E446" s="123">
        <v>0.53285842424291718</v>
      </c>
      <c r="F446" s="123">
        <v>0.80117729047342545</v>
      </c>
      <c r="G446" s="123">
        <v>0.67812228434248434</v>
      </c>
      <c r="H446" s="123">
        <v>0.71115452422471248</v>
      </c>
      <c r="I446" s="123">
        <v>0.43530487869895734</v>
      </c>
      <c r="J446" s="123">
        <v>0.66212637540468766</v>
      </c>
      <c r="K446" s="123">
        <v>0.62945796776100027</v>
      </c>
      <c r="L446" s="123">
        <v>0.53956208964973873</v>
      </c>
      <c r="M446" s="123">
        <v>0.54917725989385413</v>
      </c>
      <c r="N446" s="123">
        <v>0.37745773334913635</v>
      </c>
      <c r="O446" s="123">
        <v>0.37720887350164373</v>
      </c>
      <c r="P446" s="123">
        <v>0.59014890784262486</v>
      </c>
      <c r="Q446" s="123">
        <v>0.43931069867026556</v>
      </c>
      <c r="R446" s="123">
        <v>0.4911038633126284</v>
      </c>
      <c r="S446" s="123">
        <v>0.44886731469837565</v>
      </c>
      <c r="T446" s="123">
        <v>0.93238791292824796</v>
      </c>
      <c r="U446" s="123">
        <v>0.47926925945702659</v>
      </c>
      <c r="V446" s="123">
        <v>0.43691009273947451</v>
      </c>
      <c r="W446" s="123">
        <v>0.31573581267146511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5.1879198323733879</v>
      </c>
      <c r="D447" s="99">
        <v>5.6909881216751916</v>
      </c>
      <c r="E447" s="99">
        <v>4.7621422728968241</v>
      </c>
      <c r="F447" s="99">
        <v>6.3173899787511214</v>
      </c>
      <c r="G447" s="99">
        <v>5.6718891745190465</v>
      </c>
      <c r="H447" s="99">
        <v>7.2902700427245763</v>
      </c>
      <c r="I447" s="99">
        <v>5.9307961449722022</v>
      </c>
      <c r="J447" s="99">
        <v>8.0090133454253216</v>
      </c>
      <c r="K447" s="99">
        <v>5.8212852816262881</v>
      </c>
      <c r="L447" s="99">
        <v>5.4409686729881273</v>
      </c>
      <c r="M447" s="99">
        <v>5.2445091474549619</v>
      </c>
      <c r="N447" s="99">
        <v>4.7362698017836173</v>
      </c>
      <c r="O447" s="99">
        <v>3.8209145235948765</v>
      </c>
      <c r="P447" s="99">
        <v>3.8465739593078934</v>
      </c>
      <c r="Q447" s="99">
        <v>3.0250243122600806</v>
      </c>
      <c r="R447" s="99">
        <v>5.402172059160792</v>
      </c>
      <c r="S447" s="99">
        <v>4.6394179693463959</v>
      </c>
      <c r="T447" s="99">
        <v>5.9883760222929041</v>
      </c>
      <c r="U447" s="99">
        <v>4.5912964321073968</v>
      </c>
      <c r="V447" s="99">
        <v>4.066660492065064</v>
      </c>
      <c r="W447" s="99">
        <v>3.9027083360239012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2.1453930394031699</v>
      </c>
      <c r="D448" s="99">
        <v>2.4218806941941948</v>
      </c>
      <c r="E448" s="99">
        <v>2.020874089962994</v>
      </c>
      <c r="F448" s="99">
        <v>2.8778349102837528</v>
      </c>
      <c r="G448" s="99">
        <v>2.538100522442388</v>
      </c>
      <c r="H448" s="99">
        <v>3.239383994947274</v>
      </c>
      <c r="I448" s="99">
        <v>0</v>
      </c>
      <c r="J448" s="99">
        <v>3.5666342589488886</v>
      </c>
      <c r="K448" s="99">
        <v>2.6250404901269282</v>
      </c>
      <c r="L448" s="99">
        <v>2.4364095185376953</v>
      </c>
      <c r="M448" s="99">
        <v>2.4457192812266086</v>
      </c>
      <c r="N448" s="99">
        <v>2.2208693380496669</v>
      </c>
      <c r="O448" s="99">
        <v>1.8679474263658777</v>
      </c>
      <c r="P448" s="99">
        <v>1.6865479766669103</v>
      </c>
      <c r="Q448" s="99">
        <v>0</v>
      </c>
      <c r="R448" s="99">
        <v>2.3780131666052786</v>
      </c>
      <c r="S448" s="99">
        <v>0</v>
      </c>
      <c r="T448" s="99">
        <v>2.5741487815191779</v>
      </c>
      <c r="U448" s="99">
        <v>1.992006950019082</v>
      </c>
      <c r="V448" s="99">
        <v>1.6724411856406578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2.1453930394031699</v>
      </c>
      <c r="D449" s="102">
        <v>2.4218806941941948</v>
      </c>
      <c r="E449" s="102">
        <v>2.020874089962994</v>
      </c>
      <c r="F449" s="102">
        <v>2.8778349102837528</v>
      </c>
      <c r="G449" s="102">
        <v>2.538100522442388</v>
      </c>
      <c r="H449" s="102">
        <v>3.239383994947274</v>
      </c>
      <c r="I449" s="102">
        <v>0</v>
      </c>
      <c r="J449" s="102">
        <v>3.5666342589488886</v>
      </c>
      <c r="K449" s="102">
        <v>2.6250404901269282</v>
      </c>
      <c r="L449" s="102">
        <v>2.4364095185376953</v>
      </c>
      <c r="M449" s="102">
        <v>2.4457192812266086</v>
      </c>
      <c r="N449" s="102">
        <v>2.2208693380496669</v>
      </c>
      <c r="O449" s="102">
        <v>1.8679474263658777</v>
      </c>
      <c r="P449" s="102">
        <v>1.6865479766669103</v>
      </c>
      <c r="Q449" s="102">
        <v>0</v>
      </c>
      <c r="R449" s="102">
        <v>2.3780131666052786</v>
      </c>
      <c r="S449" s="102">
        <v>0</v>
      </c>
      <c r="T449" s="102">
        <v>2.5741487815191779</v>
      </c>
      <c r="U449" s="102">
        <v>1.992006950019082</v>
      </c>
      <c r="V449" s="102">
        <v>1.6724411856406578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147555</v>
      </c>
      <c r="C5" s="120">
        <v>152099</v>
      </c>
      <c r="D5" s="120">
        <v>162496</v>
      </c>
      <c r="E5" s="120">
        <v>172772</v>
      </c>
      <c r="F5" s="120">
        <v>180740</v>
      </c>
      <c r="G5" s="120">
        <v>185155</v>
      </c>
      <c r="H5" s="120">
        <v>183418</v>
      </c>
      <c r="I5" s="120">
        <v>180101</v>
      </c>
      <c r="J5" s="120">
        <v>172446</v>
      </c>
      <c r="K5" s="120">
        <v>166568</v>
      </c>
      <c r="L5" s="120">
        <v>160552</v>
      </c>
      <c r="M5" s="120">
        <v>155142</v>
      </c>
      <c r="N5" s="120">
        <v>149646</v>
      </c>
      <c r="O5" s="120">
        <v>144451</v>
      </c>
      <c r="P5" s="120">
        <v>138350</v>
      </c>
      <c r="Q5" s="120">
        <v>133707</v>
      </c>
      <c r="R5" s="120">
        <v>129573</v>
      </c>
      <c r="S5" s="120">
        <v>127595</v>
      </c>
      <c r="T5" s="120">
        <v>120815</v>
      </c>
      <c r="U5" s="120">
        <v>109393</v>
      </c>
      <c r="V5" s="120">
        <v>96996</v>
      </c>
      <c r="W5" s="120">
        <v>90652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147555</v>
      </c>
      <c r="C7" s="52">
        <v>152099</v>
      </c>
      <c r="D7" s="52">
        <v>162496</v>
      </c>
      <c r="E7" s="52">
        <v>172772</v>
      </c>
      <c r="F7" s="52">
        <v>180740</v>
      </c>
      <c r="G7" s="52">
        <v>185155</v>
      </c>
      <c r="H7" s="52">
        <v>183418</v>
      </c>
      <c r="I7" s="52">
        <v>180101</v>
      </c>
      <c r="J7" s="52">
        <v>172446</v>
      </c>
      <c r="K7" s="52">
        <v>166568</v>
      </c>
      <c r="L7" s="52">
        <v>160552</v>
      </c>
      <c r="M7" s="52">
        <v>155142</v>
      </c>
      <c r="N7" s="52">
        <v>149646</v>
      </c>
      <c r="O7" s="52">
        <v>144451</v>
      </c>
      <c r="P7" s="52">
        <v>138350</v>
      </c>
      <c r="Q7" s="52">
        <v>133707</v>
      </c>
      <c r="R7" s="52">
        <v>129573</v>
      </c>
      <c r="S7" s="52">
        <v>127595</v>
      </c>
      <c r="T7" s="52">
        <v>120815</v>
      </c>
      <c r="U7" s="52">
        <v>109393</v>
      </c>
      <c r="V7" s="52">
        <v>96996</v>
      </c>
      <c r="W7" s="52">
        <v>90652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13824</v>
      </c>
      <c r="C9" s="52">
        <v>13780</v>
      </c>
      <c r="D9" s="52">
        <v>13815</v>
      </c>
      <c r="E9" s="52">
        <v>14158</v>
      </c>
      <c r="F9" s="52">
        <v>14874</v>
      </c>
      <c r="G9" s="52">
        <v>15292</v>
      </c>
      <c r="H9" s="52">
        <v>15419</v>
      </c>
      <c r="I9" s="52">
        <v>16004</v>
      </c>
      <c r="J9" s="52">
        <v>16394</v>
      </c>
      <c r="K9" s="52">
        <v>15843</v>
      </c>
      <c r="L9" s="52">
        <v>15192</v>
      </c>
      <c r="M9" s="52">
        <v>14715</v>
      </c>
      <c r="N9" s="52">
        <v>14481</v>
      </c>
      <c r="O9" s="52">
        <v>13949</v>
      </c>
      <c r="P9" s="52">
        <v>13814</v>
      </c>
      <c r="Q9" s="52">
        <v>13874</v>
      </c>
      <c r="R9" s="52">
        <v>13858</v>
      </c>
      <c r="S9" s="52">
        <v>14330</v>
      </c>
      <c r="T9" s="52">
        <v>14894</v>
      </c>
      <c r="U9" s="52">
        <v>14965</v>
      </c>
      <c r="V9" s="52">
        <v>13961</v>
      </c>
      <c r="W9" s="52">
        <v>12392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25323</v>
      </c>
      <c r="C11" s="52">
        <v>24640</v>
      </c>
      <c r="D11" s="52">
        <v>22805</v>
      </c>
      <c r="E11" s="52">
        <v>22572</v>
      </c>
      <c r="F11" s="52">
        <v>22572</v>
      </c>
      <c r="G11" s="52">
        <v>21969</v>
      </c>
      <c r="H11" s="52">
        <v>20068</v>
      </c>
      <c r="I11" s="52">
        <v>18555</v>
      </c>
      <c r="J11" s="52">
        <v>17428</v>
      </c>
      <c r="K11" s="52">
        <v>16960</v>
      </c>
      <c r="L11" s="52">
        <v>16431</v>
      </c>
      <c r="M11" s="52">
        <v>15606</v>
      </c>
      <c r="N11" s="52">
        <v>14223</v>
      </c>
      <c r="O11" s="52">
        <v>13665</v>
      </c>
      <c r="P11" s="52">
        <v>13810</v>
      </c>
      <c r="Q11" s="52">
        <v>14237</v>
      </c>
      <c r="R11" s="52">
        <v>13687</v>
      </c>
      <c r="S11" s="52">
        <v>13321</v>
      </c>
      <c r="T11" s="52">
        <v>13628</v>
      </c>
      <c r="U11" s="52">
        <v>12538</v>
      </c>
      <c r="V11" s="52">
        <v>11334</v>
      </c>
      <c r="W11" s="52">
        <v>10203</v>
      </c>
      <c r="DA11" s="63" t="s">
        <v>1129</v>
      </c>
    </row>
    <row r="12" spans="1:105" ht="12" customHeight="1" x14ac:dyDescent="0.25">
      <c r="A12" s="97" t="s">
        <v>123</v>
      </c>
      <c r="B12" s="52">
        <v>46</v>
      </c>
      <c r="C12" s="52">
        <v>55</v>
      </c>
      <c r="D12" s="52">
        <v>59</v>
      </c>
      <c r="E12" s="52">
        <v>66</v>
      </c>
      <c r="F12" s="52">
        <v>93</v>
      </c>
      <c r="G12" s="52">
        <v>94</v>
      </c>
      <c r="H12" s="52">
        <v>106</v>
      </c>
      <c r="I12" s="52">
        <v>95</v>
      </c>
      <c r="J12" s="52">
        <v>106</v>
      </c>
      <c r="K12" s="52">
        <v>122</v>
      </c>
      <c r="L12" s="52">
        <v>121</v>
      </c>
      <c r="M12" s="52">
        <v>132</v>
      </c>
      <c r="N12" s="52">
        <v>126</v>
      </c>
      <c r="O12" s="52">
        <v>115</v>
      </c>
      <c r="P12" s="52">
        <v>152</v>
      </c>
      <c r="Q12" s="52">
        <v>133</v>
      </c>
      <c r="R12" s="52">
        <v>169</v>
      </c>
      <c r="S12" s="52">
        <v>144</v>
      </c>
      <c r="T12" s="52">
        <v>182</v>
      </c>
      <c r="U12" s="52">
        <v>168</v>
      </c>
      <c r="V12" s="52">
        <v>167</v>
      </c>
      <c r="W12" s="52">
        <v>142</v>
      </c>
      <c r="DA12" s="63" t="s">
        <v>1130</v>
      </c>
    </row>
    <row r="13" spans="1:105" ht="12" customHeight="1" x14ac:dyDescent="0.25">
      <c r="A13" s="97" t="s">
        <v>122</v>
      </c>
      <c r="B13" s="52">
        <v>102934</v>
      </c>
      <c r="C13" s="52">
        <v>102607</v>
      </c>
      <c r="D13" s="52">
        <v>106440</v>
      </c>
      <c r="E13" s="52">
        <v>102718</v>
      </c>
      <c r="F13" s="52">
        <v>107362</v>
      </c>
      <c r="G13" s="52">
        <v>105140</v>
      </c>
      <c r="H13" s="52">
        <v>98663</v>
      </c>
      <c r="I13" s="52">
        <v>91694</v>
      </c>
      <c r="J13" s="52">
        <v>85163</v>
      </c>
      <c r="K13" s="52">
        <v>73857</v>
      </c>
      <c r="L13" s="52">
        <v>70069</v>
      </c>
      <c r="M13" s="52">
        <v>60624</v>
      </c>
      <c r="N13" s="52">
        <v>54502</v>
      </c>
      <c r="O13" s="52">
        <v>47182</v>
      </c>
      <c r="P13" s="52">
        <v>41352</v>
      </c>
      <c r="Q13" s="52">
        <v>35281</v>
      </c>
      <c r="R13" s="52">
        <v>30949</v>
      </c>
      <c r="S13" s="52">
        <v>29106</v>
      </c>
      <c r="T13" s="52">
        <v>25168</v>
      </c>
      <c r="U13" s="52">
        <v>21255</v>
      </c>
      <c r="V13" s="52">
        <v>18319</v>
      </c>
      <c r="W13" s="52">
        <v>15400</v>
      </c>
      <c r="DA13" s="63" t="s">
        <v>1131</v>
      </c>
    </row>
    <row r="14" spans="1:105" ht="12" customHeight="1" x14ac:dyDescent="0.25">
      <c r="A14" s="97" t="s">
        <v>121</v>
      </c>
      <c r="B14" s="52">
        <v>19252</v>
      </c>
      <c r="C14" s="52">
        <v>24797</v>
      </c>
      <c r="D14" s="52">
        <v>33192</v>
      </c>
      <c r="E14" s="52">
        <v>47416</v>
      </c>
      <c r="F14" s="52">
        <v>50713</v>
      </c>
      <c r="G14" s="52">
        <v>57952</v>
      </c>
      <c r="H14" s="52">
        <v>64581</v>
      </c>
      <c r="I14" s="52">
        <v>69757</v>
      </c>
      <c r="J14" s="52">
        <v>69749</v>
      </c>
      <c r="K14" s="52">
        <v>75629</v>
      </c>
      <c r="L14" s="52">
        <v>73931</v>
      </c>
      <c r="M14" s="52">
        <v>78780</v>
      </c>
      <c r="N14" s="52">
        <v>80795</v>
      </c>
      <c r="O14" s="52">
        <v>83489</v>
      </c>
      <c r="P14" s="52">
        <v>83036</v>
      </c>
      <c r="Q14" s="52">
        <v>84056</v>
      </c>
      <c r="R14" s="52">
        <v>84768</v>
      </c>
      <c r="S14" s="52">
        <v>85024</v>
      </c>
      <c r="T14" s="52">
        <v>81837</v>
      </c>
      <c r="U14" s="52">
        <v>75432</v>
      </c>
      <c r="V14" s="52">
        <v>67176</v>
      </c>
      <c r="W14" s="52">
        <v>64907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147555</v>
      </c>
      <c r="C17" s="36">
        <v>152099</v>
      </c>
      <c r="D17" s="36">
        <v>162496</v>
      </c>
      <c r="E17" s="36">
        <v>172772</v>
      </c>
      <c r="F17" s="36">
        <v>180740</v>
      </c>
      <c r="G17" s="36">
        <v>185155</v>
      </c>
      <c r="H17" s="36">
        <v>183418</v>
      </c>
      <c r="I17" s="36">
        <v>180101</v>
      </c>
      <c r="J17" s="36">
        <v>172446</v>
      </c>
      <c r="K17" s="36">
        <v>166568</v>
      </c>
      <c r="L17" s="36">
        <v>160552</v>
      </c>
      <c r="M17" s="36">
        <v>155142</v>
      </c>
      <c r="N17" s="36">
        <v>149646</v>
      </c>
      <c r="O17" s="36">
        <v>144451</v>
      </c>
      <c r="P17" s="36">
        <v>138350</v>
      </c>
      <c r="Q17" s="36">
        <v>133707</v>
      </c>
      <c r="R17" s="36">
        <v>129573</v>
      </c>
      <c r="S17" s="36">
        <v>127595</v>
      </c>
      <c r="T17" s="36">
        <v>120815</v>
      </c>
      <c r="U17" s="36">
        <v>109393</v>
      </c>
      <c r="V17" s="36">
        <v>96996</v>
      </c>
      <c r="W17" s="36">
        <v>90652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11528</v>
      </c>
      <c r="D21" s="52">
        <v>11531</v>
      </c>
      <c r="E21" s="52">
        <v>11561</v>
      </c>
      <c r="F21" s="52">
        <v>11644</v>
      </c>
      <c r="G21" s="52">
        <v>11818</v>
      </c>
      <c r="H21" s="52">
        <v>12104</v>
      </c>
      <c r="I21" s="52">
        <v>12530</v>
      </c>
      <c r="J21" s="52">
        <v>13109</v>
      </c>
      <c r="K21" s="52">
        <v>13862</v>
      </c>
      <c r="L21" s="52">
        <v>14782</v>
      </c>
      <c r="M21" s="52">
        <v>15899</v>
      </c>
      <c r="N21" s="52">
        <v>17222</v>
      </c>
      <c r="O21" s="52">
        <v>16443</v>
      </c>
      <c r="P21" s="52">
        <v>8994</v>
      </c>
      <c r="Q21" s="52">
        <v>11008</v>
      </c>
      <c r="R21" s="52">
        <v>13276</v>
      </c>
      <c r="S21" s="52">
        <v>15819</v>
      </c>
      <c r="T21" s="52">
        <v>15423</v>
      </c>
      <c r="U21" s="52">
        <v>13766</v>
      </c>
      <c r="V21" s="52">
        <v>12397</v>
      </c>
      <c r="W21" s="52">
        <v>9583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2160</v>
      </c>
      <c r="D23" s="52">
        <v>2164</v>
      </c>
      <c r="E23" s="52">
        <v>2193</v>
      </c>
      <c r="F23" s="52">
        <v>2274</v>
      </c>
      <c r="G23" s="52">
        <v>2434</v>
      </c>
      <c r="H23" s="52">
        <v>2714</v>
      </c>
      <c r="I23" s="52">
        <v>1839</v>
      </c>
      <c r="J23" s="52">
        <v>1584</v>
      </c>
      <c r="K23" s="52">
        <v>2396</v>
      </c>
      <c r="L23" s="52">
        <v>2552</v>
      </c>
      <c r="M23" s="52">
        <v>2700</v>
      </c>
      <c r="N23" s="52">
        <v>2729</v>
      </c>
      <c r="O23" s="52">
        <v>3167</v>
      </c>
      <c r="P23" s="52">
        <v>2187</v>
      </c>
      <c r="Q23" s="52">
        <v>2009</v>
      </c>
      <c r="R23" s="52">
        <v>1911</v>
      </c>
      <c r="S23" s="52">
        <v>2188</v>
      </c>
      <c r="T23" s="52">
        <v>2366</v>
      </c>
      <c r="U23" s="52">
        <v>2478</v>
      </c>
      <c r="V23" s="52">
        <v>2446</v>
      </c>
      <c r="W23" s="52">
        <v>2307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3957</v>
      </c>
      <c r="D25" s="52">
        <v>3963</v>
      </c>
      <c r="E25" s="52">
        <v>4005</v>
      </c>
      <c r="F25" s="52">
        <v>4115</v>
      </c>
      <c r="G25" s="52">
        <v>4334</v>
      </c>
      <c r="H25" s="52">
        <v>4700</v>
      </c>
      <c r="I25" s="52">
        <v>2900</v>
      </c>
      <c r="J25" s="52">
        <v>2502</v>
      </c>
      <c r="K25" s="52">
        <v>3141</v>
      </c>
      <c r="L25" s="52">
        <v>3122</v>
      </c>
      <c r="M25" s="52">
        <v>3547</v>
      </c>
      <c r="N25" s="52">
        <v>3348</v>
      </c>
      <c r="O25" s="52">
        <v>2698</v>
      </c>
      <c r="P25" s="52">
        <v>1635</v>
      </c>
      <c r="Q25" s="52">
        <v>1797</v>
      </c>
      <c r="R25" s="52">
        <v>2146</v>
      </c>
      <c r="S25" s="52">
        <v>2647</v>
      </c>
      <c r="T25" s="52">
        <v>2555</v>
      </c>
      <c r="U25" s="52">
        <v>2354</v>
      </c>
      <c r="V25" s="52">
        <v>2127</v>
      </c>
      <c r="W25" s="52">
        <v>2044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7</v>
      </c>
      <c r="D26" s="52">
        <v>7</v>
      </c>
      <c r="E26" s="52">
        <v>8</v>
      </c>
      <c r="F26" s="52">
        <v>7</v>
      </c>
      <c r="G26" s="52">
        <v>9</v>
      </c>
      <c r="H26" s="52">
        <v>10</v>
      </c>
      <c r="I26" s="52">
        <v>11</v>
      </c>
      <c r="J26" s="52">
        <v>14</v>
      </c>
      <c r="K26" s="52">
        <v>13</v>
      </c>
      <c r="L26" s="52">
        <v>18</v>
      </c>
      <c r="M26" s="52">
        <v>19</v>
      </c>
      <c r="N26" s="52">
        <v>18</v>
      </c>
      <c r="O26" s="52">
        <v>15</v>
      </c>
      <c r="P26" s="52">
        <v>12</v>
      </c>
      <c r="Q26" s="52">
        <v>19</v>
      </c>
      <c r="R26" s="52">
        <v>24</v>
      </c>
      <c r="S26" s="52">
        <v>25</v>
      </c>
      <c r="T26" s="52">
        <v>23</v>
      </c>
      <c r="U26" s="52">
        <v>23</v>
      </c>
      <c r="V26" s="52">
        <v>19</v>
      </c>
      <c r="W26" s="52">
        <v>25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16083</v>
      </c>
      <c r="D27" s="52">
        <v>16115</v>
      </c>
      <c r="E27" s="52">
        <v>16338</v>
      </c>
      <c r="F27" s="52">
        <v>16964</v>
      </c>
      <c r="G27" s="52">
        <v>18178</v>
      </c>
      <c r="H27" s="52">
        <v>20197</v>
      </c>
      <c r="I27" s="52">
        <v>13566</v>
      </c>
      <c r="J27" s="52">
        <v>13201</v>
      </c>
      <c r="K27" s="52">
        <v>16584</v>
      </c>
      <c r="L27" s="52">
        <v>16852</v>
      </c>
      <c r="M27" s="52">
        <v>15252</v>
      </c>
      <c r="N27" s="52">
        <v>15862</v>
      </c>
      <c r="O27" s="52">
        <v>11888</v>
      </c>
      <c r="P27" s="52">
        <v>6734</v>
      </c>
      <c r="Q27" s="52">
        <v>6764</v>
      </c>
      <c r="R27" s="52">
        <v>7295</v>
      </c>
      <c r="S27" s="52">
        <v>7599</v>
      </c>
      <c r="T27" s="52">
        <v>8296</v>
      </c>
      <c r="U27" s="52">
        <v>5778</v>
      </c>
      <c r="V27" s="52">
        <v>5408</v>
      </c>
      <c r="W27" s="52">
        <v>2919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3008</v>
      </c>
      <c r="D28" s="52">
        <v>3025</v>
      </c>
      <c r="E28" s="52">
        <v>3147</v>
      </c>
      <c r="F28" s="52">
        <v>3515</v>
      </c>
      <c r="G28" s="52">
        <v>4301</v>
      </c>
      <c r="H28" s="52">
        <v>5612</v>
      </c>
      <c r="I28" s="52">
        <v>5773</v>
      </c>
      <c r="J28" s="52">
        <v>8710</v>
      </c>
      <c r="K28" s="52">
        <v>11003</v>
      </c>
      <c r="L28" s="52">
        <v>12287</v>
      </c>
      <c r="M28" s="52">
        <v>12737</v>
      </c>
      <c r="N28" s="52">
        <v>11005</v>
      </c>
      <c r="O28" s="52">
        <v>12325</v>
      </c>
      <c r="P28" s="52">
        <v>9506</v>
      </c>
      <c r="Q28" s="52">
        <v>11398</v>
      </c>
      <c r="R28" s="52">
        <v>12625</v>
      </c>
      <c r="S28" s="52">
        <v>15320</v>
      </c>
      <c r="T28" s="52">
        <v>14458</v>
      </c>
      <c r="U28" s="52">
        <v>15400</v>
      </c>
      <c r="V28" s="52">
        <v>13536</v>
      </c>
      <c r="W28" s="52">
        <v>12697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23055</v>
      </c>
      <c r="D31" s="36">
        <v>23110</v>
      </c>
      <c r="E31" s="36">
        <v>23497</v>
      </c>
      <c r="F31" s="36">
        <v>24605</v>
      </c>
      <c r="G31" s="36">
        <v>26817</v>
      </c>
      <c r="H31" s="36">
        <v>30524</v>
      </c>
      <c r="I31" s="36">
        <v>22252</v>
      </c>
      <c r="J31" s="36">
        <v>24427</v>
      </c>
      <c r="K31" s="36">
        <v>30750</v>
      </c>
      <c r="L31" s="36">
        <v>32283</v>
      </c>
      <c r="M31" s="36">
        <v>31549</v>
      </c>
      <c r="N31" s="36">
        <v>30231</v>
      </c>
      <c r="O31" s="36">
        <v>26939</v>
      </c>
      <c r="P31" s="36">
        <v>17876</v>
      </c>
      <c r="Q31" s="36">
        <v>19981</v>
      </c>
      <c r="R31" s="36">
        <v>22104</v>
      </c>
      <c r="S31" s="36">
        <v>25601</v>
      </c>
      <c r="T31" s="36">
        <v>25342</v>
      </c>
      <c r="U31" s="36">
        <v>23561</v>
      </c>
      <c r="V31" s="36">
        <v>21096</v>
      </c>
      <c r="W31" s="36">
        <v>17707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16072</v>
      </c>
      <c r="D35" s="52">
        <v>21928</v>
      </c>
      <c r="E35" s="52">
        <v>21837</v>
      </c>
      <c r="F35" s="52">
        <v>19612</v>
      </c>
      <c r="G35" s="52">
        <v>16233</v>
      </c>
      <c r="H35" s="52">
        <v>10367</v>
      </c>
      <c r="I35" s="52">
        <v>9213</v>
      </c>
      <c r="J35" s="52">
        <v>5454</v>
      </c>
      <c r="K35" s="52">
        <v>7984</v>
      </c>
      <c r="L35" s="52">
        <v>8766</v>
      </c>
      <c r="M35" s="52">
        <v>10489</v>
      </c>
      <c r="N35" s="52">
        <v>11726</v>
      </c>
      <c r="O35" s="52">
        <v>11248</v>
      </c>
      <c r="P35" s="52">
        <v>2893</v>
      </c>
      <c r="Q35" s="52">
        <v>6365</v>
      </c>
      <c r="R35" s="52">
        <v>9142</v>
      </c>
      <c r="S35" s="52">
        <v>13841</v>
      </c>
      <c r="T35" s="52">
        <v>8643</v>
      </c>
      <c r="U35" s="52">
        <v>2344</v>
      </c>
      <c r="V35" s="52">
        <v>0</v>
      </c>
      <c r="W35" s="52">
        <v>3239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2116</v>
      </c>
      <c r="D37" s="52">
        <v>2199</v>
      </c>
      <c r="E37" s="52">
        <v>2536</v>
      </c>
      <c r="F37" s="52">
        <v>2990</v>
      </c>
      <c r="G37" s="52">
        <v>2852</v>
      </c>
      <c r="H37" s="52">
        <v>2841</v>
      </c>
      <c r="I37" s="52">
        <v>2424</v>
      </c>
      <c r="J37" s="52">
        <v>1974</v>
      </c>
      <c r="K37" s="52">
        <v>1845</v>
      </c>
      <c r="L37" s="52">
        <v>1901</v>
      </c>
      <c r="M37" s="52">
        <v>2223</v>
      </c>
      <c r="N37" s="52">
        <v>2495</v>
      </c>
      <c r="O37" s="52">
        <v>2635</v>
      </c>
      <c r="P37" s="52">
        <v>2052</v>
      </c>
      <c r="Q37" s="52">
        <v>2069</v>
      </c>
      <c r="R37" s="52">
        <v>1895</v>
      </c>
      <c r="S37" s="52">
        <v>2660</v>
      </c>
      <c r="T37" s="52">
        <v>2930</v>
      </c>
      <c r="U37" s="52">
        <v>2549</v>
      </c>
      <c r="V37" s="52">
        <v>1442</v>
      </c>
      <c r="W37" s="52">
        <v>738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3274</v>
      </c>
      <c r="D39" s="52">
        <v>2128</v>
      </c>
      <c r="E39" s="52">
        <v>3772</v>
      </c>
      <c r="F39" s="52">
        <v>4115</v>
      </c>
      <c r="G39" s="52">
        <v>3731</v>
      </c>
      <c r="H39" s="52">
        <v>2799</v>
      </c>
      <c r="I39" s="52">
        <v>1387</v>
      </c>
      <c r="J39" s="52">
        <v>1375</v>
      </c>
      <c r="K39" s="52">
        <v>2673</v>
      </c>
      <c r="L39" s="52">
        <v>2593</v>
      </c>
      <c r="M39" s="52">
        <v>2722</v>
      </c>
      <c r="N39" s="52">
        <v>1965</v>
      </c>
      <c r="O39" s="52">
        <v>2140</v>
      </c>
      <c r="P39" s="52">
        <v>1780</v>
      </c>
      <c r="Q39" s="52">
        <v>2224</v>
      </c>
      <c r="R39" s="52">
        <v>1596</v>
      </c>
      <c r="S39" s="52">
        <v>2281</v>
      </c>
      <c r="T39" s="52">
        <v>2862</v>
      </c>
      <c r="U39" s="52">
        <v>1264</v>
      </c>
      <c r="V39" s="52">
        <v>923</v>
      </c>
      <c r="W39" s="52">
        <v>913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16</v>
      </c>
      <c r="D40" s="52">
        <v>11</v>
      </c>
      <c r="E40" s="52">
        <v>15</v>
      </c>
      <c r="F40" s="52">
        <v>34</v>
      </c>
      <c r="G40" s="52">
        <v>10</v>
      </c>
      <c r="H40" s="52">
        <v>22</v>
      </c>
      <c r="I40" s="52">
        <v>0</v>
      </c>
      <c r="J40" s="52">
        <v>25</v>
      </c>
      <c r="K40" s="52">
        <v>29</v>
      </c>
      <c r="L40" s="52">
        <v>17</v>
      </c>
      <c r="M40" s="52">
        <v>30</v>
      </c>
      <c r="N40" s="52">
        <v>12</v>
      </c>
      <c r="O40" s="52">
        <v>4</v>
      </c>
      <c r="P40" s="52">
        <v>49</v>
      </c>
      <c r="Q40" s="52">
        <v>0</v>
      </c>
      <c r="R40" s="52">
        <v>60</v>
      </c>
      <c r="S40" s="52">
        <v>0</v>
      </c>
      <c r="T40" s="52">
        <v>61</v>
      </c>
      <c r="U40" s="52">
        <v>9</v>
      </c>
      <c r="V40" s="52">
        <v>18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15756</v>
      </c>
      <c r="D41" s="52">
        <v>19948</v>
      </c>
      <c r="E41" s="52">
        <v>12616</v>
      </c>
      <c r="F41" s="52">
        <v>21608</v>
      </c>
      <c r="G41" s="52">
        <v>15956</v>
      </c>
      <c r="H41" s="52">
        <v>13720</v>
      </c>
      <c r="I41" s="52">
        <v>6597</v>
      </c>
      <c r="J41" s="52">
        <v>6670</v>
      </c>
      <c r="K41" s="52">
        <v>5278</v>
      </c>
      <c r="L41" s="52">
        <v>13064</v>
      </c>
      <c r="M41" s="52">
        <v>5807</v>
      </c>
      <c r="N41" s="52">
        <v>9740</v>
      </c>
      <c r="O41" s="52">
        <v>4568</v>
      </c>
      <c r="P41" s="52">
        <v>904</v>
      </c>
      <c r="Q41" s="52">
        <v>693</v>
      </c>
      <c r="R41" s="52">
        <v>2963</v>
      </c>
      <c r="S41" s="52">
        <v>5756</v>
      </c>
      <c r="T41" s="52">
        <v>4358</v>
      </c>
      <c r="U41" s="52">
        <v>1865</v>
      </c>
      <c r="V41" s="52">
        <v>2472</v>
      </c>
      <c r="W41" s="52">
        <v>0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8553</v>
      </c>
      <c r="D42" s="52">
        <v>11420</v>
      </c>
      <c r="E42" s="52">
        <v>17371</v>
      </c>
      <c r="F42" s="52">
        <v>6812</v>
      </c>
      <c r="G42" s="52">
        <v>11540</v>
      </c>
      <c r="H42" s="52">
        <v>12241</v>
      </c>
      <c r="I42" s="52">
        <v>10949</v>
      </c>
      <c r="J42" s="52">
        <v>8702</v>
      </c>
      <c r="K42" s="52">
        <v>16883</v>
      </c>
      <c r="L42" s="52">
        <v>10589</v>
      </c>
      <c r="M42" s="52">
        <v>17586</v>
      </c>
      <c r="N42" s="52">
        <v>13020</v>
      </c>
      <c r="O42" s="52">
        <v>15019</v>
      </c>
      <c r="P42" s="52">
        <v>9053</v>
      </c>
      <c r="Q42" s="52">
        <v>12418</v>
      </c>
      <c r="R42" s="52">
        <v>13337</v>
      </c>
      <c r="S42" s="52">
        <v>15576</v>
      </c>
      <c r="T42" s="52">
        <v>11271</v>
      </c>
      <c r="U42" s="52">
        <v>8995</v>
      </c>
      <c r="V42" s="52">
        <v>5280</v>
      </c>
      <c r="W42" s="52">
        <v>10428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27599</v>
      </c>
      <c r="D45" s="36">
        <v>33507</v>
      </c>
      <c r="E45" s="36">
        <v>33773</v>
      </c>
      <c r="F45" s="36">
        <v>32573</v>
      </c>
      <c r="G45" s="36">
        <v>31232</v>
      </c>
      <c r="H45" s="36">
        <v>28787</v>
      </c>
      <c r="I45" s="36">
        <v>18935</v>
      </c>
      <c r="J45" s="36">
        <v>16772</v>
      </c>
      <c r="K45" s="36">
        <v>24872</v>
      </c>
      <c r="L45" s="36">
        <v>26267</v>
      </c>
      <c r="M45" s="36">
        <v>26139</v>
      </c>
      <c r="N45" s="36">
        <v>24735</v>
      </c>
      <c r="O45" s="36">
        <v>21744</v>
      </c>
      <c r="P45" s="36">
        <v>11775</v>
      </c>
      <c r="Q45" s="36">
        <v>15338</v>
      </c>
      <c r="R45" s="36">
        <v>17970</v>
      </c>
      <c r="S45" s="36">
        <v>23623</v>
      </c>
      <c r="T45" s="36">
        <v>18562</v>
      </c>
      <c r="U45" s="36">
        <v>12139</v>
      </c>
      <c r="V45" s="36">
        <v>8699</v>
      </c>
      <c r="W45" s="36">
        <v>11363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5231</v>
      </c>
      <c r="D49" s="52">
        <v>7352</v>
      </c>
      <c r="E49" s="52">
        <v>7169</v>
      </c>
      <c r="F49" s="52">
        <v>6239</v>
      </c>
      <c r="G49" s="52">
        <v>5094</v>
      </c>
      <c r="H49" s="52">
        <v>3665</v>
      </c>
      <c r="I49" s="52">
        <v>3071</v>
      </c>
      <c r="J49" s="52">
        <v>1929</v>
      </c>
      <c r="K49" s="52">
        <v>2222</v>
      </c>
      <c r="L49" s="52">
        <v>2579</v>
      </c>
      <c r="M49" s="52">
        <v>2936</v>
      </c>
      <c r="N49" s="52">
        <v>3108</v>
      </c>
      <c r="O49" s="52">
        <v>2770</v>
      </c>
      <c r="P49" s="52">
        <v>1595</v>
      </c>
      <c r="Q49" s="52">
        <v>3335</v>
      </c>
      <c r="R49" s="52">
        <v>3595</v>
      </c>
      <c r="S49" s="52">
        <v>4821</v>
      </c>
      <c r="T49" s="52">
        <v>2851</v>
      </c>
      <c r="U49" s="52">
        <v>702</v>
      </c>
      <c r="V49" s="52">
        <v>0</v>
      </c>
      <c r="W49" s="52">
        <v>817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43</v>
      </c>
      <c r="D51" s="52">
        <v>43</v>
      </c>
      <c r="E51" s="52">
        <v>734</v>
      </c>
      <c r="F51" s="52">
        <v>757</v>
      </c>
      <c r="G51" s="52">
        <v>667</v>
      </c>
      <c r="H51" s="52">
        <v>555</v>
      </c>
      <c r="I51" s="52">
        <v>518</v>
      </c>
      <c r="J51" s="52">
        <v>358</v>
      </c>
      <c r="K51" s="52">
        <v>437</v>
      </c>
      <c r="L51" s="52">
        <v>539</v>
      </c>
      <c r="M51" s="52">
        <v>606</v>
      </c>
      <c r="N51" s="52">
        <v>588</v>
      </c>
      <c r="O51" s="52">
        <v>486</v>
      </c>
      <c r="P51" s="52">
        <v>110</v>
      </c>
      <c r="Q51" s="52">
        <v>216</v>
      </c>
      <c r="R51" s="52">
        <v>140</v>
      </c>
      <c r="S51" s="52">
        <v>353</v>
      </c>
      <c r="T51" s="52">
        <v>215</v>
      </c>
      <c r="U51" s="52">
        <v>61</v>
      </c>
      <c r="V51" s="52">
        <v>0</v>
      </c>
      <c r="W51" s="52">
        <v>68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621</v>
      </c>
      <c r="D53" s="52">
        <v>467</v>
      </c>
      <c r="E53" s="52">
        <v>801</v>
      </c>
      <c r="F53" s="52">
        <v>788</v>
      </c>
      <c r="G53" s="52">
        <v>608</v>
      </c>
      <c r="H53" s="52">
        <v>356</v>
      </c>
      <c r="I53" s="52">
        <v>225</v>
      </c>
      <c r="J53" s="52">
        <v>158</v>
      </c>
      <c r="K53" s="52">
        <v>239</v>
      </c>
      <c r="L53" s="52">
        <v>255</v>
      </c>
      <c r="M53" s="52">
        <v>305</v>
      </c>
      <c r="N53" s="52">
        <v>247</v>
      </c>
      <c r="O53" s="52">
        <v>273</v>
      </c>
      <c r="P53" s="52">
        <v>242</v>
      </c>
      <c r="Q53" s="52">
        <v>484</v>
      </c>
      <c r="R53" s="52">
        <v>322</v>
      </c>
      <c r="S53" s="52">
        <v>466</v>
      </c>
      <c r="T53" s="52">
        <v>440</v>
      </c>
      <c r="U53" s="52">
        <v>73</v>
      </c>
      <c r="V53" s="52">
        <v>0</v>
      </c>
      <c r="W53" s="52">
        <v>66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3</v>
      </c>
      <c r="D54" s="52">
        <v>2</v>
      </c>
      <c r="E54" s="52">
        <v>3</v>
      </c>
      <c r="F54" s="52">
        <v>7</v>
      </c>
      <c r="G54" s="52">
        <v>2</v>
      </c>
      <c r="H54" s="52">
        <v>3</v>
      </c>
      <c r="I54" s="52">
        <v>0</v>
      </c>
      <c r="J54" s="52">
        <v>3</v>
      </c>
      <c r="K54" s="52">
        <v>3</v>
      </c>
      <c r="L54" s="52">
        <v>2</v>
      </c>
      <c r="M54" s="52">
        <v>4</v>
      </c>
      <c r="N54" s="52">
        <v>2</v>
      </c>
      <c r="O54" s="52">
        <v>1</v>
      </c>
      <c r="P54" s="52">
        <v>7</v>
      </c>
      <c r="Q54" s="52">
        <v>0</v>
      </c>
      <c r="R54" s="52">
        <v>12</v>
      </c>
      <c r="S54" s="52">
        <v>0</v>
      </c>
      <c r="T54" s="52">
        <v>10</v>
      </c>
      <c r="U54" s="52">
        <v>1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2986</v>
      </c>
      <c r="D55" s="52">
        <v>4377</v>
      </c>
      <c r="E55" s="52">
        <v>2678</v>
      </c>
      <c r="F55" s="52">
        <v>4139</v>
      </c>
      <c r="G55" s="52">
        <v>2602</v>
      </c>
      <c r="H55" s="52">
        <v>1747</v>
      </c>
      <c r="I55" s="52">
        <v>1070</v>
      </c>
      <c r="J55" s="52">
        <v>767</v>
      </c>
      <c r="K55" s="52">
        <v>472</v>
      </c>
      <c r="L55" s="52">
        <v>1282</v>
      </c>
      <c r="M55" s="52">
        <v>653</v>
      </c>
      <c r="N55" s="52">
        <v>1224</v>
      </c>
      <c r="O55" s="52">
        <v>583</v>
      </c>
      <c r="P55" s="52">
        <v>123</v>
      </c>
      <c r="Q55" s="52">
        <v>152</v>
      </c>
      <c r="R55" s="52">
        <v>594</v>
      </c>
      <c r="S55" s="52">
        <v>1175</v>
      </c>
      <c r="T55" s="52">
        <v>670</v>
      </c>
      <c r="U55" s="52">
        <v>108</v>
      </c>
      <c r="V55" s="52">
        <v>0</v>
      </c>
      <c r="W55" s="52">
        <v>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1621</v>
      </c>
      <c r="D56" s="52">
        <v>2506</v>
      </c>
      <c r="E56" s="52">
        <v>3687</v>
      </c>
      <c r="F56" s="52">
        <v>1305</v>
      </c>
      <c r="G56" s="52">
        <v>1882</v>
      </c>
      <c r="H56" s="52">
        <v>1559</v>
      </c>
      <c r="I56" s="52">
        <v>1776</v>
      </c>
      <c r="J56" s="52">
        <v>1001</v>
      </c>
      <c r="K56" s="52">
        <v>1508</v>
      </c>
      <c r="L56" s="52">
        <v>1040</v>
      </c>
      <c r="M56" s="52">
        <v>1974</v>
      </c>
      <c r="N56" s="52">
        <v>1635</v>
      </c>
      <c r="O56" s="52">
        <v>1913</v>
      </c>
      <c r="P56" s="52">
        <v>1223</v>
      </c>
      <c r="Q56" s="52">
        <v>2699</v>
      </c>
      <c r="R56" s="52">
        <v>2667</v>
      </c>
      <c r="S56" s="52">
        <v>3180</v>
      </c>
      <c r="T56" s="52">
        <v>1731</v>
      </c>
      <c r="U56" s="52">
        <v>520</v>
      </c>
      <c r="V56" s="52">
        <v>0</v>
      </c>
      <c r="W56" s="52">
        <v>751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5231</v>
      </c>
      <c r="D59" s="36">
        <v>7352</v>
      </c>
      <c r="E59" s="36">
        <v>7169</v>
      </c>
      <c r="F59" s="36">
        <v>6239</v>
      </c>
      <c r="G59" s="36">
        <v>5094</v>
      </c>
      <c r="H59" s="36">
        <v>3665</v>
      </c>
      <c r="I59" s="36">
        <v>3071</v>
      </c>
      <c r="J59" s="36">
        <v>1929</v>
      </c>
      <c r="K59" s="36">
        <v>2222</v>
      </c>
      <c r="L59" s="36">
        <v>2579</v>
      </c>
      <c r="M59" s="36">
        <v>2936</v>
      </c>
      <c r="N59" s="36">
        <v>3108</v>
      </c>
      <c r="O59" s="36">
        <v>2770</v>
      </c>
      <c r="P59" s="36">
        <v>1595</v>
      </c>
      <c r="Q59" s="36">
        <v>3335</v>
      </c>
      <c r="R59" s="36">
        <v>3595</v>
      </c>
      <c r="S59" s="36">
        <v>4821</v>
      </c>
      <c r="T59" s="36">
        <v>2851</v>
      </c>
      <c r="U59" s="36">
        <v>702</v>
      </c>
      <c r="V59" s="36">
        <v>0</v>
      </c>
      <c r="W59" s="36">
        <v>817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10841</v>
      </c>
      <c r="D63" s="52">
        <v>14576</v>
      </c>
      <c r="E63" s="52">
        <v>14668</v>
      </c>
      <c r="F63" s="52">
        <v>13373</v>
      </c>
      <c r="G63" s="52">
        <v>11139</v>
      </c>
      <c r="H63" s="52">
        <v>6702</v>
      </c>
      <c r="I63" s="52">
        <v>6142</v>
      </c>
      <c r="J63" s="52">
        <v>3525</v>
      </c>
      <c r="K63" s="52">
        <v>5762</v>
      </c>
      <c r="L63" s="52">
        <v>6187</v>
      </c>
      <c r="M63" s="52">
        <v>7553</v>
      </c>
      <c r="N63" s="52">
        <v>8618</v>
      </c>
      <c r="O63" s="52">
        <v>8478</v>
      </c>
      <c r="P63" s="52">
        <v>1298</v>
      </c>
      <c r="Q63" s="52">
        <v>3030</v>
      </c>
      <c r="R63" s="52">
        <v>5547</v>
      </c>
      <c r="S63" s="52">
        <v>9020</v>
      </c>
      <c r="T63" s="52">
        <v>5792</v>
      </c>
      <c r="U63" s="52">
        <v>1642</v>
      </c>
      <c r="V63" s="52">
        <v>0</v>
      </c>
      <c r="W63" s="52">
        <v>2422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2073</v>
      </c>
      <c r="D65" s="52">
        <v>2156</v>
      </c>
      <c r="E65" s="52">
        <v>1802</v>
      </c>
      <c r="F65" s="52">
        <v>2233</v>
      </c>
      <c r="G65" s="52">
        <v>2185</v>
      </c>
      <c r="H65" s="52">
        <v>2286</v>
      </c>
      <c r="I65" s="52">
        <v>1906</v>
      </c>
      <c r="J65" s="52">
        <v>1616</v>
      </c>
      <c r="K65" s="52">
        <v>1408</v>
      </c>
      <c r="L65" s="52">
        <v>1362</v>
      </c>
      <c r="M65" s="52">
        <v>1617</v>
      </c>
      <c r="N65" s="52">
        <v>1907</v>
      </c>
      <c r="O65" s="52">
        <v>2149</v>
      </c>
      <c r="P65" s="52">
        <v>1942</v>
      </c>
      <c r="Q65" s="52">
        <v>1853</v>
      </c>
      <c r="R65" s="52">
        <v>1755</v>
      </c>
      <c r="S65" s="52">
        <v>2307</v>
      </c>
      <c r="T65" s="52">
        <v>2715</v>
      </c>
      <c r="U65" s="52">
        <v>2488</v>
      </c>
      <c r="V65" s="52">
        <v>1442</v>
      </c>
      <c r="W65" s="52">
        <v>670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2653</v>
      </c>
      <c r="D67" s="52">
        <f t="shared" si="0"/>
        <v>1661</v>
      </c>
      <c r="E67" s="52">
        <f t="shared" si="0"/>
        <v>2971</v>
      </c>
      <c r="F67" s="52">
        <f t="shared" si="0"/>
        <v>3327</v>
      </c>
      <c r="G67" s="52">
        <f t="shared" si="0"/>
        <v>3123</v>
      </c>
      <c r="H67" s="52">
        <f t="shared" si="0"/>
        <v>2443</v>
      </c>
      <c r="I67" s="52">
        <f t="shared" si="0"/>
        <v>1162</v>
      </c>
      <c r="J67" s="52">
        <f t="shared" si="0"/>
        <v>1217</v>
      </c>
      <c r="K67" s="52">
        <f t="shared" si="0"/>
        <v>2434</v>
      </c>
      <c r="L67" s="52">
        <f t="shared" si="0"/>
        <v>2338</v>
      </c>
      <c r="M67" s="52">
        <f t="shared" si="0"/>
        <v>2417</v>
      </c>
      <c r="N67" s="52">
        <f t="shared" si="0"/>
        <v>1718</v>
      </c>
      <c r="O67" s="52">
        <f t="shared" si="0"/>
        <v>1867</v>
      </c>
      <c r="P67" s="52">
        <f t="shared" si="0"/>
        <v>1538</v>
      </c>
      <c r="Q67" s="52">
        <f t="shared" si="0"/>
        <v>1740</v>
      </c>
      <c r="R67" s="52">
        <f t="shared" ref="R67:V67" si="1">R39-R53</f>
        <v>1274</v>
      </c>
      <c r="S67" s="52">
        <f t="shared" si="1"/>
        <v>1815</v>
      </c>
      <c r="T67" s="52">
        <f t="shared" si="1"/>
        <v>2422</v>
      </c>
      <c r="U67" s="52">
        <f t="shared" si="1"/>
        <v>1191</v>
      </c>
      <c r="V67" s="52">
        <f t="shared" si="1"/>
        <v>923</v>
      </c>
      <c r="W67" s="52">
        <f t="shared" ref="W67" si="2">W39-W53</f>
        <v>847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13</v>
      </c>
      <c r="D68" s="52">
        <f t="shared" si="3"/>
        <v>9</v>
      </c>
      <c r="E68" s="52">
        <f t="shared" si="3"/>
        <v>12</v>
      </c>
      <c r="F68" s="52">
        <f t="shared" si="3"/>
        <v>27</v>
      </c>
      <c r="G68" s="52">
        <f t="shared" si="3"/>
        <v>8</v>
      </c>
      <c r="H68" s="52">
        <f t="shared" si="3"/>
        <v>19</v>
      </c>
      <c r="I68" s="52">
        <f t="shared" si="3"/>
        <v>0</v>
      </c>
      <c r="J68" s="52">
        <f t="shared" si="3"/>
        <v>22</v>
      </c>
      <c r="K68" s="52">
        <f t="shared" si="3"/>
        <v>26</v>
      </c>
      <c r="L68" s="52">
        <f t="shared" si="3"/>
        <v>15</v>
      </c>
      <c r="M68" s="52">
        <f t="shared" si="3"/>
        <v>26</v>
      </c>
      <c r="N68" s="52">
        <f t="shared" si="3"/>
        <v>10</v>
      </c>
      <c r="O68" s="52">
        <f t="shared" si="3"/>
        <v>3</v>
      </c>
      <c r="P68" s="52">
        <f t="shared" si="3"/>
        <v>42</v>
      </c>
      <c r="Q68" s="52">
        <f t="shared" si="3"/>
        <v>0</v>
      </c>
      <c r="R68" s="52">
        <f t="shared" ref="R68:V68" si="4">R40-R54</f>
        <v>48</v>
      </c>
      <c r="S68" s="52">
        <f t="shared" si="4"/>
        <v>0</v>
      </c>
      <c r="T68" s="52">
        <f t="shared" si="4"/>
        <v>51</v>
      </c>
      <c r="U68" s="52">
        <f t="shared" si="4"/>
        <v>8</v>
      </c>
      <c r="V68" s="52">
        <f t="shared" si="4"/>
        <v>18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12770</v>
      </c>
      <c r="D69" s="52">
        <f t="shared" si="6"/>
        <v>15571</v>
      </c>
      <c r="E69" s="52">
        <f t="shared" si="6"/>
        <v>9938</v>
      </c>
      <c r="F69" s="52">
        <f t="shared" si="6"/>
        <v>17469</v>
      </c>
      <c r="G69" s="52">
        <f t="shared" si="6"/>
        <v>13354</v>
      </c>
      <c r="H69" s="52">
        <f t="shared" si="6"/>
        <v>11973</v>
      </c>
      <c r="I69" s="52">
        <f t="shared" si="6"/>
        <v>5527</v>
      </c>
      <c r="J69" s="52">
        <f t="shared" si="6"/>
        <v>5903</v>
      </c>
      <c r="K69" s="52">
        <f t="shared" si="6"/>
        <v>4806</v>
      </c>
      <c r="L69" s="52">
        <f t="shared" si="6"/>
        <v>11782</v>
      </c>
      <c r="M69" s="52">
        <f t="shared" si="6"/>
        <v>5154</v>
      </c>
      <c r="N69" s="52">
        <f t="shared" si="6"/>
        <v>8516</v>
      </c>
      <c r="O69" s="52">
        <f t="shared" si="6"/>
        <v>3985</v>
      </c>
      <c r="P69" s="52">
        <f t="shared" si="6"/>
        <v>781</v>
      </c>
      <c r="Q69" s="52">
        <f t="shared" si="6"/>
        <v>541</v>
      </c>
      <c r="R69" s="52">
        <f t="shared" ref="R69:V69" si="7">R41-R55</f>
        <v>2369</v>
      </c>
      <c r="S69" s="52">
        <f t="shared" si="7"/>
        <v>4581</v>
      </c>
      <c r="T69" s="52">
        <f t="shared" si="7"/>
        <v>3688</v>
      </c>
      <c r="U69" s="52">
        <f t="shared" si="7"/>
        <v>1757</v>
      </c>
      <c r="V69" s="52">
        <f t="shared" si="7"/>
        <v>2472</v>
      </c>
      <c r="W69" s="52">
        <f t="shared" ref="W69" si="8">W41-W55</f>
        <v>0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6932</v>
      </c>
      <c r="D70" s="52">
        <f t="shared" si="9"/>
        <v>8914</v>
      </c>
      <c r="E70" s="52">
        <f t="shared" si="9"/>
        <v>13684</v>
      </c>
      <c r="F70" s="52">
        <f t="shared" si="9"/>
        <v>5507</v>
      </c>
      <c r="G70" s="52">
        <f t="shared" si="9"/>
        <v>9658</v>
      </c>
      <c r="H70" s="52">
        <f t="shared" si="9"/>
        <v>10682</v>
      </c>
      <c r="I70" s="52">
        <f t="shared" si="9"/>
        <v>9173</v>
      </c>
      <c r="J70" s="52">
        <f t="shared" si="9"/>
        <v>7701</v>
      </c>
      <c r="K70" s="52">
        <f t="shared" si="9"/>
        <v>15375</v>
      </c>
      <c r="L70" s="52">
        <f t="shared" si="9"/>
        <v>9549</v>
      </c>
      <c r="M70" s="52">
        <f t="shared" si="9"/>
        <v>15612</v>
      </c>
      <c r="N70" s="52">
        <f t="shared" si="9"/>
        <v>11385</v>
      </c>
      <c r="O70" s="52">
        <f t="shared" si="9"/>
        <v>13106</v>
      </c>
      <c r="P70" s="52">
        <f t="shared" si="9"/>
        <v>7830</v>
      </c>
      <c r="Q70" s="52">
        <f t="shared" si="9"/>
        <v>9719</v>
      </c>
      <c r="R70" s="52">
        <f t="shared" ref="R70:V70" si="10">R42-R56</f>
        <v>10670</v>
      </c>
      <c r="S70" s="52">
        <f t="shared" si="10"/>
        <v>12396</v>
      </c>
      <c r="T70" s="52">
        <f t="shared" si="10"/>
        <v>9540</v>
      </c>
      <c r="U70" s="52">
        <f t="shared" si="10"/>
        <v>8475</v>
      </c>
      <c r="V70" s="52">
        <f t="shared" si="10"/>
        <v>5280</v>
      </c>
      <c r="W70" s="52">
        <f t="shared" ref="W70" si="11">W42-W56</f>
        <v>9677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22368</v>
      </c>
      <c r="D73" s="36">
        <v>26155</v>
      </c>
      <c r="E73" s="36">
        <v>26604</v>
      </c>
      <c r="F73" s="36">
        <v>26334</v>
      </c>
      <c r="G73" s="36">
        <v>26138</v>
      </c>
      <c r="H73" s="36">
        <v>25122</v>
      </c>
      <c r="I73" s="36">
        <v>15864</v>
      </c>
      <c r="J73" s="36">
        <v>14843</v>
      </c>
      <c r="K73" s="36">
        <v>22650</v>
      </c>
      <c r="L73" s="36">
        <v>23688</v>
      </c>
      <c r="M73" s="36">
        <v>23203</v>
      </c>
      <c r="N73" s="36">
        <v>21627</v>
      </c>
      <c r="O73" s="36">
        <v>18974</v>
      </c>
      <c r="P73" s="36">
        <v>10180</v>
      </c>
      <c r="Q73" s="36">
        <v>12003</v>
      </c>
      <c r="R73" s="36">
        <v>14375</v>
      </c>
      <c r="S73" s="36">
        <v>18802</v>
      </c>
      <c r="T73" s="36">
        <v>15711</v>
      </c>
      <c r="U73" s="36">
        <v>11437</v>
      </c>
      <c r="V73" s="36">
        <v>8699</v>
      </c>
      <c r="W73" s="36">
        <v>10546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1824</v>
      </c>
      <c r="I79" s="138">
        <f>RES_hhdet_numvin!I163</f>
        <v>3040</v>
      </c>
      <c r="J79" s="138">
        <f>RES_hhdet_numvin!J163</f>
        <v>2528</v>
      </c>
      <c r="K79" s="138">
        <f>RES_hhdet_numvin!K163</f>
        <v>4617</v>
      </c>
      <c r="L79" s="138">
        <f>RES_hhdet_numvin!L163</f>
        <v>5917</v>
      </c>
      <c r="M79" s="138">
        <f>RES_hhdet_numvin!M163</f>
        <v>7929</v>
      </c>
      <c r="N79" s="138">
        <f>RES_hhdet_numvin!N163</f>
        <v>9640</v>
      </c>
      <c r="O79" s="138">
        <f>RES_hhdet_numvin!O163</f>
        <v>9842</v>
      </c>
      <c r="P79" s="138">
        <f>RES_hhdet_numvin!P163</f>
        <v>2651</v>
      </c>
      <c r="Q79" s="138">
        <f>RES_hhdet_numvin!Q163</f>
        <v>6028</v>
      </c>
      <c r="R79" s="138">
        <f>RES_hhdet_numvin!R163</f>
        <v>8863</v>
      </c>
      <c r="S79" s="138">
        <f>RES_hhdet_numvin!S163</f>
        <v>13626</v>
      </c>
      <c r="T79" s="138">
        <f>RES_hhdet_numvin!T163</f>
        <v>8577</v>
      </c>
      <c r="U79" s="138">
        <f>RES_hhdet_numvin!U163</f>
        <v>2331</v>
      </c>
      <c r="V79" s="138">
        <f>RES_hhdet_numvin!V163</f>
        <v>0</v>
      </c>
      <c r="W79" s="138">
        <f>RES_hhdet_numvin!W163</f>
        <v>3239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586</v>
      </c>
      <c r="Q81" s="138">
        <f>RES_hhdet_numvin!Q165</f>
        <v>1003</v>
      </c>
      <c r="R81" s="138">
        <f>RES_hhdet_numvin!R165</f>
        <v>1286</v>
      </c>
      <c r="S81" s="138">
        <f>RES_hhdet_numvin!S165</f>
        <v>2202</v>
      </c>
      <c r="T81" s="138">
        <f>RES_hhdet_numvin!T165</f>
        <v>2685</v>
      </c>
      <c r="U81" s="138">
        <f>RES_hhdet_numvin!U165</f>
        <v>2467</v>
      </c>
      <c r="V81" s="138">
        <f>RES_hhdet_numvin!V165</f>
        <v>1425</v>
      </c>
      <c r="W81" s="138">
        <f>RES_hhdet_numvin!W165</f>
        <v>738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540</v>
      </c>
      <c r="Q83" s="138">
        <f>RES_hhdet_numvin!Q167</f>
        <v>1158</v>
      </c>
      <c r="R83" s="138">
        <f>RES_hhdet_numvin!R167</f>
        <v>1097</v>
      </c>
      <c r="S83" s="138">
        <f>RES_hhdet_numvin!S167</f>
        <v>1865</v>
      </c>
      <c r="T83" s="138">
        <f>RES_hhdet_numvin!T167</f>
        <v>2529</v>
      </c>
      <c r="U83" s="138">
        <f>RES_hhdet_numvin!U167</f>
        <v>1184</v>
      </c>
      <c r="V83" s="138">
        <f>RES_hhdet_numvin!V167</f>
        <v>917</v>
      </c>
      <c r="W83" s="138">
        <f>RES_hhdet_numvin!W167</f>
        <v>913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14</v>
      </c>
      <c r="Q84" s="138">
        <f>RES_hhdet_numvin!Q168</f>
        <v>0</v>
      </c>
      <c r="R84" s="138">
        <f>RES_hhdet_numvin!R168</f>
        <v>46</v>
      </c>
      <c r="S84" s="138">
        <f>RES_hhdet_numvin!S168</f>
        <v>0</v>
      </c>
      <c r="T84" s="138">
        <f>RES_hhdet_numvin!T168</f>
        <v>55</v>
      </c>
      <c r="U84" s="138">
        <f>RES_hhdet_numvin!U168</f>
        <v>9</v>
      </c>
      <c r="V84" s="138">
        <f>RES_hhdet_numvin!V168</f>
        <v>18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273</v>
      </c>
      <c r="Q87" s="138">
        <f>RES_hhdet_numvin!Q171</f>
        <v>363</v>
      </c>
      <c r="R87" s="138">
        <f>RES_hhdet_numvin!R171</f>
        <v>2029</v>
      </c>
      <c r="S87" s="138">
        <f>RES_hhdet_numvin!S171</f>
        <v>4691</v>
      </c>
      <c r="T87" s="138">
        <f>RES_hhdet_numvin!T171</f>
        <v>3845</v>
      </c>
      <c r="U87" s="138">
        <f>RES_hhdet_numvin!U171</f>
        <v>1745</v>
      </c>
      <c r="V87" s="138">
        <f>RES_hhdet_numvin!V171</f>
        <v>2454</v>
      </c>
      <c r="W87" s="138">
        <f>RES_hhdet_numvin!W171</f>
        <v>0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2751</v>
      </c>
      <c r="Q88" s="138">
        <f>RES_hhdet_numvin!Q172</f>
        <v>6431</v>
      </c>
      <c r="R88" s="138">
        <f>RES_hhdet_numvin!R172</f>
        <v>9106</v>
      </c>
      <c r="S88" s="138">
        <f>RES_hhdet_numvin!S172</f>
        <v>12685</v>
      </c>
      <c r="T88" s="138">
        <f>RES_hhdet_numvin!T172</f>
        <v>9921</v>
      </c>
      <c r="U88" s="138">
        <f>RES_hhdet_numvin!U172</f>
        <v>8363</v>
      </c>
      <c r="V88" s="138">
        <f>RES_hhdet_numvin!V172</f>
        <v>5222</v>
      </c>
      <c r="W88" s="138">
        <f>RES_hhdet_numvin!W172</f>
        <v>10428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3586</v>
      </c>
      <c r="Q93" s="39">
        <f>RES_hhdet_numvin!Q177</f>
        <v>7948</v>
      </c>
      <c r="R93" s="39">
        <f>RES_hhdet_numvin!R177</f>
        <v>12262</v>
      </c>
      <c r="S93" s="39">
        <f>RES_hhdet_numvin!S177</f>
        <v>19221</v>
      </c>
      <c r="T93" s="39">
        <f>RES_hhdet_numvin!T177</f>
        <v>16335</v>
      </c>
      <c r="U93" s="39">
        <f>RES_hhdet_numvin!U177</f>
        <v>11311</v>
      </c>
      <c r="V93" s="39">
        <f>RES_hhdet_numvin!V177</f>
        <v>8626</v>
      </c>
      <c r="W93" s="39">
        <f>RES_hhdet_numvin!W177</f>
        <v>11363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178.5189621383511</v>
      </c>
      <c r="C97" s="117">
        <f t="shared" si="12"/>
        <v>194.94942976570391</v>
      </c>
      <c r="D97" s="117">
        <f t="shared" si="12"/>
        <v>201.43641072309475</v>
      </c>
      <c r="E97" s="117">
        <f t="shared" si="12"/>
        <v>212.85386578495709</v>
      </c>
      <c r="F97" s="117">
        <f t="shared" si="12"/>
        <v>219.60001789537955</v>
      </c>
      <c r="G97" s="117">
        <f t="shared" si="12"/>
        <v>221.45820307142864</v>
      </c>
      <c r="H97" s="117">
        <f t="shared" si="12"/>
        <v>217.1180499042201</v>
      </c>
      <c r="I97" s="117">
        <f t="shared" si="12"/>
        <v>190.40922525032033</v>
      </c>
      <c r="J97" s="117">
        <f t="shared" si="12"/>
        <v>195.97639152550423</v>
      </c>
      <c r="K97" s="117">
        <f t="shared" si="12"/>
        <v>183.19897923139862</v>
      </c>
      <c r="L97" s="117">
        <f t="shared" si="12"/>
        <v>193.91598128043972</v>
      </c>
      <c r="M97" s="117">
        <f t="shared" si="12"/>
        <v>167.96111564336854</v>
      </c>
      <c r="N97" s="117">
        <f t="shared" si="12"/>
        <v>171.35765773285004</v>
      </c>
      <c r="O97" s="117">
        <f t="shared" si="12"/>
        <v>181.09307611374209</v>
      </c>
      <c r="P97" s="117">
        <f t="shared" si="12"/>
        <v>143.29356651344742</v>
      </c>
      <c r="Q97" s="117">
        <f t="shared" si="12"/>
        <v>141.77809136848657</v>
      </c>
      <c r="R97" s="117">
        <f t="shared" ref="R97:V97" si="13">R98+R100+R102+R111</f>
        <v>139.47972863673434</v>
      </c>
      <c r="S97" s="117">
        <f t="shared" si="13"/>
        <v>145.9216879697795</v>
      </c>
      <c r="T97" s="117">
        <f t="shared" si="13"/>
        <v>136.39496955868515</v>
      </c>
      <c r="U97" s="117">
        <f t="shared" si="13"/>
        <v>120.43045873097243</v>
      </c>
      <c r="V97" s="117">
        <f t="shared" si="13"/>
        <v>110.0796126182471</v>
      </c>
      <c r="W97" s="117">
        <f t="shared" ref="W97" si="14">W98+W100+W102+W111</f>
        <v>101.72208068544735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140.03086006783866</v>
      </c>
      <c r="C98" s="122">
        <f t="shared" si="15"/>
        <v>155.42151632067379</v>
      </c>
      <c r="D98" s="122">
        <f t="shared" si="15"/>
        <v>158.18329477591669</v>
      </c>
      <c r="E98" s="122">
        <f t="shared" si="15"/>
        <v>166.47220601197697</v>
      </c>
      <c r="F98" s="122">
        <f t="shared" si="15"/>
        <v>169.45177937183175</v>
      </c>
      <c r="G98" s="122">
        <f t="shared" si="15"/>
        <v>170.81300893572899</v>
      </c>
      <c r="H98" s="122">
        <f t="shared" si="15"/>
        <v>167.54488504836834</v>
      </c>
      <c r="I98" s="122">
        <f t="shared" si="15"/>
        <v>140.98807482993033</v>
      </c>
      <c r="J98" s="122">
        <f t="shared" si="15"/>
        <v>151.07380608820762</v>
      </c>
      <c r="K98" s="122">
        <f t="shared" si="15"/>
        <v>139.82044223392845</v>
      </c>
      <c r="L98" s="122">
        <f t="shared" si="15"/>
        <v>151.11843115851212</v>
      </c>
      <c r="M98" s="122">
        <f t="shared" si="15"/>
        <v>125.42882597583512</v>
      </c>
      <c r="N98" s="122">
        <f t="shared" si="15"/>
        <v>132.00457284088719</v>
      </c>
      <c r="O98" s="122">
        <f t="shared" si="15"/>
        <v>144.17389715532971</v>
      </c>
      <c r="P98" s="122">
        <f t="shared" si="15"/>
        <v>110.6403624283016</v>
      </c>
      <c r="Q98" s="122">
        <f t="shared" si="15"/>
        <v>110.68952666271169</v>
      </c>
      <c r="R98" s="122">
        <f t="shared" si="15"/>
        <v>108.90959681798689</v>
      </c>
      <c r="S98" s="122">
        <f t="shared" si="15"/>
        <v>114.44522227308083</v>
      </c>
      <c r="T98" s="122">
        <f t="shared" si="15"/>
        <v>105.4235160189306</v>
      </c>
      <c r="U98" s="122">
        <f t="shared" si="15"/>
        <v>93.5068608059307</v>
      </c>
      <c r="V98" s="122">
        <f t="shared" si="15"/>
        <v>86.297606562954755</v>
      </c>
      <c r="W98" s="122">
        <f t="shared" si="15"/>
        <v>78.557139038171783</v>
      </c>
      <c r="DA98" s="130" t="s">
        <v>1722</v>
      </c>
    </row>
    <row r="99" spans="1:105" ht="12" customHeight="1" x14ac:dyDescent="0.25">
      <c r="A99" s="97" t="s">
        <v>53</v>
      </c>
      <c r="B99" s="98">
        <v>140.03086006783866</v>
      </c>
      <c r="C99" s="98">
        <v>155.42151632067379</v>
      </c>
      <c r="D99" s="98">
        <v>158.18329477591669</v>
      </c>
      <c r="E99" s="98">
        <v>166.47220601197697</v>
      </c>
      <c r="F99" s="98">
        <v>169.45177937183175</v>
      </c>
      <c r="G99" s="98">
        <v>170.81300893572899</v>
      </c>
      <c r="H99" s="98">
        <v>167.54488504836834</v>
      </c>
      <c r="I99" s="98">
        <v>140.98807482993033</v>
      </c>
      <c r="J99" s="98">
        <v>151.07380608820762</v>
      </c>
      <c r="K99" s="98">
        <v>139.82044223392845</v>
      </c>
      <c r="L99" s="98">
        <v>151.11843115851212</v>
      </c>
      <c r="M99" s="98">
        <v>125.42882597583512</v>
      </c>
      <c r="N99" s="98">
        <v>132.00457284088719</v>
      </c>
      <c r="O99" s="98">
        <v>144.17389715532971</v>
      </c>
      <c r="P99" s="98">
        <v>110.6403624283016</v>
      </c>
      <c r="Q99" s="98">
        <v>110.68952666271169</v>
      </c>
      <c r="R99" s="98">
        <v>108.90959681798689</v>
      </c>
      <c r="S99" s="98">
        <v>114.44522227308083</v>
      </c>
      <c r="T99" s="98">
        <v>105.4235160189306</v>
      </c>
      <c r="U99" s="98">
        <v>93.5068608059307</v>
      </c>
      <c r="V99" s="98">
        <v>86.297606562954755</v>
      </c>
      <c r="W99" s="98">
        <v>78.557139038171783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0.89598896639012238</v>
      </c>
      <c r="C100" s="122">
        <f t="shared" si="16"/>
        <v>0.88897895463513577</v>
      </c>
      <c r="D100" s="122">
        <f t="shared" si="16"/>
        <v>0.88847653071592603</v>
      </c>
      <c r="E100" s="122">
        <f t="shared" si="16"/>
        <v>1.6398536354517255</v>
      </c>
      <c r="F100" s="122">
        <f t="shared" si="16"/>
        <v>0.8694662434155811</v>
      </c>
      <c r="G100" s="122">
        <f t="shared" si="16"/>
        <v>0.89507565932948574</v>
      </c>
      <c r="H100" s="122">
        <f t="shared" si="16"/>
        <v>1.2427246641958751</v>
      </c>
      <c r="I100" s="122">
        <f t="shared" si="16"/>
        <v>0.91147206785412815</v>
      </c>
      <c r="J100" s="122">
        <f t="shared" si="16"/>
        <v>0.95178614943232198</v>
      </c>
      <c r="K100" s="122">
        <f t="shared" si="16"/>
        <v>0.9103412062204369</v>
      </c>
      <c r="L100" s="122">
        <f t="shared" si="16"/>
        <v>0.97159689236728297</v>
      </c>
      <c r="M100" s="122">
        <f t="shared" si="16"/>
        <v>0.95363509910317934</v>
      </c>
      <c r="N100" s="122">
        <f t="shared" si="16"/>
        <v>0.88935183764047299</v>
      </c>
      <c r="O100" s="122">
        <f t="shared" si="16"/>
        <v>0.81385602120909661</v>
      </c>
      <c r="P100" s="122">
        <f t="shared" si="16"/>
        <v>0.7632833005076779</v>
      </c>
      <c r="Q100" s="122">
        <f t="shared" si="16"/>
        <v>0.7422501908903355</v>
      </c>
      <c r="R100" s="122">
        <f t="shared" si="16"/>
        <v>0.78460040493308347</v>
      </c>
      <c r="S100" s="122">
        <f t="shared" si="16"/>
        <v>0.83445159687900861</v>
      </c>
      <c r="T100" s="122">
        <f t="shared" si="16"/>
        <v>0.79447434097939729</v>
      </c>
      <c r="U100" s="122">
        <f t="shared" si="16"/>
        <v>0.80112868030997442</v>
      </c>
      <c r="V100" s="122">
        <f t="shared" si="16"/>
        <v>0.74662949093395514</v>
      </c>
      <c r="W100" s="122">
        <f t="shared" si="16"/>
        <v>0.72913770620321106</v>
      </c>
      <c r="DA100" s="130" t="s">
        <v>1724</v>
      </c>
    </row>
    <row r="101" spans="1:105" ht="12" customHeight="1" x14ac:dyDescent="0.25">
      <c r="A101" s="97" t="s">
        <v>53</v>
      </c>
      <c r="B101" s="98">
        <v>0.89598896639012238</v>
      </c>
      <c r="C101" s="98">
        <v>0.88897895463513577</v>
      </c>
      <c r="D101" s="98">
        <v>0.88847653071592603</v>
      </c>
      <c r="E101" s="98">
        <v>1.6398536354517255</v>
      </c>
      <c r="F101" s="98">
        <v>0.8694662434155811</v>
      </c>
      <c r="G101" s="98">
        <v>0.89507565932948574</v>
      </c>
      <c r="H101" s="98">
        <v>1.2427246641958751</v>
      </c>
      <c r="I101" s="98">
        <v>0.91147206785412815</v>
      </c>
      <c r="J101" s="98">
        <v>0.95178614943232198</v>
      </c>
      <c r="K101" s="98">
        <v>0.9103412062204369</v>
      </c>
      <c r="L101" s="98">
        <v>0.97159689236728297</v>
      </c>
      <c r="M101" s="98">
        <v>0.95363509910317934</v>
      </c>
      <c r="N101" s="98">
        <v>0.88935183764047299</v>
      </c>
      <c r="O101" s="98">
        <v>0.81385602120909661</v>
      </c>
      <c r="P101" s="98">
        <v>0.7632833005076779</v>
      </c>
      <c r="Q101" s="98">
        <v>0.7422501908903355</v>
      </c>
      <c r="R101" s="98">
        <v>0.78460040493308347</v>
      </c>
      <c r="S101" s="98">
        <v>0.83445159687900861</v>
      </c>
      <c r="T101" s="98">
        <v>0.79447434097939729</v>
      </c>
      <c r="U101" s="98">
        <v>0.80112868030997442</v>
      </c>
      <c r="V101" s="98">
        <v>0.74662949093395514</v>
      </c>
      <c r="W101" s="98">
        <v>0.72913770620321106</v>
      </c>
      <c r="DA101" s="63" t="s">
        <v>1725</v>
      </c>
    </row>
    <row r="102" spans="1:105" ht="12" customHeight="1" x14ac:dyDescent="0.25">
      <c r="A102" s="121" t="s">
        <v>55</v>
      </c>
      <c r="B102" s="122">
        <v>27.286312726928138</v>
      </c>
      <c r="C102" s="122">
        <v>27.63709093881625</v>
      </c>
      <c r="D102" s="122">
        <v>30.33810075460396</v>
      </c>
      <c r="E102" s="122">
        <v>31.701963932085778</v>
      </c>
      <c r="F102" s="122">
        <v>35.25514897166633</v>
      </c>
      <c r="G102" s="122">
        <v>35.110671382385163</v>
      </c>
      <c r="H102" s="122">
        <v>34.149892855927831</v>
      </c>
      <c r="I102" s="122">
        <v>35.367749797890824</v>
      </c>
      <c r="J102" s="122">
        <v>31.948887580752526</v>
      </c>
      <c r="K102" s="122">
        <v>30.943456208691082</v>
      </c>
      <c r="L102" s="122">
        <v>30.457881475994817</v>
      </c>
      <c r="M102" s="122">
        <v>31.514671048929461</v>
      </c>
      <c r="N102" s="122">
        <v>28.647751278851647</v>
      </c>
      <c r="O102" s="122">
        <v>26.697482736579538</v>
      </c>
      <c r="P102" s="122">
        <v>23.293880076188749</v>
      </c>
      <c r="Q102" s="122">
        <v>22.406888341527086</v>
      </c>
      <c r="R102" s="122">
        <v>22.401075404354401</v>
      </c>
      <c r="S102" s="122">
        <v>22.909593592755407</v>
      </c>
      <c r="T102" s="122">
        <v>23.262996143508285</v>
      </c>
      <c r="U102" s="122">
        <v>19.912384693662915</v>
      </c>
      <c r="V102" s="122">
        <v>17.67952484423548</v>
      </c>
      <c r="W102" s="122">
        <v>17.220883389879663</v>
      </c>
      <c r="DA102" s="130" t="s">
        <v>1726</v>
      </c>
    </row>
    <row r="103" spans="1:105" ht="12" customHeight="1" x14ac:dyDescent="0.25">
      <c r="A103" s="97" t="s">
        <v>124</v>
      </c>
      <c r="B103" s="98">
        <v>5.4897834079544712</v>
      </c>
      <c r="C103" s="98">
        <v>5.0860826796590892</v>
      </c>
      <c r="D103" s="98">
        <v>4.7384059286262872</v>
      </c>
      <c r="E103" s="98">
        <v>4.027855918504657</v>
      </c>
      <c r="F103" s="98">
        <v>5.617051832380028</v>
      </c>
      <c r="G103" s="98">
        <v>4.7696096299880697</v>
      </c>
      <c r="H103" s="98">
        <v>4.6250624500723312</v>
      </c>
      <c r="I103" s="98">
        <v>3.574544017111879</v>
      </c>
      <c r="J103" s="98">
        <v>3.8631135881173813</v>
      </c>
      <c r="K103" s="98">
        <v>3.664924713906788</v>
      </c>
      <c r="L103" s="98">
        <v>3.6929329470040262</v>
      </c>
      <c r="M103" s="98">
        <v>3.7967601356557523</v>
      </c>
      <c r="N103" s="98">
        <v>3.1362582505001146</v>
      </c>
      <c r="O103" s="98">
        <v>2.6605884580780019</v>
      </c>
      <c r="P103" s="98">
        <v>2.8155204498179778</v>
      </c>
      <c r="Q103" s="98">
        <v>2.2572421741453765</v>
      </c>
      <c r="R103" s="98">
        <v>2.831627192312796</v>
      </c>
      <c r="S103" s="98">
        <v>2.2068633440141019</v>
      </c>
      <c r="T103" s="98">
        <v>3.1320063832876772</v>
      </c>
      <c r="U103" s="98">
        <v>2.5531496723806892</v>
      </c>
      <c r="V103" s="98">
        <v>2.4797119566357795</v>
      </c>
      <c r="W103" s="98">
        <v>1.9792158636946879</v>
      </c>
      <c r="DA103" s="63" t="s">
        <v>1727</v>
      </c>
    </row>
    <row r="104" spans="1:105" ht="12" customHeight="1" x14ac:dyDescent="0.25">
      <c r="A104" s="97" t="s">
        <v>123</v>
      </c>
      <c r="B104" s="98">
        <v>8.1087423153394615E-3</v>
      </c>
      <c r="C104" s="98">
        <v>9.1457380617166011E-3</v>
      </c>
      <c r="D104" s="98">
        <v>9.9283610190098771E-3</v>
      </c>
      <c r="E104" s="98">
        <v>9.559121745430511E-3</v>
      </c>
      <c r="F104" s="98">
        <v>1.9056389839495605E-2</v>
      </c>
      <c r="G104" s="98">
        <v>1.6843696068267626E-2</v>
      </c>
      <c r="H104" s="98">
        <v>2.0250395964716006E-2</v>
      </c>
      <c r="I104" s="98">
        <v>1.5482190565677463E-2</v>
      </c>
      <c r="J104" s="98">
        <v>1.9543325513027177E-2</v>
      </c>
      <c r="K104" s="98">
        <v>2.1997609108971729E-2</v>
      </c>
      <c r="L104" s="98">
        <v>2.2712592572558477E-2</v>
      </c>
      <c r="M104" s="98">
        <v>2.7064624231057963E-2</v>
      </c>
      <c r="N104" s="98">
        <v>2.3552828613398073E-2</v>
      </c>
      <c r="O104" s="98">
        <v>1.9309830550029036E-2</v>
      </c>
      <c r="P104" s="98">
        <v>2.6218288083365786E-2</v>
      </c>
      <c r="Q104" s="98">
        <v>1.8074566600176797E-2</v>
      </c>
      <c r="R104" s="98">
        <v>2.9908083461951278E-2</v>
      </c>
      <c r="S104" s="98">
        <v>2.0935311028389948E-2</v>
      </c>
      <c r="T104" s="98">
        <v>3.6865564510658588E-2</v>
      </c>
      <c r="U104" s="98">
        <v>3.0570636053423365E-2</v>
      </c>
      <c r="V104" s="98">
        <v>3.2829616202570661E-2</v>
      </c>
      <c r="W104" s="98">
        <v>2.522840196570313E-2</v>
      </c>
      <c r="DA104" s="63" t="s">
        <v>1728</v>
      </c>
    </row>
    <row r="105" spans="1:105" ht="12" customHeight="1" x14ac:dyDescent="0.25">
      <c r="A105" s="100" t="s">
        <v>50</v>
      </c>
      <c r="B105" s="101">
        <v>4.3374803253450568E-3</v>
      </c>
      <c r="C105" s="101">
        <v>4.6704365964383423E-3</v>
      </c>
      <c r="D105" s="101">
        <v>5.1778338232634762E-3</v>
      </c>
      <c r="E105" s="101">
        <v>4.9569427520517878E-3</v>
      </c>
      <c r="F105" s="101">
        <v>1.0442099495064481E-2</v>
      </c>
      <c r="G105" s="101">
        <v>9.0800059384392971E-3</v>
      </c>
      <c r="H105" s="101">
        <v>1.0827968846308605E-2</v>
      </c>
      <c r="I105" s="101">
        <v>8.9983554996856188E-3</v>
      </c>
      <c r="J105" s="101">
        <v>1.0443873592899777E-2</v>
      </c>
      <c r="K105" s="101">
        <v>1.1856742109307409E-2</v>
      </c>
      <c r="L105" s="101">
        <v>1.2151499036190977E-2</v>
      </c>
      <c r="M105" s="101">
        <v>1.4934247163210108E-2</v>
      </c>
      <c r="N105" s="101">
        <v>1.3024468428457094E-2</v>
      </c>
      <c r="O105" s="101">
        <v>1.104040294917631E-2</v>
      </c>
      <c r="P105" s="101">
        <v>1.3465059924113525E-2</v>
      </c>
      <c r="Q105" s="101">
        <v>9.0959647005808344E-3</v>
      </c>
      <c r="R105" s="101">
        <v>1.5061037754198982E-2</v>
      </c>
      <c r="S105" s="101">
        <v>1.0994170174859623E-2</v>
      </c>
      <c r="T105" s="101">
        <v>1.7758937737821466E-2</v>
      </c>
      <c r="U105" s="101">
        <v>1.4748850790425233E-2</v>
      </c>
      <c r="V105" s="101">
        <v>1.4985016465163205E-2</v>
      </c>
      <c r="W105" s="101">
        <v>1.2551487747688281E-2</v>
      </c>
      <c r="DA105" s="131" t="s">
        <v>1729</v>
      </c>
    </row>
    <row r="106" spans="1:105" ht="12" customHeight="1" x14ac:dyDescent="0.25">
      <c r="A106" s="103" t="s">
        <v>52</v>
      </c>
      <c r="B106" s="104">
        <v>3.7712619899944043E-3</v>
      </c>
      <c r="C106" s="104">
        <v>4.4753014652782579E-3</v>
      </c>
      <c r="D106" s="104">
        <v>4.7505271957464E-3</v>
      </c>
      <c r="E106" s="104">
        <v>4.6021789933787232E-3</v>
      </c>
      <c r="F106" s="104">
        <v>8.6142903444311261E-3</v>
      </c>
      <c r="G106" s="104">
        <v>7.7636901298283271E-3</v>
      </c>
      <c r="H106" s="104">
        <v>9.4224271184074025E-3</v>
      </c>
      <c r="I106" s="104">
        <v>6.4838350659918451E-3</v>
      </c>
      <c r="J106" s="104">
        <v>9.0994519201274011E-3</v>
      </c>
      <c r="K106" s="104">
        <v>1.0140866999664318E-2</v>
      </c>
      <c r="L106" s="104">
        <v>1.0561093536367498E-2</v>
      </c>
      <c r="M106" s="104">
        <v>1.2130377067847855E-2</v>
      </c>
      <c r="N106" s="104">
        <v>1.0528360184940978E-2</v>
      </c>
      <c r="O106" s="104">
        <v>8.269427600852728E-3</v>
      </c>
      <c r="P106" s="104">
        <v>1.2753228159252261E-2</v>
      </c>
      <c r="Q106" s="104">
        <v>8.9786018995959647E-3</v>
      </c>
      <c r="R106" s="104">
        <v>1.4847045707752297E-2</v>
      </c>
      <c r="S106" s="104">
        <v>9.9411408535303274E-3</v>
      </c>
      <c r="T106" s="104">
        <v>1.9106626772837126E-2</v>
      </c>
      <c r="U106" s="104">
        <v>1.5821785262998132E-2</v>
      </c>
      <c r="V106" s="104">
        <v>1.7844599737407457E-2</v>
      </c>
      <c r="W106" s="104">
        <v>1.2676914218014848E-2</v>
      </c>
      <c r="DA106" s="132" t="s">
        <v>1730</v>
      </c>
    </row>
    <row r="107" spans="1:105" ht="12" customHeight="1" x14ac:dyDescent="0.25">
      <c r="A107" s="106" t="s">
        <v>122</v>
      </c>
      <c r="B107" s="101">
        <v>18.773517739096675</v>
      </c>
      <c r="C107" s="101">
        <v>18.688972297816196</v>
      </c>
      <c r="D107" s="101">
        <v>20.189171934925845</v>
      </c>
      <c r="E107" s="101">
        <v>19.808208755222847</v>
      </c>
      <c r="F107" s="101">
        <v>20.991372812386661</v>
      </c>
      <c r="G107" s="101">
        <v>20.480049353111173</v>
      </c>
      <c r="H107" s="101">
        <v>18.75891496081351</v>
      </c>
      <c r="I107" s="101">
        <v>18.966436420273645</v>
      </c>
      <c r="J107" s="101">
        <v>16.330165844996618</v>
      </c>
      <c r="K107" s="101">
        <v>14.344613623262841</v>
      </c>
      <c r="L107" s="101">
        <v>13.870539099317016</v>
      </c>
      <c r="M107" s="101">
        <v>12.885373678225829</v>
      </c>
      <c r="N107" s="101">
        <v>11.009821249021041</v>
      </c>
      <c r="O107" s="101">
        <v>9.3096307921075905</v>
      </c>
      <c r="P107" s="101">
        <v>7.385353720584332</v>
      </c>
      <c r="Q107" s="101">
        <v>6.5055377018459772</v>
      </c>
      <c r="R107" s="101">
        <v>5.7214110617504712</v>
      </c>
      <c r="S107" s="101">
        <v>5.7279743801749206</v>
      </c>
      <c r="T107" s="101">
        <v>5.1311039343975473</v>
      </c>
      <c r="U107" s="101">
        <v>4.1197650784252628</v>
      </c>
      <c r="V107" s="101">
        <v>3.5014773286984133</v>
      </c>
      <c r="W107" s="101">
        <v>3.1312260436537867</v>
      </c>
      <c r="DA107" s="131" t="s">
        <v>1731</v>
      </c>
    </row>
    <row r="108" spans="1:105" ht="12" customHeight="1" x14ac:dyDescent="0.25">
      <c r="A108" s="107" t="s">
        <v>121</v>
      </c>
      <c r="B108" s="104">
        <v>3.0149028375616478</v>
      </c>
      <c r="C108" s="104">
        <v>3.852890223279247</v>
      </c>
      <c r="D108" s="104">
        <v>5.4005945300328202</v>
      </c>
      <c r="E108" s="104">
        <v>7.8563401366128423</v>
      </c>
      <c r="F108" s="104">
        <v>8.6276679370601457</v>
      </c>
      <c r="G108" s="104">
        <v>9.8441687032176581</v>
      </c>
      <c r="H108" s="104">
        <v>10.745665049077278</v>
      </c>
      <c r="I108" s="104">
        <v>12.811287169939622</v>
      </c>
      <c r="J108" s="104">
        <v>11.736064822125501</v>
      </c>
      <c r="K108" s="104">
        <v>12.91192026241248</v>
      </c>
      <c r="L108" s="104">
        <v>12.871696837101219</v>
      </c>
      <c r="M108" s="104">
        <v>14.805472610816821</v>
      </c>
      <c r="N108" s="104">
        <v>14.478118950717093</v>
      </c>
      <c r="O108" s="104">
        <v>14.707953655843914</v>
      </c>
      <c r="P108" s="104">
        <v>13.066787617703076</v>
      </c>
      <c r="Q108" s="104">
        <v>13.626033898935555</v>
      </c>
      <c r="R108" s="104">
        <v>13.818129066829181</v>
      </c>
      <c r="S108" s="104">
        <v>14.953820557537995</v>
      </c>
      <c r="T108" s="104">
        <v>14.963020261312401</v>
      </c>
      <c r="U108" s="104">
        <v>13.208899306803541</v>
      </c>
      <c r="V108" s="104">
        <v>11.665505942698719</v>
      </c>
      <c r="W108" s="104">
        <v>12.085213080565486</v>
      </c>
      <c r="DA108" s="132" t="s">
        <v>1732</v>
      </c>
    </row>
    <row r="109" spans="1:105" ht="12" customHeight="1" x14ac:dyDescent="0.25">
      <c r="A109" s="108" t="s">
        <v>53</v>
      </c>
      <c r="B109" s="98">
        <v>1.5273932343440035</v>
      </c>
      <c r="C109" s="98">
        <v>1.8541034421539999</v>
      </c>
      <c r="D109" s="98">
        <v>2.6559079390839182</v>
      </c>
      <c r="E109" s="98">
        <v>3.8471298182749774</v>
      </c>
      <c r="F109" s="98">
        <v>4.4745891160107218</v>
      </c>
      <c r="G109" s="98">
        <v>5.0222169557247236</v>
      </c>
      <c r="H109" s="98">
        <v>5.427357736464713</v>
      </c>
      <c r="I109" s="98">
        <v>7.1063246571625731</v>
      </c>
      <c r="J109" s="98">
        <v>5.9345221623296363</v>
      </c>
      <c r="K109" s="98">
        <v>6.6070815425404117</v>
      </c>
      <c r="L109" s="98">
        <v>6.5319992444015504</v>
      </c>
      <c r="M109" s="98">
        <v>7.8105049592490357</v>
      </c>
      <c r="N109" s="98">
        <v>7.6555594873796755</v>
      </c>
      <c r="O109" s="98">
        <v>8.0782548913264343</v>
      </c>
      <c r="P109" s="98">
        <v>6.3992974264239022</v>
      </c>
      <c r="Q109" s="98">
        <v>6.6246743836478785</v>
      </c>
      <c r="R109" s="98">
        <v>6.7708904154300633</v>
      </c>
      <c r="S109" s="98">
        <v>7.7277994475342222</v>
      </c>
      <c r="T109" s="98">
        <v>7.1052052928876792</v>
      </c>
      <c r="U109" s="98">
        <v>6.2915481937569453</v>
      </c>
      <c r="V109" s="98">
        <v>5.2049726912023031</v>
      </c>
      <c r="W109" s="98">
        <v>5.9067215706305785</v>
      </c>
      <c r="DA109" s="63" t="s">
        <v>1733</v>
      </c>
    </row>
    <row r="110" spans="1:105" ht="12" customHeight="1" x14ac:dyDescent="0.25">
      <c r="A110" s="108" t="s">
        <v>52</v>
      </c>
      <c r="B110" s="98">
        <v>1.4875096032176445</v>
      </c>
      <c r="C110" s="98">
        <v>1.9987867811252473</v>
      </c>
      <c r="D110" s="98">
        <v>2.744686590948902</v>
      </c>
      <c r="E110" s="98">
        <v>4.0092103183378649</v>
      </c>
      <c r="F110" s="98">
        <v>4.1530788210494238</v>
      </c>
      <c r="G110" s="98">
        <v>4.8219517474929336</v>
      </c>
      <c r="H110" s="98">
        <v>5.3183073126125642</v>
      </c>
      <c r="I110" s="98">
        <v>5.7049625127770494</v>
      </c>
      <c r="J110" s="98">
        <v>5.8015426597958646</v>
      </c>
      <c r="K110" s="98">
        <v>6.304838719872067</v>
      </c>
      <c r="L110" s="98">
        <v>6.3396975926996673</v>
      </c>
      <c r="M110" s="98">
        <v>6.9949676515677854</v>
      </c>
      <c r="N110" s="98">
        <v>6.8225594633374165</v>
      </c>
      <c r="O110" s="98">
        <v>6.6296987645174799</v>
      </c>
      <c r="P110" s="98">
        <v>6.6674901912791738</v>
      </c>
      <c r="Q110" s="98">
        <v>7.0013595152876764</v>
      </c>
      <c r="R110" s="98">
        <v>7.0472386513991179</v>
      </c>
      <c r="S110" s="98">
        <v>7.2260211100037717</v>
      </c>
      <c r="T110" s="98">
        <v>7.8578149684247229</v>
      </c>
      <c r="U110" s="98">
        <v>6.9173511130465952</v>
      </c>
      <c r="V110" s="98">
        <v>6.4605332514964147</v>
      </c>
      <c r="W110" s="98">
        <v>6.1784915099349078</v>
      </c>
      <c r="DA110" s="63" t="s">
        <v>1734</v>
      </c>
    </row>
    <row r="111" spans="1:105" ht="12" customHeight="1" x14ac:dyDescent="0.25">
      <c r="A111" s="121" t="s">
        <v>54</v>
      </c>
      <c r="B111" s="122">
        <v>10.305800377194187</v>
      </c>
      <c r="C111" s="122">
        <v>11.00184355157873</v>
      </c>
      <c r="D111" s="122">
        <v>12.026538661858154</v>
      </c>
      <c r="E111" s="122">
        <v>13.039842205442636</v>
      </c>
      <c r="F111" s="122">
        <v>14.023623308465876</v>
      </c>
      <c r="G111" s="122">
        <v>14.639447093985009</v>
      </c>
      <c r="H111" s="122">
        <v>14.180547335728045</v>
      </c>
      <c r="I111" s="122">
        <v>13.141928554645069</v>
      </c>
      <c r="J111" s="122">
        <v>12.001911707111748</v>
      </c>
      <c r="K111" s="122">
        <v>11.524739582558665</v>
      </c>
      <c r="L111" s="122">
        <v>11.368071753565525</v>
      </c>
      <c r="M111" s="122">
        <v>10.063983519500754</v>
      </c>
      <c r="N111" s="122">
        <v>9.815981775470739</v>
      </c>
      <c r="O111" s="122">
        <v>9.4078402006237649</v>
      </c>
      <c r="P111" s="122">
        <v>8.5960407084493777</v>
      </c>
      <c r="Q111" s="122">
        <v>7.9394261733574831</v>
      </c>
      <c r="R111" s="122">
        <v>7.3844560094599778</v>
      </c>
      <c r="S111" s="122">
        <v>7.7324205070642629</v>
      </c>
      <c r="T111" s="122">
        <v>6.9139830552668791</v>
      </c>
      <c r="U111" s="122">
        <v>6.2100845510688423</v>
      </c>
      <c r="V111" s="122">
        <v>5.3558517201229003</v>
      </c>
      <c r="W111" s="122">
        <v>5.2149205511927006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10.305800377194187</v>
      </c>
      <c r="C113" s="33">
        <v>11.00184355157873</v>
      </c>
      <c r="D113" s="33">
        <v>12.026538661858154</v>
      </c>
      <c r="E113" s="33">
        <v>13.039842205442636</v>
      </c>
      <c r="F113" s="33">
        <v>14.023623308465876</v>
      </c>
      <c r="G113" s="33">
        <v>14.639447093985009</v>
      </c>
      <c r="H113" s="33">
        <v>14.180547335728045</v>
      </c>
      <c r="I113" s="33">
        <v>13.141928554645069</v>
      </c>
      <c r="J113" s="33">
        <v>12.001911707111748</v>
      </c>
      <c r="K113" s="33">
        <v>11.524739582558665</v>
      </c>
      <c r="L113" s="33">
        <v>11.368071753565525</v>
      </c>
      <c r="M113" s="33">
        <v>10.063983519500754</v>
      </c>
      <c r="N113" s="33">
        <v>9.815981775470739</v>
      </c>
      <c r="O113" s="33">
        <v>9.4078402006237649</v>
      </c>
      <c r="P113" s="33">
        <v>8.5960407084493777</v>
      </c>
      <c r="Q113" s="33">
        <v>7.9394261733574831</v>
      </c>
      <c r="R113" s="33">
        <v>7.3844560094599778</v>
      </c>
      <c r="S113" s="33">
        <v>7.7324205070642629</v>
      </c>
      <c r="T113" s="33">
        <v>6.9139830552668791</v>
      </c>
      <c r="U113" s="33">
        <v>6.2100845510688423</v>
      </c>
      <c r="V113" s="33">
        <v>5.3558517201229003</v>
      </c>
      <c r="W113" s="33">
        <v>5.2149205511927006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140.66224234886323</v>
      </c>
      <c r="C115" s="117">
        <f t="shared" si="17"/>
        <v>154.6327837082959</v>
      </c>
      <c r="D115" s="117">
        <f t="shared" si="17"/>
        <v>160.95940940831898</v>
      </c>
      <c r="E115" s="117">
        <f t="shared" si="17"/>
        <v>172.51399100254244</v>
      </c>
      <c r="F115" s="117">
        <f t="shared" si="17"/>
        <v>177.6794171675995</v>
      </c>
      <c r="G115" s="117">
        <f t="shared" si="17"/>
        <v>180.39815642686708</v>
      </c>
      <c r="H115" s="117">
        <f t="shared" si="17"/>
        <v>178.49474343235568</v>
      </c>
      <c r="I115" s="117">
        <f t="shared" si="17"/>
        <v>156.85578652023648</v>
      </c>
      <c r="J115" s="117">
        <f t="shared" si="17"/>
        <v>162.16339707708096</v>
      </c>
      <c r="K115" s="117">
        <f t="shared" si="17"/>
        <v>152.36126214244618</v>
      </c>
      <c r="L115" s="117">
        <f t="shared" si="17"/>
        <v>162.12054948976876</v>
      </c>
      <c r="M115" s="117">
        <f t="shared" si="17"/>
        <v>141.46830765946433</v>
      </c>
      <c r="N115" s="117">
        <f t="shared" si="17"/>
        <v>145.31613995219041</v>
      </c>
      <c r="O115" s="117">
        <f t="shared" si="17"/>
        <v>154.54640176371259</v>
      </c>
      <c r="P115" s="117">
        <f t="shared" si="17"/>
        <v>122.96292750251371</v>
      </c>
      <c r="Q115" s="117">
        <f t="shared" si="17"/>
        <v>122.31649659320591</v>
      </c>
      <c r="R115" s="117">
        <f t="shared" ref="R115:V115" si="18">R116+R118+R120+R129</f>
        <v>121.19281378896532</v>
      </c>
      <c r="S115" s="117">
        <f t="shared" si="18"/>
        <v>128.04336119602701</v>
      </c>
      <c r="T115" s="117">
        <f t="shared" si="18"/>
        <v>120.87477564154811</v>
      </c>
      <c r="U115" s="117">
        <f t="shared" si="18"/>
        <v>107.76797913593462</v>
      </c>
      <c r="V115" s="117">
        <f t="shared" si="18"/>
        <v>99.139522555420854</v>
      </c>
      <c r="W115" s="117">
        <f t="shared" ref="W115" si="19">W116+W118+W120+W129</f>
        <v>92.320885255666084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110.70402392675207</v>
      </c>
      <c r="C116" s="122">
        <f t="shared" si="20"/>
        <v>123.54461309641421</v>
      </c>
      <c r="D116" s="122">
        <f t="shared" si="20"/>
        <v>126.60087687385781</v>
      </c>
      <c r="E116" s="122">
        <f t="shared" si="20"/>
        <v>134.08646430890747</v>
      </c>
      <c r="F116" s="122">
        <f t="shared" si="20"/>
        <v>137.25392764603089</v>
      </c>
      <c r="G116" s="122">
        <f t="shared" si="20"/>
        <v>139.02004031752344</v>
      </c>
      <c r="H116" s="122">
        <f t="shared" si="20"/>
        <v>136.86433203462909</v>
      </c>
      <c r="I116" s="122">
        <f t="shared" si="20"/>
        <v>115.60050463896496</v>
      </c>
      <c r="J116" s="122">
        <f t="shared" si="20"/>
        <v>124.28024892442279</v>
      </c>
      <c r="K116" s="122">
        <f t="shared" si="20"/>
        <v>115.51026776896951</v>
      </c>
      <c r="L116" s="122">
        <f t="shared" si="20"/>
        <v>125.45260206967711</v>
      </c>
      <c r="M116" s="122">
        <f t="shared" si="20"/>
        <v>104.74010845947925</v>
      </c>
      <c r="N116" s="122">
        <f t="shared" si="20"/>
        <v>111.00663985602006</v>
      </c>
      <c r="O116" s="122">
        <f t="shared" si="20"/>
        <v>122.11027803505544</v>
      </c>
      <c r="P116" s="122">
        <f t="shared" si="20"/>
        <v>93.85894071305438</v>
      </c>
      <c r="Q116" s="122">
        <f t="shared" si="20"/>
        <v>94.207880941327502</v>
      </c>
      <c r="R116" s="122">
        <f t="shared" si="20"/>
        <v>93.164192981008256</v>
      </c>
      <c r="S116" s="122">
        <f t="shared" si="20"/>
        <v>98.743388322489437</v>
      </c>
      <c r="T116" s="122">
        <f t="shared" si="20"/>
        <v>91.667639332950074</v>
      </c>
      <c r="U116" s="122">
        <f t="shared" si="20"/>
        <v>81.74934507434331</v>
      </c>
      <c r="V116" s="122">
        <f t="shared" si="20"/>
        <v>75.75545587743251</v>
      </c>
      <c r="W116" s="122">
        <f t="shared" si="20"/>
        <v>69.363538716276324</v>
      </c>
      <c r="DA116" s="130" t="s">
        <v>1890</v>
      </c>
    </row>
    <row r="117" spans="1:105" ht="12" customHeight="1" x14ac:dyDescent="0.25">
      <c r="A117" s="97" t="s">
        <v>53</v>
      </c>
      <c r="B117" s="98">
        <v>110.70402392675207</v>
      </c>
      <c r="C117" s="98">
        <v>123.54461309641421</v>
      </c>
      <c r="D117" s="98">
        <v>126.60087687385781</v>
      </c>
      <c r="E117" s="98">
        <v>134.08646430890747</v>
      </c>
      <c r="F117" s="98">
        <v>137.25392764603089</v>
      </c>
      <c r="G117" s="98">
        <v>139.02004031752344</v>
      </c>
      <c r="H117" s="98">
        <v>136.86433203462909</v>
      </c>
      <c r="I117" s="98">
        <v>115.60050463896496</v>
      </c>
      <c r="J117" s="98">
        <v>124.28024892442279</v>
      </c>
      <c r="K117" s="98">
        <v>115.51026776896951</v>
      </c>
      <c r="L117" s="98">
        <v>125.45260206967711</v>
      </c>
      <c r="M117" s="98">
        <v>104.74010845947925</v>
      </c>
      <c r="N117" s="98">
        <v>111.00663985602006</v>
      </c>
      <c r="O117" s="98">
        <v>122.11027803505544</v>
      </c>
      <c r="P117" s="98">
        <v>93.85894071305438</v>
      </c>
      <c r="Q117" s="98">
        <v>94.207880941327502</v>
      </c>
      <c r="R117" s="98">
        <v>93.164192981008256</v>
      </c>
      <c r="S117" s="98">
        <v>98.743388322489437</v>
      </c>
      <c r="T117" s="98">
        <v>91.667639332950074</v>
      </c>
      <c r="U117" s="98">
        <v>81.74934507434331</v>
      </c>
      <c r="V117" s="98">
        <v>75.75545587743251</v>
      </c>
      <c r="W117" s="98">
        <v>69.363538716276324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1.7244244994726423</v>
      </c>
      <c r="C118" s="122">
        <f t="shared" si="21"/>
        <v>1.7675729182999347</v>
      </c>
      <c r="D118" s="122">
        <f t="shared" si="21"/>
        <v>1.8375010881997109</v>
      </c>
      <c r="E118" s="122">
        <f t="shared" si="21"/>
        <v>3.570234115597688</v>
      </c>
      <c r="F118" s="122">
        <f t="shared" si="21"/>
        <v>2.0081281565961082</v>
      </c>
      <c r="G118" s="122">
        <f t="shared" si="21"/>
        <v>2.1942003458963684</v>
      </c>
      <c r="H118" s="122">
        <f t="shared" si="21"/>
        <v>3.2458638008373781</v>
      </c>
      <c r="I118" s="122">
        <f t="shared" si="21"/>
        <v>2.4705851759867858</v>
      </c>
      <c r="J118" s="122">
        <f t="shared" si="21"/>
        <v>2.6252926008842694</v>
      </c>
      <c r="K118" s="122">
        <f t="shared" si="21"/>
        <v>2.5715135537167546</v>
      </c>
      <c r="L118" s="122">
        <f t="shared" si="21"/>
        <v>2.8185991098152474</v>
      </c>
      <c r="M118" s="122">
        <f t="shared" si="21"/>
        <v>2.8618872352629547</v>
      </c>
      <c r="N118" s="122">
        <f t="shared" si="21"/>
        <v>2.7780115691888958</v>
      </c>
      <c r="O118" s="122">
        <f t="shared" si="21"/>
        <v>2.6599303785955373</v>
      </c>
      <c r="P118" s="122">
        <f t="shared" si="21"/>
        <v>2.5913592573829294</v>
      </c>
      <c r="Q118" s="122">
        <f t="shared" si="21"/>
        <v>2.6116875775776038</v>
      </c>
      <c r="R118" s="122">
        <f t="shared" si="21"/>
        <v>2.8450529542285357</v>
      </c>
      <c r="S118" s="122">
        <f t="shared" si="21"/>
        <v>3.1251304647554892</v>
      </c>
      <c r="T118" s="122">
        <f t="shared" si="21"/>
        <v>3.0678086883803748</v>
      </c>
      <c r="U118" s="122">
        <f t="shared" si="21"/>
        <v>3.1816417978532319</v>
      </c>
      <c r="V118" s="122">
        <f t="shared" si="21"/>
        <v>3.0332736439350358</v>
      </c>
      <c r="W118" s="122">
        <f t="shared" si="21"/>
        <v>3.0144199834917744</v>
      </c>
      <c r="DA118" s="130" t="s">
        <v>1892</v>
      </c>
    </row>
    <row r="119" spans="1:105" ht="12" customHeight="1" x14ac:dyDescent="0.25">
      <c r="A119" s="97" t="s">
        <v>53</v>
      </c>
      <c r="B119" s="98">
        <v>1.7244244994726423</v>
      </c>
      <c r="C119" s="98">
        <v>1.7675729182999347</v>
      </c>
      <c r="D119" s="98">
        <v>1.8375010881997109</v>
      </c>
      <c r="E119" s="98">
        <v>3.570234115597688</v>
      </c>
      <c r="F119" s="98">
        <v>2.0081281565961082</v>
      </c>
      <c r="G119" s="98">
        <v>2.1942003458963684</v>
      </c>
      <c r="H119" s="98">
        <v>3.2458638008373781</v>
      </c>
      <c r="I119" s="98">
        <v>2.4705851759867858</v>
      </c>
      <c r="J119" s="98">
        <v>2.6252926008842694</v>
      </c>
      <c r="K119" s="98">
        <v>2.5715135537167546</v>
      </c>
      <c r="L119" s="98">
        <v>2.8185991098152474</v>
      </c>
      <c r="M119" s="98">
        <v>2.8618872352629547</v>
      </c>
      <c r="N119" s="98">
        <v>2.7780115691888958</v>
      </c>
      <c r="O119" s="98">
        <v>2.6599303785955373</v>
      </c>
      <c r="P119" s="98">
        <v>2.5913592573829294</v>
      </c>
      <c r="Q119" s="98">
        <v>2.6116875775776038</v>
      </c>
      <c r="R119" s="98">
        <v>2.8450529542285357</v>
      </c>
      <c r="S119" s="98">
        <v>3.1251304647554892</v>
      </c>
      <c r="T119" s="98">
        <v>3.0678086883803748</v>
      </c>
      <c r="U119" s="98">
        <v>3.1816417978532319</v>
      </c>
      <c r="V119" s="98">
        <v>3.0332736439350358</v>
      </c>
      <c r="W119" s="98">
        <v>3.0144199834917744</v>
      </c>
      <c r="DA119" s="63" t="s">
        <v>1893</v>
      </c>
    </row>
    <row r="120" spans="1:105" ht="12" customHeight="1" x14ac:dyDescent="0.25">
      <c r="A120" s="121" t="s">
        <v>55</v>
      </c>
      <c r="B120" s="122">
        <v>20.390045899317975</v>
      </c>
      <c r="C120" s="122">
        <v>20.918584557590041</v>
      </c>
      <c r="D120" s="122">
        <v>23.299709709822995</v>
      </c>
      <c r="E120" s="122">
        <v>24.820349840428499</v>
      </c>
      <c r="F120" s="122">
        <v>27.583487082916861</v>
      </c>
      <c r="G120" s="122">
        <v>27.833383285112717</v>
      </c>
      <c r="H120" s="122">
        <v>27.348879869417758</v>
      </c>
      <c r="I120" s="122">
        <v>28.536506664894834</v>
      </c>
      <c r="J120" s="122">
        <v>25.888538564310014</v>
      </c>
      <c r="K120" s="122">
        <v>25.265204676098939</v>
      </c>
      <c r="L120" s="122">
        <v>24.937371839121134</v>
      </c>
      <c r="M120" s="122">
        <v>25.956287664609292</v>
      </c>
      <c r="N120" s="122">
        <v>23.79352425629126</v>
      </c>
      <c r="O120" s="122">
        <v>22.335507741631545</v>
      </c>
      <c r="P120" s="122">
        <v>19.697845136972386</v>
      </c>
      <c r="Q120" s="122">
        <v>19.178340453443241</v>
      </c>
      <c r="R120" s="122">
        <v>19.270967721195348</v>
      </c>
      <c r="S120" s="122">
        <v>19.920577721585463</v>
      </c>
      <c r="T120" s="122">
        <v>20.484665714642531</v>
      </c>
      <c r="U120" s="122">
        <v>17.702874471254578</v>
      </c>
      <c r="V120" s="122">
        <v>15.876053386590529</v>
      </c>
      <c r="W120" s="122">
        <v>15.533979091486867</v>
      </c>
      <c r="DA120" s="130" t="s">
        <v>1894</v>
      </c>
    </row>
    <row r="121" spans="1:105" ht="12" customHeight="1" x14ac:dyDescent="0.25">
      <c r="A121" s="97" t="s">
        <v>124</v>
      </c>
      <c r="B121" s="98">
        <v>3.6741541697222879</v>
      </c>
      <c r="C121" s="98">
        <v>3.418664783973179</v>
      </c>
      <c r="D121" s="98">
        <v>3.1963439259254436</v>
      </c>
      <c r="E121" s="98">
        <v>2.7339757701817411</v>
      </c>
      <c r="F121" s="98">
        <v>3.8395403201186777</v>
      </c>
      <c r="G121" s="98">
        <v>3.2840846887746018</v>
      </c>
      <c r="H121" s="98">
        <v>3.2097607023089525</v>
      </c>
      <c r="I121" s="98">
        <v>2.4910993043315202</v>
      </c>
      <c r="J121" s="98">
        <v>2.6962937990325404</v>
      </c>
      <c r="K121" s="98">
        <v>2.5668769399938345</v>
      </c>
      <c r="L121" s="98">
        <v>2.5969779283217447</v>
      </c>
      <c r="M121" s="98">
        <v>2.6871914333911304</v>
      </c>
      <c r="N121" s="98">
        <v>2.2379961938746717</v>
      </c>
      <c r="O121" s="98">
        <v>1.9221385978237784</v>
      </c>
      <c r="P121" s="98">
        <v>2.0595911707962462</v>
      </c>
      <c r="Q121" s="98">
        <v>1.6812045208709363</v>
      </c>
      <c r="R121" s="98">
        <v>2.145746564203757</v>
      </c>
      <c r="S121" s="98">
        <v>1.7152869411114939</v>
      </c>
      <c r="T121" s="98">
        <v>2.5057718160923912</v>
      </c>
      <c r="U121" s="98">
        <v>2.0838211970856113</v>
      </c>
      <c r="V121" s="98">
        <v>2.0556024246854161</v>
      </c>
      <c r="W121" s="98">
        <v>1.6637000347281388</v>
      </c>
      <c r="DA121" s="63" t="s">
        <v>1895</v>
      </c>
    </row>
    <row r="122" spans="1:105" ht="12" customHeight="1" x14ac:dyDescent="0.25">
      <c r="A122" s="97" t="s">
        <v>123</v>
      </c>
      <c r="B122" s="98">
        <v>6.6742128423656448E-3</v>
      </c>
      <c r="C122" s="98">
        <v>7.6307901449529768E-3</v>
      </c>
      <c r="D122" s="98">
        <v>8.2693317027546058E-3</v>
      </c>
      <c r="E122" s="98">
        <v>7.9940753969540753E-3</v>
      </c>
      <c r="F122" s="98">
        <v>1.5818000754031638E-2</v>
      </c>
      <c r="G122" s="98">
        <v>1.4050045688894473E-2</v>
      </c>
      <c r="H122" s="98">
        <v>1.6954675956145034E-2</v>
      </c>
      <c r="I122" s="98">
        <v>1.2752528156440219E-2</v>
      </c>
      <c r="J122" s="98">
        <v>1.6400636261171893E-2</v>
      </c>
      <c r="K122" s="98">
        <v>1.8464453740379871E-2</v>
      </c>
      <c r="L122" s="98">
        <v>1.9121598557373616E-2</v>
      </c>
      <c r="M122" s="98">
        <v>2.2726036008594935E-2</v>
      </c>
      <c r="N122" s="98">
        <v>1.9822169413829818E-2</v>
      </c>
      <c r="O122" s="98">
        <v>1.6180543311729238E-2</v>
      </c>
      <c r="P122" s="98">
        <v>2.2683162107477773E-2</v>
      </c>
      <c r="Q122" s="98">
        <v>1.5724645450637065E-2</v>
      </c>
      <c r="R122" s="98">
        <v>2.6488745768789249E-2</v>
      </c>
      <c r="S122" s="98">
        <v>1.8544737380184549E-2</v>
      </c>
      <c r="T122" s="98">
        <v>3.3486618748121581E-2</v>
      </c>
      <c r="U122" s="98">
        <v>2.7937430945146384E-2</v>
      </c>
      <c r="V122" s="98">
        <v>3.0300048689279307E-2</v>
      </c>
      <c r="W122" s="98">
        <v>2.31798465266327E-2</v>
      </c>
      <c r="DA122" s="63" t="s">
        <v>1896</v>
      </c>
    </row>
    <row r="123" spans="1:105" ht="12" customHeight="1" x14ac:dyDescent="0.25">
      <c r="A123" s="100" t="s">
        <v>50</v>
      </c>
      <c r="B123" s="101">
        <v>2.9029508523712405E-3</v>
      </c>
      <c r="C123" s="101">
        <v>3.1554886796747194E-3</v>
      </c>
      <c r="D123" s="101">
        <v>3.5188045070082049E-3</v>
      </c>
      <c r="E123" s="101">
        <v>3.3918964035753517E-3</v>
      </c>
      <c r="F123" s="101">
        <v>7.2037104096005118E-3</v>
      </c>
      <c r="G123" s="101">
        <v>6.2863555590661454E-3</v>
      </c>
      <c r="H123" s="101">
        <v>7.5322488377376311E-3</v>
      </c>
      <c r="I123" s="101">
        <v>6.2686930904483741E-3</v>
      </c>
      <c r="J123" s="101">
        <v>7.3011843410444918E-3</v>
      </c>
      <c r="K123" s="101">
        <v>8.3235867407155523E-3</v>
      </c>
      <c r="L123" s="101">
        <v>8.5605050210061182E-3</v>
      </c>
      <c r="M123" s="101">
        <v>1.059565894074708E-2</v>
      </c>
      <c r="N123" s="101">
        <v>9.2938092288888385E-3</v>
      </c>
      <c r="O123" s="101">
        <v>7.9111157108765102E-3</v>
      </c>
      <c r="P123" s="101">
        <v>9.9299339482255122E-3</v>
      </c>
      <c r="Q123" s="101">
        <v>6.7460435510410992E-3</v>
      </c>
      <c r="R123" s="101">
        <v>1.1641700061036951E-2</v>
      </c>
      <c r="S123" s="101">
        <v>8.6035965266542235E-3</v>
      </c>
      <c r="T123" s="101">
        <v>1.4379991975284454E-2</v>
      </c>
      <c r="U123" s="101">
        <v>1.2115645682148251E-2</v>
      </c>
      <c r="V123" s="101">
        <v>1.245544895187185E-2</v>
      </c>
      <c r="W123" s="101">
        <v>1.050293230861785E-2</v>
      </c>
      <c r="DA123" s="131" t="s">
        <v>1897</v>
      </c>
    </row>
    <row r="124" spans="1:105" ht="12" customHeight="1" x14ac:dyDescent="0.25">
      <c r="A124" s="103" t="s">
        <v>52</v>
      </c>
      <c r="B124" s="104">
        <v>3.7712619899944043E-3</v>
      </c>
      <c r="C124" s="104">
        <v>4.4753014652782579E-3</v>
      </c>
      <c r="D124" s="104">
        <v>4.7505271957464E-3</v>
      </c>
      <c r="E124" s="104">
        <v>4.6021789933787232E-3</v>
      </c>
      <c r="F124" s="104">
        <v>8.6142903444311261E-3</v>
      </c>
      <c r="G124" s="104">
        <v>7.7636901298283271E-3</v>
      </c>
      <c r="H124" s="104">
        <v>9.4224271184074025E-3</v>
      </c>
      <c r="I124" s="104">
        <v>6.4838350659918451E-3</v>
      </c>
      <c r="J124" s="104">
        <v>9.0994519201274011E-3</v>
      </c>
      <c r="K124" s="104">
        <v>1.0140866999664318E-2</v>
      </c>
      <c r="L124" s="104">
        <v>1.0561093536367498E-2</v>
      </c>
      <c r="M124" s="104">
        <v>1.2130377067847855E-2</v>
      </c>
      <c r="N124" s="104">
        <v>1.0528360184940978E-2</v>
      </c>
      <c r="O124" s="104">
        <v>8.269427600852728E-3</v>
      </c>
      <c r="P124" s="104">
        <v>1.2753228159252261E-2</v>
      </c>
      <c r="Q124" s="104">
        <v>8.9786018995959647E-3</v>
      </c>
      <c r="R124" s="104">
        <v>1.4847045707752297E-2</v>
      </c>
      <c r="S124" s="104">
        <v>9.9411408535303274E-3</v>
      </c>
      <c r="T124" s="104">
        <v>1.9106626772837126E-2</v>
      </c>
      <c r="U124" s="104">
        <v>1.5821785262998132E-2</v>
      </c>
      <c r="V124" s="104">
        <v>1.7844599737407457E-2</v>
      </c>
      <c r="W124" s="104">
        <v>1.2676914218014848E-2</v>
      </c>
      <c r="DA124" s="132" t="s">
        <v>1898</v>
      </c>
    </row>
    <row r="125" spans="1:105" ht="12" customHeight="1" x14ac:dyDescent="0.25">
      <c r="A125" s="106" t="s">
        <v>122</v>
      </c>
      <c r="B125" s="101">
        <v>14.076462081330812</v>
      </c>
      <c r="C125" s="101">
        <v>14.086757353099893</v>
      </c>
      <c r="D125" s="101">
        <v>15.316443093673847</v>
      </c>
      <c r="E125" s="101">
        <v>15.101478877716225</v>
      </c>
      <c r="F125" s="101">
        <v>16.112812765275468</v>
      </c>
      <c r="G125" s="101">
        <v>15.81430675816746</v>
      </c>
      <c r="H125" s="101">
        <v>14.577800299019142</v>
      </c>
      <c r="I125" s="101">
        <v>14.784906406832343</v>
      </c>
      <c r="J125" s="101">
        <v>12.740569608827675</v>
      </c>
      <c r="K125" s="101">
        <v>11.205202550284948</v>
      </c>
      <c r="L125" s="101">
        <v>10.861233898795689</v>
      </c>
      <c r="M125" s="101">
        <v>10.110286141065492</v>
      </c>
      <c r="N125" s="101">
        <v>8.6756318445362108</v>
      </c>
      <c r="O125" s="101">
        <v>7.3651226063164179</v>
      </c>
      <c r="P125" s="101">
        <v>5.8544686112552791</v>
      </c>
      <c r="Q125" s="101">
        <v>5.1688119076787062</v>
      </c>
      <c r="R125" s="101">
        <v>4.5754281997205251</v>
      </c>
      <c r="S125" s="101">
        <v>4.6413114875673402</v>
      </c>
      <c r="T125" s="101">
        <v>4.2222160959859325</v>
      </c>
      <c r="U125" s="101">
        <v>3.4281197553608949</v>
      </c>
      <c r="V125" s="101">
        <v>2.9559016875201296</v>
      </c>
      <c r="W125" s="101">
        <v>2.6569333175507168</v>
      </c>
      <c r="DA125" s="131" t="s">
        <v>1899</v>
      </c>
    </row>
    <row r="126" spans="1:105" ht="12" customHeight="1" x14ac:dyDescent="0.25">
      <c r="A126" s="107" t="s">
        <v>121</v>
      </c>
      <c r="B126" s="104">
        <v>2.6327554354225109</v>
      </c>
      <c r="C126" s="104">
        <v>3.4055316303720176</v>
      </c>
      <c r="D126" s="104">
        <v>4.7786533585209519</v>
      </c>
      <c r="E126" s="104">
        <v>6.9769011171335809</v>
      </c>
      <c r="F126" s="104">
        <v>7.6153159967686843</v>
      </c>
      <c r="G126" s="104">
        <v>8.7209417924817618</v>
      </c>
      <c r="H126" s="104">
        <v>9.5443641921335161</v>
      </c>
      <c r="I126" s="104">
        <v>11.247748425574532</v>
      </c>
      <c r="J126" s="104">
        <v>10.435274520188628</v>
      </c>
      <c r="K126" s="104">
        <v>11.474660732079776</v>
      </c>
      <c r="L126" s="104">
        <v>11.460038413446327</v>
      </c>
      <c r="M126" s="104">
        <v>13.136084054144073</v>
      </c>
      <c r="N126" s="104">
        <v>12.860074048466547</v>
      </c>
      <c r="O126" s="104">
        <v>13.032065994179618</v>
      </c>
      <c r="P126" s="104">
        <v>11.761102192813382</v>
      </c>
      <c r="Q126" s="104">
        <v>12.312599379442959</v>
      </c>
      <c r="R126" s="104">
        <v>12.523304211502278</v>
      </c>
      <c r="S126" s="104">
        <v>13.545434555526445</v>
      </c>
      <c r="T126" s="104">
        <v>13.723191183816088</v>
      </c>
      <c r="U126" s="104">
        <v>12.162996087862926</v>
      </c>
      <c r="V126" s="104">
        <v>10.834249225695704</v>
      </c>
      <c r="W126" s="104">
        <v>11.190165892681378</v>
      </c>
      <c r="DA126" s="132" t="s">
        <v>1900</v>
      </c>
    </row>
    <row r="127" spans="1:105" ht="12" customHeight="1" x14ac:dyDescent="0.25">
      <c r="A127" s="108" t="s">
        <v>53</v>
      </c>
      <c r="B127" s="98">
        <v>1.1452458322048662</v>
      </c>
      <c r="C127" s="98">
        <v>1.4067448492467702</v>
      </c>
      <c r="D127" s="98">
        <v>2.0339667675720503</v>
      </c>
      <c r="E127" s="98">
        <v>2.967690798795716</v>
      </c>
      <c r="F127" s="98">
        <v>3.46223717571926</v>
      </c>
      <c r="G127" s="98">
        <v>3.8989900449888282</v>
      </c>
      <c r="H127" s="98">
        <v>4.2260568795209519</v>
      </c>
      <c r="I127" s="98">
        <v>5.5427859127974832</v>
      </c>
      <c r="J127" s="98">
        <v>4.6337318603927642</v>
      </c>
      <c r="K127" s="98">
        <v>5.1698220122077103</v>
      </c>
      <c r="L127" s="98">
        <v>5.1203408207466605</v>
      </c>
      <c r="M127" s="98">
        <v>6.1411164025762872</v>
      </c>
      <c r="N127" s="98">
        <v>6.0375145851291308</v>
      </c>
      <c r="O127" s="98">
        <v>6.4023672296621381</v>
      </c>
      <c r="P127" s="98">
        <v>5.0936120015342086</v>
      </c>
      <c r="Q127" s="98">
        <v>5.3112398641552829</v>
      </c>
      <c r="R127" s="98">
        <v>5.4760655601031614</v>
      </c>
      <c r="S127" s="98">
        <v>6.319413445522672</v>
      </c>
      <c r="T127" s="98">
        <v>5.8653762153913647</v>
      </c>
      <c r="U127" s="98">
        <v>5.2456449748163294</v>
      </c>
      <c r="V127" s="98">
        <v>4.3737159741992881</v>
      </c>
      <c r="W127" s="98">
        <v>5.0116743827464694</v>
      </c>
      <c r="DA127" s="63" t="s">
        <v>1901</v>
      </c>
    </row>
    <row r="128" spans="1:105" ht="12" customHeight="1" x14ac:dyDescent="0.25">
      <c r="A128" s="108" t="s">
        <v>52</v>
      </c>
      <c r="B128" s="98">
        <v>1.4875096032176445</v>
      </c>
      <c r="C128" s="98">
        <v>1.9987867811252473</v>
      </c>
      <c r="D128" s="98">
        <v>2.744686590948902</v>
      </c>
      <c r="E128" s="98">
        <v>4.0092103183378649</v>
      </c>
      <c r="F128" s="98">
        <v>4.1530788210494238</v>
      </c>
      <c r="G128" s="98">
        <v>4.8219517474929336</v>
      </c>
      <c r="H128" s="98">
        <v>5.3183073126125642</v>
      </c>
      <c r="I128" s="98">
        <v>5.7049625127770494</v>
      </c>
      <c r="J128" s="98">
        <v>5.8015426597958646</v>
      </c>
      <c r="K128" s="98">
        <v>6.304838719872067</v>
      </c>
      <c r="L128" s="98">
        <v>6.3396975926996673</v>
      </c>
      <c r="M128" s="98">
        <v>6.9949676515677854</v>
      </c>
      <c r="N128" s="98">
        <v>6.8225594633374165</v>
      </c>
      <c r="O128" s="98">
        <v>6.6296987645174799</v>
      </c>
      <c r="P128" s="98">
        <v>6.6674901912791738</v>
      </c>
      <c r="Q128" s="98">
        <v>7.0013595152876764</v>
      </c>
      <c r="R128" s="98">
        <v>7.0472386513991179</v>
      </c>
      <c r="S128" s="98">
        <v>7.2260211100037717</v>
      </c>
      <c r="T128" s="98">
        <v>7.8578149684247229</v>
      </c>
      <c r="U128" s="98">
        <v>6.9173511130465952</v>
      </c>
      <c r="V128" s="98">
        <v>6.4605332514964147</v>
      </c>
      <c r="W128" s="98">
        <v>6.1784915099349078</v>
      </c>
      <c r="DA128" s="63" t="s">
        <v>1902</v>
      </c>
    </row>
    <row r="129" spans="1:105" ht="12" customHeight="1" x14ac:dyDescent="0.25">
      <c r="A129" s="121" t="s">
        <v>54</v>
      </c>
      <c r="B129" s="122">
        <v>7.8437480233205346</v>
      </c>
      <c r="C129" s="122">
        <v>8.4020131359917123</v>
      </c>
      <c r="D129" s="122">
        <v>9.2213217364384619</v>
      </c>
      <c r="E129" s="122">
        <v>10.036942737608806</v>
      </c>
      <c r="F129" s="122">
        <v>10.833874282055636</v>
      </c>
      <c r="G129" s="122">
        <v>11.350532478334543</v>
      </c>
      <c r="H129" s="122">
        <v>11.035667727471441</v>
      </c>
      <c r="I129" s="122">
        <v>10.248190040389883</v>
      </c>
      <c r="J129" s="122">
        <v>9.3693169874638755</v>
      </c>
      <c r="K129" s="122">
        <v>9.0142761436609522</v>
      </c>
      <c r="L129" s="122">
        <v>8.9119764711552651</v>
      </c>
      <c r="M129" s="122">
        <v>7.9100243001128288</v>
      </c>
      <c r="N129" s="122">
        <v>7.7379642706902034</v>
      </c>
      <c r="O129" s="122">
        <v>7.4406856084300799</v>
      </c>
      <c r="P129" s="122">
        <v>6.8147823951039976</v>
      </c>
      <c r="Q129" s="122">
        <v>6.3185876208575698</v>
      </c>
      <c r="R129" s="122">
        <v>5.912600132533183</v>
      </c>
      <c r="S129" s="122">
        <v>6.254264687196617</v>
      </c>
      <c r="T129" s="122">
        <v>5.6546619055751295</v>
      </c>
      <c r="U129" s="122">
        <v>5.1341177924835044</v>
      </c>
      <c r="V129" s="122">
        <v>4.4747396474627834</v>
      </c>
      <c r="W129" s="122">
        <v>4.408947464411118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7.8437480233205346</v>
      </c>
      <c r="C131" s="33">
        <v>8.4020131359917123</v>
      </c>
      <c r="D131" s="33">
        <v>9.2213217364384619</v>
      </c>
      <c r="E131" s="33">
        <v>10.036942737608806</v>
      </c>
      <c r="F131" s="33">
        <v>10.833874282055636</v>
      </c>
      <c r="G131" s="33">
        <v>11.350532478334543</v>
      </c>
      <c r="H131" s="33">
        <v>11.035667727471441</v>
      </c>
      <c r="I131" s="33">
        <v>10.248190040389883</v>
      </c>
      <c r="J131" s="33">
        <v>9.3693169874638755</v>
      </c>
      <c r="K131" s="33">
        <v>9.0142761436609522</v>
      </c>
      <c r="L131" s="33">
        <v>8.9119764711552651</v>
      </c>
      <c r="M131" s="33">
        <v>7.9100243001128288</v>
      </c>
      <c r="N131" s="33">
        <v>7.7379642706902034</v>
      </c>
      <c r="O131" s="33">
        <v>7.4406856084300799</v>
      </c>
      <c r="P131" s="33">
        <v>6.8147823951039976</v>
      </c>
      <c r="Q131" s="33">
        <v>6.3185876208575698</v>
      </c>
      <c r="R131" s="33">
        <v>5.912600132533183</v>
      </c>
      <c r="S131" s="33">
        <v>6.254264687196617</v>
      </c>
      <c r="T131" s="33">
        <v>5.6546619055751295</v>
      </c>
      <c r="U131" s="33">
        <v>5.1341177924835044</v>
      </c>
      <c r="V131" s="33">
        <v>4.4747396474627834</v>
      </c>
      <c r="W131" s="33">
        <v>4.408947464411118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0.78794006341943024</v>
      </c>
      <c r="C133" s="154">
        <f t="shared" si="22"/>
        <v>0.79319433708597264</v>
      </c>
      <c r="D133" s="154">
        <f t="shared" si="22"/>
        <v>0.79905816843401944</v>
      </c>
      <c r="E133" s="154">
        <f t="shared" si="22"/>
        <v>0.81048089197886874</v>
      </c>
      <c r="F133" s="154">
        <f t="shared" si="22"/>
        <v>0.80910474812551425</v>
      </c>
      <c r="G133" s="154">
        <f t="shared" si="22"/>
        <v>0.81459234259514812</v>
      </c>
      <c r="H133" s="154">
        <f t="shared" si="22"/>
        <v>0.82210918673549804</v>
      </c>
      <c r="I133" s="154">
        <f t="shared" si="22"/>
        <v>0.82378249433044526</v>
      </c>
      <c r="J133" s="154">
        <f t="shared" si="22"/>
        <v>0.8274639399918593</v>
      </c>
      <c r="K133" s="154">
        <f t="shared" si="22"/>
        <v>0.83167091204148402</v>
      </c>
      <c r="L133" s="154">
        <f t="shared" si="22"/>
        <v>0.83603501072617292</v>
      </c>
      <c r="M133" s="154">
        <f t="shared" si="22"/>
        <v>0.84226820664756519</v>
      </c>
      <c r="N133" s="154">
        <f t="shared" si="22"/>
        <v>0.84802828116815843</v>
      </c>
      <c r="O133" s="154">
        <f t="shared" si="22"/>
        <v>0.85340867293371347</v>
      </c>
      <c r="P133" s="154">
        <f t="shared" si="22"/>
        <v>0.85811896859287273</v>
      </c>
      <c r="Q133" s="154">
        <f t="shared" si="22"/>
        <v>0.86273200190924249</v>
      </c>
      <c r="R133" s="154">
        <f t="shared" ref="R133:V133" si="23">IF(R115=0,"",R115/R97)</f>
        <v>0.8688919527840776</v>
      </c>
      <c r="S133" s="154">
        <f t="shared" si="23"/>
        <v>0.87747998928401161</v>
      </c>
      <c r="T133" s="154">
        <f t="shared" si="23"/>
        <v>0.88621139058607779</v>
      </c>
      <c r="U133" s="154">
        <f t="shared" si="23"/>
        <v>0.89485650284431528</v>
      </c>
      <c r="V133" s="154">
        <f t="shared" si="23"/>
        <v>0.9006165646606501</v>
      </c>
      <c r="W133" s="154">
        <f t="shared" ref="W133" si="24">IF(W115=0,"",W115/W97)</f>
        <v>0.90757959956744938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0.79056876372194629</v>
      </c>
      <c r="C134" s="155">
        <f t="shared" si="25"/>
        <v>0.79490032024594659</v>
      </c>
      <c r="D134" s="155">
        <f t="shared" si="25"/>
        <v>0.80034290000850783</v>
      </c>
      <c r="E134" s="155">
        <f t="shared" si="25"/>
        <v>0.8054585658536928</v>
      </c>
      <c r="F134" s="155">
        <f t="shared" si="25"/>
        <v>0.80998811670694582</v>
      </c>
      <c r="G134" s="155">
        <f t="shared" si="25"/>
        <v>0.81387267388885975</v>
      </c>
      <c r="H134" s="155">
        <f t="shared" si="25"/>
        <v>0.81688158964159296</v>
      </c>
      <c r="I134" s="155">
        <f t="shared" si="25"/>
        <v>0.81993108125215819</v>
      </c>
      <c r="J134" s="155">
        <f t="shared" si="25"/>
        <v>0.82264591157423517</v>
      </c>
      <c r="K134" s="155">
        <f t="shared" si="25"/>
        <v>0.82613290248155224</v>
      </c>
      <c r="L134" s="155">
        <f t="shared" si="25"/>
        <v>0.8301608288805391</v>
      </c>
      <c r="M134" s="155">
        <f t="shared" si="25"/>
        <v>0.83505611763964271</v>
      </c>
      <c r="N134" s="155">
        <f t="shared" si="25"/>
        <v>0.84093026072530708</v>
      </c>
      <c r="O134" s="155">
        <f t="shared" si="25"/>
        <v>0.84696523049173444</v>
      </c>
      <c r="P134" s="155">
        <f t="shared" si="25"/>
        <v>0.84832459559121476</v>
      </c>
      <c r="Q134" s="155">
        <f t="shared" si="25"/>
        <v>0.85110022403830188</v>
      </c>
      <c r="R134" s="155">
        <f t="shared" ref="R134:V134" si="26">IF(R116=0,"",R116/R98)</f>
        <v>0.85542684669659697</v>
      </c>
      <c r="S134" s="155">
        <f t="shared" si="26"/>
        <v>0.86280044165474357</v>
      </c>
      <c r="T134" s="155">
        <f t="shared" si="26"/>
        <v>0.86951794812544081</v>
      </c>
      <c r="U134" s="155">
        <f t="shared" si="26"/>
        <v>0.87426039511700016</v>
      </c>
      <c r="V134" s="155">
        <f t="shared" si="26"/>
        <v>0.87783959364120179</v>
      </c>
      <c r="W134" s="155">
        <f t="shared" ref="W134" si="27">IF(W116=0,"",W116/W98)</f>
        <v>0.88296925735255982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0.79056876372194629</v>
      </c>
      <c r="C135" s="156">
        <f t="shared" si="28"/>
        <v>0.79490032024594659</v>
      </c>
      <c r="D135" s="156">
        <f t="shared" si="28"/>
        <v>0.80034290000850783</v>
      </c>
      <c r="E135" s="156">
        <f t="shared" si="28"/>
        <v>0.8054585658536928</v>
      </c>
      <c r="F135" s="156">
        <f t="shared" si="28"/>
        <v>0.80998811670694582</v>
      </c>
      <c r="G135" s="156">
        <f t="shared" si="28"/>
        <v>0.81387267388885975</v>
      </c>
      <c r="H135" s="156">
        <f t="shared" si="28"/>
        <v>0.81688158964159296</v>
      </c>
      <c r="I135" s="156">
        <f t="shared" si="28"/>
        <v>0.81993108125215819</v>
      </c>
      <c r="J135" s="156">
        <f t="shared" si="28"/>
        <v>0.82264591157423517</v>
      </c>
      <c r="K135" s="156">
        <f t="shared" si="28"/>
        <v>0.82613290248155224</v>
      </c>
      <c r="L135" s="156">
        <f t="shared" si="28"/>
        <v>0.8301608288805391</v>
      </c>
      <c r="M135" s="156">
        <f t="shared" si="28"/>
        <v>0.83505611763964271</v>
      </c>
      <c r="N135" s="156">
        <f t="shared" si="28"/>
        <v>0.84093026072530708</v>
      </c>
      <c r="O135" s="156">
        <f t="shared" si="28"/>
        <v>0.84696523049173444</v>
      </c>
      <c r="P135" s="156">
        <f t="shared" si="28"/>
        <v>0.84832459559121476</v>
      </c>
      <c r="Q135" s="156">
        <f t="shared" si="28"/>
        <v>0.85110022403830188</v>
      </c>
      <c r="R135" s="156">
        <f t="shared" ref="R135:V135" si="29">IF(R117=0,"",R117/R99)</f>
        <v>0.85542684669659697</v>
      </c>
      <c r="S135" s="156">
        <f t="shared" si="29"/>
        <v>0.86280044165474357</v>
      </c>
      <c r="T135" s="156">
        <f t="shared" si="29"/>
        <v>0.86951794812544081</v>
      </c>
      <c r="U135" s="156">
        <f t="shared" si="29"/>
        <v>0.87426039511700016</v>
      </c>
      <c r="V135" s="156">
        <f t="shared" si="29"/>
        <v>0.87783959364120179</v>
      </c>
      <c r="W135" s="156">
        <f t="shared" ref="W135" si="30">IF(W117=0,"",W117/W99)</f>
        <v>0.88296925735255982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1.9246046147423326</v>
      </c>
      <c r="C136" s="155">
        <f t="shared" si="31"/>
        <v>1.9883180688179518</v>
      </c>
      <c r="D136" s="155">
        <f t="shared" si="31"/>
        <v>2.0681481442386214</v>
      </c>
      <c r="E136" s="155">
        <f t="shared" si="31"/>
        <v>2.1771663265631669</v>
      </c>
      <c r="F136" s="155">
        <f t="shared" si="31"/>
        <v>2.3096102600918087</v>
      </c>
      <c r="G136" s="155">
        <f t="shared" si="31"/>
        <v>2.4514132666059494</v>
      </c>
      <c r="H136" s="155">
        <f t="shared" si="31"/>
        <v>2.6118929593609268</v>
      </c>
      <c r="I136" s="155">
        <f t="shared" si="31"/>
        <v>2.7105440343369667</v>
      </c>
      <c r="J136" s="155">
        <f t="shared" si="31"/>
        <v>2.7582798955942827</v>
      </c>
      <c r="K136" s="155">
        <f t="shared" si="31"/>
        <v>2.8247799134493632</v>
      </c>
      <c r="L136" s="155">
        <f t="shared" si="31"/>
        <v>2.9009964234732863</v>
      </c>
      <c r="M136" s="155">
        <f t="shared" si="31"/>
        <v>3.0010296789142306</v>
      </c>
      <c r="N136" s="155">
        <f t="shared" si="31"/>
        <v>3.1236361714382914</v>
      </c>
      <c r="O136" s="155">
        <f t="shared" si="31"/>
        <v>3.2683058296279972</v>
      </c>
      <c r="P136" s="155">
        <f t="shared" si="31"/>
        <v>3.3950163139418281</v>
      </c>
      <c r="Q136" s="155">
        <f t="shared" si="31"/>
        <v>3.5186081588539064</v>
      </c>
      <c r="R136" s="155">
        <f t="shared" ref="R136:V136" si="32">IF(R118=0,"",R118/R100)</f>
        <v>3.626117111768739</v>
      </c>
      <c r="S136" s="155">
        <f t="shared" si="32"/>
        <v>3.7451309056678785</v>
      </c>
      <c r="T136" s="155">
        <f t="shared" si="32"/>
        <v>3.8614320565702585</v>
      </c>
      <c r="U136" s="155">
        <f t="shared" si="32"/>
        <v>3.9714491267772165</v>
      </c>
      <c r="V136" s="155">
        <f t="shared" si="32"/>
        <v>4.0626223324513058</v>
      </c>
      <c r="W136" s="155">
        <f t="shared" ref="W136" si="33">IF(W118=0,"",W118/W100)</f>
        <v>4.134225891551484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1.9246046147423326</v>
      </c>
      <c r="C137" s="156">
        <f t="shared" si="34"/>
        <v>1.9883180688179518</v>
      </c>
      <c r="D137" s="156">
        <f t="shared" si="34"/>
        <v>2.0681481442386214</v>
      </c>
      <c r="E137" s="156">
        <f t="shared" si="34"/>
        <v>2.1771663265631669</v>
      </c>
      <c r="F137" s="156">
        <f t="shared" si="34"/>
        <v>2.3096102600918087</v>
      </c>
      <c r="G137" s="156">
        <f t="shared" si="34"/>
        <v>2.4514132666059494</v>
      </c>
      <c r="H137" s="156">
        <f t="shared" si="34"/>
        <v>2.6118929593609268</v>
      </c>
      <c r="I137" s="156">
        <f t="shared" si="34"/>
        <v>2.7105440343369667</v>
      </c>
      <c r="J137" s="156">
        <f t="shared" si="34"/>
        <v>2.7582798955942827</v>
      </c>
      <c r="K137" s="156">
        <f t="shared" si="34"/>
        <v>2.8247799134493632</v>
      </c>
      <c r="L137" s="156">
        <f t="shared" si="34"/>
        <v>2.9009964234732863</v>
      </c>
      <c r="M137" s="156">
        <f t="shared" si="34"/>
        <v>3.0010296789142306</v>
      </c>
      <c r="N137" s="156">
        <f t="shared" si="34"/>
        <v>3.1236361714382914</v>
      </c>
      <c r="O137" s="156">
        <f t="shared" si="34"/>
        <v>3.2683058296279972</v>
      </c>
      <c r="P137" s="156">
        <f t="shared" si="34"/>
        <v>3.3950163139418281</v>
      </c>
      <c r="Q137" s="156">
        <f t="shared" si="34"/>
        <v>3.5186081588539064</v>
      </c>
      <c r="R137" s="156">
        <f t="shared" ref="R137:V137" si="35">IF(R119=0,"",R119/R101)</f>
        <v>3.626117111768739</v>
      </c>
      <c r="S137" s="156">
        <f t="shared" si="35"/>
        <v>3.7451309056678785</v>
      </c>
      <c r="T137" s="156">
        <f t="shared" si="35"/>
        <v>3.8614320565702585</v>
      </c>
      <c r="U137" s="156">
        <f t="shared" si="35"/>
        <v>3.9714491267772165</v>
      </c>
      <c r="V137" s="156">
        <f t="shared" si="35"/>
        <v>4.0626223324513058</v>
      </c>
      <c r="W137" s="156">
        <f t="shared" ref="W137" si="36">IF(W119=0,"",W119/W101)</f>
        <v>4.134225891551484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0.74726277981838052</v>
      </c>
      <c r="C138" s="155">
        <f t="shared" si="37"/>
        <v>0.75690254824214953</v>
      </c>
      <c r="D138" s="155">
        <f t="shared" si="37"/>
        <v>0.76800159305579296</v>
      </c>
      <c r="E138" s="155">
        <f t="shared" si="37"/>
        <v>0.78292783038932323</v>
      </c>
      <c r="F138" s="155">
        <f t="shared" si="37"/>
        <v>0.78239598718147552</v>
      </c>
      <c r="G138" s="155">
        <f t="shared" si="37"/>
        <v>0.7927328697871775</v>
      </c>
      <c r="H138" s="155">
        <f t="shared" si="37"/>
        <v>0.8008481896209072</v>
      </c>
      <c r="I138" s="155">
        <f t="shared" si="37"/>
        <v>0.80685106708701682</v>
      </c>
      <c r="J138" s="155">
        <f t="shared" si="37"/>
        <v>0.81031111017168733</v>
      </c>
      <c r="K138" s="155">
        <f t="shared" si="37"/>
        <v>0.81649588545324514</v>
      </c>
      <c r="L138" s="155">
        <f t="shared" si="37"/>
        <v>0.81874938868533464</v>
      </c>
      <c r="M138" s="155">
        <f t="shared" si="37"/>
        <v>0.82362553060794252</v>
      </c>
      <c r="N138" s="155">
        <f t="shared" si="37"/>
        <v>0.83055469257219239</v>
      </c>
      <c r="O138" s="155">
        <f t="shared" si="37"/>
        <v>0.83661474611718967</v>
      </c>
      <c r="P138" s="155">
        <f t="shared" si="37"/>
        <v>0.84562318825998128</v>
      </c>
      <c r="Q138" s="155">
        <f t="shared" si="37"/>
        <v>0.85591270689289245</v>
      </c>
      <c r="R138" s="155">
        <f t="shared" ref="R138:V138" si="38">IF(R120=0,"",R120/R102)</f>
        <v>0.86026975818533191</v>
      </c>
      <c r="S138" s="155">
        <f t="shared" si="38"/>
        <v>0.8695299478330708</v>
      </c>
      <c r="T138" s="155">
        <f t="shared" si="38"/>
        <v>0.88056867603268429</v>
      </c>
      <c r="U138" s="155">
        <f t="shared" si="38"/>
        <v>0.88903839211626368</v>
      </c>
      <c r="V138" s="155">
        <f t="shared" si="38"/>
        <v>0.89799095430819886</v>
      </c>
      <c r="W138" s="155">
        <f t="shared" ref="W138" si="39">IF(W120=0,"",W120/W102)</f>
        <v>0.90204310312070557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0.66927124381602909</v>
      </c>
      <c r="C139" s="156">
        <f t="shared" si="40"/>
        <v>0.67216067832431026</v>
      </c>
      <c r="D139" s="156">
        <f t="shared" si="40"/>
        <v>0.67456101779192579</v>
      </c>
      <c r="E139" s="156">
        <f t="shared" si="40"/>
        <v>0.67876702282755208</v>
      </c>
      <c r="F139" s="156">
        <f t="shared" si="40"/>
        <v>0.68355080827014691</v>
      </c>
      <c r="G139" s="156">
        <f t="shared" si="40"/>
        <v>0.68854370557424771</v>
      </c>
      <c r="H139" s="156">
        <f t="shared" si="40"/>
        <v>0.69399294322150296</v>
      </c>
      <c r="I139" s="156">
        <f t="shared" si="40"/>
        <v>0.69689988216853782</v>
      </c>
      <c r="J139" s="156">
        <f t="shared" si="40"/>
        <v>0.69795871582086477</v>
      </c>
      <c r="K139" s="156">
        <f t="shared" si="40"/>
        <v>0.70039008721070262</v>
      </c>
      <c r="L139" s="156">
        <f t="shared" si="40"/>
        <v>0.70322910423505003</v>
      </c>
      <c r="M139" s="156">
        <f t="shared" si="40"/>
        <v>0.70775907283566541</v>
      </c>
      <c r="N139" s="156">
        <f t="shared" si="40"/>
        <v>0.71358798132066958</v>
      </c>
      <c r="O139" s="156">
        <f t="shared" si="40"/>
        <v>0.7224486718296611</v>
      </c>
      <c r="P139" s="156">
        <f t="shared" si="40"/>
        <v>0.73151348303273656</v>
      </c>
      <c r="Q139" s="156">
        <f t="shared" si="40"/>
        <v>0.74480467365335479</v>
      </c>
      <c r="R139" s="156">
        <f t="shared" ref="R139:V139" si="41">IF(R121=0,"",R121/R103)</f>
        <v>0.75777862637742566</v>
      </c>
      <c r="S139" s="156">
        <f t="shared" si="41"/>
        <v>0.7772510906776533</v>
      </c>
      <c r="T139" s="156">
        <f t="shared" si="41"/>
        <v>0.80005322768917042</v>
      </c>
      <c r="U139" s="156">
        <f t="shared" si="41"/>
        <v>0.8161766697925501</v>
      </c>
      <c r="V139" s="156">
        <f t="shared" si="41"/>
        <v>0.82896822721065067</v>
      </c>
      <c r="W139" s="156">
        <f t="shared" ref="W139" si="42">IF(W121=0,"",W121/W103)</f>
        <v>0.84058543852939716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0.82308853615189004</v>
      </c>
      <c r="C140" s="156">
        <f t="shared" si="43"/>
        <v>0.83435476649991902</v>
      </c>
      <c r="D140" s="156">
        <f t="shared" si="43"/>
        <v>0.83289998086504702</v>
      </c>
      <c r="E140" s="156">
        <f t="shared" si="43"/>
        <v>0.83627718213500468</v>
      </c>
      <c r="F140" s="156">
        <f t="shared" si="43"/>
        <v>0.8300628234025631</v>
      </c>
      <c r="G140" s="156">
        <f t="shared" si="43"/>
        <v>0.83414267462138558</v>
      </c>
      <c r="H140" s="156">
        <f t="shared" si="43"/>
        <v>0.83725157699072217</v>
      </c>
      <c r="I140" s="156">
        <f t="shared" si="43"/>
        <v>0.82369016854187005</v>
      </c>
      <c r="J140" s="156">
        <f t="shared" si="43"/>
        <v>0.83919373139640785</v>
      </c>
      <c r="K140" s="156">
        <f t="shared" si="43"/>
        <v>0.83938457351936213</v>
      </c>
      <c r="L140" s="156">
        <f t="shared" si="43"/>
        <v>0.84189413851752326</v>
      </c>
      <c r="M140" s="156">
        <f t="shared" si="43"/>
        <v>0.83969523517402878</v>
      </c>
      <c r="N140" s="156">
        <f t="shared" si="43"/>
        <v>0.84160462164421046</v>
      </c>
      <c r="O140" s="156">
        <f t="shared" si="43"/>
        <v>0.83794330922830951</v>
      </c>
      <c r="P140" s="156">
        <f t="shared" si="43"/>
        <v>0.86516564450556643</v>
      </c>
      <c r="Q140" s="156">
        <f t="shared" si="43"/>
        <v>0.86998741372217758</v>
      </c>
      <c r="R140" s="156">
        <f t="shared" ref="R140:V140" si="44">IF(R122=0,"",R122/R104)</f>
        <v>0.88567178844769268</v>
      </c>
      <c r="S140" s="156">
        <f t="shared" si="44"/>
        <v>0.88581140996837393</v>
      </c>
      <c r="T140" s="156">
        <f t="shared" si="44"/>
        <v>0.9083441198476675</v>
      </c>
      <c r="U140" s="156">
        <f t="shared" si="44"/>
        <v>0.91386488970411495</v>
      </c>
      <c r="V140" s="156">
        <f t="shared" si="44"/>
        <v>0.92294861147072194</v>
      </c>
      <c r="W140" s="156">
        <f t="shared" ref="W140" si="45">IF(W122=0,"",W122/W104)</f>
        <v>0.91879963535322817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0.66927124381602909</v>
      </c>
      <c r="C141" s="157">
        <f t="shared" si="46"/>
        <v>0.67563034301355973</v>
      </c>
      <c r="D141" s="157">
        <f t="shared" si="46"/>
        <v>0.67959008093279805</v>
      </c>
      <c r="E141" s="157">
        <f t="shared" si="46"/>
        <v>0.68427185328524742</v>
      </c>
      <c r="F141" s="157">
        <f t="shared" si="46"/>
        <v>0.68987184167373505</v>
      </c>
      <c r="G141" s="157">
        <f t="shared" si="46"/>
        <v>0.69232945459357986</v>
      </c>
      <c r="H141" s="157">
        <f t="shared" si="46"/>
        <v>0.69562897203065677</v>
      </c>
      <c r="I141" s="157">
        <f t="shared" si="46"/>
        <v>0.69664874772589136</v>
      </c>
      <c r="J141" s="157">
        <f t="shared" si="46"/>
        <v>0.69908777390873156</v>
      </c>
      <c r="K141" s="157">
        <f t="shared" si="46"/>
        <v>0.70201296983440598</v>
      </c>
      <c r="L141" s="157">
        <f t="shared" si="46"/>
        <v>0.70448139735766335</v>
      </c>
      <c r="M141" s="157">
        <f t="shared" si="46"/>
        <v>0.70948731629733852</v>
      </c>
      <c r="N141" s="157">
        <f t="shared" si="46"/>
        <v>0.71356533895716179</v>
      </c>
      <c r="O141" s="157">
        <f t="shared" si="46"/>
        <v>0.71656041426157679</v>
      </c>
      <c r="P141" s="157">
        <f t="shared" si="46"/>
        <v>0.73745932095279931</v>
      </c>
      <c r="Q141" s="157">
        <f t="shared" si="46"/>
        <v>0.74165234508994105</v>
      </c>
      <c r="R141" s="157">
        <f t="shared" ref="R141:V141" si="47">IF(R123=0,"",R123/R105)</f>
        <v>0.77296798872914796</v>
      </c>
      <c r="S141" s="157">
        <f t="shared" si="47"/>
        <v>0.78255988308495295</v>
      </c>
      <c r="T141" s="157">
        <f t="shared" si="47"/>
        <v>0.80973266462099125</v>
      </c>
      <c r="U141" s="157">
        <f t="shared" si="47"/>
        <v>0.82146370956668535</v>
      </c>
      <c r="V141" s="157">
        <f t="shared" si="47"/>
        <v>0.83119354462025241</v>
      </c>
      <c r="W141" s="157">
        <f t="shared" ref="W141" si="48">IF(W123=0,"",W123/W105)</f>
        <v>0.83678783899958531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0.74980418038628749</v>
      </c>
      <c r="C143" s="157">
        <f t="shared" si="52"/>
        <v>0.7537470294578974</v>
      </c>
      <c r="D143" s="157">
        <f t="shared" si="52"/>
        <v>0.75864642408525329</v>
      </c>
      <c r="E143" s="157">
        <f t="shared" si="52"/>
        <v>0.76238488115359782</v>
      </c>
      <c r="F143" s="157">
        <f t="shared" si="52"/>
        <v>0.76759213936534743</v>
      </c>
      <c r="G143" s="157">
        <f t="shared" si="52"/>
        <v>0.77218108635881144</v>
      </c>
      <c r="H143" s="157">
        <f t="shared" si="52"/>
        <v>0.77711319281906654</v>
      </c>
      <c r="I143" s="157">
        <f t="shared" si="52"/>
        <v>0.7795300118175299</v>
      </c>
      <c r="J143" s="157">
        <f t="shared" si="52"/>
        <v>0.78018617384288502</v>
      </c>
      <c r="K143" s="157">
        <f t="shared" si="52"/>
        <v>0.78114355984558059</v>
      </c>
      <c r="L143" s="157">
        <f t="shared" si="52"/>
        <v>0.78304338577081656</v>
      </c>
      <c r="M143" s="157">
        <f t="shared" si="52"/>
        <v>0.78463274667386784</v>
      </c>
      <c r="N143" s="157">
        <f t="shared" si="52"/>
        <v>0.78799025418397428</v>
      </c>
      <c r="O143" s="157">
        <f t="shared" si="52"/>
        <v>0.79112939823138151</v>
      </c>
      <c r="P143" s="157">
        <f t="shared" si="52"/>
        <v>0.79271336658362135</v>
      </c>
      <c r="Q143" s="157">
        <f t="shared" si="52"/>
        <v>0.79452493315226369</v>
      </c>
      <c r="R143" s="157">
        <f t="shared" ref="R143:V143" si="53">IF(R125=0,"",R125/R107)</f>
        <v>0.79970275694902937</v>
      </c>
      <c r="S143" s="157">
        <f t="shared" si="53"/>
        <v>0.81028845094548141</v>
      </c>
      <c r="T143" s="157">
        <f t="shared" si="53"/>
        <v>0.82286699898657789</v>
      </c>
      <c r="U143" s="157">
        <f t="shared" si="53"/>
        <v>0.83211534883713756</v>
      </c>
      <c r="V143" s="157">
        <f t="shared" si="53"/>
        <v>0.84418701309110356</v>
      </c>
      <c r="W143" s="157">
        <f t="shared" ref="W143" si="54">IF(W125=0,"",W125/W107)</f>
        <v>0.84852811023837049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0.87324719145901075</v>
      </c>
      <c r="C144" s="158">
        <f t="shared" si="55"/>
        <v>0.88389012741544537</v>
      </c>
      <c r="D144" s="158">
        <f t="shared" si="55"/>
        <v>0.88483838806019588</v>
      </c>
      <c r="E144" s="158">
        <f t="shared" si="55"/>
        <v>0.88805996123044384</v>
      </c>
      <c r="F144" s="158">
        <f t="shared" si="55"/>
        <v>0.88266215764483658</v>
      </c>
      <c r="G144" s="158">
        <f t="shared" si="55"/>
        <v>0.88589926233499439</v>
      </c>
      <c r="H144" s="158">
        <f t="shared" si="55"/>
        <v>0.88820600200571886</v>
      </c>
      <c r="I144" s="158">
        <f t="shared" si="55"/>
        <v>0.87795615509784419</v>
      </c>
      <c r="J144" s="158">
        <f t="shared" si="55"/>
        <v>0.88916299273632604</v>
      </c>
      <c r="K144" s="158">
        <f t="shared" si="55"/>
        <v>0.88868739109885397</v>
      </c>
      <c r="L144" s="158">
        <f t="shared" si="55"/>
        <v>0.89032849036764561</v>
      </c>
      <c r="M144" s="158">
        <f t="shared" si="55"/>
        <v>0.88724516936709608</v>
      </c>
      <c r="N144" s="158">
        <f t="shared" si="55"/>
        <v>0.88824204941551443</v>
      </c>
      <c r="O144" s="158">
        <f t="shared" si="55"/>
        <v>0.88605568790336675</v>
      </c>
      <c r="P144" s="158">
        <f t="shared" si="55"/>
        <v>0.9000760199759632</v>
      </c>
      <c r="Q144" s="158">
        <f t="shared" si="55"/>
        <v>0.90360845061487782</v>
      </c>
      <c r="R144" s="158">
        <f t="shared" ref="R144:V144" si="56">IF(R126=0,"",R126/R108)</f>
        <v>0.90629521195925378</v>
      </c>
      <c r="S144" s="158">
        <f t="shared" si="56"/>
        <v>0.90581764729672354</v>
      </c>
      <c r="T144" s="158">
        <f t="shared" si="56"/>
        <v>0.91714045320770232</v>
      </c>
      <c r="U144" s="158">
        <f t="shared" si="56"/>
        <v>0.92081829116511626</v>
      </c>
      <c r="V144" s="158">
        <f t="shared" si="56"/>
        <v>0.9287423347871776</v>
      </c>
      <c r="W144" s="158">
        <f t="shared" ref="W144" si="57">IF(W126=0,"",W126/W108)</f>
        <v>0.9259386506537105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0.74980418038628738</v>
      </c>
      <c r="C145" s="156">
        <f t="shared" si="58"/>
        <v>0.75871972256978715</v>
      </c>
      <c r="D145" s="156">
        <f t="shared" si="58"/>
        <v>0.76582728551713686</v>
      </c>
      <c r="E145" s="156">
        <f t="shared" si="58"/>
        <v>0.77140386183443244</v>
      </c>
      <c r="F145" s="156">
        <f t="shared" si="58"/>
        <v>0.77375532947391279</v>
      </c>
      <c r="G145" s="156">
        <f t="shared" si="58"/>
        <v>0.7763483894387414</v>
      </c>
      <c r="H145" s="156">
        <f t="shared" si="58"/>
        <v>0.77865825042771775</v>
      </c>
      <c r="I145" s="156">
        <f t="shared" si="58"/>
        <v>0.77997926920082727</v>
      </c>
      <c r="J145" s="156">
        <f t="shared" si="58"/>
        <v>0.78080959741057931</v>
      </c>
      <c r="K145" s="156">
        <f t="shared" si="58"/>
        <v>0.78246680912309774</v>
      </c>
      <c r="L145" s="156">
        <f t="shared" si="58"/>
        <v>0.78388570316128026</v>
      </c>
      <c r="M145" s="156">
        <f t="shared" si="58"/>
        <v>0.78626368392534041</v>
      </c>
      <c r="N145" s="156">
        <f t="shared" si="58"/>
        <v>0.78864446094136942</v>
      </c>
      <c r="O145" s="156">
        <f t="shared" si="58"/>
        <v>0.79254335444853508</v>
      </c>
      <c r="P145" s="156">
        <f t="shared" si="58"/>
        <v>0.79596425390414371</v>
      </c>
      <c r="Q145" s="156">
        <f t="shared" si="58"/>
        <v>0.80173598830236359</v>
      </c>
      <c r="R145" s="156">
        <f t="shared" ref="R145:V145" si="59">IF(R127=0,"",R127/R109)</f>
        <v>0.80876594127470325</v>
      </c>
      <c r="S145" s="156">
        <f t="shared" si="59"/>
        <v>0.81775070489685953</v>
      </c>
      <c r="T145" s="156">
        <f t="shared" si="59"/>
        <v>0.82550411615307084</v>
      </c>
      <c r="U145" s="156">
        <f t="shared" si="59"/>
        <v>0.83376059648109224</v>
      </c>
      <c r="V145" s="156">
        <f t="shared" si="59"/>
        <v>0.8402956621831954</v>
      </c>
      <c r="W145" s="156">
        <f t="shared" ref="W145" si="60">IF(W127=0,"",W127/W109)</f>
        <v>0.84846971756135148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0.76110032566495722</v>
      </c>
      <c r="C147" s="155">
        <f t="shared" si="64"/>
        <v>0.76369138468489217</v>
      </c>
      <c r="D147" s="155">
        <f t="shared" si="64"/>
        <v>0.76674777304659048</v>
      </c>
      <c r="E147" s="155">
        <f t="shared" si="64"/>
        <v>0.76971351182605074</v>
      </c>
      <c r="F147" s="155">
        <f t="shared" si="64"/>
        <v>0.77254458735463671</v>
      </c>
      <c r="G147" s="155">
        <f t="shared" si="64"/>
        <v>0.77533887758631259</v>
      </c>
      <c r="H147" s="155">
        <f t="shared" si="64"/>
        <v>0.77822579525311797</v>
      </c>
      <c r="I147" s="155">
        <f t="shared" si="64"/>
        <v>0.77980868620440169</v>
      </c>
      <c r="J147" s="155">
        <f t="shared" si="64"/>
        <v>0.78065205078221622</v>
      </c>
      <c r="K147" s="155">
        <f t="shared" si="64"/>
        <v>0.78216744761009582</v>
      </c>
      <c r="L147" s="155">
        <f t="shared" si="64"/>
        <v>0.78394794335812312</v>
      </c>
      <c r="M147" s="155">
        <f t="shared" si="64"/>
        <v>0.78597349496705282</v>
      </c>
      <c r="N147" s="155">
        <f t="shared" si="64"/>
        <v>0.78830263214492557</v>
      </c>
      <c r="O147" s="155">
        <f t="shared" si="64"/>
        <v>0.79090263543557449</v>
      </c>
      <c r="P147" s="155">
        <f t="shared" si="64"/>
        <v>0.79278154050683902</v>
      </c>
      <c r="Q147" s="155">
        <f t="shared" si="64"/>
        <v>0.79584940811730209</v>
      </c>
      <c r="R147" s="155">
        <f t="shared" ref="R147:V147" si="65">IF(R129=0,"",R129/R111)</f>
        <v>0.80068188163877607</v>
      </c>
      <c r="S147" s="155">
        <f t="shared" si="65"/>
        <v>0.80883659670122476</v>
      </c>
      <c r="T147" s="155">
        <f t="shared" si="65"/>
        <v>0.8178588030046684</v>
      </c>
      <c r="U147" s="155">
        <f t="shared" si="65"/>
        <v>0.82673879079470036</v>
      </c>
      <c r="V147" s="155">
        <f t="shared" si="65"/>
        <v>0.83548609657178896</v>
      </c>
      <c r="W147" s="155">
        <f t="shared" ref="W147" si="66">IF(W129=0,"",W129/W111)</f>
        <v>0.84544863553151373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0.76110032566495722</v>
      </c>
      <c r="C149" s="159">
        <f t="shared" si="70"/>
        <v>0.76369138468489217</v>
      </c>
      <c r="D149" s="159">
        <f t="shared" si="70"/>
        <v>0.76674777304659048</v>
      </c>
      <c r="E149" s="159">
        <f t="shared" si="70"/>
        <v>0.76971351182605074</v>
      </c>
      <c r="F149" s="159">
        <f t="shared" si="70"/>
        <v>0.77254458735463671</v>
      </c>
      <c r="G149" s="159">
        <f t="shared" si="70"/>
        <v>0.77533887758631259</v>
      </c>
      <c r="H149" s="159">
        <f t="shared" si="70"/>
        <v>0.77822579525311797</v>
      </c>
      <c r="I149" s="159">
        <f t="shared" si="70"/>
        <v>0.77980868620440169</v>
      </c>
      <c r="J149" s="159">
        <f t="shared" si="70"/>
        <v>0.78065205078221622</v>
      </c>
      <c r="K149" s="159">
        <f t="shared" si="70"/>
        <v>0.78216744761009582</v>
      </c>
      <c r="L149" s="159">
        <f t="shared" si="70"/>
        <v>0.78394794335812312</v>
      </c>
      <c r="M149" s="159">
        <f t="shared" si="70"/>
        <v>0.78597349496705282</v>
      </c>
      <c r="N149" s="159">
        <f t="shared" si="70"/>
        <v>0.78830263214492557</v>
      </c>
      <c r="O149" s="159">
        <f t="shared" si="70"/>
        <v>0.79090263543557449</v>
      </c>
      <c r="P149" s="159">
        <f t="shared" si="70"/>
        <v>0.79278154050683902</v>
      </c>
      <c r="Q149" s="159">
        <f t="shared" si="70"/>
        <v>0.79584940811730209</v>
      </c>
      <c r="R149" s="159">
        <f t="shared" ref="R149:V149" si="71">IF(R131=0,"",R131/R113)</f>
        <v>0.80068188163877607</v>
      </c>
      <c r="S149" s="159">
        <f t="shared" si="71"/>
        <v>0.80883659670122476</v>
      </c>
      <c r="T149" s="159">
        <f t="shared" si="71"/>
        <v>0.8178588030046684</v>
      </c>
      <c r="U149" s="159">
        <f t="shared" si="71"/>
        <v>0.82673879079470036</v>
      </c>
      <c r="V149" s="159">
        <f t="shared" si="71"/>
        <v>0.83548609657178896</v>
      </c>
      <c r="W149" s="159">
        <f t="shared" ref="W149" si="72">IF(W131=0,"",W131/W113)</f>
        <v>0.84544863553151373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14.51475754641651</v>
      </c>
      <c r="C151" s="117">
        <f t="shared" si="73"/>
        <v>13.449112007844487</v>
      </c>
      <c r="D151" s="117">
        <f t="shared" si="73"/>
        <v>12.531935429369609</v>
      </c>
      <c r="E151" s="117">
        <f t="shared" si="73"/>
        <v>10.654170540018553</v>
      </c>
      <c r="F151" s="117">
        <f t="shared" si="73"/>
        <v>14.867111895797999</v>
      </c>
      <c r="G151" s="117">
        <f t="shared" si="73"/>
        <v>12.624680611416874</v>
      </c>
      <c r="H151" s="117">
        <f t="shared" si="73"/>
        <v>12.247423529740923</v>
      </c>
      <c r="I151" s="117">
        <f t="shared" si="73"/>
        <v>9.4672559547652142</v>
      </c>
      <c r="J151" s="117">
        <f t="shared" si="73"/>
        <v>10.233438350214511</v>
      </c>
      <c r="K151" s="117">
        <f t="shared" si="73"/>
        <v>9.7135815666304097</v>
      </c>
      <c r="L151" s="117">
        <f t="shared" si="73"/>
        <v>9.7883544095278268</v>
      </c>
      <c r="M151" s="117">
        <f t="shared" si="73"/>
        <v>10.070004088493441</v>
      </c>
      <c r="N151" s="117">
        <f t="shared" si="73"/>
        <v>8.3199980560820013</v>
      </c>
      <c r="O151" s="117">
        <f t="shared" si="73"/>
        <v>7.0580982763849613</v>
      </c>
      <c r="P151" s="117">
        <f t="shared" si="73"/>
        <v>7.4738142118107476</v>
      </c>
      <c r="Q151" s="117">
        <f t="shared" si="73"/>
        <v>5.9873725519434817</v>
      </c>
      <c r="R151" s="117">
        <f t="shared" ref="R151:V151" si="74">R152+R154+R156+R165</f>
        <v>7.5205825117176781</v>
      </c>
      <c r="S151" s="117">
        <f t="shared" si="74"/>
        <v>5.8592930052964043</v>
      </c>
      <c r="T151" s="117">
        <f t="shared" si="74"/>
        <v>8.3212730284698928</v>
      </c>
      <c r="U151" s="117">
        <f t="shared" si="74"/>
        <v>6.7840561257288918</v>
      </c>
      <c r="V151" s="117">
        <f t="shared" si="74"/>
        <v>6.5906670880837677</v>
      </c>
      <c r="W151" s="117">
        <f t="shared" ref="W151" si="75">W152+W154+W156+W165</f>
        <v>5.2619920061689518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14.51475754641651</v>
      </c>
      <c r="C156" s="122">
        <v>13.449112007844487</v>
      </c>
      <c r="D156" s="122">
        <v>12.531935429369609</v>
      </c>
      <c r="E156" s="122">
        <v>10.654170540018553</v>
      </c>
      <c r="F156" s="122">
        <v>14.867111895797999</v>
      </c>
      <c r="G156" s="122">
        <v>12.624680611416874</v>
      </c>
      <c r="H156" s="122">
        <v>12.247423529740923</v>
      </c>
      <c r="I156" s="122">
        <v>9.4672559547652142</v>
      </c>
      <c r="J156" s="122">
        <v>10.233438350214511</v>
      </c>
      <c r="K156" s="122">
        <v>9.7135815666304097</v>
      </c>
      <c r="L156" s="122">
        <v>9.7883544095278268</v>
      </c>
      <c r="M156" s="122">
        <v>10.070004088493441</v>
      </c>
      <c r="N156" s="122">
        <v>8.3199980560820013</v>
      </c>
      <c r="O156" s="122">
        <v>7.0580982763849613</v>
      </c>
      <c r="P156" s="122">
        <v>7.4738142118107476</v>
      </c>
      <c r="Q156" s="122">
        <v>5.9873725519434817</v>
      </c>
      <c r="R156" s="122">
        <v>7.5205825117176781</v>
      </c>
      <c r="S156" s="122">
        <v>5.8592930052964043</v>
      </c>
      <c r="T156" s="122">
        <v>8.3212730284698928</v>
      </c>
      <c r="U156" s="122">
        <v>6.7840561257288918</v>
      </c>
      <c r="V156" s="122">
        <v>6.5906670880837677</v>
      </c>
      <c r="W156" s="122">
        <v>5.2619920061689518</v>
      </c>
      <c r="DA156" s="130" t="s">
        <v>2230</v>
      </c>
    </row>
    <row r="157" spans="1:105" ht="12" customHeight="1" x14ac:dyDescent="0.25">
      <c r="A157" s="97" t="s">
        <v>124</v>
      </c>
      <c r="B157" s="98">
        <v>14.503298483799407</v>
      </c>
      <c r="C157" s="98">
        <v>13.436773317777105</v>
      </c>
      <c r="D157" s="98">
        <v>12.518256261384677</v>
      </c>
      <c r="E157" s="98">
        <v>10.641074937704635</v>
      </c>
      <c r="F157" s="98">
        <v>14.839525218051293</v>
      </c>
      <c r="G157" s="98">
        <v>12.600692408864285</v>
      </c>
      <c r="H157" s="98">
        <v>12.218817435022551</v>
      </c>
      <c r="I157" s="98">
        <v>9.4434834621225754</v>
      </c>
      <c r="J157" s="98">
        <v>10.205846985530538</v>
      </c>
      <c r="K157" s="98">
        <v>9.6822575858686992</v>
      </c>
      <c r="L157" s="98">
        <v>9.756251719047885</v>
      </c>
      <c r="M157" s="98">
        <v>10.030549736992974</v>
      </c>
      <c r="N157" s="98">
        <v>8.2855890932553393</v>
      </c>
      <c r="O157" s="98">
        <v>7.0289309582132988</v>
      </c>
      <c r="P157" s="98">
        <v>7.4382412631769821</v>
      </c>
      <c r="Q157" s="98">
        <v>5.9633421884031863</v>
      </c>
      <c r="R157" s="98">
        <v>7.4807931958571618</v>
      </c>
      <c r="S157" s="98">
        <v>5.8302478281412116</v>
      </c>
      <c r="T157" s="98">
        <v>8.2743562094213239</v>
      </c>
      <c r="U157" s="98">
        <v>6.7450915674921106</v>
      </c>
      <c r="V157" s="98">
        <v>6.5510786106469334</v>
      </c>
      <c r="W157" s="98">
        <v>5.2288325971917766</v>
      </c>
      <c r="DA157" s="63" t="s">
        <v>2231</v>
      </c>
    </row>
    <row r="158" spans="1:105" ht="12" customHeight="1" x14ac:dyDescent="0.25">
      <c r="A158" s="97" t="s">
        <v>123</v>
      </c>
      <c r="B158" s="98">
        <v>1.1459062617103607E-2</v>
      </c>
      <c r="C158" s="98">
        <v>1.2338690067381843E-2</v>
      </c>
      <c r="D158" s="98">
        <v>1.3679167984932144E-2</v>
      </c>
      <c r="E158" s="98">
        <v>1.309560231391726E-2</v>
      </c>
      <c r="F158" s="98">
        <v>2.7586677746705601E-2</v>
      </c>
      <c r="G158" s="98">
        <v>2.3988202552589377E-2</v>
      </c>
      <c r="H158" s="98">
        <v>2.8606094718372395E-2</v>
      </c>
      <c r="I158" s="98">
        <v>2.3772492642638848E-2</v>
      </c>
      <c r="J158" s="98">
        <v>2.7591364683973014E-2</v>
      </c>
      <c r="K158" s="98">
        <v>3.1323980761709655E-2</v>
      </c>
      <c r="L158" s="98">
        <v>3.210269047994109E-2</v>
      </c>
      <c r="M158" s="98">
        <v>3.9454351500467631E-2</v>
      </c>
      <c r="N158" s="98">
        <v>3.4408962826662691E-2</v>
      </c>
      <c r="O158" s="98">
        <v>2.9167318171662782E-2</v>
      </c>
      <c r="P158" s="98">
        <v>3.5572948633765741E-2</v>
      </c>
      <c r="Q158" s="98">
        <v>2.4030363540295252E-2</v>
      </c>
      <c r="R158" s="98">
        <v>3.9789315860515873E-2</v>
      </c>
      <c r="S158" s="98">
        <v>2.9045177155192534E-2</v>
      </c>
      <c r="T158" s="98">
        <v>4.6916819048568592E-2</v>
      </c>
      <c r="U158" s="98">
        <v>3.8964558236781348E-2</v>
      </c>
      <c r="V158" s="98">
        <v>3.9588477436833892E-2</v>
      </c>
      <c r="W158" s="98">
        <v>3.3159408977175439E-2</v>
      </c>
      <c r="DA158" s="63" t="s">
        <v>2232</v>
      </c>
    </row>
    <row r="159" spans="1:105" ht="12" customHeight="1" x14ac:dyDescent="0.25">
      <c r="A159" s="100" t="s">
        <v>50</v>
      </c>
      <c r="B159" s="101">
        <v>1.1459062617103607E-2</v>
      </c>
      <c r="C159" s="101">
        <v>1.2338690067381843E-2</v>
      </c>
      <c r="D159" s="101">
        <v>1.3679167984932144E-2</v>
      </c>
      <c r="E159" s="101">
        <v>1.309560231391726E-2</v>
      </c>
      <c r="F159" s="101">
        <v>2.7586677746705601E-2</v>
      </c>
      <c r="G159" s="101">
        <v>2.3988202552589377E-2</v>
      </c>
      <c r="H159" s="101">
        <v>2.8606094718372395E-2</v>
      </c>
      <c r="I159" s="101">
        <v>2.3772492642638848E-2</v>
      </c>
      <c r="J159" s="101">
        <v>2.7591364683973014E-2</v>
      </c>
      <c r="K159" s="101">
        <v>3.1323980761709655E-2</v>
      </c>
      <c r="L159" s="101">
        <v>3.210269047994109E-2</v>
      </c>
      <c r="M159" s="101">
        <v>3.9454351500467631E-2</v>
      </c>
      <c r="N159" s="101">
        <v>3.4408962826662691E-2</v>
      </c>
      <c r="O159" s="101">
        <v>2.9167318171662782E-2</v>
      </c>
      <c r="P159" s="101">
        <v>3.5572948633765741E-2</v>
      </c>
      <c r="Q159" s="101">
        <v>2.4030363540295252E-2</v>
      </c>
      <c r="R159" s="101">
        <v>3.9789315860515873E-2</v>
      </c>
      <c r="S159" s="101">
        <v>2.9045177155192534E-2</v>
      </c>
      <c r="T159" s="101">
        <v>4.6916819048568592E-2</v>
      </c>
      <c r="U159" s="101">
        <v>3.8964558236781348E-2</v>
      </c>
      <c r="V159" s="101">
        <v>3.9588477436833892E-2</v>
      </c>
      <c r="W159" s="101">
        <v>3.3159408977175439E-2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14070.519668388219</v>
      </c>
      <c r="C169" s="117">
        <f t="shared" si="78"/>
        <v>14906.487670366907</v>
      </c>
      <c r="D169" s="117">
        <f t="shared" si="78"/>
        <v>14417.003844461353</v>
      </c>
      <c r="E169" s="117">
        <f t="shared" si="78"/>
        <v>14328.076650609191</v>
      </c>
      <c r="F169" s="117">
        <f t="shared" si="78"/>
        <v>14130.509063424057</v>
      </c>
      <c r="G169" s="117">
        <f t="shared" si="78"/>
        <v>13910.285445819532</v>
      </c>
      <c r="H169" s="117">
        <f t="shared" si="78"/>
        <v>13766.821797130488</v>
      </c>
      <c r="I169" s="117">
        <f t="shared" si="78"/>
        <v>12295.652382059097</v>
      </c>
      <c r="J169" s="117">
        <f t="shared" si="78"/>
        <v>13216.922592821022</v>
      </c>
      <c r="K169" s="117">
        <f t="shared" si="78"/>
        <v>12791.197159485411</v>
      </c>
      <c r="L169" s="117">
        <f t="shared" si="78"/>
        <v>14046.806407217065</v>
      </c>
      <c r="M169" s="117">
        <f t="shared" si="78"/>
        <v>12590.966823506053</v>
      </c>
      <c r="N169" s="117">
        <f t="shared" si="78"/>
        <v>13317.359364320104</v>
      </c>
      <c r="O169" s="117">
        <f t="shared" si="78"/>
        <v>14580.116961480506</v>
      </c>
      <c r="P169" s="117">
        <f t="shared" si="78"/>
        <v>12045.566885084158</v>
      </c>
      <c r="Q169" s="117">
        <f t="shared" si="78"/>
        <v>12332.033495744419</v>
      </c>
      <c r="R169" s="117">
        <f t="shared" ref="R169:V169" si="79">R170+R172+R174+R183</f>
        <v>12519.191838154713</v>
      </c>
      <c r="S169" s="117">
        <f t="shared" si="79"/>
        <v>13300.436781131984</v>
      </c>
      <c r="T169" s="117">
        <f t="shared" si="79"/>
        <v>13129.77275973603</v>
      </c>
      <c r="U169" s="117">
        <f t="shared" si="79"/>
        <v>12803.435640682763</v>
      </c>
      <c r="V169" s="117">
        <f t="shared" si="79"/>
        <v>13198.749378842565</v>
      </c>
      <c r="W169" s="117">
        <f t="shared" ref="W169" si="80">W170+W172+W174+W183</f>
        <v>13050.211781005964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11036.961828395944</v>
      </c>
      <c r="C170" s="122">
        <f t="shared" si="81"/>
        <v>11884.05074858767</v>
      </c>
      <c r="D170" s="122">
        <f t="shared" si="81"/>
        <v>11321.335406680233</v>
      </c>
      <c r="E170" s="122">
        <f t="shared" si="81"/>
        <v>11205.934734327855</v>
      </c>
      <c r="F170" s="122">
        <f t="shared" si="81"/>
        <v>10903.641662578308</v>
      </c>
      <c r="G170" s="122">
        <f t="shared" si="81"/>
        <v>10729.147438214082</v>
      </c>
      <c r="H170" s="122">
        <f t="shared" si="81"/>
        <v>10623.532113056101</v>
      </c>
      <c r="I170" s="122">
        <f t="shared" si="81"/>
        <v>9104.2876512184266</v>
      </c>
      <c r="J170" s="122">
        <f t="shared" si="81"/>
        <v>10188.629279924466</v>
      </c>
      <c r="K170" s="122">
        <f t="shared" si="81"/>
        <v>9762.4498293825218</v>
      </c>
      <c r="L170" s="122">
        <f t="shared" si="81"/>
        <v>10946.65500506687</v>
      </c>
      <c r="M170" s="122">
        <f t="shared" si="81"/>
        <v>9402.5940499604403</v>
      </c>
      <c r="N170" s="122">
        <f t="shared" si="81"/>
        <v>10258.965706664516</v>
      </c>
      <c r="O170" s="122">
        <f t="shared" si="81"/>
        <v>11607.689970415466</v>
      </c>
      <c r="P170" s="122">
        <f t="shared" si="81"/>
        <v>9300.66798005889</v>
      </c>
      <c r="Q170" s="122">
        <f t="shared" si="81"/>
        <v>9627.9117405022698</v>
      </c>
      <c r="R170" s="122">
        <f t="shared" si="81"/>
        <v>9775.3282782152746</v>
      </c>
      <c r="S170" s="122">
        <f t="shared" si="81"/>
        <v>10431.427054633254</v>
      </c>
      <c r="T170" s="122">
        <f t="shared" si="81"/>
        <v>10148.371405042113</v>
      </c>
      <c r="U170" s="122">
        <f t="shared" si="81"/>
        <v>9941.0820726460934</v>
      </c>
      <c r="V170" s="122">
        <f t="shared" si="81"/>
        <v>10347.242817509627</v>
      </c>
      <c r="W170" s="122">
        <f t="shared" si="81"/>
        <v>10078.316275580659</v>
      </c>
      <c r="DA170" s="130" t="s">
        <v>2394</v>
      </c>
    </row>
    <row r="171" spans="1:105" ht="12" customHeight="1" x14ac:dyDescent="0.25">
      <c r="A171" s="97" t="s">
        <v>53</v>
      </c>
      <c r="B171" s="98">
        <v>11036.961828395944</v>
      </c>
      <c r="C171" s="98">
        <v>11884.05074858767</v>
      </c>
      <c r="D171" s="98">
        <v>11321.335406680233</v>
      </c>
      <c r="E171" s="98">
        <v>11205.934734327855</v>
      </c>
      <c r="F171" s="98">
        <v>10903.641662578308</v>
      </c>
      <c r="G171" s="98">
        <v>10729.147438214082</v>
      </c>
      <c r="H171" s="98">
        <v>10623.532113056101</v>
      </c>
      <c r="I171" s="98">
        <v>9104.2876512184266</v>
      </c>
      <c r="J171" s="98">
        <v>10188.629279924466</v>
      </c>
      <c r="K171" s="98">
        <v>9762.4498293825218</v>
      </c>
      <c r="L171" s="98">
        <v>10946.65500506687</v>
      </c>
      <c r="M171" s="98">
        <v>9402.5940499604403</v>
      </c>
      <c r="N171" s="98">
        <v>10258.965706664516</v>
      </c>
      <c r="O171" s="98">
        <v>11607.689970415466</v>
      </c>
      <c r="P171" s="98">
        <v>9300.66798005889</v>
      </c>
      <c r="Q171" s="98">
        <v>9627.9117405022698</v>
      </c>
      <c r="R171" s="98">
        <v>9775.3282782152746</v>
      </c>
      <c r="S171" s="98">
        <v>10431.427054633254</v>
      </c>
      <c r="T171" s="98">
        <v>10148.371405042113</v>
      </c>
      <c r="U171" s="98">
        <v>9941.0820726460934</v>
      </c>
      <c r="V171" s="98">
        <v>10347.242817509627</v>
      </c>
      <c r="W171" s="98">
        <v>10078.316275580659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70.620119136031477</v>
      </c>
      <c r="C172" s="122">
        <f t="shared" si="82"/>
        <v>67.974314376863944</v>
      </c>
      <c r="D172" s="122">
        <f t="shared" si="82"/>
        <v>63.589147131167657</v>
      </c>
      <c r="E172" s="122">
        <f t="shared" si="82"/>
        <v>110.38535052151718</v>
      </c>
      <c r="F172" s="122">
        <f t="shared" si="82"/>
        <v>55.947175007874336</v>
      </c>
      <c r="G172" s="122">
        <f t="shared" si="82"/>
        <v>56.221705695238683</v>
      </c>
      <c r="H172" s="122">
        <f t="shared" si="82"/>
        <v>78.797543559509037</v>
      </c>
      <c r="I172" s="122">
        <f t="shared" si="82"/>
        <v>58.858197062445569</v>
      </c>
      <c r="J172" s="122">
        <f t="shared" si="82"/>
        <v>64.18979227061169</v>
      </c>
      <c r="K172" s="122">
        <f t="shared" si="82"/>
        <v>63.561237622734744</v>
      </c>
      <c r="L172" s="122">
        <f t="shared" si="82"/>
        <v>70.380137639092013</v>
      </c>
      <c r="M172" s="122">
        <f t="shared" si="82"/>
        <v>71.487902712160306</v>
      </c>
      <c r="N172" s="122">
        <f t="shared" si="82"/>
        <v>69.117529848834593</v>
      </c>
      <c r="O172" s="122">
        <f t="shared" si="82"/>
        <v>65.524956744237116</v>
      </c>
      <c r="P172" s="122">
        <f t="shared" si="82"/>
        <v>64.163243837400032</v>
      </c>
      <c r="Q172" s="122">
        <f t="shared" si="82"/>
        <v>64.561838348438016</v>
      </c>
      <c r="R172" s="122">
        <f t="shared" si="82"/>
        <v>70.422871349523135</v>
      </c>
      <c r="S172" s="122">
        <f t="shared" si="82"/>
        <v>76.058404104415317</v>
      </c>
      <c r="T172" s="122">
        <f t="shared" si="82"/>
        <v>76.478389153585155</v>
      </c>
      <c r="U172" s="122">
        <f t="shared" si="82"/>
        <v>85.171140310668889</v>
      </c>
      <c r="V172" s="122">
        <f t="shared" si="82"/>
        <v>89.522258439130468</v>
      </c>
      <c r="W172" s="122">
        <f t="shared" si="82"/>
        <v>93.543126716932278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70.620119136031477</v>
      </c>
      <c r="C173" s="98">
        <f>RES_hhdet_fech!C165</f>
        <v>67.974314376863944</v>
      </c>
      <c r="D173" s="98">
        <f>RES_hhdet_fech!D165</f>
        <v>63.589147131167657</v>
      </c>
      <c r="E173" s="98">
        <f>RES_hhdet_fech!E165</f>
        <v>110.38535052151718</v>
      </c>
      <c r="F173" s="98">
        <f>RES_hhdet_fech!F165</f>
        <v>55.947175007874336</v>
      </c>
      <c r="G173" s="98">
        <f>RES_hhdet_fech!G165</f>
        <v>56.221705695238683</v>
      </c>
      <c r="H173" s="98">
        <f>RES_hhdet_fech!H165</f>
        <v>78.797543559509037</v>
      </c>
      <c r="I173" s="98">
        <f>RES_hhdet_fech!I165</f>
        <v>58.858197062445569</v>
      </c>
      <c r="J173" s="98">
        <f>RES_hhdet_fech!J165</f>
        <v>64.18979227061169</v>
      </c>
      <c r="K173" s="98">
        <f>RES_hhdet_fech!K165</f>
        <v>63.561237622734744</v>
      </c>
      <c r="L173" s="98">
        <f>RES_hhdet_fech!L165</f>
        <v>70.380137639092013</v>
      </c>
      <c r="M173" s="98">
        <f>RES_hhdet_fech!M165</f>
        <v>71.487902712160306</v>
      </c>
      <c r="N173" s="98">
        <f>RES_hhdet_fech!N165</f>
        <v>69.117529848834593</v>
      </c>
      <c r="O173" s="98">
        <f>RES_hhdet_fech!O165</f>
        <v>65.524956744237116</v>
      </c>
      <c r="P173" s="98">
        <f>RES_hhdet_fech!P165</f>
        <v>64.163243837400032</v>
      </c>
      <c r="Q173" s="98">
        <f>RES_hhdet_fech!Q165</f>
        <v>64.561838348438016</v>
      </c>
      <c r="R173" s="98">
        <f>RES_hhdet_fech!R165</f>
        <v>70.422871349523135</v>
      </c>
      <c r="S173" s="98">
        <f>RES_hhdet_fech!S165</f>
        <v>76.058404104415317</v>
      </c>
      <c r="T173" s="98">
        <f>RES_hhdet_fech!T165</f>
        <v>76.478389153585155</v>
      </c>
      <c r="U173" s="98">
        <f>RES_hhdet_fech!U165</f>
        <v>85.171140310668889</v>
      </c>
      <c r="V173" s="98">
        <f>RES_hhdet_fech!V165</f>
        <v>89.522258439130468</v>
      </c>
      <c r="W173" s="98">
        <f>RES_hhdet_fech!W165</f>
        <v>93.543126716932278</v>
      </c>
      <c r="DA173" s="63" t="s">
        <v>2397</v>
      </c>
    </row>
    <row r="174" spans="1:105" ht="12" customHeight="1" x14ac:dyDescent="0.25">
      <c r="A174" s="121" t="s">
        <v>55</v>
      </c>
      <c r="B174" s="122">
        <v>2150.6544475902151</v>
      </c>
      <c r="C174" s="122">
        <v>2113.2247261220186</v>
      </c>
      <c r="D174" s="122">
        <v>2171.3279820798302</v>
      </c>
      <c r="E174" s="122">
        <v>2133.9906960048943</v>
      </c>
      <c r="F174" s="122">
        <v>2268.5480941710712</v>
      </c>
      <c r="G174" s="122">
        <v>2205.3798610739077</v>
      </c>
      <c r="H174" s="122">
        <v>2165.3450256487404</v>
      </c>
      <c r="I174" s="122">
        <v>2283.868108169695</v>
      </c>
      <c r="J174" s="122">
        <v>2154.6777690648196</v>
      </c>
      <c r="K174" s="122">
        <v>2160.5133981741828</v>
      </c>
      <c r="L174" s="122">
        <v>2206.2955401727768</v>
      </c>
      <c r="M174" s="122">
        <v>2362.4526195295252</v>
      </c>
      <c r="N174" s="122">
        <v>2226.4099766986401</v>
      </c>
      <c r="O174" s="122">
        <v>2149.4605383584749</v>
      </c>
      <c r="P174" s="122">
        <v>1958.1339015979413</v>
      </c>
      <c r="Q174" s="122">
        <v>1948.9788224398126</v>
      </c>
      <c r="R174" s="122">
        <v>2010.6388441468644</v>
      </c>
      <c r="S174" s="122">
        <v>2088.1584190896619</v>
      </c>
      <c r="T174" s="122">
        <v>2239.3630356247268</v>
      </c>
      <c r="U174" s="122">
        <v>2116.9639189646477</v>
      </c>
      <c r="V174" s="122">
        <v>2119.8077646341976</v>
      </c>
      <c r="W174" s="122">
        <v>2209.3155564609769</v>
      </c>
      <c r="DA174" s="130" t="s">
        <v>2398</v>
      </c>
    </row>
    <row r="175" spans="1:105" ht="12" customHeight="1" x14ac:dyDescent="0.25">
      <c r="A175" s="97" t="s">
        <v>124</v>
      </c>
      <c r="B175" s="98">
        <v>2521.2724019472612</v>
      </c>
      <c r="C175" s="98">
        <v>2400.6145115436366</v>
      </c>
      <c r="D175" s="98">
        <v>2416.4727450087139</v>
      </c>
      <c r="E175" s="98">
        <v>2075.3129688201825</v>
      </c>
      <c r="F175" s="98">
        <v>2894.1304629886467</v>
      </c>
      <c r="G175" s="98">
        <v>2524.9469705840615</v>
      </c>
      <c r="H175" s="98">
        <v>2680.3605887154281</v>
      </c>
      <c r="I175" s="98">
        <v>2240.4714049588333</v>
      </c>
      <c r="J175" s="98">
        <v>2577.9212204386704</v>
      </c>
      <c r="K175" s="98">
        <v>2513.152973038676</v>
      </c>
      <c r="L175" s="98">
        <v>2613.889000892023</v>
      </c>
      <c r="M175" s="98">
        <v>2829.4451094243495</v>
      </c>
      <c r="N175" s="98">
        <v>2564.4859349867347</v>
      </c>
      <c r="O175" s="98">
        <v>2264.3720283532502</v>
      </c>
      <c r="P175" s="98">
        <v>2371.0718922073193</v>
      </c>
      <c r="Q175" s="98">
        <v>1843.9085822371799</v>
      </c>
      <c r="R175" s="98">
        <v>2406.0659199676934</v>
      </c>
      <c r="S175" s="98">
        <v>1926.7187666754753</v>
      </c>
      <c r="T175" s="98">
        <v>2672.8231756410096</v>
      </c>
      <c r="U175" s="98">
        <v>2368.2509722274222</v>
      </c>
      <c r="V175" s="98">
        <v>2544.472388889546</v>
      </c>
      <c r="W175" s="98">
        <v>2256.0306277339232</v>
      </c>
      <c r="DA175" s="63" t="s">
        <v>2399</v>
      </c>
    </row>
    <row r="176" spans="1:105" ht="12" customHeight="1" x14ac:dyDescent="0.25">
      <c r="A176" s="97" t="s">
        <v>123</v>
      </c>
      <c r="B176" s="98">
        <v>2050.1015897260422</v>
      </c>
      <c r="C176" s="98">
        <v>1933.9078846866194</v>
      </c>
      <c r="D176" s="98">
        <v>1957.0650618827942</v>
      </c>
      <c r="E176" s="98">
        <v>1684.4331196872249</v>
      </c>
      <c r="F176" s="98">
        <v>2383.0732670250959</v>
      </c>
      <c r="G176" s="98">
        <v>2083.9594178080051</v>
      </c>
      <c r="H176" s="98">
        <v>2221.8123119778033</v>
      </c>
      <c r="I176" s="98">
        <v>1895.3460660929356</v>
      </c>
      <c r="J176" s="98">
        <v>2144.2346765708121</v>
      </c>
      <c r="K176" s="98">
        <v>2096.9851962077146</v>
      </c>
      <c r="L176" s="98">
        <v>2183.0367902384714</v>
      </c>
      <c r="M176" s="98">
        <v>2384.5574227818493</v>
      </c>
      <c r="N176" s="98">
        <v>2173.9634664588857</v>
      </c>
      <c r="O176" s="98">
        <v>1952.8115591029366</v>
      </c>
      <c r="P176" s="98">
        <v>2006.0440158522633</v>
      </c>
      <c r="Q176" s="98">
        <v>1580.5053350380163</v>
      </c>
      <c r="R176" s="98">
        <v>2058.1716607248131</v>
      </c>
      <c r="S176" s="98">
        <v>1690.817133751216</v>
      </c>
      <c r="T176" s="98">
        <v>2355.7500838404362</v>
      </c>
      <c r="U176" s="98">
        <v>2116.2886744125817</v>
      </c>
      <c r="V176" s="98">
        <v>2286.2780624903999</v>
      </c>
      <c r="W176" s="98">
        <v>2066.2416539516016</v>
      </c>
      <c r="DA176" s="63" t="s">
        <v>2400</v>
      </c>
    </row>
    <row r="177" spans="1:105" ht="12" customHeight="1" x14ac:dyDescent="0.25">
      <c r="A177" s="100" t="s">
        <v>50</v>
      </c>
      <c r="B177" s="101">
        <v>1096.6281779078915</v>
      </c>
      <c r="C177" s="101">
        <v>987.58504757414403</v>
      </c>
      <c r="D177" s="101">
        <v>1020.6475824500717</v>
      </c>
      <c r="E177" s="101">
        <v>873.47339706609523</v>
      </c>
      <c r="F177" s="101">
        <v>1305.8238400817195</v>
      </c>
      <c r="G177" s="101">
        <v>1123.4092453622236</v>
      </c>
      <c r="H177" s="101">
        <v>1188.0120536091422</v>
      </c>
      <c r="I177" s="101">
        <v>1101.5881522246709</v>
      </c>
      <c r="J177" s="101">
        <v>1145.8702819379662</v>
      </c>
      <c r="K177" s="101">
        <v>1130.2779568134852</v>
      </c>
      <c r="L177" s="101">
        <v>1167.9498660405047</v>
      </c>
      <c r="M177" s="101">
        <v>1315.7976856676785</v>
      </c>
      <c r="N177" s="101">
        <v>1202.1791097060002</v>
      </c>
      <c r="O177" s="101">
        <v>1116.5207504253954</v>
      </c>
      <c r="P177" s="101">
        <v>1030.2542560357915</v>
      </c>
      <c r="Q177" s="101">
        <v>795.3839809605646</v>
      </c>
      <c r="R177" s="101">
        <v>1036.44892947535</v>
      </c>
      <c r="S177" s="101">
        <v>887.93193842789867</v>
      </c>
      <c r="T177" s="101">
        <v>1134.8156367629872</v>
      </c>
      <c r="U177" s="101">
        <v>1021.0067541228897</v>
      </c>
      <c r="V177" s="101">
        <v>1043.5673143104675</v>
      </c>
      <c r="W177" s="101">
        <v>1027.9845246874274</v>
      </c>
      <c r="DA177" s="131" t="s">
        <v>2401</v>
      </c>
    </row>
    <row r="178" spans="1:105" ht="12" customHeight="1" x14ac:dyDescent="0.25">
      <c r="A178" s="103" t="s">
        <v>52</v>
      </c>
      <c r="B178" s="104">
        <v>953.47341181815045</v>
      </c>
      <c r="C178" s="104">
        <v>946.32283711247533</v>
      </c>
      <c r="D178" s="104">
        <v>936.41747943272253</v>
      </c>
      <c r="E178" s="104">
        <v>810.95972262112957</v>
      </c>
      <c r="F178" s="104">
        <v>1077.2494269433762</v>
      </c>
      <c r="G178" s="104">
        <v>960.5501724457813</v>
      </c>
      <c r="H178" s="104">
        <v>1033.8002583686614</v>
      </c>
      <c r="I178" s="104">
        <v>793.75791386826484</v>
      </c>
      <c r="J178" s="104">
        <v>998.36439463284603</v>
      </c>
      <c r="K178" s="104">
        <v>966.70723939422965</v>
      </c>
      <c r="L178" s="104">
        <v>1015.0869241979669</v>
      </c>
      <c r="M178" s="104">
        <v>1068.759737114171</v>
      </c>
      <c r="N178" s="104">
        <v>971.7843567528854</v>
      </c>
      <c r="O178" s="104">
        <v>836.29080867754112</v>
      </c>
      <c r="P178" s="104">
        <v>975.78975981647227</v>
      </c>
      <c r="Q178" s="104">
        <v>785.12135407745166</v>
      </c>
      <c r="R178" s="104">
        <v>1021.7227312494629</v>
      </c>
      <c r="S178" s="104">
        <v>802.88519532331736</v>
      </c>
      <c r="T178" s="104">
        <v>1220.9344470774492</v>
      </c>
      <c r="U178" s="104">
        <v>1095.2819202896922</v>
      </c>
      <c r="V178" s="104">
        <v>1242.7107481799326</v>
      </c>
      <c r="W178" s="104">
        <v>1038.257129264174</v>
      </c>
      <c r="DA178" s="132" t="s">
        <v>2402</v>
      </c>
    </row>
    <row r="179" spans="1:105" ht="12" customHeight="1" x14ac:dyDescent="0.25">
      <c r="A179" s="106" t="s">
        <v>122</v>
      </c>
      <c r="B179" s="101">
        <v>2121.126268343738</v>
      </c>
      <c r="C179" s="101">
        <v>2118.3033109203307</v>
      </c>
      <c r="D179" s="101">
        <v>2205.9382713565165</v>
      </c>
      <c r="E179" s="101">
        <v>2242.7370842816417</v>
      </c>
      <c r="F179" s="101">
        <v>2273.8926790489827</v>
      </c>
      <c r="G179" s="101">
        <v>2265.3887576249094</v>
      </c>
      <c r="H179" s="101">
        <v>2211.2259002286683</v>
      </c>
      <c r="I179" s="101">
        <v>2405.6062072521918</v>
      </c>
      <c r="J179" s="101">
        <v>2230.0744311180993</v>
      </c>
      <c r="K179" s="101">
        <v>2258.7954620218375</v>
      </c>
      <c r="L179" s="101">
        <v>2302.2216632898553</v>
      </c>
      <c r="M179" s="101">
        <v>2471.9070974822907</v>
      </c>
      <c r="N179" s="101">
        <v>2349.349035376953</v>
      </c>
      <c r="O179" s="101">
        <v>2294.7523655676168</v>
      </c>
      <c r="P179" s="101">
        <v>2077.0860846004011</v>
      </c>
      <c r="Q179" s="101">
        <v>2144.480130168326</v>
      </c>
      <c r="R179" s="101">
        <v>2149.9890351274025</v>
      </c>
      <c r="S179" s="101">
        <v>2288.7494688873198</v>
      </c>
      <c r="T179" s="101">
        <v>2371.0560536015364</v>
      </c>
      <c r="U179" s="101">
        <v>2254.192795205166</v>
      </c>
      <c r="V179" s="101">
        <v>2222.9478319101777</v>
      </c>
      <c r="W179" s="101">
        <v>2364.685642058022</v>
      </c>
      <c r="DA179" s="131" t="s">
        <v>2403</v>
      </c>
    </row>
    <row r="180" spans="1:105" ht="12" customHeight="1" x14ac:dyDescent="0.25">
      <c r="A180" s="107" t="s">
        <v>121</v>
      </c>
      <c r="B180" s="104">
        <v>1821.2819447767488</v>
      </c>
      <c r="C180" s="104">
        <v>1807.03767781335</v>
      </c>
      <c r="D180" s="104">
        <v>1892.2907442842161</v>
      </c>
      <c r="E180" s="104">
        <v>1926.9705540072414</v>
      </c>
      <c r="F180" s="104">
        <v>1978.5809971409599</v>
      </c>
      <c r="G180" s="104">
        <v>1975.5604986613293</v>
      </c>
      <c r="H180" s="104">
        <v>1935.1215453580578</v>
      </c>
      <c r="I180" s="104">
        <v>2135.9185427469333</v>
      </c>
      <c r="J180" s="104">
        <v>1956.8801542863632</v>
      </c>
      <c r="K180" s="104">
        <v>1985.5562370500356</v>
      </c>
      <c r="L180" s="104">
        <v>2024.8317243847262</v>
      </c>
      <c r="M180" s="104">
        <v>2185.6771574485861</v>
      </c>
      <c r="N180" s="104">
        <v>2084.0463320358908</v>
      </c>
      <c r="O180" s="104">
        <v>2048.8148261143951</v>
      </c>
      <c r="P180" s="104">
        <v>1830.1307865731342</v>
      </c>
      <c r="Q180" s="104">
        <v>1885.2999695990827</v>
      </c>
      <c r="R180" s="104">
        <v>1895.8196612781162</v>
      </c>
      <c r="S180" s="104">
        <v>2045.4569660821285</v>
      </c>
      <c r="T180" s="104">
        <v>2126.4211253963763</v>
      </c>
      <c r="U180" s="104">
        <v>2036.5295754868648</v>
      </c>
      <c r="V180" s="104">
        <v>2019.6176329877649</v>
      </c>
      <c r="W180" s="104">
        <v>2165.4217284264655</v>
      </c>
      <c r="DA180" s="132" t="s">
        <v>2404</v>
      </c>
    </row>
    <row r="181" spans="1:105" ht="12" customHeight="1" x14ac:dyDescent="0.25">
      <c r="A181" s="108" t="s">
        <v>53</v>
      </c>
      <c r="B181" s="98">
        <v>922.68768519742162</v>
      </c>
      <c r="C181" s="98">
        <v>869.58999202528605</v>
      </c>
      <c r="D181" s="98">
        <v>930.59198998391082</v>
      </c>
      <c r="E181" s="98">
        <v>943.60806028635886</v>
      </c>
      <c r="F181" s="98">
        <v>1026.156437584144</v>
      </c>
      <c r="G181" s="98">
        <v>1007.8751931784673</v>
      </c>
      <c r="H181" s="98">
        <v>977.37988688754604</v>
      </c>
      <c r="I181" s="98">
        <v>1184.7779543673139</v>
      </c>
      <c r="J181" s="98">
        <v>989.52662759170278</v>
      </c>
      <c r="K181" s="98">
        <v>1016.0171143310765</v>
      </c>
      <c r="L181" s="98">
        <v>1027.5412372670469</v>
      </c>
      <c r="M181" s="98">
        <v>1153.0359567919049</v>
      </c>
      <c r="N181" s="98">
        <v>1101.9760732498994</v>
      </c>
      <c r="O181" s="98">
        <v>1125.2991937396116</v>
      </c>
      <c r="P181" s="98">
        <v>896.28388975034898</v>
      </c>
      <c r="Q181" s="98">
        <v>916.59088086305348</v>
      </c>
      <c r="R181" s="98">
        <v>928.95261810413865</v>
      </c>
      <c r="S181" s="98">
        <v>1057.0463348563112</v>
      </c>
      <c r="T181" s="98">
        <v>1009.7332203805579</v>
      </c>
      <c r="U181" s="98">
        <v>970.02207940122594</v>
      </c>
      <c r="V181" s="98">
        <v>901.12290697098342</v>
      </c>
      <c r="W181" s="98">
        <v>1058.3630712624774</v>
      </c>
      <c r="DA181" s="63" t="s">
        <v>2405</v>
      </c>
    </row>
    <row r="182" spans="1:105" ht="12" customHeight="1" x14ac:dyDescent="0.25">
      <c r="A182" s="108" t="s">
        <v>52</v>
      </c>
      <c r="B182" s="98">
        <v>898.59425957932717</v>
      </c>
      <c r="C182" s="98">
        <v>937.44768578806406</v>
      </c>
      <c r="D182" s="98">
        <v>961.69875430030527</v>
      </c>
      <c r="E182" s="98">
        <v>983.36249372088253</v>
      </c>
      <c r="F182" s="98">
        <v>952.42455955681578</v>
      </c>
      <c r="G182" s="98">
        <v>967.68530548286196</v>
      </c>
      <c r="H182" s="98">
        <v>957.74165847051177</v>
      </c>
      <c r="I182" s="98">
        <v>951.14058837961898</v>
      </c>
      <c r="J182" s="98">
        <v>967.3535266946609</v>
      </c>
      <c r="K182" s="98">
        <v>969.53912271895899</v>
      </c>
      <c r="L182" s="98">
        <v>997.29048711767905</v>
      </c>
      <c r="M182" s="98">
        <v>1032.6412006566811</v>
      </c>
      <c r="N182" s="98">
        <v>982.07025878599131</v>
      </c>
      <c r="O182" s="98">
        <v>923.51563237478331</v>
      </c>
      <c r="P182" s="98">
        <v>933.8468968227852</v>
      </c>
      <c r="Q182" s="98">
        <v>968.70908873602934</v>
      </c>
      <c r="R182" s="98">
        <v>966.86704317397778</v>
      </c>
      <c r="S182" s="98">
        <v>988.41063122581693</v>
      </c>
      <c r="T182" s="98">
        <v>1116.6879050158184</v>
      </c>
      <c r="U182" s="98">
        <v>1066.5074960856386</v>
      </c>
      <c r="V182" s="98">
        <v>1118.4947260167814</v>
      </c>
      <c r="W182" s="98">
        <v>1107.0586571639881</v>
      </c>
      <c r="DA182" s="63" t="s">
        <v>2406</v>
      </c>
    </row>
    <row r="183" spans="1:105" ht="12" customHeight="1" x14ac:dyDescent="0.25">
      <c r="A183" s="121" t="s">
        <v>54</v>
      </c>
      <c r="B183" s="122">
        <v>812.2832732660255</v>
      </c>
      <c r="C183" s="122">
        <v>841.23788128035437</v>
      </c>
      <c r="D183" s="122">
        <v>860.75130857012061</v>
      </c>
      <c r="E183" s="122">
        <v>877.76586975492467</v>
      </c>
      <c r="F183" s="122">
        <v>902.37213166680397</v>
      </c>
      <c r="G183" s="122">
        <v>919.53644083630286</v>
      </c>
      <c r="H183" s="122">
        <v>899.14711486613737</v>
      </c>
      <c r="I183" s="122">
        <v>848.63842560853152</v>
      </c>
      <c r="J183" s="122">
        <v>809.42575156112434</v>
      </c>
      <c r="K183" s="122">
        <v>804.67269430597287</v>
      </c>
      <c r="L183" s="122">
        <v>823.47572433832693</v>
      </c>
      <c r="M183" s="122">
        <v>754.43225130392648</v>
      </c>
      <c r="N183" s="122">
        <v>762.86615110811317</v>
      </c>
      <c r="O183" s="122">
        <v>757.44149596232899</v>
      </c>
      <c r="P183" s="122">
        <v>722.60175958992602</v>
      </c>
      <c r="Q183" s="122">
        <v>690.58109445389948</v>
      </c>
      <c r="R183" s="122">
        <v>662.80184444305166</v>
      </c>
      <c r="S183" s="122">
        <v>704.79290330465437</v>
      </c>
      <c r="T183" s="122">
        <v>665.55992991560481</v>
      </c>
      <c r="U183" s="122">
        <v>660.2185087613525</v>
      </c>
      <c r="V183" s="122">
        <v>642.17653825961213</v>
      </c>
      <c r="W183" s="122">
        <v>669.03682224739782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812.2832732660255</v>
      </c>
      <c r="C185" s="33">
        <v>841.23788128035437</v>
      </c>
      <c r="D185" s="33">
        <v>860.75130857012061</v>
      </c>
      <c r="E185" s="33">
        <v>877.76586975492467</v>
      </c>
      <c r="F185" s="33">
        <v>902.37213166680397</v>
      </c>
      <c r="G185" s="33">
        <v>919.53644083630286</v>
      </c>
      <c r="H185" s="33">
        <v>899.14711486613737</v>
      </c>
      <c r="I185" s="33">
        <v>848.63842560853152</v>
      </c>
      <c r="J185" s="33">
        <v>809.42575156112434</v>
      </c>
      <c r="K185" s="33">
        <v>804.67269430597287</v>
      </c>
      <c r="L185" s="33">
        <v>823.47572433832693</v>
      </c>
      <c r="M185" s="33">
        <v>754.43225130392648</v>
      </c>
      <c r="N185" s="33">
        <v>762.86615110811317</v>
      </c>
      <c r="O185" s="33">
        <v>757.44149596232899</v>
      </c>
      <c r="P185" s="33">
        <v>722.60175958992602</v>
      </c>
      <c r="Q185" s="33">
        <v>690.58109445389948</v>
      </c>
      <c r="R185" s="33">
        <v>662.80184444305166</v>
      </c>
      <c r="S185" s="33">
        <v>704.79290330465437</v>
      </c>
      <c r="T185" s="33">
        <v>665.55992991560481</v>
      </c>
      <c r="U185" s="33">
        <v>660.2185087613525</v>
      </c>
      <c r="V185" s="33">
        <v>642.17653825961213</v>
      </c>
      <c r="W185" s="33">
        <v>669.03682224739782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11086.72615985415</v>
      </c>
      <c r="C187" s="117">
        <f t="shared" si="83"/>
        <v>11823.741605976906</v>
      </c>
      <c r="D187" s="117">
        <f t="shared" si="83"/>
        <v>11520.024686261508</v>
      </c>
      <c r="E187" s="117">
        <f t="shared" si="83"/>
        <v>11612.63234412734</v>
      </c>
      <c r="F187" s="117">
        <f t="shared" si="83"/>
        <v>11433.061976647019</v>
      </c>
      <c r="G187" s="117">
        <f t="shared" si="83"/>
        <v>11331.212007477327</v>
      </c>
      <c r="H187" s="117">
        <f t="shared" si="83"/>
        <v>11317.830671571473</v>
      </c>
      <c r="I187" s="117">
        <f t="shared" si="83"/>
        <v>10128.943188712723</v>
      </c>
      <c r="J187" s="117">
        <f t="shared" si="83"/>
        <v>10936.526843223102</v>
      </c>
      <c r="K187" s="117">
        <f t="shared" si="83"/>
        <v>10638.066607731669</v>
      </c>
      <c r="L187" s="117">
        <f t="shared" si="83"/>
        <v>11743.621945326189</v>
      </c>
      <c r="M187" s="117">
        <f t="shared" si="83"/>
        <v>10604.971046393435</v>
      </c>
      <c r="N187" s="117">
        <f t="shared" si="83"/>
        <v>11293.497371423056</v>
      </c>
      <c r="O187" s="117">
        <f t="shared" si="83"/>
        <v>12442.798267315406</v>
      </c>
      <c r="P187" s="117">
        <f t="shared" si="83"/>
        <v>10336.529431544881</v>
      </c>
      <c r="Q187" s="117">
        <f t="shared" si="83"/>
        <v>10639.239945395417</v>
      </c>
      <c r="R187" s="117">
        <f t="shared" ref="R187:V187" si="84">R188+R190+R192+R201</f>
        <v>10877.825043532734</v>
      </c>
      <c r="S187" s="117">
        <f t="shared" si="84"/>
        <v>11670.86712418037</v>
      </c>
      <c r="T187" s="117">
        <f t="shared" si="84"/>
        <v>11635.75417548487</v>
      </c>
      <c r="U187" s="117">
        <f t="shared" si="84"/>
        <v>11457.237641813641</v>
      </c>
      <c r="V187" s="117">
        <f t="shared" si="84"/>
        <v>11887.012323390083</v>
      </c>
      <c r="W187" s="117">
        <f t="shared" ref="W187" si="85">W188+W190+W192+W201</f>
        <v>11844.105982475803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8725.4772679212929</v>
      </c>
      <c r="C188" s="122">
        <f t="shared" si="86"/>
        <v>9446.635745871421</v>
      </c>
      <c r="D188" s="122">
        <f t="shared" si="86"/>
        <v>9060.9504113514577</v>
      </c>
      <c r="E188" s="122">
        <f t="shared" si="86"/>
        <v>9025.9161201617953</v>
      </c>
      <c r="F188" s="122">
        <f t="shared" si="86"/>
        <v>8831.8201755191949</v>
      </c>
      <c r="G188" s="122">
        <f t="shared" si="86"/>
        <v>8732.159914087104</v>
      </c>
      <c r="H188" s="122">
        <f t="shared" si="86"/>
        <v>8678.1678001217788</v>
      </c>
      <c r="I188" s="122">
        <f t="shared" si="86"/>
        <v>7464.8884178941962</v>
      </c>
      <c r="J188" s="122">
        <f t="shared" si="86"/>
        <v>8381.6342216754056</v>
      </c>
      <c r="K188" s="122">
        <f t="shared" si="86"/>
        <v>8065.081012878316</v>
      </c>
      <c r="L188" s="122">
        <f t="shared" si="86"/>
        <v>9087.4841924756129</v>
      </c>
      <c r="M188" s="122">
        <f t="shared" si="86"/>
        <v>7851.6936831015701</v>
      </c>
      <c r="N188" s="122">
        <f t="shared" si="86"/>
        <v>8627.0747064773768</v>
      </c>
      <c r="O188" s="122">
        <f t="shared" si="86"/>
        <v>9831.3098112695279</v>
      </c>
      <c r="P188" s="122">
        <f t="shared" si="86"/>
        <v>7889.9854029116186</v>
      </c>
      <c r="Q188" s="122">
        <f t="shared" si="86"/>
        <v>8194.3178393624785</v>
      </c>
      <c r="R188" s="122">
        <f t="shared" si="86"/>
        <v>8362.0782444577653</v>
      </c>
      <c r="S188" s="122">
        <f t="shared" si="86"/>
        <v>9000.2398698268134</v>
      </c>
      <c r="T188" s="122">
        <f t="shared" si="86"/>
        <v>8824.1910809271158</v>
      </c>
      <c r="U188" s="122">
        <f t="shared" si="86"/>
        <v>8691.0943407221002</v>
      </c>
      <c r="V188" s="122">
        <f t="shared" si="86"/>
        <v>9083.2194302294956</v>
      </c>
      <c r="W188" s="122">
        <f t="shared" si="86"/>
        <v>8898.8434372136689</v>
      </c>
      <c r="DA188" s="130" t="s">
        <v>2562</v>
      </c>
    </row>
    <row r="189" spans="1:105" ht="12" customHeight="1" x14ac:dyDescent="0.25">
      <c r="A189" s="97" t="s">
        <v>53</v>
      </c>
      <c r="B189" s="98">
        <v>8725.4772679212929</v>
      </c>
      <c r="C189" s="98">
        <v>9446.635745871421</v>
      </c>
      <c r="D189" s="98">
        <v>9060.9504113514577</v>
      </c>
      <c r="E189" s="98">
        <v>9025.9161201617953</v>
      </c>
      <c r="F189" s="98">
        <v>8831.8201755191949</v>
      </c>
      <c r="G189" s="98">
        <v>8732.159914087104</v>
      </c>
      <c r="H189" s="98">
        <v>8678.1678001217788</v>
      </c>
      <c r="I189" s="98">
        <v>7464.8884178941962</v>
      </c>
      <c r="J189" s="98">
        <v>8381.6342216754056</v>
      </c>
      <c r="K189" s="98">
        <v>8065.081012878316</v>
      </c>
      <c r="L189" s="98">
        <v>9087.4841924756129</v>
      </c>
      <c r="M189" s="98">
        <v>7851.6936831015701</v>
      </c>
      <c r="N189" s="98">
        <v>8627.0747064773768</v>
      </c>
      <c r="O189" s="98">
        <v>9831.3098112695279</v>
      </c>
      <c r="P189" s="98">
        <v>7889.9854029116186</v>
      </c>
      <c r="Q189" s="98">
        <v>8194.3178393624785</v>
      </c>
      <c r="R189" s="98">
        <v>8362.0782444577653</v>
      </c>
      <c r="S189" s="98">
        <v>9000.2398698268134</v>
      </c>
      <c r="T189" s="98">
        <v>8824.1910809271158</v>
      </c>
      <c r="U189" s="98">
        <v>8691.0943407221002</v>
      </c>
      <c r="V189" s="98">
        <v>9083.2194302294956</v>
      </c>
      <c r="W189" s="98">
        <v>8898.8434372136689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135.91580718285948</v>
      </c>
      <c r="C190" s="122">
        <f t="shared" si="87"/>
        <v>135.15455749103046</v>
      </c>
      <c r="D190" s="122">
        <f t="shared" si="87"/>
        <v>131.51177663304105</v>
      </c>
      <c r="E190" s="122">
        <f t="shared" si="87"/>
        <v>240.32726810131913</v>
      </c>
      <c r="F190" s="122">
        <f t="shared" si="87"/>
        <v>129.21616942133861</v>
      </c>
      <c r="G190" s="122">
        <f t="shared" si="87"/>
        <v>137.82263521252335</v>
      </c>
      <c r="H190" s="122">
        <f t="shared" si="87"/>
        <v>205.81074923801759</v>
      </c>
      <c r="I190" s="122">
        <f t="shared" si="87"/>
        <v>159.53773491944142</v>
      </c>
      <c r="J190" s="122">
        <f t="shared" si="87"/>
        <v>177.05341352240154</v>
      </c>
      <c r="K190" s="122">
        <f t="shared" si="87"/>
        <v>179.54650731068307</v>
      </c>
      <c r="L190" s="122">
        <f t="shared" si="87"/>
        <v>204.17252757456356</v>
      </c>
      <c r="M190" s="122">
        <f t="shared" si="87"/>
        <v>214.53731772252624</v>
      </c>
      <c r="N190" s="122">
        <f t="shared" si="87"/>
        <v>215.89801631628549</v>
      </c>
      <c r="O190" s="122">
        <f t="shared" si="87"/>
        <v>214.15559811331246</v>
      </c>
      <c r="P190" s="122">
        <f t="shared" si="87"/>
        <v>217.83525958340056</v>
      </c>
      <c r="Q190" s="122">
        <f t="shared" si="87"/>
        <v>227.16781116342099</v>
      </c>
      <c r="R190" s="122">
        <f t="shared" si="87"/>
        <v>255.3615788603943</v>
      </c>
      <c r="S190" s="122">
        <f t="shared" si="87"/>
        <v>284.8486798472224</v>
      </c>
      <c r="T190" s="122">
        <f t="shared" si="87"/>
        <v>295.3161035125089</v>
      </c>
      <c r="U190" s="122">
        <f t="shared" si="87"/>
        <v>338.25285081342577</v>
      </c>
      <c r="V190" s="122">
        <f t="shared" si="87"/>
        <v>363.69512638628879</v>
      </c>
      <c r="W190" s="122">
        <f t="shared" si="87"/>
        <v>386.72841644982282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135.91580718285948</v>
      </c>
      <c r="C191" s="98">
        <f>RES_hhdet_tesh!C165</f>
        <v>135.15455749103046</v>
      </c>
      <c r="D191" s="98">
        <f>RES_hhdet_tesh!D165</f>
        <v>131.51177663304105</v>
      </c>
      <c r="E191" s="98">
        <f>RES_hhdet_tesh!E165</f>
        <v>240.32726810131913</v>
      </c>
      <c r="F191" s="98">
        <f>RES_hhdet_tesh!F165</f>
        <v>129.21616942133861</v>
      </c>
      <c r="G191" s="98">
        <f>RES_hhdet_tesh!G165</f>
        <v>137.82263521252335</v>
      </c>
      <c r="H191" s="98">
        <f>RES_hhdet_tesh!H165</f>
        <v>205.81074923801759</v>
      </c>
      <c r="I191" s="98">
        <f>RES_hhdet_tesh!I165</f>
        <v>159.53773491944142</v>
      </c>
      <c r="J191" s="98">
        <f>RES_hhdet_tesh!J165</f>
        <v>177.05341352240154</v>
      </c>
      <c r="K191" s="98">
        <f>RES_hhdet_tesh!K165</f>
        <v>179.54650731068307</v>
      </c>
      <c r="L191" s="98">
        <f>RES_hhdet_tesh!L165</f>
        <v>204.17252757456356</v>
      </c>
      <c r="M191" s="98">
        <f>RES_hhdet_tesh!M165</f>
        <v>214.53731772252624</v>
      </c>
      <c r="N191" s="98">
        <f>RES_hhdet_tesh!N165</f>
        <v>215.89801631628549</v>
      </c>
      <c r="O191" s="98">
        <f>RES_hhdet_tesh!O165</f>
        <v>214.15559811331246</v>
      </c>
      <c r="P191" s="98">
        <f>RES_hhdet_tesh!P165</f>
        <v>217.83525958340056</v>
      </c>
      <c r="Q191" s="98">
        <f>RES_hhdet_tesh!Q165</f>
        <v>227.16781116342099</v>
      </c>
      <c r="R191" s="98">
        <f>RES_hhdet_tesh!R165</f>
        <v>255.3615788603943</v>
      </c>
      <c r="S191" s="98">
        <f>RES_hhdet_tesh!S165</f>
        <v>284.8486798472224</v>
      </c>
      <c r="T191" s="98">
        <f>RES_hhdet_tesh!T165</f>
        <v>295.3161035125089</v>
      </c>
      <c r="U191" s="98">
        <f>RES_hhdet_tesh!U165</f>
        <v>338.25285081342577</v>
      </c>
      <c r="V191" s="98">
        <f>RES_hhdet_tesh!V165</f>
        <v>363.69512638628879</v>
      </c>
      <c r="W191" s="98">
        <f>RES_hhdet_tesh!W165</f>
        <v>386.72841644982282</v>
      </c>
      <c r="DA191" s="63" t="s">
        <v>2565</v>
      </c>
    </row>
    <row r="192" spans="1:105" ht="12" customHeight="1" x14ac:dyDescent="0.25">
      <c r="A192" s="121" t="s">
        <v>55</v>
      </c>
      <c r="B192" s="122">
        <v>1607.1040209350281</v>
      </c>
      <c r="C192" s="122">
        <v>1599.505180210075</v>
      </c>
      <c r="D192" s="122">
        <v>1667.5833492839295</v>
      </c>
      <c r="E192" s="122">
        <v>1670.760705694114</v>
      </c>
      <c r="F192" s="122">
        <v>1774.9029256076303</v>
      </c>
      <c r="G192" s="122">
        <v>1748.2771062399659</v>
      </c>
      <c r="H192" s="122">
        <v>1734.1126436954307</v>
      </c>
      <c r="I192" s="122">
        <v>1842.7414201627253</v>
      </c>
      <c r="J192" s="122">
        <v>1745.9593351131684</v>
      </c>
      <c r="K192" s="122">
        <v>1764.0503000758288</v>
      </c>
      <c r="L192" s="122">
        <v>1806.4031247756411</v>
      </c>
      <c r="M192" s="122">
        <v>1945.7762922961292</v>
      </c>
      <c r="N192" s="122">
        <v>1849.1552537366008</v>
      </c>
      <c r="O192" s="122">
        <v>1798.2703825876933</v>
      </c>
      <c r="P192" s="122">
        <v>1655.8434329092074</v>
      </c>
      <c r="Q192" s="122">
        <v>1668.1557395913819</v>
      </c>
      <c r="R192" s="122">
        <v>1729.6917922522587</v>
      </c>
      <c r="S192" s="122">
        <v>1815.7162812182212</v>
      </c>
      <c r="T192" s="122">
        <v>1971.9129434365984</v>
      </c>
      <c r="U192" s="122">
        <v>1882.0621986844749</v>
      </c>
      <c r="V192" s="122">
        <v>1903.5681975137927</v>
      </c>
      <c r="W192" s="122">
        <v>1992.8978603229082</v>
      </c>
      <c r="DA192" s="130" t="s">
        <v>2566</v>
      </c>
    </row>
    <row r="193" spans="1:105" ht="12" customHeight="1" x14ac:dyDescent="0.25">
      <c r="A193" s="97" t="s">
        <v>124</v>
      </c>
      <c r="B193" s="98">
        <v>1687.4151164502709</v>
      </c>
      <c r="C193" s="98">
        <v>1613.5986784743536</v>
      </c>
      <c r="D193" s="98">
        <v>1630.0583143395268</v>
      </c>
      <c r="E193" s="98">
        <v>1408.6540052814837</v>
      </c>
      <c r="F193" s="98">
        <v>1978.2852172151436</v>
      </c>
      <c r="G193" s="98">
        <v>1738.5363435044208</v>
      </c>
      <c r="H193" s="98">
        <v>1860.1513338575401</v>
      </c>
      <c r="I193" s="98">
        <v>1561.3842581177894</v>
      </c>
      <c r="J193" s="98">
        <v>1799.2825845047307</v>
      </c>
      <c r="K193" s="98">
        <v>1760.1874299603946</v>
      </c>
      <c r="L193" s="98">
        <v>1838.1628206671469</v>
      </c>
      <c r="M193" s="98">
        <v>2002.5654472855854</v>
      </c>
      <c r="N193" s="98">
        <v>1829.9863414724341</v>
      </c>
      <c r="O193" s="98">
        <v>1635.8925644120411</v>
      </c>
      <c r="P193" s="98">
        <v>1734.4710583895978</v>
      </c>
      <c r="Q193" s="98">
        <v>1373.3517298397828</v>
      </c>
      <c r="R193" s="98">
        <v>1823.2653278066555</v>
      </c>
      <c r="S193" s="98">
        <v>1497.5442628276162</v>
      </c>
      <c r="T193" s="98">
        <v>2138.4008087140087</v>
      </c>
      <c r="U193" s="98">
        <v>1932.9111917455464</v>
      </c>
      <c r="V193" s="98">
        <v>2109.2867654042166</v>
      </c>
      <c r="W193" s="98">
        <v>1896.3864945494709</v>
      </c>
      <c r="DA193" s="63" t="s">
        <v>2567</v>
      </c>
    </row>
    <row r="194" spans="1:105" ht="12" customHeight="1" x14ac:dyDescent="0.25">
      <c r="A194" s="97" t="s">
        <v>123</v>
      </c>
      <c r="B194" s="98">
        <v>1687.4151164502705</v>
      </c>
      <c r="C194" s="98">
        <v>1613.5652615600568</v>
      </c>
      <c r="D194" s="98">
        <v>1630.0394525938316</v>
      </c>
      <c r="E194" s="98">
        <v>1408.6529828269074</v>
      </c>
      <c r="F194" s="98">
        <v>1978.1005244020212</v>
      </c>
      <c r="G194" s="98">
        <v>1738.3194825727946</v>
      </c>
      <c r="H194" s="98">
        <v>1860.2158619808181</v>
      </c>
      <c r="I194" s="98">
        <v>1561.1779206252609</v>
      </c>
      <c r="J194" s="98">
        <v>1799.4282992210292</v>
      </c>
      <c r="K194" s="98">
        <v>1760.1770245952289</v>
      </c>
      <c r="L194" s="98">
        <v>1837.8858778698775</v>
      </c>
      <c r="M194" s="98">
        <v>2002.3015059087811</v>
      </c>
      <c r="N194" s="98">
        <v>1829.6177006574667</v>
      </c>
      <c r="O194" s="98">
        <v>1636.345380134009</v>
      </c>
      <c r="P194" s="98">
        <v>1735.5603638813584</v>
      </c>
      <c r="Q194" s="98">
        <v>1375.0197488038277</v>
      </c>
      <c r="R194" s="98">
        <v>1822.8645756865026</v>
      </c>
      <c r="S194" s="98">
        <v>1497.7451092468493</v>
      </c>
      <c r="T194" s="98">
        <v>2139.8317364871095</v>
      </c>
      <c r="U194" s="98">
        <v>1934.0019160241216</v>
      </c>
      <c r="V194" s="98">
        <v>2110.117163211487</v>
      </c>
      <c r="W194" s="98">
        <v>1898.4620782023826</v>
      </c>
      <c r="DA194" s="63" t="s">
        <v>2568</v>
      </c>
    </row>
    <row r="195" spans="1:105" ht="12" customHeight="1" x14ac:dyDescent="0.25">
      <c r="A195" s="100" t="s">
        <v>50</v>
      </c>
      <c r="B195" s="101">
        <v>733.94170463212015</v>
      </c>
      <c r="C195" s="101">
        <v>667.24242444758158</v>
      </c>
      <c r="D195" s="101">
        <v>693.62197316110883</v>
      </c>
      <c r="E195" s="101">
        <v>597.69326020577785</v>
      </c>
      <c r="F195" s="101">
        <v>900.85109745864463</v>
      </c>
      <c r="G195" s="101">
        <v>777.76931012701357</v>
      </c>
      <c r="H195" s="101">
        <v>826.41560361215716</v>
      </c>
      <c r="I195" s="101">
        <v>767.42000675699569</v>
      </c>
      <c r="J195" s="101">
        <v>801.06390458818339</v>
      </c>
      <c r="K195" s="101">
        <v>793.46978520099901</v>
      </c>
      <c r="L195" s="101">
        <v>822.79895367191034</v>
      </c>
      <c r="M195" s="101">
        <v>933.54176879461022</v>
      </c>
      <c r="N195" s="101">
        <v>857.83334390458094</v>
      </c>
      <c r="O195" s="101">
        <v>800.05457145646801</v>
      </c>
      <c r="P195" s="101">
        <v>759.77060406488624</v>
      </c>
      <c r="Q195" s="101">
        <v>589.89839472637584</v>
      </c>
      <c r="R195" s="101">
        <v>801.14184443704005</v>
      </c>
      <c r="S195" s="101">
        <v>694.85991392353208</v>
      </c>
      <c r="T195" s="101">
        <v>918.8972894096604</v>
      </c>
      <c r="U195" s="101">
        <v>838.7199957344294</v>
      </c>
      <c r="V195" s="101">
        <v>867.4064150315545</v>
      </c>
      <c r="W195" s="101">
        <v>860.20494893820842</v>
      </c>
      <c r="DA195" s="131" t="s">
        <v>2569</v>
      </c>
    </row>
    <row r="196" spans="1:105" ht="12" customHeight="1" x14ac:dyDescent="0.25">
      <c r="A196" s="103" t="s">
        <v>52</v>
      </c>
      <c r="B196" s="104">
        <v>953.47341181815045</v>
      </c>
      <c r="C196" s="104">
        <v>946.32283711247533</v>
      </c>
      <c r="D196" s="104">
        <v>936.41747943272253</v>
      </c>
      <c r="E196" s="104">
        <v>810.95972262112957</v>
      </c>
      <c r="F196" s="104">
        <v>1077.2494269433762</v>
      </c>
      <c r="G196" s="104">
        <v>960.5501724457813</v>
      </c>
      <c r="H196" s="104">
        <v>1033.8002583686614</v>
      </c>
      <c r="I196" s="104">
        <v>793.75791386826484</v>
      </c>
      <c r="J196" s="104">
        <v>998.36439463284603</v>
      </c>
      <c r="K196" s="104">
        <v>966.70723939422965</v>
      </c>
      <c r="L196" s="104">
        <v>1015.0869241979669</v>
      </c>
      <c r="M196" s="104">
        <v>1068.759737114171</v>
      </c>
      <c r="N196" s="104">
        <v>971.7843567528854</v>
      </c>
      <c r="O196" s="104">
        <v>836.29080867754112</v>
      </c>
      <c r="P196" s="104">
        <v>975.78975981647227</v>
      </c>
      <c r="Q196" s="104">
        <v>785.12135407745166</v>
      </c>
      <c r="R196" s="104">
        <v>1021.7227312494629</v>
      </c>
      <c r="S196" s="104">
        <v>802.88519532331736</v>
      </c>
      <c r="T196" s="104">
        <v>1220.9344470774492</v>
      </c>
      <c r="U196" s="104">
        <v>1095.2819202896922</v>
      </c>
      <c r="V196" s="104">
        <v>1242.7107481799326</v>
      </c>
      <c r="W196" s="104">
        <v>1038.257129264174</v>
      </c>
      <c r="DA196" s="132" t="s">
        <v>2570</v>
      </c>
    </row>
    <row r="197" spans="1:105" ht="12" customHeight="1" x14ac:dyDescent="0.25">
      <c r="A197" s="106" t="s">
        <v>122</v>
      </c>
      <c r="B197" s="101">
        <v>1590.4293431313008</v>
      </c>
      <c r="C197" s="101">
        <v>1596.664828097028</v>
      </c>
      <c r="D197" s="101">
        <v>1673.5271813174263</v>
      </c>
      <c r="E197" s="101">
        <v>1709.828845458826</v>
      </c>
      <c r="F197" s="101">
        <v>1745.42214619841</v>
      </c>
      <c r="G197" s="101">
        <v>1749.2903518878406</v>
      </c>
      <c r="H197" s="101">
        <v>1718.3728193709153</v>
      </c>
      <c r="I197" s="101">
        <v>1875.2422351676244</v>
      </c>
      <c r="J197" s="101">
        <v>1739.8732377988781</v>
      </c>
      <c r="K197" s="101">
        <v>1764.4435281667811</v>
      </c>
      <c r="L197" s="101">
        <v>1802.7394460174094</v>
      </c>
      <c r="M197" s="101">
        <v>1939.5392554201583</v>
      </c>
      <c r="N197" s="101">
        <v>1851.26414355356</v>
      </c>
      <c r="O197" s="101">
        <v>1815.4460580615475</v>
      </c>
      <c r="P197" s="101">
        <v>1646.5339028075764</v>
      </c>
      <c r="Q197" s="101">
        <v>1703.842932068347</v>
      </c>
      <c r="R197" s="101">
        <v>1719.3521588015672</v>
      </c>
      <c r="S197" s="101">
        <v>1854.5472617469995</v>
      </c>
      <c r="T197" s="101">
        <v>1951.0637792560553</v>
      </c>
      <c r="U197" s="101">
        <v>1875.7484241283089</v>
      </c>
      <c r="V197" s="101">
        <v>1876.5836904775977</v>
      </c>
      <c r="W197" s="101">
        <v>2006.5022391633013</v>
      </c>
      <c r="DA197" s="131" t="s">
        <v>2571</v>
      </c>
    </row>
    <row r="198" spans="1:105" ht="12" customHeight="1" x14ac:dyDescent="0.25">
      <c r="A198" s="107" t="s">
        <v>121</v>
      </c>
      <c r="B198" s="104">
        <v>1590.4293431313008</v>
      </c>
      <c r="C198" s="104">
        <v>1597.2227632869524</v>
      </c>
      <c r="D198" s="104">
        <v>1674.3714919136742</v>
      </c>
      <c r="E198" s="104">
        <v>1711.2653954838777</v>
      </c>
      <c r="F198" s="104">
        <v>1746.4185720115117</v>
      </c>
      <c r="G198" s="104">
        <v>1750.1475884622253</v>
      </c>
      <c r="H198" s="104">
        <v>1718.7865711976092</v>
      </c>
      <c r="I198" s="104">
        <v>1875.2428313922878</v>
      </c>
      <c r="J198" s="104">
        <v>1739.9854144115866</v>
      </c>
      <c r="K198" s="104">
        <v>1764.5387921840538</v>
      </c>
      <c r="L198" s="104">
        <v>1802.7653724199695</v>
      </c>
      <c r="M198" s="104">
        <v>1939.2314997422643</v>
      </c>
      <c r="N198" s="104">
        <v>1851.1375850444449</v>
      </c>
      <c r="O198" s="104">
        <v>1815.3640301394071</v>
      </c>
      <c r="P198" s="104">
        <v>1647.2568344142258</v>
      </c>
      <c r="Q198" s="104">
        <v>1703.5729844737034</v>
      </c>
      <c r="R198" s="104">
        <v>1718.1722817545713</v>
      </c>
      <c r="S198" s="104">
        <v>1852.8110166632075</v>
      </c>
      <c r="T198" s="104">
        <v>1950.2268346564649</v>
      </c>
      <c r="U198" s="104">
        <v>1875.2736836070342</v>
      </c>
      <c r="V198" s="104">
        <v>1875.7043958384102</v>
      </c>
      <c r="W198" s="104">
        <v>2005.0476733154271</v>
      </c>
      <c r="DA198" s="132" t="s">
        <v>2572</v>
      </c>
    </row>
    <row r="199" spans="1:105" ht="12" customHeight="1" x14ac:dyDescent="0.25">
      <c r="A199" s="108" t="s">
        <v>53</v>
      </c>
      <c r="B199" s="98">
        <v>691.83508355197353</v>
      </c>
      <c r="C199" s="98">
        <v>659.77507749888855</v>
      </c>
      <c r="D199" s="98">
        <v>712.67273761336901</v>
      </c>
      <c r="E199" s="98">
        <v>727.90290176299516</v>
      </c>
      <c r="F199" s="98">
        <v>793.99401245469585</v>
      </c>
      <c r="G199" s="98">
        <v>782.46228297936352</v>
      </c>
      <c r="H199" s="98">
        <v>761.04491272709731</v>
      </c>
      <c r="I199" s="98">
        <v>924.10224301266874</v>
      </c>
      <c r="J199" s="98">
        <v>772.63188771692569</v>
      </c>
      <c r="K199" s="98">
        <v>794.99966946509505</v>
      </c>
      <c r="L199" s="98">
        <v>805.47488530229077</v>
      </c>
      <c r="M199" s="98">
        <v>906.59029908558284</v>
      </c>
      <c r="N199" s="98">
        <v>869.06732625845393</v>
      </c>
      <c r="O199" s="98">
        <v>891.84839776462354</v>
      </c>
      <c r="P199" s="98">
        <v>713.40993759144044</v>
      </c>
      <c r="Q199" s="98">
        <v>734.86389573767417</v>
      </c>
      <c r="R199" s="98">
        <v>751.30523858059371</v>
      </c>
      <c r="S199" s="98">
        <v>864.40038543739047</v>
      </c>
      <c r="T199" s="98">
        <v>833.5389296406463</v>
      </c>
      <c r="U199" s="98">
        <v>808.76618752139564</v>
      </c>
      <c r="V199" s="98">
        <v>757.20966982162861</v>
      </c>
      <c r="W199" s="98">
        <v>897.98901615143882</v>
      </c>
      <c r="DA199" s="63" t="s">
        <v>2573</v>
      </c>
    </row>
    <row r="200" spans="1:105" ht="12" customHeight="1" x14ac:dyDescent="0.25">
      <c r="A200" s="108" t="s">
        <v>52</v>
      </c>
      <c r="B200" s="98">
        <v>898.59425957932717</v>
      </c>
      <c r="C200" s="98">
        <v>937.44768578806406</v>
      </c>
      <c r="D200" s="98">
        <v>961.69875430030527</v>
      </c>
      <c r="E200" s="98">
        <v>983.36249372088253</v>
      </c>
      <c r="F200" s="98">
        <v>952.42455955681578</v>
      </c>
      <c r="G200" s="98">
        <v>967.68530548286196</v>
      </c>
      <c r="H200" s="98">
        <v>957.74165847051177</v>
      </c>
      <c r="I200" s="98">
        <v>951.14058837961898</v>
      </c>
      <c r="J200" s="98">
        <v>967.3535266946609</v>
      </c>
      <c r="K200" s="98">
        <v>969.53912271895899</v>
      </c>
      <c r="L200" s="98">
        <v>997.29048711767905</v>
      </c>
      <c r="M200" s="98">
        <v>1032.6412006566811</v>
      </c>
      <c r="N200" s="98">
        <v>982.07025878599131</v>
      </c>
      <c r="O200" s="98">
        <v>923.51563237478331</v>
      </c>
      <c r="P200" s="98">
        <v>933.8468968227852</v>
      </c>
      <c r="Q200" s="98">
        <v>968.70908873602934</v>
      </c>
      <c r="R200" s="98">
        <v>966.86704317397778</v>
      </c>
      <c r="S200" s="98">
        <v>988.41063122581693</v>
      </c>
      <c r="T200" s="98">
        <v>1116.6879050158184</v>
      </c>
      <c r="U200" s="98">
        <v>1066.5074960856386</v>
      </c>
      <c r="V200" s="98">
        <v>1118.4947260167814</v>
      </c>
      <c r="W200" s="98">
        <v>1107.0586571639881</v>
      </c>
      <c r="DA200" s="63" t="s">
        <v>2574</v>
      </c>
    </row>
    <row r="201" spans="1:105" ht="12" customHeight="1" x14ac:dyDescent="0.25">
      <c r="A201" s="121" t="s">
        <v>54</v>
      </c>
      <c r="B201" s="122">
        <v>618.22906381496944</v>
      </c>
      <c r="C201" s="122">
        <v>642.44612240437868</v>
      </c>
      <c r="D201" s="122">
        <v>659.97914899307864</v>
      </c>
      <c r="E201" s="122">
        <v>675.62825017011096</v>
      </c>
      <c r="F201" s="122">
        <v>697.12270609885491</v>
      </c>
      <c r="G201" s="122">
        <v>712.95235193773192</v>
      </c>
      <c r="H201" s="122">
        <v>699.73947851624632</v>
      </c>
      <c r="I201" s="122">
        <v>661.77561573636092</v>
      </c>
      <c r="J201" s="122">
        <v>631.87987291212823</v>
      </c>
      <c r="K201" s="122">
        <v>629.38878746684156</v>
      </c>
      <c r="L201" s="122">
        <v>645.56210050037214</v>
      </c>
      <c r="M201" s="122">
        <v>592.96375327320902</v>
      </c>
      <c r="N201" s="122">
        <v>601.36939489279416</v>
      </c>
      <c r="O201" s="122">
        <v>599.06247534487011</v>
      </c>
      <c r="P201" s="122">
        <v>572.86533614065411</v>
      </c>
      <c r="Q201" s="122">
        <v>549.59855527813454</v>
      </c>
      <c r="R201" s="122">
        <v>530.69342796231399</v>
      </c>
      <c r="S201" s="122">
        <v>570.06229328811207</v>
      </c>
      <c r="T201" s="122">
        <v>544.33404760864755</v>
      </c>
      <c r="U201" s="122">
        <v>545.82825159364086</v>
      </c>
      <c r="V201" s="122">
        <v>536.5295692605074</v>
      </c>
      <c r="W201" s="122">
        <v>565.63626848940225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618.22906381496944</v>
      </c>
      <c r="C203" s="33">
        <v>642.44612240437868</v>
      </c>
      <c r="D203" s="33">
        <v>659.97914899307864</v>
      </c>
      <c r="E203" s="33">
        <v>675.62825017011096</v>
      </c>
      <c r="F203" s="33">
        <v>697.12270609885491</v>
      </c>
      <c r="G203" s="33">
        <v>712.95235193773192</v>
      </c>
      <c r="H203" s="33">
        <v>699.73947851624632</v>
      </c>
      <c r="I203" s="33">
        <v>661.77561573636092</v>
      </c>
      <c r="J203" s="33">
        <v>631.87987291212823</v>
      </c>
      <c r="K203" s="33">
        <v>629.38878746684156</v>
      </c>
      <c r="L203" s="33">
        <v>645.56210050037214</v>
      </c>
      <c r="M203" s="33">
        <v>592.96375327320902</v>
      </c>
      <c r="N203" s="33">
        <v>601.36939489279416</v>
      </c>
      <c r="O203" s="33">
        <v>599.06247534487011</v>
      </c>
      <c r="P203" s="33">
        <v>572.86533614065411</v>
      </c>
      <c r="Q203" s="33">
        <v>549.59855527813454</v>
      </c>
      <c r="R203" s="33">
        <v>530.69342796231399</v>
      </c>
      <c r="S203" s="33">
        <v>570.06229328811207</v>
      </c>
      <c r="T203" s="33">
        <v>544.33404760864755</v>
      </c>
      <c r="U203" s="33">
        <v>545.82825159364086</v>
      </c>
      <c r="V203" s="33">
        <v>536.5295692605074</v>
      </c>
      <c r="W203" s="33">
        <v>565.63626848940225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98.368456144600387</v>
      </c>
      <c r="C205" s="117">
        <f t="shared" si="88"/>
        <v>88.423408489500176</v>
      </c>
      <c r="D205" s="117">
        <f t="shared" si="88"/>
        <v>77.121501017684182</v>
      </c>
      <c r="E205" s="117">
        <f t="shared" si="88"/>
        <v>61.666071701540488</v>
      </c>
      <c r="F205" s="117">
        <f t="shared" si="88"/>
        <v>82.256898836992363</v>
      </c>
      <c r="G205" s="117">
        <f t="shared" si="88"/>
        <v>68.184389357116331</v>
      </c>
      <c r="H205" s="117">
        <f t="shared" si="88"/>
        <v>66.773291224094265</v>
      </c>
      <c r="I205" s="117">
        <f t="shared" si="88"/>
        <v>52.566370840612841</v>
      </c>
      <c r="J205" s="117">
        <f t="shared" si="88"/>
        <v>59.342857185521908</v>
      </c>
      <c r="K205" s="117">
        <f t="shared" si="88"/>
        <v>58.316012479170126</v>
      </c>
      <c r="L205" s="117">
        <f t="shared" si="88"/>
        <v>60.96687932587465</v>
      </c>
      <c r="M205" s="117">
        <f t="shared" si="88"/>
        <v>64.908303931194908</v>
      </c>
      <c r="N205" s="117">
        <f t="shared" si="88"/>
        <v>55.59786466782942</v>
      </c>
      <c r="O205" s="117">
        <f t="shared" si="88"/>
        <v>48.861539735861726</v>
      </c>
      <c r="P205" s="117">
        <f t="shared" si="88"/>
        <v>54.021064053565212</v>
      </c>
      <c r="Q205" s="117">
        <f t="shared" si="88"/>
        <v>44.779798753569239</v>
      </c>
      <c r="R205" s="117">
        <f t="shared" ref="R205:V205" si="89">R206+R208+R210+R219</f>
        <v>58.041277980116831</v>
      </c>
      <c r="S205" s="117">
        <f t="shared" si="89"/>
        <v>45.921023592589087</v>
      </c>
      <c r="T205" s="117">
        <f t="shared" si="89"/>
        <v>68.876157997515975</v>
      </c>
      <c r="U205" s="117">
        <f t="shared" si="89"/>
        <v>62.015450035458322</v>
      </c>
      <c r="V205" s="117">
        <f t="shared" si="89"/>
        <v>67.947823498739822</v>
      </c>
      <c r="W205" s="117">
        <f t="shared" ref="W205" si="90">W206+W208+W210+W219</f>
        <v>58.046066343477833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98.368456144600387</v>
      </c>
      <c r="C210" s="122">
        <v>88.423408489500176</v>
      </c>
      <c r="D210" s="122">
        <v>77.121501017684182</v>
      </c>
      <c r="E210" s="122">
        <v>61.666071701540488</v>
      </c>
      <c r="F210" s="122">
        <v>82.256898836992363</v>
      </c>
      <c r="G210" s="122">
        <v>68.184389357116331</v>
      </c>
      <c r="H210" s="122">
        <v>66.773291224094265</v>
      </c>
      <c r="I210" s="122">
        <v>52.566370840612841</v>
      </c>
      <c r="J210" s="122">
        <v>59.342857185521908</v>
      </c>
      <c r="K210" s="122">
        <v>58.316012479170126</v>
      </c>
      <c r="L210" s="122">
        <v>60.96687932587465</v>
      </c>
      <c r="M210" s="122">
        <v>64.908303931194908</v>
      </c>
      <c r="N210" s="122">
        <v>55.59786466782942</v>
      </c>
      <c r="O210" s="122">
        <v>48.861539735861726</v>
      </c>
      <c r="P210" s="122">
        <v>54.021064053565212</v>
      </c>
      <c r="Q210" s="122">
        <v>44.779798753569239</v>
      </c>
      <c r="R210" s="122">
        <v>58.041277980116831</v>
      </c>
      <c r="S210" s="122">
        <v>45.921023592589087</v>
      </c>
      <c r="T210" s="122">
        <v>68.876157997515975</v>
      </c>
      <c r="U210" s="122">
        <v>62.015450035458322</v>
      </c>
      <c r="V210" s="122">
        <v>67.947823498739822</v>
      </c>
      <c r="W210" s="122">
        <v>58.046066343477833</v>
      </c>
      <c r="DA210" s="130" t="s">
        <v>2734</v>
      </c>
    </row>
    <row r="211" spans="1:105" ht="12" customHeight="1" x14ac:dyDescent="0.25">
      <c r="A211" s="97" t="s">
        <v>124</v>
      </c>
      <c r="B211" s="98">
        <v>572.73223882633999</v>
      </c>
      <c r="C211" s="98">
        <v>545.32359244225268</v>
      </c>
      <c r="D211" s="98">
        <v>548.92594875617965</v>
      </c>
      <c r="E211" s="98">
        <v>471.42809399719278</v>
      </c>
      <c r="F211" s="98">
        <v>657.43067597250092</v>
      </c>
      <c r="G211" s="98">
        <v>573.56695383787542</v>
      </c>
      <c r="H211" s="98">
        <v>608.87071133259678</v>
      </c>
      <c r="I211" s="98">
        <v>508.94548435044874</v>
      </c>
      <c r="J211" s="98">
        <v>585.60058443484843</v>
      </c>
      <c r="K211" s="98">
        <v>570.88782935546578</v>
      </c>
      <c r="L211" s="98">
        <v>593.77102544263198</v>
      </c>
      <c r="M211" s="98">
        <v>642.73675105683549</v>
      </c>
      <c r="N211" s="98">
        <v>582.54862499158685</v>
      </c>
      <c r="O211" s="98">
        <v>514.37474996072433</v>
      </c>
      <c r="P211" s="98">
        <v>538.61269103381483</v>
      </c>
      <c r="Q211" s="98">
        <v>418.86227354099788</v>
      </c>
      <c r="R211" s="98">
        <v>546.56193437986133</v>
      </c>
      <c r="S211" s="98">
        <v>437.673435038001</v>
      </c>
      <c r="T211" s="98">
        <v>607.15851257861198</v>
      </c>
      <c r="U211" s="98">
        <v>537.97189085118123</v>
      </c>
      <c r="V211" s="98">
        <v>578.00234786014937</v>
      </c>
      <c r="W211" s="98">
        <v>512.4799173960381</v>
      </c>
      <c r="DA211" s="63" t="s">
        <v>2735</v>
      </c>
    </row>
    <row r="212" spans="1:105" ht="12" customHeight="1" x14ac:dyDescent="0.25">
      <c r="A212" s="97" t="s">
        <v>123</v>
      </c>
      <c r="B212" s="98">
        <v>249.11005689355667</v>
      </c>
      <c r="C212" s="98">
        <v>224.33981940694258</v>
      </c>
      <c r="D212" s="98">
        <v>231.85030482935835</v>
      </c>
      <c r="E212" s="98">
        <v>198.41821687753423</v>
      </c>
      <c r="F212" s="98">
        <v>296.63094351296348</v>
      </c>
      <c r="G212" s="98">
        <v>255.19364417648274</v>
      </c>
      <c r="H212" s="98">
        <v>269.8688180978528</v>
      </c>
      <c r="I212" s="98">
        <v>250.23676465935631</v>
      </c>
      <c r="J212" s="98">
        <v>260.29589324502842</v>
      </c>
      <c r="K212" s="98">
        <v>256.75394066975127</v>
      </c>
      <c r="L212" s="98">
        <v>265.31149156976107</v>
      </c>
      <c r="M212" s="98">
        <v>298.8966022762699</v>
      </c>
      <c r="N212" s="98">
        <v>273.08700656081498</v>
      </c>
      <c r="O212" s="98">
        <v>253.62885366663286</v>
      </c>
      <c r="P212" s="98">
        <v>234.03255680109041</v>
      </c>
      <c r="Q212" s="98">
        <v>180.67942511500189</v>
      </c>
      <c r="R212" s="98">
        <v>235.43973881962057</v>
      </c>
      <c r="S212" s="98">
        <v>201.70261913328147</v>
      </c>
      <c r="T212" s="98">
        <v>257.78472004708016</v>
      </c>
      <c r="U212" s="98">
        <v>231.93189426655564</v>
      </c>
      <c r="V212" s="98">
        <v>237.05675111876582</v>
      </c>
      <c r="W212" s="98">
        <v>233.51696462799603</v>
      </c>
      <c r="DA212" s="63" t="s">
        <v>2736</v>
      </c>
    </row>
    <row r="213" spans="1:105" ht="12" customHeight="1" x14ac:dyDescent="0.25">
      <c r="A213" s="100" t="s">
        <v>50</v>
      </c>
      <c r="B213" s="101">
        <v>249.11005689355667</v>
      </c>
      <c r="C213" s="101">
        <v>224.33981940694258</v>
      </c>
      <c r="D213" s="101">
        <v>231.85030482935835</v>
      </c>
      <c r="E213" s="101">
        <v>198.41821687753423</v>
      </c>
      <c r="F213" s="101">
        <v>296.63094351296348</v>
      </c>
      <c r="G213" s="101">
        <v>255.19364417648274</v>
      </c>
      <c r="H213" s="101">
        <v>269.8688180978528</v>
      </c>
      <c r="I213" s="101">
        <v>250.23676465935631</v>
      </c>
      <c r="J213" s="101">
        <v>260.29589324502842</v>
      </c>
      <c r="K213" s="101">
        <v>256.75394066975127</v>
      </c>
      <c r="L213" s="101">
        <v>265.31149156976107</v>
      </c>
      <c r="M213" s="101">
        <v>298.8966022762699</v>
      </c>
      <c r="N213" s="101">
        <v>273.08700656081498</v>
      </c>
      <c r="O213" s="101">
        <v>253.62885366663286</v>
      </c>
      <c r="P213" s="101">
        <v>234.03255680109041</v>
      </c>
      <c r="Q213" s="101">
        <v>180.67942511500189</v>
      </c>
      <c r="R213" s="101">
        <v>235.43973881962057</v>
      </c>
      <c r="S213" s="101">
        <v>201.70261913328147</v>
      </c>
      <c r="T213" s="101">
        <v>257.78472004708016</v>
      </c>
      <c r="U213" s="101">
        <v>231.93189426655564</v>
      </c>
      <c r="V213" s="101">
        <v>237.05675111876582</v>
      </c>
      <c r="W213" s="101">
        <v>233.51696462799603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168.75551323108624</v>
      </c>
      <c r="C223" s="118">
        <f t="shared" si="93"/>
        <v>177.71865433549121</v>
      </c>
      <c r="D223" s="118">
        <f t="shared" si="93"/>
        <v>171.31349275322316</v>
      </c>
      <c r="E223" s="118">
        <f t="shared" si="93"/>
        <v>169.57581189936229</v>
      </c>
      <c r="F223" s="118">
        <f t="shared" si="93"/>
        <v>166.34291187218324</v>
      </c>
      <c r="G223" s="118">
        <f t="shared" si="93"/>
        <v>163.02180830987493</v>
      </c>
      <c r="H223" s="118">
        <f t="shared" si="93"/>
        <v>161.4808847566029</v>
      </c>
      <c r="I223" s="118">
        <f t="shared" si="93"/>
        <v>144.23803216190478</v>
      </c>
      <c r="J223" s="118">
        <f t="shared" si="93"/>
        <v>155.82944144543717</v>
      </c>
      <c r="K223" s="118">
        <f t="shared" si="93"/>
        <v>150.34900862703068</v>
      </c>
      <c r="L223" s="118">
        <f t="shared" si="93"/>
        <v>164.01315576204863</v>
      </c>
      <c r="M223" s="118">
        <f t="shared" si="93"/>
        <v>145.70766659927563</v>
      </c>
      <c r="N223" s="118">
        <f t="shared" si="93"/>
        <v>152.58497798639331</v>
      </c>
      <c r="O223" s="118">
        <f t="shared" si="93"/>
        <v>165.35557522084738</v>
      </c>
      <c r="P223" s="118">
        <f t="shared" si="93"/>
        <v>134.94442240832197</v>
      </c>
      <c r="Q223" s="118">
        <f t="shared" si="93"/>
        <v>136.25249715937537</v>
      </c>
      <c r="R223" s="118">
        <f t="shared" ref="R223:V223" si="94">R224+R226+R228+R237</f>
        <v>138.19998732731335</v>
      </c>
      <c r="S223" s="118">
        <f t="shared" si="94"/>
        <v>146.99571727295566</v>
      </c>
      <c r="T223" s="118">
        <f t="shared" si="94"/>
        <v>144.94079662304773</v>
      </c>
      <c r="U223" s="118">
        <f t="shared" si="94"/>
        <v>140.63793266818357</v>
      </c>
      <c r="V223" s="118">
        <f t="shared" si="94"/>
        <v>143.54235169778258</v>
      </c>
      <c r="W223" s="118">
        <f t="shared" ref="W223" si="95">W224+W226+W228+W237</f>
        <v>140.89574735285339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132.37237868672275</v>
      </c>
      <c r="C224" s="123">
        <f t="shared" si="96"/>
        <v>141.68445000576736</v>
      </c>
      <c r="D224" s="123">
        <f t="shared" si="96"/>
        <v>134.52847291111937</v>
      </c>
      <c r="E224" s="123">
        <f t="shared" si="96"/>
        <v>132.62460321805418</v>
      </c>
      <c r="F224" s="123">
        <f t="shared" si="96"/>
        <v>128.35655785812352</v>
      </c>
      <c r="G224" s="123">
        <f t="shared" si="96"/>
        <v>125.74041156909368</v>
      </c>
      <c r="H224" s="123">
        <f t="shared" si="96"/>
        <v>124.61099519818403</v>
      </c>
      <c r="I224" s="123">
        <f t="shared" si="96"/>
        <v>106.80072063226</v>
      </c>
      <c r="J224" s="123">
        <f t="shared" si="96"/>
        <v>120.12542243741626</v>
      </c>
      <c r="K224" s="123">
        <f t="shared" si="96"/>
        <v>114.74881008540684</v>
      </c>
      <c r="L224" s="123">
        <f t="shared" si="96"/>
        <v>127.81520442233696</v>
      </c>
      <c r="M224" s="123">
        <f t="shared" si="96"/>
        <v>108.81055110416638</v>
      </c>
      <c r="N224" s="123">
        <f t="shared" si="96"/>
        <v>117.54312650813459</v>
      </c>
      <c r="O224" s="123">
        <f t="shared" si="96"/>
        <v>131.64477741256809</v>
      </c>
      <c r="P224" s="123">
        <f t="shared" si="96"/>
        <v>104.19379017643077</v>
      </c>
      <c r="Q224" s="123">
        <f t="shared" si="96"/>
        <v>106.37556389432383</v>
      </c>
      <c r="R224" s="123">
        <f t="shared" si="96"/>
        <v>107.91033971157714</v>
      </c>
      <c r="S224" s="123">
        <f t="shared" si="96"/>
        <v>115.2875749352516</v>
      </c>
      <c r="T224" s="123">
        <f t="shared" si="96"/>
        <v>112.0288266057496</v>
      </c>
      <c r="U224" s="123">
        <f t="shared" si="96"/>
        <v>109.19672425573521</v>
      </c>
      <c r="V224" s="123">
        <f t="shared" si="96"/>
        <v>112.53093190739625</v>
      </c>
      <c r="W224" s="123">
        <f t="shared" si="96"/>
        <v>108.80987431737324</v>
      </c>
      <c r="DA224" s="130" t="s">
        <v>2898</v>
      </c>
    </row>
    <row r="225" spans="1:105" ht="12" customHeight="1" x14ac:dyDescent="0.25">
      <c r="A225" s="97" t="s">
        <v>53</v>
      </c>
      <c r="B225" s="99">
        <v>132.37237868672275</v>
      </c>
      <c r="C225" s="99">
        <v>141.68445000576736</v>
      </c>
      <c r="D225" s="99">
        <v>134.52847291111937</v>
      </c>
      <c r="E225" s="99">
        <v>132.62460321805418</v>
      </c>
      <c r="F225" s="99">
        <v>128.35655785812352</v>
      </c>
      <c r="G225" s="99">
        <v>125.74041156909368</v>
      </c>
      <c r="H225" s="99">
        <v>124.61099519818403</v>
      </c>
      <c r="I225" s="99">
        <v>106.80072063226</v>
      </c>
      <c r="J225" s="99">
        <v>120.12542243741626</v>
      </c>
      <c r="K225" s="99">
        <v>114.74881008540684</v>
      </c>
      <c r="L225" s="99">
        <v>127.81520442233696</v>
      </c>
      <c r="M225" s="99">
        <v>108.81055110416638</v>
      </c>
      <c r="N225" s="99">
        <v>117.54312650813459</v>
      </c>
      <c r="O225" s="99">
        <v>131.64477741256809</v>
      </c>
      <c r="P225" s="99">
        <v>104.19379017643077</v>
      </c>
      <c r="Q225" s="99">
        <v>106.37556389432383</v>
      </c>
      <c r="R225" s="99">
        <v>107.91033971157714</v>
      </c>
      <c r="S225" s="99">
        <v>115.2875749352516</v>
      </c>
      <c r="T225" s="99">
        <v>112.0288266057496</v>
      </c>
      <c r="U225" s="99">
        <v>109.19672425573521</v>
      </c>
      <c r="V225" s="99">
        <v>112.53093190739625</v>
      </c>
      <c r="W225" s="99">
        <v>108.80987431737324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0.84698609078498988</v>
      </c>
      <c r="C226" s="123">
        <f t="shared" si="97"/>
        <v>0.8104057741548818</v>
      </c>
      <c r="D226" s="123">
        <f t="shared" si="97"/>
        <v>0.75561323377353518</v>
      </c>
      <c r="E226" s="123">
        <f t="shared" si="97"/>
        <v>1.3064339264046372</v>
      </c>
      <c r="F226" s="123">
        <f t="shared" si="97"/>
        <v>0.6586044395188515</v>
      </c>
      <c r="G226" s="123">
        <f t="shared" si="97"/>
        <v>0.65889116110538748</v>
      </c>
      <c r="H226" s="123">
        <f t="shared" si="97"/>
        <v>0.92427266351981763</v>
      </c>
      <c r="I226" s="123">
        <f t="shared" si="97"/>
        <v>0.69045466292395619</v>
      </c>
      <c r="J226" s="123">
        <f t="shared" si="97"/>
        <v>0.7568069954091402</v>
      </c>
      <c r="K226" s="123">
        <f t="shared" si="97"/>
        <v>0.74710513367380105</v>
      </c>
      <c r="L226" s="123">
        <f t="shared" si="97"/>
        <v>0.82177173533366554</v>
      </c>
      <c r="M226" s="123">
        <f t="shared" si="97"/>
        <v>0.82728639033649665</v>
      </c>
      <c r="N226" s="123">
        <f t="shared" si="97"/>
        <v>0.79192101691826133</v>
      </c>
      <c r="O226" s="123">
        <f t="shared" si="97"/>
        <v>0.74312962937056315</v>
      </c>
      <c r="P226" s="123">
        <f t="shared" si="97"/>
        <v>0.71880982954848938</v>
      </c>
      <c r="Q226" s="123">
        <f t="shared" si="97"/>
        <v>0.71332207289334737</v>
      </c>
      <c r="R226" s="123">
        <f t="shared" si="97"/>
        <v>0.77740161296958332</v>
      </c>
      <c r="S226" s="123">
        <f t="shared" si="97"/>
        <v>0.84059342185101571</v>
      </c>
      <c r="T226" s="123">
        <f t="shared" si="97"/>
        <v>0.84425213225022666</v>
      </c>
      <c r="U226" s="123">
        <f t="shared" si="97"/>
        <v>0.9355530368913938</v>
      </c>
      <c r="V226" s="123">
        <f t="shared" si="97"/>
        <v>0.97359493212654058</v>
      </c>
      <c r="W226" s="123">
        <f t="shared" si="97"/>
        <v>1.0099321734906652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0.84698609078498988</v>
      </c>
      <c r="C227" s="99">
        <f>RES_hhdet_fecs!C165</f>
        <v>0.8104057741548818</v>
      </c>
      <c r="D227" s="99">
        <f>RES_hhdet_fecs!D165</f>
        <v>0.75561323377353518</v>
      </c>
      <c r="E227" s="99">
        <f>RES_hhdet_fecs!E165</f>
        <v>1.3064339264046372</v>
      </c>
      <c r="F227" s="99">
        <f>RES_hhdet_fecs!F165</f>
        <v>0.6586044395188515</v>
      </c>
      <c r="G227" s="99">
        <f>RES_hhdet_fecs!G165</f>
        <v>0.65889116110538748</v>
      </c>
      <c r="H227" s="99">
        <f>RES_hhdet_fecs!H165</f>
        <v>0.92427266351981763</v>
      </c>
      <c r="I227" s="99">
        <f>RES_hhdet_fecs!I165</f>
        <v>0.69045466292395619</v>
      </c>
      <c r="J227" s="99">
        <f>RES_hhdet_fecs!J165</f>
        <v>0.7568069954091402</v>
      </c>
      <c r="K227" s="99">
        <f>RES_hhdet_fecs!K165</f>
        <v>0.74710513367380105</v>
      </c>
      <c r="L227" s="99">
        <f>RES_hhdet_fecs!L165</f>
        <v>0.82177173533366554</v>
      </c>
      <c r="M227" s="99">
        <f>RES_hhdet_fecs!M165</f>
        <v>0.82728639033649665</v>
      </c>
      <c r="N227" s="99">
        <f>RES_hhdet_fecs!N165</f>
        <v>0.79192101691826133</v>
      </c>
      <c r="O227" s="99">
        <f>RES_hhdet_fecs!O165</f>
        <v>0.74312962937056315</v>
      </c>
      <c r="P227" s="99">
        <f>RES_hhdet_fecs!P165</f>
        <v>0.71880982954848938</v>
      </c>
      <c r="Q227" s="99">
        <f>RES_hhdet_fecs!Q165</f>
        <v>0.71332207289334737</v>
      </c>
      <c r="R227" s="99">
        <f>RES_hhdet_fecs!R165</f>
        <v>0.77740161296958332</v>
      </c>
      <c r="S227" s="99">
        <f>RES_hhdet_fecs!S165</f>
        <v>0.84059342185101571</v>
      </c>
      <c r="T227" s="99">
        <f>RES_hhdet_fecs!T165</f>
        <v>0.84425213225022666</v>
      </c>
      <c r="U227" s="99">
        <f>RES_hhdet_fecs!U165</f>
        <v>0.9355530368913938</v>
      </c>
      <c r="V227" s="99">
        <f>RES_hhdet_fecs!V165</f>
        <v>0.97359493212654058</v>
      </c>
      <c r="W227" s="99">
        <f>RES_hhdet_fecs!W165</f>
        <v>1.0099321734906652</v>
      </c>
      <c r="DA227" s="63" t="s">
        <v>2901</v>
      </c>
    </row>
    <row r="228" spans="1:105" ht="12" customHeight="1" x14ac:dyDescent="0.25">
      <c r="A228" s="121" t="s">
        <v>55</v>
      </c>
      <c r="B228" s="123">
        <v>25.793986550560671</v>
      </c>
      <c r="C228" s="123">
        <v>25.194362544671002</v>
      </c>
      <c r="D228" s="123">
        <v>25.801323529910004</v>
      </c>
      <c r="E228" s="123">
        <v>25.256230384929527</v>
      </c>
      <c r="F228" s="123">
        <v>26.705116851258566</v>
      </c>
      <c r="G228" s="123">
        <v>25.845983848627455</v>
      </c>
      <c r="H228" s="123">
        <v>25.398878237673568</v>
      </c>
      <c r="I228" s="123">
        <v>26.791635889153405</v>
      </c>
      <c r="J228" s="123">
        <v>25.403964568170053</v>
      </c>
      <c r="K228" s="123">
        <v>25.394890211665967</v>
      </c>
      <c r="L228" s="123">
        <v>25.761122037073932</v>
      </c>
      <c r="M228" s="123">
        <v>27.339239588842048</v>
      </c>
      <c r="N228" s="123">
        <v>25.5093151720016</v>
      </c>
      <c r="O228" s="123">
        <v>24.377395920333342</v>
      </c>
      <c r="P228" s="123">
        <v>21.936638671318292</v>
      </c>
      <c r="Q228" s="123">
        <v>21.533612567611119</v>
      </c>
      <c r="R228" s="123">
        <v>22.195543160704357</v>
      </c>
      <c r="S228" s="123">
        <v>23.078215373279026</v>
      </c>
      <c r="T228" s="123">
        <v>24.720539208949706</v>
      </c>
      <c r="U228" s="123">
        <v>23.253557674028148</v>
      </c>
      <c r="V228" s="123">
        <v>23.053865404139948</v>
      </c>
      <c r="W228" s="123">
        <v>23.85272911194545</v>
      </c>
      <c r="DA228" s="130" t="s">
        <v>2902</v>
      </c>
    </row>
    <row r="229" spans="1:105" ht="12" customHeight="1" x14ac:dyDescent="0.25">
      <c r="A229" s="97" t="s">
        <v>124</v>
      </c>
      <c r="B229" s="99">
        <v>30.239012361561372</v>
      </c>
      <c r="C229" s="99">
        <v>28.620691205340556</v>
      </c>
      <c r="D229" s="99">
        <v>28.714314746433953</v>
      </c>
      <c r="E229" s="99">
        <v>24.561767096492712</v>
      </c>
      <c r="F229" s="99">
        <v>34.069408709247568</v>
      </c>
      <c r="G229" s="99">
        <v>29.59115559737555</v>
      </c>
      <c r="H229" s="99">
        <v>31.439863587303314</v>
      </c>
      <c r="I229" s="99">
        <v>26.282557161246114</v>
      </c>
      <c r="J229" s="99">
        <v>30.394066474255975</v>
      </c>
      <c r="K229" s="99">
        <v>29.539850986054269</v>
      </c>
      <c r="L229" s="99">
        <v>30.520260009260348</v>
      </c>
      <c r="M229" s="99">
        <v>32.743462074356721</v>
      </c>
      <c r="N229" s="99">
        <v>29.382854305542232</v>
      </c>
      <c r="O229" s="99">
        <v>25.680626585613361</v>
      </c>
      <c r="P229" s="99">
        <v>26.562712243848729</v>
      </c>
      <c r="Q229" s="99">
        <v>20.372726764820822</v>
      </c>
      <c r="R229" s="99">
        <v>26.56068250626215</v>
      </c>
      <c r="S229" s="99">
        <v>21.293992953111236</v>
      </c>
      <c r="T229" s="99">
        <v>29.505546470534707</v>
      </c>
      <c r="U229" s="99">
        <v>26.013792713197038</v>
      </c>
      <c r="V229" s="99">
        <v>27.67228470272757</v>
      </c>
      <c r="W229" s="99">
        <v>24.357085285630184</v>
      </c>
      <c r="DA229" s="63" t="s">
        <v>2903</v>
      </c>
    </row>
    <row r="230" spans="1:105" ht="12" customHeight="1" x14ac:dyDescent="0.25">
      <c r="A230" s="97" t="s">
        <v>123</v>
      </c>
      <c r="B230" s="99">
        <v>24.588000592995485</v>
      </c>
      <c r="C230" s="99">
        <v>23.056504957806919</v>
      </c>
      <c r="D230" s="99">
        <v>23.255293188067448</v>
      </c>
      <c r="E230" s="99">
        <v>19.935621565019492</v>
      </c>
      <c r="F230" s="99">
        <v>28.053295508495658</v>
      </c>
      <c r="G230" s="99">
        <v>24.42299506064807</v>
      </c>
      <c r="H230" s="99">
        <v>26.061223366461544</v>
      </c>
      <c r="I230" s="99">
        <v>22.233955413211728</v>
      </c>
      <c r="J230" s="99">
        <v>25.280838987394684</v>
      </c>
      <c r="K230" s="99">
        <v>24.648173382394564</v>
      </c>
      <c r="L230" s="99">
        <v>25.489548494646112</v>
      </c>
      <c r="M230" s="99">
        <v>27.595045147516004</v>
      </c>
      <c r="N230" s="99">
        <v>24.90840403102597</v>
      </c>
      <c r="O230" s="99">
        <v>22.147166549245352</v>
      </c>
      <c r="P230" s="99">
        <v>22.473367474308208</v>
      </c>
      <c r="Q230" s="99">
        <v>17.462472733872957</v>
      </c>
      <c r="R230" s="99">
        <v>22.720260309672678</v>
      </c>
      <c r="S230" s="99">
        <v>18.686820699433436</v>
      </c>
      <c r="T230" s="99">
        <v>26.005346782826496</v>
      </c>
      <c r="U230" s="99">
        <v>23.246140524404161</v>
      </c>
      <c r="V230" s="99">
        <v>24.864304965967968</v>
      </c>
      <c r="W230" s="99">
        <v>22.308041197371715</v>
      </c>
      <c r="DA230" s="63" t="s">
        <v>2904</v>
      </c>
    </row>
    <row r="231" spans="1:105" ht="12" customHeight="1" x14ac:dyDescent="0.25">
      <c r="A231" s="100" t="s">
        <v>50</v>
      </c>
      <c r="B231" s="102">
        <v>13.152467382017891</v>
      </c>
      <c r="C231" s="102">
        <v>11.774221371117189</v>
      </c>
      <c r="D231" s="102">
        <v>12.128088755891419</v>
      </c>
      <c r="E231" s="102">
        <v>10.33774204953597</v>
      </c>
      <c r="F231" s="102">
        <v>15.372025096643945</v>
      </c>
      <c r="G231" s="102">
        <v>13.165812259159708</v>
      </c>
      <c r="H231" s="102">
        <v>13.935041823400361</v>
      </c>
      <c r="I231" s="102">
        <v>12.92252760509049</v>
      </c>
      <c r="J231" s="102">
        <v>13.509977436071747</v>
      </c>
      <c r="K231" s="102">
        <v>13.285399963824011</v>
      </c>
      <c r="L231" s="102">
        <v>13.637202489154015</v>
      </c>
      <c r="M231" s="102">
        <v>15.226933180177991</v>
      </c>
      <c r="N231" s="102">
        <v>13.774087487768028</v>
      </c>
      <c r="O231" s="102">
        <v>12.662650884102117</v>
      </c>
      <c r="P231" s="102">
        <v>11.541761947843272</v>
      </c>
      <c r="Q231" s="102">
        <v>8.787930526124482</v>
      </c>
      <c r="R231" s="102">
        <v>11.441411775667268</v>
      </c>
      <c r="S231" s="102">
        <v>9.8133763820398592</v>
      </c>
      <c r="T231" s="102">
        <v>12.527336567249575</v>
      </c>
      <c r="U231" s="102">
        <v>11.21513655942729</v>
      </c>
      <c r="V231" s="102">
        <v>11.349265157741751</v>
      </c>
      <c r="W231" s="102">
        <v>11.098566851137956</v>
      </c>
      <c r="DA231" s="131" t="s">
        <v>2905</v>
      </c>
    </row>
    <row r="232" spans="1:105" ht="12" customHeight="1" x14ac:dyDescent="0.25">
      <c r="A232" s="103" t="s">
        <v>52</v>
      </c>
      <c r="B232" s="105">
        <v>11.43553321097759</v>
      </c>
      <c r="C232" s="105">
        <v>11.282283586689728</v>
      </c>
      <c r="D232" s="105">
        <v>11.127204432176029</v>
      </c>
      <c r="E232" s="105">
        <v>9.5978795154835197</v>
      </c>
      <c r="F232" s="105">
        <v>12.68127041185171</v>
      </c>
      <c r="G232" s="105">
        <v>11.257182801488359</v>
      </c>
      <c r="H232" s="105">
        <v>12.126181543061184</v>
      </c>
      <c r="I232" s="105">
        <v>9.3114278081212376</v>
      </c>
      <c r="J232" s="105">
        <v>11.770861551322938</v>
      </c>
      <c r="K232" s="105">
        <v>11.362773418570557</v>
      </c>
      <c r="L232" s="105">
        <v>11.852346005492098</v>
      </c>
      <c r="M232" s="105">
        <v>12.368111967338015</v>
      </c>
      <c r="N232" s="105">
        <v>11.13431654325794</v>
      </c>
      <c r="O232" s="105">
        <v>9.484515665143233</v>
      </c>
      <c r="P232" s="105">
        <v>10.931605526464942</v>
      </c>
      <c r="Q232" s="105">
        <v>8.6745422077484733</v>
      </c>
      <c r="R232" s="105">
        <v>11.278848534005409</v>
      </c>
      <c r="S232" s="105">
        <v>8.8734443173935773</v>
      </c>
      <c r="T232" s="105">
        <v>13.478010215576923</v>
      </c>
      <c r="U232" s="105">
        <v>12.031003964976874</v>
      </c>
      <c r="V232" s="105">
        <v>13.51503980822622</v>
      </c>
      <c r="W232" s="105">
        <v>11.209474346233755</v>
      </c>
      <c r="DA232" s="132" t="s">
        <v>2906</v>
      </c>
    </row>
    <row r="233" spans="1:105" ht="12" customHeight="1" x14ac:dyDescent="0.25">
      <c r="A233" s="106" t="s">
        <v>122</v>
      </c>
      <c r="B233" s="102">
        <v>25.439838789073654</v>
      </c>
      <c r="C233" s="102">
        <v>25.254910627911222</v>
      </c>
      <c r="D233" s="102">
        <v>26.212588561476629</v>
      </c>
      <c r="E233" s="102">
        <v>26.543266847172955</v>
      </c>
      <c r="F233" s="102">
        <v>26.768032759478821</v>
      </c>
      <c r="G233" s="102">
        <v>26.549259052326782</v>
      </c>
      <c r="H233" s="102">
        <v>25.937047782522164</v>
      </c>
      <c r="I233" s="102">
        <v>28.219723094710019</v>
      </c>
      <c r="J233" s="102">
        <v>26.292902189776058</v>
      </c>
      <c r="K233" s="102">
        <v>26.550107403698355</v>
      </c>
      <c r="L233" s="102">
        <v>26.881173507589491</v>
      </c>
      <c r="M233" s="102">
        <v>28.605890260303223</v>
      </c>
      <c r="N233" s="102">
        <v>26.917901743026821</v>
      </c>
      <c r="O233" s="102">
        <v>26.025175134075401</v>
      </c>
      <c r="P233" s="102">
        <v>23.269239600989177</v>
      </c>
      <c r="Q233" s="102">
        <v>23.693640869928462</v>
      </c>
      <c r="R233" s="102">
        <v>23.733836916126805</v>
      </c>
      <c r="S233" s="102">
        <v>25.295136947266041</v>
      </c>
      <c r="T233" s="102">
        <v>26.174310822864211</v>
      </c>
      <c r="U233" s="102">
        <v>24.760933194042504</v>
      </c>
      <c r="V233" s="102">
        <v>24.175560148552162</v>
      </c>
      <c r="W233" s="102">
        <v>25.53017195301366</v>
      </c>
      <c r="DA233" s="131" t="s">
        <v>2907</v>
      </c>
    </row>
    <row r="234" spans="1:105" ht="12" customHeight="1" x14ac:dyDescent="0.25">
      <c r="A234" s="107" t="s">
        <v>121</v>
      </c>
      <c r="B234" s="105">
        <v>21.843640218905886</v>
      </c>
      <c r="C234" s="105">
        <v>21.543928491815862</v>
      </c>
      <c r="D234" s="105">
        <v>22.485596883048977</v>
      </c>
      <c r="E234" s="105">
        <v>22.806103301244455</v>
      </c>
      <c r="F234" s="105">
        <v>23.291653751619556</v>
      </c>
      <c r="G234" s="105">
        <v>23.152612228681253</v>
      </c>
      <c r="H234" s="105">
        <v>22.698422617856309</v>
      </c>
      <c r="I234" s="105">
        <v>25.056066802398334</v>
      </c>
      <c r="J234" s="105">
        <v>23.071901895206498</v>
      </c>
      <c r="K234" s="105">
        <v>23.338426270156877</v>
      </c>
      <c r="L234" s="105">
        <v>23.64231636543531</v>
      </c>
      <c r="M234" s="105">
        <v>25.29352376313312</v>
      </c>
      <c r="N234" s="105">
        <v>23.878169462655688</v>
      </c>
      <c r="O234" s="105">
        <v>23.235955856059551</v>
      </c>
      <c r="P234" s="105">
        <v>20.502641700625457</v>
      </c>
      <c r="Q234" s="105">
        <v>20.830046305097486</v>
      </c>
      <c r="R234" s="105">
        <v>20.928048435602967</v>
      </c>
      <c r="S234" s="105">
        <v>22.606281194219264</v>
      </c>
      <c r="T234" s="105">
        <v>23.473762837402283</v>
      </c>
      <c r="U234" s="105">
        <v>22.370035461732733</v>
      </c>
      <c r="V234" s="105">
        <v>21.964252540023232</v>
      </c>
      <c r="W234" s="105">
        <v>23.37883230407132</v>
      </c>
      <c r="DA234" s="132" t="s">
        <v>2908</v>
      </c>
    </row>
    <row r="235" spans="1:105" ht="12" customHeight="1" x14ac:dyDescent="0.25">
      <c r="A235" s="108" t="s">
        <v>53</v>
      </c>
      <c r="B235" s="99">
        <v>11.066302989314561</v>
      </c>
      <c r="C235" s="99">
        <v>10.367456548034729</v>
      </c>
      <c r="D235" s="99">
        <v>11.057981661949995</v>
      </c>
      <c r="E235" s="99">
        <v>11.167800594578642</v>
      </c>
      <c r="F235" s="99">
        <v>12.079808950829886</v>
      </c>
      <c r="G235" s="99">
        <v>11.811809123729891</v>
      </c>
      <c r="H235" s="99">
        <v>11.464386712030123</v>
      </c>
      <c r="I235" s="99">
        <v>13.898411843205523</v>
      </c>
      <c r="J235" s="99">
        <v>11.666662991334828</v>
      </c>
      <c r="K235" s="99">
        <v>11.942366612220935</v>
      </c>
      <c r="L235" s="99">
        <v>11.997764909269318</v>
      </c>
      <c r="M235" s="99">
        <v>13.343389838464292</v>
      </c>
      <c r="N235" s="99">
        <v>12.626001167233079</v>
      </c>
      <c r="O235" s="99">
        <v>12.762208696127956</v>
      </c>
      <c r="P235" s="99">
        <v>10.040914883467517</v>
      </c>
      <c r="Q235" s="99">
        <v>10.127104863459808</v>
      </c>
      <c r="R235" s="99">
        <v>10.254754596730383</v>
      </c>
      <c r="S235" s="99">
        <v>11.682419663343417</v>
      </c>
      <c r="T235" s="99">
        <v>11.146540006200064</v>
      </c>
      <c r="U235" s="99">
        <v>10.65510099929757</v>
      </c>
      <c r="V235" s="99">
        <v>9.8001179901712838</v>
      </c>
      <c r="W235" s="99">
        <v>11.426546817671129</v>
      </c>
      <c r="DA235" s="63" t="s">
        <v>2909</v>
      </c>
    </row>
    <row r="236" spans="1:105" ht="12" customHeight="1" x14ac:dyDescent="0.25">
      <c r="A236" s="108" t="s">
        <v>52</v>
      </c>
      <c r="B236" s="99">
        <v>10.777337229591325</v>
      </c>
      <c r="C236" s="99">
        <v>11.176471943781133</v>
      </c>
      <c r="D236" s="99">
        <v>11.427615221098982</v>
      </c>
      <c r="E236" s="99">
        <v>11.638302706665813</v>
      </c>
      <c r="F236" s="99">
        <v>11.21184480078967</v>
      </c>
      <c r="G236" s="99">
        <v>11.340803104951361</v>
      </c>
      <c r="H236" s="99">
        <v>11.234035905826184</v>
      </c>
      <c r="I236" s="99">
        <v>11.157654959192804</v>
      </c>
      <c r="J236" s="99">
        <v>11.405238903871675</v>
      </c>
      <c r="K236" s="99">
        <v>11.396059657935943</v>
      </c>
      <c r="L236" s="99">
        <v>11.64455145616599</v>
      </c>
      <c r="M236" s="99">
        <v>11.950133924668828</v>
      </c>
      <c r="N236" s="99">
        <v>11.252168295422607</v>
      </c>
      <c r="O236" s="99">
        <v>10.473747159931593</v>
      </c>
      <c r="P236" s="99">
        <v>10.461726817157942</v>
      </c>
      <c r="Q236" s="99">
        <v>10.70294144163768</v>
      </c>
      <c r="R236" s="99">
        <v>10.673293838872587</v>
      </c>
      <c r="S236" s="99">
        <v>10.923861530875843</v>
      </c>
      <c r="T236" s="99">
        <v>12.327222831202221</v>
      </c>
      <c r="U236" s="99">
        <v>11.714934462435162</v>
      </c>
      <c r="V236" s="99">
        <v>12.164134549851948</v>
      </c>
      <c r="W236" s="99">
        <v>11.952285486400191</v>
      </c>
      <c r="DA236" s="63" t="s">
        <v>2910</v>
      </c>
    </row>
    <row r="237" spans="1:105" ht="12" customHeight="1" x14ac:dyDescent="0.25">
      <c r="A237" s="121" t="s">
        <v>54</v>
      </c>
      <c r="B237" s="123">
        <v>9.7421619030178341</v>
      </c>
      <c r="C237" s="123">
        <v>10.029436010897959</v>
      </c>
      <c r="D237" s="123">
        <v>10.228083078420241</v>
      </c>
      <c r="E237" s="123">
        <v>10.388544369973943</v>
      </c>
      <c r="F237" s="123">
        <v>10.622632723282283</v>
      </c>
      <c r="G237" s="123">
        <v>10.776521731048396</v>
      </c>
      <c r="H237" s="123">
        <v>10.5467386572255</v>
      </c>
      <c r="I237" s="123">
        <v>9.955220977567425</v>
      </c>
      <c r="J237" s="123">
        <v>9.5432474444417181</v>
      </c>
      <c r="K237" s="123">
        <v>9.458203196284078</v>
      </c>
      <c r="L237" s="123">
        <v>9.6150575673040759</v>
      </c>
      <c r="M237" s="123">
        <v>8.7305895159307205</v>
      </c>
      <c r="N237" s="123">
        <v>8.7406152893388356</v>
      </c>
      <c r="O237" s="123">
        <v>8.590272258575359</v>
      </c>
      <c r="P237" s="123">
        <v>8.095183731024413</v>
      </c>
      <c r="Q237" s="123">
        <v>7.6299986245470661</v>
      </c>
      <c r="R237" s="123">
        <v>7.3167028420622939</v>
      </c>
      <c r="S237" s="123">
        <v>7.789333542574016</v>
      </c>
      <c r="T237" s="123">
        <v>7.3471786760982001</v>
      </c>
      <c r="U237" s="123">
        <v>7.2520977015288217</v>
      </c>
      <c r="V237" s="123">
        <v>6.9839594541198293</v>
      </c>
      <c r="W237" s="123">
        <v>7.2232117500440243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9.7421619030178341</v>
      </c>
      <c r="C239" s="110">
        <v>10.029436010897959</v>
      </c>
      <c r="D239" s="110">
        <v>10.228083078420241</v>
      </c>
      <c r="E239" s="110">
        <v>10.388544369973943</v>
      </c>
      <c r="F239" s="110">
        <v>10.622632723282283</v>
      </c>
      <c r="G239" s="110">
        <v>10.776521731048396</v>
      </c>
      <c r="H239" s="110">
        <v>10.5467386572255</v>
      </c>
      <c r="I239" s="110">
        <v>9.955220977567425</v>
      </c>
      <c r="J239" s="110">
        <v>9.5432474444417181</v>
      </c>
      <c r="K239" s="110">
        <v>9.458203196284078</v>
      </c>
      <c r="L239" s="110">
        <v>9.6150575673040759</v>
      </c>
      <c r="M239" s="110">
        <v>8.7305895159307205</v>
      </c>
      <c r="N239" s="110">
        <v>8.7406152893388356</v>
      </c>
      <c r="O239" s="110">
        <v>8.590272258575359</v>
      </c>
      <c r="P239" s="110">
        <v>8.095183731024413</v>
      </c>
      <c r="Q239" s="110">
        <v>7.6299986245470661</v>
      </c>
      <c r="R239" s="110">
        <v>7.3167028420622939</v>
      </c>
      <c r="S239" s="110">
        <v>7.789333542574016</v>
      </c>
      <c r="T239" s="110">
        <v>7.3471786760982001</v>
      </c>
      <c r="U239" s="110">
        <v>7.2520977015288217</v>
      </c>
      <c r="V239" s="110">
        <v>6.9839594541198293</v>
      </c>
      <c r="W239" s="110">
        <v>7.2232117500440243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132.96922979768058</v>
      </c>
      <c r="C241" s="118">
        <f t="shared" si="98"/>
        <v>140.96543021345107</v>
      </c>
      <c r="D241" s="118">
        <f t="shared" si="98"/>
        <v>136.88944574742516</v>
      </c>
      <c r="E241" s="118">
        <f t="shared" si="98"/>
        <v>137.43795528623599</v>
      </c>
      <c r="F241" s="118">
        <f t="shared" si="98"/>
        <v>134.58883981280744</v>
      </c>
      <c r="G241" s="118">
        <f t="shared" si="98"/>
        <v>132.79631672523817</v>
      </c>
      <c r="H241" s="118">
        <f t="shared" si="98"/>
        <v>132.75491884057951</v>
      </c>
      <c r="I241" s="118">
        <f t="shared" si="98"/>
        <v>118.82076591164889</v>
      </c>
      <c r="J241" s="118">
        <f t="shared" si="98"/>
        <v>128.94324358517218</v>
      </c>
      <c r="K241" s="118">
        <f t="shared" si="98"/>
        <v>125.04089712937552</v>
      </c>
      <c r="L241" s="118">
        <f t="shared" si="98"/>
        <v>137.12074043675773</v>
      </c>
      <c r="M241" s="118">
        <f t="shared" si="98"/>
        <v>122.72493504137324</v>
      </c>
      <c r="N241" s="118">
        <f t="shared" si="98"/>
        <v>129.39637661388241</v>
      </c>
      <c r="O241" s="118">
        <f t="shared" si="98"/>
        <v>141.11588201141416</v>
      </c>
      <c r="P241" s="118">
        <f t="shared" si="98"/>
        <v>115.7983685743902</v>
      </c>
      <c r="Q241" s="118">
        <f t="shared" si="98"/>
        <v>117.54938963944127</v>
      </c>
      <c r="R241" s="118">
        <f t="shared" ref="R241:V241" si="99">R242+R244+R246+R255</f>
        <v>120.08085686356407</v>
      </c>
      <c r="S241" s="118">
        <f t="shared" si="99"/>
        <v>128.98580041746874</v>
      </c>
      <c r="T241" s="118">
        <f t="shared" si="99"/>
        <v>128.44818492796503</v>
      </c>
      <c r="U241" s="118">
        <f t="shared" si="99"/>
        <v>125.85076859470504</v>
      </c>
      <c r="V241" s="118">
        <f t="shared" si="99"/>
        <v>129.27661966936779</v>
      </c>
      <c r="W241" s="118">
        <f t="shared" ref="W241" si="100">W242+W244+W246+W255</f>
        <v>127.87410596325915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104.64946776929571</v>
      </c>
      <c r="C242" s="123">
        <f t="shared" si="101"/>
        <v>112.62501468345529</v>
      </c>
      <c r="D242" s="123">
        <f t="shared" si="101"/>
        <v>107.66890814340127</v>
      </c>
      <c r="E242" s="123">
        <f t="shared" si="101"/>
        <v>106.82362270492895</v>
      </c>
      <c r="F242" s="123">
        <f t="shared" si="101"/>
        <v>103.9672865664876</v>
      </c>
      <c r="G242" s="123">
        <f t="shared" si="101"/>
        <v>102.33668497962398</v>
      </c>
      <c r="H242" s="123">
        <f t="shared" si="101"/>
        <v>101.79242784431348</v>
      </c>
      <c r="I242" s="123">
        <f t="shared" si="101"/>
        <v>87.569230346518623</v>
      </c>
      <c r="J242" s="123">
        <f t="shared" si="101"/>
        <v>98.820687644268389</v>
      </c>
      <c r="K242" s="123">
        <f t="shared" si="101"/>
        <v>94.797767532161558</v>
      </c>
      <c r="L242" s="123">
        <f t="shared" si="101"/>
        <v>106.10717604678277</v>
      </c>
      <c r="M242" s="123">
        <f t="shared" si="101"/>
        <v>90.862916363275119</v>
      </c>
      <c r="N242" s="123">
        <f t="shared" si="101"/>
        <v>98.845572020953384</v>
      </c>
      <c r="O242" s="123">
        <f t="shared" si="101"/>
        <v>111.4985492442688</v>
      </c>
      <c r="P242" s="123">
        <f t="shared" si="101"/>
        <v>88.390154914536524</v>
      </c>
      <c r="Q242" s="123">
        <f t="shared" si="101"/>
        <v>90.536266262659709</v>
      </c>
      <c r="R242" s="123">
        <f t="shared" si="101"/>
        <v>92.309401625432983</v>
      </c>
      <c r="S242" s="123">
        <f t="shared" si="101"/>
        <v>99.470170571439439</v>
      </c>
      <c r="T242" s="123">
        <f t="shared" si="101"/>
        <v>97.411075441132198</v>
      </c>
      <c r="U242" s="123">
        <f t="shared" si="101"/>
        <v>95.466371293301179</v>
      </c>
      <c r="V242" s="123">
        <f t="shared" si="101"/>
        <v>98.784107537654478</v>
      </c>
      <c r="W242" s="123">
        <f t="shared" si="101"/>
        <v>96.075773918636401</v>
      </c>
      <c r="DA242" s="130" t="s">
        <v>3066</v>
      </c>
    </row>
    <row r="243" spans="1:105" ht="12" customHeight="1" x14ac:dyDescent="0.25">
      <c r="A243" s="97" t="s">
        <v>53</v>
      </c>
      <c r="B243" s="99">
        <v>104.64946776929571</v>
      </c>
      <c r="C243" s="99">
        <v>112.62501468345529</v>
      </c>
      <c r="D243" s="99">
        <v>107.66890814340127</v>
      </c>
      <c r="E243" s="99">
        <v>106.82362270492895</v>
      </c>
      <c r="F243" s="99">
        <v>103.9672865664876</v>
      </c>
      <c r="G243" s="99">
        <v>102.33668497962398</v>
      </c>
      <c r="H243" s="99">
        <v>101.79242784431348</v>
      </c>
      <c r="I243" s="99">
        <v>87.569230346518623</v>
      </c>
      <c r="J243" s="99">
        <v>98.820687644268389</v>
      </c>
      <c r="K243" s="99">
        <v>94.797767532161558</v>
      </c>
      <c r="L243" s="99">
        <v>106.10717604678277</v>
      </c>
      <c r="M243" s="99">
        <v>90.862916363275119</v>
      </c>
      <c r="N243" s="99">
        <v>98.845572020953384</v>
      </c>
      <c r="O243" s="99">
        <v>111.4985492442688</v>
      </c>
      <c r="P243" s="99">
        <v>88.390154914536524</v>
      </c>
      <c r="Q243" s="99">
        <v>90.536266262659709</v>
      </c>
      <c r="R243" s="99">
        <v>92.309401625432983</v>
      </c>
      <c r="S243" s="99">
        <v>99.470170571439439</v>
      </c>
      <c r="T243" s="99">
        <v>97.411075441132198</v>
      </c>
      <c r="U243" s="99">
        <v>95.466371293301179</v>
      </c>
      <c r="V243" s="99">
        <v>98.784107537654478</v>
      </c>
      <c r="W243" s="99">
        <v>96.075773918636401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1.6301133389473597</v>
      </c>
      <c r="C244" s="123">
        <f t="shared" si="102"/>
        <v>1.6113444438265516</v>
      </c>
      <c r="D244" s="123">
        <f t="shared" si="102"/>
        <v>1.5627201071908805</v>
      </c>
      <c r="E244" s="123">
        <f t="shared" si="102"/>
        <v>2.8443239524478789</v>
      </c>
      <c r="F244" s="123">
        <f t="shared" si="102"/>
        <v>1.5211195708547547</v>
      </c>
      <c r="G244" s="123">
        <f t="shared" si="102"/>
        <v>1.6152145335831445</v>
      </c>
      <c r="H244" s="123">
        <f t="shared" si="102"/>
        <v>2.4141012623771823</v>
      </c>
      <c r="I244" s="123">
        <f t="shared" si="102"/>
        <v>1.8715077675686707</v>
      </c>
      <c r="J244" s="123">
        <f t="shared" si="102"/>
        <v>2.0874855202821467</v>
      </c>
      <c r="K244" s="123">
        <f t="shared" si="102"/>
        <v>2.1104075748366546</v>
      </c>
      <c r="L244" s="123">
        <f t="shared" si="102"/>
        <v>2.3839568651143996</v>
      </c>
      <c r="M244" s="123">
        <f t="shared" si="102"/>
        <v>2.4827110103616499</v>
      </c>
      <c r="N244" s="123">
        <f t="shared" si="102"/>
        <v>2.4736731333680759</v>
      </c>
      <c r="O244" s="123">
        <f t="shared" si="102"/>
        <v>2.4287748998411036</v>
      </c>
      <c r="P244" s="123">
        <f t="shared" si="102"/>
        <v>2.4403710979388658</v>
      </c>
      <c r="Q244" s="123">
        <f t="shared" si="102"/>
        <v>2.5099008655731128</v>
      </c>
      <c r="R244" s="123">
        <f t="shared" si="102"/>
        <v>2.8189492915056245</v>
      </c>
      <c r="S244" s="123">
        <f t="shared" si="102"/>
        <v>3.1481324032753553</v>
      </c>
      <c r="T244" s="123">
        <f t="shared" si="102"/>
        <v>3.260022247298819</v>
      </c>
      <c r="U244" s="123">
        <f t="shared" si="102"/>
        <v>3.7155012914160994</v>
      </c>
      <c r="V244" s="123">
        <f t="shared" si="102"/>
        <v>3.9553485140186968</v>
      </c>
      <c r="W244" s="123">
        <f t="shared" si="102"/>
        <v>4.1752877403559738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1.6301133389473597</v>
      </c>
      <c r="C245" s="99">
        <f>RES_hhdet_tess!C165</f>
        <v>1.6113444438265516</v>
      </c>
      <c r="D245" s="99">
        <f>RES_hhdet_tess!D165</f>
        <v>1.5627201071908805</v>
      </c>
      <c r="E245" s="99">
        <f>RES_hhdet_tess!E165</f>
        <v>2.8443239524478789</v>
      </c>
      <c r="F245" s="99">
        <f>RES_hhdet_tess!F165</f>
        <v>1.5211195708547547</v>
      </c>
      <c r="G245" s="99">
        <f>RES_hhdet_tess!G165</f>
        <v>1.6152145335831445</v>
      </c>
      <c r="H245" s="99">
        <f>RES_hhdet_tess!H165</f>
        <v>2.4141012623771823</v>
      </c>
      <c r="I245" s="99">
        <f>RES_hhdet_tess!I165</f>
        <v>1.8715077675686707</v>
      </c>
      <c r="J245" s="99">
        <f>RES_hhdet_tess!J165</f>
        <v>2.0874855202821467</v>
      </c>
      <c r="K245" s="99">
        <f>RES_hhdet_tess!K165</f>
        <v>2.1104075748366546</v>
      </c>
      <c r="L245" s="99">
        <f>RES_hhdet_tess!L165</f>
        <v>2.3839568651143996</v>
      </c>
      <c r="M245" s="99">
        <f>RES_hhdet_tess!M165</f>
        <v>2.4827110103616499</v>
      </c>
      <c r="N245" s="99">
        <f>RES_hhdet_tess!N165</f>
        <v>2.4736731333680759</v>
      </c>
      <c r="O245" s="99">
        <f>RES_hhdet_tess!O165</f>
        <v>2.4287748998411036</v>
      </c>
      <c r="P245" s="99">
        <f>RES_hhdet_tess!P165</f>
        <v>2.4403710979388658</v>
      </c>
      <c r="Q245" s="99">
        <f>RES_hhdet_tess!Q165</f>
        <v>2.5099008655731128</v>
      </c>
      <c r="R245" s="99">
        <f>RES_hhdet_tess!R165</f>
        <v>2.8189492915056245</v>
      </c>
      <c r="S245" s="99">
        <f>RES_hhdet_tess!S165</f>
        <v>3.1481324032753553</v>
      </c>
      <c r="T245" s="99">
        <f>RES_hhdet_tess!T165</f>
        <v>3.260022247298819</v>
      </c>
      <c r="U245" s="99">
        <f>RES_hhdet_tess!U165</f>
        <v>3.7155012914160994</v>
      </c>
      <c r="V245" s="99">
        <f>RES_hhdet_tess!V165</f>
        <v>3.9553485140186968</v>
      </c>
      <c r="W245" s="99">
        <f>RES_hhdet_tess!W165</f>
        <v>4.1752877403559738</v>
      </c>
      <c r="DA245" s="63" t="s">
        <v>3069</v>
      </c>
    </row>
    <row r="246" spans="1:105" ht="12" customHeight="1" x14ac:dyDescent="0.25">
      <c r="A246" s="121" t="s">
        <v>55</v>
      </c>
      <c r="B246" s="123">
        <v>19.274886092369893</v>
      </c>
      <c r="C246" s="123">
        <v>19.069677211398055</v>
      </c>
      <c r="D246" s="123">
        <v>19.815457573918792</v>
      </c>
      <c r="E246" s="123">
        <v>19.773805659085777</v>
      </c>
      <c r="F246" s="123">
        <v>20.893976261637107</v>
      </c>
      <c r="G246" s="123">
        <v>20.488960948795484</v>
      </c>
      <c r="H246" s="123">
        <v>20.340645655042735</v>
      </c>
      <c r="I246" s="123">
        <v>21.616860006170246</v>
      </c>
      <c r="J246" s="123">
        <v>20.585114731996086</v>
      </c>
      <c r="K246" s="123">
        <v>20.734823369362147</v>
      </c>
      <c r="L246" s="123">
        <v>21.091902919702584</v>
      </c>
      <c r="M246" s="123">
        <v>22.517295712777702</v>
      </c>
      <c r="N246" s="123">
        <v>21.186881420408948</v>
      </c>
      <c r="O246" s="123">
        <v>20.394488898887893</v>
      </c>
      <c r="P246" s="123">
        <v>18.550130332947372</v>
      </c>
      <c r="Q246" s="123">
        <v>18.430892621926841</v>
      </c>
      <c r="R246" s="123">
        <v>19.09415454765124</v>
      </c>
      <c r="S246" s="123">
        <v>20.067199409607682</v>
      </c>
      <c r="T246" s="123">
        <v>21.768132482038904</v>
      </c>
      <c r="U246" s="123">
        <v>20.67330552550079</v>
      </c>
      <c r="V246" s="123">
        <v>20.702162594756402</v>
      </c>
      <c r="W246" s="123">
        <v>21.516189786036868</v>
      </c>
      <c r="DA246" s="130" t="s">
        <v>3070</v>
      </c>
    </row>
    <row r="247" spans="1:105" ht="12" customHeight="1" x14ac:dyDescent="0.25">
      <c r="A247" s="97" t="s">
        <v>124</v>
      </c>
      <c r="B247" s="99">
        <v>20.23810141499046</v>
      </c>
      <c r="C247" s="99">
        <v>19.237703214692331</v>
      </c>
      <c r="D247" s="99">
        <v>19.369557380552191</v>
      </c>
      <c r="E247" s="99">
        <v>16.671717527470086</v>
      </c>
      <c r="F247" s="99">
        <v>23.288171860492156</v>
      </c>
      <c r="G247" s="99">
        <v>20.374803927241103</v>
      </c>
      <c r="H247" s="99">
        <v>21.819043465435186</v>
      </c>
      <c r="I247" s="99">
        <v>18.316310988760275</v>
      </c>
      <c r="J247" s="99">
        <v>21.213803604945696</v>
      </c>
      <c r="K247" s="99">
        <v>20.689418808313707</v>
      </c>
      <c r="L247" s="99">
        <v>21.462735107332971</v>
      </c>
      <c r="M247" s="99">
        <v>23.174482359176483</v>
      </c>
      <c r="N247" s="99">
        <v>20.967251689331228</v>
      </c>
      <c r="O247" s="99">
        <v>18.552934568529853</v>
      </c>
      <c r="P247" s="99">
        <v>19.430982152294106</v>
      </c>
      <c r="Q247" s="99">
        <v>15.173702109501336</v>
      </c>
      <c r="R247" s="99">
        <v>20.12711750524225</v>
      </c>
      <c r="S247" s="99">
        <v>16.550779247687974</v>
      </c>
      <c r="T247" s="99">
        <v>23.606007688484109</v>
      </c>
      <c r="U247" s="99">
        <v>21.231850705330864</v>
      </c>
      <c r="V247" s="99">
        <v>22.939444792888484</v>
      </c>
      <c r="W247" s="99">
        <v>20.474211216119372</v>
      </c>
      <c r="DA247" s="63" t="s">
        <v>3071</v>
      </c>
    </row>
    <row r="248" spans="1:105" ht="12" customHeight="1" x14ac:dyDescent="0.25">
      <c r="A248" s="97" t="s">
        <v>123</v>
      </c>
      <c r="B248" s="99">
        <v>20.238101414990453</v>
      </c>
      <c r="C248" s="99">
        <v>19.237304810375218</v>
      </c>
      <c r="D248" s="99">
        <v>19.36933325135244</v>
      </c>
      <c r="E248" s="99">
        <v>16.671705426504332</v>
      </c>
      <c r="F248" s="99">
        <v>23.285997675528346</v>
      </c>
      <c r="G248" s="99">
        <v>20.372262422153867</v>
      </c>
      <c r="H248" s="99">
        <v>21.819800361877384</v>
      </c>
      <c r="I248" s="99">
        <v>18.313890481660795</v>
      </c>
      <c r="J248" s="99">
        <v>21.215521602663525</v>
      </c>
      <c r="K248" s="99">
        <v>20.68929650261256</v>
      </c>
      <c r="L248" s="99">
        <v>21.459501471100722</v>
      </c>
      <c r="M248" s="99">
        <v>23.171427924781394</v>
      </c>
      <c r="N248" s="99">
        <v>20.963027950292737</v>
      </c>
      <c r="O248" s="99">
        <v>18.558070028305167</v>
      </c>
      <c r="P248" s="99">
        <v>19.443185455120297</v>
      </c>
      <c r="Q248" s="99">
        <v>15.192131490936179</v>
      </c>
      <c r="R248" s="99">
        <v>20.122693582464926</v>
      </c>
      <c r="S248" s="99">
        <v>16.552998991591327</v>
      </c>
      <c r="T248" s="99">
        <v>23.6218038347799</v>
      </c>
      <c r="U248" s="99">
        <v>21.243831646380965</v>
      </c>
      <c r="V248" s="99">
        <v>22.948475743524714</v>
      </c>
      <c r="W248" s="99">
        <v>20.496620117589924</v>
      </c>
      <c r="DA248" s="63" t="s">
        <v>3072</v>
      </c>
    </row>
    <row r="249" spans="1:105" ht="12" customHeight="1" x14ac:dyDescent="0.25">
      <c r="A249" s="100" t="s">
        <v>50</v>
      </c>
      <c r="B249" s="102">
        <v>8.8025682040128643</v>
      </c>
      <c r="C249" s="102">
        <v>7.9550212236854918</v>
      </c>
      <c r="D249" s="102">
        <v>8.2421288191764077</v>
      </c>
      <c r="E249" s="102">
        <v>7.073825911020811</v>
      </c>
      <c r="F249" s="102">
        <v>10.604727263676633</v>
      </c>
      <c r="G249" s="102">
        <v>9.1150796206655098</v>
      </c>
      <c r="H249" s="102">
        <v>9.6936188188162031</v>
      </c>
      <c r="I249" s="102">
        <v>9.0024626735395525</v>
      </c>
      <c r="J249" s="102">
        <v>9.4446600513405912</v>
      </c>
      <c r="K249" s="102">
        <v>9.3265230840420017</v>
      </c>
      <c r="L249" s="102">
        <v>9.6071554656086242</v>
      </c>
      <c r="M249" s="102">
        <v>10.803315957443381</v>
      </c>
      <c r="N249" s="102">
        <v>9.8287114070347936</v>
      </c>
      <c r="O249" s="102">
        <v>9.0735543631619358</v>
      </c>
      <c r="P249" s="102">
        <v>8.5115799286553582</v>
      </c>
      <c r="Q249" s="102">
        <v>6.5175892831877027</v>
      </c>
      <c r="R249" s="102">
        <v>8.843845048459519</v>
      </c>
      <c r="S249" s="102">
        <v>7.6795546741977505</v>
      </c>
      <c r="T249" s="102">
        <v>10.143793619202979</v>
      </c>
      <c r="U249" s="102">
        <v>9.212827681404093</v>
      </c>
      <c r="V249" s="102">
        <v>9.433435935298494</v>
      </c>
      <c r="W249" s="102">
        <v>9.2871457713561654</v>
      </c>
      <c r="DA249" s="131" t="s">
        <v>3073</v>
      </c>
    </row>
    <row r="250" spans="1:105" ht="12" customHeight="1" x14ac:dyDescent="0.25">
      <c r="A250" s="103" t="s">
        <v>52</v>
      </c>
      <c r="B250" s="105">
        <v>11.43553321097759</v>
      </c>
      <c r="C250" s="105">
        <v>11.282283586689728</v>
      </c>
      <c r="D250" s="105">
        <v>11.127204432176029</v>
      </c>
      <c r="E250" s="105">
        <v>9.5978795154835197</v>
      </c>
      <c r="F250" s="105">
        <v>12.68127041185171</v>
      </c>
      <c r="G250" s="105">
        <v>11.257182801488359</v>
      </c>
      <c r="H250" s="105">
        <v>12.126181543061184</v>
      </c>
      <c r="I250" s="105">
        <v>9.3114278081212376</v>
      </c>
      <c r="J250" s="105">
        <v>11.770861551322938</v>
      </c>
      <c r="K250" s="105">
        <v>11.362773418570557</v>
      </c>
      <c r="L250" s="105">
        <v>11.852346005492098</v>
      </c>
      <c r="M250" s="105">
        <v>12.368111967338015</v>
      </c>
      <c r="N250" s="105">
        <v>11.13431654325794</v>
      </c>
      <c r="O250" s="105">
        <v>9.484515665143233</v>
      </c>
      <c r="P250" s="105">
        <v>10.931605526464942</v>
      </c>
      <c r="Q250" s="105">
        <v>8.6745422077484733</v>
      </c>
      <c r="R250" s="105">
        <v>11.278848534005409</v>
      </c>
      <c r="S250" s="105">
        <v>8.8734443173935773</v>
      </c>
      <c r="T250" s="105">
        <v>13.478010215576923</v>
      </c>
      <c r="U250" s="105">
        <v>12.031003964976874</v>
      </c>
      <c r="V250" s="105">
        <v>13.51503980822622</v>
      </c>
      <c r="W250" s="105">
        <v>11.209474346233755</v>
      </c>
      <c r="DA250" s="132" t="s">
        <v>3074</v>
      </c>
    </row>
    <row r="251" spans="1:105" ht="12" customHeight="1" x14ac:dyDescent="0.25">
      <c r="A251" s="106" t="s">
        <v>122</v>
      </c>
      <c r="B251" s="102">
        <v>19.074897472400654</v>
      </c>
      <c r="C251" s="102">
        <v>19.035813865012766</v>
      </c>
      <c r="D251" s="102">
        <v>19.886086578182258</v>
      </c>
      <c r="E251" s="102">
        <v>20.236185340710186</v>
      </c>
      <c r="F251" s="102">
        <v>20.546931532450053</v>
      </c>
      <c r="G251" s="102">
        <v>20.500835697047201</v>
      </c>
      <c r="H251" s="102">
        <v>20.156022014576493</v>
      </c>
      <c r="I251" s="102">
        <v>21.998121077506724</v>
      </c>
      <c r="J251" s="102">
        <v>20.513358758666595</v>
      </c>
      <c r="K251" s="102">
        <v>20.739445411607438</v>
      </c>
      <c r="L251" s="102">
        <v>21.049125116875654</v>
      </c>
      <c r="M251" s="102">
        <v>22.445118245992962</v>
      </c>
      <c r="N251" s="102">
        <v>21.211044236586947</v>
      </c>
      <c r="O251" s="102">
        <v>20.589281142687383</v>
      </c>
      <c r="P251" s="102">
        <v>18.445837261941051</v>
      </c>
      <c r="Q251" s="102">
        <v>18.825188428313655</v>
      </c>
      <c r="R251" s="102">
        <v>18.980014814805251</v>
      </c>
      <c r="S251" s="102">
        <v>20.496357333454011</v>
      </c>
      <c r="T251" s="102">
        <v>21.537976597352184</v>
      </c>
      <c r="U251" s="102">
        <v>20.603952562293735</v>
      </c>
      <c r="V251" s="102">
        <v>20.40869391161057</v>
      </c>
      <c r="W251" s="102">
        <v>21.663068561351331</v>
      </c>
      <c r="DA251" s="131" t="s">
        <v>3075</v>
      </c>
    </row>
    <row r="252" spans="1:105" ht="12" customHeight="1" x14ac:dyDescent="0.25">
      <c r="A252" s="107" t="s">
        <v>121</v>
      </c>
      <c r="B252" s="105">
        <v>19.074897472400654</v>
      </c>
      <c r="C252" s="105">
        <v>19.042465699660365</v>
      </c>
      <c r="D252" s="105">
        <v>19.896119300568422</v>
      </c>
      <c r="E252" s="105">
        <v>20.253187213520647</v>
      </c>
      <c r="F252" s="105">
        <v>20.558661355520968</v>
      </c>
      <c r="G252" s="105">
        <v>20.510882094516891</v>
      </c>
      <c r="H252" s="105">
        <v>20.160875205242338</v>
      </c>
      <c r="I252" s="105">
        <v>21.998128071708376</v>
      </c>
      <c r="J252" s="105">
        <v>20.514681337260729</v>
      </c>
      <c r="K252" s="105">
        <v>20.740565154378672</v>
      </c>
      <c r="L252" s="105">
        <v>21.049427838432297</v>
      </c>
      <c r="M252" s="105">
        <v>22.441556775111721</v>
      </c>
      <c r="N252" s="105">
        <v>21.209594179800238</v>
      </c>
      <c r="O252" s="105">
        <v>20.588350850133107</v>
      </c>
      <c r="P252" s="105">
        <v>18.453936140892178</v>
      </c>
      <c r="Q252" s="105">
        <v>18.8222058679853</v>
      </c>
      <c r="R252" s="105">
        <v>18.966990092838323</v>
      </c>
      <c r="S252" s="105">
        <v>20.477168445475858</v>
      </c>
      <c r="T252" s="105">
        <v>21.52873748718525</v>
      </c>
      <c r="U252" s="105">
        <v>20.598737827175785</v>
      </c>
      <c r="V252" s="105">
        <v>20.399131185876374</v>
      </c>
      <c r="W252" s="105">
        <v>21.647364437491177</v>
      </c>
      <c r="DA252" s="132" t="s">
        <v>3076</v>
      </c>
    </row>
    <row r="253" spans="1:105" ht="12" customHeight="1" x14ac:dyDescent="0.25">
      <c r="A253" s="108" t="s">
        <v>53</v>
      </c>
      <c r="B253" s="99">
        <v>8.2975602428093271</v>
      </c>
      <c r="C253" s="99">
        <v>7.8659937558792343</v>
      </c>
      <c r="D253" s="99">
        <v>8.4685040794694419</v>
      </c>
      <c r="E253" s="99">
        <v>8.6148845068548354</v>
      </c>
      <c r="F253" s="99">
        <v>9.3468165547312978</v>
      </c>
      <c r="G253" s="99">
        <v>9.1700789895655319</v>
      </c>
      <c r="H253" s="99">
        <v>8.9268392994161516</v>
      </c>
      <c r="I253" s="99">
        <v>10.840473112515568</v>
      </c>
      <c r="J253" s="99">
        <v>9.1094424333890522</v>
      </c>
      <c r="K253" s="99">
        <v>9.3445054964427339</v>
      </c>
      <c r="L253" s="99">
        <v>9.4048763822663108</v>
      </c>
      <c r="M253" s="99">
        <v>10.491422850442888</v>
      </c>
      <c r="N253" s="99">
        <v>9.9574258843776331</v>
      </c>
      <c r="O253" s="99">
        <v>10.114603690201513</v>
      </c>
      <c r="P253" s="99">
        <v>7.9922093237342349</v>
      </c>
      <c r="Q253" s="99">
        <v>8.1192644263476215</v>
      </c>
      <c r="R253" s="99">
        <v>8.293696253965738</v>
      </c>
      <c r="S253" s="99">
        <v>9.5533069146000145</v>
      </c>
      <c r="T253" s="99">
        <v>9.2015146559830274</v>
      </c>
      <c r="U253" s="99">
        <v>8.8838033647406256</v>
      </c>
      <c r="V253" s="99">
        <v>8.2349966360244267</v>
      </c>
      <c r="W253" s="99">
        <v>9.6950789510909825</v>
      </c>
      <c r="DA253" s="63" t="s">
        <v>3077</v>
      </c>
    </row>
    <row r="254" spans="1:105" ht="12" customHeight="1" x14ac:dyDescent="0.25">
      <c r="A254" s="108" t="s">
        <v>52</v>
      </c>
      <c r="B254" s="99">
        <v>10.777337229591325</v>
      </c>
      <c r="C254" s="99">
        <v>11.176471943781133</v>
      </c>
      <c r="D254" s="99">
        <v>11.427615221098982</v>
      </c>
      <c r="E254" s="99">
        <v>11.638302706665813</v>
      </c>
      <c r="F254" s="99">
        <v>11.21184480078967</v>
      </c>
      <c r="G254" s="99">
        <v>11.340803104951361</v>
      </c>
      <c r="H254" s="99">
        <v>11.234035905826184</v>
      </c>
      <c r="I254" s="99">
        <v>11.157654959192804</v>
      </c>
      <c r="J254" s="99">
        <v>11.405238903871675</v>
      </c>
      <c r="K254" s="99">
        <v>11.396059657935943</v>
      </c>
      <c r="L254" s="99">
        <v>11.64455145616599</v>
      </c>
      <c r="M254" s="99">
        <v>11.950133924668828</v>
      </c>
      <c r="N254" s="99">
        <v>11.252168295422607</v>
      </c>
      <c r="O254" s="99">
        <v>10.473747159931593</v>
      </c>
      <c r="P254" s="99">
        <v>10.461726817157942</v>
      </c>
      <c r="Q254" s="99">
        <v>10.70294144163768</v>
      </c>
      <c r="R254" s="99">
        <v>10.673293838872587</v>
      </c>
      <c r="S254" s="99">
        <v>10.923861530875843</v>
      </c>
      <c r="T254" s="99">
        <v>12.327222831202221</v>
      </c>
      <c r="U254" s="99">
        <v>11.714934462435162</v>
      </c>
      <c r="V254" s="99">
        <v>12.164134549851948</v>
      </c>
      <c r="W254" s="99">
        <v>11.952285486400191</v>
      </c>
      <c r="DA254" s="63" t="s">
        <v>3078</v>
      </c>
    </row>
    <row r="255" spans="1:105" ht="12" customHeight="1" x14ac:dyDescent="0.25">
      <c r="A255" s="121" t="s">
        <v>54</v>
      </c>
      <c r="B255" s="123">
        <v>7.4147625970676136</v>
      </c>
      <c r="C255" s="123">
        <v>7.6593938747711823</v>
      </c>
      <c r="D255" s="123">
        <v>7.8423599229142349</v>
      </c>
      <c r="E255" s="123">
        <v>7.9962029697733916</v>
      </c>
      <c r="F255" s="123">
        <v>8.2064574138279713</v>
      </c>
      <c r="G255" s="123">
        <v>8.3554562632355704</v>
      </c>
      <c r="H255" s="123">
        <v>8.2077440788461153</v>
      </c>
      <c r="I255" s="123">
        <v>7.7631677913913535</v>
      </c>
      <c r="J255" s="123">
        <v>7.4499556886255691</v>
      </c>
      <c r="K255" s="123">
        <v>7.3978986530151651</v>
      </c>
      <c r="L255" s="123">
        <v>7.5377046051579892</v>
      </c>
      <c r="M255" s="123">
        <v>6.8620119549587777</v>
      </c>
      <c r="N255" s="123">
        <v>6.8902500391519848</v>
      </c>
      <c r="O255" s="123">
        <v>6.7940689684163562</v>
      </c>
      <c r="P255" s="123">
        <v>6.417712228967436</v>
      </c>
      <c r="Q255" s="123">
        <v>6.0723298892816109</v>
      </c>
      <c r="R255" s="123">
        <v>5.858351398974218</v>
      </c>
      <c r="S255" s="123">
        <v>6.3002980331462624</v>
      </c>
      <c r="T255" s="123">
        <v>6.0089547574950988</v>
      </c>
      <c r="U255" s="123">
        <v>5.9955904844869643</v>
      </c>
      <c r="V255" s="123">
        <v>5.8350010229382177</v>
      </c>
      <c r="W255" s="123">
        <v>6.1068545182299161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7.4147625970676136</v>
      </c>
      <c r="C257" s="110">
        <v>7.6593938747711823</v>
      </c>
      <c r="D257" s="110">
        <v>7.8423599229142349</v>
      </c>
      <c r="E257" s="110">
        <v>7.9962029697733916</v>
      </c>
      <c r="F257" s="110">
        <v>8.2064574138279713</v>
      </c>
      <c r="G257" s="110">
        <v>8.3554562632355704</v>
      </c>
      <c r="H257" s="110">
        <v>8.2077440788461153</v>
      </c>
      <c r="I257" s="110">
        <v>7.7631677913913535</v>
      </c>
      <c r="J257" s="110">
        <v>7.4499556886255691</v>
      </c>
      <c r="K257" s="110">
        <v>7.3978986530151651</v>
      </c>
      <c r="L257" s="110">
        <v>7.5377046051579892</v>
      </c>
      <c r="M257" s="110">
        <v>6.8620119549587777</v>
      </c>
      <c r="N257" s="110">
        <v>6.8902500391519848</v>
      </c>
      <c r="O257" s="110">
        <v>6.7940689684163562</v>
      </c>
      <c r="P257" s="110">
        <v>6.417712228967436</v>
      </c>
      <c r="Q257" s="110">
        <v>6.0723298892816109</v>
      </c>
      <c r="R257" s="110">
        <v>5.858351398974218</v>
      </c>
      <c r="S257" s="110">
        <v>6.3002980331462624</v>
      </c>
      <c r="T257" s="110">
        <v>6.0089547574950988</v>
      </c>
      <c r="U257" s="110">
        <v>5.9955904844869643</v>
      </c>
      <c r="V257" s="110">
        <v>5.8350010229382177</v>
      </c>
      <c r="W257" s="110">
        <v>6.1068545182299161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1.1797872213438441</v>
      </c>
      <c r="C259" s="118">
        <f t="shared" si="103"/>
        <v>1.0542046869800701</v>
      </c>
      <c r="D259" s="118">
        <f t="shared" si="103"/>
        <v>0.91641466203717703</v>
      </c>
      <c r="E259" s="118">
        <f t="shared" si="103"/>
        <v>0.72983097665019891</v>
      </c>
      <c r="F259" s="118">
        <f t="shared" si="103"/>
        <v>0.96831982575476505</v>
      </c>
      <c r="G259" s="118">
        <f t="shared" si="103"/>
        <v>0.79908801978195609</v>
      </c>
      <c r="H259" s="118">
        <f t="shared" si="103"/>
        <v>0.7832316204764519</v>
      </c>
      <c r="I259" s="118">
        <f t="shared" si="103"/>
        <v>0.61664640901902212</v>
      </c>
      <c r="J259" s="118">
        <f t="shared" si="103"/>
        <v>0.69966092515507949</v>
      </c>
      <c r="K259" s="118">
        <f t="shared" si="103"/>
        <v>0.68545223359511598</v>
      </c>
      <c r="L259" s="118">
        <f t="shared" si="103"/>
        <v>0.71186075932983284</v>
      </c>
      <c r="M259" s="118">
        <f t="shared" si="103"/>
        <v>0.75114466119270162</v>
      </c>
      <c r="N259" s="118">
        <f t="shared" si="103"/>
        <v>0.63701809978635593</v>
      </c>
      <c r="O259" s="118">
        <f t="shared" si="103"/>
        <v>0.55414699556561631</v>
      </c>
      <c r="P259" s="118">
        <f t="shared" si="103"/>
        <v>0.60518872678530566</v>
      </c>
      <c r="Q259" s="118">
        <f t="shared" si="103"/>
        <v>0.49475695995908309</v>
      </c>
      <c r="R259" s="118">
        <f t="shared" ref="R259:V259" si="104">R260+R262+R264+R273</f>
        <v>0.64072058204801274</v>
      </c>
      <c r="S259" s="118">
        <f t="shared" si="104"/>
        <v>0.50751670129185411</v>
      </c>
      <c r="T259" s="118">
        <f t="shared" si="104"/>
        <v>0.76033038737035763</v>
      </c>
      <c r="U259" s="118">
        <f t="shared" si="104"/>
        <v>0.68120190011817727</v>
      </c>
      <c r="V259" s="118">
        <f t="shared" si="104"/>
        <v>0.73896322278757187</v>
      </c>
      <c r="W259" s="118">
        <f t="shared" ref="W259" si="105">W260+W262+W264+W273</f>
        <v>0.62669051166364975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1.1797872213438441</v>
      </c>
      <c r="C264" s="123">
        <v>1.0542046869800701</v>
      </c>
      <c r="D264" s="123">
        <v>0.91641466203717703</v>
      </c>
      <c r="E264" s="123">
        <v>0.72983097665019891</v>
      </c>
      <c r="F264" s="123">
        <v>0.96831982575476505</v>
      </c>
      <c r="G264" s="123">
        <v>0.79908801978195609</v>
      </c>
      <c r="H264" s="123">
        <v>0.7832316204764519</v>
      </c>
      <c r="I264" s="123">
        <v>0.61664640901902212</v>
      </c>
      <c r="J264" s="123">
        <v>0.69966092515507949</v>
      </c>
      <c r="K264" s="123">
        <v>0.68545223359511598</v>
      </c>
      <c r="L264" s="123">
        <v>0.71186075932983284</v>
      </c>
      <c r="M264" s="123">
        <v>0.75114466119270162</v>
      </c>
      <c r="N264" s="123">
        <v>0.63701809978635593</v>
      </c>
      <c r="O264" s="123">
        <v>0.55414699556561631</v>
      </c>
      <c r="P264" s="123">
        <v>0.60518872678530566</v>
      </c>
      <c r="Q264" s="123">
        <v>0.49475695995908309</v>
      </c>
      <c r="R264" s="123">
        <v>0.64072058204801274</v>
      </c>
      <c r="S264" s="123">
        <v>0.50751670129185411</v>
      </c>
      <c r="T264" s="123">
        <v>0.76033038737035763</v>
      </c>
      <c r="U264" s="123">
        <v>0.68120190011817727</v>
      </c>
      <c r="V264" s="123">
        <v>0.73896322278757187</v>
      </c>
      <c r="W264" s="123">
        <v>0.62669051166364975</v>
      </c>
      <c r="DA264" s="130" t="s">
        <v>3238</v>
      </c>
    </row>
    <row r="265" spans="1:105" ht="12" customHeight="1" x14ac:dyDescent="0.25">
      <c r="A265" s="97" t="s">
        <v>124</v>
      </c>
      <c r="B265" s="99">
        <v>6.8690940480522826</v>
      </c>
      <c r="C265" s="99">
        <v>6.5014762142051632</v>
      </c>
      <c r="D265" s="99">
        <v>6.5227437377999387</v>
      </c>
      <c r="E265" s="99">
        <v>5.5794510136392859</v>
      </c>
      <c r="F265" s="99">
        <v>7.7392068823926774</v>
      </c>
      <c r="G265" s="99">
        <v>6.7219269054998296</v>
      </c>
      <c r="H265" s="99">
        <v>7.1418794124918223</v>
      </c>
      <c r="I265" s="99">
        <v>5.9703456847486693</v>
      </c>
      <c r="J265" s="99">
        <v>6.9043161402919875</v>
      </c>
      <c r="K265" s="99">
        <v>6.710272549992089</v>
      </c>
      <c r="L265" s="99">
        <v>6.9329822637035807</v>
      </c>
      <c r="M265" s="99">
        <v>7.4380048448108749</v>
      </c>
      <c r="N265" s="99">
        <v>6.6746091840469752</v>
      </c>
      <c r="O265" s="99">
        <v>5.8336111351879305</v>
      </c>
      <c r="P265" s="99">
        <v>6.0339857133126795</v>
      </c>
      <c r="Q265" s="99">
        <v>4.627868611896699</v>
      </c>
      <c r="R265" s="99">
        <v>6.0335246381225112</v>
      </c>
      <c r="S265" s="99">
        <v>4.8371434392287487</v>
      </c>
      <c r="T265" s="99">
        <v>6.7024799362466672</v>
      </c>
      <c r="U265" s="99">
        <v>5.9092931527298393</v>
      </c>
      <c r="V265" s="99">
        <v>6.2860361930715962</v>
      </c>
      <c r="W265" s="99">
        <v>5.5329554934837537</v>
      </c>
      <c r="DA265" s="63" t="s">
        <v>3239</v>
      </c>
    </row>
    <row r="266" spans="1:105" ht="12" customHeight="1" x14ac:dyDescent="0.25">
      <c r="A266" s="97" t="s">
        <v>123</v>
      </c>
      <c r="B266" s="99">
        <v>2.9877144904991844</v>
      </c>
      <c r="C266" s="99">
        <v>2.6746321266629813</v>
      </c>
      <c r="D266" s="99">
        <v>2.7550166417882958</v>
      </c>
      <c r="E266" s="99">
        <v>2.3483214839725912</v>
      </c>
      <c r="F266" s="99">
        <v>3.4919092209536395</v>
      </c>
      <c r="G266" s="99">
        <v>2.9907459127907194</v>
      </c>
      <c r="H266" s="99">
        <v>3.1654841006036265</v>
      </c>
      <c r="I266" s="99">
        <v>2.9354813707723566</v>
      </c>
      <c r="J266" s="99">
        <v>3.0689264743780584</v>
      </c>
      <c r="K266" s="99">
        <v>3.0179114557822624</v>
      </c>
      <c r="L266" s="99">
        <v>3.0978269174362261</v>
      </c>
      <c r="M266" s="99">
        <v>3.4589501412092329</v>
      </c>
      <c r="N266" s="99">
        <v>3.1289217137213847</v>
      </c>
      <c r="O266" s="99">
        <v>2.8764477748326374</v>
      </c>
      <c r="P266" s="99">
        <v>2.6218266440720779</v>
      </c>
      <c r="Q266" s="99">
        <v>1.9962662983144377</v>
      </c>
      <c r="R266" s="99">
        <v>2.5990310989605772</v>
      </c>
      <c r="S266" s="99">
        <v>2.2292065789441744</v>
      </c>
      <c r="T266" s="99">
        <v>2.8457097746164135</v>
      </c>
      <c r="U266" s="99">
        <v>2.5476304208395035</v>
      </c>
      <c r="V266" s="99">
        <v>2.5780990732326163</v>
      </c>
      <c r="W266" s="99">
        <v>2.5211504459044987</v>
      </c>
      <c r="DA266" s="63" t="s">
        <v>3240</v>
      </c>
    </row>
    <row r="267" spans="1:105" ht="12" customHeight="1" x14ac:dyDescent="0.25">
      <c r="A267" s="100" t="s">
        <v>50</v>
      </c>
      <c r="B267" s="102">
        <v>2.9877144904991844</v>
      </c>
      <c r="C267" s="102">
        <v>2.6746321266629813</v>
      </c>
      <c r="D267" s="102">
        <v>2.7550166417882958</v>
      </c>
      <c r="E267" s="102">
        <v>2.3483214839725912</v>
      </c>
      <c r="F267" s="102">
        <v>3.4919092209536395</v>
      </c>
      <c r="G267" s="102">
        <v>2.9907459127907194</v>
      </c>
      <c r="H267" s="102">
        <v>3.1654841006036265</v>
      </c>
      <c r="I267" s="102">
        <v>2.9354813707723566</v>
      </c>
      <c r="J267" s="102">
        <v>3.0689264743780584</v>
      </c>
      <c r="K267" s="102">
        <v>3.0179114557822624</v>
      </c>
      <c r="L267" s="102">
        <v>3.0978269174362261</v>
      </c>
      <c r="M267" s="102">
        <v>3.4589501412092329</v>
      </c>
      <c r="N267" s="102">
        <v>3.1289217137213847</v>
      </c>
      <c r="O267" s="102">
        <v>2.8764477748326374</v>
      </c>
      <c r="P267" s="102">
        <v>2.6218266440720779</v>
      </c>
      <c r="Q267" s="102">
        <v>1.9962662983144377</v>
      </c>
      <c r="R267" s="102">
        <v>2.5990310989605772</v>
      </c>
      <c r="S267" s="102">
        <v>2.2292065789441744</v>
      </c>
      <c r="T267" s="102">
        <v>2.8457097746164135</v>
      </c>
      <c r="U267" s="102">
        <v>2.5476304208395035</v>
      </c>
      <c r="V267" s="102">
        <v>2.5780990732326163</v>
      </c>
      <c r="W267" s="102">
        <v>2.5211504459044987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7.2143243190429889</v>
      </c>
      <c r="D279" s="117">
        <f t="shared" si="108"/>
        <v>9.1657557802964345</v>
      </c>
      <c r="E279" s="117">
        <f t="shared" si="108"/>
        <v>8.9957508863541271</v>
      </c>
      <c r="F279" s="117">
        <f t="shared" si="108"/>
        <v>7.9357289813056902</v>
      </c>
      <c r="G279" s="117">
        <f t="shared" si="108"/>
        <v>6.1772457057719397</v>
      </c>
      <c r="H279" s="117">
        <f t="shared" si="108"/>
        <v>3.8581618073365718</v>
      </c>
      <c r="I279" s="117">
        <f t="shared" si="108"/>
        <v>2.896060367345541</v>
      </c>
      <c r="J279" s="117">
        <f t="shared" si="108"/>
        <v>1.7350639114075195</v>
      </c>
      <c r="K279" s="117">
        <f t="shared" si="108"/>
        <v>2.2627773085506893</v>
      </c>
      <c r="L279" s="117">
        <f t="shared" si="108"/>
        <v>3.0287991583072666</v>
      </c>
      <c r="M279" s="117">
        <f t="shared" si="108"/>
        <v>3.21271195216789</v>
      </c>
      <c r="N279" s="117">
        <f t="shared" si="108"/>
        <v>3.4795759091474303</v>
      </c>
      <c r="O279" s="117">
        <f t="shared" si="108"/>
        <v>3.431008869271301</v>
      </c>
      <c r="P279" s="117">
        <f t="shared" si="108"/>
        <v>1.5678418224633957</v>
      </c>
      <c r="Q279" s="117">
        <f t="shared" si="108"/>
        <v>3.1480303070285101</v>
      </c>
      <c r="R279" s="117">
        <f t="shared" ref="R279:V279" si="109">R280+R282+R284+R293</f>
        <v>2.710652328833711</v>
      </c>
      <c r="S279" s="117">
        <f t="shared" si="109"/>
        <v>3.588888541949772</v>
      </c>
      <c r="T279" s="117">
        <f t="shared" si="109"/>
        <v>2.1088451295351218</v>
      </c>
      <c r="U279" s="117">
        <f t="shared" si="109"/>
        <v>0.51609360469858312</v>
      </c>
      <c r="V279" s="117">
        <f t="shared" si="109"/>
        <v>0</v>
      </c>
      <c r="W279" s="117">
        <f t="shared" ref="W279" si="110">W280+W282+W284+W293</f>
        <v>0.53958768235070398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5.9385415888819475</v>
      </c>
      <c r="D280" s="122">
        <f t="shared" si="111"/>
        <v>7.3216401132045821</v>
      </c>
      <c r="E280" s="122">
        <f t="shared" si="111"/>
        <v>7.1378218457231331</v>
      </c>
      <c r="F280" s="122">
        <f t="shared" si="111"/>
        <v>6.2132602810765842</v>
      </c>
      <c r="G280" s="122">
        <f t="shared" si="111"/>
        <v>4.8019866325236631</v>
      </c>
      <c r="H280" s="122">
        <f t="shared" si="111"/>
        <v>2.8798771484582928</v>
      </c>
      <c r="I280" s="122">
        <f t="shared" si="111"/>
        <v>2.0713340530788336</v>
      </c>
      <c r="J280" s="122">
        <f t="shared" si="111"/>
        <v>1.2454400872943292</v>
      </c>
      <c r="K280" s="122">
        <f t="shared" si="111"/>
        <v>1.6991355808756763</v>
      </c>
      <c r="L280" s="122">
        <f t="shared" si="111"/>
        <v>2.340464494613661</v>
      </c>
      <c r="M280" s="122">
        <f t="shared" si="111"/>
        <v>2.4235238072907603</v>
      </c>
      <c r="N280" s="122">
        <f t="shared" si="111"/>
        <v>2.6767519032880926</v>
      </c>
      <c r="O280" s="122">
        <f t="shared" si="111"/>
        <v>2.7486944821133861</v>
      </c>
      <c r="P280" s="122">
        <f t="shared" si="111"/>
        <v>1.2186531612699101</v>
      </c>
      <c r="Q280" s="122">
        <f t="shared" si="111"/>
        <v>2.4440523812604904</v>
      </c>
      <c r="R280" s="122">
        <f t="shared" si="111"/>
        <v>1.9455112677381661</v>
      </c>
      <c r="S280" s="122">
        <f t="shared" si="111"/>
        <v>2.5044588999673185</v>
      </c>
      <c r="T280" s="122">
        <f t="shared" si="111"/>
        <v>1.4415864971091863</v>
      </c>
      <c r="U280" s="122">
        <f t="shared" si="111"/>
        <v>0.36085508805441008</v>
      </c>
      <c r="V280" s="122">
        <f t="shared" si="111"/>
        <v>0</v>
      </c>
      <c r="W280" s="122">
        <f t="shared" si="111"/>
        <v>0.35625342807243215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5.9385415888819475</v>
      </c>
      <c r="D281" s="98">
        <v>7.3216401132045821</v>
      </c>
      <c r="E281" s="98">
        <v>7.1378218457231331</v>
      </c>
      <c r="F281" s="98">
        <v>6.2132602810765842</v>
      </c>
      <c r="G281" s="98">
        <v>4.8019866325236631</v>
      </c>
      <c r="H281" s="98">
        <v>2.8798771484582928</v>
      </c>
      <c r="I281" s="98">
        <v>2.0713340530788336</v>
      </c>
      <c r="J281" s="98">
        <v>1.2454400872943292</v>
      </c>
      <c r="K281" s="98">
        <v>1.6991355808756763</v>
      </c>
      <c r="L281" s="98">
        <v>2.340464494613661</v>
      </c>
      <c r="M281" s="98">
        <v>2.4235238072907603</v>
      </c>
      <c r="N281" s="98">
        <v>2.6767519032880926</v>
      </c>
      <c r="O281" s="98">
        <v>2.7486944821133861</v>
      </c>
      <c r="P281" s="98">
        <v>1.2186531612699101</v>
      </c>
      <c r="Q281" s="98">
        <v>2.4440523812604904</v>
      </c>
      <c r="R281" s="98">
        <v>1.9455112677381661</v>
      </c>
      <c r="S281" s="98">
        <v>2.5044588999673185</v>
      </c>
      <c r="T281" s="98">
        <v>1.4415864971091863</v>
      </c>
      <c r="U281" s="98">
        <v>0.36085508805441008</v>
      </c>
      <c r="V281" s="98">
        <v>0</v>
      </c>
      <c r="W281" s="98">
        <v>0.35625342807243215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2.6566562496958589E-3</v>
      </c>
      <c r="D282" s="122">
        <f t="shared" si="112"/>
        <v>2.4526893244730349E-3</v>
      </c>
      <c r="E282" s="122">
        <f t="shared" si="112"/>
        <v>7.6480003798886753E-2</v>
      </c>
      <c r="F282" s="122">
        <f t="shared" si="112"/>
        <v>4.1549593503572659E-2</v>
      </c>
      <c r="G282" s="122">
        <f t="shared" si="112"/>
        <v>3.585990183440739E-2</v>
      </c>
      <c r="H282" s="122">
        <f t="shared" si="112"/>
        <v>3.5509847978288787E-2</v>
      </c>
      <c r="I282" s="122">
        <f t="shared" si="112"/>
        <v>2.3785269743651024E-2</v>
      </c>
      <c r="J282" s="122">
        <f t="shared" si="112"/>
        <v>1.4409005326823321E-2</v>
      </c>
      <c r="K282" s="122">
        <f t="shared" si="112"/>
        <v>2.1763762165319382E-2</v>
      </c>
      <c r="L282" s="122">
        <f t="shared" si="112"/>
        <v>3.2095353608144118E-2</v>
      </c>
      <c r="M282" s="122">
        <f t="shared" si="112"/>
        <v>3.925003355173403E-2</v>
      </c>
      <c r="N282" s="122">
        <f t="shared" si="112"/>
        <v>3.4780860594143155E-2</v>
      </c>
      <c r="O282" s="122">
        <f t="shared" si="112"/>
        <v>2.7886390359967279E-2</v>
      </c>
      <c r="P282" s="122">
        <f t="shared" si="112"/>
        <v>5.7389190163248342E-3</v>
      </c>
      <c r="Q282" s="122">
        <f t="shared" si="112"/>
        <v>1.0125890169220221E-2</v>
      </c>
      <c r="R282" s="122">
        <f t="shared" si="112"/>
        <v>5.1078296670965979E-3</v>
      </c>
      <c r="S282" s="122">
        <f t="shared" si="112"/>
        <v>1.2428327446448319E-2</v>
      </c>
      <c r="T282" s="122">
        <f t="shared" si="112"/>
        <v>7.5207325729997445E-3</v>
      </c>
      <c r="U282" s="122">
        <f t="shared" si="112"/>
        <v>2.4392157488432823E-3</v>
      </c>
      <c r="V282" s="122">
        <f t="shared" si="112"/>
        <v>0</v>
      </c>
      <c r="W282" s="122">
        <f t="shared" si="112"/>
        <v>2.9627626053634754E-3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2.6566562496958589E-3</v>
      </c>
      <c r="D283" s="98">
        <v>2.4526893244730349E-3</v>
      </c>
      <c r="E283" s="98">
        <v>7.6480003798886753E-2</v>
      </c>
      <c r="F283" s="98">
        <v>4.1549593503572659E-2</v>
      </c>
      <c r="G283" s="98">
        <v>3.585990183440739E-2</v>
      </c>
      <c r="H283" s="98">
        <v>3.5509847978288787E-2</v>
      </c>
      <c r="I283" s="98">
        <v>2.3785269743651024E-2</v>
      </c>
      <c r="J283" s="98">
        <v>1.4409005326823321E-2</v>
      </c>
      <c r="K283" s="98">
        <v>2.1763762165319382E-2</v>
      </c>
      <c r="L283" s="98">
        <v>3.2095353608144118E-2</v>
      </c>
      <c r="M283" s="98">
        <v>3.925003355173403E-2</v>
      </c>
      <c r="N283" s="98">
        <v>3.4780860594143155E-2</v>
      </c>
      <c r="O283" s="98">
        <v>2.7886390359967279E-2</v>
      </c>
      <c r="P283" s="98">
        <v>5.7389190163248342E-3</v>
      </c>
      <c r="Q283" s="98">
        <v>1.0125890169220221E-2</v>
      </c>
      <c r="R283" s="98">
        <v>5.1078296670965979E-3</v>
      </c>
      <c r="S283" s="98">
        <v>1.2428327446448319E-2</v>
      </c>
      <c r="T283" s="98">
        <v>7.5207325729997445E-3</v>
      </c>
      <c r="U283" s="98">
        <v>2.4392157488432823E-3</v>
      </c>
      <c r="V283" s="98">
        <v>0</v>
      </c>
      <c r="W283" s="98">
        <v>2.9627626053634754E-3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0.90056065157884291</v>
      </c>
      <c r="D284" s="122">
        <v>1.3046489779070225</v>
      </c>
      <c r="E284" s="122">
        <v>1.2463190157127368</v>
      </c>
      <c r="F284" s="122">
        <v>1.2012322320969506</v>
      </c>
      <c r="G284" s="122">
        <v>0.9395738178355052</v>
      </c>
      <c r="H284" s="122">
        <v>0.66096391428694268</v>
      </c>
      <c r="I284" s="122">
        <v>0.57804171230272372</v>
      </c>
      <c r="J284" s="122">
        <v>0.34179851149554813</v>
      </c>
      <c r="K284" s="122">
        <v>0.38913376027853896</v>
      </c>
      <c r="L284" s="122">
        <v>0.47482073582332507</v>
      </c>
      <c r="M284" s="122">
        <v>0.56083131269788167</v>
      </c>
      <c r="N284" s="122">
        <v>0.56586382249527822</v>
      </c>
      <c r="O284" s="122">
        <v>0.47593345771377449</v>
      </c>
      <c r="P284" s="122">
        <v>0.24587915735488758</v>
      </c>
      <c r="Q284" s="122">
        <v>0.49994277190827785</v>
      </c>
      <c r="R284" s="122">
        <v>0.56071261326458699</v>
      </c>
      <c r="S284" s="122">
        <v>0.78927610023813743</v>
      </c>
      <c r="T284" s="122">
        <v>0.50267522706444057</v>
      </c>
      <c r="U284" s="122">
        <v>0.11461060742438663</v>
      </c>
      <c r="V284" s="122">
        <v>0</v>
      </c>
      <c r="W284" s="122">
        <v>0.13531286460152869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0.12432838319164358</v>
      </c>
      <c r="D285" s="98">
        <v>9.4047089779662668E-2</v>
      </c>
      <c r="E285" s="98">
        <v>0.13873978675504239</v>
      </c>
      <c r="F285" s="98">
        <v>0.19072861539936181</v>
      </c>
      <c r="G285" s="98">
        <v>0.12860999437749654</v>
      </c>
      <c r="H285" s="98">
        <v>8.0079549728576296E-2</v>
      </c>
      <c r="I285" s="98">
        <v>4.219278592310001E-2</v>
      </c>
      <c r="J285" s="98">
        <v>3.3876035853577548E-2</v>
      </c>
      <c r="K285" s="98">
        <v>4.9685363591130752E-2</v>
      </c>
      <c r="L285" s="98">
        <v>5.4806301237699424E-2</v>
      </c>
      <c r="M285" s="98">
        <v>7.025636945866269E-2</v>
      </c>
      <c r="N285" s="98">
        <v>5.0742680817909162E-2</v>
      </c>
      <c r="O285" s="98">
        <v>4.8499507381799943E-2</v>
      </c>
      <c r="P285" s="98">
        <v>4.3846134247865355E-2</v>
      </c>
      <c r="Q285" s="98">
        <v>6.7090646371402496E-2</v>
      </c>
      <c r="R285" s="98">
        <v>5.7781354026107581E-2</v>
      </c>
      <c r="S285" s="98">
        <v>6.7074918959604157E-2</v>
      </c>
      <c r="T285" s="98">
        <v>8.842902905808861E-2</v>
      </c>
      <c r="U285" s="98">
        <v>1.2977379282866706E-2</v>
      </c>
      <c r="V285" s="98">
        <v>0</v>
      </c>
      <c r="W285" s="98">
        <v>1.1067157785911372E-2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4.9202396090006423E-4</v>
      </c>
      <c r="D286" s="98">
        <v>3.3179293224682457E-4</v>
      </c>
      <c r="E286" s="98">
        <v>4.283875803951238E-4</v>
      </c>
      <c r="F286" s="98">
        <v>1.4146838807136768E-3</v>
      </c>
      <c r="G286" s="98">
        <v>3.5262084777611959E-4</v>
      </c>
      <c r="H286" s="98">
        <v>5.6266200052096339E-4</v>
      </c>
      <c r="I286" s="98">
        <v>0</v>
      </c>
      <c r="J286" s="98">
        <v>5.3842337468155239E-4</v>
      </c>
      <c r="K286" s="98">
        <v>5.2425744897227795E-4</v>
      </c>
      <c r="L286" s="98">
        <v>3.6187875279433007E-4</v>
      </c>
      <c r="M286" s="98">
        <v>7.8479567404841487E-4</v>
      </c>
      <c r="N286" s="98">
        <v>3.5332834068050342E-4</v>
      </c>
      <c r="O286" s="98">
        <v>1.5558675020053295E-4</v>
      </c>
      <c r="P286" s="98">
        <v>1.1150849931016833E-3</v>
      </c>
      <c r="Q286" s="98">
        <v>0</v>
      </c>
      <c r="R286" s="98">
        <v>1.9411050536563971E-3</v>
      </c>
      <c r="S286" s="98">
        <v>0</v>
      </c>
      <c r="T286" s="98">
        <v>1.8400227953091972E-3</v>
      </c>
      <c r="U286" s="98">
        <v>1.6392924837465555E-4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2.4837824342101018E-4</v>
      </c>
      <c r="D287" s="101">
        <v>1.7140502208458681E-4</v>
      </c>
      <c r="E287" s="101">
        <v>2.2050916812452252E-4</v>
      </c>
      <c r="F287" s="101">
        <v>7.7181971535054581E-4</v>
      </c>
      <c r="G287" s="101">
        <v>1.8931377593596802E-4</v>
      </c>
      <c r="H287" s="101">
        <v>2.9985527677209675E-4</v>
      </c>
      <c r="I287" s="101">
        <v>0</v>
      </c>
      <c r="J287" s="101">
        <v>2.8644174521520754E-4</v>
      </c>
      <c r="K287" s="101">
        <v>2.8123472892987327E-4</v>
      </c>
      <c r="L287" s="101">
        <v>1.9248388283489942E-4</v>
      </c>
      <c r="M287" s="101">
        <v>4.2968245006297883E-4</v>
      </c>
      <c r="N287" s="101">
        <v>1.9266065147614518E-4</v>
      </c>
      <c r="O287" s="101">
        <v>8.6850436764897046E-5</v>
      </c>
      <c r="P287" s="101">
        <v>5.5608169084475243E-4</v>
      </c>
      <c r="Q287" s="101">
        <v>0</v>
      </c>
      <c r="R287" s="101">
        <v>9.4789216081909511E-4</v>
      </c>
      <c r="S287" s="101">
        <v>0</v>
      </c>
      <c r="T287" s="101">
        <v>8.639065406707302E-4</v>
      </c>
      <c r="U287" s="101">
        <v>7.7129346817992049E-5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2.436457174790541E-4</v>
      </c>
      <c r="D288" s="104">
        <v>1.6038791016223774E-4</v>
      </c>
      <c r="E288" s="104">
        <v>2.0787841227060125E-4</v>
      </c>
      <c r="F288" s="104">
        <v>6.4286416536313089E-4</v>
      </c>
      <c r="G288" s="104">
        <v>1.633070718401516E-4</v>
      </c>
      <c r="H288" s="104">
        <v>2.6280672374886664E-4</v>
      </c>
      <c r="I288" s="104">
        <v>0</v>
      </c>
      <c r="J288" s="104">
        <v>2.519816294663448E-4</v>
      </c>
      <c r="K288" s="104">
        <v>2.4302272004240468E-4</v>
      </c>
      <c r="L288" s="104">
        <v>1.6939486995943065E-4</v>
      </c>
      <c r="M288" s="104">
        <v>3.5511322398543605E-4</v>
      </c>
      <c r="N288" s="104">
        <v>1.6066768920435824E-4</v>
      </c>
      <c r="O288" s="104">
        <v>6.8736313435635899E-5</v>
      </c>
      <c r="P288" s="104">
        <v>5.5900330225693083E-4</v>
      </c>
      <c r="Q288" s="104">
        <v>0</v>
      </c>
      <c r="R288" s="104">
        <v>9.9321289283730197E-4</v>
      </c>
      <c r="S288" s="104">
        <v>0</v>
      </c>
      <c r="T288" s="104">
        <v>9.7611625463846707E-4</v>
      </c>
      <c r="U288" s="104">
        <v>8.6799901556663505E-5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0.52707757999609062</v>
      </c>
      <c r="D289" s="101">
        <v>0.80703714752046918</v>
      </c>
      <c r="E289" s="101">
        <v>0.50257617529298881</v>
      </c>
      <c r="F289" s="101">
        <v>0.78982651107844937</v>
      </c>
      <c r="G289" s="101">
        <v>0.49547414351503893</v>
      </c>
      <c r="H289" s="101">
        <v>0.32524785090530528</v>
      </c>
      <c r="I289" s="101">
        <v>0.21626780490046024</v>
      </c>
      <c r="J289" s="101">
        <v>0.14301258854147988</v>
      </c>
      <c r="K289" s="101">
        <v>8.8687536798840019E-2</v>
      </c>
      <c r="L289" s="101">
        <v>0.24448267689003672</v>
      </c>
      <c r="M289" s="101">
        <v>0.13276503604393836</v>
      </c>
      <c r="N289" s="101">
        <v>0.23478673205102901</v>
      </c>
      <c r="O289" s="101">
        <v>0.10794182993917195</v>
      </c>
      <c r="P289" s="101">
        <v>2.0244538363725605E-2</v>
      </c>
      <c r="Q289" s="101">
        <v>2.537606675421155E-2</v>
      </c>
      <c r="R289" s="101">
        <v>9.8523853256294008E-2</v>
      </c>
      <c r="S289" s="101">
        <v>0.20724408152524942</v>
      </c>
      <c r="T289" s="101">
        <v>0.12254234085340283</v>
      </c>
      <c r="U289" s="101">
        <v>1.869097985330917E-2</v>
      </c>
      <c r="V289" s="101">
        <v>0</v>
      </c>
      <c r="W289" s="101">
        <v>0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0.24866266443020862</v>
      </c>
      <c r="D290" s="104">
        <v>0.40323294767464379</v>
      </c>
      <c r="E290" s="104">
        <v>0.60457466608431054</v>
      </c>
      <c r="F290" s="104">
        <v>0.21926242173842592</v>
      </c>
      <c r="G290" s="104">
        <v>0.31513705909519363</v>
      </c>
      <c r="H290" s="104">
        <v>0.25507385165254015</v>
      </c>
      <c r="I290" s="104">
        <v>0.3195811214791634</v>
      </c>
      <c r="J290" s="104">
        <v>0.16437146372580913</v>
      </c>
      <c r="K290" s="104">
        <v>0.25023660243959589</v>
      </c>
      <c r="L290" s="104">
        <v>0.17516987894279457</v>
      </c>
      <c r="M290" s="104">
        <v>0.35702511152123217</v>
      </c>
      <c r="N290" s="104">
        <v>0.27998108128565957</v>
      </c>
      <c r="O290" s="104">
        <v>0.31933653364260206</v>
      </c>
      <c r="P290" s="104">
        <v>0.18067339975019495</v>
      </c>
      <c r="Q290" s="104">
        <v>0.4074760587826638</v>
      </c>
      <c r="R290" s="104">
        <v>0.40246630092852897</v>
      </c>
      <c r="S290" s="104">
        <v>0.51495709975328385</v>
      </c>
      <c r="T290" s="104">
        <v>0.28986383435763985</v>
      </c>
      <c r="U290" s="104">
        <v>8.2778319039836096E-2</v>
      </c>
      <c r="V290" s="104">
        <v>0</v>
      </c>
      <c r="W290" s="104">
        <v>0.12424570681561733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0.11824462512129796</v>
      </c>
      <c r="D291" s="98">
        <v>0.19680545817716649</v>
      </c>
      <c r="E291" s="98">
        <v>0.29468762710409602</v>
      </c>
      <c r="F291" s="98">
        <v>0.11331038749032828</v>
      </c>
      <c r="G291" s="98">
        <v>0.16033254714071588</v>
      </c>
      <c r="H291" s="98">
        <v>0.12856029240919961</v>
      </c>
      <c r="I291" s="98">
        <v>0.17693201066001071</v>
      </c>
      <c r="J291" s="98">
        <v>8.2906963319009111E-2</v>
      </c>
      <c r="K291" s="98">
        <v>0.12772480055411783</v>
      </c>
      <c r="L291" s="98">
        <v>8.8639970702678345E-2</v>
      </c>
      <c r="M291" s="98">
        <v>0.18770697487488991</v>
      </c>
      <c r="N291" s="98">
        <v>0.14726003688815056</v>
      </c>
      <c r="O291" s="98">
        <v>0.17405129419649282</v>
      </c>
      <c r="P291" s="98">
        <v>8.7293484828222537E-2</v>
      </c>
      <c r="Q291" s="98">
        <v>0.19481252727240991</v>
      </c>
      <c r="R291" s="98">
        <v>0.1938878637805454</v>
      </c>
      <c r="S291" s="98">
        <v>0.26210476210182981</v>
      </c>
      <c r="T291" s="98">
        <v>0.1354315742623825</v>
      </c>
      <c r="U291" s="98">
        <v>3.883203556196059E-2</v>
      </c>
      <c r="V291" s="98">
        <v>0</v>
      </c>
      <c r="W291" s="98">
        <v>5.9969905722974851E-2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0.13041803930891066</v>
      </c>
      <c r="D292" s="98">
        <v>0.2064274894974773</v>
      </c>
      <c r="E292" s="98">
        <v>0.30988703898021458</v>
      </c>
      <c r="F292" s="98">
        <v>0.10595203424809763</v>
      </c>
      <c r="G292" s="98">
        <v>0.15480451195447772</v>
      </c>
      <c r="H292" s="98">
        <v>0.12651355924334054</v>
      </c>
      <c r="I292" s="98">
        <v>0.14264911081915269</v>
      </c>
      <c r="J292" s="98">
        <v>8.1464500406800006E-2</v>
      </c>
      <c r="K292" s="98">
        <v>0.12251180188547808</v>
      </c>
      <c r="L292" s="98">
        <v>8.6529908240116235E-2</v>
      </c>
      <c r="M292" s="98">
        <v>0.16931813664634229</v>
      </c>
      <c r="N292" s="98">
        <v>0.13272104439750898</v>
      </c>
      <c r="O292" s="98">
        <v>0.14528523944610927</v>
      </c>
      <c r="P292" s="98">
        <v>9.337991492197241E-2</v>
      </c>
      <c r="Q292" s="98">
        <v>0.21266353151025388</v>
      </c>
      <c r="R292" s="98">
        <v>0.20857843714798358</v>
      </c>
      <c r="S292" s="98">
        <v>0.25285233765145404</v>
      </c>
      <c r="T292" s="98">
        <v>0.15443226009525735</v>
      </c>
      <c r="U292" s="98">
        <v>4.3946283477875513E-2</v>
      </c>
      <c r="V292" s="98">
        <v>0</v>
      </c>
      <c r="W292" s="98">
        <v>6.4275801092642484E-2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0.37256542233250339</v>
      </c>
      <c r="D293" s="122">
        <v>0.53701399986035558</v>
      </c>
      <c r="E293" s="122">
        <v>0.53513002111937036</v>
      </c>
      <c r="F293" s="122">
        <v>0.47968687462858289</v>
      </c>
      <c r="G293" s="122">
        <v>0.39982535357836346</v>
      </c>
      <c r="H293" s="122">
        <v>0.28181089661304742</v>
      </c>
      <c r="I293" s="122">
        <v>0.22289933222033259</v>
      </c>
      <c r="J293" s="122">
        <v>0.13341630729081869</v>
      </c>
      <c r="K293" s="122">
        <v>0.1527442052311547</v>
      </c>
      <c r="L293" s="122">
        <v>0.18141857426213653</v>
      </c>
      <c r="M293" s="122">
        <v>0.18910679862751403</v>
      </c>
      <c r="N293" s="122">
        <v>0.20217932276991618</v>
      </c>
      <c r="O293" s="122">
        <v>0.17849453908417365</v>
      </c>
      <c r="P293" s="122">
        <v>9.7570584822273099E-2</v>
      </c>
      <c r="Q293" s="122">
        <v>0.19390926369052211</v>
      </c>
      <c r="R293" s="122">
        <v>0.19932061816386157</v>
      </c>
      <c r="S293" s="122">
        <v>0.28272521429786734</v>
      </c>
      <c r="T293" s="122">
        <v>0.15706267278849526</v>
      </c>
      <c r="U293" s="122">
        <v>3.8188693470943155E-2</v>
      </c>
      <c r="V293" s="122">
        <v>0</v>
      </c>
      <c r="W293" s="122">
        <v>4.5058627071379698E-2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0.37256542233250339</v>
      </c>
      <c r="D295" s="33">
        <v>0.53701399986035558</v>
      </c>
      <c r="E295" s="33">
        <v>0.53513002111937036</v>
      </c>
      <c r="F295" s="33">
        <v>0.47968687462858289</v>
      </c>
      <c r="G295" s="33">
        <v>0.39982535357836346</v>
      </c>
      <c r="H295" s="33">
        <v>0.28181089661304742</v>
      </c>
      <c r="I295" s="33">
        <v>0.22289933222033259</v>
      </c>
      <c r="J295" s="33">
        <v>0.13341630729081869</v>
      </c>
      <c r="K295" s="33">
        <v>0.1527442052311547</v>
      </c>
      <c r="L295" s="33">
        <v>0.18141857426213653</v>
      </c>
      <c r="M295" s="33">
        <v>0.18910679862751403</v>
      </c>
      <c r="N295" s="33">
        <v>0.20217932276991618</v>
      </c>
      <c r="O295" s="33">
        <v>0.17849453908417365</v>
      </c>
      <c r="P295" s="33">
        <v>9.7570584822273099E-2</v>
      </c>
      <c r="Q295" s="33">
        <v>0.19390926369052211</v>
      </c>
      <c r="R295" s="33">
        <v>0.19932061816386157</v>
      </c>
      <c r="S295" s="33">
        <v>0.28272521429786734</v>
      </c>
      <c r="T295" s="33">
        <v>0.15706267278849526</v>
      </c>
      <c r="U295" s="33">
        <v>3.8188693470943155E-2</v>
      </c>
      <c r="V295" s="33">
        <v>0</v>
      </c>
      <c r="W295" s="33">
        <v>4.5058627071379698E-2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5.9507712060138749</v>
      </c>
      <c r="D297" s="117">
        <f t="shared" si="113"/>
        <v>7.5811664536595886</v>
      </c>
      <c r="E297" s="117">
        <f t="shared" si="113"/>
        <v>7.6128570940200504</v>
      </c>
      <c r="F297" s="117">
        <f t="shared" si="113"/>
        <v>6.6422915877169251</v>
      </c>
      <c r="G297" s="117">
        <f t="shared" si="113"/>
        <v>5.2097629468810736</v>
      </c>
      <c r="H297" s="117">
        <f t="shared" si="113"/>
        <v>3.2911454466734771</v>
      </c>
      <c r="I297" s="117">
        <f t="shared" si="113"/>
        <v>2.4793534154976062</v>
      </c>
      <c r="J297" s="117">
        <f t="shared" si="113"/>
        <v>1.4899590600095738</v>
      </c>
      <c r="K297" s="117">
        <f t="shared" si="113"/>
        <v>1.9655583250542352</v>
      </c>
      <c r="L297" s="117">
        <f t="shared" si="113"/>
        <v>2.6381686890219269</v>
      </c>
      <c r="M297" s="117">
        <f t="shared" si="113"/>
        <v>2.8392543126757595</v>
      </c>
      <c r="N297" s="117">
        <f t="shared" si="113"/>
        <v>3.0731710797212428</v>
      </c>
      <c r="O297" s="117">
        <f t="shared" si="113"/>
        <v>3.0519885186711493</v>
      </c>
      <c r="P297" s="117">
        <f t="shared" si="113"/>
        <v>1.3908509355502567</v>
      </c>
      <c r="Q297" s="117">
        <f t="shared" si="113"/>
        <v>2.8225715904769335</v>
      </c>
      <c r="R297" s="117">
        <f t="shared" ref="R297:V297" si="114">R298+R300+R302+R311</f>
        <v>2.4379640330374435</v>
      </c>
      <c r="S297" s="117">
        <f t="shared" si="114"/>
        <v>3.2749075149560385</v>
      </c>
      <c r="T297" s="117">
        <f t="shared" si="114"/>
        <v>1.9461477065243917</v>
      </c>
      <c r="U297" s="117">
        <f t="shared" si="114"/>
        <v>0.48460350054775309</v>
      </c>
      <c r="V297" s="117">
        <f t="shared" si="114"/>
        <v>0</v>
      </c>
      <c r="W297" s="117">
        <f t="shared" ref="W297" si="115">W298+W300+W302+W311</f>
        <v>0.51502553023570818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4.9375909403394251</v>
      </c>
      <c r="D298" s="122">
        <f t="shared" si="116"/>
        <v>6.1056233647515699</v>
      </c>
      <c r="E298" s="122">
        <f t="shared" si="116"/>
        <v>5.9703902593669271</v>
      </c>
      <c r="F298" s="122">
        <f t="shared" si="116"/>
        <v>5.2128160291483097</v>
      </c>
      <c r="G298" s="122">
        <f t="shared" si="116"/>
        <v>4.0412499273699662</v>
      </c>
      <c r="H298" s="122">
        <f t="shared" si="116"/>
        <v>2.4312706889278637</v>
      </c>
      <c r="I298" s="122">
        <f t="shared" si="116"/>
        <v>1.7542956653842212</v>
      </c>
      <c r="J298" s="122">
        <f t="shared" si="116"/>
        <v>1.0583340334191542</v>
      </c>
      <c r="K298" s="122">
        <f t="shared" si="116"/>
        <v>1.4489395083684393</v>
      </c>
      <c r="L298" s="122">
        <f t="shared" si="116"/>
        <v>2.003209618540077</v>
      </c>
      <c r="M298" s="122">
        <f t="shared" si="116"/>
        <v>2.0844557974771423</v>
      </c>
      <c r="N298" s="122">
        <f t="shared" si="116"/>
        <v>2.3169445733021909</v>
      </c>
      <c r="O298" s="122">
        <f t="shared" si="116"/>
        <v>2.3987989365592988</v>
      </c>
      <c r="P298" s="122">
        <f t="shared" si="116"/>
        <v>1.0739125368262004</v>
      </c>
      <c r="Q298" s="122">
        <f t="shared" si="116"/>
        <v>2.1759137003610438</v>
      </c>
      <c r="R298" s="122">
        <f t="shared" si="116"/>
        <v>1.751011975585355</v>
      </c>
      <c r="S298" s="122">
        <f t="shared" si="116"/>
        <v>2.2824785341341558</v>
      </c>
      <c r="T298" s="122">
        <f t="shared" si="116"/>
        <v>1.3303527885746325</v>
      </c>
      <c r="U298" s="122">
        <f t="shared" si="116"/>
        <v>0.33667180463189472</v>
      </c>
      <c r="V298" s="122">
        <f t="shared" si="116"/>
        <v>0</v>
      </c>
      <c r="W298" s="122">
        <f t="shared" si="116"/>
        <v>0.33631068939054348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4.9375909403394251</v>
      </c>
      <c r="D299" s="98">
        <v>6.1056233647515699</v>
      </c>
      <c r="E299" s="98">
        <v>5.9703902593669271</v>
      </c>
      <c r="F299" s="98">
        <v>5.2128160291483097</v>
      </c>
      <c r="G299" s="98">
        <v>4.0412499273699662</v>
      </c>
      <c r="H299" s="98">
        <v>2.4312706889278637</v>
      </c>
      <c r="I299" s="98">
        <v>1.7542956653842212</v>
      </c>
      <c r="J299" s="98">
        <v>1.0583340334191542</v>
      </c>
      <c r="K299" s="98">
        <v>1.4489395083684393</v>
      </c>
      <c r="L299" s="98">
        <v>2.003209618540077</v>
      </c>
      <c r="M299" s="98">
        <v>2.0844557974771423</v>
      </c>
      <c r="N299" s="98">
        <v>2.3169445733021909</v>
      </c>
      <c r="O299" s="98">
        <v>2.3987989365592988</v>
      </c>
      <c r="P299" s="98">
        <v>1.0739125368262004</v>
      </c>
      <c r="Q299" s="98">
        <v>2.1759137003610438</v>
      </c>
      <c r="R299" s="98">
        <v>1.751011975585355</v>
      </c>
      <c r="S299" s="98">
        <v>2.2824785341341558</v>
      </c>
      <c r="T299" s="98">
        <v>1.3303527885746325</v>
      </c>
      <c r="U299" s="98">
        <v>0.33667180463189472</v>
      </c>
      <c r="V299" s="98">
        <v>0</v>
      </c>
      <c r="W299" s="98">
        <v>0.33631068939054348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6.4563683410169635E-3</v>
      </c>
      <c r="D300" s="122">
        <f t="shared" si="117"/>
        <v>6.1663535243886422E-3</v>
      </c>
      <c r="E300" s="122">
        <f t="shared" si="117"/>
        <v>0.19876104379381587</v>
      </c>
      <c r="F300" s="122">
        <f t="shared" si="117"/>
        <v>0.11150654072086175</v>
      </c>
      <c r="G300" s="122">
        <f t="shared" si="117"/>
        <v>9.930819858482394E-2</v>
      </c>
      <c r="H300" s="122">
        <f t="shared" si="117"/>
        <v>0.10140522433832297</v>
      </c>
      <c r="I300" s="122">
        <f t="shared" si="117"/>
        <v>6.9998457038732101E-2</v>
      </c>
      <c r="J300" s="122">
        <f t="shared" si="117"/>
        <v>4.368480945924675E-2</v>
      </c>
      <c r="K300" s="122">
        <f t="shared" si="117"/>
        <v>6.7964032932837148E-2</v>
      </c>
      <c r="L300" s="122">
        <f t="shared" si="117"/>
        <v>0.10322471675065442</v>
      </c>
      <c r="M300" s="122">
        <f t="shared" si="117"/>
        <v>0.13061329168961472</v>
      </c>
      <c r="N300" s="122">
        <f t="shared" si="117"/>
        <v>0.12043176159327271</v>
      </c>
      <c r="O300" s="122">
        <f t="shared" si="117"/>
        <v>0.10105016698034744</v>
      </c>
      <c r="P300" s="122">
        <f t="shared" si="117"/>
        <v>2.1798095367946722E-2</v>
      </c>
      <c r="Q300" s="122">
        <f t="shared" si="117"/>
        <v>3.9980953127349596E-2</v>
      </c>
      <c r="R300" s="122">
        <f t="shared" si="117"/>
        <v>2.0648672055934264E-2</v>
      </c>
      <c r="S300" s="122">
        <f t="shared" si="117"/>
        <v>5.1173674399871069E-2</v>
      </c>
      <c r="T300" s="122">
        <f t="shared" si="117"/>
        <v>3.1437612951275902E-2</v>
      </c>
      <c r="U300" s="122">
        <f t="shared" si="117"/>
        <v>1.033529154478088E-2</v>
      </c>
      <c r="V300" s="122">
        <f t="shared" si="117"/>
        <v>0</v>
      </c>
      <c r="W300" s="122">
        <f t="shared" si="117"/>
        <v>1.2894459725159057E-2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6.4563683410169635E-3</v>
      </c>
      <c r="D301" s="98">
        <v>6.1663535243886422E-3</v>
      </c>
      <c r="E301" s="98">
        <v>0.19876104379381587</v>
      </c>
      <c r="F301" s="98">
        <v>0.11150654072086175</v>
      </c>
      <c r="G301" s="98">
        <v>9.930819858482394E-2</v>
      </c>
      <c r="H301" s="98">
        <v>0.10140522433832297</v>
      </c>
      <c r="I301" s="98">
        <v>6.9998457038732101E-2</v>
      </c>
      <c r="J301" s="98">
        <v>4.368480945924675E-2</v>
      </c>
      <c r="K301" s="98">
        <v>6.7964032932837148E-2</v>
      </c>
      <c r="L301" s="98">
        <v>0.10322471675065442</v>
      </c>
      <c r="M301" s="98">
        <v>0.13061329168961472</v>
      </c>
      <c r="N301" s="98">
        <v>0.12043176159327271</v>
      </c>
      <c r="O301" s="98">
        <v>0.10105016698034744</v>
      </c>
      <c r="P301" s="98">
        <v>2.1798095367946722E-2</v>
      </c>
      <c r="Q301" s="98">
        <v>3.9980953127349596E-2</v>
      </c>
      <c r="R301" s="98">
        <v>2.0648672055934264E-2</v>
      </c>
      <c r="S301" s="98">
        <v>5.1173674399871069E-2</v>
      </c>
      <c r="T301" s="98">
        <v>3.1437612951275902E-2</v>
      </c>
      <c r="U301" s="98">
        <v>1.033529154478088E-2</v>
      </c>
      <c r="V301" s="98">
        <v>0</v>
      </c>
      <c r="W301" s="98">
        <v>1.2894459725159057E-2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0.71776124330958857</v>
      </c>
      <c r="D302" s="122">
        <v>1.0521654969144021</v>
      </c>
      <c r="E302" s="122">
        <v>1.0272329683769745</v>
      </c>
      <c r="F302" s="122">
        <v>0.94399235719850627</v>
      </c>
      <c r="G302" s="122">
        <v>0.75692801260549158</v>
      </c>
      <c r="H302" s="122">
        <v>0.53795833918871427</v>
      </c>
      <c r="I302" s="122">
        <v>0.48031183684710654</v>
      </c>
      <c r="J302" s="122">
        <v>0.2831340026129015</v>
      </c>
      <c r="K302" s="122">
        <v>0.32840526649145235</v>
      </c>
      <c r="L302" s="122">
        <v>0.38857832129865411</v>
      </c>
      <c r="M302" s="122">
        <v>0.47449119258809608</v>
      </c>
      <c r="N302" s="122">
        <v>0.47508484978478122</v>
      </c>
      <c r="O302" s="122">
        <v>0.40945643519123759</v>
      </c>
      <c r="P302" s="122">
        <v>0.21657450704103326</v>
      </c>
      <c r="Q302" s="122">
        <v>0.44907494370800849</v>
      </c>
      <c r="R302" s="122">
        <v>0.50225842636567097</v>
      </c>
      <c r="S302" s="122">
        <v>0.70494659481908872</v>
      </c>
      <c r="T302" s="122">
        <v>0.45091823623388749</v>
      </c>
      <c r="U302" s="122">
        <v>0.10464959159216644</v>
      </c>
      <c r="V302" s="122">
        <v>0</v>
      </c>
      <c r="W302" s="122">
        <v>0.12608479802835965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8.5992355993985151E-2</v>
      </c>
      <c r="D303" s="98">
        <v>6.5184866176332082E-2</v>
      </c>
      <c r="E303" s="98">
        <v>9.639684867903732E-2</v>
      </c>
      <c r="F303" s="98">
        <v>0.13284828313467112</v>
      </c>
      <c r="G303" s="98">
        <v>8.9831415159876082E-2</v>
      </c>
      <c r="H303" s="98">
        <v>5.6105866116503617E-2</v>
      </c>
      <c r="I303" s="98">
        <v>2.966233280313731E-2</v>
      </c>
      <c r="J303" s="98">
        <v>2.3911302396950298E-2</v>
      </c>
      <c r="K303" s="98">
        <v>3.5240480636061541E-2</v>
      </c>
      <c r="L303" s="98">
        <v>3.9095509177815686E-2</v>
      </c>
      <c r="M303" s="98">
        <v>5.0717589311345103E-2</v>
      </c>
      <c r="N303" s="98">
        <v>3.73544159498004E-2</v>
      </c>
      <c r="O303" s="98">
        <v>3.6720944548083299E-2</v>
      </c>
      <c r="P303" s="98">
        <v>3.4318896653134423E-2</v>
      </c>
      <c r="Q303" s="98">
        <v>5.4070343521126552E-2</v>
      </c>
      <c r="R303" s="98">
        <v>4.7473089041029461E-2</v>
      </c>
      <c r="S303" s="98">
        <v>5.612145441039721E-2</v>
      </c>
      <c r="T303" s="98">
        <v>7.5197648979963283E-2</v>
      </c>
      <c r="U303" s="98">
        <v>1.1183497758385738E-2</v>
      </c>
      <c r="V303" s="98">
        <v>0</v>
      </c>
      <c r="W303" s="98">
        <v>9.6717745654145044E-3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4.154377876493656E-4</v>
      </c>
      <c r="D304" s="98">
        <v>2.7919024049177397E-4</v>
      </c>
      <c r="E304" s="98">
        <v>3.6108888930247148E-4</v>
      </c>
      <c r="F304" s="98">
        <v>1.1804600780640924E-3</v>
      </c>
      <c r="G304" s="98">
        <v>2.9553882011059063E-4</v>
      </c>
      <c r="H304" s="98">
        <v>4.7289331976401507E-4</v>
      </c>
      <c r="I304" s="98">
        <v>0</v>
      </c>
      <c r="J304" s="98">
        <v>4.5416571081976251E-4</v>
      </c>
      <c r="K304" s="98">
        <v>4.4249488453332493E-4</v>
      </c>
      <c r="L304" s="98">
        <v>3.0670126061177114E-4</v>
      </c>
      <c r="M304" s="98">
        <v>6.6529802579773172E-4</v>
      </c>
      <c r="N304" s="98">
        <v>3.0249555474865235E-4</v>
      </c>
      <c r="O304" s="98">
        <v>1.3449430242538384E-4</v>
      </c>
      <c r="P304" s="98">
        <v>9.9425513018131417E-4</v>
      </c>
      <c r="Q304" s="98">
        <v>0</v>
      </c>
      <c r="R304" s="98">
        <v>1.7719999204228181E-3</v>
      </c>
      <c r="S304" s="98">
        <v>0</v>
      </c>
      <c r="T304" s="98">
        <v>1.7107589561225869E-3</v>
      </c>
      <c r="U304" s="98">
        <v>1.5326754948798198E-4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1.7179207017031147E-4</v>
      </c>
      <c r="D305" s="101">
        <v>1.1880233032953625E-4</v>
      </c>
      <c r="E305" s="101">
        <v>1.5321047703187023E-4</v>
      </c>
      <c r="F305" s="101">
        <v>5.3759591270096155E-4</v>
      </c>
      <c r="G305" s="101">
        <v>1.3223174827043903E-4</v>
      </c>
      <c r="H305" s="101">
        <v>2.1008659601514843E-4</v>
      </c>
      <c r="I305" s="101">
        <v>0</v>
      </c>
      <c r="J305" s="101">
        <v>2.0218408135341771E-4</v>
      </c>
      <c r="K305" s="101">
        <v>1.9947216449092028E-4</v>
      </c>
      <c r="L305" s="101">
        <v>1.3730639065234049E-4</v>
      </c>
      <c r="M305" s="101">
        <v>3.1018480181229573E-4</v>
      </c>
      <c r="N305" s="101">
        <v>1.4182786554429411E-4</v>
      </c>
      <c r="O305" s="101">
        <v>6.575798898974794E-5</v>
      </c>
      <c r="P305" s="101">
        <v>4.352518279243834E-4</v>
      </c>
      <c r="Q305" s="101">
        <v>0</v>
      </c>
      <c r="R305" s="101">
        <v>7.787870275855162E-4</v>
      </c>
      <c r="S305" s="101">
        <v>0</v>
      </c>
      <c r="T305" s="101">
        <v>7.3464270148411979E-4</v>
      </c>
      <c r="U305" s="101">
        <v>6.6467647931318461E-5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2.436457174790541E-4</v>
      </c>
      <c r="D306" s="104">
        <v>1.6038791016223774E-4</v>
      </c>
      <c r="E306" s="104">
        <v>2.0787841227060125E-4</v>
      </c>
      <c r="F306" s="104">
        <v>6.4286416536313089E-4</v>
      </c>
      <c r="G306" s="104">
        <v>1.633070718401516E-4</v>
      </c>
      <c r="H306" s="104">
        <v>2.6280672374886664E-4</v>
      </c>
      <c r="I306" s="104">
        <v>0</v>
      </c>
      <c r="J306" s="104">
        <v>2.519816294663448E-4</v>
      </c>
      <c r="K306" s="104">
        <v>2.4302272004240468E-4</v>
      </c>
      <c r="L306" s="104">
        <v>1.6939486995943065E-4</v>
      </c>
      <c r="M306" s="104">
        <v>3.5511322398543605E-4</v>
      </c>
      <c r="N306" s="104">
        <v>1.6066768920435824E-4</v>
      </c>
      <c r="O306" s="104">
        <v>6.8736313435635899E-5</v>
      </c>
      <c r="P306" s="104">
        <v>5.5900330225693083E-4</v>
      </c>
      <c r="Q306" s="104">
        <v>0</v>
      </c>
      <c r="R306" s="104">
        <v>9.9321289283730197E-4</v>
      </c>
      <c r="S306" s="104">
        <v>0</v>
      </c>
      <c r="T306" s="104">
        <v>9.7611625463846707E-4</v>
      </c>
      <c r="U306" s="104">
        <v>8.6799901556663505E-5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0.40914727814855389</v>
      </c>
      <c r="D307" s="101">
        <v>0.62729959868760632</v>
      </c>
      <c r="E307" s="101">
        <v>0.39120393830515693</v>
      </c>
      <c r="F307" s="101">
        <v>0.61568407919576196</v>
      </c>
      <c r="G307" s="101">
        <v>0.38682290690084897</v>
      </c>
      <c r="H307" s="101">
        <v>0.25433525649608069</v>
      </c>
      <c r="I307" s="101">
        <v>0.16940640945180069</v>
      </c>
      <c r="J307" s="101">
        <v>0.1122377796274472</v>
      </c>
      <c r="K307" s="101">
        <v>6.975364343340576E-2</v>
      </c>
      <c r="L307" s="101">
        <v>0.1927591749032791</v>
      </c>
      <c r="M307" s="101">
        <v>0.10514010501504535</v>
      </c>
      <c r="N307" s="101">
        <v>0.18725753406262505</v>
      </c>
      <c r="O307" s="101">
        <v>8.7012329993580564E-2</v>
      </c>
      <c r="P307" s="101">
        <v>1.6544094242469443E-2</v>
      </c>
      <c r="Q307" s="101">
        <v>2.1014254399630505E-2</v>
      </c>
      <c r="R307" s="101">
        <v>8.2358766220466215E-2</v>
      </c>
      <c r="S307" s="101">
        <v>0.1748444060972387</v>
      </c>
      <c r="T307" s="101">
        <v>0.10430337189076147</v>
      </c>
      <c r="U307" s="101">
        <v>1.6040693457410982E-2</v>
      </c>
      <c r="V307" s="101">
        <v>0</v>
      </c>
      <c r="W307" s="101">
        <v>0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0.22220617137940019</v>
      </c>
      <c r="D308" s="104">
        <v>0.35940184180997203</v>
      </c>
      <c r="E308" s="104">
        <v>0.53927109250347782</v>
      </c>
      <c r="F308" s="104">
        <v>0.19427953479000906</v>
      </c>
      <c r="G308" s="104">
        <v>0.27997815172465601</v>
      </c>
      <c r="H308" s="104">
        <v>0.22704432325636595</v>
      </c>
      <c r="I308" s="104">
        <v>0.28124309459216851</v>
      </c>
      <c r="J308" s="104">
        <v>0.14653075487768424</v>
      </c>
      <c r="K308" s="104">
        <v>0.22296864753745171</v>
      </c>
      <c r="L308" s="104">
        <v>0.15641693595694756</v>
      </c>
      <c r="M308" s="104">
        <v>0.31796820023590788</v>
      </c>
      <c r="N308" s="104">
        <v>0.25017040421760711</v>
      </c>
      <c r="O308" s="104">
        <v>0.28558866634714836</v>
      </c>
      <c r="P308" s="104">
        <v>0.16471726101524808</v>
      </c>
      <c r="Q308" s="104">
        <v>0.37399034578725143</v>
      </c>
      <c r="R308" s="104">
        <v>0.3706545711837525</v>
      </c>
      <c r="S308" s="104">
        <v>0.47398073431145282</v>
      </c>
      <c r="T308" s="104">
        <v>0.26970645640704016</v>
      </c>
      <c r="U308" s="104">
        <v>7.7272132826881737E-2</v>
      </c>
      <c r="V308" s="104">
        <v>0</v>
      </c>
      <c r="W308" s="104">
        <v>0.11641302346294513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9.1788132070489539E-2</v>
      </c>
      <c r="D309" s="98">
        <v>0.15297435231249473</v>
      </c>
      <c r="E309" s="98">
        <v>0.22938405352326321</v>
      </c>
      <c r="F309" s="98">
        <v>8.8327500541911436E-2</v>
      </c>
      <c r="G309" s="98">
        <v>0.12517363977017831</v>
      </c>
      <c r="H309" s="98">
        <v>0.10053076401302541</v>
      </c>
      <c r="I309" s="98">
        <v>0.13859398377301582</v>
      </c>
      <c r="J309" s="98">
        <v>6.5066254470884238E-2</v>
      </c>
      <c r="K309" s="98">
        <v>0.10045684565197362</v>
      </c>
      <c r="L309" s="98">
        <v>6.9887027716831307E-2</v>
      </c>
      <c r="M309" s="98">
        <v>0.14865006358956559</v>
      </c>
      <c r="N309" s="98">
        <v>0.11744935982009815</v>
      </c>
      <c r="O309" s="98">
        <v>0.14030342690103909</v>
      </c>
      <c r="P309" s="98">
        <v>7.1337346093275661E-2</v>
      </c>
      <c r="Q309" s="98">
        <v>0.16132681427699752</v>
      </c>
      <c r="R309" s="98">
        <v>0.16207613403576893</v>
      </c>
      <c r="S309" s="98">
        <v>0.22112839665999875</v>
      </c>
      <c r="T309" s="98">
        <v>0.11527419631178282</v>
      </c>
      <c r="U309" s="98">
        <v>3.3325849349006224E-2</v>
      </c>
      <c r="V309" s="98">
        <v>0</v>
      </c>
      <c r="W309" s="98">
        <v>5.213722237030264E-2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0.13041803930891066</v>
      </c>
      <c r="D310" s="98">
        <v>0.2064274894974773</v>
      </c>
      <c r="E310" s="98">
        <v>0.30988703898021458</v>
      </c>
      <c r="F310" s="98">
        <v>0.10595203424809763</v>
      </c>
      <c r="G310" s="98">
        <v>0.15480451195447772</v>
      </c>
      <c r="H310" s="98">
        <v>0.12651355924334054</v>
      </c>
      <c r="I310" s="98">
        <v>0.14264911081915269</v>
      </c>
      <c r="J310" s="98">
        <v>8.1464500406800006E-2</v>
      </c>
      <c r="K310" s="98">
        <v>0.12251180188547808</v>
      </c>
      <c r="L310" s="98">
        <v>8.6529908240116235E-2</v>
      </c>
      <c r="M310" s="98">
        <v>0.16931813664634229</v>
      </c>
      <c r="N310" s="98">
        <v>0.13272104439750898</v>
      </c>
      <c r="O310" s="98">
        <v>0.14528523944610927</v>
      </c>
      <c r="P310" s="98">
        <v>9.337991492197241E-2</v>
      </c>
      <c r="Q310" s="98">
        <v>0.21266353151025388</v>
      </c>
      <c r="R310" s="98">
        <v>0.20857843714798358</v>
      </c>
      <c r="S310" s="98">
        <v>0.25285233765145404</v>
      </c>
      <c r="T310" s="98">
        <v>0.15443226009525735</v>
      </c>
      <c r="U310" s="98">
        <v>4.3946283477875513E-2</v>
      </c>
      <c r="V310" s="98">
        <v>0</v>
      </c>
      <c r="W310" s="98">
        <v>6.4275801092642484E-2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0.28896265402384391</v>
      </c>
      <c r="D311" s="122">
        <v>0.41721123846922736</v>
      </c>
      <c r="E311" s="122">
        <v>0.41647282248233242</v>
      </c>
      <c r="F311" s="122">
        <v>0.37397666064924828</v>
      </c>
      <c r="G311" s="122">
        <v>0.31227680832079147</v>
      </c>
      <c r="H311" s="122">
        <v>0.22051119421857629</v>
      </c>
      <c r="I311" s="122">
        <v>0.17474745622754642</v>
      </c>
      <c r="J311" s="122">
        <v>0.10480621451827131</v>
      </c>
      <c r="K311" s="122">
        <v>0.12024951726150658</v>
      </c>
      <c r="L311" s="122">
        <v>0.14315603243254149</v>
      </c>
      <c r="M311" s="122">
        <v>0.14969403092090636</v>
      </c>
      <c r="N311" s="122">
        <v>0.16070989504099786</v>
      </c>
      <c r="O311" s="122">
        <v>0.14268297994026519</v>
      </c>
      <c r="P311" s="122">
        <v>7.8565796315076653E-2</v>
      </c>
      <c r="Q311" s="122">
        <v>0.15760199328053184</v>
      </c>
      <c r="R311" s="122">
        <v>0.16404495903048291</v>
      </c>
      <c r="S311" s="122">
        <v>0.23630871160292294</v>
      </c>
      <c r="T311" s="122">
        <v>0.13343906876459588</v>
      </c>
      <c r="U311" s="122">
        <v>3.2946812778911046E-2</v>
      </c>
      <c r="V311" s="122">
        <v>0</v>
      </c>
      <c r="W311" s="122">
        <v>3.9735583091645953E-2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0.28896265402384391</v>
      </c>
      <c r="D313" s="33">
        <v>0.41721123846922736</v>
      </c>
      <c r="E313" s="33">
        <v>0.41647282248233242</v>
      </c>
      <c r="F313" s="33">
        <v>0.37397666064924828</v>
      </c>
      <c r="G313" s="33">
        <v>0.31227680832079147</v>
      </c>
      <c r="H313" s="33">
        <v>0.22051119421857629</v>
      </c>
      <c r="I313" s="33">
        <v>0.17474745622754642</v>
      </c>
      <c r="J313" s="33">
        <v>0.10480621451827131</v>
      </c>
      <c r="K313" s="33">
        <v>0.12024951726150658</v>
      </c>
      <c r="L313" s="33">
        <v>0.14315603243254149</v>
      </c>
      <c r="M313" s="33">
        <v>0.14969403092090636</v>
      </c>
      <c r="N313" s="33">
        <v>0.16070989504099786</v>
      </c>
      <c r="O313" s="33">
        <v>0.14268297994026519</v>
      </c>
      <c r="P313" s="33">
        <v>7.8565796315076653E-2</v>
      </c>
      <c r="Q313" s="33">
        <v>0.15760199328053184</v>
      </c>
      <c r="R313" s="33">
        <v>0.16404495903048291</v>
      </c>
      <c r="S313" s="33">
        <v>0.23630871160292294</v>
      </c>
      <c r="T313" s="33">
        <v>0.13343906876459588</v>
      </c>
      <c r="U313" s="33">
        <v>3.2946812778911046E-2</v>
      </c>
      <c r="V313" s="33">
        <v>0</v>
      </c>
      <c r="W313" s="33">
        <v>3.9735583091645953E-2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0.82485496116471657</v>
      </c>
      <c r="D315" s="154">
        <f t="shared" si="118"/>
        <v>0.8271185306897193</v>
      </c>
      <c r="E315" s="154">
        <f t="shared" si="118"/>
        <v>0.84627255580945204</v>
      </c>
      <c r="F315" s="154">
        <f t="shared" si="118"/>
        <v>0.83701089129483452</v>
      </c>
      <c r="G315" s="154">
        <f t="shared" si="118"/>
        <v>0.84337958938773272</v>
      </c>
      <c r="H315" s="154">
        <f t="shared" si="118"/>
        <v>0.8530345825349076</v>
      </c>
      <c r="I315" s="154">
        <f t="shared" si="118"/>
        <v>0.85611247729967788</v>
      </c>
      <c r="J315" s="154">
        <f t="shared" si="118"/>
        <v>0.85873439601477752</v>
      </c>
      <c r="K315" s="154">
        <f t="shared" si="118"/>
        <v>0.86864859287155261</v>
      </c>
      <c r="L315" s="154">
        <f t="shared" si="118"/>
        <v>0.8710279391705672</v>
      </c>
      <c r="M315" s="154">
        <f t="shared" si="118"/>
        <v>0.88375626416176933</v>
      </c>
      <c r="N315" s="154">
        <f t="shared" si="118"/>
        <v>0.8832027695220579</v>
      </c>
      <c r="O315" s="154">
        <f t="shared" si="118"/>
        <v>0.88953093243368664</v>
      </c>
      <c r="P315" s="154">
        <f t="shared" si="118"/>
        <v>0.88711177085769366</v>
      </c>
      <c r="Q315" s="154">
        <f t="shared" si="118"/>
        <v>0.89661512602819138</v>
      </c>
      <c r="R315" s="154">
        <f t="shared" ref="R315:V315" si="119">IF(R297=0,"",R297/R279)</f>
        <v>0.8994012279274507</v>
      </c>
      <c r="S315" s="154">
        <f t="shared" si="119"/>
        <v>0.91251301807685736</v>
      </c>
      <c r="T315" s="154">
        <f t="shared" si="119"/>
        <v>0.92284998991528822</v>
      </c>
      <c r="U315" s="154">
        <f t="shared" si="119"/>
        <v>0.93898373499663623</v>
      </c>
      <c r="V315" s="154" t="str">
        <f t="shared" si="119"/>
        <v/>
      </c>
      <c r="W315" s="154">
        <f t="shared" ref="W315" si="120">IF(W297=0,"",W297/W279)</f>
        <v>0.95447977609868484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0.83144840638710216</v>
      </c>
      <c r="D316" s="155">
        <f t="shared" si="121"/>
        <v>0.83391470631560749</v>
      </c>
      <c r="E316" s="155">
        <f t="shared" si="121"/>
        <v>0.83644428067986709</v>
      </c>
      <c r="F316" s="155">
        <f t="shared" si="121"/>
        <v>0.83898240107930488</v>
      </c>
      <c r="G316" s="155">
        <f t="shared" si="121"/>
        <v>0.84157875409288785</v>
      </c>
      <c r="H316" s="155">
        <f t="shared" si="121"/>
        <v>0.84422722345271395</v>
      </c>
      <c r="I316" s="155">
        <f t="shared" si="121"/>
        <v>0.84694000119229151</v>
      </c>
      <c r="J316" s="155">
        <f t="shared" si="121"/>
        <v>0.84976711783731351</v>
      </c>
      <c r="K316" s="155">
        <f t="shared" si="121"/>
        <v>0.85275096624232039</v>
      </c>
      <c r="L316" s="155">
        <f t="shared" si="121"/>
        <v>0.85590258820428955</v>
      </c>
      <c r="M316" s="155">
        <f t="shared" si="121"/>
        <v>0.86009297338297674</v>
      </c>
      <c r="N316" s="155">
        <f t="shared" si="121"/>
        <v>0.86558062047367246</v>
      </c>
      <c r="O316" s="155">
        <f t="shared" si="121"/>
        <v>0.87270482484286016</v>
      </c>
      <c r="P316" s="155">
        <f t="shared" si="121"/>
        <v>0.88122902475969356</v>
      </c>
      <c r="Q316" s="155">
        <f t="shared" si="121"/>
        <v>0.8902893068269031</v>
      </c>
      <c r="R316" s="155">
        <f t="shared" ref="R316:V316" si="122">IF(R298=0,"",R298/R280)</f>
        <v>0.90002664318725112</v>
      </c>
      <c r="S316" s="155">
        <f t="shared" si="122"/>
        <v>0.91136593783349396</v>
      </c>
      <c r="T316" s="155">
        <f t="shared" si="122"/>
        <v>0.92283937956022011</v>
      </c>
      <c r="U316" s="155">
        <f t="shared" si="122"/>
        <v>0.93298339354752569</v>
      </c>
      <c r="V316" s="155" t="str">
        <f t="shared" si="122"/>
        <v/>
      </c>
      <c r="W316" s="155">
        <f t="shared" ref="W316" si="123">IF(W298=0,"",W298/W280)</f>
        <v>0.94402092131494109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0.83144840638710216</v>
      </c>
      <c r="D317" s="156">
        <f t="shared" si="124"/>
        <v>0.83391470631560749</v>
      </c>
      <c r="E317" s="156">
        <f t="shared" si="124"/>
        <v>0.83644428067986709</v>
      </c>
      <c r="F317" s="156">
        <f t="shared" si="124"/>
        <v>0.83898240107930488</v>
      </c>
      <c r="G317" s="156">
        <f t="shared" si="124"/>
        <v>0.84157875409288785</v>
      </c>
      <c r="H317" s="156">
        <f t="shared" si="124"/>
        <v>0.84422722345271395</v>
      </c>
      <c r="I317" s="156">
        <f t="shared" si="124"/>
        <v>0.84694000119229151</v>
      </c>
      <c r="J317" s="156">
        <f t="shared" si="124"/>
        <v>0.84976711783731351</v>
      </c>
      <c r="K317" s="156">
        <f t="shared" si="124"/>
        <v>0.85275096624232039</v>
      </c>
      <c r="L317" s="156">
        <f t="shared" si="124"/>
        <v>0.85590258820428955</v>
      </c>
      <c r="M317" s="156">
        <f t="shared" si="124"/>
        <v>0.86009297338297674</v>
      </c>
      <c r="N317" s="156">
        <f t="shared" si="124"/>
        <v>0.86558062047367246</v>
      </c>
      <c r="O317" s="156">
        <f t="shared" si="124"/>
        <v>0.87270482484286016</v>
      </c>
      <c r="P317" s="156">
        <f t="shared" si="124"/>
        <v>0.88122902475969356</v>
      </c>
      <c r="Q317" s="156">
        <f t="shared" si="124"/>
        <v>0.8902893068269031</v>
      </c>
      <c r="R317" s="156">
        <f t="shared" ref="R317:V317" si="125">IF(R299=0,"",R299/R281)</f>
        <v>0.90002664318725112</v>
      </c>
      <c r="S317" s="156">
        <f t="shared" si="125"/>
        <v>0.91136593783349396</v>
      </c>
      <c r="T317" s="156">
        <f t="shared" si="125"/>
        <v>0.92283937956022011</v>
      </c>
      <c r="U317" s="156">
        <f t="shared" si="125"/>
        <v>0.93298339354752569</v>
      </c>
      <c r="V317" s="156" t="str">
        <f t="shared" si="125"/>
        <v/>
      </c>
      <c r="W317" s="156">
        <f t="shared" ref="W317" si="126">IF(W299=0,"",W299/W281)</f>
        <v>0.94402092131494109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2.4302611004928116</v>
      </c>
      <c r="D318" s="155">
        <f t="shared" si="127"/>
        <v>2.5141192823976986</v>
      </c>
      <c r="E318" s="155">
        <f t="shared" si="127"/>
        <v>2.5988628912268577</v>
      </c>
      <c r="F318" s="155">
        <f t="shared" si="127"/>
        <v>2.6836975122578228</v>
      </c>
      <c r="G318" s="155">
        <f t="shared" si="127"/>
        <v>2.7693382721292963</v>
      </c>
      <c r="H318" s="155">
        <f t="shared" si="127"/>
        <v>2.855693001004215</v>
      </c>
      <c r="I318" s="155">
        <f t="shared" si="127"/>
        <v>2.9429330755190075</v>
      </c>
      <c r="J318" s="155">
        <f t="shared" si="127"/>
        <v>3.0317713449605419</v>
      </c>
      <c r="K318" s="155">
        <f t="shared" si="127"/>
        <v>3.1228071882322825</v>
      </c>
      <c r="L318" s="155">
        <f t="shared" si="127"/>
        <v>3.2161887982583686</v>
      </c>
      <c r="M318" s="155">
        <f t="shared" si="127"/>
        <v>3.3277243321959999</v>
      </c>
      <c r="N318" s="155">
        <f t="shared" si="127"/>
        <v>3.4625871682298897</v>
      </c>
      <c r="O318" s="155">
        <f t="shared" si="127"/>
        <v>3.6236373971660205</v>
      </c>
      <c r="P318" s="155">
        <f t="shared" si="127"/>
        <v>3.7982929025379555</v>
      </c>
      <c r="Q318" s="155">
        <f t="shared" si="127"/>
        <v>3.948388977087677</v>
      </c>
      <c r="R318" s="155">
        <f t="shared" ref="R318:V318" si="128">IF(R300=0,"",R300/R282)</f>
        <v>4.0425529827174955</v>
      </c>
      <c r="S318" s="155">
        <f t="shared" si="128"/>
        <v>4.117502907802379</v>
      </c>
      <c r="T318" s="155">
        <f t="shared" si="128"/>
        <v>4.1801264233407771</v>
      </c>
      <c r="U318" s="155">
        <f t="shared" si="128"/>
        <v>4.2371371001856035</v>
      </c>
      <c r="V318" s="155" t="str">
        <f t="shared" si="128"/>
        <v/>
      </c>
      <c r="W318" s="155">
        <f t="shared" ref="W318" si="129">IF(W300=0,"",W300/W282)</f>
        <v>4.3521744542800276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2.4302611004928116</v>
      </c>
      <c r="D319" s="156">
        <f t="shared" si="130"/>
        <v>2.5141192823976986</v>
      </c>
      <c r="E319" s="156">
        <f t="shared" si="130"/>
        <v>2.5988628912268577</v>
      </c>
      <c r="F319" s="156">
        <f t="shared" si="130"/>
        <v>2.6836975122578228</v>
      </c>
      <c r="G319" s="156">
        <f t="shared" si="130"/>
        <v>2.7693382721292963</v>
      </c>
      <c r="H319" s="156">
        <f t="shared" si="130"/>
        <v>2.855693001004215</v>
      </c>
      <c r="I319" s="156">
        <f t="shared" si="130"/>
        <v>2.9429330755190075</v>
      </c>
      <c r="J319" s="156">
        <f t="shared" si="130"/>
        <v>3.0317713449605419</v>
      </c>
      <c r="K319" s="156">
        <f t="shared" si="130"/>
        <v>3.1228071882322825</v>
      </c>
      <c r="L319" s="156">
        <f t="shared" si="130"/>
        <v>3.2161887982583686</v>
      </c>
      <c r="M319" s="156">
        <f t="shared" si="130"/>
        <v>3.3277243321959999</v>
      </c>
      <c r="N319" s="156">
        <f t="shared" si="130"/>
        <v>3.4625871682298897</v>
      </c>
      <c r="O319" s="156">
        <f t="shared" si="130"/>
        <v>3.6236373971660205</v>
      </c>
      <c r="P319" s="156">
        <f t="shared" si="130"/>
        <v>3.7982929025379555</v>
      </c>
      <c r="Q319" s="156">
        <f t="shared" si="130"/>
        <v>3.948388977087677</v>
      </c>
      <c r="R319" s="156">
        <f t="shared" ref="R319:V319" si="131">IF(R301=0,"",R301/R283)</f>
        <v>4.0425529827174955</v>
      </c>
      <c r="S319" s="156">
        <f t="shared" si="131"/>
        <v>4.117502907802379</v>
      </c>
      <c r="T319" s="156">
        <f t="shared" si="131"/>
        <v>4.1801264233407771</v>
      </c>
      <c r="U319" s="156">
        <f t="shared" si="131"/>
        <v>4.2371371001856035</v>
      </c>
      <c r="V319" s="156" t="str">
        <f t="shared" si="131"/>
        <v/>
      </c>
      <c r="W319" s="156">
        <f t="shared" ref="W319" si="132">IF(W301=0,"",W301/W283)</f>
        <v>4.3521744542800276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0.79701599448213234</v>
      </c>
      <c r="D320" s="155">
        <f t="shared" si="133"/>
        <v>0.80647401311143019</v>
      </c>
      <c r="E320" s="155">
        <f t="shared" si="133"/>
        <v>0.82421350828024331</v>
      </c>
      <c r="F320" s="155">
        <f t="shared" si="133"/>
        <v>0.78585333624507447</v>
      </c>
      <c r="G320" s="155">
        <f t="shared" si="133"/>
        <v>0.80560781732852615</v>
      </c>
      <c r="H320" s="155">
        <f t="shared" si="133"/>
        <v>0.81389971155849172</v>
      </c>
      <c r="I320" s="155">
        <f t="shared" si="133"/>
        <v>0.83092937174673043</v>
      </c>
      <c r="J320" s="155">
        <f t="shared" si="133"/>
        <v>0.82836523007090179</v>
      </c>
      <c r="K320" s="155">
        <f t="shared" si="133"/>
        <v>0.84393928261681117</v>
      </c>
      <c r="L320" s="155">
        <f t="shared" si="133"/>
        <v>0.81836847463047468</v>
      </c>
      <c r="M320" s="155">
        <f t="shared" si="133"/>
        <v>0.84604975122653903</v>
      </c>
      <c r="N320" s="155">
        <f t="shared" si="133"/>
        <v>0.83957452464412585</v>
      </c>
      <c r="O320" s="155">
        <f t="shared" si="133"/>
        <v>0.86032286353249821</v>
      </c>
      <c r="P320" s="155">
        <f t="shared" si="133"/>
        <v>0.88081685886226746</v>
      </c>
      <c r="Q320" s="155">
        <f t="shared" si="133"/>
        <v>0.89825269799159768</v>
      </c>
      <c r="R320" s="155">
        <f t="shared" ref="R320:V320" si="134">IF(R302=0,"",R302/R284)</f>
        <v>0.8957501837553048</v>
      </c>
      <c r="S320" s="155">
        <f t="shared" si="134"/>
        <v>0.89315588626894293</v>
      </c>
      <c r="T320" s="155">
        <f t="shared" si="134"/>
        <v>0.89703691758830584</v>
      </c>
      <c r="U320" s="155">
        <f t="shared" si="134"/>
        <v>0.91308818567433314</v>
      </c>
      <c r="V320" s="155" t="str">
        <f t="shared" si="134"/>
        <v/>
      </c>
      <c r="W320" s="155">
        <f t="shared" ref="W320" si="135">IF(W302=0,"",W302/W284)</f>
        <v>0.93180200123363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0.69165506529135745</v>
      </c>
      <c r="D321" s="156">
        <f t="shared" si="136"/>
        <v>0.69310880675893138</v>
      </c>
      <c r="E321" s="156">
        <f t="shared" si="136"/>
        <v>0.69480320630184222</v>
      </c>
      <c r="F321" s="156">
        <f t="shared" si="136"/>
        <v>0.69653042285502609</v>
      </c>
      <c r="G321" s="156">
        <f t="shared" si="136"/>
        <v>0.69847927134031729</v>
      </c>
      <c r="H321" s="156">
        <f t="shared" si="136"/>
        <v>0.70062664321503176</v>
      </c>
      <c r="I321" s="156">
        <f t="shared" si="136"/>
        <v>0.70301906248142676</v>
      </c>
      <c r="J321" s="156">
        <f t="shared" si="136"/>
        <v>0.70584712155525409</v>
      </c>
      <c r="K321" s="156">
        <f t="shared" si="136"/>
        <v>0.70927287412167106</v>
      </c>
      <c r="L321" s="156">
        <f t="shared" si="136"/>
        <v>0.71333967618532135</v>
      </c>
      <c r="M321" s="156">
        <f t="shared" si="136"/>
        <v>0.72189311377933107</v>
      </c>
      <c r="N321" s="156">
        <f t="shared" si="136"/>
        <v>0.73615377326726705</v>
      </c>
      <c r="O321" s="156">
        <f t="shared" si="136"/>
        <v>0.75714056761457538</v>
      </c>
      <c r="P321" s="156">
        <f t="shared" si="136"/>
        <v>0.78271202790939853</v>
      </c>
      <c r="Q321" s="156">
        <f t="shared" si="136"/>
        <v>0.8059296853663066</v>
      </c>
      <c r="R321" s="156">
        <f t="shared" ref="R321:V321" si="137">IF(R303=0,"",R303/R285)</f>
        <v>0.82159876384308173</v>
      </c>
      <c r="S321" s="156">
        <f t="shared" si="137"/>
        <v>0.8366980576479911</v>
      </c>
      <c r="T321" s="156">
        <f t="shared" si="137"/>
        <v>0.8503728897731796</v>
      </c>
      <c r="U321" s="156">
        <f t="shared" si="137"/>
        <v>0.86176858321083927</v>
      </c>
      <c r="V321" s="156" t="str">
        <f t="shared" si="137"/>
        <v/>
      </c>
      <c r="W321" s="156">
        <f t="shared" ref="W321" si="138">IF(W303=0,"",W303/W285)</f>
        <v>0.87391675012773318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0.84434462681329825</v>
      </c>
      <c r="D322" s="156">
        <f t="shared" si="139"/>
        <v>0.84145927582351621</v>
      </c>
      <c r="E322" s="156">
        <f t="shared" si="139"/>
        <v>0.84290232916981556</v>
      </c>
      <c r="F322" s="156">
        <f t="shared" si="139"/>
        <v>0.83443382239470798</v>
      </c>
      <c r="G322" s="156">
        <f t="shared" si="139"/>
        <v>0.83812066692729814</v>
      </c>
      <c r="H322" s="156">
        <f t="shared" si="139"/>
        <v>0.84045718268901692</v>
      </c>
      <c r="I322" s="156" t="str">
        <f t="shared" si="139"/>
        <v/>
      </c>
      <c r="J322" s="156">
        <f t="shared" si="139"/>
        <v>0.84351039010588347</v>
      </c>
      <c r="K322" s="156">
        <f t="shared" si="139"/>
        <v>0.84404119655479326</v>
      </c>
      <c r="L322" s="156">
        <f t="shared" si="139"/>
        <v>0.84752491889481429</v>
      </c>
      <c r="M322" s="156">
        <f t="shared" si="139"/>
        <v>0.84773406352478031</v>
      </c>
      <c r="N322" s="156">
        <f t="shared" si="139"/>
        <v>0.85613159183905785</v>
      </c>
      <c r="O322" s="156">
        <f t="shared" si="139"/>
        <v>0.86443287909823019</v>
      </c>
      <c r="P322" s="156">
        <f t="shared" si="139"/>
        <v>0.89164066984322621</v>
      </c>
      <c r="Q322" s="156" t="str">
        <f t="shared" si="139"/>
        <v/>
      </c>
      <c r="R322" s="156">
        <f t="shared" ref="R322:V322" si="140">IF(R304=0,"",R304/R286)</f>
        <v>0.91288202927758022</v>
      </c>
      <c r="S322" s="156" t="str">
        <f t="shared" si="140"/>
        <v/>
      </c>
      <c r="T322" s="156">
        <f t="shared" si="140"/>
        <v>0.92974878381064363</v>
      </c>
      <c r="U322" s="156">
        <f t="shared" si="140"/>
        <v>0.93496158255843054</v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0.69165506529135745</v>
      </c>
      <c r="D323" s="157">
        <f t="shared" si="142"/>
        <v>0.69310880675893138</v>
      </c>
      <c r="E323" s="157">
        <f t="shared" si="142"/>
        <v>0.69480320630184222</v>
      </c>
      <c r="F323" s="157">
        <f t="shared" si="142"/>
        <v>0.69653042285502609</v>
      </c>
      <c r="G323" s="157">
        <f t="shared" si="142"/>
        <v>0.69847927134031729</v>
      </c>
      <c r="H323" s="157">
        <f t="shared" si="142"/>
        <v>0.70062664321503176</v>
      </c>
      <c r="I323" s="157" t="str">
        <f t="shared" si="142"/>
        <v/>
      </c>
      <c r="J323" s="157">
        <f t="shared" si="142"/>
        <v>0.70584712155525409</v>
      </c>
      <c r="K323" s="157">
        <f t="shared" si="142"/>
        <v>0.70927287412167106</v>
      </c>
      <c r="L323" s="157">
        <f t="shared" si="142"/>
        <v>0.71333967618532135</v>
      </c>
      <c r="M323" s="157">
        <f t="shared" si="142"/>
        <v>0.72189311377933107</v>
      </c>
      <c r="N323" s="157">
        <f t="shared" si="142"/>
        <v>0.73615377326726694</v>
      </c>
      <c r="O323" s="157">
        <f t="shared" si="142"/>
        <v>0.75714056761457538</v>
      </c>
      <c r="P323" s="157">
        <f t="shared" si="142"/>
        <v>0.78271202790939853</v>
      </c>
      <c r="Q323" s="157" t="str">
        <f t="shared" si="142"/>
        <v/>
      </c>
      <c r="R323" s="157">
        <f t="shared" ref="R323:V323" si="143">IF(R305=0,"",R305/R287)</f>
        <v>0.82159876384308173</v>
      </c>
      <c r="S323" s="157" t="str">
        <f t="shared" si="143"/>
        <v/>
      </c>
      <c r="T323" s="157">
        <f t="shared" si="143"/>
        <v>0.8503728897731796</v>
      </c>
      <c r="U323" s="157">
        <f t="shared" si="143"/>
        <v>0.86176858321083927</v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>
        <f t="shared" ref="R324:V324" si="146">IF(R306=0,"",R306/R288)</f>
        <v>1</v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0.77625627360508975</v>
      </c>
      <c r="D325" s="157">
        <f t="shared" si="148"/>
        <v>0.77728714299572677</v>
      </c>
      <c r="E325" s="157">
        <f t="shared" si="148"/>
        <v>0.77839730082130376</v>
      </c>
      <c r="F325" s="157">
        <f t="shared" si="148"/>
        <v>0.77951812272683929</v>
      </c>
      <c r="G325" s="157">
        <f t="shared" si="148"/>
        <v>0.78071260017044242</v>
      </c>
      <c r="H325" s="157">
        <f t="shared" si="148"/>
        <v>0.78197367265657802</v>
      </c>
      <c r="I325" s="157">
        <f t="shared" si="148"/>
        <v>0.78331774592973724</v>
      </c>
      <c r="J325" s="157">
        <f t="shared" si="148"/>
        <v>0.78481048956675137</v>
      </c>
      <c r="K325" s="157">
        <f t="shared" si="148"/>
        <v>0.78651009996613297</v>
      </c>
      <c r="L325" s="157">
        <f t="shared" si="148"/>
        <v>0.78843694512547491</v>
      </c>
      <c r="M325" s="157">
        <f t="shared" si="148"/>
        <v>0.79192615878362294</v>
      </c>
      <c r="N325" s="157">
        <f t="shared" si="148"/>
        <v>0.79756437864609031</v>
      </c>
      <c r="O325" s="157">
        <f t="shared" si="148"/>
        <v>0.80610389913358238</v>
      </c>
      <c r="P325" s="157">
        <f t="shared" si="148"/>
        <v>0.81721271906665649</v>
      </c>
      <c r="Q325" s="157">
        <f t="shared" si="148"/>
        <v>0.82811314311122963</v>
      </c>
      <c r="R325" s="157">
        <f t="shared" ref="R325:V325" si="149">IF(R307=0,"",R307/R289)</f>
        <v>0.83592717396286853</v>
      </c>
      <c r="S325" s="157">
        <f t="shared" si="149"/>
        <v>0.84366417033693031</v>
      </c>
      <c r="T325" s="157">
        <f t="shared" si="149"/>
        <v>0.85116190179147466</v>
      </c>
      <c r="U325" s="157">
        <f t="shared" si="149"/>
        <v>0.85820505844539963</v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0.89360488390393689</v>
      </c>
      <c r="D326" s="158">
        <f t="shared" si="151"/>
        <v>0.89130078254409473</v>
      </c>
      <c r="E326" s="158">
        <f t="shared" si="151"/>
        <v>0.89198427052230167</v>
      </c>
      <c r="F326" s="158">
        <f t="shared" si="151"/>
        <v>0.88605942253880254</v>
      </c>
      <c r="G326" s="158">
        <f t="shared" si="151"/>
        <v>0.8884329647821041</v>
      </c>
      <c r="H326" s="158">
        <f t="shared" si="151"/>
        <v>0.89011210590744583</v>
      </c>
      <c r="I326" s="158">
        <f t="shared" si="151"/>
        <v>0.8800366344872016</v>
      </c>
      <c r="J326" s="158">
        <f t="shared" si="151"/>
        <v>0.89146103317614012</v>
      </c>
      <c r="K326" s="158">
        <f t="shared" si="151"/>
        <v>0.89103130942354314</v>
      </c>
      <c r="L326" s="158">
        <f t="shared" si="151"/>
        <v>0.89294424875425538</v>
      </c>
      <c r="M326" s="158">
        <f t="shared" si="151"/>
        <v>0.89060458207292914</v>
      </c>
      <c r="N326" s="158">
        <f t="shared" si="151"/>
        <v>0.89352610208102889</v>
      </c>
      <c r="O326" s="158">
        <f t="shared" si="151"/>
        <v>0.8943188024542662</v>
      </c>
      <c r="P326" s="158">
        <f t="shared" si="151"/>
        <v>0.91168518023677891</v>
      </c>
      <c r="Q326" s="158">
        <f t="shared" si="151"/>
        <v>0.91782164307897973</v>
      </c>
      <c r="R326" s="158">
        <f t="shared" ref="R326:V326" si="152">IF(R308=0,"",R308/R290)</f>
        <v>0.92095802885512723</v>
      </c>
      <c r="S326" s="158">
        <f t="shared" si="152"/>
        <v>0.92042761336534085</v>
      </c>
      <c r="T326" s="158">
        <f t="shared" si="152"/>
        <v>0.93045914818842457</v>
      </c>
      <c r="U326" s="158">
        <f t="shared" si="152"/>
        <v>0.93348274914468155</v>
      </c>
      <c r="V326" s="158" t="str">
        <f t="shared" si="152"/>
        <v/>
      </c>
      <c r="W326" s="158">
        <f t="shared" ref="W326" si="153">IF(W308=0,"",W308/W290)</f>
        <v>0.93695811667524231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0.77625627360508975</v>
      </c>
      <c r="D327" s="156">
        <f t="shared" si="154"/>
        <v>0.77728714299572677</v>
      </c>
      <c r="E327" s="156">
        <f t="shared" si="154"/>
        <v>0.77839730082130376</v>
      </c>
      <c r="F327" s="156">
        <f t="shared" si="154"/>
        <v>0.77951812272683929</v>
      </c>
      <c r="G327" s="156">
        <f t="shared" si="154"/>
        <v>0.78071260017044231</v>
      </c>
      <c r="H327" s="156">
        <f t="shared" si="154"/>
        <v>0.78197367265657802</v>
      </c>
      <c r="I327" s="156">
        <f t="shared" si="154"/>
        <v>0.78331774592973713</v>
      </c>
      <c r="J327" s="156">
        <f t="shared" si="154"/>
        <v>0.78481048956675137</v>
      </c>
      <c r="K327" s="156">
        <f t="shared" si="154"/>
        <v>0.78651009996613297</v>
      </c>
      <c r="L327" s="156">
        <f t="shared" si="154"/>
        <v>0.78843694512547491</v>
      </c>
      <c r="M327" s="156">
        <f t="shared" si="154"/>
        <v>0.79192615878362294</v>
      </c>
      <c r="N327" s="156">
        <f t="shared" si="154"/>
        <v>0.79756437864609031</v>
      </c>
      <c r="O327" s="156">
        <f t="shared" si="154"/>
        <v>0.80610389913358216</v>
      </c>
      <c r="P327" s="156">
        <f t="shared" si="154"/>
        <v>0.81721271906665649</v>
      </c>
      <c r="Q327" s="156">
        <f t="shared" si="154"/>
        <v>0.82811314311122963</v>
      </c>
      <c r="R327" s="156">
        <f t="shared" ref="R327:V327" si="155">IF(R309=0,"",R309/R291)</f>
        <v>0.83592717396286853</v>
      </c>
      <c r="S327" s="156">
        <f t="shared" si="155"/>
        <v>0.84366417033693031</v>
      </c>
      <c r="T327" s="156">
        <f t="shared" si="155"/>
        <v>0.85116190179147466</v>
      </c>
      <c r="U327" s="156">
        <f t="shared" si="155"/>
        <v>0.85820505844539963</v>
      </c>
      <c r="V327" s="156" t="str">
        <f t="shared" si="155"/>
        <v/>
      </c>
      <c r="W327" s="156">
        <f t="shared" ref="W327" si="156">IF(W309=0,"",W309/W291)</f>
        <v>0.86938976711328297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 t="str">
        <f t="shared" si="158"/>
        <v/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0.77560244913429854</v>
      </c>
      <c r="D329" s="155">
        <f t="shared" si="160"/>
        <v>0.77690942615596326</v>
      </c>
      <c r="E329" s="155">
        <f t="shared" si="160"/>
        <v>0.77826473202001623</v>
      </c>
      <c r="F329" s="155">
        <f t="shared" si="160"/>
        <v>0.77962662818075845</v>
      </c>
      <c r="G329" s="155">
        <f t="shared" si="160"/>
        <v>0.78103303236268384</v>
      </c>
      <c r="H329" s="155">
        <f t="shared" si="160"/>
        <v>0.78247930391903431</v>
      </c>
      <c r="I329" s="155">
        <f t="shared" si="160"/>
        <v>0.78397478577823299</v>
      </c>
      <c r="J329" s="155">
        <f t="shared" si="160"/>
        <v>0.78555775262027328</v>
      </c>
      <c r="K329" s="155">
        <f t="shared" si="160"/>
        <v>0.78726074799058698</v>
      </c>
      <c r="L329" s="155">
        <f t="shared" si="160"/>
        <v>0.78909247862179499</v>
      </c>
      <c r="M329" s="155">
        <f t="shared" si="160"/>
        <v>0.79158460725550384</v>
      </c>
      <c r="N329" s="155">
        <f t="shared" si="160"/>
        <v>0.79488788882673578</v>
      </c>
      <c r="O329" s="155">
        <f t="shared" si="160"/>
        <v>0.79936888082037849</v>
      </c>
      <c r="P329" s="155">
        <f t="shared" si="160"/>
        <v>0.80522010253588139</v>
      </c>
      <c r="Q329" s="155">
        <f t="shared" si="160"/>
        <v>0.8127615477518576</v>
      </c>
      <c r="R329" s="155">
        <f t="shared" ref="R329:V329" si="161">IF(R311=0,"",R311/R293)</f>
        <v>0.82302052111649326</v>
      </c>
      <c r="S329" s="155">
        <f t="shared" si="161"/>
        <v>0.83582467941454297</v>
      </c>
      <c r="T329" s="155">
        <f t="shared" si="161"/>
        <v>0.84959122619980154</v>
      </c>
      <c r="U329" s="155">
        <f t="shared" si="161"/>
        <v>0.8627373650261031</v>
      </c>
      <c r="V329" s="155" t="str">
        <f t="shared" si="161"/>
        <v/>
      </c>
      <c r="W329" s="155">
        <f t="shared" ref="W329" si="162">IF(W311=0,"",W311/W293)</f>
        <v>0.88186404411964803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0.77560244913429854</v>
      </c>
      <c r="D331" s="159">
        <f t="shared" si="166"/>
        <v>0.77690942615596326</v>
      </c>
      <c r="E331" s="159">
        <f t="shared" si="166"/>
        <v>0.77826473202001623</v>
      </c>
      <c r="F331" s="159">
        <f t="shared" si="166"/>
        <v>0.77962662818075845</v>
      </c>
      <c r="G331" s="159">
        <f t="shared" si="166"/>
        <v>0.78103303236268384</v>
      </c>
      <c r="H331" s="159">
        <f t="shared" si="166"/>
        <v>0.78247930391903431</v>
      </c>
      <c r="I331" s="159">
        <f t="shared" si="166"/>
        <v>0.78397478577823299</v>
      </c>
      <c r="J331" s="159">
        <f t="shared" si="166"/>
        <v>0.78555775262027328</v>
      </c>
      <c r="K331" s="159">
        <f t="shared" si="166"/>
        <v>0.78726074799058698</v>
      </c>
      <c r="L331" s="159">
        <f t="shared" si="166"/>
        <v>0.78909247862179499</v>
      </c>
      <c r="M331" s="159">
        <f t="shared" si="166"/>
        <v>0.79158460725550384</v>
      </c>
      <c r="N331" s="159">
        <f t="shared" si="166"/>
        <v>0.79488788882673578</v>
      </c>
      <c r="O331" s="159">
        <f t="shared" si="166"/>
        <v>0.79936888082037849</v>
      </c>
      <c r="P331" s="159">
        <f t="shared" si="166"/>
        <v>0.80522010253588139</v>
      </c>
      <c r="Q331" s="159">
        <f t="shared" si="166"/>
        <v>0.8127615477518576</v>
      </c>
      <c r="R331" s="159">
        <f t="shared" ref="R331:V331" si="167">IF(R313=0,"",R313/R295)</f>
        <v>0.82302052111649326</v>
      </c>
      <c r="S331" s="159">
        <f t="shared" si="167"/>
        <v>0.83582467941454297</v>
      </c>
      <c r="T331" s="159">
        <f t="shared" si="167"/>
        <v>0.84959122619980154</v>
      </c>
      <c r="U331" s="159">
        <f t="shared" si="167"/>
        <v>0.8627373650261031</v>
      </c>
      <c r="V331" s="159" t="str">
        <f t="shared" si="167"/>
        <v/>
      </c>
      <c r="W331" s="159">
        <f t="shared" ref="W331" si="168">IF(W313=0,"",W313/W295)</f>
        <v>0.88186404411964803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0.32911570839386328</v>
      </c>
      <c r="D333" s="117">
        <f t="shared" si="169"/>
        <v>0.24891309023668792</v>
      </c>
      <c r="E333" s="117">
        <f t="shared" si="169"/>
        <v>0.36711514815877377</v>
      </c>
      <c r="F333" s="117">
        <f t="shared" si="169"/>
        <v>0.50591940771685329</v>
      </c>
      <c r="G333" s="117">
        <f t="shared" si="169"/>
        <v>0.34027113127075526</v>
      </c>
      <c r="H333" s="117">
        <f t="shared" si="169"/>
        <v>0.21235200300500379</v>
      </c>
      <c r="I333" s="117">
        <f t="shared" si="169"/>
        <v>0.11146788910088898</v>
      </c>
      <c r="J333" s="117">
        <f t="shared" si="169"/>
        <v>9.0252852023904706E-2</v>
      </c>
      <c r="K333" s="117">
        <f t="shared" si="169"/>
        <v>0.13200529707709724</v>
      </c>
      <c r="L333" s="117">
        <f t="shared" si="169"/>
        <v>0.14529968444541413</v>
      </c>
      <c r="M333" s="117">
        <f t="shared" si="169"/>
        <v>0.18674341650494666</v>
      </c>
      <c r="N333" s="117">
        <f t="shared" si="169"/>
        <v>0.13456459131599816</v>
      </c>
      <c r="O333" s="117">
        <f t="shared" si="169"/>
        <v>0.12835887999921816</v>
      </c>
      <c r="P333" s="117">
        <f t="shared" si="169"/>
        <v>0.11730491774377284</v>
      </c>
      <c r="Q333" s="117">
        <f t="shared" si="169"/>
        <v>0.17724481960173424</v>
      </c>
      <c r="R333" s="117">
        <f t="shared" ref="R333:V333" si="170">R334+R336+R338+R347</f>
        <v>0.15515508060725294</v>
      </c>
      <c r="S333" s="117">
        <f t="shared" si="170"/>
        <v>0.17720326981174464</v>
      </c>
      <c r="T333" s="117">
        <f t="shared" si="170"/>
        <v>0.23590039920464284</v>
      </c>
      <c r="U333" s="117">
        <f t="shared" si="170"/>
        <v>3.4488325157112025E-2</v>
      </c>
      <c r="V333" s="117">
        <f t="shared" si="170"/>
        <v>0</v>
      </c>
      <c r="W333" s="117">
        <f t="shared" ref="W333" si="171">W334+W336+W338+W347</f>
        <v>2.923800099359191E-2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0.32911570839386328</v>
      </c>
      <c r="D338" s="122">
        <v>0.24891309023668792</v>
      </c>
      <c r="E338" s="122">
        <v>0.36711514815877377</v>
      </c>
      <c r="F338" s="122">
        <v>0.50591940771685329</v>
      </c>
      <c r="G338" s="122">
        <v>0.34027113127075526</v>
      </c>
      <c r="H338" s="122">
        <v>0.21235200300500379</v>
      </c>
      <c r="I338" s="122">
        <v>0.11146788910088898</v>
      </c>
      <c r="J338" s="122">
        <v>9.0252852023904706E-2</v>
      </c>
      <c r="K338" s="122">
        <v>0.13200529707709724</v>
      </c>
      <c r="L338" s="122">
        <v>0.14529968444541413</v>
      </c>
      <c r="M338" s="122">
        <v>0.18674341650494666</v>
      </c>
      <c r="N338" s="122">
        <v>0.13456459131599816</v>
      </c>
      <c r="O338" s="122">
        <v>0.12835887999921816</v>
      </c>
      <c r="P338" s="122">
        <v>0.11730491774377284</v>
      </c>
      <c r="Q338" s="122">
        <v>0.17724481960173424</v>
      </c>
      <c r="R338" s="122">
        <v>0.15515508060725294</v>
      </c>
      <c r="S338" s="122">
        <v>0.17720326981174464</v>
      </c>
      <c r="T338" s="122">
        <v>0.23590039920464284</v>
      </c>
      <c r="U338" s="122">
        <v>3.4488325157112025E-2</v>
      </c>
      <c r="V338" s="122">
        <v>0</v>
      </c>
      <c r="W338" s="122">
        <v>2.923800099359191E-2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0.32845952516521404</v>
      </c>
      <c r="D339" s="98">
        <v>0.24846026031386931</v>
      </c>
      <c r="E339" s="98">
        <v>0.36653259142637329</v>
      </c>
      <c r="F339" s="98">
        <v>0.50388035974800438</v>
      </c>
      <c r="G339" s="98">
        <v>0.3397709887340723</v>
      </c>
      <c r="H339" s="98">
        <v>0.21155982410507368</v>
      </c>
      <c r="I339" s="98">
        <v>0.11146788910088898</v>
      </c>
      <c r="J339" s="98">
        <v>8.949610994131961E-2</v>
      </c>
      <c r="K339" s="98">
        <v>0.13126231125879148</v>
      </c>
      <c r="L339" s="98">
        <v>0.14479116689588198</v>
      </c>
      <c r="M339" s="98">
        <v>0.18560825098685282</v>
      </c>
      <c r="N339" s="98">
        <v>0.13405560676655434</v>
      </c>
      <c r="O339" s="98">
        <v>0.12812943236636173</v>
      </c>
      <c r="P339" s="98">
        <v>0.11583582176231547</v>
      </c>
      <c r="Q339" s="98">
        <v>0.17724481960173424</v>
      </c>
      <c r="R339" s="98">
        <v>0.15265087198603608</v>
      </c>
      <c r="S339" s="98">
        <v>0.17720326981174464</v>
      </c>
      <c r="T339" s="98">
        <v>0.23361806974091584</v>
      </c>
      <c r="U339" s="98">
        <v>3.4284559387930499E-2</v>
      </c>
      <c r="V339" s="98">
        <v>0</v>
      </c>
      <c r="W339" s="98">
        <v>2.923800099359191E-2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6.5618322864925899E-4</v>
      </c>
      <c r="D340" s="98">
        <v>4.5282992281862514E-4</v>
      </c>
      <c r="E340" s="98">
        <v>5.825567324004669E-4</v>
      </c>
      <c r="F340" s="98">
        <v>2.0390479688489191E-3</v>
      </c>
      <c r="G340" s="98">
        <v>5.0014253668297657E-4</v>
      </c>
      <c r="H340" s="98">
        <v>7.9217889993012081E-4</v>
      </c>
      <c r="I340" s="98">
        <v>0</v>
      </c>
      <c r="J340" s="98">
        <v>7.5674208258509667E-4</v>
      </c>
      <c r="K340" s="98">
        <v>7.4298581830574753E-4</v>
      </c>
      <c r="L340" s="98">
        <v>5.0851754953214212E-4</v>
      </c>
      <c r="M340" s="98">
        <v>1.1351655180938422E-3</v>
      </c>
      <c r="N340" s="98">
        <v>5.0898454944380488E-4</v>
      </c>
      <c r="O340" s="98">
        <v>2.2944763285642802E-4</v>
      </c>
      <c r="P340" s="98">
        <v>1.469095981457379E-3</v>
      </c>
      <c r="Q340" s="98">
        <v>0</v>
      </c>
      <c r="R340" s="98">
        <v>2.5042086212168717E-3</v>
      </c>
      <c r="S340" s="98">
        <v>0</v>
      </c>
      <c r="T340" s="98">
        <v>2.2823294637270147E-3</v>
      </c>
      <c r="U340" s="98">
        <v>2.0376576918152613E-4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6.5618322864925899E-4</v>
      </c>
      <c r="D341" s="101">
        <v>4.5282992281862514E-4</v>
      </c>
      <c r="E341" s="101">
        <v>5.825567324004669E-4</v>
      </c>
      <c r="F341" s="101">
        <v>2.0390479688489191E-3</v>
      </c>
      <c r="G341" s="101">
        <v>5.0014253668297657E-4</v>
      </c>
      <c r="H341" s="101">
        <v>7.9217889993012081E-4</v>
      </c>
      <c r="I341" s="101">
        <v>0</v>
      </c>
      <c r="J341" s="101">
        <v>7.5674208258509667E-4</v>
      </c>
      <c r="K341" s="101">
        <v>7.4298581830574753E-4</v>
      </c>
      <c r="L341" s="101">
        <v>5.0851754953214212E-4</v>
      </c>
      <c r="M341" s="101">
        <v>1.1351655180938422E-3</v>
      </c>
      <c r="N341" s="101">
        <v>5.0898454944380488E-4</v>
      </c>
      <c r="O341" s="101">
        <v>2.2944763285642802E-4</v>
      </c>
      <c r="P341" s="101">
        <v>1.469095981457379E-3</v>
      </c>
      <c r="Q341" s="101">
        <v>0</v>
      </c>
      <c r="R341" s="101">
        <v>2.5042086212168717E-3</v>
      </c>
      <c r="S341" s="101">
        <v>0</v>
      </c>
      <c r="T341" s="101">
        <v>2.2823294637270147E-3</v>
      </c>
      <c r="U341" s="101">
        <v>2.0376576918152613E-4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16039.493754630083</v>
      </c>
      <c r="D351" s="117">
        <f t="shared" si="174"/>
        <v>14499.148493586441</v>
      </c>
      <c r="E351" s="117">
        <f t="shared" si="174"/>
        <v>14593.469494810781</v>
      </c>
      <c r="F351" s="117">
        <f t="shared" si="174"/>
        <v>14792.839886614069</v>
      </c>
      <c r="G351" s="117">
        <f t="shared" si="174"/>
        <v>14103.134581493454</v>
      </c>
      <c r="H351" s="117">
        <f t="shared" si="174"/>
        <v>12242.952747428193</v>
      </c>
      <c r="I351" s="117">
        <f t="shared" si="174"/>
        <v>10967.496604437853</v>
      </c>
      <c r="J351" s="117">
        <f t="shared" si="174"/>
        <v>10460.753390186339</v>
      </c>
      <c r="K351" s="117">
        <f t="shared" si="174"/>
        <v>11843.429387238757</v>
      </c>
      <c r="L351" s="117">
        <f t="shared" si="174"/>
        <v>13658.36921718244</v>
      </c>
      <c r="M351" s="117">
        <f t="shared" si="174"/>
        <v>12726.103543498826</v>
      </c>
      <c r="N351" s="117">
        <f t="shared" si="174"/>
        <v>13020.420792594792</v>
      </c>
      <c r="O351" s="117">
        <f t="shared" si="174"/>
        <v>14405.282725496476</v>
      </c>
      <c r="P351" s="117">
        <f t="shared" si="174"/>
        <v>11431.975169435289</v>
      </c>
      <c r="Q351" s="117">
        <f t="shared" si="174"/>
        <v>10977.988746849051</v>
      </c>
      <c r="R351" s="117">
        <f t="shared" ref="R351:V351" si="175">R352+R354+R356+R365</f>
        <v>8769.0922348639942</v>
      </c>
      <c r="S351" s="117">
        <f t="shared" si="175"/>
        <v>8657.7004237452475</v>
      </c>
      <c r="T351" s="117">
        <f t="shared" si="175"/>
        <v>8602.5495813726648</v>
      </c>
      <c r="U351" s="117">
        <f t="shared" si="175"/>
        <v>8550.0977530548753</v>
      </c>
      <c r="V351" s="117">
        <f t="shared" si="175"/>
        <v>0</v>
      </c>
      <c r="W351" s="117">
        <f t="shared" ref="W351" si="176">W352+W354+W356+W365</f>
        <v>7681.0339605124691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13203.066082717845</v>
      </c>
      <c r="D352" s="122">
        <f t="shared" si="177"/>
        <v>11581.974226954473</v>
      </c>
      <c r="E352" s="122">
        <f t="shared" si="177"/>
        <v>11579.420848899432</v>
      </c>
      <c r="F352" s="122">
        <f t="shared" si="177"/>
        <v>11582.019084616231</v>
      </c>
      <c r="G352" s="122">
        <f t="shared" si="177"/>
        <v>10963.310666715784</v>
      </c>
      <c r="H352" s="122">
        <f t="shared" si="177"/>
        <v>9138.6006102510073</v>
      </c>
      <c r="I352" s="122">
        <f t="shared" si="177"/>
        <v>7844.2250202887772</v>
      </c>
      <c r="J352" s="122">
        <f t="shared" si="177"/>
        <v>7508.7963790736385</v>
      </c>
      <c r="K352" s="122">
        <f t="shared" si="177"/>
        <v>8893.315394052257</v>
      </c>
      <c r="L352" s="122">
        <f t="shared" si="177"/>
        <v>10554.32418470604</v>
      </c>
      <c r="M352" s="122">
        <f t="shared" si="177"/>
        <v>9599.9938279262733</v>
      </c>
      <c r="N352" s="122">
        <f t="shared" si="177"/>
        <v>10016.288492677129</v>
      </c>
      <c r="O352" s="122">
        <f t="shared" si="177"/>
        <v>11540.547590967033</v>
      </c>
      <c r="P352" s="122">
        <f t="shared" si="177"/>
        <v>8885.8534580370233</v>
      </c>
      <c r="Q352" s="122">
        <f t="shared" si="177"/>
        <v>8523.0372395980521</v>
      </c>
      <c r="R352" s="122">
        <f t="shared" si="177"/>
        <v>6293.8236561320919</v>
      </c>
      <c r="S352" s="122">
        <f t="shared" si="177"/>
        <v>6041.6629343745935</v>
      </c>
      <c r="T352" s="122">
        <f t="shared" si="177"/>
        <v>5880.6211720027486</v>
      </c>
      <c r="U352" s="122">
        <f t="shared" si="177"/>
        <v>5978.2687664854548</v>
      </c>
      <c r="V352" s="122">
        <f t="shared" si="177"/>
        <v>0</v>
      </c>
      <c r="W352" s="122">
        <f t="shared" si="177"/>
        <v>5071.2697288646095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13203.066082717845</v>
      </c>
      <c r="D353" s="98">
        <v>11581.974226954473</v>
      </c>
      <c r="E353" s="98">
        <v>11579.420848899432</v>
      </c>
      <c r="F353" s="98">
        <v>11582.019084616231</v>
      </c>
      <c r="G353" s="98">
        <v>10963.310666715784</v>
      </c>
      <c r="H353" s="98">
        <v>9138.6006102510073</v>
      </c>
      <c r="I353" s="98">
        <v>7844.2250202887772</v>
      </c>
      <c r="J353" s="98">
        <v>7508.7963790736385</v>
      </c>
      <c r="K353" s="98">
        <v>8893.315394052257</v>
      </c>
      <c r="L353" s="98">
        <v>10554.32418470604</v>
      </c>
      <c r="M353" s="98">
        <v>9599.9938279262733</v>
      </c>
      <c r="N353" s="98">
        <v>10016.288492677129</v>
      </c>
      <c r="O353" s="98">
        <v>11540.547590967033</v>
      </c>
      <c r="P353" s="98">
        <v>8885.8534580370233</v>
      </c>
      <c r="Q353" s="98">
        <v>8523.0372395980521</v>
      </c>
      <c r="R353" s="98">
        <v>6293.8236561320919</v>
      </c>
      <c r="S353" s="98">
        <v>6041.6629343745935</v>
      </c>
      <c r="T353" s="98">
        <v>5880.6211720027486</v>
      </c>
      <c r="U353" s="98">
        <v>5978.2687664854548</v>
      </c>
      <c r="V353" s="98">
        <v>0</v>
      </c>
      <c r="W353" s="98">
        <v>5071.2697288646095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5.9065020424321997</v>
      </c>
      <c r="D354" s="122">
        <f t="shared" si="178"/>
        <v>3.8798662736155327</v>
      </c>
      <c r="E354" s="122">
        <f t="shared" si="178"/>
        <v>124.07064362966285</v>
      </c>
      <c r="F354" s="122">
        <f t="shared" si="178"/>
        <v>77.451798757260789</v>
      </c>
      <c r="G354" s="122">
        <f t="shared" si="178"/>
        <v>81.870957662771488</v>
      </c>
      <c r="H354" s="122">
        <f t="shared" si="178"/>
        <v>112.68200054229158</v>
      </c>
      <c r="I354" s="122">
        <f t="shared" si="178"/>
        <v>90.075769169215704</v>
      </c>
      <c r="J354" s="122">
        <f t="shared" si="178"/>
        <v>86.872333826311674</v>
      </c>
      <c r="K354" s="122">
        <f t="shared" si="178"/>
        <v>113.91204049624861</v>
      </c>
      <c r="L354" s="122">
        <f t="shared" si="178"/>
        <v>144.73399087348432</v>
      </c>
      <c r="M354" s="122">
        <f t="shared" si="178"/>
        <v>155.47612064259766</v>
      </c>
      <c r="N354" s="122">
        <f t="shared" si="178"/>
        <v>130.14845840086386</v>
      </c>
      <c r="O354" s="122">
        <f t="shared" si="178"/>
        <v>117.08257035610812</v>
      </c>
      <c r="P354" s="122">
        <f t="shared" si="178"/>
        <v>41.845534896462581</v>
      </c>
      <c r="Q354" s="122">
        <f t="shared" si="178"/>
        <v>35.3115750129029</v>
      </c>
      <c r="R354" s="122">
        <f t="shared" si="178"/>
        <v>16.524077615669942</v>
      </c>
      <c r="S354" s="122">
        <f t="shared" si="178"/>
        <v>29.981632068490757</v>
      </c>
      <c r="T354" s="122">
        <f t="shared" si="178"/>
        <v>30.679102007712039</v>
      </c>
      <c r="U354" s="122">
        <f t="shared" si="178"/>
        <v>40.410369172432155</v>
      </c>
      <c r="V354" s="122">
        <f t="shared" si="178"/>
        <v>0</v>
      </c>
      <c r="W354" s="122">
        <f t="shared" si="178"/>
        <v>42.174943819311167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5.9065020424321997</v>
      </c>
      <c r="D355" s="98">
        <f>RES_hhdet_in_fech!D165</f>
        <v>3.8798662736155327</v>
      </c>
      <c r="E355" s="98">
        <f>RES_hhdet_in_fech!E165</f>
        <v>124.07064362966285</v>
      </c>
      <c r="F355" s="98">
        <f>RES_hhdet_in_fech!F165</f>
        <v>77.451798757260789</v>
      </c>
      <c r="G355" s="98">
        <f>RES_hhdet_in_fech!G165</f>
        <v>81.870957662771488</v>
      </c>
      <c r="H355" s="98">
        <f>RES_hhdet_in_fech!H165</f>
        <v>112.68200054229158</v>
      </c>
      <c r="I355" s="98">
        <f>RES_hhdet_in_fech!I165</f>
        <v>90.075769169215704</v>
      </c>
      <c r="J355" s="98">
        <f>RES_hhdet_in_fech!J165</f>
        <v>86.872333826311674</v>
      </c>
      <c r="K355" s="98">
        <f>RES_hhdet_in_fech!K165</f>
        <v>113.91204049624861</v>
      </c>
      <c r="L355" s="98">
        <f>RES_hhdet_in_fech!L165</f>
        <v>144.73399087348432</v>
      </c>
      <c r="M355" s="98">
        <f>RES_hhdet_in_fech!M165</f>
        <v>155.47612064259766</v>
      </c>
      <c r="N355" s="98">
        <f>RES_hhdet_in_fech!N165</f>
        <v>130.14845840086386</v>
      </c>
      <c r="O355" s="98">
        <f>RES_hhdet_in_fech!O165</f>
        <v>117.08257035610812</v>
      </c>
      <c r="P355" s="98">
        <f>RES_hhdet_in_fech!P165</f>
        <v>41.845534896462581</v>
      </c>
      <c r="Q355" s="98">
        <f>RES_hhdet_in_fech!Q165</f>
        <v>35.3115750129029</v>
      </c>
      <c r="R355" s="98">
        <f>RES_hhdet_in_fech!R165</f>
        <v>16.524077615669942</v>
      </c>
      <c r="S355" s="98">
        <f>RES_hhdet_in_fech!S165</f>
        <v>29.981632068490757</v>
      </c>
      <c r="T355" s="98">
        <f>RES_hhdet_in_fech!T165</f>
        <v>30.679102007712039</v>
      </c>
      <c r="U355" s="98">
        <f>RES_hhdet_in_fech!U165</f>
        <v>40.410369172432155</v>
      </c>
      <c r="V355" s="98">
        <f>RES_hhdet_in_fech!V165</f>
        <v>0</v>
      </c>
      <c r="W355" s="98">
        <f>RES_hhdet_in_fech!W165</f>
        <v>42.174943819311167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2002.202328017959</v>
      </c>
      <c r="D356" s="122">
        <v>2063.801361950309</v>
      </c>
      <c r="E356" s="122">
        <v>2021.8566261318356</v>
      </c>
      <c r="F356" s="122">
        <v>2239.193918783064</v>
      </c>
      <c r="G356" s="122">
        <v>2145.1204360869501</v>
      </c>
      <c r="H356" s="122">
        <v>2097.4107293743909</v>
      </c>
      <c r="I356" s="122">
        <v>2189.0671162750496</v>
      </c>
      <c r="J356" s="122">
        <v>2060.7136799861196</v>
      </c>
      <c r="K356" s="122">
        <v>2036.7352079385271</v>
      </c>
      <c r="L356" s="122">
        <v>2141.2040161400819</v>
      </c>
      <c r="M356" s="122">
        <v>2221.5491030914045</v>
      </c>
      <c r="N356" s="122">
        <v>2117.4376626834251</v>
      </c>
      <c r="O356" s="122">
        <v>1998.2332538668581</v>
      </c>
      <c r="P356" s="122">
        <v>1792.8367398353244</v>
      </c>
      <c r="Q356" s="122">
        <v>1743.4286168795418</v>
      </c>
      <c r="R356" s="122">
        <v>1813.9325986834901</v>
      </c>
      <c r="S356" s="122">
        <v>1904.0201298007751</v>
      </c>
      <c r="T356" s="122">
        <v>2050.548190375112</v>
      </c>
      <c r="U356" s="122">
        <v>1898.7483822587128</v>
      </c>
      <c r="V356" s="122">
        <v>0</v>
      </c>
      <c r="W356" s="122">
        <v>1926.1794557108674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2328.4043422203135</v>
      </c>
      <c r="D357" s="98">
        <v>2342.1148910866746</v>
      </c>
      <c r="E357" s="98">
        <v>2014.41163540717</v>
      </c>
      <c r="F357" s="98">
        <v>2814.9413668712918</v>
      </c>
      <c r="G357" s="98">
        <v>2460.0892016616526</v>
      </c>
      <c r="H357" s="98">
        <v>2616.0819195037702</v>
      </c>
      <c r="I357" s="98">
        <v>2180.8982234917917</v>
      </c>
      <c r="J357" s="98">
        <v>2493.5335251715628</v>
      </c>
      <c r="K357" s="98">
        <v>2417.7438433675761</v>
      </c>
      <c r="L357" s="98">
        <v>2499.597189782135</v>
      </c>
      <c r="M357" s="98">
        <v>2678.9559895221219</v>
      </c>
      <c r="N357" s="98">
        <v>2389.2201534910264</v>
      </c>
      <c r="O357" s="98">
        <v>2066.1145452393162</v>
      </c>
      <c r="P357" s="98">
        <v>2107.1509971184878</v>
      </c>
      <c r="Q357" s="98">
        <v>1612.1161514450641</v>
      </c>
      <c r="R357" s="98">
        <v>2086.9476624957492</v>
      </c>
      <c r="S357" s="98">
        <v>1673.9942221034255</v>
      </c>
      <c r="T357" s="98">
        <v>2337.3400180581148</v>
      </c>
      <c r="U357" s="98">
        <v>2067.4920693115037</v>
      </c>
      <c r="V357" s="98">
        <v>0</v>
      </c>
      <c r="W357" s="98">
        <v>1950.1673492446857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1907.4128884225822</v>
      </c>
      <c r="D358" s="98">
        <v>1929.3759010152849</v>
      </c>
      <c r="E358" s="98">
        <v>1660.7158533317631</v>
      </c>
      <c r="F358" s="98">
        <v>2350.3962189571512</v>
      </c>
      <c r="G358" s="98">
        <v>2050.4902298181355</v>
      </c>
      <c r="H358" s="98">
        <v>2181.2530220196013</v>
      </c>
      <c r="I358" s="98">
        <v>0</v>
      </c>
      <c r="J358" s="98">
        <v>2087.2879491821514</v>
      </c>
      <c r="K358" s="98">
        <v>2032.3713771825308</v>
      </c>
      <c r="L358" s="98">
        <v>2104.3249474990293</v>
      </c>
      <c r="M358" s="98">
        <v>2281.7934222957665</v>
      </c>
      <c r="N358" s="98">
        <v>2054.6043010571275</v>
      </c>
      <c r="O358" s="98">
        <v>1809.4739048321981</v>
      </c>
      <c r="P358" s="98">
        <v>1852.6340671103681</v>
      </c>
      <c r="Q358" s="98">
        <v>0</v>
      </c>
      <c r="R358" s="98">
        <v>1881.2543145019915</v>
      </c>
      <c r="S358" s="98">
        <v>0</v>
      </c>
      <c r="T358" s="98">
        <v>2139.9465109445964</v>
      </c>
      <c r="U358" s="98">
        <v>1906.4971585972442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962.87965699544941</v>
      </c>
      <c r="D359" s="101">
        <v>996.72020342187227</v>
      </c>
      <c r="E359" s="101">
        <v>854.8405417627323</v>
      </c>
      <c r="F359" s="101">
        <v>1282.3233270752642</v>
      </c>
      <c r="G359" s="101">
        <v>1100.859607067654</v>
      </c>
      <c r="H359" s="101">
        <v>1162.4389562864951</v>
      </c>
      <c r="I359" s="101">
        <v>0</v>
      </c>
      <c r="J359" s="101">
        <v>1110.4391656176213</v>
      </c>
      <c r="K359" s="101">
        <v>1090.2532991514754</v>
      </c>
      <c r="L359" s="101">
        <v>1119.2937786849402</v>
      </c>
      <c r="M359" s="101">
        <v>1249.301723558111</v>
      </c>
      <c r="N359" s="101">
        <v>1120.3216883337843</v>
      </c>
      <c r="O359" s="101">
        <v>1010.0705795757527</v>
      </c>
      <c r="P359" s="101">
        <v>923.89000921778165</v>
      </c>
      <c r="Q359" s="101">
        <v>0</v>
      </c>
      <c r="R359" s="101">
        <v>918.66548586050624</v>
      </c>
      <c r="S359" s="101">
        <v>0</v>
      </c>
      <c r="T359" s="101">
        <v>1004.7233068000593</v>
      </c>
      <c r="U359" s="101">
        <v>897.01430349324755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944.53323142713305</v>
      </c>
      <c r="D360" s="104">
        <v>932.65569759341247</v>
      </c>
      <c r="E360" s="104">
        <v>805.87531156903071</v>
      </c>
      <c r="F360" s="104">
        <v>1068.0728918818875</v>
      </c>
      <c r="G360" s="104">
        <v>949.63062275048151</v>
      </c>
      <c r="H360" s="104">
        <v>1018.8140657331064</v>
      </c>
      <c r="I360" s="104">
        <v>0</v>
      </c>
      <c r="J360" s="104">
        <v>976.84878356452998</v>
      </c>
      <c r="K360" s="104">
        <v>942.11807803105546</v>
      </c>
      <c r="L360" s="104">
        <v>985.03116881408926</v>
      </c>
      <c r="M360" s="104">
        <v>1032.4916987376553</v>
      </c>
      <c r="N360" s="104">
        <v>934.28261272334328</v>
      </c>
      <c r="O360" s="104">
        <v>799.40332525644556</v>
      </c>
      <c r="P360" s="104">
        <v>928.7440578925864</v>
      </c>
      <c r="Q360" s="104">
        <v>0</v>
      </c>
      <c r="R360" s="104">
        <v>962.58882864148518</v>
      </c>
      <c r="S360" s="104">
        <v>0</v>
      </c>
      <c r="T360" s="104">
        <v>1135.2232041445372</v>
      </c>
      <c r="U360" s="104">
        <v>1009.4828551039965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2052.8842114382228</v>
      </c>
      <c r="D361" s="101">
        <v>2144.3550435602137</v>
      </c>
      <c r="E361" s="101">
        <v>2182.5843609624571</v>
      </c>
      <c r="F361" s="101">
        <v>2219.2999091187157</v>
      </c>
      <c r="G361" s="101">
        <v>2214.5904262413155</v>
      </c>
      <c r="H361" s="101">
        <v>2165.2160881675445</v>
      </c>
      <c r="I361" s="101">
        <v>2350.6491317685536</v>
      </c>
      <c r="J361" s="101">
        <v>2168.4959644555556</v>
      </c>
      <c r="K361" s="101">
        <v>2185.2458749375201</v>
      </c>
      <c r="L361" s="101">
        <v>2217.888870695107</v>
      </c>
      <c r="M361" s="101">
        <v>2364.5595240291013</v>
      </c>
      <c r="N361" s="101">
        <v>2230.8575929358394</v>
      </c>
      <c r="O361" s="101">
        <v>2153.2821306905144</v>
      </c>
      <c r="P361" s="101">
        <v>1914.178708700234</v>
      </c>
      <c r="Q361" s="101">
        <v>1941.6030023123706</v>
      </c>
      <c r="R361" s="101">
        <v>1929.0107969203689</v>
      </c>
      <c r="S361" s="101">
        <v>2051.27546224566</v>
      </c>
      <c r="T361" s="101">
        <v>2127.1155583956347</v>
      </c>
      <c r="U361" s="101">
        <v>2012.7416267961632</v>
      </c>
      <c r="V361" s="101">
        <v>0</v>
      </c>
      <c r="W361" s="101">
        <v>0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1784.051071760226</v>
      </c>
      <c r="D362" s="104">
        <v>1871.3484363352384</v>
      </c>
      <c r="E362" s="104">
        <v>1907.0255944020971</v>
      </c>
      <c r="F362" s="104">
        <v>1954.0398197838265</v>
      </c>
      <c r="G362" s="104">
        <v>1947.4197647593528</v>
      </c>
      <c r="H362" s="104">
        <v>1902.8280274015663</v>
      </c>
      <c r="I362" s="104">
        <v>2092.7525015780802</v>
      </c>
      <c r="J362" s="104">
        <v>1909.7303927384216</v>
      </c>
      <c r="K362" s="104">
        <v>1929.8751235891909</v>
      </c>
      <c r="L362" s="104">
        <v>1958.8708577929815</v>
      </c>
      <c r="M362" s="104">
        <v>2103.445819144848</v>
      </c>
      <c r="N362" s="104">
        <v>1991.5473855365267</v>
      </c>
      <c r="O362" s="104">
        <v>1941.3925176494836</v>
      </c>
      <c r="P362" s="104">
        <v>1718.0961889572911</v>
      </c>
      <c r="Q362" s="104">
        <v>1755.8156960512708</v>
      </c>
      <c r="R362" s="104">
        <v>1755.0367753276312</v>
      </c>
      <c r="S362" s="104">
        <v>1883.3179465819783</v>
      </c>
      <c r="T362" s="104">
        <v>1947.4964723162054</v>
      </c>
      <c r="U362" s="104">
        <v>1851.3689431409496</v>
      </c>
      <c r="V362" s="104">
        <v>0</v>
      </c>
      <c r="W362" s="104">
        <v>1924.0713319116239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848.35594704546304</v>
      </c>
      <c r="D363" s="98">
        <v>913.34695873920441</v>
      </c>
      <c r="E363" s="98">
        <v>929.54084708994753</v>
      </c>
      <c r="F363" s="98">
        <v>1009.8082808525041</v>
      </c>
      <c r="G363" s="98">
        <v>990.79039492376489</v>
      </c>
      <c r="H363" s="98">
        <v>959.04823650993683</v>
      </c>
      <c r="I363" s="98">
        <v>1158.6257229594171</v>
      </c>
      <c r="J363" s="98">
        <v>963.24473866141454</v>
      </c>
      <c r="K363" s="98">
        <v>985.03941010901212</v>
      </c>
      <c r="L363" s="98">
        <v>991.23351853091253</v>
      </c>
      <c r="M363" s="98">
        <v>1105.8926635232876</v>
      </c>
      <c r="N363" s="98">
        <v>1047.4827088741229</v>
      </c>
      <c r="O363" s="98">
        <v>1058.1372459514957</v>
      </c>
      <c r="P363" s="98">
        <v>830.10893585627809</v>
      </c>
      <c r="Q363" s="98">
        <v>839.44782963250361</v>
      </c>
      <c r="R363" s="98">
        <v>845.48775994291066</v>
      </c>
      <c r="S363" s="98">
        <v>958.57810793845306</v>
      </c>
      <c r="T363" s="98">
        <v>909.91866474379469</v>
      </c>
      <c r="U363" s="98">
        <v>868.49341074154165</v>
      </c>
      <c r="V363" s="98">
        <v>0</v>
      </c>
      <c r="W363" s="98">
        <v>928.6950779736319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935.6951247147631</v>
      </c>
      <c r="D364" s="98">
        <v>958.00147759603396</v>
      </c>
      <c r="E364" s="98">
        <v>977.48474731214969</v>
      </c>
      <c r="F364" s="98">
        <v>944.23153893132212</v>
      </c>
      <c r="G364" s="98">
        <v>956.62936983558768</v>
      </c>
      <c r="H364" s="98">
        <v>943.77979089162955</v>
      </c>
      <c r="I364" s="98">
        <v>934.12677861866314</v>
      </c>
      <c r="J364" s="98">
        <v>946.48565407700698</v>
      </c>
      <c r="K364" s="98">
        <v>944.83571348017915</v>
      </c>
      <c r="L364" s="98">
        <v>967.63733926206908</v>
      </c>
      <c r="M364" s="98">
        <v>997.55315562156068</v>
      </c>
      <c r="N364" s="98">
        <v>944.06467666240337</v>
      </c>
      <c r="O364" s="98">
        <v>883.25527169798784</v>
      </c>
      <c r="P364" s="98">
        <v>887.98725310101315</v>
      </c>
      <c r="Q364" s="98">
        <v>916.36786641876711</v>
      </c>
      <c r="R364" s="98">
        <v>909.54901538472018</v>
      </c>
      <c r="S364" s="98">
        <v>924.73983864352533</v>
      </c>
      <c r="T364" s="98">
        <v>1037.5778075724106</v>
      </c>
      <c r="U364" s="98">
        <v>982.87553239940814</v>
      </c>
      <c r="V364" s="98">
        <v>0</v>
      </c>
      <c r="W364" s="98">
        <v>995.37625393799226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828.31884185184754</v>
      </c>
      <c r="D365" s="122">
        <v>849.49303840804339</v>
      </c>
      <c r="E365" s="122">
        <v>868.12137614985033</v>
      </c>
      <c r="F365" s="122">
        <v>894.1750844575123</v>
      </c>
      <c r="G365" s="122">
        <v>912.83252102794791</v>
      </c>
      <c r="H365" s="122">
        <v>894.2594072605026</v>
      </c>
      <c r="I365" s="122">
        <v>844.12869870480893</v>
      </c>
      <c r="J365" s="122">
        <v>804.37099730027023</v>
      </c>
      <c r="K365" s="122">
        <v>799.46674475172335</v>
      </c>
      <c r="L365" s="122">
        <v>818.1070254628338</v>
      </c>
      <c r="M365" s="122">
        <v>749.08449183855203</v>
      </c>
      <c r="N365" s="122">
        <v>756.54617883337357</v>
      </c>
      <c r="O365" s="122">
        <v>749.4193103064764</v>
      </c>
      <c r="P365" s="122">
        <v>711.43943666648033</v>
      </c>
      <c r="Q365" s="122">
        <v>676.21131535855227</v>
      </c>
      <c r="R365" s="122">
        <v>644.81190243274273</v>
      </c>
      <c r="S365" s="122">
        <v>682.03572750138926</v>
      </c>
      <c r="T365" s="122">
        <v>640.70111698709218</v>
      </c>
      <c r="U365" s="122">
        <v>632.67023513827485</v>
      </c>
      <c r="V365" s="122">
        <v>0</v>
      </c>
      <c r="W365" s="122">
        <v>641.40983211768162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828.31884185184754</v>
      </c>
      <c r="D367" s="33">
        <v>849.49303840804339</v>
      </c>
      <c r="E367" s="33">
        <v>868.12137614985033</v>
      </c>
      <c r="F367" s="33">
        <v>894.1750844575123</v>
      </c>
      <c r="G367" s="33">
        <v>912.83252102794791</v>
      </c>
      <c r="H367" s="33">
        <v>894.2594072605026</v>
      </c>
      <c r="I367" s="33">
        <v>844.12869870480893</v>
      </c>
      <c r="J367" s="33">
        <v>804.37099730027023</v>
      </c>
      <c r="K367" s="33">
        <v>799.46674475172335</v>
      </c>
      <c r="L367" s="33">
        <v>818.1070254628338</v>
      </c>
      <c r="M367" s="33">
        <v>749.08449183855203</v>
      </c>
      <c r="N367" s="33">
        <v>756.54617883337357</v>
      </c>
      <c r="O367" s="33">
        <v>749.4193103064764</v>
      </c>
      <c r="P367" s="33">
        <v>711.43943666648033</v>
      </c>
      <c r="Q367" s="33">
        <v>676.21131535855227</v>
      </c>
      <c r="R367" s="33">
        <v>644.81190243274273</v>
      </c>
      <c r="S367" s="33">
        <v>682.03572750138926</v>
      </c>
      <c r="T367" s="33">
        <v>640.70111698709218</v>
      </c>
      <c r="U367" s="33">
        <v>632.67023513827485</v>
      </c>
      <c r="V367" s="33">
        <v>0</v>
      </c>
      <c r="W367" s="33">
        <v>641.40983211768162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13230.255998077109</v>
      </c>
      <c r="D369" s="117">
        <f t="shared" si="179"/>
        <v>11992.514398267276</v>
      </c>
      <c r="E369" s="117">
        <f t="shared" si="179"/>
        <v>12350.052727500795</v>
      </c>
      <c r="F369" s="117">
        <f t="shared" si="179"/>
        <v>12381.768098276623</v>
      </c>
      <c r="G369" s="117">
        <f t="shared" si="179"/>
        <v>11894.295852419882</v>
      </c>
      <c r="H369" s="117">
        <f t="shared" si="179"/>
        <v>10443.662085897011</v>
      </c>
      <c r="I369" s="117">
        <f t="shared" si="179"/>
        <v>9389.4106878010953</v>
      </c>
      <c r="J369" s="117">
        <f t="shared" si="179"/>
        <v>8983.0087443812045</v>
      </c>
      <c r="K369" s="117">
        <f t="shared" si="179"/>
        <v>10287.778271998541</v>
      </c>
      <c r="L369" s="117">
        <f t="shared" si="179"/>
        <v>11896.821191673131</v>
      </c>
      <c r="M369" s="117">
        <f t="shared" si="179"/>
        <v>11246.773724938379</v>
      </c>
      <c r="N369" s="117">
        <f t="shared" si="179"/>
        <v>11499.671704362307</v>
      </c>
      <c r="O369" s="117">
        <f t="shared" si="179"/>
        <v>12813.944574781755</v>
      </c>
      <c r="P369" s="117">
        <f t="shared" si="179"/>
        <v>10141.439736958926</v>
      </c>
      <c r="Q369" s="117">
        <f t="shared" si="179"/>
        <v>9843.0307637921251</v>
      </c>
      <c r="R369" s="117">
        <f t="shared" ref="R369:V369" si="180">R370+R372+R374+R383</f>
        <v>7886.9323238457473</v>
      </c>
      <c r="S369" s="117">
        <f t="shared" si="180"/>
        <v>7900.2643432770647</v>
      </c>
      <c r="T369" s="117">
        <f t="shared" si="180"/>
        <v>7938.8627944155296</v>
      </c>
      <c r="U369" s="117">
        <f t="shared" si="180"/>
        <v>8028.4027227498136</v>
      </c>
      <c r="V369" s="117">
        <f t="shared" si="180"/>
        <v>0</v>
      </c>
      <c r="W369" s="117">
        <f t="shared" ref="W369" si="181">W370+W372+W374+W383</f>
        <v>7331.3915748363343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10977.668253899352</v>
      </c>
      <c r="D370" s="122">
        <f t="shared" si="182"/>
        <v>9658.3786360256745</v>
      </c>
      <c r="E370" s="122">
        <f t="shared" si="182"/>
        <v>9685.5403426471439</v>
      </c>
      <c r="F370" s="122">
        <f t="shared" si="182"/>
        <v>9717.1101809576612</v>
      </c>
      <c r="G370" s="122">
        <f t="shared" si="182"/>
        <v>9226.4893316279358</v>
      </c>
      <c r="H370" s="122">
        <f t="shared" si="182"/>
        <v>7715.0554194354854</v>
      </c>
      <c r="I370" s="122">
        <f t="shared" si="182"/>
        <v>6643.587948035979</v>
      </c>
      <c r="J370" s="122">
        <f t="shared" si="182"/>
        <v>6380.7282574726614</v>
      </c>
      <c r="K370" s="122">
        <f t="shared" si="182"/>
        <v>7583.7832953757652</v>
      </c>
      <c r="L370" s="122">
        <f t="shared" si="182"/>
        <v>9033.4733864370264</v>
      </c>
      <c r="M370" s="122">
        <f t="shared" si="182"/>
        <v>8256.8872359193338</v>
      </c>
      <c r="N370" s="122">
        <f t="shared" si="182"/>
        <v>8669.9052083347742</v>
      </c>
      <c r="O370" s="122">
        <f t="shared" si="182"/>
        <v>10071.491563965576</v>
      </c>
      <c r="P370" s="122">
        <f t="shared" si="182"/>
        <v>7830.4719769835165</v>
      </c>
      <c r="Q370" s="122">
        <f t="shared" si="182"/>
        <v>7587.9689161016304</v>
      </c>
      <c r="R370" s="122">
        <f t="shared" si="182"/>
        <v>5664.6089780410794</v>
      </c>
      <c r="S370" s="122">
        <f t="shared" si="182"/>
        <v>5506.16580626016</v>
      </c>
      <c r="T370" s="122">
        <f t="shared" si="182"/>
        <v>5426.8687937997111</v>
      </c>
      <c r="U370" s="122">
        <f t="shared" si="182"/>
        <v>5577.62548129478</v>
      </c>
      <c r="V370" s="122">
        <f t="shared" si="182"/>
        <v>0</v>
      </c>
      <c r="W370" s="122">
        <f t="shared" si="182"/>
        <v>4787.3847216793401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10977.668253899352</v>
      </c>
      <c r="D371" s="98">
        <v>9658.3786360256745</v>
      </c>
      <c r="E371" s="98">
        <v>9685.5403426471439</v>
      </c>
      <c r="F371" s="98">
        <v>9717.1101809576612</v>
      </c>
      <c r="G371" s="98">
        <v>9226.4893316279358</v>
      </c>
      <c r="H371" s="98">
        <v>7715.0554194354854</v>
      </c>
      <c r="I371" s="98">
        <v>6643.587948035979</v>
      </c>
      <c r="J371" s="98">
        <v>6380.7282574726614</v>
      </c>
      <c r="K371" s="98">
        <v>7583.7832953757652</v>
      </c>
      <c r="L371" s="98">
        <v>9033.4733864370264</v>
      </c>
      <c r="M371" s="98">
        <v>8256.8872359193338</v>
      </c>
      <c r="N371" s="98">
        <v>8669.9052083347742</v>
      </c>
      <c r="O371" s="98">
        <v>10071.491563965576</v>
      </c>
      <c r="P371" s="98">
        <v>7830.4719769835165</v>
      </c>
      <c r="Q371" s="98">
        <v>7587.9689161016304</v>
      </c>
      <c r="R371" s="98">
        <v>5664.6089780410794</v>
      </c>
      <c r="S371" s="98">
        <v>5506.16580626016</v>
      </c>
      <c r="T371" s="98">
        <v>5426.8687937997111</v>
      </c>
      <c r="U371" s="98">
        <v>5577.62548129478</v>
      </c>
      <c r="V371" s="98">
        <v>0</v>
      </c>
      <c r="W371" s="98">
        <v>4787.3847216793401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14.354342153704319</v>
      </c>
      <c r="D372" s="122">
        <f t="shared" si="183"/>
        <v>9.7544466116213151</v>
      </c>
      <c r="E372" s="122">
        <f t="shared" si="183"/>
        <v>322.44259161976265</v>
      </c>
      <c r="F372" s="122">
        <f t="shared" si="183"/>
        <v>207.8571996447543</v>
      </c>
      <c r="G372" s="122">
        <f t="shared" si="183"/>
        <v>226.72837643139036</v>
      </c>
      <c r="H372" s="122">
        <f t="shared" si="183"/>
        <v>321.78520028777524</v>
      </c>
      <c r="I372" s="122">
        <f t="shared" si="183"/>
        <v>265.08696039090012</v>
      </c>
      <c r="J372" s="122">
        <f t="shared" si="183"/>
        <v>263.37705236445811</v>
      </c>
      <c r="K372" s="122">
        <f t="shared" si="183"/>
        <v>355.72533888789195</v>
      </c>
      <c r="L372" s="122">
        <f t="shared" si="183"/>
        <v>465.49184017452927</v>
      </c>
      <c r="M372" s="122">
        <f t="shared" si="183"/>
        <v>517.38166973781313</v>
      </c>
      <c r="N372" s="122">
        <f t="shared" si="183"/>
        <v>450.65038202373285</v>
      </c>
      <c r="O372" s="122">
        <f t="shared" si="183"/>
        <v>424.26478049871503</v>
      </c>
      <c r="P372" s="122">
        <f t="shared" si="183"/>
        <v>158.94159820013817</v>
      </c>
      <c r="Q372" s="122">
        <f t="shared" si="183"/>
        <v>139.42383354455046</v>
      </c>
      <c r="R372" s="122">
        <f t="shared" si="183"/>
        <v>66.799459251881913</v>
      </c>
      <c r="S372" s="122">
        <f t="shared" si="183"/>
        <v>123.44945722267175</v>
      </c>
      <c r="T372" s="122">
        <f t="shared" si="183"/>
        <v>128.2425249468042</v>
      </c>
      <c r="U372" s="122">
        <f t="shared" si="183"/>
        <v>171.2242744527089</v>
      </c>
      <c r="V372" s="122">
        <f t="shared" si="183"/>
        <v>0</v>
      </c>
      <c r="W372" s="122">
        <f t="shared" si="183"/>
        <v>183.55271310110138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14.354342153704319</v>
      </c>
      <c r="D373" s="98">
        <f>RES_hhdet_in_tesh!D165</f>
        <v>9.7544466116213151</v>
      </c>
      <c r="E373" s="98">
        <f>RES_hhdet_in_tesh!E165</f>
        <v>322.44259161976265</v>
      </c>
      <c r="F373" s="98">
        <f>RES_hhdet_in_tesh!F165</f>
        <v>207.8571996447543</v>
      </c>
      <c r="G373" s="98">
        <f>RES_hhdet_in_tesh!G165</f>
        <v>226.72837643139036</v>
      </c>
      <c r="H373" s="98">
        <f>RES_hhdet_in_tesh!H165</f>
        <v>321.78520028777524</v>
      </c>
      <c r="I373" s="98">
        <f>RES_hhdet_in_tesh!I165</f>
        <v>265.08696039090012</v>
      </c>
      <c r="J373" s="98">
        <f>RES_hhdet_in_tesh!J165</f>
        <v>263.37705236445811</v>
      </c>
      <c r="K373" s="98">
        <f>RES_hhdet_in_tesh!K165</f>
        <v>355.72533888789195</v>
      </c>
      <c r="L373" s="98">
        <f>RES_hhdet_in_tesh!L165</f>
        <v>465.49184017452927</v>
      </c>
      <c r="M373" s="98">
        <f>RES_hhdet_in_tesh!M165</f>
        <v>517.38166973781313</v>
      </c>
      <c r="N373" s="98">
        <f>RES_hhdet_in_tesh!N165</f>
        <v>450.65038202373285</v>
      </c>
      <c r="O373" s="98">
        <f>RES_hhdet_in_tesh!O165</f>
        <v>424.26478049871503</v>
      </c>
      <c r="P373" s="98">
        <f>RES_hhdet_in_tesh!P165</f>
        <v>158.94159820013817</v>
      </c>
      <c r="Q373" s="98">
        <f>RES_hhdet_in_tesh!Q165</f>
        <v>139.42383354455046</v>
      </c>
      <c r="R373" s="98">
        <f>RES_hhdet_in_tesh!R165</f>
        <v>66.799459251881913</v>
      </c>
      <c r="S373" s="98">
        <f>RES_hhdet_in_tesh!S165</f>
        <v>123.44945722267175</v>
      </c>
      <c r="T373" s="98">
        <f>RES_hhdet_in_tesh!T165</f>
        <v>128.2425249468042</v>
      </c>
      <c r="U373" s="98">
        <f>RES_hhdet_in_tesh!U165</f>
        <v>171.2242744527089</v>
      </c>
      <c r="V373" s="98">
        <f>RES_hhdet_in_tesh!V165</f>
        <v>0</v>
      </c>
      <c r="W373" s="98">
        <f>RES_hhdet_in_tesh!W165</f>
        <v>183.55271310110138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1595.7872796196741</v>
      </c>
      <c r="D374" s="122">
        <v>1664.402166636901</v>
      </c>
      <c r="E374" s="122">
        <v>1666.4415430637766</v>
      </c>
      <c r="F374" s="122">
        <v>1759.6780115753531</v>
      </c>
      <c r="G374" s="122">
        <v>1728.1257924228244</v>
      </c>
      <c r="H374" s="122">
        <v>1707.0819876575026</v>
      </c>
      <c r="I374" s="122">
        <v>1818.9601636378538</v>
      </c>
      <c r="J374" s="122">
        <v>1707.0235616319567</v>
      </c>
      <c r="K374" s="122">
        <v>1718.8808502680426</v>
      </c>
      <c r="L374" s="122">
        <v>1752.2938645612048</v>
      </c>
      <c r="M374" s="122">
        <v>1879.5410660080236</v>
      </c>
      <c r="N374" s="122">
        <v>1777.7467191110059</v>
      </c>
      <c r="O374" s="122">
        <v>1719.125754972597</v>
      </c>
      <c r="P374" s="122">
        <v>1579.1608256346187</v>
      </c>
      <c r="Q374" s="122">
        <v>1566.0394588678078</v>
      </c>
      <c r="R374" s="122">
        <v>1624.8304585904739</v>
      </c>
      <c r="S374" s="122">
        <v>1700.5867865061196</v>
      </c>
      <c r="T374" s="122">
        <v>1839.4174280603688</v>
      </c>
      <c r="U374" s="122">
        <v>1733.7247154086833</v>
      </c>
      <c r="V374" s="122">
        <v>0</v>
      </c>
      <c r="W374" s="122">
        <v>1794.8178715664903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1610.4526573430715</v>
      </c>
      <c r="D375" s="98">
        <v>1623.340457453409</v>
      </c>
      <c r="E375" s="98">
        <v>1399.619663092639</v>
      </c>
      <c r="F375" s="98">
        <v>1960.6923005789658</v>
      </c>
      <c r="G375" s="98">
        <v>1718.3213130088136</v>
      </c>
      <c r="H375" s="98">
        <v>1832.8966936374638</v>
      </c>
      <c r="I375" s="98">
        <v>1533.2130244466086</v>
      </c>
      <c r="J375" s="98">
        <v>1760.0534612438735</v>
      </c>
      <c r="K375" s="98">
        <v>1714.8401246752958</v>
      </c>
      <c r="L375" s="98">
        <v>1783.0618499529271</v>
      </c>
      <c r="M375" s="98">
        <v>1933.9198809539132</v>
      </c>
      <c r="N375" s="98">
        <v>1758.8334311586179</v>
      </c>
      <c r="O375" s="98">
        <v>1564.3391395392264</v>
      </c>
      <c r="P375" s="98">
        <v>1649.2924300659229</v>
      </c>
      <c r="Q375" s="98">
        <v>1299.2522627080614</v>
      </c>
      <c r="R375" s="98">
        <v>1714.6336197117162</v>
      </c>
      <c r="S375" s="98">
        <v>1400.6277141478961</v>
      </c>
      <c r="T375" s="98">
        <v>1987.6105855385749</v>
      </c>
      <c r="U375" s="98">
        <v>1781.6997113702212</v>
      </c>
      <c r="V375" s="98">
        <v>0</v>
      </c>
      <c r="W375" s="98">
        <v>1704.2839120571318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1610.5138234540407</v>
      </c>
      <c r="D376" s="98">
        <v>1623.4912484596657</v>
      </c>
      <c r="E376" s="98">
        <v>1399.8212608625811</v>
      </c>
      <c r="F376" s="98">
        <v>1961.2501011264849</v>
      </c>
      <c r="G376" s="98">
        <v>1718.5582389430845</v>
      </c>
      <c r="H376" s="98">
        <v>1833.2497696184985</v>
      </c>
      <c r="I376" s="98">
        <v>0</v>
      </c>
      <c r="J376" s="98">
        <v>1760.6490722779461</v>
      </c>
      <c r="K376" s="98">
        <v>1715.4051690408562</v>
      </c>
      <c r="L376" s="98">
        <v>1783.4678304574491</v>
      </c>
      <c r="M376" s="98">
        <v>1934.3540100069049</v>
      </c>
      <c r="N376" s="98">
        <v>1759.0116508634135</v>
      </c>
      <c r="O376" s="98">
        <v>1564.168737207214</v>
      </c>
      <c r="P376" s="98">
        <v>1651.8838805726689</v>
      </c>
      <c r="Q376" s="98">
        <v>0</v>
      </c>
      <c r="R376" s="98">
        <v>1717.3632562097812</v>
      </c>
      <c r="S376" s="98">
        <v>0</v>
      </c>
      <c r="T376" s="98">
        <v>1989.6126659705685</v>
      </c>
      <c r="U376" s="98">
        <v>1782.5016005452303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665.9805920269074</v>
      </c>
      <c r="D377" s="101">
        <v>690.83555086625324</v>
      </c>
      <c r="E377" s="101">
        <v>593.94594929355026</v>
      </c>
      <c r="F377" s="101">
        <v>893.17720924459752</v>
      </c>
      <c r="G377" s="101">
        <v>768.92761619260295</v>
      </c>
      <c r="H377" s="101">
        <v>814.43570388539217</v>
      </c>
      <c r="I377" s="101">
        <v>0</v>
      </c>
      <c r="J377" s="101">
        <v>783.80028871341608</v>
      </c>
      <c r="K377" s="101">
        <v>773.28709100980097</v>
      </c>
      <c r="L377" s="101">
        <v>798.43666164335991</v>
      </c>
      <c r="M377" s="101">
        <v>901.86231126924986</v>
      </c>
      <c r="N377" s="101">
        <v>824.72903814007032</v>
      </c>
      <c r="O377" s="101">
        <v>764.76541195076857</v>
      </c>
      <c r="P377" s="101">
        <v>723.13982268008272</v>
      </c>
      <c r="Q377" s="101">
        <v>0</v>
      </c>
      <c r="R377" s="101">
        <v>754.77442756829623</v>
      </c>
      <c r="S377" s="101">
        <v>0</v>
      </c>
      <c r="T377" s="101">
        <v>854.38946182603138</v>
      </c>
      <c r="U377" s="101">
        <v>773.0187454412337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944.53323142713305</v>
      </c>
      <c r="D378" s="104">
        <v>932.65569759341247</v>
      </c>
      <c r="E378" s="104">
        <v>805.87531156903071</v>
      </c>
      <c r="F378" s="104">
        <v>1068.0728918818875</v>
      </c>
      <c r="G378" s="104">
        <v>949.63062275048151</v>
      </c>
      <c r="H378" s="104">
        <v>1018.8140657331064</v>
      </c>
      <c r="I378" s="104">
        <v>0</v>
      </c>
      <c r="J378" s="104">
        <v>976.84878356452998</v>
      </c>
      <c r="K378" s="104">
        <v>942.11807803105546</v>
      </c>
      <c r="L378" s="104">
        <v>985.03116881408926</v>
      </c>
      <c r="M378" s="104">
        <v>1032.4916987376553</v>
      </c>
      <c r="N378" s="104">
        <v>934.28261272334328</v>
      </c>
      <c r="O378" s="104">
        <v>799.40332525644556</v>
      </c>
      <c r="P378" s="104">
        <v>928.7440578925864</v>
      </c>
      <c r="Q378" s="104">
        <v>0</v>
      </c>
      <c r="R378" s="104">
        <v>962.58882864148518</v>
      </c>
      <c r="S378" s="104">
        <v>0</v>
      </c>
      <c r="T378" s="104">
        <v>1135.2232041445372</v>
      </c>
      <c r="U378" s="104">
        <v>1009.4828551039965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1593.5642481137579</v>
      </c>
      <c r="D379" s="101">
        <v>1666.7796053773959</v>
      </c>
      <c r="E379" s="101">
        <v>1698.9177753879669</v>
      </c>
      <c r="F379" s="101">
        <v>1729.9844989240667</v>
      </c>
      <c r="G379" s="101">
        <v>1728.9586499834256</v>
      </c>
      <c r="H379" s="101">
        <v>1693.141976559484</v>
      </c>
      <c r="I379" s="101">
        <v>1841.3051793686373</v>
      </c>
      <c r="J379" s="101">
        <v>1701.8583794878889</v>
      </c>
      <c r="K379" s="101">
        <v>1718.7179515476885</v>
      </c>
      <c r="L379" s="101">
        <v>1748.6655258386393</v>
      </c>
      <c r="M379" s="101">
        <v>1872.556541079598</v>
      </c>
      <c r="N379" s="101">
        <v>1779.2525499577853</v>
      </c>
      <c r="O379" s="101">
        <v>1735.7691214842916</v>
      </c>
      <c r="P379" s="101">
        <v>1564.2911873164196</v>
      </c>
      <c r="Q379" s="101">
        <v>1607.8669649190972</v>
      </c>
      <c r="R379" s="101">
        <v>1612.5125440135052</v>
      </c>
      <c r="S379" s="101">
        <v>1730.5876109879882</v>
      </c>
      <c r="T379" s="101">
        <v>1810.5197240142625</v>
      </c>
      <c r="U379" s="101">
        <v>1727.34504546009</v>
      </c>
      <c r="V379" s="101">
        <v>0</v>
      </c>
      <c r="W379" s="101">
        <v>0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1594.2367508589907</v>
      </c>
      <c r="D380" s="104">
        <v>1667.9343257182661</v>
      </c>
      <c r="E380" s="104">
        <v>1701.0368336901131</v>
      </c>
      <c r="F380" s="104">
        <v>1731.3953943354832</v>
      </c>
      <c r="G380" s="104">
        <v>1730.1519152804196</v>
      </c>
      <c r="H380" s="104">
        <v>1693.7302626501191</v>
      </c>
      <c r="I380" s="104">
        <v>1841.698868303446</v>
      </c>
      <c r="J380" s="104">
        <v>1702.4502289984694</v>
      </c>
      <c r="K380" s="104">
        <v>1719.5791583955993</v>
      </c>
      <c r="L380" s="104">
        <v>1749.1624665185579</v>
      </c>
      <c r="M380" s="104">
        <v>1873.3384846725473</v>
      </c>
      <c r="N380" s="104">
        <v>1779.4995725081164</v>
      </c>
      <c r="O380" s="104">
        <v>1736.2238314779588</v>
      </c>
      <c r="P380" s="104">
        <v>1566.3628336936511</v>
      </c>
      <c r="Q380" s="104">
        <v>1611.5256470936399</v>
      </c>
      <c r="R380" s="104">
        <v>1616.3152091739937</v>
      </c>
      <c r="S380" s="104">
        <v>1733.457842780565</v>
      </c>
      <c r="T380" s="104">
        <v>1812.0659087312981</v>
      </c>
      <c r="U380" s="104">
        <v>1728.2209707242971</v>
      </c>
      <c r="V380" s="104">
        <v>0</v>
      </c>
      <c r="W380" s="104">
        <v>1802.7742514967401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658.54162614422773</v>
      </c>
      <c r="D381" s="98">
        <v>709.93284812223214</v>
      </c>
      <c r="E381" s="98">
        <v>723.55208637796352</v>
      </c>
      <c r="F381" s="98">
        <v>787.16385540416093</v>
      </c>
      <c r="G381" s="98">
        <v>773.52254544483208</v>
      </c>
      <c r="H381" s="98">
        <v>749.9504717584897</v>
      </c>
      <c r="I381" s="98">
        <v>907.57208968478267</v>
      </c>
      <c r="J381" s="98">
        <v>755.96457492146226</v>
      </c>
      <c r="K381" s="98">
        <v>774.74344491541979</v>
      </c>
      <c r="L381" s="98">
        <v>781.52512725648864</v>
      </c>
      <c r="M381" s="98">
        <v>875.78532905098666</v>
      </c>
      <c r="N381" s="98">
        <v>835.43489584571353</v>
      </c>
      <c r="O381" s="98">
        <v>852.96855977997109</v>
      </c>
      <c r="P381" s="98">
        <v>678.37558059263768</v>
      </c>
      <c r="Q381" s="98">
        <v>695.15778067487258</v>
      </c>
      <c r="R381" s="98">
        <v>706.76619378927364</v>
      </c>
      <c r="S381" s="98">
        <v>808.71800413703954</v>
      </c>
      <c r="T381" s="98">
        <v>774.48810115888739</v>
      </c>
      <c r="U381" s="98">
        <v>745.34543832488919</v>
      </c>
      <c r="V381" s="98">
        <v>0</v>
      </c>
      <c r="W381" s="98">
        <v>807.39799755874799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935.6951247147631</v>
      </c>
      <c r="D382" s="98">
        <v>958.00147759603396</v>
      </c>
      <c r="E382" s="98">
        <v>977.48474731214969</v>
      </c>
      <c r="F382" s="98">
        <v>944.23153893132212</v>
      </c>
      <c r="G382" s="98">
        <v>956.62936983558768</v>
      </c>
      <c r="H382" s="98">
        <v>943.77979089162955</v>
      </c>
      <c r="I382" s="98">
        <v>934.12677861866314</v>
      </c>
      <c r="J382" s="98">
        <v>946.48565407700698</v>
      </c>
      <c r="K382" s="98">
        <v>944.83571348017915</v>
      </c>
      <c r="L382" s="98">
        <v>967.63733926206908</v>
      </c>
      <c r="M382" s="98">
        <v>997.55315562156068</v>
      </c>
      <c r="N382" s="98">
        <v>944.06467666240337</v>
      </c>
      <c r="O382" s="98">
        <v>883.25527169798784</v>
      </c>
      <c r="P382" s="98">
        <v>887.98725310101315</v>
      </c>
      <c r="Q382" s="98">
        <v>916.36786641876711</v>
      </c>
      <c r="R382" s="98">
        <v>909.54901538472018</v>
      </c>
      <c r="S382" s="98">
        <v>924.73983864352533</v>
      </c>
      <c r="T382" s="98">
        <v>1037.5778075724106</v>
      </c>
      <c r="U382" s="98">
        <v>982.87553239940814</v>
      </c>
      <c r="V382" s="98">
        <v>0</v>
      </c>
      <c r="W382" s="98">
        <v>995.37625393799226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642.44612240437868</v>
      </c>
      <c r="D383" s="122">
        <v>659.97914899307875</v>
      </c>
      <c r="E383" s="122">
        <v>675.62825017011107</v>
      </c>
      <c r="F383" s="122">
        <v>697.12270609885502</v>
      </c>
      <c r="G383" s="122">
        <v>712.95235193773158</v>
      </c>
      <c r="H383" s="122">
        <v>699.73947851624632</v>
      </c>
      <c r="I383" s="122">
        <v>661.77561573636115</v>
      </c>
      <c r="J383" s="122">
        <v>631.87987291212823</v>
      </c>
      <c r="K383" s="122">
        <v>629.38878746684134</v>
      </c>
      <c r="L383" s="122">
        <v>645.56210050037123</v>
      </c>
      <c r="M383" s="122">
        <v>592.96375327320879</v>
      </c>
      <c r="N383" s="122">
        <v>601.36939489279439</v>
      </c>
      <c r="O383" s="122">
        <v>599.06247534486795</v>
      </c>
      <c r="P383" s="122">
        <v>572.86533614065286</v>
      </c>
      <c r="Q383" s="122">
        <v>549.59855527813647</v>
      </c>
      <c r="R383" s="122">
        <v>530.69342796231331</v>
      </c>
      <c r="S383" s="122">
        <v>570.06229328811332</v>
      </c>
      <c r="T383" s="122">
        <v>544.33404760864619</v>
      </c>
      <c r="U383" s="122">
        <v>545.82825159364029</v>
      </c>
      <c r="V383" s="122">
        <v>0</v>
      </c>
      <c r="W383" s="122">
        <v>565.63626848940328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642.44612240437868</v>
      </c>
      <c r="D385" s="33">
        <v>659.97914899307875</v>
      </c>
      <c r="E385" s="33">
        <v>675.62825017011107</v>
      </c>
      <c r="F385" s="33">
        <v>697.12270609885502</v>
      </c>
      <c r="G385" s="33">
        <v>712.95235193773158</v>
      </c>
      <c r="H385" s="33">
        <v>699.73947851624632</v>
      </c>
      <c r="I385" s="33">
        <v>661.77561573636115</v>
      </c>
      <c r="J385" s="33">
        <v>631.87987291212823</v>
      </c>
      <c r="K385" s="33">
        <v>629.38878746684134</v>
      </c>
      <c r="L385" s="33">
        <v>645.56210050037123</v>
      </c>
      <c r="M385" s="33">
        <v>592.96375327320879</v>
      </c>
      <c r="N385" s="33">
        <v>601.36939489279439</v>
      </c>
      <c r="O385" s="33">
        <v>599.06247534486795</v>
      </c>
      <c r="P385" s="33">
        <v>572.86533614065286</v>
      </c>
      <c r="Q385" s="33">
        <v>549.59855527813647</v>
      </c>
      <c r="R385" s="33">
        <v>530.69342796231331</v>
      </c>
      <c r="S385" s="33">
        <v>570.06229328811332</v>
      </c>
      <c r="T385" s="33">
        <v>544.33404760864619</v>
      </c>
      <c r="U385" s="33">
        <v>545.82825159364029</v>
      </c>
      <c r="V385" s="33">
        <v>0</v>
      </c>
      <c r="W385" s="33">
        <v>565.63626848940328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62.91640382218759</v>
      </c>
      <c r="D387" s="117">
        <f t="shared" si="184"/>
        <v>33.856513905969521</v>
      </c>
      <c r="E387" s="117">
        <f t="shared" si="184"/>
        <v>51.208696911532122</v>
      </c>
      <c r="F387" s="117">
        <f t="shared" si="184"/>
        <v>81.08982332374633</v>
      </c>
      <c r="G387" s="117">
        <f t="shared" si="184"/>
        <v>66.798416032735616</v>
      </c>
      <c r="H387" s="117">
        <f t="shared" si="184"/>
        <v>57.940519237381665</v>
      </c>
      <c r="I387" s="117">
        <f t="shared" si="184"/>
        <v>36.296935558739492</v>
      </c>
      <c r="J387" s="117">
        <f t="shared" si="184"/>
        <v>46.78737792841094</v>
      </c>
      <c r="K387" s="117">
        <f t="shared" si="184"/>
        <v>59.408324517145466</v>
      </c>
      <c r="L387" s="117">
        <f t="shared" si="184"/>
        <v>56.339544182014016</v>
      </c>
      <c r="M387" s="117">
        <f t="shared" si="184"/>
        <v>63.6047058940554</v>
      </c>
      <c r="N387" s="117">
        <f t="shared" si="184"/>
        <v>43.296200552122954</v>
      </c>
      <c r="O387" s="117">
        <f t="shared" si="184"/>
        <v>46.338945848093196</v>
      </c>
      <c r="P387" s="117">
        <f t="shared" si="184"/>
        <v>73.545402974152253</v>
      </c>
      <c r="Q387" s="117">
        <f t="shared" si="184"/>
        <v>53.146872444298126</v>
      </c>
      <c r="R387" s="117">
        <f t="shared" ref="R387:V387" si="185">R388+R390+R392+R401</f>
        <v>43.15857596863782</v>
      </c>
      <c r="S387" s="117">
        <f t="shared" si="185"/>
        <v>36.756538023593578</v>
      </c>
      <c r="T387" s="117">
        <f t="shared" si="185"/>
        <v>82.743037251716174</v>
      </c>
      <c r="U387" s="117">
        <f t="shared" si="185"/>
        <v>49.128668314974398</v>
      </c>
      <c r="V387" s="117">
        <f t="shared" si="185"/>
        <v>0</v>
      </c>
      <c r="W387" s="117">
        <f t="shared" ref="W387" si="186">W388+W390+W392+W401</f>
        <v>35.787026919941141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62.91640382218759</v>
      </c>
      <c r="D392" s="122">
        <v>33.856513905969521</v>
      </c>
      <c r="E392" s="122">
        <v>51.208696911532122</v>
      </c>
      <c r="F392" s="122">
        <v>81.08982332374633</v>
      </c>
      <c r="G392" s="122">
        <v>66.798416032735616</v>
      </c>
      <c r="H392" s="122">
        <v>57.940519237381665</v>
      </c>
      <c r="I392" s="122">
        <v>36.296935558739492</v>
      </c>
      <c r="J392" s="122">
        <v>46.78737792841094</v>
      </c>
      <c r="K392" s="122">
        <v>59.408324517145466</v>
      </c>
      <c r="L392" s="122">
        <v>56.339544182014016</v>
      </c>
      <c r="M392" s="122">
        <v>63.6047058940554</v>
      </c>
      <c r="N392" s="122">
        <v>43.296200552122954</v>
      </c>
      <c r="O392" s="122">
        <v>46.338945848093196</v>
      </c>
      <c r="P392" s="122">
        <v>73.545402974152253</v>
      </c>
      <c r="Q392" s="122">
        <v>53.146872444298126</v>
      </c>
      <c r="R392" s="122">
        <v>43.15857596863782</v>
      </c>
      <c r="S392" s="122">
        <v>36.756538023593578</v>
      </c>
      <c r="T392" s="122">
        <v>82.743037251716174</v>
      </c>
      <c r="U392" s="122">
        <v>49.128668314974398</v>
      </c>
      <c r="V392" s="122">
        <v>0</v>
      </c>
      <c r="W392" s="122">
        <v>35.787026919941141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528.92033037876661</v>
      </c>
      <c r="D393" s="98">
        <v>532.03481865924903</v>
      </c>
      <c r="E393" s="98">
        <v>457.59374709909275</v>
      </c>
      <c r="F393" s="98">
        <v>639.44208089848269</v>
      </c>
      <c r="G393" s="98">
        <v>558.833863049461</v>
      </c>
      <c r="H393" s="98">
        <v>594.26916883447655</v>
      </c>
      <c r="I393" s="98">
        <v>495.41284044839546</v>
      </c>
      <c r="J393" s="98">
        <v>566.43107557797214</v>
      </c>
      <c r="K393" s="98">
        <v>549.21469145937863</v>
      </c>
      <c r="L393" s="98">
        <v>567.80849763090964</v>
      </c>
      <c r="M393" s="98">
        <v>608.55164257984529</v>
      </c>
      <c r="N393" s="98">
        <v>542.73525006702164</v>
      </c>
      <c r="O393" s="98">
        <v>469.33858009656313</v>
      </c>
      <c r="P393" s="98">
        <v>478.66042050543581</v>
      </c>
      <c r="Q393" s="98">
        <v>366.20830496226085</v>
      </c>
      <c r="R393" s="98">
        <v>474.07103101253438</v>
      </c>
      <c r="S393" s="98">
        <v>380.26452749301421</v>
      </c>
      <c r="T393" s="98">
        <v>530.95015850208142</v>
      </c>
      <c r="U393" s="98">
        <v>469.65149846480136</v>
      </c>
      <c r="V393" s="98">
        <v>0</v>
      </c>
      <c r="W393" s="98">
        <v>443.00001505442287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218.72774288308634</v>
      </c>
      <c r="D394" s="98">
        <v>226.41496140931258</v>
      </c>
      <c r="E394" s="98">
        <v>194.18557746682231</v>
      </c>
      <c r="F394" s="98">
        <v>291.29256697841703</v>
      </c>
      <c r="G394" s="98">
        <v>250.07126834148829</v>
      </c>
      <c r="H394" s="98">
        <v>264.05963331004028</v>
      </c>
      <c r="I394" s="98">
        <v>0</v>
      </c>
      <c r="J394" s="98">
        <v>252.24736086169889</v>
      </c>
      <c r="K394" s="98">
        <v>247.6619394352492</v>
      </c>
      <c r="L394" s="98">
        <v>254.25877476607107</v>
      </c>
      <c r="M394" s="98">
        <v>283.79137952346053</v>
      </c>
      <c r="N394" s="98">
        <v>254.49227472190245</v>
      </c>
      <c r="O394" s="98">
        <v>229.44763285642802</v>
      </c>
      <c r="P394" s="98">
        <v>209.87085449391131</v>
      </c>
      <c r="Q394" s="98">
        <v>0</v>
      </c>
      <c r="R394" s="98">
        <v>208.68405176807266</v>
      </c>
      <c r="S394" s="98">
        <v>0</v>
      </c>
      <c r="T394" s="98">
        <v>228.23294637270146</v>
      </c>
      <c r="U394" s="98">
        <v>203.76576918152614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218.72774288308634</v>
      </c>
      <c r="D395" s="101">
        <v>226.41496140931258</v>
      </c>
      <c r="E395" s="101">
        <v>194.18557746682231</v>
      </c>
      <c r="F395" s="101">
        <v>291.29256697841703</v>
      </c>
      <c r="G395" s="101">
        <v>250.07126834148829</v>
      </c>
      <c r="H395" s="101">
        <v>264.05963331004028</v>
      </c>
      <c r="I395" s="101">
        <v>0</v>
      </c>
      <c r="J395" s="101">
        <v>252.24736086169889</v>
      </c>
      <c r="K395" s="101">
        <v>247.6619394352492</v>
      </c>
      <c r="L395" s="101">
        <v>254.25877476607107</v>
      </c>
      <c r="M395" s="101">
        <v>283.79137952346053</v>
      </c>
      <c r="N395" s="101">
        <v>254.49227472190245</v>
      </c>
      <c r="O395" s="101">
        <v>229.44763285642802</v>
      </c>
      <c r="P395" s="101">
        <v>209.87085449391131</v>
      </c>
      <c r="Q395" s="101">
        <v>0</v>
      </c>
      <c r="R395" s="101">
        <v>208.68405176807266</v>
      </c>
      <c r="S395" s="101">
        <v>0</v>
      </c>
      <c r="T395" s="101">
        <v>228.23294637270146</v>
      </c>
      <c r="U395" s="101">
        <v>203.76576918152614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157.32351919860147</v>
      </c>
      <c r="D405" s="118">
        <f t="shared" si="189"/>
        <v>155.09225892272477</v>
      </c>
      <c r="E405" s="118">
        <f t="shared" si="189"/>
        <v>151.87309361204879</v>
      </c>
      <c r="F405" s="118">
        <f t="shared" si="189"/>
        <v>146.14636923121421</v>
      </c>
      <c r="G405" s="118">
        <f t="shared" si="189"/>
        <v>143.13988762788716</v>
      </c>
      <c r="H405" s="118">
        <f t="shared" si="189"/>
        <v>150.19192704228712</v>
      </c>
      <c r="I405" s="118">
        <f t="shared" si="189"/>
        <v>131.29652942124582</v>
      </c>
      <c r="J405" s="118">
        <f t="shared" si="189"/>
        <v>147.90910512760658</v>
      </c>
      <c r="K405" s="118">
        <f t="shared" si="189"/>
        <v>125.5319317710067</v>
      </c>
      <c r="L405" s="118">
        <f t="shared" si="189"/>
        <v>130.87996982232832</v>
      </c>
      <c r="M405" s="118">
        <f t="shared" si="189"/>
        <v>109.673792288847</v>
      </c>
      <c r="N405" s="118">
        <f t="shared" si="189"/>
        <v>113.62487658368769</v>
      </c>
      <c r="O405" s="118">
        <f t="shared" si="189"/>
        <v>117.27430114740513</v>
      </c>
      <c r="P405" s="118">
        <f t="shared" si="189"/>
        <v>91.868757278428134</v>
      </c>
      <c r="Q405" s="118">
        <f t="shared" si="189"/>
        <v>90.682495205449342</v>
      </c>
      <c r="R405" s="118">
        <f t="shared" ref="R405:V405" si="190">R406+R408+R410+R419</f>
        <v>99.926259898664028</v>
      </c>
      <c r="S405" s="118">
        <f t="shared" si="190"/>
        <v>105.62828771842125</v>
      </c>
      <c r="T405" s="118">
        <f t="shared" si="190"/>
        <v>97.024741058582734</v>
      </c>
      <c r="U405" s="118">
        <f t="shared" si="190"/>
        <v>83.585453120219128</v>
      </c>
      <c r="V405" s="118">
        <f t="shared" si="190"/>
        <v>0</v>
      </c>
      <c r="W405" s="118">
        <f t="shared" ref="W405" si="191">W406+W408+W410+W419</f>
        <v>67.667797400169448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129.50239278875355</v>
      </c>
      <c r="D406" s="123">
        <f t="shared" si="192"/>
        <v>123.88827843495174</v>
      </c>
      <c r="E406" s="123">
        <f t="shared" si="192"/>
        <v>120.50612550932769</v>
      </c>
      <c r="F406" s="123">
        <f t="shared" si="192"/>
        <v>114.42495494830429</v>
      </c>
      <c r="G406" s="123">
        <f t="shared" si="192"/>
        <v>111.27221737801312</v>
      </c>
      <c r="H406" s="123">
        <f t="shared" si="192"/>
        <v>112.10890578759624</v>
      </c>
      <c r="I406" s="123">
        <f t="shared" si="192"/>
        <v>93.906527470131593</v>
      </c>
      <c r="J406" s="123">
        <f t="shared" si="192"/>
        <v>106.17011142391635</v>
      </c>
      <c r="K406" s="123">
        <f t="shared" si="192"/>
        <v>94.262820738993241</v>
      </c>
      <c r="L406" s="123">
        <f t="shared" si="192"/>
        <v>101.13576583151941</v>
      </c>
      <c r="M406" s="123">
        <f t="shared" si="192"/>
        <v>82.732921782336135</v>
      </c>
      <c r="N406" s="123">
        <f t="shared" si="192"/>
        <v>87.408814349097739</v>
      </c>
      <c r="O406" s="123">
        <f t="shared" si="192"/>
        <v>93.952314534832112</v>
      </c>
      <c r="P406" s="123">
        <f t="shared" si="192"/>
        <v>71.407810325781981</v>
      </c>
      <c r="Q406" s="123">
        <f t="shared" si="192"/>
        <v>70.403632344545343</v>
      </c>
      <c r="R406" s="123">
        <f t="shared" si="192"/>
        <v>71.719881781899119</v>
      </c>
      <c r="S406" s="123">
        <f t="shared" si="192"/>
        <v>73.711318190168285</v>
      </c>
      <c r="T406" s="123">
        <f t="shared" si="192"/>
        <v>66.325191279646631</v>
      </c>
      <c r="U406" s="123">
        <f t="shared" si="192"/>
        <v>58.443343942190971</v>
      </c>
      <c r="V406" s="123">
        <f t="shared" si="192"/>
        <v>0</v>
      </c>
      <c r="W406" s="123">
        <f t="shared" si="192"/>
        <v>44.676492037216207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129.50239278875355</v>
      </c>
      <c r="D407" s="99">
        <v>123.88827843495174</v>
      </c>
      <c r="E407" s="99">
        <v>120.50612550932769</v>
      </c>
      <c r="F407" s="99">
        <v>114.42495494830429</v>
      </c>
      <c r="G407" s="99">
        <v>111.27221737801312</v>
      </c>
      <c r="H407" s="99">
        <v>112.10890578759624</v>
      </c>
      <c r="I407" s="99">
        <v>93.906527470131593</v>
      </c>
      <c r="J407" s="99">
        <v>106.17011142391635</v>
      </c>
      <c r="K407" s="99">
        <v>94.262820738993241</v>
      </c>
      <c r="L407" s="99">
        <v>101.13576583151941</v>
      </c>
      <c r="M407" s="99">
        <v>82.732921782336135</v>
      </c>
      <c r="N407" s="99">
        <v>87.408814349097739</v>
      </c>
      <c r="O407" s="99">
        <v>93.952314534832112</v>
      </c>
      <c r="P407" s="99">
        <v>71.407810325781981</v>
      </c>
      <c r="Q407" s="99">
        <v>70.403632344545343</v>
      </c>
      <c r="R407" s="99">
        <v>71.719881781899119</v>
      </c>
      <c r="S407" s="99">
        <v>73.711318190168285</v>
      </c>
      <c r="T407" s="99">
        <v>66.325191279646631</v>
      </c>
      <c r="U407" s="99">
        <v>58.443343942190971</v>
      </c>
      <c r="V407" s="99">
        <v>0</v>
      </c>
      <c r="W407" s="99">
        <v>44.676492037216207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5.7933978570921016E-2</v>
      </c>
      <c r="D408" s="123">
        <f t="shared" si="193"/>
        <v>4.1501556105815469E-2</v>
      </c>
      <c r="E408" s="123">
        <f t="shared" si="193"/>
        <v>1.2911934671309806</v>
      </c>
      <c r="F408" s="123">
        <f t="shared" si="193"/>
        <v>0.765187703345798</v>
      </c>
      <c r="G408" s="123">
        <f t="shared" si="193"/>
        <v>0.83094999995353025</v>
      </c>
      <c r="H408" s="123">
        <f t="shared" si="193"/>
        <v>1.3823402861684593</v>
      </c>
      <c r="I408" s="123">
        <f t="shared" si="193"/>
        <v>1.0783350388348227</v>
      </c>
      <c r="J408" s="123">
        <f t="shared" si="193"/>
        <v>1.2283254061462565</v>
      </c>
      <c r="K408" s="123">
        <f t="shared" si="193"/>
        <v>1.2073866468844729</v>
      </c>
      <c r="L408" s="123">
        <f t="shared" si="193"/>
        <v>1.3868991280420546</v>
      </c>
      <c r="M408" s="123">
        <f t="shared" si="193"/>
        <v>1.3398960414669003</v>
      </c>
      <c r="N408" s="123">
        <f t="shared" si="193"/>
        <v>1.1357622582955174</v>
      </c>
      <c r="O408" s="123">
        <f t="shared" si="193"/>
        <v>0.9531764753739842</v>
      </c>
      <c r="P408" s="123">
        <f t="shared" si="193"/>
        <v>0.33627586061132192</v>
      </c>
      <c r="Q408" s="123">
        <f t="shared" si="193"/>
        <v>0.29168746713495447</v>
      </c>
      <c r="R408" s="123">
        <f t="shared" si="193"/>
        <v>0.18829648841465749</v>
      </c>
      <c r="S408" s="123">
        <f t="shared" si="193"/>
        <v>0.36579094948961161</v>
      </c>
      <c r="T408" s="123">
        <f t="shared" si="193"/>
        <v>0.34601741030978639</v>
      </c>
      <c r="U408" s="123">
        <f t="shared" si="193"/>
        <v>0.39505033925796312</v>
      </c>
      <c r="V408" s="123">
        <f t="shared" si="193"/>
        <v>0</v>
      </c>
      <c r="W408" s="123">
        <f t="shared" si="193"/>
        <v>0.37154965964221159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5.7933978570921016E-2</v>
      </c>
      <c r="D409" s="99">
        <f>RES_hhdet_in_fecs!D165</f>
        <v>4.1501556105815469E-2</v>
      </c>
      <c r="E409" s="99">
        <f>RES_hhdet_in_fecs!E165</f>
        <v>1.2911934671309806</v>
      </c>
      <c r="F409" s="99">
        <f>RES_hhdet_in_fecs!F165</f>
        <v>0.765187703345798</v>
      </c>
      <c r="G409" s="99">
        <f>RES_hhdet_in_fecs!G165</f>
        <v>0.83094999995353025</v>
      </c>
      <c r="H409" s="99">
        <f>RES_hhdet_in_fecs!H165</f>
        <v>1.3823402861684593</v>
      </c>
      <c r="I409" s="99">
        <f>RES_hhdet_in_fecs!I165</f>
        <v>1.0783350388348227</v>
      </c>
      <c r="J409" s="99">
        <f>RES_hhdet_in_fecs!J165</f>
        <v>1.2283254061462565</v>
      </c>
      <c r="K409" s="99">
        <f>RES_hhdet_in_fecs!K165</f>
        <v>1.2073866468844729</v>
      </c>
      <c r="L409" s="99">
        <f>RES_hhdet_in_fecs!L165</f>
        <v>1.3868991280420546</v>
      </c>
      <c r="M409" s="99">
        <f>RES_hhdet_in_fecs!M165</f>
        <v>1.3398960414669003</v>
      </c>
      <c r="N409" s="99">
        <f>RES_hhdet_in_fecs!N165</f>
        <v>1.1357622582955174</v>
      </c>
      <c r="O409" s="99">
        <f>RES_hhdet_in_fecs!O165</f>
        <v>0.9531764753739842</v>
      </c>
      <c r="P409" s="99">
        <f>RES_hhdet_in_fecs!P165</f>
        <v>0.33627586061132192</v>
      </c>
      <c r="Q409" s="99">
        <f>RES_hhdet_in_fecs!Q165</f>
        <v>0.29168746713495447</v>
      </c>
      <c r="R409" s="99">
        <f>RES_hhdet_in_fecs!R165</f>
        <v>0.18829648841465749</v>
      </c>
      <c r="S409" s="99">
        <f>RES_hhdet_in_fecs!S165</f>
        <v>0.36579094948961161</v>
      </c>
      <c r="T409" s="99">
        <f>RES_hhdet_in_fecs!T165</f>
        <v>0.34601741030978639</v>
      </c>
      <c r="U409" s="99">
        <f>RES_hhdet_in_fecs!U165</f>
        <v>0.39505033925796312</v>
      </c>
      <c r="V409" s="99">
        <f>RES_hhdet_in_fecs!V165</f>
        <v>0</v>
      </c>
      <c r="W409" s="99">
        <f>RES_hhdet_in_fecs!W165</f>
        <v>0.37154965964221159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19.638619597983848</v>
      </c>
      <c r="D410" s="123">
        <v>22.075752609489687</v>
      </c>
      <c r="E410" s="123">
        <v>21.041303492623829</v>
      </c>
      <c r="F410" s="123">
        <v>22.122193151761572</v>
      </c>
      <c r="G410" s="123">
        <v>21.771918604016822</v>
      </c>
      <c r="H410" s="123">
        <v>25.730243818026821</v>
      </c>
      <c r="I410" s="123">
        <v>26.206246092730897</v>
      </c>
      <c r="J410" s="123">
        <v>29.137319747630009</v>
      </c>
      <c r="K410" s="123">
        <v>21.587945247854925</v>
      </c>
      <c r="L410" s="123">
        <v>20.51787534512648</v>
      </c>
      <c r="M410" s="123">
        <v>19.145350661270413</v>
      </c>
      <c r="N410" s="123">
        <v>18.478173396123346</v>
      </c>
      <c r="O410" s="123">
        <v>16.26774099768074</v>
      </c>
      <c r="P410" s="123">
        <v>14.407456353836347</v>
      </c>
      <c r="Q410" s="123">
        <v>14.401404559337005</v>
      </c>
      <c r="R410" s="123">
        <v>20.67026956040641</v>
      </c>
      <c r="S410" s="123">
        <v>23.230000606241806</v>
      </c>
      <c r="T410" s="123">
        <v>23.127318862548723</v>
      </c>
      <c r="U410" s="123">
        <v>18.562097004759117</v>
      </c>
      <c r="V410" s="123">
        <v>0</v>
      </c>
      <c r="W410" s="123">
        <v>16.969111428940415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22.838174997241531</v>
      </c>
      <c r="D411" s="99">
        <v>25.052773911230808</v>
      </c>
      <c r="E411" s="99">
        <v>20.96382405747854</v>
      </c>
      <c r="F411" s="99">
        <v>27.810309820175743</v>
      </c>
      <c r="G411" s="99">
        <v>24.968696841517197</v>
      </c>
      <c r="H411" s="99">
        <v>32.09310636874703</v>
      </c>
      <c r="I411" s="99">
        <v>26.108452830481603</v>
      </c>
      <c r="J411" s="99">
        <v>35.257146264418559</v>
      </c>
      <c r="K411" s="99">
        <v>25.626365916650318</v>
      </c>
      <c r="L411" s="99">
        <v>23.952142423789965</v>
      </c>
      <c r="M411" s="99">
        <v>23.087291545408352</v>
      </c>
      <c r="N411" s="99">
        <v>20.849928692479381</v>
      </c>
      <c r="O411" s="99">
        <v>16.820366805753103</v>
      </c>
      <c r="P411" s="99">
        <v>16.933324349832244</v>
      </c>
      <c r="Q411" s="99">
        <v>13.316712063127664</v>
      </c>
      <c r="R411" s="99">
        <v>23.781352611202632</v>
      </c>
      <c r="S411" s="99">
        <v>20.423569155425231</v>
      </c>
      <c r="T411" s="99">
        <v>26.361930015376394</v>
      </c>
      <c r="U411" s="99">
        <v>20.211729319014772</v>
      </c>
      <c r="V411" s="99">
        <v>0</v>
      </c>
      <c r="W411" s="99">
        <v>17.180438175840383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18.708876524534091</v>
      </c>
      <c r="D412" s="99">
        <v>20.637851038762037</v>
      </c>
      <c r="E412" s="99">
        <v>17.282939766020228</v>
      </c>
      <c r="F412" s="99">
        <v>23.220820091900944</v>
      </c>
      <c r="G412" s="99">
        <v>20.811468498882284</v>
      </c>
      <c r="H412" s="99">
        <v>26.758789444217587</v>
      </c>
      <c r="I412" s="99">
        <v>0</v>
      </c>
      <c r="J412" s="99">
        <v>29.513064804376363</v>
      </c>
      <c r="K412" s="99">
        <v>21.541691744176998</v>
      </c>
      <c r="L412" s="99">
        <v>20.16448532366298</v>
      </c>
      <c r="M412" s="99">
        <v>19.664537302210288</v>
      </c>
      <c r="N412" s="99">
        <v>17.929847572107985</v>
      </c>
      <c r="O412" s="99">
        <v>14.731039416399144</v>
      </c>
      <c r="P412" s="99">
        <v>14.887995024005718</v>
      </c>
      <c r="Q412" s="99">
        <v>0</v>
      </c>
      <c r="R412" s="99">
        <v>21.437419351003623</v>
      </c>
      <c r="S412" s="99">
        <v>0</v>
      </c>
      <c r="T412" s="99">
        <v>24.135607024363928</v>
      </c>
      <c r="U412" s="99">
        <v>18.637848768082755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9.4444138026200442</v>
      </c>
      <c r="D413" s="102">
        <v>10.661563189796592</v>
      </c>
      <c r="E413" s="102">
        <v>8.8962585400730507</v>
      </c>
      <c r="F413" s="102">
        <v>12.668757308873717</v>
      </c>
      <c r="G413" s="102">
        <v>11.173184198108769</v>
      </c>
      <c r="H413" s="102">
        <v>14.260362717675976</v>
      </c>
      <c r="I413" s="102">
        <v>0</v>
      </c>
      <c r="J413" s="102">
        <v>15.700978424673748</v>
      </c>
      <c r="K413" s="102">
        <v>11.555909887862864</v>
      </c>
      <c r="L413" s="102">
        <v>10.725521740349071</v>
      </c>
      <c r="M413" s="102">
        <v>10.766505023888927</v>
      </c>
      <c r="N413" s="102">
        <v>9.776674317880202</v>
      </c>
      <c r="O413" s="102">
        <v>8.2230473074743706</v>
      </c>
      <c r="P413" s="102">
        <v>7.4244936461829107</v>
      </c>
      <c r="Q413" s="102">
        <v>0</v>
      </c>
      <c r="R413" s="102">
        <v>10.468450284404286</v>
      </c>
      <c r="S413" s="102">
        <v>0</v>
      </c>
      <c r="T413" s="102">
        <v>11.331875248807792</v>
      </c>
      <c r="U413" s="102">
        <v>8.7691800934102897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9.2644627219140485</v>
      </c>
      <c r="D414" s="105">
        <v>9.976287848965443</v>
      </c>
      <c r="E414" s="105">
        <v>8.386681225947175</v>
      </c>
      <c r="F414" s="105">
        <v>10.55206278302723</v>
      </c>
      <c r="G414" s="105">
        <v>9.6382843007735151</v>
      </c>
      <c r="H414" s="105">
        <v>12.498426726541615</v>
      </c>
      <c r="I414" s="105">
        <v>0</v>
      </c>
      <c r="J414" s="105">
        <v>13.812086379702613</v>
      </c>
      <c r="K414" s="105">
        <v>9.9857818563141354</v>
      </c>
      <c r="L414" s="105">
        <v>9.4389635833139103</v>
      </c>
      <c r="M414" s="105">
        <v>8.8980322783213577</v>
      </c>
      <c r="N414" s="105">
        <v>8.1531732542277844</v>
      </c>
      <c r="O414" s="105">
        <v>6.5079921089247748</v>
      </c>
      <c r="P414" s="105">
        <v>7.4635013778228085</v>
      </c>
      <c r="Q414" s="105">
        <v>0</v>
      </c>
      <c r="R414" s="105">
        <v>10.968969066599337</v>
      </c>
      <c r="S414" s="105">
        <v>0</v>
      </c>
      <c r="T414" s="105">
        <v>12.803731775556138</v>
      </c>
      <c r="U414" s="105">
        <v>9.8686686746724632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20.135733308757136</v>
      </c>
      <c r="D415" s="102">
        <v>22.937406826697572</v>
      </c>
      <c r="E415" s="102">
        <v>22.71398443574455</v>
      </c>
      <c r="F415" s="102">
        <v>21.925649600680071</v>
      </c>
      <c r="G415" s="102">
        <v>22.477004875919452</v>
      </c>
      <c r="H415" s="102">
        <v>26.562054387832106</v>
      </c>
      <c r="I415" s="102">
        <v>28.140612577294259</v>
      </c>
      <c r="J415" s="102">
        <v>30.661299966821414</v>
      </c>
      <c r="K415" s="102">
        <v>23.162052738804451</v>
      </c>
      <c r="L415" s="102">
        <v>21.252700366357072</v>
      </c>
      <c r="M415" s="102">
        <v>20.377817075475726</v>
      </c>
      <c r="N415" s="102">
        <v>19.467951359704259</v>
      </c>
      <c r="O415" s="102">
        <v>17.530003531480311</v>
      </c>
      <c r="P415" s="102">
        <v>15.382575326727505</v>
      </c>
      <c r="Q415" s="102">
        <v>16.038402753747931</v>
      </c>
      <c r="R415" s="102">
        <v>21.981617832006233</v>
      </c>
      <c r="S415" s="102">
        <v>25.026589522728177</v>
      </c>
      <c r="T415" s="102">
        <v>23.99089180513478</v>
      </c>
      <c r="U415" s="102">
        <v>19.676490930127095</v>
      </c>
      <c r="V415" s="102">
        <v>0</v>
      </c>
      <c r="W415" s="102">
        <v>0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17.498881032846445</v>
      </c>
      <c r="D416" s="105">
        <v>20.017151790060094</v>
      </c>
      <c r="E416" s="105">
        <v>19.846265942597771</v>
      </c>
      <c r="F416" s="105">
        <v>19.305003446501022</v>
      </c>
      <c r="G416" s="105">
        <v>19.765353913432026</v>
      </c>
      <c r="H416" s="105">
        <v>23.343176614444527</v>
      </c>
      <c r="I416" s="105">
        <v>25.053223201696706</v>
      </c>
      <c r="J416" s="105">
        <v>27.002501912522476</v>
      </c>
      <c r="K416" s="105">
        <v>20.455304322749331</v>
      </c>
      <c r="L416" s="105">
        <v>18.770685919901592</v>
      </c>
      <c r="M416" s="105">
        <v>18.127534407622033</v>
      </c>
      <c r="N416" s="105">
        <v>17.379570867698309</v>
      </c>
      <c r="O416" s="105">
        <v>15.804997034676232</v>
      </c>
      <c r="P416" s="105">
        <v>13.806832102497177</v>
      </c>
      <c r="Q416" s="105">
        <v>14.503726694429579</v>
      </c>
      <c r="R416" s="105">
        <v>19.999135172264733</v>
      </c>
      <c r="S416" s="105">
        <v>22.977423587125152</v>
      </c>
      <c r="T416" s="105">
        <v>21.965039451575301</v>
      </c>
      <c r="U416" s="105">
        <v>18.098917284290412</v>
      </c>
      <c r="V416" s="105">
        <v>0</v>
      </c>
      <c r="W416" s="105">
        <v>16.950539437867985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8.3211069603569747</v>
      </c>
      <c r="D417" s="99">
        <v>9.7697491044886373</v>
      </c>
      <c r="E417" s="99">
        <v>9.67365876473127</v>
      </c>
      <c r="F417" s="99">
        <v>9.9764355591891203</v>
      </c>
      <c r="G417" s="99">
        <v>10.056035767983106</v>
      </c>
      <c r="H417" s="99">
        <v>11.76524207350163</v>
      </c>
      <c r="I417" s="99">
        <v>13.870397394169109</v>
      </c>
      <c r="J417" s="99">
        <v>13.619732919805234</v>
      </c>
      <c r="K417" s="99">
        <v>10.440717462696551</v>
      </c>
      <c r="L417" s="99">
        <v>9.4983969849783012</v>
      </c>
      <c r="M417" s="99">
        <v>9.5306031306788235</v>
      </c>
      <c r="N417" s="99">
        <v>9.1410327988063447</v>
      </c>
      <c r="O417" s="99">
        <v>8.6143610230825765</v>
      </c>
      <c r="P417" s="99">
        <v>6.6708574163743375</v>
      </c>
      <c r="Q417" s="99">
        <v>6.9341685021970525</v>
      </c>
      <c r="R417" s="99">
        <v>9.6345696200223507</v>
      </c>
      <c r="S417" s="99">
        <v>11.695133722599008</v>
      </c>
      <c r="T417" s="99">
        <v>10.262611333540367</v>
      </c>
      <c r="U417" s="99">
        <v>8.4903608549761156</v>
      </c>
      <c r="V417" s="99">
        <v>0</v>
      </c>
      <c r="W417" s="99">
        <v>8.1815483053353777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9.1777740724894716</v>
      </c>
      <c r="D418" s="99">
        <v>10.247402685571455</v>
      </c>
      <c r="E418" s="99">
        <v>10.172607177866501</v>
      </c>
      <c r="F418" s="99">
        <v>9.3285678873119018</v>
      </c>
      <c r="G418" s="99">
        <v>9.7093181454489166</v>
      </c>
      <c r="H418" s="99">
        <v>11.577934540942897</v>
      </c>
      <c r="I418" s="99">
        <v>11.182825807527598</v>
      </c>
      <c r="J418" s="99">
        <v>13.38276899271724</v>
      </c>
      <c r="K418" s="99">
        <v>10.014586860052786</v>
      </c>
      <c r="L418" s="99">
        <v>9.2722889349232922</v>
      </c>
      <c r="M418" s="99">
        <v>8.5969312769432111</v>
      </c>
      <c r="N418" s="99">
        <v>8.2385380688919607</v>
      </c>
      <c r="O418" s="99">
        <v>7.1906360115936545</v>
      </c>
      <c r="P418" s="99">
        <v>7.1359746861228412</v>
      </c>
      <c r="Q418" s="99">
        <v>7.5695581922325248</v>
      </c>
      <c r="R418" s="99">
        <v>10.364565552242381</v>
      </c>
      <c r="S418" s="99">
        <v>11.282289864526145</v>
      </c>
      <c r="T418" s="99">
        <v>11.702428118034934</v>
      </c>
      <c r="U418" s="99">
        <v>9.608556429314298</v>
      </c>
      <c r="V418" s="99">
        <v>0</v>
      </c>
      <c r="W418" s="99">
        <v>8.7689911325326086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8.1245728332931328</v>
      </c>
      <c r="D419" s="123">
        <v>9.086726322177519</v>
      </c>
      <c r="E419" s="123">
        <v>9.0344711429662894</v>
      </c>
      <c r="F419" s="123">
        <v>8.834033427802563</v>
      </c>
      <c r="G419" s="123">
        <v>9.2648016459036615</v>
      </c>
      <c r="H419" s="123">
        <v>10.970437150495592</v>
      </c>
      <c r="I419" s="123">
        <v>10.105420819548515</v>
      </c>
      <c r="J419" s="123">
        <v>11.373348549913967</v>
      </c>
      <c r="K419" s="123">
        <v>8.4737791372740503</v>
      </c>
      <c r="L419" s="123">
        <v>7.839429517640359</v>
      </c>
      <c r="M419" s="123">
        <v>6.4556238037735421</v>
      </c>
      <c r="N419" s="123">
        <v>6.6021265801711051</v>
      </c>
      <c r="O419" s="123">
        <v>6.1010691395182821</v>
      </c>
      <c r="P419" s="123">
        <v>5.7172147381984812</v>
      </c>
      <c r="Q419" s="123">
        <v>5.5857708344320356</v>
      </c>
      <c r="R419" s="123">
        <v>7.3478120679438348</v>
      </c>
      <c r="S419" s="123">
        <v>8.3211779725215553</v>
      </c>
      <c r="T419" s="123">
        <v>7.2262135060775989</v>
      </c>
      <c r="U419" s="123">
        <v>6.1849618340110792</v>
      </c>
      <c r="V419" s="123">
        <v>0</v>
      </c>
      <c r="W419" s="123">
        <v>5.6506442743706069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8.1245728332931328</v>
      </c>
      <c r="D421" s="110">
        <v>9.086726322177519</v>
      </c>
      <c r="E421" s="110">
        <v>9.0344711429662894</v>
      </c>
      <c r="F421" s="110">
        <v>8.834033427802563</v>
      </c>
      <c r="G421" s="110">
        <v>9.2648016459036615</v>
      </c>
      <c r="H421" s="110">
        <v>10.970437150495592</v>
      </c>
      <c r="I421" s="110">
        <v>10.105420819548515</v>
      </c>
      <c r="J421" s="110">
        <v>11.373348549913967</v>
      </c>
      <c r="K421" s="110">
        <v>8.4737791372740503</v>
      </c>
      <c r="L421" s="110">
        <v>7.839429517640359</v>
      </c>
      <c r="M421" s="110">
        <v>6.4556238037735421</v>
      </c>
      <c r="N421" s="110">
        <v>6.6021265801711051</v>
      </c>
      <c r="O421" s="110">
        <v>6.1010691395182821</v>
      </c>
      <c r="P421" s="110">
        <v>5.7172147381984812</v>
      </c>
      <c r="Q421" s="110">
        <v>5.5857708344320356</v>
      </c>
      <c r="R421" s="110">
        <v>7.3478120679438348</v>
      </c>
      <c r="S421" s="110">
        <v>8.3211779725215553</v>
      </c>
      <c r="T421" s="110">
        <v>7.2262135060775989</v>
      </c>
      <c r="U421" s="110">
        <v>6.1849618340110792</v>
      </c>
      <c r="V421" s="110">
        <v>0</v>
      </c>
      <c r="W421" s="110">
        <v>5.6506442743706069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129.76908531885891</v>
      </c>
      <c r="D423" s="118">
        <f t="shared" si="194"/>
        <v>128.27968132151364</v>
      </c>
      <c r="E423" s="118">
        <f t="shared" si="194"/>
        <v>128.52603108975671</v>
      </c>
      <c r="F423" s="118">
        <f t="shared" si="194"/>
        <v>122.32610276972262</v>
      </c>
      <c r="G423" s="118">
        <f t="shared" si="194"/>
        <v>120.72125965261365</v>
      </c>
      <c r="H423" s="118">
        <f t="shared" si="194"/>
        <v>128.11890778463069</v>
      </c>
      <c r="I423" s="118">
        <f t="shared" si="194"/>
        <v>112.40459706367281</v>
      </c>
      <c r="J423" s="118">
        <f t="shared" si="194"/>
        <v>127.0146360568415</v>
      </c>
      <c r="K423" s="118">
        <f t="shared" si="194"/>
        <v>109.04313589333272</v>
      </c>
      <c r="L423" s="118">
        <f t="shared" si="194"/>
        <v>114.00011039304862</v>
      </c>
      <c r="M423" s="118">
        <f t="shared" si="194"/>
        <v>96.924900949645291</v>
      </c>
      <c r="N423" s="118">
        <f t="shared" si="194"/>
        <v>100.35380568531501</v>
      </c>
      <c r="O423" s="118">
        <f t="shared" si="194"/>
        <v>104.3191184501602</v>
      </c>
      <c r="P423" s="118">
        <f t="shared" si="194"/>
        <v>81.497855955762049</v>
      </c>
      <c r="Q423" s="118">
        <f t="shared" si="194"/>
        <v>81.307296867184817</v>
      </c>
      <c r="R423" s="118">
        <f t="shared" ref="R423:V423" si="195">R424+R426+R428+R437</f>
        <v>89.873800855055975</v>
      </c>
      <c r="S423" s="118">
        <f t="shared" si="195"/>
        <v>96.387187620227223</v>
      </c>
      <c r="T423" s="118">
        <f t="shared" si="195"/>
        <v>89.539281307446529</v>
      </c>
      <c r="U423" s="118">
        <f t="shared" si="195"/>
        <v>78.485380962209589</v>
      </c>
      <c r="V423" s="118">
        <f t="shared" si="195"/>
        <v>0</v>
      </c>
      <c r="W423" s="118">
        <f t="shared" ref="W423" si="196">W424+W426+W428+W437</f>
        <v>64.587544111604885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107.67455810752568</v>
      </c>
      <c r="D424" s="123">
        <f t="shared" si="197"/>
        <v>103.312257327029</v>
      </c>
      <c r="E424" s="123">
        <f t="shared" si="197"/>
        <v>100.79665946916741</v>
      </c>
      <c r="F424" s="123">
        <f t="shared" si="197"/>
        <v>96.00052344591964</v>
      </c>
      <c r="G424" s="123">
        <f t="shared" si="197"/>
        <v>93.644334066141255</v>
      </c>
      <c r="H424" s="123">
        <f t="shared" si="197"/>
        <v>94.645390257384264</v>
      </c>
      <c r="I424" s="123">
        <f t="shared" si="197"/>
        <v>79.533194487517207</v>
      </c>
      <c r="J424" s="123">
        <f t="shared" si="197"/>
        <v>90.219869585167828</v>
      </c>
      <c r="K424" s="123">
        <f t="shared" si="197"/>
        <v>80.382711465903128</v>
      </c>
      <c r="L424" s="123">
        <f t="shared" si="197"/>
        <v>86.562363735220401</v>
      </c>
      <c r="M424" s="123">
        <f t="shared" si="197"/>
        <v>71.158004692430737</v>
      </c>
      <c r="N424" s="123">
        <f t="shared" si="197"/>
        <v>75.659375759160056</v>
      </c>
      <c r="O424" s="123">
        <f t="shared" si="197"/>
        <v>81.992638199701958</v>
      </c>
      <c r="P424" s="123">
        <f t="shared" si="197"/>
        <v>62.926635053614035</v>
      </c>
      <c r="Q424" s="123">
        <f t="shared" si="197"/>
        <v>62.679601038121405</v>
      </c>
      <c r="R424" s="123">
        <f t="shared" si="197"/>
        <v>64.54980444994915</v>
      </c>
      <c r="S424" s="123">
        <f t="shared" si="197"/>
        <v>67.177984631325799</v>
      </c>
      <c r="T424" s="123">
        <f t="shared" si="197"/>
        <v>61.207498369722018</v>
      </c>
      <c r="U424" s="123">
        <f t="shared" si="197"/>
        <v>54.526669361450558</v>
      </c>
      <c r="V424" s="123">
        <f t="shared" si="197"/>
        <v>0</v>
      </c>
      <c r="W424" s="123">
        <f t="shared" si="197"/>
        <v>42.175543174092475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107.67455810752568</v>
      </c>
      <c r="D425" s="99">
        <v>103.312257327029</v>
      </c>
      <c r="E425" s="99">
        <v>100.79665946916741</v>
      </c>
      <c r="F425" s="99">
        <v>96.00052344591964</v>
      </c>
      <c r="G425" s="99">
        <v>93.644334066141255</v>
      </c>
      <c r="H425" s="99">
        <v>94.645390257384264</v>
      </c>
      <c r="I425" s="99">
        <v>79.533194487517207</v>
      </c>
      <c r="J425" s="99">
        <v>90.219869585167828</v>
      </c>
      <c r="K425" s="99">
        <v>80.382711465903128</v>
      </c>
      <c r="L425" s="99">
        <v>86.562363735220401</v>
      </c>
      <c r="M425" s="99">
        <v>71.158004692430737</v>
      </c>
      <c r="N425" s="99">
        <v>75.659375759160056</v>
      </c>
      <c r="O425" s="99">
        <v>81.992638199701958</v>
      </c>
      <c r="P425" s="99">
        <v>62.926635053614035</v>
      </c>
      <c r="Q425" s="99">
        <v>62.679601038121405</v>
      </c>
      <c r="R425" s="99">
        <v>64.54980444994915</v>
      </c>
      <c r="S425" s="99">
        <v>67.177984631325799</v>
      </c>
      <c r="T425" s="99">
        <v>61.207498369722018</v>
      </c>
      <c r="U425" s="99">
        <v>54.526669361450558</v>
      </c>
      <c r="V425" s="99">
        <v>0</v>
      </c>
      <c r="W425" s="99">
        <v>42.175543174092475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0.1407946945176935</v>
      </c>
      <c r="D426" s="123">
        <f t="shared" si="198"/>
        <v>0.1043398624551406</v>
      </c>
      <c r="E426" s="123">
        <f t="shared" si="198"/>
        <v>3.3556347871212502</v>
      </c>
      <c r="F426" s="123">
        <f t="shared" si="198"/>
        <v>2.0535323358793947</v>
      </c>
      <c r="G426" s="123">
        <f t="shared" si="198"/>
        <v>2.3011816370971481</v>
      </c>
      <c r="H426" s="123">
        <f t="shared" si="198"/>
        <v>3.9475394802174333</v>
      </c>
      <c r="I426" s="123">
        <f t="shared" si="198"/>
        <v>3.173467852278073</v>
      </c>
      <c r="J426" s="123">
        <f t="shared" si="198"/>
        <v>3.7240017686412403</v>
      </c>
      <c r="K426" s="123">
        <f t="shared" si="198"/>
        <v>3.7704356998665043</v>
      </c>
      <c r="L426" s="123">
        <f t="shared" si="198"/>
        <v>4.4605294399231559</v>
      </c>
      <c r="M426" s="123">
        <f t="shared" si="198"/>
        <v>4.4588046598025057</v>
      </c>
      <c r="N426" s="123">
        <f t="shared" si="198"/>
        <v>3.9326758217338602</v>
      </c>
      <c r="O426" s="123">
        <f t="shared" si="198"/>
        <v>3.4539659222640648</v>
      </c>
      <c r="P426" s="123">
        <f t="shared" si="198"/>
        <v>1.277274214654827</v>
      </c>
      <c r="Q426" s="123">
        <f t="shared" si="198"/>
        <v>1.1516955799902784</v>
      </c>
      <c r="R426" s="123">
        <f t="shared" si="198"/>
        <v>0.76119853087590383</v>
      </c>
      <c r="S426" s="123">
        <f t="shared" si="198"/>
        <v>1.5061452981712689</v>
      </c>
      <c r="T426" s="123">
        <f t="shared" si="198"/>
        <v>1.4463965197718858</v>
      </c>
      <c r="U426" s="123">
        <f t="shared" si="198"/>
        <v>1.6738824489108248</v>
      </c>
      <c r="V426" s="123">
        <f t="shared" si="198"/>
        <v>0</v>
      </c>
      <c r="W426" s="123">
        <f t="shared" si="198"/>
        <v>1.617048937191272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0.1407946945176935</v>
      </c>
      <c r="D427" s="99">
        <f>RES_hhdet_in_tess!D165</f>
        <v>0.1043398624551406</v>
      </c>
      <c r="E427" s="99">
        <f>RES_hhdet_in_tess!E165</f>
        <v>3.3556347871212502</v>
      </c>
      <c r="F427" s="99">
        <f>RES_hhdet_in_tess!F165</f>
        <v>2.0535323358793947</v>
      </c>
      <c r="G427" s="99">
        <f>RES_hhdet_in_tess!G165</f>
        <v>2.3011816370971481</v>
      </c>
      <c r="H427" s="99">
        <f>RES_hhdet_in_tess!H165</f>
        <v>3.9475394802174333</v>
      </c>
      <c r="I427" s="99">
        <f>RES_hhdet_in_tess!I165</f>
        <v>3.173467852278073</v>
      </c>
      <c r="J427" s="99">
        <f>RES_hhdet_in_tess!J165</f>
        <v>3.7240017686412403</v>
      </c>
      <c r="K427" s="99">
        <f>RES_hhdet_in_tess!K165</f>
        <v>3.7704356998665043</v>
      </c>
      <c r="L427" s="99">
        <f>RES_hhdet_in_tess!L165</f>
        <v>4.4605294399231559</v>
      </c>
      <c r="M427" s="99">
        <f>RES_hhdet_in_tess!M165</f>
        <v>4.4588046598025057</v>
      </c>
      <c r="N427" s="99">
        <f>RES_hhdet_in_tess!N165</f>
        <v>3.9326758217338602</v>
      </c>
      <c r="O427" s="99">
        <f>RES_hhdet_in_tess!O165</f>
        <v>3.4539659222640648</v>
      </c>
      <c r="P427" s="99">
        <f>RES_hhdet_in_tess!P165</f>
        <v>1.277274214654827</v>
      </c>
      <c r="Q427" s="99">
        <f>RES_hhdet_in_tess!Q165</f>
        <v>1.1516955799902784</v>
      </c>
      <c r="R427" s="99">
        <f>RES_hhdet_in_tess!R165</f>
        <v>0.76119853087590383</v>
      </c>
      <c r="S427" s="99">
        <f>RES_hhdet_in_tess!S165</f>
        <v>1.5061452981712689</v>
      </c>
      <c r="T427" s="99">
        <f>RES_hhdet_in_tess!T165</f>
        <v>1.4463965197718858</v>
      </c>
      <c r="U427" s="99">
        <f>RES_hhdet_in_tess!U165</f>
        <v>1.6738824489108248</v>
      </c>
      <c r="V427" s="99">
        <f>RES_hhdet_in_tess!V165</f>
        <v>0</v>
      </c>
      <c r="W427" s="99">
        <f>RES_hhdet_in_tess!W165</f>
        <v>1.617048937191272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15.652293929143388</v>
      </c>
      <c r="D428" s="123">
        <v>17.803520799430277</v>
      </c>
      <c r="E428" s="123">
        <v>17.342526570444825</v>
      </c>
      <c r="F428" s="123">
        <v>17.38479929336977</v>
      </c>
      <c r="G428" s="123">
        <v>17.539627825636327</v>
      </c>
      <c r="H428" s="123">
        <v>20.941838021821695</v>
      </c>
      <c r="I428" s="123">
        <v>21.775539601673092</v>
      </c>
      <c r="J428" s="123">
        <v>24.136342576394963</v>
      </c>
      <c r="K428" s="123">
        <v>18.218915025645689</v>
      </c>
      <c r="L428" s="123">
        <v>16.791182348849382</v>
      </c>
      <c r="M428" s="123">
        <v>16.197919164112687</v>
      </c>
      <c r="N428" s="123">
        <v>15.513803645341994</v>
      </c>
      <c r="O428" s="123">
        <v>13.995509518329712</v>
      </c>
      <c r="P428" s="123">
        <v>12.690330449781349</v>
      </c>
      <c r="Q428" s="123">
        <v>12.936100500292959</v>
      </c>
      <c r="R428" s="123">
        <v>18.515397757005726</v>
      </c>
      <c r="S428" s="123">
        <v>20.748011779495986</v>
      </c>
      <c r="T428" s="123">
        <v>20.74605882454259</v>
      </c>
      <c r="U428" s="123">
        <v>16.948831476386477</v>
      </c>
      <c r="V428" s="123">
        <v>0</v>
      </c>
      <c r="W428" s="123">
        <v>15.811851988643141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15.79613941885254</v>
      </c>
      <c r="D429" s="99">
        <v>17.364298231614466</v>
      </c>
      <c r="E429" s="99">
        <v>14.565732171483782</v>
      </c>
      <c r="F429" s="99">
        <v>19.370726858776294</v>
      </c>
      <c r="G429" s="99">
        <v>17.440117176180209</v>
      </c>
      <c r="H429" s="99">
        <v>22.485285385478193</v>
      </c>
      <c r="I429" s="99">
        <v>18.354740031725733</v>
      </c>
      <c r="J429" s="99">
        <v>24.886155204992424</v>
      </c>
      <c r="K429" s="99">
        <v>18.176086206996203</v>
      </c>
      <c r="L429" s="99">
        <v>17.086013520531029</v>
      </c>
      <c r="M429" s="99">
        <v>16.666556782446055</v>
      </c>
      <c r="N429" s="99">
        <v>15.348753679322151</v>
      </c>
      <c r="O429" s="99">
        <v>12.735382070793269</v>
      </c>
      <c r="P429" s="99">
        <v>13.253916641104793</v>
      </c>
      <c r="Q429" s="99">
        <v>10.732333563150176</v>
      </c>
      <c r="R429" s="99">
        <v>19.538729907880523</v>
      </c>
      <c r="S429" s="99">
        <v>17.088360642583712</v>
      </c>
      <c r="T429" s="99">
        <v>22.417470607173946</v>
      </c>
      <c r="U429" s="99">
        <v>17.417833339488343</v>
      </c>
      <c r="V429" s="99">
        <v>0</v>
      </c>
      <c r="W429" s="99">
        <v>15.014272696400868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15.796739367203815</v>
      </c>
      <c r="D430" s="99">
        <v>17.365911189630307</v>
      </c>
      <c r="E430" s="99">
        <v>14.567830183680078</v>
      </c>
      <c r="F430" s="99">
        <v>19.376237668424739</v>
      </c>
      <c r="G430" s="99">
        <v>17.442521858019674</v>
      </c>
      <c r="H430" s="99">
        <v>22.48961678845572</v>
      </c>
      <c r="I430" s="99">
        <v>0</v>
      </c>
      <c r="J430" s="99">
        <v>24.894576806359726</v>
      </c>
      <c r="K430" s="99">
        <v>18.182075275569662</v>
      </c>
      <c r="L430" s="99">
        <v>17.089903788493139</v>
      </c>
      <c r="M430" s="99">
        <v>16.670298114537346</v>
      </c>
      <c r="N430" s="99">
        <v>15.350308943340476</v>
      </c>
      <c r="O430" s="99">
        <v>12.733994814827424</v>
      </c>
      <c r="P430" s="99">
        <v>13.274741855827077</v>
      </c>
      <c r="Q430" s="99">
        <v>0</v>
      </c>
      <c r="R430" s="99">
        <v>19.569834879618657</v>
      </c>
      <c r="S430" s="99">
        <v>0</v>
      </c>
      <c r="T430" s="99">
        <v>22.440051277433987</v>
      </c>
      <c r="U430" s="99">
        <v>17.425672579691344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6.5322766452897634</v>
      </c>
      <c r="D431" s="102">
        <v>7.3896233406648628</v>
      </c>
      <c r="E431" s="102">
        <v>6.1811489577329013</v>
      </c>
      <c r="F431" s="102">
        <v>8.824174885397511</v>
      </c>
      <c r="G431" s="102">
        <v>7.80423755724616</v>
      </c>
      <c r="H431" s="102">
        <v>9.9911900619141072</v>
      </c>
      <c r="I431" s="102">
        <v>0</v>
      </c>
      <c r="J431" s="102">
        <v>11.082490426657113</v>
      </c>
      <c r="K431" s="102">
        <v>8.1962934192555306</v>
      </c>
      <c r="L431" s="102">
        <v>7.6509402051792303</v>
      </c>
      <c r="M431" s="102">
        <v>7.7722658362159889</v>
      </c>
      <c r="N431" s="102">
        <v>7.1971356891126934</v>
      </c>
      <c r="O431" s="102">
        <v>6.2260027059026504</v>
      </c>
      <c r="P431" s="102">
        <v>5.8112404780042697</v>
      </c>
      <c r="Q431" s="102">
        <v>0</v>
      </c>
      <c r="R431" s="102">
        <v>8.6008658130193218</v>
      </c>
      <c r="S431" s="102">
        <v>0</v>
      </c>
      <c r="T431" s="102">
        <v>9.6363195018778516</v>
      </c>
      <c r="U431" s="102">
        <v>7.5570039050188811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9.2644627219140485</v>
      </c>
      <c r="D432" s="105">
        <v>9.976287848965443</v>
      </c>
      <c r="E432" s="105">
        <v>8.386681225947175</v>
      </c>
      <c r="F432" s="105">
        <v>10.55206278302723</v>
      </c>
      <c r="G432" s="105">
        <v>9.6382843007735151</v>
      </c>
      <c r="H432" s="105">
        <v>12.498426726541615</v>
      </c>
      <c r="I432" s="105">
        <v>0</v>
      </c>
      <c r="J432" s="105">
        <v>13.812086379702613</v>
      </c>
      <c r="K432" s="105">
        <v>9.9857818563141354</v>
      </c>
      <c r="L432" s="105">
        <v>9.4389635833139103</v>
      </c>
      <c r="M432" s="105">
        <v>8.8980322783213577</v>
      </c>
      <c r="N432" s="105">
        <v>8.1531732542277844</v>
      </c>
      <c r="O432" s="105">
        <v>6.5079921089247748</v>
      </c>
      <c r="P432" s="105">
        <v>7.4635013778228085</v>
      </c>
      <c r="Q432" s="105">
        <v>0</v>
      </c>
      <c r="R432" s="105">
        <v>10.968969066599337</v>
      </c>
      <c r="S432" s="105">
        <v>0</v>
      </c>
      <c r="T432" s="105">
        <v>12.803731775556138</v>
      </c>
      <c r="U432" s="105">
        <v>9.8686686746724632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15.630489304561697</v>
      </c>
      <c r="D433" s="102">
        <v>17.828951420054434</v>
      </c>
      <c r="E433" s="102">
        <v>17.680504175680664</v>
      </c>
      <c r="F433" s="102">
        <v>17.091441216288604</v>
      </c>
      <c r="G433" s="102">
        <v>17.548080920722786</v>
      </c>
      <c r="H433" s="102">
        <v>20.770827222956846</v>
      </c>
      <c r="I433" s="102">
        <v>22.043041213128152</v>
      </c>
      <c r="J433" s="102">
        <v>24.063309837714126</v>
      </c>
      <c r="K433" s="102">
        <v>18.217188415017933</v>
      </c>
      <c r="L433" s="102">
        <v>16.756414152517628</v>
      </c>
      <c r="M433" s="102">
        <v>16.137726400976813</v>
      </c>
      <c r="N433" s="102">
        <v>15.526944529714836</v>
      </c>
      <c r="O433" s="102">
        <v>14.131004198551745</v>
      </c>
      <c r="P433" s="102">
        <v>12.570836209002646</v>
      </c>
      <c r="Q433" s="102">
        <v>13.281612114890001</v>
      </c>
      <c r="R433" s="102">
        <v>18.37503167344077</v>
      </c>
      <c r="S433" s="102">
        <v>21.114036886055384</v>
      </c>
      <c r="T433" s="102">
        <v>20.420133094532016</v>
      </c>
      <c r="U433" s="102">
        <v>16.886464048690097</v>
      </c>
      <c r="V433" s="102">
        <v>0</v>
      </c>
      <c r="W433" s="102">
        <v>0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15.637085553805548</v>
      </c>
      <c r="D434" s="105">
        <v>17.84130305478449</v>
      </c>
      <c r="E434" s="105">
        <v>17.702557049399669</v>
      </c>
      <c r="F434" s="105">
        <v>17.10538020591629</v>
      </c>
      <c r="G434" s="105">
        <v>17.560191977277981</v>
      </c>
      <c r="H434" s="105">
        <v>20.778044094852657</v>
      </c>
      <c r="I434" s="105">
        <v>22.047754229477846</v>
      </c>
      <c r="J434" s="105">
        <v>24.071678253277987</v>
      </c>
      <c r="K434" s="105">
        <v>18.226316595356405</v>
      </c>
      <c r="L434" s="105">
        <v>16.761176037348609</v>
      </c>
      <c r="M434" s="105">
        <v>16.144465205112862</v>
      </c>
      <c r="N434" s="105">
        <v>15.529100213255472</v>
      </c>
      <c r="O434" s="105">
        <v>14.134706020844874</v>
      </c>
      <c r="P434" s="105">
        <v>12.587484213864085</v>
      </c>
      <c r="Q434" s="105">
        <v>13.311834265449816</v>
      </c>
      <c r="R434" s="105">
        <v>18.418364107056171</v>
      </c>
      <c r="S434" s="105">
        <v>21.149055153582097</v>
      </c>
      <c r="T434" s="105">
        <v>20.437571898037895</v>
      </c>
      <c r="U434" s="105">
        <v>16.895027063081606</v>
      </c>
      <c r="V434" s="105">
        <v>0</v>
      </c>
      <c r="W434" s="105">
        <v>15.881945508334207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6.4593114813160772</v>
      </c>
      <c r="D435" s="99">
        <v>7.5939003692130331</v>
      </c>
      <c r="E435" s="99">
        <v>7.5299498715331694</v>
      </c>
      <c r="F435" s="99">
        <v>7.7768123186043878</v>
      </c>
      <c r="G435" s="99">
        <v>7.8508738318290634</v>
      </c>
      <c r="H435" s="99">
        <v>9.2001095539097619</v>
      </c>
      <c r="I435" s="99">
        <v>10.864928421950246</v>
      </c>
      <c r="J435" s="99">
        <v>10.688909260560745</v>
      </c>
      <c r="K435" s="99">
        <v>8.2117297353036136</v>
      </c>
      <c r="L435" s="99">
        <v>7.4888871024253145</v>
      </c>
      <c r="M435" s="99">
        <v>7.547533928169651</v>
      </c>
      <c r="N435" s="99">
        <v>7.2905621443635162</v>
      </c>
      <c r="O435" s="99">
        <v>6.9440700092512202</v>
      </c>
      <c r="P435" s="99">
        <v>5.4515095277412424</v>
      </c>
      <c r="Q435" s="99">
        <v>5.7422760732172886</v>
      </c>
      <c r="R435" s="99">
        <v>8.0537985548137936</v>
      </c>
      <c r="S435" s="99">
        <v>9.8667652890559499</v>
      </c>
      <c r="T435" s="99">
        <v>8.7351437800029572</v>
      </c>
      <c r="U435" s="99">
        <v>7.2864706337673102</v>
      </c>
      <c r="V435" s="99">
        <v>0</v>
      </c>
      <c r="W435" s="99">
        <v>7.1129543758015989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9.1777740724894716</v>
      </c>
      <c r="D436" s="99">
        <v>10.247402685571455</v>
      </c>
      <c r="E436" s="99">
        <v>10.172607177866501</v>
      </c>
      <c r="F436" s="99">
        <v>9.3285678873119018</v>
      </c>
      <c r="G436" s="99">
        <v>9.7093181454489166</v>
      </c>
      <c r="H436" s="99">
        <v>11.577934540942897</v>
      </c>
      <c r="I436" s="99">
        <v>11.182825807527598</v>
      </c>
      <c r="J436" s="99">
        <v>13.38276899271724</v>
      </c>
      <c r="K436" s="99">
        <v>10.014586860052786</v>
      </c>
      <c r="L436" s="99">
        <v>9.2722889349232922</v>
      </c>
      <c r="M436" s="99">
        <v>8.5969312769432111</v>
      </c>
      <c r="N436" s="99">
        <v>8.2385380688919607</v>
      </c>
      <c r="O436" s="99">
        <v>7.1906360115936545</v>
      </c>
      <c r="P436" s="99">
        <v>7.1359746861228412</v>
      </c>
      <c r="Q436" s="99">
        <v>7.5695581922325248</v>
      </c>
      <c r="R436" s="99">
        <v>10.364565552242381</v>
      </c>
      <c r="S436" s="99">
        <v>11.282289864526145</v>
      </c>
      <c r="T436" s="99">
        <v>11.702428118034934</v>
      </c>
      <c r="U436" s="99">
        <v>9.608556429314298</v>
      </c>
      <c r="V436" s="99">
        <v>0</v>
      </c>
      <c r="W436" s="99">
        <v>8.7689911325326086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6.3014385876721413</v>
      </c>
      <c r="D437" s="123">
        <v>7.0595633325992244</v>
      </c>
      <c r="E437" s="123">
        <v>7.0312102630232305</v>
      </c>
      <c r="F437" s="123">
        <v>6.8872476945538175</v>
      </c>
      <c r="G437" s="123">
        <v>7.2361161237389213</v>
      </c>
      <c r="H437" s="123">
        <v>8.5841400252073061</v>
      </c>
      <c r="I437" s="123">
        <v>7.922395122204442</v>
      </c>
      <c r="J437" s="123">
        <v>8.934422126637461</v>
      </c>
      <c r="K437" s="123">
        <v>6.6710737019173987</v>
      </c>
      <c r="L437" s="123">
        <v>6.1860348690556908</v>
      </c>
      <c r="M437" s="123">
        <v>5.1101724332993603</v>
      </c>
      <c r="N437" s="123">
        <v>5.2479504590790862</v>
      </c>
      <c r="O437" s="123">
        <v>4.877004809864478</v>
      </c>
      <c r="P437" s="123">
        <v>4.603616237711833</v>
      </c>
      <c r="Q437" s="123">
        <v>4.5398997487801669</v>
      </c>
      <c r="R437" s="123">
        <v>6.0474001172251928</v>
      </c>
      <c r="S437" s="123">
        <v>6.9550459112341869</v>
      </c>
      <c r="T437" s="123">
        <v>6.1393275934100346</v>
      </c>
      <c r="U437" s="123">
        <v>5.3359976754617326</v>
      </c>
      <c r="V437" s="123">
        <v>0</v>
      </c>
      <c r="W437" s="123">
        <v>4.9831000116779984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6.3014385876721413</v>
      </c>
      <c r="D439" s="110">
        <v>7.0595633325992244</v>
      </c>
      <c r="E439" s="110">
        <v>7.0312102630232305</v>
      </c>
      <c r="F439" s="110">
        <v>6.8872476945538175</v>
      </c>
      <c r="G439" s="110">
        <v>7.2361161237389213</v>
      </c>
      <c r="H439" s="110">
        <v>8.5841400252073061</v>
      </c>
      <c r="I439" s="110">
        <v>7.922395122204442</v>
      </c>
      <c r="J439" s="110">
        <v>8.934422126637461</v>
      </c>
      <c r="K439" s="110">
        <v>6.6710737019173987</v>
      </c>
      <c r="L439" s="110">
        <v>6.1860348690556908</v>
      </c>
      <c r="M439" s="110">
        <v>5.1101724332993603</v>
      </c>
      <c r="N439" s="110">
        <v>5.2479504590790862</v>
      </c>
      <c r="O439" s="110">
        <v>4.877004809864478</v>
      </c>
      <c r="P439" s="110">
        <v>4.603616237711833</v>
      </c>
      <c r="Q439" s="110">
        <v>4.5398997487801669</v>
      </c>
      <c r="R439" s="110">
        <v>6.0474001172251928</v>
      </c>
      <c r="S439" s="110">
        <v>6.9550459112341869</v>
      </c>
      <c r="T439" s="110">
        <v>6.1393275934100346</v>
      </c>
      <c r="U439" s="110">
        <v>5.3359976754617326</v>
      </c>
      <c r="V439" s="110">
        <v>0</v>
      </c>
      <c r="W439" s="110">
        <v>4.9831000116779984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0.61711611451387549</v>
      </c>
      <c r="D441" s="118">
        <f t="shared" si="199"/>
        <v>0.36215114447914887</v>
      </c>
      <c r="E441" s="118">
        <f t="shared" si="199"/>
        <v>0.53292489647932018</v>
      </c>
      <c r="F441" s="118">
        <f t="shared" si="199"/>
        <v>0.80112969187816496</v>
      </c>
      <c r="G441" s="118">
        <f t="shared" si="199"/>
        <v>0.67797110701854424</v>
      </c>
      <c r="H441" s="118">
        <f t="shared" si="199"/>
        <v>0.71079243852518181</v>
      </c>
      <c r="I441" s="118">
        <f t="shared" si="199"/>
        <v>0.43452593051733812</v>
      </c>
      <c r="J441" s="118">
        <f t="shared" si="199"/>
        <v>0.66154692138623494</v>
      </c>
      <c r="K441" s="118">
        <f t="shared" si="199"/>
        <v>0.62968600530110852</v>
      </c>
      <c r="L441" s="118">
        <f t="shared" si="199"/>
        <v>0.5398681002904413</v>
      </c>
      <c r="M441" s="118">
        <f t="shared" si="199"/>
        <v>0.54814651467938347</v>
      </c>
      <c r="N441" s="118">
        <f t="shared" si="199"/>
        <v>0.37783152500535799</v>
      </c>
      <c r="O441" s="118">
        <f t="shared" si="199"/>
        <v>0.37724823551182923</v>
      </c>
      <c r="P441" s="118">
        <f t="shared" si="199"/>
        <v>0.59101989591798021</v>
      </c>
      <c r="Q441" s="118">
        <f t="shared" si="199"/>
        <v>0.43901402312859944</v>
      </c>
      <c r="R441" s="118">
        <f t="shared" ref="R441:V441" si="200">R442+R444+R446+R455</f>
        <v>0.49180405036134572</v>
      </c>
      <c r="S441" s="118">
        <f t="shared" si="200"/>
        <v>0.44844820031433746</v>
      </c>
      <c r="T441" s="118">
        <f t="shared" si="200"/>
        <v>0.9332258637755414</v>
      </c>
      <c r="U441" s="118">
        <f t="shared" si="200"/>
        <v>0.48028012321062552</v>
      </c>
      <c r="V441" s="118">
        <f t="shared" si="200"/>
        <v>0</v>
      </c>
      <c r="W441" s="118">
        <f t="shared" ref="W441" si="201">W442+W444+W446+W455</f>
        <v>0.31527386802641066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0.61711611451387549</v>
      </c>
      <c r="D446" s="123">
        <v>0.36215114447914887</v>
      </c>
      <c r="E446" s="123">
        <v>0.53292489647932018</v>
      </c>
      <c r="F446" s="123">
        <v>0.80112969187816496</v>
      </c>
      <c r="G446" s="123">
        <v>0.67797110701854424</v>
      </c>
      <c r="H446" s="123">
        <v>0.71079243852518181</v>
      </c>
      <c r="I446" s="123">
        <v>0.43452593051733812</v>
      </c>
      <c r="J446" s="123">
        <v>0.66154692138623494</v>
      </c>
      <c r="K446" s="123">
        <v>0.62968600530110852</v>
      </c>
      <c r="L446" s="123">
        <v>0.5398681002904413</v>
      </c>
      <c r="M446" s="123">
        <v>0.54814651467938347</v>
      </c>
      <c r="N446" s="123">
        <v>0.37783152500535799</v>
      </c>
      <c r="O446" s="123">
        <v>0.37724823551182923</v>
      </c>
      <c r="P446" s="123">
        <v>0.59101989591798021</v>
      </c>
      <c r="Q446" s="123">
        <v>0.43901402312859944</v>
      </c>
      <c r="R446" s="123">
        <v>0.49180405036134572</v>
      </c>
      <c r="S446" s="123">
        <v>0.44844820031433746</v>
      </c>
      <c r="T446" s="123">
        <v>0.9332258637755414</v>
      </c>
      <c r="U446" s="123">
        <v>0.48028012321062552</v>
      </c>
      <c r="V446" s="123">
        <v>0</v>
      </c>
      <c r="W446" s="123">
        <v>0.31527386802641066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5.1879198323733879</v>
      </c>
      <c r="D447" s="99">
        <v>5.6909881216751907</v>
      </c>
      <c r="E447" s="99">
        <v>4.762142272896825</v>
      </c>
      <c r="F447" s="99">
        <v>6.3173899787511223</v>
      </c>
      <c r="G447" s="99">
        <v>5.6718891745190465</v>
      </c>
      <c r="H447" s="99">
        <v>7.2902700427245763</v>
      </c>
      <c r="I447" s="99">
        <v>5.9307961449722013</v>
      </c>
      <c r="J447" s="99">
        <v>8.0090133454253198</v>
      </c>
      <c r="K447" s="99">
        <v>5.8212852816262872</v>
      </c>
      <c r="L447" s="99">
        <v>5.4409686729881273</v>
      </c>
      <c r="M447" s="99">
        <v>5.2445091474549619</v>
      </c>
      <c r="N447" s="99">
        <v>4.7362698017836173</v>
      </c>
      <c r="O447" s="99">
        <v>3.820914523594876</v>
      </c>
      <c r="P447" s="99">
        <v>3.8465739593078934</v>
      </c>
      <c r="Q447" s="99">
        <v>3.0250243122600806</v>
      </c>
      <c r="R447" s="99">
        <v>5.4021720591607902</v>
      </c>
      <c r="S447" s="99">
        <v>4.6394179693463959</v>
      </c>
      <c r="T447" s="99">
        <v>5.9883760222929023</v>
      </c>
      <c r="U447" s="99">
        <v>4.5912964321073977</v>
      </c>
      <c r="V447" s="99">
        <v>0</v>
      </c>
      <c r="W447" s="99">
        <v>3.9027083360239017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2.1453930394031695</v>
      </c>
      <c r="D448" s="99">
        <v>2.4218806941941948</v>
      </c>
      <c r="E448" s="99">
        <v>2.0208740899629944</v>
      </c>
      <c r="F448" s="99">
        <v>2.8778349102837537</v>
      </c>
      <c r="G448" s="99">
        <v>2.538100522442388</v>
      </c>
      <c r="H448" s="99">
        <v>3.2393839949472754</v>
      </c>
      <c r="I448" s="99">
        <v>0</v>
      </c>
      <c r="J448" s="99">
        <v>3.5666342589488891</v>
      </c>
      <c r="K448" s="99">
        <v>2.6250404901269286</v>
      </c>
      <c r="L448" s="99">
        <v>2.4364095185376957</v>
      </c>
      <c r="M448" s="99">
        <v>2.4457192812266091</v>
      </c>
      <c r="N448" s="99">
        <v>2.2208693380496669</v>
      </c>
      <c r="O448" s="99">
        <v>1.8679474263658782</v>
      </c>
      <c r="P448" s="99">
        <v>1.6865479766669103</v>
      </c>
      <c r="Q448" s="99">
        <v>0</v>
      </c>
      <c r="R448" s="99">
        <v>2.3780131666052782</v>
      </c>
      <c r="S448" s="99">
        <v>0</v>
      </c>
      <c r="T448" s="99">
        <v>2.5741487815191779</v>
      </c>
      <c r="U448" s="99">
        <v>1.9920069500190818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2.1453930394031695</v>
      </c>
      <c r="D449" s="102">
        <v>2.4218806941941948</v>
      </c>
      <c r="E449" s="102">
        <v>2.0208740899629944</v>
      </c>
      <c r="F449" s="102">
        <v>2.8778349102837537</v>
      </c>
      <c r="G449" s="102">
        <v>2.538100522442388</v>
      </c>
      <c r="H449" s="102">
        <v>3.2393839949472754</v>
      </c>
      <c r="I449" s="102">
        <v>0</v>
      </c>
      <c r="J449" s="102">
        <v>3.5666342589488891</v>
      </c>
      <c r="K449" s="102">
        <v>2.6250404901269286</v>
      </c>
      <c r="L449" s="102">
        <v>2.4364095185376957</v>
      </c>
      <c r="M449" s="102">
        <v>2.4457192812266091</v>
      </c>
      <c r="N449" s="102">
        <v>2.2208693380496669</v>
      </c>
      <c r="O449" s="102">
        <v>1.8679474263658782</v>
      </c>
      <c r="P449" s="102">
        <v>1.6865479766669103</v>
      </c>
      <c r="Q449" s="102">
        <v>0</v>
      </c>
      <c r="R449" s="102">
        <v>2.3780131666052782</v>
      </c>
      <c r="S449" s="102">
        <v>0</v>
      </c>
      <c r="T449" s="102">
        <v>2.5741487815191779</v>
      </c>
      <c r="U449" s="102">
        <v>1.9920069500190818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6BBF4F-2746-4AFC-954B-B5C498C34560}"/>
</file>

<file path=customXml/itemProps2.xml><?xml version="1.0" encoding="utf-8"?>
<ds:datastoreItem xmlns:ds="http://schemas.openxmlformats.org/officeDocument/2006/customXml" ds:itemID="{148D74B4-C299-4767-86B8-D51B93EB8001}"/>
</file>

<file path=customXml/itemProps3.xml><?xml version="1.0" encoding="utf-8"?>
<ds:datastoreItem xmlns:ds="http://schemas.openxmlformats.org/officeDocument/2006/customXml" ds:itemID="{809988EC-3B81-4F07-A729-58C2D02E7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2024-05-20T16:47:59Z</dcterms:created>
  <dcterms:modified xsi:type="dcterms:W3CDTF">2024-05-20T16:47:59Z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